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us.kurniawan\Desktop\Risk Based PLN 2026\Destinator\"/>
    </mc:Choice>
  </mc:AlternateContent>
  <xr:revisionPtr revIDLastSave="0" documentId="8_{1D928B4D-EFEB-4BE2-B620-58E20A21C9A6}" xr6:coauthVersionLast="47" xr6:coauthVersionMax="47" xr10:uidLastSave="{00000000-0000-0000-0000-000000000000}"/>
  <bookViews>
    <workbookView xWindow="-120" yWindow="-120" windowWidth="29040" windowHeight="15720" xr2:uid="{37245E3D-2A30-46B9-AB79-54C2956788C2}"/>
  </bookViews>
  <sheets>
    <sheet name="PRATU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u">#N/A</definedName>
    <definedName name="__ERR1" hidden="1">{#N/A,#N/A,FALSE,"M.42"}</definedName>
    <definedName name="__evs1">#REF!</definedName>
    <definedName name="_1__123Graph_ACHART_1" hidden="1">[2]trenprod2001!$C$7:$C$33</definedName>
    <definedName name="_10__123Graph_ACHART_18" hidden="1">#REF!</definedName>
    <definedName name="_100__123Graph_FCHART_9" hidden="1">#REF!</definedName>
    <definedName name="_101__123Graph_LBL_ACHART_16" hidden="1">#REF!</definedName>
    <definedName name="_102__123Graph_LBL_ACHART_47" hidden="1">#REF!</definedName>
    <definedName name="_103__123Graph_LBL_ACHART_48" hidden="1">#REF!</definedName>
    <definedName name="_104__123Graph_LBL_ACHART_49" hidden="1">[2]Kin1TH!$D$54:$D$60</definedName>
    <definedName name="_105__123Graph_LBL_BCHART_16" hidden="1">#REF!</definedName>
    <definedName name="_106__123Graph_LBL_BCHART_49" hidden="1">[2]Kin1TH!$E$54:$E$60</definedName>
    <definedName name="_107__123Graph_LBL_CCHART_16" hidden="1">#REF!</definedName>
    <definedName name="_108__123Graph_LBL_DCHART_16" hidden="1">#REF!</definedName>
    <definedName name="_109__123Graph_LBL_DCHART_9" hidden="1">#REF!</definedName>
    <definedName name="_11__123Graph_ACHART_19" hidden="1">#REF!</definedName>
    <definedName name="_110__123Graph_LBL_ECHART_16" hidden="1">#REF!</definedName>
    <definedName name="_111__123Graph_LBL_FCHART_9" hidden="1">#REF!</definedName>
    <definedName name="_112__123Graph_XCHART_13" hidden="1">#REF!</definedName>
    <definedName name="_113__123Graph_XCHART_16" hidden="1">#REF!</definedName>
    <definedName name="_114__123Graph_XCHART_18" hidden="1">#REF!</definedName>
    <definedName name="_115__123Graph_XCHART_20" hidden="1">#REF!</definedName>
    <definedName name="_116__123Graph_XCHART_24" hidden="1">#REF!</definedName>
    <definedName name="_117__123Graph_XCHART_26" hidden="1">[2]Res142001!$M$45:$M$49</definedName>
    <definedName name="_118__123Graph_XCHART_3" hidden="1">[2]GrafikProd!$B$5:$B$16</definedName>
    <definedName name="_119__123Graph_XCHART_34" hidden="1">[2]Kin3BLN!$D$79:$O$79</definedName>
    <definedName name="_12__123Graph_ACHART_2" hidden="1">[2]GrafikProd!$C$19:$C$30</definedName>
    <definedName name="_120__123Graph_XCHART_37" hidden="1">[2]Res142001!$M$125:$M$129</definedName>
    <definedName name="_121__123Graph_XCHART_4" hidden="1">[2]GrafikProd!$B$5:$B$16</definedName>
    <definedName name="_122__123Graph_XCHART_43" hidden="1">[2]Kin1BLN!$C$155:$C$166</definedName>
    <definedName name="_123__123Graph_XCHART_45" hidden="1">#REF!</definedName>
    <definedName name="_124__123Graph_XCHART_48" hidden="1">#REF!</definedName>
    <definedName name="_125__123Graph_XCHART_5" hidden="1">[2]GrafikProd!$B$5:$B$16</definedName>
    <definedName name="_126__123Graph_XCHART_6" hidden="1">[2]GrafikProd!$B$5:$B$16</definedName>
    <definedName name="_127__123Graph_XCHART_7" hidden="1">[2]GrafikProd!$B$5:$B$16</definedName>
    <definedName name="_13__123Graph_ACHART_20" hidden="1">#REF!</definedName>
    <definedName name="_14__123Graph_ACHART_21" hidden="1">#REF!</definedName>
    <definedName name="_15__123Graph_ACHART_22" hidden="1">#REF!</definedName>
    <definedName name="_16__123Graph_ACHART_23" hidden="1">#REF!</definedName>
    <definedName name="_17__123Graph_ACHART_24" hidden="1">#REF!</definedName>
    <definedName name="_18__123Graph_ACHART_25" hidden="1">[2]Res142001!$N$8:$N$11</definedName>
    <definedName name="_19__123Graph_ACHART_26" hidden="1">[2]Res142001!$N$45:$N$49</definedName>
    <definedName name="_2__123Graph_ACHART_10" hidden="1">#REF!</definedName>
    <definedName name="_20__123Graph_ACHART_27" hidden="1">#REF!</definedName>
    <definedName name="_21__123Graph_ACHART_28" hidden="1">#REF!</definedName>
    <definedName name="_22__123Graph_ACHART_29" hidden="1">[2]Kin2TH!$Q$27:$Q$32</definedName>
    <definedName name="_23__123Graph_ACHART_3" hidden="1">[2]GrafikProd!$F$5:$F$16</definedName>
    <definedName name="_24__123Graph_ACHART_31" hidden="1">[2]Kin1BLN!$D$46:$D$57</definedName>
    <definedName name="_25__123Graph_ACHART_32" hidden="1">[2]Kin2BLN!$D$37:$D$48</definedName>
    <definedName name="_26__123Graph_ACHART_33" hidden="1">[2]Kin3BLN!$D$35:$O$35</definedName>
    <definedName name="_27__123Graph_ACHART_34" hidden="1">[2]Kin3BLN!$D$80:$O$80</definedName>
    <definedName name="_28__123Graph_ACHART_35" hidden="1">#REF!</definedName>
    <definedName name="_29__123Graph_ACHART_36" hidden="1">[2]Res142001!$N$84:$Q$84</definedName>
    <definedName name="_3__123Graph_ACHART_11" hidden="1">#REF!</definedName>
    <definedName name="_30__123Graph_ACHART_37" hidden="1">[2]Res142001!$N$125:$N$129</definedName>
    <definedName name="_31__123Graph_ACHART_4" hidden="1">[2]GrafikProd!$I$5:$I$16</definedName>
    <definedName name="_32__123Graph_ACHART_41" hidden="1">#REF!</definedName>
    <definedName name="_33__123Graph_ACHART_42" hidden="1">[2]Kin1BLN!$D$101:$D$112</definedName>
    <definedName name="_34__123Graph_ACHART_43" hidden="1">[2]Kin1BLN!$D$155:$D$166</definedName>
    <definedName name="_35__123Graph_ACHART_44" hidden="1">#REF!</definedName>
    <definedName name="_36__123Graph_ACHART_45" hidden="1">#REF!</definedName>
    <definedName name="_37__123Graph_ACHART_46" hidden="1">#REF!</definedName>
    <definedName name="_38__123Graph_ACHART_47" hidden="1">#REF!</definedName>
    <definedName name="_39__123Graph_ACHART_48" hidden="1">#REF!</definedName>
    <definedName name="_4__123Graph_ACHART_12" hidden="1">#REF!</definedName>
    <definedName name="_40__123Graph_ACHART_49" hidden="1">[2]Kin1TH!$D$54:$D$60</definedName>
    <definedName name="_41__123Graph_ACHART_5" hidden="1">[2]GrafikProd!$L$5:$L$16</definedName>
    <definedName name="_42__123Graph_ACHART_6" hidden="1">[2]GrafikProd!$O$19:$O$30</definedName>
    <definedName name="_43__123Graph_ACHART_7" hidden="1">[2]GrafikProd!$R$5:$R$16</definedName>
    <definedName name="_44__123Graph_ACHART_8" hidden="1">#REF!</definedName>
    <definedName name="_45__123Graph_ACHART_9" hidden="1">#REF!</definedName>
    <definedName name="_46__123Graph_BCHART_10" hidden="1">#REF!</definedName>
    <definedName name="_47__123Graph_BCHART_13" hidden="1">#REF!</definedName>
    <definedName name="_48__123Graph_BCHART_16" hidden="1">#REF!</definedName>
    <definedName name="_49__123Graph_BCHART_17" hidden="1">#REF!</definedName>
    <definedName name="_5__123Graph_ACHART_13" hidden="1">#REF!</definedName>
    <definedName name="_50__123Graph_BCHART_19" hidden="1">#REF!</definedName>
    <definedName name="_51__123Graph_BCHART_2" hidden="1">[2]GrafikProd!$D$19:$D$30</definedName>
    <definedName name="_52__123Graph_BCHART_20" hidden="1">#REF!</definedName>
    <definedName name="_53__123Graph_BCHART_21" hidden="1">#REF!</definedName>
    <definedName name="_54__123Graph_BCHART_22" hidden="1">#REF!</definedName>
    <definedName name="_55__123Graph_BCHART_27" hidden="1">#REF!</definedName>
    <definedName name="_56__123Graph_BCHART_28" hidden="1">#REF!</definedName>
    <definedName name="_57__123Graph_BCHART_29" hidden="1">[2]Kin2TH!$R$27:$R$32</definedName>
    <definedName name="_58__123Graph_BCHART_3" hidden="1">[2]GrafikProd!$H$5:$H$16</definedName>
    <definedName name="_59__123Graph_BCHART_31" hidden="1">[2]Kin1BLN!$E$46:$E$57</definedName>
    <definedName name="_6__123Graph_ACHART_14" hidden="1">#REF!</definedName>
    <definedName name="_60__123Graph_BCHART_32" hidden="1">[2]Kin2BLN!$E$37:$E$48</definedName>
    <definedName name="_61__123Graph_BCHART_33" hidden="1">[2]Kin3BLN!$D$36:$O$36</definedName>
    <definedName name="_62__123Graph_BCHART_34" hidden="1">[2]Kin3BLN!$D$81:$O$81</definedName>
    <definedName name="_63__123Graph_BCHART_35" hidden="1">#REF!</definedName>
    <definedName name="_64__123Graph_BCHART_36" hidden="1">[2]Res142001!$N$85:$Q$85</definedName>
    <definedName name="_65__123Graph_BCHART_4" hidden="1">[2]GrafikProd!$J$5:$J$16</definedName>
    <definedName name="_66__123Graph_BCHART_41" hidden="1">#REF!</definedName>
    <definedName name="_67__123Graph_BCHART_42" hidden="1">[2]Kin1BLN!$E$101:$E$112</definedName>
    <definedName name="_68__123Graph_BCHART_43" hidden="1">[2]Kin1BLN!$E$155:$E$166</definedName>
    <definedName name="_69__123Graph_BCHART_44" hidden="1">#REF!</definedName>
    <definedName name="_7__123Graph_ACHART_15" hidden="1">#REF!</definedName>
    <definedName name="_70__123Graph_BCHART_45" hidden="1">#REF!</definedName>
    <definedName name="_71__123Graph_BCHART_46" hidden="1">#REF!</definedName>
    <definedName name="_72__123Graph_BCHART_49" hidden="1">[2]Kin1TH!$E$54:$E$60</definedName>
    <definedName name="_73__123Graph_BCHART_5" hidden="1">[2]GrafikProd!$M$5:$M$16</definedName>
    <definedName name="_74__123Graph_BCHART_6" hidden="1">[2]GrafikProd!$P$19:$P$30</definedName>
    <definedName name="_75__123Graph_BCHART_7" hidden="1">[2]GrafikProd!$S$5:$S$16</definedName>
    <definedName name="_76__123Graph_BCHART_8" hidden="1">#REF!</definedName>
    <definedName name="_77__123Graph_BCHART_9" hidden="1">#REF!</definedName>
    <definedName name="_78__123Graph_CCHART_16" hidden="1">#REF!</definedName>
    <definedName name="_79__123Graph_CCHART_20" hidden="1">#REF!</definedName>
    <definedName name="_8__123Graph_ACHART_16" hidden="1">#REF!</definedName>
    <definedName name="_80__123Graph_CCHART_21" hidden="1">#REF!</definedName>
    <definedName name="_81__123Graph_CCHART_22" hidden="1">#REF!</definedName>
    <definedName name="_82__123Graph_CCHART_27" hidden="1">#REF!</definedName>
    <definedName name="_83__123Graph_CCHART_31" hidden="1">[2]Kin1BLN!$F$46:$F$57</definedName>
    <definedName name="_84__123Graph_CCHART_33" hidden="1">[2]Kin3BLN!$D$37:$O$37</definedName>
    <definedName name="_85__123Graph_CCHART_35" hidden="1">#REF!</definedName>
    <definedName name="_86__123Graph_CCHART_41" hidden="1">#REF!</definedName>
    <definedName name="_87__123Graph_CCHART_42" hidden="1">[2]Kin1BLN!$F$101:$F$112</definedName>
    <definedName name="_88__123Graph_CCHART_44" hidden="1">#REF!</definedName>
    <definedName name="_89__123Graph_CCHART_46" hidden="1">#REF!</definedName>
    <definedName name="_9__123Graph_ACHART_17" hidden="1">#REF!</definedName>
    <definedName name="_90__123Graph_CCHART_8" hidden="1">#REF!</definedName>
    <definedName name="_91__123Graph_CCHART_9" hidden="1">#REF!</definedName>
    <definedName name="_92__123Graph_DCHART_16" hidden="1">#REF!</definedName>
    <definedName name="_93__123Graph_DCHART_22" hidden="1">#REF!</definedName>
    <definedName name="_94__123Graph_DCHART_44" hidden="1">#REF!</definedName>
    <definedName name="_95__123Graph_DCHART_9" hidden="1">#REF!</definedName>
    <definedName name="_96__123Graph_ECHART_16" hidden="1">#REF!</definedName>
    <definedName name="_97__123Graph_ECHART_22" hidden="1">#REF!</definedName>
    <definedName name="_98__123Graph_ECHART_9" hidden="1">#REF!</definedName>
    <definedName name="_99__123Graph_FCHART_22" hidden="1">#REF!</definedName>
    <definedName name="_ERR1" hidden="1">{#N/A,#N/A,FALSE,"M.42"}</definedName>
    <definedName name="_evs1">#REF!</definedName>
    <definedName name="_Fill" hidden="1">[3]UshDeb00!#REF!</definedName>
    <definedName name="_xlnm._FilterDatabase" localSheetId="0" hidden="1">PRATU!$A$1:$DH$902</definedName>
    <definedName name="_kl09" hidden="1">{#N/A,#N/A,FALSE,"M.01"}</definedName>
    <definedName name="_MEI92">#REF!</definedName>
    <definedName name="_Order1" hidden="1">0</definedName>
    <definedName name="_Order2" hidden="1">0</definedName>
    <definedName name="_pmt7040">'[4]HARGA SATUAN'!$B$8</definedName>
    <definedName name="_Regression_Int">1</definedName>
    <definedName name="_Sort" hidden="1">[3]UshDeb00!#REF!</definedName>
    <definedName name="a">'[1]Flow Rate'!#REF!</definedName>
    <definedName name="aa">#REF!</definedName>
    <definedName name="AB">[5]Data_Mutation!$I$3:$I$4919</definedName>
    <definedName name="AkumATFungsi">#REF!</definedName>
    <definedName name="AkumATJenis">#REF!</definedName>
    <definedName name="April">#REF!</definedName>
    <definedName name="APRIL92">#REF!</definedName>
    <definedName name="AS2DocOpenMode" hidden="1">"AS2DocumentBrowse"</definedName>
    <definedName name="Asumsi">#REF!</definedName>
    <definedName name="ATFungsi">#REF!</definedName>
    <definedName name="ATJenis">#REF!</definedName>
    <definedName name="BBakuTRWI">#REF!</definedName>
    <definedName name="BBakuTRWII">#REF!</definedName>
    <definedName name="BBakuTRWIII">#REF!</definedName>
    <definedName name="BBakuTRWIV">#REF!</definedName>
    <definedName name="BBM">OFFSET('[5]Harga BBM'!$B$4:$B$5,2,0,COUNTA('[5]Harga BBM'!$B$1:$B$65536)-3,COUNTA('[5]Harga BBM'!$A$10:$IV$10))</definedName>
    <definedName name="BBM_HSD">'[6]Input Data'!$D$223:$O$249</definedName>
    <definedName name="BiInvest">#REF!</definedName>
    <definedName name="BiPegUTRWII">'[7]Bipeg-U(12D2)'!#REF!</definedName>
    <definedName name="BiPegUTRWIII">'[7]Bipeg-U(12D2)'!#REF!</definedName>
    <definedName name="BiPegUTRWIV">'[7]Bipeg-U(12D2)'!#REF!</definedName>
    <definedName name="BOLain">#REF!</definedName>
    <definedName name="BoLainTRWI">#REF!</definedName>
    <definedName name="BoLainTRWII">#REF!</definedName>
    <definedName name="BoLainTRWIII">#REF!</definedName>
    <definedName name="BoLainTRWIV">#REF!</definedName>
    <definedName name="BukuBesar">#REF!</definedName>
    <definedName name="Bulan">[8]Macro!$P$4:$P$15</definedName>
    <definedName name="bus.dev">#REF!</definedName>
    <definedName name="C\">#REF!</definedName>
    <definedName name="ccode">[9]R_ccode!$B$2:$D$968</definedName>
    <definedName name="Cincin1">[10]Fraksi!$A$5:$B$15</definedName>
    <definedName name="Cincin2">[10]Fraksi!$D$5:$E$15</definedName>
    <definedName name="Cincin3">[10]Fraksi!$G$5:$H$15</definedName>
    <definedName name="Cincin4">[10]Fraksi!$J$5:$K$15</definedName>
    <definedName name="Cincin5">[10]Fraksi!$M$5:$N$15</definedName>
    <definedName name="coba" hidden="1">{#N/A,#N/A,FALSE,"M.01"}</definedName>
    <definedName name="core">'[11]Jenis Pelatihan'!$E$14:$AQ$50</definedName>
    <definedName name="Cover">#REF!</definedName>
    <definedName name="_xlnm.Criteria">#REF!</definedName>
    <definedName name="csDesignMode">1</definedName>
    <definedName name="ct150kv">'[4]HARGA SATUAN'!$B$27</definedName>
    <definedName name="cuti">[12]ACUAN!$I$3</definedName>
    <definedName name="cuti_besar">[12]ACUAN!$J$3</definedName>
    <definedName name="D\">#REF!</definedName>
    <definedName name="Daftar">#REF!</definedName>
    <definedName name="_xlnm.Database">[13]DATABASE!$A$5:$X$2500</definedName>
    <definedName name="Database_MI">#REF!</definedName>
    <definedName name="DBCode">#REF!</definedName>
    <definedName name="dbcode2">#REF!</definedName>
    <definedName name="DBSend">#REF!</definedName>
    <definedName name="DES" hidden="1">{#N/A,#N/A,FALSE,"M.33"}</definedName>
    <definedName name="dfgg">#REF!</definedName>
    <definedName name="dpt" hidden="1">{#N/A,#N/A,FALSE,"M.42"}</definedName>
    <definedName name="dsgna">#REF!</definedName>
    <definedName name="DUIT" hidden="1">{#N/A,#N/A,FALSE,"M.34"}</definedName>
    <definedName name="EDIT" hidden="1">{#N/A,#N/A,FALSE,"M.32"}</definedName>
    <definedName name="EVMGT">#REF!</definedName>
    <definedName name="EVS">#REF!</definedName>
    <definedName name="_xlnm.Extract">#REF!</definedName>
    <definedName name="fin">#REF!</definedName>
    <definedName name="FixedOverhead">#REF!</definedName>
    <definedName name="ganti">#REF!</definedName>
    <definedName name="ghj">#REF!</definedName>
    <definedName name="HarMatTRWI">#REF!</definedName>
    <definedName name="HarMatTRWII">#REF!</definedName>
    <definedName name="HarMatTRWIII">#REF!</definedName>
    <definedName name="HarMatTRWIV">#REF!</definedName>
    <definedName name="HEAVY">[5]Data_Mutation!$J$3:$J$4919</definedName>
    <definedName name="hjk">#REF!</definedName>
    <definedName name="HR">'[11]Jenis Pelatihan'!$E$55:$AQ$56</definedName>
    <definedName name="IS1TRWI">#REF!</definedName>
    <definedName name="IS1TRWII">#REF!</definedName>
    <definedName name="IS1TRWIII">#REF!</definedName>
    <definedName name="IS1TRWIV">#REF!</definedName>
    <definedName name="IS21TRWI">#REF!</definedName>
    <definedName name="IS21TRWII">#REF!</definedName>
    <definedName name="IS21TRWIII">#REF!</definedName>
    <definedName name="IS21TRWIV">#REF!</definedName>
    <definedName name="IS22TRWI">#REF!</definedName>
    <definedName name="IS22TRWII">#REF!</definedName>
    <definedName name="IS22TRWIII">#REF!</definedName>
    <definedName name="IS22TRWIV">#REF!</definedName>
    <definedName name="JadwalShift">'[14]Jadwal shift Operator'!$C$4:$G$369</definedName>
    <definedName name="JGM">#REF!</definedName>
    <definedName name="ji">#REF!</definedName>
    <definedName name="jk">#REF!</definedName>
    <definedName name="JualGLangTRWI">#REF!</definedName>
    <definedName name="JualGLangTRWII">#REF!</definedName>
    <definedName name="JualGLangTRWIII">#REF!</definedName>
    <definedName name="JualGLangTRWIV">#REF!</definedName>
    <definedName name="JUNI92">#REF!</definedName>
    <definedName name="ki" hidden="1">{#N/A,#N/A,FALSE,"M.42"}</definedName>
    <definedName name="ko" hidden="1">{#N/A,#N/A,FALSE,"M.01";#N/A,#N/A,FALSE,"M.01"}</definedName>
    <definedName name="KONTROL">[15]Kontrol!$D$88</definedName>
    <definedName name="KontrolBukuBesar">#REF!</definedName>
    <definedName name="KontrolPP">#REF!</definedName>
    <definedName name="KorPajak">#REF!</definedName>
    <definedName name="KPUB">#REF!</definedName>
    <definedName name="LABARUGI">[16]LabaRugi!$A$60:$D$115</definedName>
    <definedName name="LabaRugiFungsi">#REF!</definedName>
    <definedName name="LAPAR">#REF!</definedName>
    <definedName name="LAPOR">#REF!</definedName>
    <definedName name="LaporanAnak">#REF!</definedName>
    <definedName name="LaporanKonsolidasi">#REF!</definedName>
    <definedName name="lapus">#REF!</definedName>
    <definedName name="LEVEL">#REF!</definedName>
    <definedName name="LineUpAntrian">[14]DataBongkar!$O$13:$W$508</definedName>
    <definedName name="lineuptongkang">#REF!</definedName>
    <definedName name="lo">#REF!</definedName>
    <definedName name="lpo" hidden="1">{#N/A,#N/A,FALSE,"M.02"}</definedName>
    <definedName name="LRFungsi">#REF!</definedName>
    <definedName name="LRUnsur">#REF!</definedName>
    <definedName name="MAN">'[11]Jenis Pelatihan'!$E$62:$AQ$63</definedName>
    <definedName name="MB_1">[5]Data_Mutation!$G$3:$G$4919</definedName>
    <definedName name="MB_2">[5]Data_Mutation!$H$3:$H$4919</definedName>
    <definedName name="mcperiod">#REF!</definedName>
    <definedName name="MISC">[5]Data_Mutation!$K$3:$K$4919</definedName>
    <definedName name="monitoring_bongkar">[17]Feb!$C$7:$J$46</definedName>
    <definedName name="mutasi_bb">#REF!</definedName>
    <definedName name="mutasi_hsd">#REF!</definedName>
    <definedName name="MutasiMatPDP">#REF!</definedName>
    <definedName name="MutBBPLN">'[14]Mutasi PLN'!$C$13:$U$381</definedName>
    <definedName name="Neraca">#REF!</definedName>
    <definedName name="new">#REF!</definedName>
    <definedName name="OPNAME">OFFSET([5]Data_Opname!$A$1,1,0,COUNTA([5]Data_Opname!$A$1:$A$65536)-1,COUNTA([5]Data_Opname!$A$1:$IV$1))</definedName>
    <definedName name="pdp" hidden="1">{#N/A,#N/A,FALSE,"M.31"}</definedName>
    <definedName name="PDPKons">#REF!</definedName>
    <definedName name="PDPMaterial">#REF!</definedName>
    <definedName name="PDPPembDimuka">#REF!</definedName>
    <definedName name="PDPT" hidden="1">{#N/A,#N/A,FALSE,"M.31"}</definedName>
    <definedName name="Pemakaian">'[14]R. HSD'!#REF!</definedName>
    <definedName name="Penjelas">#REF!</definedName>
    <definedName name="PenjTLTRWI">#REF!</definedName>
    <definedName name="PenjTLTRWII">#REF!</definedName>
    <definedName name="PenjTLTRWIII">#REF!</definedName>
    <definedName name="PenjTLTRWIV">#REF!</definedName>
    <definedName name="PENSIUN">[12]ACUAN!$M$3</definedName>
    <definedName name="PercentageOfSalesSpinner">#REF!</definedName>
    <definedName name="PERHITUNGAN_CF_PERUNIT">#REF!</definedName>
    <definedName name="period">#REF!</definedName>
    <definedName name="PERIOD_MUTASI">[5]Data_Mutation!$B$3:$B$4919</definedName>
    <definedName name="periode">#REF!</definedName>
    <definedName name="Periode_All">'[14]R. HSD'!#REF!</definedName>
    <definedName name="PK.BB">'[14]9. Pk.BB'!$E$13:$U$380</definedName>
    <definedName name="ponton">#REF!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op.agc">#REF!</definedName>
    <definedName name="PTKU">#REF!</definedName>
    <definedName name="Q">#REF!</definedName>
    <definedName name="QWE">#REF!</definedName>
    <definedName name="R.BB">'[14]R.BB'!$C$11:$G$380</definedName>
    <definedName name="REKTRWS3">#REF!</definedName>
    <definedName name="REKTRWS4">#REF!</definedName>
    <definedName name="Reset">#REF!</definedName>
    <definedName name="ResetPaste">#REF!</definedName>
    <definedName name="Rev" hidden="1">#REF!</definedName>
    <definedName name="RHSD">'[14]R. HSD'!$A$11:$J$377</definedName>
    <definedName name="RTUG9">'[14]Rekap Pronia'!$C$5:$I$128</definedName>
    <definedName name="s" hidden="1">{#N/A,#N/A,FALSE,"M.34"}</definedName>
    <definedName name="sbak1a">'[18]L-R'!#REF!</definedName>
    <definedName name="sbak1b">'[18]L-R'!#REF!</definedName>
    <definedName name="SLA8IsianJettybyDate">OFFSET('[19]SLA8-Entry Jetty'!$B$3,1,0,COUNTA('[19]SLA8-Entry Jetty'!$B:$B)-7,COUNTA('[19]SLA8-Entry Jetty'!$4:$4))</definedName>
    <definedName name="SLA8IsianJettybyKode">OFFSET('[19]SLA8-Entry Jetty'!$D$3,1,0,COUNTA('[19]SLA8-Entry Jetty'!$B:$B)-7,COUNTA('[19]SLA8-Entry Jetty'!$4:$4)-2)</definedName>
    <definedName name="SLA8IsianUnit">OFFSET('[19]SLA8-Entry Unit &amp; Fuel'!$B$3,1,0,COUNTA('[19]SLA8-Entry Unit &amp; Fuel'!$B:$B)-7,COUNTA('[19]SLA8-Entry Unit &amp; Fuel'!$4:$4)+2)</definedName>
    <definedName name="SLA8JettyStatus">'[19]SLA8-Entry Jetty'!$L$4:$L$1005</definedName>
    <definedName name="SLA8OPNAME">OFFSET('[20]SLA8-Data_Opname'!$A$1,1,0,COUNTA('[20]SLA8-Data_Opname'!$A:$A)-1,COUNTA('[20]SLA8-Data_Opname'!$1:$1))</definedName>
    <definedName name="SLA8TanggalJetty">'[19]SLA8-Entry Jetty'!$B$4:$B$1005</definedName>
    <definedName name="SLA8TanggalUnit">OFFSET('[19]SLA8-Entry Unit &amp; Fuel'!$B$3,1,0,COUNTA('[19]SLA8-Entry Unit &amp; Fuel'!$B:$B)-7,1)</definedName>
    <definedName name="SLA8TGL_MUTASI">'[20]SLA8-Data_Mutation'!$E$3:$E$5523</definedName>
    <definedName name="SLA8VOL_TERIMA">'[20]SLA8-Data_Mutation'!$F$3:$F$5523</definedName>
    <definedName name="SS">#REF!</definedName>
    <definedName name="status">[9]StU!$B$2:$E$18</definedName>
    <definedName name="STOCK_DEAD">[5]Data_Mutation!$N$3:$N$4919</definedName>
    <definedName name="STOCK_LIFE">[5]Data_Mutation!$M$3:$M$4919</definedName>
    <definedName name="STOCK_TOT">[5]Data_Mutation!$P$3:$P$4919</definedName>
    <definedName name="STPDari">#REF!</definedName>
    <definedName name="sw" hidden="1">{#N/A,#N/A,FALSE,"M.02"}</definedName>
    <definedName name="T_ccode">#REF!</definedName>
    <definedName name="tabeltpj2">'[21]tabel-JHT'!$A$1:$B$40</definedName>
    <definedName name="TambahAT">#REF!</definedName>
    <definedName name="TANGGAL">#REF!</definedName>
    <definedName name="TaxTV">10%</definedName>
    <definedName name="TaxXL">5%</definedName>
    <definedName name="tech">#REF!</definedName>
    <definedName name="TextRefCopy1">'[22]01 A'!$K$19</definedName>
    <definedName name="TextRefCopyRangeCount" hidden="1">1</definedName>
    <definedName name="TGL_MUTASI">[5]Data_Mutation!$E$3:$E$4919</definedName>
    <definedName name="TotalCostofSales">#REF!</definedName>
    <definedName name="TotalCostofSalesSpinner">#REF!</definedName>
    <definedName name="TotalSales">#REF!</definedName>
    <definedName name="uioo">#REF!</definedName>
    <definedName name="UNIT">[8]Macro!$R$6:$R$44</definedName>
    <definedName name="Unit_st">#REF!</definedName>
    <definedName name="VOL_PAKAI">[5]Data_Mutation!$L$3:$L$4919</definedName>
    <definedName name="VOL_TERIMA">[5]Data_Mutation!$F$3:$F$4919</definedName>
    <definedName name="W">#REF!</definedName>
    <definedName name="WETTT">#REF!</definedName>
    <definedName name="WINDUAN_KE">[12]ACUAN!$L$3</definedName>
    <definedName name="wrn" hidden="1">{#N/A,#N/A,FALSE,"M.31"}</definedName>
    <definedName name="wrn.M.01." hidden="1">{#N/A,#N/A,FALSE,"M.01"}</definedName>
    <definedName name="wrn.M.01D." hidden="1">{#N/A,#N/A,FALSE,"M.01";#N/A,#N/A,FALSE,"M.01"}</definedName>
    <definedName name="wrn.M.01e" hidden="1">{#N/A,#N/A,FALSE,"M.01";#N/A,#N/A,FALSE,"M.01"}</definedName>
    <definedName name="wrn.M.02." hidden="1">{#N/A,#N/A,FALSE,"M.02"}</definedName>
    <definedName name="wrn.M.31." hidden="1">{#N/A,#N/A,FALSE,"M.31"}</definedName>
    <definedName name="wrn.M.32." hidden="1">{#N/A,#N/A,FALSE,"M.32"}</definedName>
    <definedName name="wrn.M.33." hidden="1">{#N/A,#N/A,FALSE,"M.33"}</definedName>
    <definedName name="wrn.M.34." hidden="1">{#N/A,#N/A,FALSE,"M.34"}</definedName>
    <definedName name="wrn.M.41" hidden="1">{#N/A,#N/A,FALSE,"M.41"}</definedName>
    <definedName name="wrn.M.41." hidden="1">{#N/A,#N/A,FALSE,"M.41"}</definedName>
    <definedName name="wrn.M.42." hidden="1">{#N/A,#N/A,FALSE,"M.42"}</definedName>
    <definedName name="wrn.M.43." hidden="1">{#N/A,#N/A,FALSE,"M.43"}</definedName>
    <definedName name="wrna.m.01" hidden="1">{#N/A,#N/A,FALSE,"M.01"}</definedName>
    <definedName name="WW" hidden="1">{#N/A,#N/A,FALSE,"M.01"}</definedName>
    <definedName name="x" hidden="1">{#N/A,#N/A,FALSE,"M.42"}</definedName>
    <definedName name="YEAR_MUTASI">[5]Data_Mutation!$A$3:$A$4919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910" i="1" l="1"/>
  <c r="DD902" i="1"/>
  <c r="DF902" i="1" s="1"/>
  <c r="CZ902" i="1"/>
  <c r="AU902" i="1"/>
  <c r="AS902" i="1"/>
  <c r="DC902" i="1" s="1"/>
  <c r="DH902" i="1" s="1"/>
  <c r="AQ902" i="1"/>
  <c r="AJ902" i="1"/>
  <c r="AI902" i="1"/>
  <c r="AC902" i="1"/>
  <c r="AB902" i="1"/>
  <c r="AA902" i="1"/>
  <c r="DE902" i="1" s="1"/>
  <c r="U902" i="1"/>
  <c r="J902" i="1"/>
  <c r="D902" i="1" s="1"/>
  <c r="G902" i="1"/>
  <c r="C902" i="1"/>
  <c r="B902" i="1"/>
  <c r="DD901" i="1"/>
  <c r="DF901" i="1" s="1"/>
  <c r="CZ901" i="1"/>
  <c r="AU901" i="1"/>
  <c r="AS901" i="1"/>
  <c r="DC901" i="1" s="1"/>
  <c r="DH901" i="1" s="1"/>
  <c r="AQ901" i="1"/>
  <c r="AJ901" i="1"/>
  <c r="AI901" i="1"/>
  <c r="AC901" i="1"/>
  <c r="AB901" i="1"/>
  <c r="AA901" i="1"/>
  <c r="DE901" i="1" s="1"/>
  <c r="U901" i="1"/>
  <c r="J901" i="1"/>
  <c r="D901" i="1" s="1"/>
  <c r="G901" i="1"/>
  <c r="C901" i="1"/>
  <c r="B901" i="1"/>
  <c r="DD900" i="1"/>
  <c r="DF900" i="1" s="1"/>
  <c r="CZ900" i="1"/>
  <c r="AU900" i="1"/>
  <c r="AS900" i="1"/>
  <c r="DC900" i="1" s="1"/>
  <c r="DH900" i="1" s="1"/>
  <c r="AQ900" i="1"/>
  <c r="AJ900" i="1"/>
  <c r="AI900" i="1"/>
  <c r="AC900" i="1"/>
  <c r="AB900" i="1"/>
  <c r="CX900" i="1" s="1"/>
  <c r="CW900" i="1" s="1"/>
  <c r="AA900" i="1"/>
  <c r="DE900" i="1" s="1"/>
  <c r="U900" i="1"/>
  <c r="J900" i="1"/>
  <c r="D900" i="1" s="1"/>
  <c r="G900" i="1"/>
  <c r="C900" i="1"/>
  <c r="B900" i="1"/>
  <c r="DD899" i="1"/>
  <c r="DF899" i="1" s="1"/>
  <c r="CZ899" i="1"/>
  <c r="AU899" i="1"/>
  <c r="AS899" i="1"/>
  <c r="DC899" i="1" s="1"/>
  <c r="DH899" i="1" s="1"/>
  <c r="AQ899" i="1"/>
  <c r="AJ899" i="1"/>
  <c r="AI899" i="1"/>
  <c r="AC899" i="1"/>
  <c r="AB899" i="1"/>
  <c r="DG899" i="1" s="1"/>
  <c r="AA899" i="1"/>
  <c r="DE899" i="1" s="1"/>
  <c r="U899" i="1"/>
  <c r="J899" i="1"/>
  <c r="D899" i="1" s="1"/>
  <c r="G899" i="1"/>
  <c r="C899" i="1"/>
  <c r="B899" i="1"/>
  <c r="DD898" i="1"/>
  <c r="CZ898" i="1"/>
  <c r="AU898" i="1"/>
  <c r="AS898" i="1"/>
  <c r="DC898" i="1" s="1"/>
  <c r="DH898" i="1" s="1"/>
  <c r="AQ898" i="1"/>
  <c r="AJ898" i="1"/>
  <c r="AI898" i="1"/>
  <c r="AC898" i="1"/>
  <c r="AB898" i="1"/>
  <c r="CX898" i="1" s="1"/>
  <c r="CW898" i="1" s="1"/>
  <c r="AA898" i="1"/>
  <c r="DE898" i="1" s="1"/>
  <c r="U898" i="1"/>
  <c r="J898" i="1"/>
  <c r="D898" i="1" s="1"/>
  <c r="G898" i="1"/>
  <c r="C898" i="1"/>
  <c r="B898" i="1"/>
  <c r="DH897" i="1"/>
  <c r="DD897" i="1"/>
  <c r="DF897" i="1" s="1"/>
  <c r="CZ897" i="1"/>
  <c r="AU897" i="1"/>
  <c r="AS897" i="1"/>
  <c r="DC897" i="1" s="1"/>
  <c r="AQ897" i="1"/>
  <c r="AJ897" i="1"/>
  <c r="AI897" i="1"/>
  <c r="AC897" i="1"/>
  <c r="AB897" i="1"/>
  <c r="CX897" i="1" s="1"/>
  <c r="CW897" i="1" s="1"/>
  <c r="AA897" i="1"/>
  <c r="DE897" i="1" s="1"/>
  <c r="U897" i="1"/>
  <c r="J897" i="1"/>
  <c r="D897" i="1" s="1"/>
  <c r="G897" i="1"/>
  <c r="C897" i="1"/>
  <c r="B897" i="1"/>
  <c r="DD896" i="1"/>
  <c r="DF896" i="1" s="1"/>
  <c r="CZ896" i="1"/>
  <c r="AU896" i="1"/>
  <c r="AS896" i="1"/>
  <c r="DC896" i="1" s="1"/>
  <c r="DH896" i="1" s="1"/>
  <c r="AQ896" i="1"/>
  <c r="AJ896" i="1"/>
  <c r="AI896" i="1"/>
  <c r="AC896" i="1"/>
  <c r="AB896" i="1"/>
  <c r="DG896" i="1" s="1"/>
  <c r="AA896" i="1"/>
  <c r="DE896" i="1" s="1"/>
  <c r="U896" i="1"/>
  <c r="J896" i="1"/>
  <c r="D896" i="1" s="1"/>
  <c r="G896" i="1"/>
  <c r="C896" i="1"/>
  <c r="B896" i="1"/>
  <c r="DD895" i="1"/>
  <c r="DF895" i="1" s="1"/>
  <c r="CZ895" i="1"/>
  <c r="AU895" i="1"/>
  <c r="AS895" i="1"/>
  <c r="DC895" i="1" s="1"/>
  <c r="DH895" i="1" s="1"/>
  <c r="AQ895" i="1"/>
  <c r="AJ895" i="1"/>
  <c r="AI895" i="1"/>
  <c r="AC895" i="1"/>
  <c r="AB895" i="1"/>
  <c r="AA895" i="1"/>
  <c r="DE895" i="1" s="1"/>
  <c r="U895" i="1"/>
  <c r="J895" i="1"/>
  <c r="D895" i="1" s="1"/>
  <c r="G895" i="1"/>
  <c r="C895" i="1"/>
  <c r="B895" i="1"/>
  <c r="DD894" i="1"/>
  <c r="DF894" i="1" s="1"/>
  <c r="CZ894" i="1"/>
  <c r="AU894" i="1"/>
  <c r="AS894" i="1"/>
  <c r="DC894" i="1" s="1"/>
  <c r="DH894" i="1" s="1"/>
  <c r="AQ894" i="1"/>
  <c r="AJ894" i="1"/>
  <c r="AI894" i="1"/>
  <c r="AC894" i="1"/>
  <c r="AB894" i="1"/>
  <c r="AA894" i="1"/>
  <c r="DE894" i="1" s="1"/>
  <c r="U894" i="1"/>
  <c r="J894" i="1"/>
  <c r="D894" i="1" s="1"/>
  <c r="G894" i="1"/>
  <c r="C894" i="1"/>
  <c r="B894" i="1"/>
  <c r="DE893" i="1"/>
  <c r="DD893" i="1"/>
  <c r="DF893" i="1" s="1"/>
  <c r="CZ893" i="1"/>
  <c r="AU893" i="1"/>
  <c r="AS893" i="1"/>
  <c r="DC893" i="1" s="1"/>
  <c r="DH893" i="1" s="1"/>
  <c r="AQ893" i="1"/>
  <c r="AJ893" i="1"/>
  <c r="AI893" i="1"/>
  <c r="AC893" i="1"/>
  <c r="AB893" i="1"/>
  <c r="AA893" i="1"/>
  <c r="U893" i="1"/>
  <c r="J893" i="1"/>
  <c r="D893" i="1" s="1"/>
  <c r="G893" i="1"/>
  <c r="C893" i="1"/>
  <c r="B893" i="1"/>
  <c r="DD892" i="1"/>
  <c r="DF892" i="1" s="1"/>
  <c r="CZ892" i="1"/>
  <c r="AU892" i="1"/>
  <c r="AS892" i="1"/>
  <c r="DC892" i="1" s="1"/>
  <c r="DH892" i="1" s="1"/>
  <c r="AQ892" i="1"/>
  <c r="AJ892" i="1"/>
  <c r="AI892" i="1"/>
  <c r="AC892" i="1"/>
  <c r="AB892" i="1"/>
  <c r="AA892" i="1"/>
  <c r="DE892" i="1" s="1"/>
  <c r="U892" i="1"/>
  <c r="J892" i="1"/>
  <c r="D892" i="1" s="1"/>
  <c r="G892" i="1"/>
  <c r="C892" i="1"/>
  <c r="B892" i="1"/>
  <c r="DD891" i="1"/>
  <c r="DF891" i="1" s="1"/>
  <c r="CZ891" i="1"/>
  <c r="AU891" i="1"/>
  <c r="AS891" i="1"/>
  <c r="DC891" i="1" s="1"/>
  <c r="DH891" i="1" s="1"/>
  <c r="AQ891" i="1"/>
  <c r="AJ891" i="1"/>
  <c r="AI891" i="1"/>
  <c r="AC891" i="1"/>
  <c r="AB891" i="1"/>
  <c r="DG891" i="1" s="1"/>
  <c r="AA891" i="1"/>
  <c r="DE891" i="1" s="1"/>
  <c r="U891" i="1"/>
  <c r="J891" i="1"/>
  <c r="D891" i="1" s="1"/>
  <c r="G891" i="1"/>
  <c r="C891" i="1"/>
  <c r="B891" i="1"/>
  <c r="DD890" i="1"/>
  <c r="DF890" i="1" s="1"/>
  <c r="CZ890" i="1"/>
  <c r="DA890" i="1" s="1"/>
  <c r="AU890" i="1"/>
  <c r="AS890" i="1"/>
  <c r="DC890" i="1" s="1"/>
  <c r="DH890" i="1" s="1"/>
  <c r="AQ890" i="1"/>
  <c r="AJ890" i="1"/>
  <c r="AI890" i="1"/>
  <c r="AC890" i="1"/>
  <c r="AB890" i="1"/>
  <c r="AA890" i="1"/>
  <c r="DE890" i="1" s="1"/>
  <c r="U890" i="1"/>
  <c r="J890" i="1"/>
  <c r="D890" i="1" s="1"/>
  <c r="G890" i="1"/>
  <c r="C890" i="1"/>
  <c r="B890" i="1"/>
  <c r="DD889" i="1"/>
  <c r="DF889" i="1" s="1"/>
  <c r="CZ889" i="1"/>
  <c r="AU889" i="1"/>
  <c r="AS889" i="1"/>
  <c r="DC889" i="1" s="1"/>
  <c r="DH889" i="1" s="1"/>
  <c r="AQ889" i="1"/>
  <c r="AJ889" i="1"/>
  <c r="AI889" i="1"/>
  <c r="AC889" i="1"/>
  <c r="AB889" i="1"/>
  <c r="AA889" i="1"/>
  <c r="DE889" i="1" s="1"/>
  <c r="U889" i="1"/>
  <c r="J889" i="1"/>
  <c r="D889" i="1" s="1"/>
  <c r="G889" i="1"/>
  <c r="C889" i="1"/>
  <c r="B889" i="1"/>
  <c r="DD888" i="1"/>
  <c r="DF888" i="1" s="1"/>
  <c r="CZ888" i="1"/>
  <c r="AU888" i="1"/>
  <c r="AS888" i="1"/>
  <c r="DC888" i="1" s="1"/>
  <c r="DH888" i="1" s="1"/>
  <c r="AQ888" i="1"/>
  <c r="AJ888" i="1"/>
  <c r="AI888" i="1"/>
  <c r="AC888" i="1"/>
  <c r="AB888" i="1"/>
  <c r="DG888" i="1" s="1"/>
  <c r="AA888" i="1"/>
  <c r="DE888" i="1" s="1"/>
  <c r="U888" i="1"/>
  <c r="J888" i="1"/>
  <c r="D888" i="1" s="1"/>
  <c r="G888" i="1"/>
  <c r="C888" i="1"/>
  <c r="B888" i="1"/>
  <c r="DD887" i="1"/>
  <c r="CZ887" i="1"/>
  <c r="AU887" i="1"/>
  <c r="AS887" i="1"/>
  <c r="DC887" i="1" s="1"/>
  <c r="DH887" i="1" s="1"/>
  <c r="AQ887" i="1"/>
  <c r="AJ887" i="1"/>
  <c r="AI887" i="1"/>
  <c r="AC887" i="1"/>
  <c r="AB887" i="1"/>
  <c r="AA887" i="1"/>
  <c r="DE887" i="1" s="1"/>
  <c r="U887" i="1"/>
  <c r="J887" i="1"/>
  <c r="D887" i="1" s="1"/>
  <c r="G887" i="1"/>
  <c r="C887" i="1"/>
  <c r="B887" i="1"/>
  <c r="DD886" i="1"/>
  <c r="DF886" i="1" s="1"/>
  <c r="CZ886" i="1"/>
  <c r="AU886" i="1"/>
  <c r="AS886" i="1"/>
  <c r="DC886" i="1" s="1"/>
  <c r="DH886" i="1" s="1"/>
  <c r="AQ886" i="1"/>
  <c r="AJ886" i="1"/>
  <c r="AI886" i="1"/>
  <c r="AC886" i="1"/>
  <c r="AB886" i="1"/>
  <c r="AA886" i="1"/>
  <c r="DE886" i="1" s="1"/>
  <c r="U886" i="1"/>
  <c r="J886" i="1"/>
  <c r="D886" i="1" s="1"/>
  <c r="G886" i="1"/>
  <c r="C886" i="1"/>
  <c r="B886" i="1"/>
  <c r="DD885" i="1"/>
  <c r="DF885" i="1" s="1"/>
  <c r="CZ885" i="1"/>
  <c r="AU885" i="1"/>
  <c r="AS885" i="1"/>
  <c r="DC885" i="1" s="1"/>
  <c r="DH885" i="1" s="1"/>
  <c r="AQ885" i="1"/>
  <c r="AJ885" i="1"/>
  <c r="AI885" i="1"/>
  <c r="AC885" i="1"/>
  <c r="AB885" i="1"/>
  <c r="AA885" i="1"/>
  <c r="DE885" i="1" s="1"/>
  <c r="U885" i="1"/>
  <c r="J885" i="1"/>
  <c r="D885" i="1" s="1"/>
  <c r="G885" i="1"/>
  <c r="C885" i="1"/>
  <c r="B885" i="1"/>
  <c r="DD884" i="1"/>
  <c r="DF884" i="1" s="1"/>
  <c r="CZ884" i="1"/>
  <c r="AU884" i="1"/>
  <c r="AS884" i="1"/>
  <c r="DC884" i="1" s="1"/>
  <c r="DH884" i="1" s="1"/>
  <c r="AQ884" i="1"/>
  <c r="AJ884" i="1"/>
  <c r="AI884" i="1"/>
  <c r="AC884" i="1"/>
  <c r="AB884" i="1"/>
  <c r="DG884" i="1" s="1"/>
  <c r="AA884" i="1"/>
  <c r="DE884" i="1" s="1"/>
  <c r="U884" i="1"/>
  <c r="J884" i="1"/>
  <c r="D884" i="1" s="1"/>
  <c r="G884" i="1"/>
  <c r="C884" i="1"/>
  <c r="B884" i="1"/>
  <c r="DD883" i="1"/>
  <c r="DF883" i="1" s="1"/>
  <c r="CZ883" i="1"/>
  <c r="AU883" i="1"/>
  <c r="AS883" i="1"/>
  <c r="DC883" i="1" s="1"/>
  <c r="DH883" i="1" s="1"/>
  <c r="AQ883" i="1"/>
  <c r="AJ883" i="1"/>
  <c r="AI883" i="1"/>
  <c r="AC883" i="1"/>
  <c r="AB883" i="1"/>
  <c r="AA883" i="1"/>
  <c r="DE883" i="1" s="1"/>
  <c r="U883" i="1"/>
  <c r="J883" i="1"/>
  <c r="D883" i="1" s="1"/>
  <c r="G883" i="1"/>
  <c r="C883" i="1"/>
  <c r="B883" i="1"/>
  <c r="DD882" i="1"/>
  <c r="DF882" i="1" s="1"/>
  <c r="CZ882" i="1"/>
  <c r="AU882" i="1"/>
  <c r="AS882" i="1"/>
  <c r="DC882" i="1" s="1"/>
  <c r="DH882" i="1" s="1"/>
  <c r="AQ882" i="1"/>
  <c r="AJ882" i="1"/>
  <c r="AI882" i="1"/>
  <c r="AC882" i="1"/>
  <c r="AB882" i="1"/>
  <c r="AA882" i="1"/>
  <c r="DE882" i="1" s="1"/>
  <c r="U882" i="1"/>
  <c r="J882" i="1"/>
  <c r="D882" i="1" s="1"/>
  <c r="G882" i="1"/>
  <c r="C882" i="1"/>
  <c r="B882" i="1"/>
  <c r="DD881" i="1"/>
  <c r="DF881" i="1" s="1"/>
  <c r="CZ881" i="1"/>
  <c r="AU881" i="1"/>
  <c r="AS881" i="1"/>
  <c r="DC881" i="1" s="1"/>
  <c r="DH881" i="1" s="1"/>
  <c r="AQ881" i="1"/>
  <c r="AJ881" i="1"/>
  <c r="AI881" i="1"/>
  <c r="AC881" i="1"/>
  <c r="AB881" i="1"/>
  <c r="AA881" i="1"/>
  <c r="DE881" i="1" s="1"/>
  <c r="U881" i="1"/>
  <c r="J881" i="1"/>
  <c r="D881" i="1" s="1"/>
  <c r="G881" i="1"/>
  <c r="C881" i="1"/>
  <c r="B881" i="1"/>
  <c r="DD880" i="1"/>
  <c r="DF880" i="1" s="1"/>
  <c r="CZ880" i="1"/>
  <c r="AU880" i="1"/>
  <c r="AS880" i="1"/>
  <c r="DC880" i="1" s="1"/>
  <c r="DH880" i="1" s="1"/>
  <c r="AQ880" i="1"/>
  <c r="AJ880" i="1"/>
  <c r="AI880" i="1"/>
  <c r="AC880" i="1"/>
  <c r="AB880" i="1"/>
  <c r="AA880" i="1"/>
  <c r="DE880" i="1" s="1"/>
  <c r="U880" i="1"/>
  <c r="J880" i="1"/>
  <c r="D880" i="1" s="1"/>
  <c r="G880" i="1"/>
  <c r="C880" i="1"/>
  <c r="B880" i="1"/>
  <c r="DD879" i="1"/>
  <c r="DF879" i="1" s="1"/>
  <c r="CZ879" i="1"/>
  <c r="AU879" i="1"/>
  <c r="AS879" i="1"/>
  <c r="DC879" i="1" s="1"/>
  <c r="DH879" i="1" s="1"/>
  <c r="AQ879" i="1"/>
  <c r="AJ879" i="1"/>
  <c r="AI879" i="1"/>
  <c r="AC879" i="1"/>
  <c r="AB879" i="1"/>
  <c r="AA879" i="1"/>
  <c r="DE879" i="1" s="1"/>
  <c r="U879" i="1"/>
  <c r="J879" i="1"/>
  <c r="D879" i="1" s="1"/>
  <c r="G879" i="1"/>
  <c r="C879" i="1"/>
  <c r="B879" i="1"/>
  <c r="DD878" i="1"/>
  <c r="DF878" i="1" s="1"/>
  <c r="CZ878" i="1"/>
  <c r="AU878" i="1"/>
  <c r="AS878" i="1"/>
  <c r="DC878" i="1" s="1"/>
  <c r="DH878" i="1" s="1"/>
  <c r="AQ878" i="1"/>
  <c r="AJ878" i="1"/>
  <c r="AI878" i="1"/>
  <c r="AC878" i="1"/>
  <c r="AB878" i="1"/>
  <c r="AA878" i="1"/>
  <c r="DE878" i="1" s="1"/>
  <c r="U878" i="1"/>
  <c r="J878" i="1"/>
  <c r="D878" i="1" s="1"/>
  <c r="G878" i="1"/>
  <c r="C878" i="1"/>
  <c r="B878" i="1"/>
  <c r="DD877" i="1"/>
  <c r="DF877" i="1" s="1"/>
  <c r="CZ877" i="1"/>
  <c r="AU877" i="1"/>
  <c r="AS877" i="1"/>
  <c r="DC877" i="1" s="1"/>
  <c r="DH877" i="1" s="1"/>
  <c r="AQ877" i="1"/>
  <c r="AJ877" i="1"/>
  <c r="AI877" i="1"/>
  <c r="AC877" i="1"/>
  <c r="AB877" i="1"/>
  <c r="AA877" i="1"/>
  <c r="DE877" i="1" s="1"/>
  <c r="U877" i="1"/>
  <c r="J877" i="1"/>
  <c r="D877" i="1" s="1"/>
  <c r="G877" i="1"/>
  <c r="C877" i="1"/>
  <c r="B877" i="1"/>
  <c r="DD876" i="1"/>
  <c r="DF876" i="1" s="1"/>
  <c r="CZ876" i="1"/>
  <c r="AU876" i="1"/>
  <c r="AS876" i="1"/>
  <c r="DC876" i="1" s="1"/>
  <c r="DH876" i="1" s="1"/>
  <c r="AQ876" i="1"/>
  <c r="AJ876" i="1"/>
  <c r="AI876" i="1"/>
  <c r="AC876" i="1"/>
  <c r="AB876" i="1"/>
  <c r="AA876" i="1"/>
  <c r="DE876" i="1" s="1"/>
  <c r="U876" i="1"/>
  <c r="J876" i="1"/>
  <c r="D876" i="1" s="1"/>
  <c r="G876" i="1"/>
  <c r="C876" i="1"/>
  <c r="B876" i="1"/>
  <c r="DD875" i="1"/>
  <c r="DF875" i="1" s="1"/>
  <c r="CZ875" i="1"/>
  <c r="AU875" i="1"/>
  <c r="AS875" i="1"/>
  <c r="DC875" i="1" s="1"/>
  <c r="DH875" i="1" s="1"/>
  <c r="AQ875" i="1"/>
  <c r="AJ875" i="1"/>
  <c r="AI875" i="1"/>
  <c r="AC875" i="1"/>
  <c r="AB875" i="1"/>
  <c r="DG875" i="1" s="1"/>
  <c r="AA875" i="1"/>
  <c r="DE875" i="1" s="1"/>
  <c r="U875" i="1"/>
  <c r="J875" i="1"/>
  <c r="D875" i="1" s="1"/>
  <c r="G875" i="1"/>
  <c r="C875" i="1"/>
  <c r="B875" i="1"/>
  <c r="DD874" i="1"/>
  <c r="DF874" i="1" s="1"/>
  <c r="CZ874" i="1"/>
  <c r="AU874" i="1"/>
  <c r="AS874" i="1"/>
  <c r="DC874" i="1" s="1"/>
  <c r="DH874" i="1" s="1"/>
  <c r="AQ874" i="1"/>
  <c r="AJ874" i="1"/>
  <c r="AI874" i="1"/>
  <c r="AC874" i="1"/>
  <c r="AB874" i="1"/>
  <c r="DG874" i="1" s="1"/>
  <c r="AA874" i="1"/>
  <c r="DE874" i="1" s="1"/>
  <c r="U874" i="1"/>
  <c r="J874" i="1"/>
  <c r="D874" i="1" s="1"/>
  <c r="G874" i="1"/>
  <c r="C874" i="1"/>
  <c r="B874" i="1"/>
  <c r="DD873" i="1"/>
  <c r="DF873" i="1" s="1"/>
  <c r="CZ873" i="1"/>
  <c r="AU873" i="1"/>
  <c r="AS873" i="1"/>
  <c r="DC873" i="1" s="1"/>
  <c r="DH873" i="1" s="1"/>
  <c r="AQ873" i="1"/>
  <c r="AJ873" i="1"/>
  <c r="AI873" i="1"/>
  <c r="AC873" i="1"/>
  <c r="AB873" i="1"/>
  <c r="AA873" i="1"/>
  <c r="DE873" i="1" s="1"/>
  <c r="U873" i="1"/>
  <c r="J873" i="1"/>
  <c r="D873" i="1" s="1"/>
  <c r="G873" i="1"/>
  <c r="C873" i="1"/>
  <c r="B873" i="1"/>
  <c r="DD872" i="1"/>
  <c r="DF872" i="1" s="1"/>
  <c r="CZ872" i="1"/>
  <c r="AU872" i="1"/>
  <c r="AS872" i="1"/>
  <c r="DC872" i="1" s="1"/>
  <c r="DH872" i="1" s="1"/>
  <c r="AQ872" i="1"/>
  <c r="AJ872" i="1"/>
  <c r="AI872" i="1"/>
  <c r="AC872" i="1"/>
  <c r="AB872" i="1"/>
  <c r="AA872" i="1"/>
  <c r="DE872" i="1" s="1"/>
  <c r="U872" i="1"/>
  <c r="J872" i="1"/>
  <c r="D872" i="1" s="1"/>
  <c r="G872" i="1"/>
  <c r="C872" i="1"/>
  <c r="B872" i="1"/>
  <c r="DD871" i="1"/>
  <c r="CZ871" i="1"/>
  <c r="AU871" i="1"/>
  <c r="AS871" i="1"/>
  <c r="DC871" i="1" s="1"/>
  <c r="DH871" i="1" s="1"/>
  <c r="AQ871" i="1"/>
  <c r="AJ871" i="1"/>
  <c r="AI871" i="1"/>
  <c r="AC871" i="1"/>
  <c r="AB871" i="1"/>
  <c r="DG871" i="1" s="1"/>
  <c r="AA871" i="1"/>
  <c r="DE871" i="1" s="1"/>
  <c r="U871" i="1"/>
  <c r="J871" i="1"/>
  <c r="D871" i="1" s="1"/>
  <c r="G871" i="1"/>
  <c r="C871" i="1"/>
  <c r="B871" i="1"/>
  <c r="DD870" i="1"/>
  <c r="DF870" i="1" s="1"/>
  <c r="CZ870" i="1"/>
  <c r="AU870" i="1"/>
  <c r="AS870" i="1"/>
  <c r="DC870" i="1" s="1"/>
  <c r="DH870" i="1" s="1"/>
  <c r="AQ870" i="1"/>
  <c r="AJ870" i="1"/>
  <c r="AI870" i="1"/>
  <c r="AC870" i="1"/>
  <c r="AB870" i="1"/>
  <c r="DG870" i="1" s="1"/>
  <c r="AA870" i="1"/>
  <c r="DE870" i="1" s="1"/>
  <c r="U870" i="1"/>
  <c r="J870" i="1"/>
  <c r="D870" i="1" s="1"/>
  <c r="G870" i="1"/>
  <c r="C870" i="1"/>
  <c r="B870" i="1"/>
  <c r="DD869" i="1"/>
  <c r="DF869" i="1" s="1"/>
  <c r="CZ869" i="1"/>
  <c r="AU869" i="1"/>
  <c r="AS869" i="1"/>
  <c r="DC869" i="1" s="1"/>
  <c r="DH869" i="1" s="1"/>
  <c r="AQ869" i="1"/>
  <c r="AJ869" i="1"/>
  <c r="AI869" i="1"/>
  <c r="AC869" i="1"/>
  <c r="AB869" i="1"/>
  <c r="AA869" i="1"/>
  <c r="DE869" i="1" s="1"/>
  <c r="U869" i="1"/>
  <c r="J869" i="1"/>
  <c r="D869" i="1" s="1"/>
  <c r="G869" i="1"/>
  <c r="C869" i="1"/>
  <c r="B869" i="1"/>
  <c r="DD868" i="1"/>
  <c r="CZ868" i="1"/>
  <c r="AU868" i="1"/>
  <c r="AS868" i="1"/>
  <c r="DC868" i="1" s="1"/>
  <c r="DH868" i="1" s="1"/>
  <c r="AQ868" i="1"/>
  <c r="AJ868" i="1"/>
  <c r="AI868" i="1"/>
  <c r="AC868" i="1"/>
  <c r="AB868" i="1"/>
  <c r="AA868" i="1"/>
  <c r="DE868" i="1" s="1"/>
  <c r="U868" i="1"/>
  <c r="J868" i="1"/>
  <c r="D868" i="1" s="1"/>
  <c r="G868" i="1"/>
  <c r="C868" i="1"/>
  <c r="B868" i="1"/>
  <c r="DD867" i="1"/>
  <c r="DF867" i="1" s="1"/>
  <c r="CZ867" i="1"/>
  <c r="AU867" i="1"/>
  <c r="AS867" i="1"/>
  <c r="DC867" i="1" s="1"/>
  <c r="DH867" i="1" s="1"/>
  <c r="AQ867" i="1"/>
  <c r="AJ867" i="1"/>
  <c r="AI867" i="1"/>
  <c r="AC867" i="1"/>
  <c r="AB867" i="1"/>
  <c r="DG867" i="1" s="1"/>
  <c r="AA867" i="1"/>
  <c r="DE867" i="1" s="1"/>
  <c r="U867" i="1"/>
  <c r="J867" i="1"/>
  <c r="D867" i="1" s="1"/>
  <c r="G867" i="1"/>
  <c r="C867" i="1"/>
  <c r="B867" i="1"/>
  <c r="DD866" i="1"/>
  <c r="DF866" i="1" s="1"/>
  <c r="CZ866" i="1"/>
  <c r="AU866" i="1"/>
  <c r="AS866" i="1"/>
  <c r="DC866" i="1" s="1"/>
  <c r="DH866" i="1" s="1"/>
  <c r="AQ866" i="1"/>
  <c r="AJ866" i="1"/>
  <c r="AI866" i="1"/>
  <c r="AC866" i="1"/>
  <c r="AB866" i="1"/>
  <c r="AA866" i="1"/>
  <c r="DE866" i="1" s="1"/>
  <c r="U866" i="1"/>
  <c r="J866" i="1"/>
  <c r="D866" i="1" s="1"/>
  <c r="G866" i="1"/>
  <c r="C866" i="1"/>
  <c r="B866" i="1"/>
  <c r="DD865" i="1"/>
  <c r="DF865" i="1" s="1"/>
  <c r="CZ865" i="1"/>
  <c r="AU865" i="1"/>
  <c r="AS865" i="1"/>
  <c r="DC865" i="1" s="1"/>
  <c r="DH865" i="1" s="1"/>
  <c r="AQ865" i="1"/>
  <c r="AJ865" i="1"/>
  <c r="AI865" i="1"/>
  <c r="AC865" i="1"/>
  <c r="AB865" i="1"/>
  <c r="DG865" i="1" s="1"/>
  <c r="AA865" i="1"/>
  <c r="DE865" i="1" s="1"/>
  <c r="U865" i="1"/>
  <c r="J865" i="1"/>
  <c r="D865" i="1" s="1"/>
  <c r="G865" i="1"/>
  <c r="C865" i="1"/>
  <c r="B865" i="1"/>
  <c r="DD864" i="1"/>
  <c r="DF864" i="1" s="1"/>
  <c r="CZ864" i="1"/>
  <c r="AU864" i="1"/>
  <c r="AS864" i="1"/>
  <c r="DC864" i="1" s="1"/>
  <c r="DH864" i="1" s="1"/>
  <c r="AQ864" i="1"/>
  <c r="AJ864" i="1"/>
  <c r="AI864" i="1"/>
  <c r="AC864" i="1"/>
  <c r="AB864" i="1"/>
  <c r="CX864" i="1" s="1"/>
  <c r="CW864" i="1" s="1"/>
  <c r="AA864" i="1"/>
  <c r="DE864" i="1" s="1"/>
  <c r="U864" i="1"/>
  <c r="J864" i="1"/>
  <c r="D864" i="1" s="1"/>
  <c r="G864" i="1"/>
  <c r="C864" i="1"/>
  <c r="B864" i="1"/>
  <c r="DD863" i="1"/>
  <c r="CZ863" i="1"/>
  <c r="AU863" i="1"/>
  <c r="AS863" i="1"/>
  <c r="DC863" i="1" s="1"/>
  <c r="DH863" i="1" s="1"/>
  <c r="AQ863" i="1"/>
  <c r="AJ863" i="1"/>
  <c r="AI863" i="1"/>
  <c r="AC863" i="1"/>
  <c r="AB863" i="1"/>
  <c r="AA863" i="1"/>
  <c r="DE863" i="1" s="1"/>
  <c r="U863" i="1"/>
  <c r="J863" i="1"/>
  <c r="D863" i="1" s="1"/>
  <c r="G863" i="1"/>
  <c r="C863" i="1"/>
  <c r="B863" i="1"/>
  <c r="DD862" i="1"/>
  <c r="DF862" i="1" s="1"/>
  <c r="CZ862" i="1"/>
  <c r="AU862" i="1"/>
  <c r="AS862" i="1"/>
  <c r="DC862" i="1" s="1"/>
  <c r="DH862" i="1" s="1"/>
  <c r="AQ862" i="1"/>
  <c r="AJ862" i="1"/>
  <c r="AI862" i="1"/>
  <c r="AC862" i="1"/>
  <c r="AB862" i="1"/>
  <c r="AA862" i="1"/>
  <c r="DE862" i="1" s="1"/>
  <c r="U862" i="1"/>
  <c r="J862" i="1"/>
  <c r="D862" i="1" s="1"/>
  <c r="G862" i="1"/>
  <c r="C862" i="1"/>
  <c r="B862" i="1"/>
  <c r="DD861" i="1"/>
  <c r="DF861" i="1" s="1"/>
  <c r="CZ861" i="1"/>
  <c r="AU861" i="1"/>
  <c r="AS861" i="1"/>
  <c r="DC861" i="1" s="1"/>
  <c r="DH861" i="1" s="1"/>
  <c r="AQ861" i="1"/>
  <c r="AJ861" i="1"/>
  <c r="AI861" i="1"/>
  <c r="AC861" i="1"/>
  <c r="AB861" i="1"/>
  <c r="AA861" i="1"/>
  <c r="DE861" i="1" s="1"/>
  <c r="U861" i="1"/>
  <c r="J861" i="1"/>
  <c r="D861" i="1" s="1"/>
  <c r="G861" i="1"/>
  <c r="C861" i="1"/>
  <c r="B861" i="1"/>
  <c r="DD860" i="1"/>
  <c r="CZ860" i="1"/>
  <c r="AU860" i="1"/>
  <c r="AS860" i="1"/>
  <c r="DC860" i="1" s="1"/>
  <c r="DH860" i="1" s="1"/>
  <c r="AQ860" i="1"/>
  <c r="AJ860" i="1"/>
  <c r="AI860" i="1"/>
  <c r="AC860" i="1"/>
  <c r="AB860" i="1"/>
  <c r="AA860" i="1"/>
  <c r="DE860" i="1" s="1"/>
  <c r="U860" i="1"/>
  <c r="J860" i="1"/>
  <c r="D860" i="1" s="1"/>
  <c r="G860" i="1"/>
  <c r="C860" i="1"/>
  <c r="B860" i="1"/>
  <c r="DD859" i="1"/>
  <c r="DF859" i="1" s="1"/>
  <c r="CZ859" i="1"/>
  <c r="AU859" i="1"/>
  <c r="AS859" i="1"/>
  <c r="DC859" i="1" s="1"/>
  <c r="DH859" i="1" s="1"/>
  <c r="AQ859" i="1"/>
  <c r="AJ859" i="1"/>
  <c r="AI859" i="1"/>
  <c r="AC859" i="1"/>
  <c r="AB859" i="1"/>
  <c r="AA859" i="1"/>
  <c r="DE859" i="1" s="1"/>
  <c r="U859" i="1"/>
  <c r="J859" i="1"/>
  <c r="D859" i="1" s="1"/>
  <c r="G859" i="1"/>
  <c r="C859" i="1"/>
  <c r="B859" i="1"/>
  <c r="DD858" i="1"/>
  <c r="DF858" i="1" s="1"/>
  <c r="CZ858" i="1"/>
  <c r="AU858" i="1"/>
  <c r="AS858" i="1"/>
  <c r="DC858" i="1" s="1"/>
  <c r="DH858" i="1" s="1"/>
  <c r="AQ858" i="1"/>
  <c r="AJ858" i="1"/>
  <c r="AI858" i="1"/>
  <c r="AC858" i="1"/>
  <c r="AB858" i="1"/>
  <c r="DG858" i="1" s="1"/>
  <c r="AA858" i="1"/>
  <c r="DE858" i="1" s="1"/>
  <c r="U858" i="1"/>
  <c r="J858" i="1"/>
  <c r="D858" i="1" s="1"/>
  <c r="G858" i="1"/>
  <c r="C858" i="1"/>
  <c r="B858" i="1"/>
  <c r="DD857" i="1"/>
  <c r="CZ857" i="1"/>
  <c r="AU857" i="1"/>
  <c r="AS857" i="1"/>
  <c r="DC857" i="1" s="1"/>
  <c r="DH857" i="1" s="1"/>
  <c r="AQ857" i="1"/>
  <c r="AJ857" i="1"/>
  <c r="AI857" i="1"/>
  <c r="AC857" i="1"/>
  <c r="AB857" i="1"/>
  <c r="AA857" i="1"/>
  <c r="DE857" i="1" s="1"/>
  <c r="U857" i="1"/>
  <c r="J857" i="1"/>
  <c r="D857" i="1" s="1"/>
  <c r="G857" i="1"/>
  <c r="C857" i="1"/>
  <c r="B857" i="1"/>
  <c r="DD856" i="1"/>
  <c r="DF856" i="1" s="1"/>
  <c r="CZ856" i="1"/>
  <c r="AU856" i="1"/>
  <c r="AS856" i="1"/>
  <c r="DC856" i="1" s="1"/>
  <c r="DH856" i="1" s="1"/>
  <c r="AQ856" i="1"/>
  <c r="AJ856" i="1"/>
  <c r="AI856" i="1"/>
  <c r="AC856" i="1"/>
  <c r="AB856" i="1"/>
  <c r="DG856" i="1" s="1"/>
  <c r="AA856" i="1"/>
  <c r="DE856" i="1" s="1"/>
  <c r="U856" i="1"/>
  <c r="J856" i="1"/>
  <c r="D856" i="1" s="1"/>
  <c r="G856" i="1"/>
  <c r="C856" i="1"/>
  <c r="B856" i="1"/>
  <c r="DD855" i="1"/>
  <c r="DF855" i="1" s="1"/>
  <c r="CZ855" i="1"/>
  <c r="AU855" i="1"/>
  <c r="AS855" i="1"/>
  <c r="DC855" i="1" s="1"/>
  <c r="DH855" i="1" s="1"/>
  <c r="AQ855" i="1"/>
  <c r="AJ855" i="1"/>
  <c r="AI855" i="1"/>
  <c r="AC855" i="1"/>
  <c r="AB855" i="1"/>
  <c r="DG855" i="1" s="1"/>
  <c r="AA855" i="1"/>
  <c r="DE855" i="1" s="1"/>
  <c r="U855" i="1"/>
  <c r="J855" i="1"/>
  <c r="D855" i="1" s="1"/>
  <c r="G855" i="1"/>
  <c r="C855" i="1"/>
  <c r="B855" i="1"/>
  <c r="DD854" i="1"/>
  <c r="DF854" i="1" s="1"/>
  <c r="CZ854" i="1"/>
  <c r="AU854" i="1"/>
  <c r="AS854" i="1"/>
  <c r="DC854" i="1" s="1"/>
  <c r="DH854" i="1" s="1"/>
  <c r="AQ854" i="1"/>
  <c r="AJ854" i="1"/>
  <c r="AI854" i="1"/>
  <c r="AC854" i="1"/>
  <c r="AB854" i="1"/>
  <c r="AA854" i="1"/>
  <c r="DE854" i="1" s="1"/>
  <c r="U854" i="1"/>
  <c r="J854" i="1"/>
  <c r="D854" i="1" s="1"/>
  <c r="G854" i="1"/>
  <c r="C854" i="1"/>
  <c r="B854" i="1"/>
  <c r="DD853" i="1"/>
  <c r="DF853" i="1" s="1"/>
  <c r="CZ853" i="1"/>
  <c r="AU853" i="1"/>
  <c r="AS853" i="1"/>
  <c r="DC853" i="1" s="1"/>
  <c r="DH853" i="1" s="1"/>
  <c r="AQ853" i="1"/>
  <c r="AJ853" i="1"/>
  <c r="AI853" i="1"/>
  <c r="AC853" i="1"/>
  <c r="AB853" i="1"/>
  <c r="DG853" i="1" s="1"/>
  <c r="AA853" i="1"/>
  <c r="DE853" i="1" s="1"/>
  <c r="U853" i="1"/>
  <c r="J853" i="1"/>
  <c r="D853" i="1" s="1"/>
  <c r="G853" i="1"/>
  <c r="C853" i="1"/>
  <c r="B853" i="1"/>
  <c r="DD852" i="1"/>
  <c r="DF852" i="1" s="1"/>
  <c r="CZ852" i="1"/>
  <c r="AU852" i="1"/>
  <c r="AS852" i="1"/>
  <c r="DC852" i="1" s="1"/>
  <c r="DH852" i="1" s="1"/>
  <c r="AQ852" i="1"/>
  <c r="AJ852" i="1"/>
  <c r="AI852" i="1"/>
  <c r="AC852" i="1"/>
  <c r="AB852" i="1"/>
  <c r="AA852" i="1"/>
  <c r="DE852" i="1" s="1"/>
  <c r="U852" i="1"/>
  <c r="J852" i="1"/>
  <c r="D852" i="1" s="1"/>
  <c r="G852" i="1"/>
  <c r="C852" i="1"/>
  <c r="B852" i="1"/>
  <c r="DD851" i="1"/>
  <c r="DF851" i="1" s="1"/>
  <c r="CZ851" i="1"/>
  <c r="AU851" i="1"/>
  <c r="AS851" i="1"/>
  <c r="DC851" i="1" s="1"/>
  <c r="DH851" i="1" s="1"/>
  <c r="AQ851" i="1"/>
  <c r="AJ851" i="1"/>
  <c r="AI851" i="1"/>
  <c r="AC851" i="1"/>
  <c r="AB851" i="1"/>
  <c r="AA851" i="1"/>
  <c r="DE851" i="1" s="1"/>
  <c r="U851" i="1"/>
  <c r="J851" i="1"/>
  <c r="D851" i="1" s="1"/>
  <c r="G851" i="1"/>
  <c r="C851" i="1"/>
  <c r="B851" i="1"/>
  <c r="DD850" i="1"/>
  <c r="CZ850" i="1"/>
  <c r="AU850" i="1"/>
  <c r="AS850" i="1"/>
  <c r="DC850" i="1" s="1"/>
  <c r="DH850" i="1" s="1"/>
  <c r="AQ850" i="1"/>
  <c r="AJ850" i="1"/>
  <c r="AI850" i="1"/>
  <c r="AC850" i="1"/>
  <c r="AB850" i="1"/>
  <c r="DG850" i="1" s="1"/>
  <c r="AA850" i="1"/>
  <c r="DE850" i="1" s="1"/>
  <c r="U850" i="1"/>
  <c r="J850" i="1"/>
  <c r="D850" i="1" s="1"/>
  <c r="G850" i="1"/>
  <c r="C850" i="1"/>
  <c r="B850" i="1"/>
  <c r="DD849" i="1"/>
  <c r="DF849" i="1" s="1"/>
  <c r="CZ849" i="1"/>
  <c r="AU849" i="1"/>
  <c r="AS849" i="1"/>
  <c r="DC849" i="1" s="1"/>
  <c r="DH849" i="1" s="1"/>
  <c r="AQ849" i="1"/>
  <c r="AJ849" i="1"/>
  <c r="AI849" i="1"/>
  <c r="AC849" i="1"/>
  <c r="AB849" i="1"/>
  <c r="DG849" i="1" s="1"/>
  <c r="AA849" i="1"/>
  <c r="DE849" i="1" s="1"/>
  <c r="U849" i="1"/>
  <c r="J849" i="1"/>
  <c r="D849" i="1" s="1"/>
  <c r="G849" i="1"/>
  <c r="C849" i="1"/>
  <c r="B849" i="1"/>
  <c r="DD848" i="1"/>
  <c r="CZ848" i="1"/>
  <c r="AU848" i="1"/>
  <c r="AS848" i="1"/>
  <c r="DC848" i="1" s="1"/>
  <c r="DH848" i="1" s="1"/>
  <c r="AQ848" i="1"/>
  <c r="AJ848" i="1"/>
  <c r="AI848" i="1"/>
  <c r="AC848" i="1"/>
  <c r="AB848" i="1"/>
  <c r="AA848" i="1"/>
  <c r="DE848" i="1" s="1"/>
  <c r="U848" i="1"/>
  <c r="J848" i="1"/>
  <c r="D848" i="1" s="1"/>
  <c r="G848" i="1"/>
  <c r="C848" i="1"/>
  <c r="B848" i="1"/>
  <c r="DD847" i="1"/>
  <c r="DF847" i="1" s="1"/>
  <c r="CZ847" i="1"/>
  <c r="AS847" i="1"/>
  <c r="DC847" i="1" s="1"/>
  <c r="DH847" i="1" s="1"/>
  <c r="AQ847" i="1"/>
  <c r="AJ847" i="1"/>
  <c r="AI847" i="1"/>
  <c r="AC847" i="1"/>
  <c r="AB847" i="1"/>
  <c r="AA847" i="1"/>
  <c r="DE847" i="1" s="1"/>
  <c r="U847" i="1"/>
  <c r="J847" i="1"/>
  <c r="D847" i="1" s="1"/>
  <c r="G847" i="1"/>
  <c r="C847" i="1"/>
  <c r="B847" i="1"/>
  <c r="DD846" i="1"/>
  <c r="DF846" i="1" s="1"/>
  <c r="CZ846" i="1"/>
  <c r="AU846" i="1"/>
  <c r="AS846" i="1"/>
  <c r="DC846" i="1" s="1"/>
  <c r="DH846" i="1" s="1"/>
  <c r="AQ846" i="1"/>
  <c r="AJ846" i="1"/>
  <c r="AI846" i="1"/>
  <c r="AC846" i="1"/>
  <c r="AB846" i="1"/>
  <c r="CX846" i="1" s="1"/>
  <c r="CW846" i="1" s="1"/>
  <c r="AA846" i="1"/>
  <c r="DE846" i="1" s="1"/>
  <c r="U846" i="1"/>
  <c r="J846" i="1"/>
  <c r="D846" i="1" s="1"/>
  <c r="G846" i="1"/>
  <c r="C846" i="1"/>
  <c r="B846" i="1"/>
  <c r="DD845" i="1"/>
  <c r="DF845" i="1" s="1"/>
  <c r="CZ845" i="1"/>
  <c r="AU845" i="1"/>
  <c r="AS845" i="1"/>
  <c r="DC845" i="1" s="1"/>
  <c r="DH845" i="1" s="1"/>
  <c r="AQ845" i="1"/>
  <c r="AJ845" i="1"/>
  <c r="AI845" i="1"/>
  <c r="AC845" i="1"/>
  <c r="AB845" i="1"/>
  <c r="AA845" i="1"/>
  <c r="DE845" i="1" s="1"/>
  <c r="U845" i="1"/>
  <c r="J845" i="1"/>
  <c r="D845" i="1" s="1"/>
  <c r="G845" i="1"/>
  <c r="C845" i="1"/>
  <c r="B845" i="1"/>
  <c r="DD844" i="1"/>
  <c r="DF844" i="1" s="1"/>
  <c r="CZ844" i="1"/>
  <c r="AU844" i="1"/>
  <c r="AS844" i="1"/>
  <c r="DC844" i="1" s="1"/>
  <c r="DH844" i="1" s="1"/>
  <c r="AQ844" i="1"/>
  <c r="AJ844" i="1"/>
  <c r="AI844" i="1"/>
  <c r="AC844" i="1"/>
  <c r="AB844" i="1"/>
  <c r="DG844" i="1" s="1"/>
  <c r="AA844" i="1"/>
  <c r="DE844" i="1" s="1"/>
  <c r="U844" i="1"/>
  <c r="J844" i="1"/>
  <c r="D844" i="1" s="1"/>
  <c r="G844" i="1"/>
  <c r="C844" i="1"/>
  <c r="B844" i="1"/>
  <c r="DD843" i="1"/>
  <c r="DF843" i="1" s="1"/>
  <c r="CZ843" i="1"/>
  <c r="AU843" i="1"/>
  <c r="AS843" i="1"/>
  <c r="DC843" i="1" s="1"/>
  <c r="DH843" i="1" s="1"/>
  <c r="AQ843" i="1"/>
  <c r="AJ843" i="1"/>
  <c r="AI843" i="1"/>
  <c r="AC843" i="1"/>
  <c r="AB843" i="1"/>
  <c r="AA843" i="1"/>
  <c r="DE843" i="1" s="1"/>
  <c r="U843" i="1"/>
  <c r="J843" i="1"/>
  <c r="D843" i="1" s="1"/>
  <c r="G843" i="1"/>
  <c r="C843" i="1"/>
  <c r="B843" i="1"/>
  <c r="DD842" i="1"/>
  <c r="DF842" i="1" s="1"/>
  <c r="CZ842" i="1"/>
  <c r="AU842" i="1"/>
  <c r="AS842" i="1"/>
  <c r="DC842" i="1" s="1"/>
  <c r="DH842" i="1" s="1"/>
  <c r="AQ842" i="1"/>
  <c r="AJ842" i="1"/>
  <c r="AI842" i="1"/>
  <c r="AC842" i="1"/>
  <c r="AB842" i="1"/>
  <c r="AA842" i="1"/>
  <c r="DE842" i="1" s="1"/>
  <c r="U842" i="1"/>
  <c r="J842" i="1"/>
  <c r="D842" i="1" s="1"/>
  <c r="G842" i="1"/>
  <c r="C842" i="1"/>
  <c r="B842" i="1"/>
  <c r="DD841" i="1"/>
  <c r="CZ841" i="1"/>
  <c r="AU841" i="1"/>
  <c r="AS841" i="1"/>
  <c r="DC841" i="1" s="1"/>
  <c r="DH841" i="1" s="1"/>
  <c r="AQ841" i="1"/>
  <c r="AJ841" i="1"/>
  <c r="AI841" i="1"/>
  <c r="AC841" i="1"/>
  <c r="AB841" i="1"/>
  <c r="AA841" i="1"/>
  <c r="DE841" i="1" s="1"/>
  <c r="U841" i="1"/>
  <c r="J841" i="1"/>
  <c r="D841" i="1" s="1"/>
  <c r="G841" i="1"/>
  <c r="C841" i="1"/>
  <c r="B841" i="1"/>
  <c r="DD840" i="1"/>
  <c r="DF840" i="1" s="1"/>
  <c r="CZ840" i="1"/>
  <c r="AU840" i="1"/>
  <c r="AS840" i="1"/>
  <c r="DC840" i="1" s="1"/>
  <c r="DH840" i="1" s="1"/>
  <c r="AQ840" i="1"/>
  <c r="AJ840" i="1"/>
  <c r="AI840" i="1"/>
  <c r="AC840" i="1"/>
  <c r="AB840" i="1"/>
  <c r="AA840" i="1"/>
  <c r="DE840" i="1" s="1"/>
  <c r="U840" i="1"/>
  <c r="J840" i="1"/>
  <c r="D840" i="1" s="1"/>
  <c r="G840" i="1"/>
  <c r="C840" i="1"/>
  <c r="B840" i="1"/>
  <c r="DD839" i="1"/>
  <c r="DF839" i="1" s="1"/>
  <c r="CZ839" i="1"/>
  <c r="AU839" i="1"/>
  <c r="AS839" i="1"/>
  <c r="DC839" i="1" s="1"/>
  <c r="DH839" i="1" s="1"/>
  <c r="AQ839" i="1"/>
  <c r="AJ839" i="1"/>
  <c r="AI839" i="1"/>
  <c r="AC839" i="1"/>
  <c r="AB839" i="1"/>
  <c r="AA839" i="1"/>
  <c r="DE839" i="1" s="1"/>
  <c r="U839" i="1"/>
  <c r="J839" i="1"/>
  <c r="D839" i="1" s="1"/>
  <c r="G839" i="1"/>
  <c r="C839" i="1"/>
  <c r="B839" i="1"/>
  <c r="DD838" i="1"/>
  <c r="DF838" i="1" s="1"/>
  <c r="CZ838" i="1"/>
  <c r="AU838" i="1"/>
  <c r="AS838" i="1"/>
  <c r="DC838" i="1" s="1"/>
  <c r="DH838" i="1" s="1"/>
  <c r="AQ838" i="1"/>
  <c r="AJ838" i="1"/>
  <c r="AI838" i="1"/>
  <c r="AC838" i="1"/>
  <c r="AB838" i="1"/>
  <c r="DG838" i="1" s="1"/>
  <c r="AA838" i="1"/>
  <c r="DE838" i="1" s="1"/>
  <c r="U838" i="1"/>
  <c r="J838" i="1"/>
  <c r="D838" i="1" s="1"/>
  <c r="G838" i="1"/>
  <c r="C838" i="1"/>
  <c r="B838" i="1"/>
  <c r="DD837" i="1"/>
  <c r="DF837" i="1" s="1"/>
  <c r="CZ837" i="1"/>
  <c r="AU837" i="1"/>
  <c r="AS837" i="1"/>
  <c r="DC837" i="1" s="1"/>
  <c r="DH837" i="1" s="1"/>
  <c r="AQ837" i="1"/>
  <c r="AJ837" i="1"/>
  <c r="AI837" i="1"/>
  <c r="AC837" i="1"/>
  <c r="AB837" i="1"/>
  <c r="AA837" i="1"/>
  <c r="DE837" i="1" s="1"/>
  <c r="U837" i="1"/>
  <c r="J837" i="1"/>
  <c r="D837" i="1" s="1"/>
  <c r="G837" i="1"/>
  <c r="C837" i="1"/>
  <c r="B837" i="1"/>
  <c r="DD836" i="1"/>
  <c r="DF836" i="1" s="1"/>
  <c r="CZ836" i="1"/>
  <c r="AU836" i="1"/>
  <c r="AS836" i="1"/>
  <c r="DC836" i="1" s="1"/>
  <c r="DH836" i="1" s="1"/>
  <c r="AQ836" i="1"/>
  <c r="AJ836" i="1"/>
  <c r="AI836" i="1"/>
  <c r="AC836" i="1"/>
  <c r="AB836" i="1"/>
  <c r="DG836" i="1" s="1"/>
  <c r="AA836" i="1"/>
  <c r="DE836" i="1" s="1"/>
  <c r="U836" i="1"/>
  <c r="J836" i="1"/>
  <c r="D836" i="1" s="1"/>
  <c r="G836" i="1"/>
  <c r="C836" i="1"/>
  <c r="B836" i="1"/>
  <c r="DD835" i="1"/>
  <c r="DF835" i="1" s="1"/>
  <c r="CZ835" i="1"/>
  <c r="AU835" i="1"/>
  <c r="AS835" i="1"/>
  <c r="DC835" i="1" s="1"/>
  <c r="DH835" i="1" s="1"/>
  <c r="AQ835" i="1"/>
  <c r="AJ835" i="1"/>
  <c r="AI835" i="1"/>
  <c r="AC835" i="1"/>
  <c r="AB835" i="1"/>
  <c r="AA835" i="1"/>
  <c r="DE835" i="1" s="1"/>
  <c r="U835" i="1"/>
  <c r="J835" i="1"/>
  <c r="D835" i="1" s="1"/>
  <c r="G835" i="1"/>
  <c r="C835" i="1"/>
  <c r="B835" i="1"/>
  <c r="DD834" i="1"/>
  <c r="DF834" i="1" s="1"/>
  <c r="CZ834" i="1"/>
  <c r="AU834" i="1"/>
  <c r="AS834" i="1"/>
  <c r="DC834" i="1" s="1"/>
  <c r="DH834" i="1" s="1"/>
  <c r="AQ834" i="1"/>
  <c r="AJ834" i="1"/>
  <c r="AI834" i="1"/>
  <c r="AC834" i="1"/>
  <c r="AB834" i="1"/>
  <c r="DG834" i="1" s="1"/>
  <c r="AA834" i="1"/>
  <c r="DE834" i="1" s="1"/>
  <c r="U834" i="1"/>
  <c r="J834" i="1"/>
  <c r="D834" i="1" s="1"/>
  <c r="G834" i="1"/>
  <c r="C834" i="1"/>
  <c r="B834" i="1"/>
  <c r="DD833" i="1"/>
  <c r="DF833" i="1" s="1"/>
  <c r="CZ833" i="1"/>
  <c r="AU833" i="1"/>
  <c r="AS833" i="1"/>
  <c r="DC833" i="1" s="1"/>
  <c r="DH833" i="1" s="1"/>
  <c r="AQ833" i="1"/>
  <c r="AJ833" i="1"/>
  <c r="AI833" i="1"/>
  <c r="AC833" i="1"/>
  <c r="AB833" i="1"/>
  <c r="AA833" i="1"/>
  <c r="DE833" i="1" s="1"/>
  <c r="U833" i="1"/>
  <c r="J833" i="1"/>
  <c r="D833" i="1" s="1"/>
  <c r="G833" i="1"/>
  <c r="C833" i="1"/>
  <c r="B833" i="1"/>
  <c r="DD832" i="1"/>
  <c r="DF832" i="1" s="1"/>
  <c r="CZ832" i="1"/>
  <c r="AU832" i="1"/>
  <c r="AS832" i="1"/>
  <c r="DC832" i="1" s="1"/>
  <c r="DH832" i="1" s="1"/>
  <c r="AQ832" i="1"/>
  <c r="AJ832" i="1"/>
  <c r="AI832" i="1"/>
  <c r="AC832" i="1"/>
  <c r="AB832" i="1"/>
  <c r="DG832" i="1" s="1"/>
  <c r="AA832" i="1"/>
  <c r="DE832" i="1" s="1"/>
  <c r="U832" i="1"/>
  <c r="J832" i="1"/>
  <c r="D832" i="1" s="1"/>
  <c r="G832" i="1"/>
  <c r="C832" i="1"/>
  <c r="B832" i="1"/>
  <c r="DD831" i="1"/>
  <c r="DF831" i="1" s="1"/>
  <c r="CZ831" i="1"/>
  <c r="AU831" i="1"/>
  <c r="AS831" i="1"/>
  <c r="DC831" i="1" s="1"/>
  <c r="DH831" i="1" s="1"/>
  <c r="AQ831" i="1"/>
  <c r="AJ831" i="1"/>
  <c r="AI831" i="1"/>
  <c r="AC831" i="1"/>
  <c r="AB831" i="1"/>
  <c r="AA831" i="1"/>
  <c r="DE831" i="1" s="1"/>
  <c r="U831" i="1"/>
  <c r="J831" i="1"/>
  <c r="D831" i="1" s="1"/>
  <c r="G831" i="1"/>
  <c r="C831" i="1"/>
  <c r="B831" i="1"/>
  <c r="DD830" i="1"/>
  <c r="DF830" i="1" s="1"/>
  <c r="CZ830" i="1"/>
  <c r="AS830" i="1"/>
  <c r="DC830" i="1" s="1"/>
  <c r="DH830" i="1" s="1"/>
  <c r="AQ830" i="1"/>
  <c r="AJ830" i="1"/>
  <c r="AI830" i="1"/>
  <c r="AC830" i="1"/>
  <c r="AB830" i="1"/>
  <c r="AA830" i="1"/>
  <c r="DE830" i="1" s="1"/>
  <c r="U830" i="1"/>
  <c r="J830" i="1"/>
  <c r="D830" i="1" s="1"/>
  <c r="G830" i="1"/>
  <c r="C830" i="1"/>
  <c r="B830" i="1"/>
  <c r="DD829" i="1"/>
  <c r="DF829" i="1" s="1"/>
  <c r="CZ829" i="1"/>
  <c r="AU829" i="1"/>
  <c r="AS829" i="1"/>
  <c r="DC829" i="1" s="1"/>
  <c r="DH829" i="1" s="1"/>
  <c r="AQ829" i="1"/>
  <c r="AJ829" i="1"/>
  <c r="AI829" i="1"/>
  <c r="AC829" i="1"/>
  <c r="AB829" i="1"/>
  <c r="DG829" i="1" s="1"/>
  <c r="AA829" i="1"/>
  <c r="DE829" i="1" s="1"/>
  <c r="U829" i="1"/>
  <c r="J829" i="1"/>
  <c r="D829" i="1" s="1"/>
  <c r="G829" i="1"/>
  <c r="C829" i="1"/>
  <c r="B829" i="1"/>
  <c r="DD828" i="1"/>
  <c r="DF828" i="1" s="1"/>
  <c r="CZ828" i="1"/>
  <c r="AU828" i="1"/>
  <c r="AS828" i="1"/>
  <c r="DC828" i="1" s="1"/>
  <c r="DH828" i="1" s="1"/>
  <c r="AQ828" i="1"/>
  <c r="AJ828" i="1"/>
  <c r="AI828" i="1"/>
  <c r="AC828" i="1"/>
  <c r="AB828" i="1"/>
  <c r="AA828" i="1"/>
  <c r="DE828" i="1" s="1"/>
  <c r="U828" i="1"/>
  <c r="J828" i="1"/>
  <c r="D828" i="1" s="1"/>
  <c r="G828" i="1"/>
  <c r="C828" i="1"/>
  <c r="B828" i="1"/>
  <c r="DD827" i="1"/>
  <c r="DF827" i="1" s="1"/>
  <c r="CZ827" i="1"/>
  <c r="AU827" i="1"/>
  <c r="AS827" i="1"/>
  <c r="DC827" i="1" s="1"/>
  <c r="DH827" i="1" s="1"/>
  <c r="AQ827" i="1"/>
  <c r="AJ827" i="1"/>
  <c r="AI827" i="1"/>
  <c r="AC827" i="1"/>
  <c r="AB827" i="1"/>
  <c r="AA827" i="1"/>
  <c r="DE827" i="1" s="1"/>
  <c r="U827" i="1"/>
  <c r="J827" i="1"/>
  <c r="D827" i="1" s="1"/>
  <c r="G827" i="1"/>
  <c r="C827" i="1"/>
  <c r="B827" i="1"/>
  <c r="DD826" i="1"/>
  <c r="DF826" i="1" s="1"/>
  <c r="CZ826" i="1"/>
  <c r="AU826" i="1"/>
  <c r="AS826" i="1"/>
  <c r="DC826" i="1" s="1"/>
  <c r="DH826" i="1" s="1"/>
  <c r="AQ826" i="1"/>
  <c r="AJ826" i="1"/>
  <c r="AI826" i="1"/>
  <c r="AC826" i="1"/>
  <c r="AB826" i="1"/>
  <c r="AA826" i="1"/>
  <c r="DE826" i="1" s="1"/>
  <c r="U826" i="1"/>
  <c r="J826" i="1"/>
  <c r="D826" i="1" s="1"/>
  <c r="G826" i="1"/>
  <c r="C826" i="1"/>
  <c r="B826" i="1"/>
  <c r="DD825" i="1"/>
  <c r="DF825" i="1" s="1"/>
  <c r="CZ825" i="1"/>
  <c r="AU825" i="1"/>
  <c r="AS825" i="1"/>
  <c r="DC825" i="1" s="1"/>
  <c r="DH825" i="1" s="1"/>
  <c r="AQ825" i="1"/>
  <c r="AJ825" i="1"/>
  <c r="AI825" i="1"/>
  <c r="AC825" i="1"/>
  <c r="AB825" i="1"/>
  <c r="AA825" i="1"/>
  <c r="DE825" i="1" s="1"/>
  <c r="U825" i="1"/>
  <c r="J825" i="1"/>
  <c r="D825" i="1" s="1"/>
  <c r="G825" i="1"/>
  <c r="C825" i="1"/>
  <c r="B825" i="1"/>
  <c r="DD824" i="1"/>
  <c r="DF824" i="1" s="1"/>
  <c r="CZ824" i="1"/>
  <c r="AU824" i="1"/>
  <c r="AS824" i="1"/>
  <c r="DC824" i="1" s="1"/>
  <c r="DH824" i="1" s="1"/>
  <c r="AQ824" i="1"/>
  <c r="AJ824" i="1"/>
  <c r="AI824" i="1"/>
  <c r="AC824" i="1"/>
  <c r="AB824" i="1"/>
  <c r="DG824" i="1" s="1"/>
  <c r="AA824" i="1"/>
  <c r="DE824" i="1" s="1"/>
  <c r="U824" i="1"/>
  <c r="J824" i="1"/>
  <c r="D824" i="1" s="1"/>
  <c r="G824" i="1"/>
  <c r="C824" i="1"/>
  <c r="B824" i="1"/>
  <c r="DD823" i="1"/>
  <c r="CZ823" i="1"/>
  <c r="AU823" i="1"/>
  <c r="AS823" i="1"/>
  <c r="DC823" i="1" s="1"/>
  <c r="DH823" i="1" s="1"/>
  <c r="AQ823" i="1"/>
  <c r="AJ823" i="1"/>
  <c r="AI823" i="1"/>
  <c r="AC823" i="1"/>
  <c r="AB823" i="1"/>
  <c r="DG823" i="1" s="1"/>
  <c r="AA823" i="1"/>
  <c r="DE823" i="1" s="1"/>
  <c r="U823" i="1"/>
  <c r="J823" i="1"/>
  <c r="D823" i="1" s="1"/>
  <c r="G823" i="1"/>
  <c r="C823" i="1"/>
  <c r="B823" i="1"/>
  <c r="DD822" i="1"/>
  <c r="DF822" i="1" s="1"/>
  <c r="CZ822" i="1"/>
  <c r="AU822" i="1"/>
  <c r="AS822" i="1"/>
  <c r="DC822" i="1" s="1"/>
  <c r="DH822" i="1" s="1"/>
  <c r="AQ822" i="1"/>
  <c r="AJ822" i="1"/>
  <c r="AI822" i="1"/>
  <c r="AC822" i="1"/>
  <c r="AB822" i="1"/>
  <c r="DG822" i="1" s="1"/>
  <c r="AA822" i="1"/>
  <c r="DE822" i="1" s="1"/>
  <c r="U822" i="1"/>
  <c r="J822" i="1"/>
  <c r="D822" i="1" s="1"/>
  <c r="G822" i="1"/>
  <c r="C822" i="1"/>
  <c r="B822" i="1"/>
  <c r="DD821" i="1"/>
  <c r="DF821" i="1" s="1"/>
  <c r="CZ821" i="1"/>
  <c r="AU821" i="1"/>
  <c r="AS821" i="1"/>
  <c r="DC821" i="1" s="1"/>
  <c r="DH821" i="1" s="1"/>
  <c r="AQ821" i="1"/>
  <c r="AJ821" i="1"/>
  <c r="AI821" i="1"/>
  <c r="AC821" i="1"/>
  <c r="AB821" i="1"/>
  <c r="AA821" i="1"/>
  <c r="DE821" i="1" s="1"/>
  <c r="U821" i="1"/>
  <c r="J821" i="1"/>
  <c r="D821" i="1" s="1"/>
  <c r="G821" i="1"/>
  <c r="C821" i="1"/>
  <c r="B821" i="1"/>
  <c r="DD820" i="1"/>
  <c r="DF820" i="1" s="1"/>
  <c r="CZ820" i="1"/>
  <c r="AU820" i="1"/>
  <c r="AS820" i="1"/>
  <c r="DC820" i="1" s="1"/>
  <c r="DH820" i="1" s="1"/>
  <c r="AQ820" i="1"/>
  <c r="AJ820" i="1"/>
  <c r="AI820" i="1"/>
  <c r="AC820" i="1"/>
  <c r="AB820" i="1"/>
  <c r="AA820" i="1"/>
  <c r="DE820" i="1" s="1"/>
  <c r="U820" i="1"/>
  <c r="J820" i="1"/>
  <c r="D820" i="1" s="1"/>
  <c r="G820" i="1"/>
  <c r="C820" i="1"/>
  <c r="B820" i="1"/>
  <c r="DD819" i="1"/>
  <c r="DF819" i="1" s="1"/>
  <c r="CZ819" i="1"/>
  <c r="AU819" i="1"/>
  <c r="AS819" i="1"/>
  <c r="DC819" i="1" s="1"/>
  <c r="DH819" i="1" s="1"/>
  <c r="AQ819" i="1"/>
  <c r="AJ819" i="1"/>
  <c r="AI819" i="1"/>
  <c r="AC819" i="1"/>
  <c r="AB819" i="1"/>
  <c r="CX819" i="1" s="1"/>
  <c r="CW819" i="1" s="1"/>
  <c r="AA819" i="1"/>
  <c r="DE819" i="1" s="1"/>
  <c r="U819" i="1"/>
  <c r="J819" i="1"/>
  <c r="D819" i="1" s="1"/>
  <c r="G819" i="1"/>
  <c r="C819" i="1"/>
  <c r="B819" i="1"/>
  <c r="DD818" i="1"/>
  <c r="DF818" i="1" s="1"/>
  <c r="CZ818" i="1"/>
  <c r="AU818" i="1"/>
  <c r="AS818" i="1"/>
  <c r="DC818" i="1" s="1"/>
  <c r="DH818" i="1" s="1"/>
  <c r="AQ818" i="1"/>
  <c r="AJ818" i="1"/>
  <c r="AI818" i="1"/>
  <c r="AC818" i="1"/>
  <c r="AB818" i="1"/>
  <c r="AA818" i="1"/>
  <c r="DE818" i="1" s="1"/>
  <c r="U818" i="1"/>
  <c r="J818" i="1"/>
  <c r="D818" i="1" s="1"/>
  <c r="G818" i="1"/>
  <c r="C818" i="1"/>
  <c r="B818" i="1"/>
  <c r="DD817" i="1"/>
  <c r="DF817" i="1" s="1"/>
  <c r="CZ817" i="1"/>
  <c r="AU817" i="1"/>
  <c r="AS817" i="1"/>
  <c r="DC817" i="1" s="1"/>
  <c r="DH817" i="1" s="1"/>
  <c r="AQ817" i="1"/>
  <c r="AJ817" i="1"/>
  <c r="AI817" i="1"/>
  <c r="AC817" i="1"/>
  <c r="AB817" i="1"/>
  <c r="AA817" i="1"/>
  <c r="DE817" i="1" s="1"/>
  <c r="U817" i="1"/>
  <c r="J817" i="1"/>
  <c r="D817" i="1" s="1"/>
  <c r="G817" i="1"/>
  <c r="C817" i="1"/>
  <c r="B817" i="1"/>
  <c r="DD816" i="1"/>
  <c r="DF816" i="1" s="1"/>
  <c r="CZ816" i="1"/>
  <c r="AU816" i="1"/>
  <c r="AS816" i="1"/>
  <c r="DC816" i="1" s="1"/>
  <c r="DH816" i="1" s="1"/>
  <c r="AQ816" i="1"/>
  <c r="AJ816" i="1"/>
  <c r="AI816" i="1"/>
  <c r="AC816" i="1"/>
  <c r="AB816" i="1"/>
  <c r="AA816" i="1"/>
  <c r="DE816" i="1" s="1"/>
  <c r="U816" i="1"/>
  <c r="J816" i="1"/>
  <c r="D816" i="1" s="1"/>
  <c r="G816" i="1"/>
  <c r="C816" i="1"/>
  <c r="B816" i="1"/>
  <c r="DD815" i="1"/>
  <c r="DF815" i="1" s="1"/>
  <c r="CZ815" i="1"/>
  <c r="AU815" i="1"/>
  <c r="AS815" i="1"/>
  <c r="DC815" i="1" s="1"/>
  <c r="DH815" i="1" s="1"/>
  <c r="AQ815" i="1"/>
  <c r="AJ815" i="1"/>
  <c r="AI815" i="1"/>
  <c r="AC815" i="1"/>
  <c r="AB815" i="1"/>
  <c r="AA815" i="1"/>
  <c r="DE815" i="1" s="1"/>
  <c r="U815" i="1"/>
  <c r="J815" i="1"/>
  <c r="D815" i="1" s="1"/>
  <c r="G815" i="1"/>
  <c r="C815" i="1"/>
  <c r="B815" i="1"/>
  <c r="DD814" i="1"/>
  <c r="DF814" i="1" s="1"/>
  <c r="CZ814" i="1"/>
  <c r="AU814" i="1"/>
  <c r="AS814" i="1"/>
  <c r="DC814" i="1" s="1"/>
  <c r="DH814" i="1" s="1"/>
  <c r="AQ814" i="1"/>
  <c r="AJ814" i="1"/>
  <c r="AI814" i="1"/>
  <c r="AC814" i="1"/>
  <c r="AB814" i="1"/>
  <c r="AA814" i="1"/>
  <c r="DE814" i="1" s="1"/>
  <c r="U814" i="1"/>
  <c r="J814" i="1"/>
  <c r="D814" i="1" s="1"/>
  <c r="G814" i="1"/>
  <c r="C814" i="1"/>
  <c r="B814" i="1"/>
  <c r="DD813" i="1"/>
  <c r="DF813" i="1" s="1"/>
  <c r="CZ813" i="1"/>
  <c r="AU813" i="1"/>
  <c r="AS813" i="1"/>
  <c r="DC813" i="1" s="1"/>
  <c r="DH813" i="1" s="1"/>
  <c r="AQ813" i="1"/>
  <c r="AJ813" i="1"/>
  <c r="AI813" i="1"/>
  <c r="AC813" i="1"/>
  <c r="AB813" i="1"/>
  <c r="AA813" i="1"/>
  <c r="DE813" i="1" s="1"/>
  <c r="U813" i="1"/>
  <c r="J813" i="1"/>
  <c r="D813" i="1" s="1"/>
  <c r="G813" i="1"/>
  <c r="C813" i="1"/>
  <c r="B813" i="1"/>
  <c r="DD812" i="1"/>
  <c r="DF812" i="1" s="1"/>
  <c r="CZ812" i="1"/>
  <c r="AS812" i="1"/>
  <c r="DC812" i="1" s="1"/>
  <c r="DH812" i="1" s="1"/>
  <c r="AQ812" i="1"/>
  <c r="AJ812" i="1"/>
  <c r="AI812" i="1"/>
  <c r="AC812" i="1"/>
  <c r="AB812" i="1"/>
  <c r="AA812" i="1"/>
  <c r="DE812" i="1" s="1"/>
  <c r="U812" i="1"/>
  <c r="J812" i="1"/>
  <c r="D812" i="1" s="1"/>
  <c r="G812" i="1"/>
  <c r="C812" i="1"/>
  <c r="B812" i="1"/>
  <c r="DD811" i="1"/>
  <c r="DF811" i="1" s="1"/>
  <c r="CZ811" i="1"/>
  <c r="AU811" i="1"/>
  <c r="AS811" i="1"/>
  <c r="DC811" i="1" s="1"/>
  <c r="DH811" i="1" s="1"/>
  <c r="AQ811" i="1"/>
  <c r="AJ811" i="1"/>
  <c r="AI811" i="1"/>
  <c r="AC811" i="1"/>
  <c r="AB811" i="1"/>
  <c r="DG811" i="1" s="1"/>
  <c r="AA811" i="1"/>
  <c r="DE811" i="1" s="1"/>
  <c r="U811" i="1"/>
  <c r="J811" i="1"/>
  <c r="D811" i="1" s="1"/>
  <c r="G811" i="1"/>
  <c r="C811" i="1"/>
  <c r="B811" i="1"/>
  <c r="DD810" i="1"/>
  <c r="DF810" i="1" s="1"/>
  <c r="CZ810" i="1"/>
  <c r="AU810" i="1"/>
  <c r="AS810" i="1"/>
  <c r="DC810" i="1" s="1"/>
  <c r="DH810" i="1" s="1"/>
  <c r="AQ810" i="1"/>
  <c r="AJ810" i="1"/>
  <c r="AI810" i="1"/>
  <c r="AC810" i="1"/>
  <c r="AB810" i="1"/>
  <c r="DG810" i="1" s="1"/>
  <c r="AA810" i="1"/>
  <c r="DE810" i="1" s="1"/>
  <c r="U810" i="1"/>
  <c r="J810" i="1"/>
  <c r="D810" i="1" s="1"/>
  <c r="G810" i="1"/>
  <c r="C810" i="1"/>
  <c r="B810" i="1"/>
  <c r="DD809" i="1"/>
  <c r="DF809" i="1" s="1"/>
  <c r="CZ809" i="1"/>
  <c r="AU809" i="1"/>
  <c r="AS809" i="1"/>
  <c r="DC809" i="1" s="1"/>
  <c r="DH809" i="1" s="1"/>
  <c r="AQ809" i="1"/>
  <c r="AJ809" i="1"/>
  <c r="AI809" i="1"/>
  <c r="AC809" i="1"/>
  <c r="AB809" i="1"/>
  <c r="AA809" i="1"/>
  <c r="DE809" i="1" s="1"/>
  <c r="U809" i="1"/>
  <c r="J809" i="1"/>
  <c r="D809" i="1" s="1"/>
  <c r="G809" i="1"/>
  <c r="C809" i="1"/>
  <c r="B809" i="1"/>
  <c r="DD808" i="1"/>
  <c r="DF808" i="1" s="1"/>
  <c r="CZ808" i="1"/>
  <c r="AU808" i="1"/>
  <c r="AS808" i="1"/>
  <c r="DC808" i="1" s="1"/>
  <c r="DH808" i="1" s="1"/>
  <c r="AQ808" i="1"/>
  <c r="AJ808" i="1"/>
  <c r="AI808" i="1"/>
  <c r="AC808" i="1"/>
  <c r="AB808" i="1"/>
  <c r="DG808" i="1" s="1"/>
  <c r="AA808" i="1"/>
  <c r="DE808" i="1" s="1"/>
  <c r="U808" i="1"/>
  <c r="J808" i="1"/>
  <c r="D808" i="1" s="1"/>
  <c r="G808" i="1"/>
  <c r="C808" i="1"/>
  <c r="B808" i="1"/>
  <c r="DD807" i="1"/>
  <c r="DF807" i="1" s="1"/>
  <c r="CZ807" i="1"/>
  <c r="AU807" i="1"/>
  <c r="AS807" i="1"/>
  <c r="DC807" i="1" s="1"/>
  <c r="DH807" i="1" s="1"/>
  <c r="AQ807" i="1"/>
  <c r="AJ807" i="1"/>
  <c r="AI807" i="1"/>
  <c r="AC807" i="1"/>
  <c r="AB807" i="1"/>
  <c r="AA807" i="1"/>
  <c r="DE807" i="1" s="1"/>
  <c r="U807" i="1"/>
  <c r="J807" i="1"/>
  <c r="D807" i="1" s="1"/>
  <c r="G807" i="1"/>
  <c r="C807" i="1"/>
  <c r="B807" i="1"/>
  <c r="DD806" i="1"/>
  <c r="DF806" i="1" s="1"/>
  <c r="CZ806" i="1"/>
  <c r="AU806" i="1"/>
  <c r="AS806" i="1"/>
  <c r="DC806" i="1" s="1"/>
  <c r="DH806" i="1" s="1"/>
  <c r="AQ806" i="1"/>
  <c r="AJ806" i="1"/>
  <c r="AI806" i="1"/>
  <c r="AC806" i="1"/>
  <c r="AB806" i="1"/>
  <c r="AA806" i="1"/>
  <c r="DE806" i="1" s="1"/>
  <c r="U806" i="1"/>
  <c r="J806" i="1"/>
  <c r="D806" i="1" s="1"/>
  <c r="G806" i="1"/>
  <c r="C806" i="1"/>
  <c r="B806" i="1"/>
  <c r="DD805" i="1"/>
  <c r="CZ805" i="1"/>
  <c r="AU805" i="1"/>
  <c r="AS805" i="1"/>
  <c r="DC805" i="1" s="1"/>
  <c r="DH805" i="1" s="1"/>
  <c r="AQ805" i="1"/>
  <c r="AJ805" i="1"/>
  <c r="AI805" i="1"/>
  <c r="AC805" i="1"/>
  <c r="AB805" i="1"/>
  <c r="DG805" i="1" s="1"/>
  <c r="AA805" i="1"/>
  <c r="DE805" i="1" s="1"/>
  <c r="U805" i="1"/>
  <c r="J805" i="1"/>
  <c r="D805" i="1" s="1"/>
  <c r="G805" i="1"/>
  <c r="C805" i="1"/>
  <c r="B805" i="1"/>
  <c r="DD804" i="1"/>
  <c r="DF804" i="1" s="1"/>
  <c r="CZ804" i="1"/>
  <c r="AU804" i="1"/>
  <c r="AS804" i="1"/>
  <c r="DC804" i="1" s="1"/>
  <c r="DH804" i="1" s="1"/>
  <c r="AQ804" i="1"/>
  <c r="AJ804" i="1"/>
  <c r="AI804" i="1"/>
  <c r="AC804" i="1"/>
  <c r="AB804" i="1"/>
  <c r="DG804" i="1" s="1"/>
  <c r="AA804" i="1"/>
  <c r="DE804" i="1" s="1"/>
  <c r="U804" i="1"/>
  <c r="J804" i="1"/>
  <c r="D804" i="1" s="1"/>
  <c r="G804" i="1"/>
  <c r="C804" i="1"/>
  <c r="B804" i="1"/>
  <c r="DD803" i="1"/>
  <c r="CZ803" i="1"/>
  <c r="AU803" i="1"/>
  <c r="AS803" i="1"/>
  <c r="DC803" i="1" s="1"/>
  <c r="DH803" i="1" s="1"/>
  <c r="AQ803" i="1"/>
  <c r="AJ803" i="1"/>
  <c r="AI803" i="1"/>
  <c r="AC803" i="1"/>
  <c r="AB803" i="1"/>
  <c r="CX803" i="1" s="1"/>
  <c r="CW803" i="1" s="1"/>
  <c r="AA803" i="1"/>
  <c r="DE803" i="1" s="1"/>
  <c r="U803" i="1"/>
  <c r="J803" i="1"/>
  <c r="D803" i="1" s="1"/>
  <c r="G803" i="1"/>
  <c r="C803" i="1"/>
  <c r="B803" i="1"/>
  <c r="DD802" i="1"/>
  <c r="DF802" i="1" s="1"/>
  <c r="CZ802" i="1"/>
  <c r="AU802" i="1"/>
  <c r="AS802" i="1"/>
  <c r="DC802" i="1" s="1"/>
  <c r="DH802" i="1" s="1"/>
  <c r="AQ802" i="1"/>
  <c r="AJ802" i="1"/>
  <c r="AI802" i="1"/>
  <c r="AC802" i="1"/>
  <c r="AB802" i="1"/>
  <c r="DG802" i="1" s="1"/>
  <c r="AA802" i="1"/>
  <c r="DE802" i="1" s="1"/>
  <c r="U802" i="1"/>
  <c r="J802" i="1"/>
  <c r="D802" i="1" s="1"/>
  <c r="G802" i="1"/>
  <c r="C802" i="1"/>
  <c r="B802" i="1"/>
  <c r="DD801" i="1"/>
  <c r="DF801" i="1" s="1"/>
  <c r="CZ801" i="1"/>
  <c r="AU801" i="1"/>
  <c r="AS801" i="1"/>
  <c r="DC801" i="1" s="1"/>
  <c r="DH801" i="1" s="1"/>
  <c r="AQ801" i="1"/>
  <c r="AJ801" i="1"/>
  <c r="AI801" i="1"/>
  <c r="AC801" i="1"/>
  <c r="AB801" i="1"/>
  <c r="AA801" i="1"/>
  <c r="DE801" i="1" s="1"/>
  <c r="U801" i="1"/>
  <c r="J801" i="1"/>
  <c r="D801" i="1" s="1"/>
  <c r="G801" i="1"/>
  <c r="C801" i="1"/>
  <c r="B801" i="1"/>
  <c r="DD800" i="1"/>
  <c r="DF800" i="1" s="1"/>
  <c r="CZ800" i="1"/>
  <c r="AU800" i="1"/>
  <c r="AS800" i="1"/>
  <c r="DC800" i="1" s="1"/>
  <c r="DH800" i="1" s="1"/>
  <c r="AQ800" i="1"/>
  <c r="AJ800" i="1"/>
  <c r="AI800" i="1"/>
  <c r="AC800" i="1"/>
  <c r="AB800" i="1"/>
  <c r="AA800" i="1"/>
  <c r="DE800" i="1" s="1"/>
  <c r="U800" i="1"/>
  <c r="J800" i="1"/>
  <c r="D800" i="1" s="1"/>
  <c r="G800" i="1"/>
  <c r="C800" i="1"/>
  <c r="B800" i="1"/>
  <c r="DD799" i="1"/>
  <c r="DF799" i="1" s="1"/>
  <c r="CZ799" i="1"/>
  <c r="AU799" i="1"/>
  <c r="AS799" i="1"/>
  <c r="DC799" i="1" s="1"/>
  <c r="DH799" i="1" s="1"/>
  <c r="AQ799" i="1"/>
  <c r="AJ799" i="1"/>
  <c r="AI799" i="1"/>
  <c r="AC799" i="1"/>
  <c r="AB799" i="1"/>
  <c r="AA799" i="1"/>
  <c r="DE799" i="1" s="1"/>
  <c r="U799" i="1"/>
  <c r="J799" i="1"/>
  <c r="D799" i="1" s="1"/>
  <c r="G799" i="1"/>
  <c r="C799" i="1"/>
  <c r="B799" i="1"/>
  <c r="DD798" i="1"/>
  <c r="DF798" i="1" s="1"/>
  <c r="CZ798" i="1"/>
  <c r="AU798" i="1"/>
  <c r="AS798" i="1"/>
  <c r="DC798" i="1" s="1"/>
  <c r="DH798" i="1" s="1"/>
  <c r="AQ798" i="1"/>
  <c r="AJ798" i="1"/>
  <c r="AI798" i="1"/>
  <c r="AC798" i="1"/>
  <c r="AB798" i="1"/>
  <c r="AA798" i="1"/>
  <c r="DE798" i="1" s="1"/>
  <c r="U798" i="1"/>
  <c r="J798" i="1"/>
  <c r="D798" i="1" s="1"/>
  <c r="G798" i="1"/>
  <c r="C798" i="1"/>
  <c r="B798" i="1"/>
  <c r="DD797" i="1"/>
  <c r="DF797" i="1" s="1"/>
  <c r="CZ797" i="1"/>
  <c r="AU797" i="1"/>
  <c r="AS797" i="1"/>
  <c r="DC797" i="1" s="1"/>
  <c r="DH797" i="1" s="1"/>
  <c r="AQ797" i="1"/>
  <c r="AJ797" i="1"/>
  <c r="AI797" i="1"/>
  <c r="AC797" i="1"/>
  <c r="AB797" i="1"/>
  <c r="DG797" i="1" s="1"/>
  <c r="AA797" i="1"/>
  <c r="DE797" i="1" s="1"/>
  <c r="U797" i="1"/>
  <c r="J797" i="1"/>
  <c r="D797" i="1" s="1"/>
  <c r="G797" i="1"/>
  <c r="C797" i="1"/>
  <c r="B797" i="1"/>
  <c r="DD796" i="1"/>
  <c r="CZ796" i="1"/>
  <c r="AU796" i="1"/>
  <c r="AS796" i="1"/>
  <c r="DC796" i="1" s="1"/>
  <c r="DH796" i="1" s="1"/>
  <c r="AQ796" i="1"/>
  <c r="AJ796" i="1"/>
  <c r="AI796" i="1"/>
  <c r="AC796" i="1"/>
  <c r="AB796" i="1"/>
  <c r="DG796" i="1" s="1"/>
  <c r="AA796" i="1"/>
  <c r="DE796" i="1" s="1"/>
  <c r="U796" i="1"/>
  <c r="J796" i="1"/>
  <c r="D796" i="1" s="1"/>
  <c r="G796" i="1"/>
  <c r="C796" i="1"/>
  <c r="B796" i="1"/>
  <c r="DD795" i="1"/>
  <c r="DF795" i="1" s="1"/>
  <c r="CZ795" i="1"/>
  <c r="AU795" i="1"/>
  <c r="AS795" i="1"/>
  <c r="DC795" i="1" s="1"/>
  <c r="DH795" i="1" s="1"/>
  <c r="AQ795" i="1"/>
  <c r="AJ795" i="1"/>
  <c r="AI795" i="1"/>
  <c r="AC795" i="1"/>
  <c r="AB795" i="1"/>
  <c r="DG795" i="1" s="1"/>
  <c r="AA795" i="1"/>
  <c r="DE795" i="1" s="1"/>
  <c r="U795" i="1"/>
  <c r="J795" i="1"/>
  <c r="D795" i="1" s="1"/>
  <c r="G795" i="1"/>
  <c r="C795" i="1"/>
  <c r="B795" i="1"/>
  <c r="DD794" i="1"/>
  <c r="DF794" i="1" s="1"/>
  <c r="CZ794" i="1"/>
  <c r="AU794" i="1"/>
  <c r="AS794" i="1"/>
  <c r="DC794" i="1" s="1"/>
  <c r="DH794" i="1" s="1"/>
  <c r="AQ794" i="1"/>
  <c r="AJ794" i="1"/>
  <c r="AI794" i="1"/>
  <c r="AC794" i="1"/>
  <c r="AB794" i="1"/>
  <c r="AA794" i="1"/>
  <c r="DE794" i="1" s="1"/>
  <c r="U794" i="1"/>
  <c r="J794" i="1"/>
  <c r="D794" i="1" s="1"/>
  <c r="G794" i="1"/>
  <c r="C794" i="1"/>
  <c r="B794" i="1"/>
  <c r="DD793" i="1"/>
  <c r="CZ793" i="1"/>
  <c r="AU793" i="1"/>
  <c r="AS793" i="1"/>
  <c r="DC793" i="1" s="1"/>
  <c r="DH793" i="1" s="1"/>
  <c r="AQ793" i="1"/>
  <c r="AJ793" i="1"/>
  <c r="AI793" i="1"/>
  <c r="AC793" i="1"/>
  <c r="AB793" i="1"/>
  <c r="AA793" i="1"/>
  <c r="DE793" i="1" s="1"/>
  <c r="U793" i="1"/>
  <c r="J793" i="1"/>
  <c r="D793" i="1" s="1"/>
  <c r="G793" i="1"/>
  <c r="C793" i="1"/>
  <c r="B793" i="1"/>
  <c r="DD792" i="1"/>
  <c r="DF792" i="1" s="1"/>
  <c r="AU792" i="1"/>
  <c r="AS792" i="1"/>
  <c r="DC792" i="1" s="1"/>
  <c r="DH792" i="1" s="1"/>
  <c r="AQ792" i="1"/>
  <c r="AJ792" i="1"/>
  <c r="AI792" i="1"/>
  <c r="AC792" i="1"/>
  <c r="AB792" i="1"/>
  <c r="AA792" i="1"/>
  <c r="DE792" i="1" s="1"/>
  <c r="J792" i="1"/>
  <c r="D792" i="1" s="1"/>
  <c r="G792" i="1"/>
  <c r="C792" i="1"/>
  <c r="B792" i="1"/>
  <c r="DD791" i="1"/>
  <c r="DF791" i="1" s="1"/>
  <c r="CZ791" i="1"/>
  <c r="AU791" i="1"/>
  <c r="AS791" i="1"/>
  <c r="DC791" i="1" s="1"/>
  <c r="DH791" i="1" s="1"/>
  <c r="AQ791" i="1"/>
  <c r="AJ791" i="1"/>
  <c r="AI791" i="1"/>
  <c r="AC791" i="1"/>
  <c r="AB791" i="1"/>
  <c r="DG791" i="1" s="1"/>
  <c r="AA791" i="1"/>
  <c r="DE791" i="1" s="1"/>
  <c r="U791" i="1"/>
  <c r="J791" i="1"/>
  <c r="D791" i="1" s="1"/>
  <c r="G791" i="1"/>
  <c r="C791" i="1"/>
  <c r="B791" i="1"/>
  <c r="DD790" i="1"/>
  <c r="DF790" i="1" s="1"/>
  <c r="CZ790" i="1"/>
  <c r="AU790" i="1"/>
  <c r="AS790" i="1"/>
  <c r="DC790" i="1" s="1"/>
  <c r="DH790" i="1" s="1"/>
  <c r="AQ790" i="1"/>
  <c r="AJ790" i="1"/>
  <c r="AI790" i="1"/>
  <c r="AC790" i="1"/>
  <c r="AB790" i="1"/>
  <c r="AA790" i="1"/>
  <c r="DE790" i="1" s="1"/>
  <c r="U790" i="1"/>
  <c r="J790" i="1"/>
  <c r="D790" i="1" s="1"/>
  <c r="G790" i="1"/>
  <c r="C790" i="1"/>
  <c r="B790" i="1"/>
  <c r="DD789" i="1"/>
  <c r="DF789" i="1" s="1"/>
  <c r="CZ789" i="1"/>
  <c r="AU789" i="1"/>
  <c r="AS789" i="1"/>
  <c r="DC789" i="1" s="1"/>
  <c r="DH789" i="1" s="1"/>
  <c r="AQ789" i="1"/>
  <c r="AJ789" i="1"/>
  <c r="AI789" i="1"/>
  <c r="AC789" i="1"/>
  <c r="AB789" i="1"/>
  <c r="DG789" i="1" s="1"/>
  <c r="AA789" i="1"/>
  <c r="DE789" i="1" s="1"/>
  <c r="U789" i="1"/>
  <c r="J789" i="1"/>
  <c r="D789" i="1" s="1"/>
  <c r="G789" i="1"/>
  <c r="C789" i="1"/>
  <c r="B789" i="1"/>
  <c r="DD788" i="1"/>
  <c r="DF788" i="1" s="1"/>
  <c r="CZ788" i="1"/>
  <c r="AU788" i="1"/>
  <c r="AS788" i="1"/>
  <c r="DC788" i="1" s="1"/>
  <c r="DH788" i="1" s="1"/>
  <c r="AQ788" i="1"/>
  <c r="AJ788" i="1"/>
  <c r="AI788" i="1"/>
  <c r="AC788" i="1"/>
  <c r="AB788" i="1"/>
  <c r="AA788" i="1"/>
  <c r="DE788" i="1" s="1"/>
  <c r="U788" i="1"/>
  <c r="J788" i="1"/>
  <c r="D788" i="1" s="1"/>
  <c r="G788" i="1"/>
  <c r="C788" i="1"/>
  <c r="B788" i="1"/>
  <c r="DD787" i="1"/>
  <c r="CZ787" i="1"/>
  <c r="AU787" i="1"/>
  <c r="AS787" i="1"/>
  <c r="DC787" i="1" s="1"/>
  <c r="DH787" i="1" s="1"/>
  <c r="AQ787" i="1"/>
  <c r="AJ787" i="1"/>
  <c r="AI787" i="1"/>
  <c r="AC787" i="1"/>
  <c r="AB787" i="1"/>
  <c r="AA787" i="1"/>
  <c r="DE787" i="1" s="1"/>
  <c r="U787" i="1"/>
  <c r="J787" i="1"/>
  <c r="D787" i="1" s="1"/>
  <c r="G787" i="1"/>
  <c r="C787" i="1"/>
  <c r="B787" i="1"/>
  <c r="DD786" i="1"/>
  <c r="DF786" i="1" s="1"/>
  <c r="CZ786" i="1"/>
  <c r="AU786" i="1"/>
  <c r="AS786" i="1"/>
  <c r="DC786" i="1" s="1"/>
  <c r="DH786" i="1" s="1"/>
  <c r="AQ786" i="1"/>
  <c r="AJ786" i="1"/>
  <c r="AI786" i="1"/>
  <c r="AC786" i="1"/>
  <c r="AB786" i="1"/>
  <c r="AA786" i="1"/>
  <c r="DE786" i="1" s="1"/>
  <c r="U786" i="1"/>
  <c r="J786" i="1"/>
  <c r="D786" i="1" s="1"/>
  <c r="G786" i="1"/>
  <c r="C786" i="1"/>
  <c r="B786" i="1"/>
  <c r="DD785" i="1"/>
  <c r="DF785" i="1" s="1"/>
  <c r="CZ785" i="1"/>
  <c r="AU785" i="1"/>
  <c r="AS785" i="1"/>
  <c r="DC785" i="1" s="1"/>
  <c r="DH785" i="1" s="1"/>
  <c r="AQ785" i="1"/>
  <c r="AJ785" i="1"/>
  <c r="AI785" i="1"/>
  <c r="AC785" i="1"/>
  <c r="AB785" i="1"/>
  <c r="AA785" i="1"/>
  <c r="DE785" i="1" s="1"/>
  <c r="U785" i="1"/>
  <c r="J785" i="1"/>
  <c r="D785" i="1" s="1"/>
  <c r="G785" i="1"/>
  <c r="C785" i="1"/>
  <c r="B785" i="1"/>
  <c r="DD784" i="1"/>
  <c r="DF784" i="1" s="1"/>
  <c r="CZ784" i="1"/>
  <c r="AU784" i="1"/>
  <c r="AS784" i="1"/>
  <c r="DC784" i="1" s="1"/>
  <c r="DH784" i="1" s="1"/>
  <c r="AQ784" i="1"/>
  <c r="AJ784" i="1"/>
  <c r="AI784" i="1"/>
  <c r="AC784" i="1"/>
  <c r="AB784" i="1"/>
  <c r="AA784" i="1"/>
  <c r="DE784" i="1" s="1"/>
  <c r="U784" i="1"/>
  <c r="J784" i="1"/>
  <c r="D784" i="1" s="1"/>
  <c r="G784" i="1"/>
  <c r="C784" i="1"/>
  <c r="B784" i="1"/>
  <c r="DD783" i="1"/>
  <c r="DF783" i="1" s="1"/>
  <c r="CZ783" i="1"/>
  <c r="AU783" i="1"/>
  <c r="AS783" i="1"/>
  <c r="DC783" i="1" s="1"/>
  <c r="DH783" i="1" s="1"/>
  <c r="AQ783" i="1"/>
  <c r="AJ783" i="1"/>
  <c r="AI783" i="1"/>
  <c r="AC783" i="1"/>
  <c r="AB783" i="1"/>
  <c r="DG783" i="1" s="1"/>
  <c r="AA783" i="1"/>
  <c r="DE783" i="1" s="1"/>
  <c r="U783" i="1"/>
  <c r="J783" i="1"/>
  <c r="D783" i="1" s="1"/>
  <c r="G783" i="1"/>
  <c r="C783" i="1"/>
  <c r="B783" i="1"/>
  <c r="DD782" i="1"/>
  <c r="DF782" i="1" s="1"/>
  <c r="CZ782" i="1"/>
  <c r="AU782" i="1"/>
  <c r="AS782" i="1"/>
  <c r="DC782" i="1" s="1"/>
  <c r="DH782" i="1" s="1"/>
  <c r="AQ782" i="1"/>
  <c r="AJ782" i="1"/>
  <c r="AI782" i="1"/>
  <c r="AC782" i="1"/>
  <c r="AB782" i="1"/>
  <c r="AA782" i="1"/>
  <c r="DE782" i="1" s="1"/>
  <c r="U782" i="1"/>
  <c r="J782" i="1"/>
  <c r="D782" i="1" s="1"/>
  <c r="G782" i="1"/>
  <c r="C782" i="1"/>
  <c r="B782" i="1"/>
  <c r="DD781" i="1"/>
  <c r="DF781" i="1" s="1"/>
  <c r="CZ781" i="1"/>
  <c r="AU781" i="1"/>
  <c r="AS781" i="1"/>
  <c r="DC781" i="1" s="1"/>
  <c r="DH781" i="1" s="1"/>
  <c r="AQ781" i="1"/>
  <c r="AJ781" i="1"/>
  <c r="AI781" i="1"/>
  <c r="AC781" i="1"/>
  <c r="AB781" i="1"/>
  <c r="AA781" i="1"/>
  <c r="DE781" i="1" s="1"/>
  <c r="U781" i="1"/>
  <c r="J781" i="1"/>
  <c r="D781" i="1" s="1"/>
  <c r="G781" i="1"/>
  <c r="C781" i="1"/>
  <c r="B781" i="1"/>
  <c r="DD780" i="1"/>
  <c r="DF780" i="1" s="1"/>
  <c r="CZ780" i="1"/>
  <c r="AU780" i="1"/>
  <c r="AS780" i="1"/>
  <c r="DC780" i="1" s="1"/>
  <c r="DH780" i="1" s="1"/>
  <c r="AQ780" i="1"/>
  <c r="AJ780" i="1"/>
  <c r="AI780" i="1"/>
  <c r="AC780" i="1"/>
  <c r="AB780" i="1"/>
  <c r="DG780" i="1" s="1"/>
  <c r="AA780" i="1"/>
  <c r="DE780" i="1" s="1"/>
  <c r="U780" i="1"/>
  <c r="J780" i="1"/>
  <c r="D780" i="1" s="1"/>
  <c r="G780" i="1"/>
  <c r="C780" i="1"/>
  <c r="B780" i="1"/>
  <c r="DD779" i="1"/>
  <c r="DF779" i="1" s="1"/>
  <c r="AS779" i="1"/>
  <c r="DC779" i="1" s="1"/>
  <c r="DH779" i="1" s="1"/>
  <c r="AQ779" i="1"/>
  <c r="AJ779" i="1"/>
  <c r="AI779" i="1"/>
  <c r="AC779" i="1"/>
  <c r="AB779" i="1"/>
  <c r="AA779" i="1"/>
  <c r="DE779" i="1" s="1"/>
  <c r="J779" i="1"/>
  <c r="D779" i="1" s="1"/>
  <c r="C779" i="1"/>
  <c r="B779" i="1"/>
  <c r="DD778" i="1"/>
  <c r="DF778" i="1" s="1"/>
  <c r="CZ778" i="1"/>
  <c r="AU778" i="1"/>
  <c r="AS778" i="1"/>
  <c r="DC778" i="1" s="1"/>
  <c r="DH778" i="1" s="1"/>
  <c r="AQ778" i="1"/>
  <c r="AJ778" i="1"/>
  <c r="AI778" i="1"/>
  <c r="AC778" i="1"/>
  <c r="AB778" i="1"/>
  <c r="AA778" i="1"/>
  <c r="DE778" i="1" s="1"/>
  <c r="U778" i="1"/>
  <c r="J778" i="1"/>
  <c r="D778" i="1" s="1"/>
  <c r="G778" i="1"/>
  <c r="C778" i="1"/>
  <c r="B778" i="1"/>
  <c r="DD777" i="1"/>
  <c r="DF777" i="1" s="1"/>
  <c r="CZ777" i="1"/>
  <c r="AU777" i="1"/>
  <c r="AS777" i="1"/>
  <c r="DC777" i="1" s="1"/>
  <c r="DH777" i="1" s="1"/>
  <c r="AQ777" i="1"/>
  <c r="AJ777" i="1"/>
  <c r="AI777" i="1"/>
  <c r="AC777" i="1"/>
  <c r="AB777" i="1"/>
  <c r="AA777" i="1"/>
  <c r="DE777" i="1" s="1"/>
  <c r="U777" i="1"/>
  <c r="J777" i="1"/>
  <c r="D777" i="1" s="1"/>
  <c r="G777" i="1"/>
  <c r="C777" i="1"/>
  <c r="B777" i="1"/>
  <c r="DD776" i="1"/>
  <c r="DF776" i="1" s="1"/>
  <c r="CZ776" i="1"/>
  <c r="AU776" i="1"/>
  <c r="AS776" i="1"/>
  <c r="DC776" i="1" s="1"/>
  <c r="DH776" i="1" s="1"/>
  <c r="AQ776" i="1"/>
  <c r="AJ776" i="1"/>
  <c r="AI776" i="1"/>
  <c r="AC776" i="1"/>
  <c r="AB776" i="1"/>
  <c r="AA776" i="1"/>
  <c r="DE776" i="1" s="1"/>
  <c r="U776" i="1"/>
  <c r="J776" i="1"/>
  <c r="D776" i="1" s="1"/>
  <c r="G776" i="1"/>
  <c r="C776" i="1"/>
  <c r="B776" i="1"/>
  <c r="DD775" i="1"/>
  <c r="DF775" i="1" s="1"/>
  <c r="CZ775" i="1"/>
  <c r="AU775" i="1"/>
  <c r="AS775" i="1"/>
  <c r="DC775" i="1" s="1"/>
  <c r="DH775" i="1" s="1"/>
  <c r="AQ775" i="1"/>
  <c r="AJ775" i="1"/>
  <c r="AI775" i="1"/>
  <c r="AC775" i="1"/>
  <c r="AB775" i="1"/>
  <c r="AA775" i="1"/>
  <c r="DE775" i="1" s="1"/>
  <c r="U775" i="1"/>
  <c r="J775" i="1"/>
  <c r="D775" i="1" s="1"/>
  <c r="G775" i="1"/>
  <c r="C775" i="1"/>
  <c r="B775" i="1"/>
  <c r="DD774" i="1"/>
  <c r="DF774" i="1" s="1"/>
  <c r="CZ774" i="1"/>
  <c r="AU774" i="1"/>
  <c r="AS774" i="1"/>
  <c r="DC774" i="1" s="1"/>
  <c r="DH774" i="1" s="1"/>
  <c r="AQ774" i="1"/>
  <c r="AJ774" i="1"/>
  <c r="AI774" i="1"/>
  <c r="AC774" i="1"/>
  <c r="AB774" i="1"/>
  <c r="DG774" i="1" s="1"/>
  <c r="AA774" i="1"/>
  <c r="DE774" i="1" s="1"/>
  <c r="U774" i="1"/>
  <c r="J774" i="1"/>
  <c r="D774" i="1" s="1"/>
  <c r="G774" i="1"/>
  <c r="C774" i="1"/>
  <c r="B774" i="1"/>
  <c r="DD773" i="1"/>
  <c r="DF773" i="1" s="1"/>
  <c r="CZ773" i="1"/>
  <c r="AU773" i="1"/>
  <c r="AS773" i="1"/>
  <c r="DC773" i="1" s="1"/>
  <c r="DH773" i="1" s="1"/>
  <c r="AQ773" i="1"/>
  <c r="AJ773" i="1"/>
  <c r="AI773" i="1"/>
  <c r="AC773" i="1"/>
  <c r="AB773" i="1"/>
  <c r="AA773" i="1"/>
  <c r="DE773" i="1" s="1"/>
  <c r="U773" i="1"/>
  <c r="J773" i="1"/>
  <c r="D773" i="1" s="1"/>
  <c r="G773" i="1"/>
  <c r="C773" i="1"/>
  <c r="B773" i="1"/>
  <c r="DD772" i="1"/>
  <c r="DF772" i="1" s="1"/>
  <c r="CZ772" i="1"/>
  <c r="AU772" i="1"/>
  <c r="AS772" i="1"/>
  <c r="DC772" i="1" s="1"/>
  <c r="DH772" i="1" s="1"/>
  <c r="AQ772" i="1"/>
  <c r="AJ772" i="1"/>
  <c r="AI772" i="1"/>
  <c r="AC772" i="1"/>
  <c r="AB772" i="1"/>
  <c r="DG772" i="1" s="1"/>
  <c r="AA772" i="1"/>
  <c r="DE772" i="1" s="1"/>
  <c r="U772" i="1"/>
  <c r="J772" i="1"/>
  <c r="D772" i="1" s="1"/>
  <c r="G772" i="1"/>
  <c r="C772" i="1"/>
  <c r="B772" i="1"/>
  <c r="DD771" i="1"/>
  <c r="DF771" i="1" s="1"/>
  <c r="CZ771" i="1"/>
  <c r="AU771" i="1"/>
  <c r="AS771" i="1"/>
  <c r="DC771" i="1" s="1"/>
  <c r="DH771" i="1" s="1"/>
  <c r="AQ771" i="1"/>
  <c r="AJ771" i="1"/>
  <c r="AI771" i="1"/>
  <c r="AC771" i="1"/>
  <c r="AB771" i="1"/>
  <c r="DG771" i="1" s="1"/>
  <c r="AA771" i="1"/>
  <c r="DE771" i="1" s="1"/>
  <c r="U771" i="1"/>
  <c r="J771" i="1"/>
  <c r="D771" i="1" s="1"/>
  <c r="G771" i="1"/>
  <c r="C771" i="1"/>
  <c r="B771" i="1"/>
  <c r="DD770" i="1"/>
  <c r="CZ770" i="1"/>
  <c r="AU770" i="1"/>
  <c r="AS770" i="1"/>
  <c r="DC770" i="1" s="1"/>
  <c r="DH770" i="1" s="1"/>
  <c r="AQ770" i="1"/>
  <c r="AJ770" i="1"/>
  <c r="AI770" i="1"/>
  <c r="AC770" i="1"/>
  <c r="AB770" i="1"/>
  <c r="DG770" i="1" s="1"/>
  <c r="AA770" i="1"/>
  <c r="DE770" i="1" s="1"/>
  <c r="U770" i="1"/>
  <c r="J770" i="1"/>
  <c r="D770" i="1" s="1"/>
  <c r="G770" i="1"/>
  <c r="C770" i="1"/>
  <c r="B770" i="1"/>
  <c r="DD769" i="1"/>
  <c r="DF769" i="1" s="1"/>
  <c r="CZ769" i="1"/>
  <c r="AU769" i="1"/>
  <c r="AS769" i="1"/>
  <c r="DC769" i="1" s="1"/>
  <c r="DH769" i="1" s="1"/>
  <c r="AQ769" i="1"/>
  <c r="AJ769" i="1"/>
  <c r="AI769" i="1"/>
  <c r="AC769" i="1"/>
  <c r="AB769" i="1"/>
  <c r="AA769" i="1"/>
  <c r="DE769" i="1" s="1"/>
  <c r="U769" i="1"/>
  <c r="J769" i="1"/>
  <c r="D769" i="1" s="1"/>
  <c r="G769" i="1"/>
  <c r="C769" i="1"/>
  <c r="B769" i="1"/>
  <c r="DD768" i="1"/>
  <c r="DF768" i="1" s="1"/>
  <c r="CZ768" i="1"/>
  <c r="AU768" i="1"/>
  <c r="AS768" i="1"/>
  <c r="DC768" i="1" s="1"/>
  <c r="DH768" i="1" s="1"/>
  <c r="AQ768" i="1"/>
  <c r="AJ768" i="1"/>
  <c r="AI768" i="1"/>
  <c r="AC768" i="1"/>
  <c r="AB768" i="1"/>
  <c r="DG768" i="1" s="1"/>
  <c r="AA768" i="1"/>
  <c r="DE768" i="1" s="1"/>
  <c r="U768" i="1"/>
  <c r="J768" i="1"/>
  <c r="D768" i="1" s="1"/>
  <c r="G768" i="1"/>
  <c r="C768" i="1"/>
  <c r="B768" i="1"/>
  <c r="DD767" i="1"/>
  <c r="CZ767" i="1"/>
  <c r="AU767" i="1"/>
  <c r="AS767" i="1"/>
  <c r="DC767" i="1" s="1"/>
  <c r="DH767" i="1" s="1"/>
  <c r="AQ767" i="1"/>
  <c r="AJ767" i="1"/>
  <c r="AI767" i="1"/>
  <c r="AC767" i="1"/>
  <c r="AB767" i="1"/>
  <c r="AA767" i="1"/>
  <c r="DE767" i="1" s="1"/>
  <c r="U767" i="1"/>
  <c r="J767" i="1"/>
  <c r="D767" i="1" s="1"/>
  <c r="G767" i="1"/>
  <c r="C767" i="1"/>
  <c r="B767" i="1"/>
  <c r="DD766" i="1"/>
  <c r="AS766" i="1"/>
  <c r="DC766" i="1" s="1"/>
  <c r="DH766" i="1" s="1"/>
  <c r="AQ766" i="1"/>
  <c r="AJ766" i="1"/>
  <c r="AI766" i="1"/>
  <c r="AC766" i="1"/>
  <c r="AB766" i="1"/>
  <c r="AA766" i="1"/>
  <c r="DE766" i="1" s="1"/>
  <c r="J766" i="1"/>
  <c r="D766" i="1" s="1"/>
  <c r="C766" i="1"/>
  <c r="B766" i="1"/>
  <c r="DD765" i="1"/>
  <c r="DF765" i="1" s="1"/>
  <c r="CZ765" i="1"/>
  <c r="AU765" i="1"/>
  <c r="AS765" i="1"/>
  <c r="DC765" i="1" s="1"/>
  <c r="DH765" i="1" s="1"/>
  <c r="AQ765" i="1"/>
  <c r="AJ765" i="1"/>
  <c r="AI765" i="1"/>
  <c r="AC765" i="1"/>
  <c r="AB765" i="1"/>
  <c r="AA765" i="1"/>
  <c r="DE765" i="1" s="1"/>
  <c r="U765" i="1"/>
  <c r="J765" i="1"/>
  <c r="D765" i="1" s="1"/>
  <c r="G765" i="1"/>
  <c r="C765" i="1"/>
  <c r="B765" i="1"/>
  <c r="DD764" i="1"/>
  <c r="DF764" i="1" s="1"/>
  <c r="CZ764" i="1"/>
  <c r="AU764" i="1"/>
  <c r="AS764" i="1"/>
  <c r="DC764" i="1" s="1"/>
  <c r="DH764" i="1" s="1"/>
  <c r="AQ764" i="1"/>
  <c r="AJ764" i="1"/>
  <c r="AI764" i="1"/>
  <c r="AC764" i="1"/>
  <c r="AB764" i="1"/>
  <c r="AA764" i="1"/>
  <c r="DE764" i="1" s="1"/>
  <c r="U764" i="1"/>
  <c r="J764" i="1"/>
  <c r="D764" i="1" s="1"/>
  <c r="G764" i="1"/>
  <c r="C764" i="1"/>
  <c r="B764" i="1"/>
  <c r="DD763" i="1"/>
  <c r="DF763" i="1" s="1"/>
  <c r="CZ763" i="1"/>
  <c r="AU763" i="1"/>
  <c r="AS763" i="1"/>
  <c r="DC763" i="1" s="1"/>
  <c r="DH763" i="1" s="1"/>
  <c r="AQ763" i="1"/>
  <c r="AJ763" i="1"/>
  <c r="AI763" i="1"/>
  <c r="AC763" i="1"/>
  <c r="AB763" i="1"/>
  <c r="AA763" i="1"/>
  <c r="DE763" i="1" s="1"/>
  <c r="U763" i="1"/>
  <c r="J763" i="1"/>
  <c r="D763" i="1" s="1"/>
  <c r="G763" i="1"/>
  <c r="C763" i="1"/>
  <c r="B763" i="1"/>
  <c r="DD762" i="1"/>
  <c r="CZ762" i="1"/>
  <c r="AU762" i="1"/>
  <c r="AS762" i="1"/>
  <c r="DC762" i="1" s="1"/>
  <c r="DH762" i="1" s="1"/>
  <c r="AQ762" i="1"/>
  <c r="AJ762" i="1"/>
  <c r="AI762" i="1"/>
  <c r="AC762" i="1"/>
  <c r="AB762" i="1"/>
  <c r="DG762" i="1" s="1"/>
  <c r="AA762" i="1"/>
  <c r="DE762" i="1" s="1"/>
  <c r="U762" i="1"/>
  <c r="J762" i="1"/>
  <c r="D762" i="1" s="1"/>
  <c r="G762" i="1"/>
  <c r="C762" i="1"/>
  <c r="B762" i="1"/>
  <c r="DD761" i="1"/>
  <c r="DF761" i="1" s="1"/>
  <c r="CZ761" i="1"/>
  <c r="AU761" i="1"/>
  <c r="AS761" i="1"/>
  <c r="DC761" i="1" s="1"/>
  <c r="DH761" i="1" s="1"/>
  <c r="AQ761" i="1"/>
  <c r="AJ761" i="1"/>
  <c r="AI761" i="1"/>
  <c r="AC761" i="1"/>
  <c r="AB761" i="1"/>
  <c r="AA761" i="1"/>
  <c r="DE761" i="1" s="1"/>
  <c r="U761" i="1"/>
  <c r="J761" i="1"/>
  <c r="D761" i="1" s="1"/>
  <c r="G761" i="1"/>
  <c r="C761" i="1"/>
  <c r="B761" i="1"/>
  <c r="DD760" i="1"/>
  <c r="CZ760" i="1"/>
  <c r="AU760" i="1"/>
  <c r="AS760" i="1"/>
  <c r="DC760" i="1" s="1"/>
  <c r="DH760" i="1" s="1"/>
  <c r="AQ760" i="1"/>
  <c r="AJ760" i="1"/>
  <c r="AI760" i="1"/>
  <c r="AC760" i="1"/>
  <c r="AB760" i="1"/>
  <c r="AA760" i="1"/>
  <c r="DE760" i="1" s="1"/>
  <c r="U760" i="1"/>
  <c r="J760" i="1"/>
  <c r="D760" i="1" s="1"/>
  <c r="G760" i="1"/>
  <c r="C760" i="1"/>
  <c r="B760" i="1"/>
  <c r="DD759" i="1"/>
  <c r="DF759" i="1" s="1"/>
  <c r="CZ759" i="1"/>
  <c r="AU759" i="1"/>
  <c r="AS759" i="1"/>
  <c r="DC759" i="1" s="1"/>
  <c r="DH759" i="1" s="1"/>
  <c r="AQ759" i="1"/>
  <c r="AJ759" i="1"/>
  <c r="AI759" i="1"/>
  <c r="AC759" i="1"/>
  <c r="AB759" i="1"/>
  <c r="AA759" i="1"/>
  <c r="DE759" i="1" s="1"/>
  <c r="U759" i="1"/>
  <c r="J759" i="1"/>
  <c r="D759" i="1" s="1"/>
  <c r="G759" i="1"/>
  <c r="C759" i="1"/>
  <c r="B759" i="1"/>
  <c r="DD758" i="1"/>
  <c r="DF758" i="1" s="1"/>
  <c r="CZ758" i="1"/>
  <c r="AU758" i="1"/>
  <c r="AS758" i="1"/>
  <c r="DC758" i="1" s="1"/>
  <c r="DH758" i="1" s="1"/>
  <c r="AQ758" i="1"/>
  <c r="AJ758" i="1"/>
  <c r="AI758" i="1"/>
  <c r="AC758" i="1"/>
  <c r="AB758" i="1"/>
  <c r="AA758" i="1"/>
  <c r="DE758" i="1" s="1"/>
  <c r="U758" i="1"/>
  <c r="J758" i="1"/>
  <c r="D758" i="1" s="1"/>
  <c r="G758" i="1"/>
  <c r="C758" i="1"/>
  <c r="B758" i="1"/>
  <c r="DD757" i="1"/>
  <c r="DF757" i="1" s="1"/>
  <c r="CZ757" i="1"/>
  <c r="AU757" i="1"/>
  <c r="AS757" i="1"/>
  <c r="DC757" i="1" s="1"/>
  <c r="DH757" i="1" s="1"/>
  <c r="AQ757" i="1"/>
  <c r="AJ757" i="1"/>
  <c r="AI757" i="1"/>
  <c r="AC757" i="1"/>
  <c r="AB757" i="1"/>
  <c r="AA757" i="1"/>
  <c r="DE757" i="1" s="1"/>
  <c r="U757" i="1"/>
  <c r="J757" i="1"/>
  <c r="D757" i="1" s="1"/>
  <c r="G757" i="1"/>
  <c r="C757" i="1"/>
  <c r="B757" i="1"/>
  <c r="DD756" i="1"/>
  <c r="DF756" i="1" s="1"/>
  <c r="CZ756" i="1"/>
  <c r="AU756" i="1"/>
  <c r="AS756" i="1"/>
  <c r="DC756" i="1" s="1"/>
  <c r="DH756" i="1" s="1"/>
  <c r="AQ756" i="1"/>
  <c r="AJ756" i="1"/>
  <c r="AI756" i="1"/>
  <c r="AC756" i="1"/>
  <c r="AB756" i="1"/>
  <c r="DG756" i="1" s="1"/>
  <c r="AA756" i="1"/>
  <c r="DE756" i="1" s="1"/>
  <c r="U756" i="1"/>
  <c r="J756" i="1"/>
  <c r="D756" i="1" s="1"/>
  <c r="G756" i="1"/>
  <c r="C756" i="1"/>
  <c r="B756" i="1"/>
  <c r="DD755" i="1"/>
  <c r="DF755" i="1" s="1"/>
  <c r="CZ755" i="1"/>
  <c r="AU755" i="1"/>
  <c r="AS755" i="1"/>
  <c r="DC755" i="1" s="1"/>
  <c r="DH755" i="1" s="1"/>
  <c r="AQ755" i="1"/>
  <c r="AJ755" i="1"/>
  <c r="AI755" i="1"/>
  <c r="AC755" i="1"/>
  <c r="AB755" i="1"/>
  <c r="DG755" i="1" s="1"/>
  <c r="AA755" i="1"/>
  <c r="DE755" i="1" s="1"/>
  <c r="U755" i="1"/>
  <c r="J755" i="1"/>
  <c r="D755" i="1" s="1"/>
  <c r="G755" i="1"/>
  <c r="C755" i="1"/>
  <c r="B755" i="1"/>
  <c r="DD754" i="1"/>
  <c r="DF754" i="1" s="1"/>
  <c r="AU754" i="1"/>
  <c r="AS754" i="1"/>
  <c r="DC754" i="1" s="1"/>
  <c r="DH754" i="1" s="1"/>
  <c r="AQ754" i="1"/>
  <c r="AJ754" i="1"/>
  <c r="AI754" i="1"/>
  <c r="AC754" i="1"/>
  <c r="AB754" i="1"/>
  <c r="DG754" i="1" s="1"/>
  <c r="AA754" i="1"/>
  <c r="DE754" i="1" s="1"/>
  <c r="J754" i="1"/>
  <c r="D754" i="1" s="1"/>
  <c r="C754" i="1"/>
  <c r="B754" i="1"/>
  <c r="DD753" i="1"/>
  <c r="DF753" i="1" s="1"/>
  <c r="CZ753" i="1"/>
  <c r="AU753" i="1"/>
  <c r="AS753" i="1"/>
  <c r="DC753" i="1" s="1"/>
  <c r="DH753" i="1" s="1"/>
  <c r="AQ753" i="1"/>
  <c r="AJ753" i="1"/>
  <c r="AI753" i="1"/>
  <c r="AC753" i="1"/>
  <c r="AB753" i="1"/>
  <c r="AA753" i="1"/>
  <c r="DE753" i="1" s="1"/>
  <c r="U753" i="1"/>
  <c r="J753" i="1"/>
  <c r="D753" i="1" s="1"/>
  <c r="G753" i="1"/>
  <c r="C753" i="1"/>
  <c r="B753" i="1"/>
  <c r="DD752" i="1"/>
  <c r="DF752" i="1" s="1"/>
  <c r="CZ752" i="1"/>
  <c r="AU752" i="1"/>
  <c r="AS752" i="1"/>
  <c r="DC752" i="1" s="1"/>
  <c r="DH752" i="1" s="1"/>
  <c r="AQ752" i="1"/>
  <c r="AJ752" i="1"/>
  <c r="AI752" i="1"/>
  <c r="AC752" i="1"/>
  <c r="AB752" i="1"/>
  <c r="AA752" i="1"/>
  <c r="DE752" i="1" s="1"/>
  <c r="U752" i="1"/>
  <c r="J752" i="1"/>
  <c r="D752" i="1" s="1"/>
  <c r="G752" i="1"/>
  <c r="C752" i="1"/>
  <c r="B752" i="1"/>
  <c r="DD751" i="1"/>
  <c r="DF751" i="1" s="1"/>
  <c r="CZ751" i="1"/>
  <c r="AU751" i="1"/>
  <c r="AS751" i="1"/>
  <c r="DC751" i="1" s="1"/>
  <c r="DH751" i="1" s="1"/>
  <c r="AQ751" i="1"/>
  <c r="AJ751" i="1"/>
  <c r="AI751" i="1"/>
  <c r="AC751" i="1"/>
  <c r="AB751" i="1"/>
  <c r="DG751" i="1" s="1"/>
  <c r="AA751" i="1"/>
  <c r="DE751" i="1" s="1"/>
  <c r="U751" i="1"/>
  <c r="J751" i="1"/>
  <c r="D751" i="1" s="1"/>
  <c r="G751" i="1"/>
  <c r="C751" i="1"/>
  <c r="B751" i="1"/>
  <c r="DD750" i="1"/>
  <c r="DF750" i="1" s="1"/>
  <c r="CZ750" i="1"/>
  <c r="AU750" i="1"/>
  <c r="AS750" i="1"/>
  <c r="DC750" i="1" s="1"/>
  <c r="DH750" i="1" s="1"/>
  <c r="AQ750" i="1"/>
  <c r="AJ750" i="1"/>
  <c r="AI750" i="1"/>
  <c r="AC750" i="1"/>
  <c r="AB750" i="1"/>
  <c r="AA750" i="1"/>
  <c r="DE750" i="1" s="1"/>
  <c r="U750" i="1"/>
  <c r="J750" i="1"/>
  <c r="D750" i="1" s="1"/>
  <c r="G750" i="1"/>
  <c r="C750" i="1"/>
  <c r="B750" i="1"/>
  <c r="DD749" i="1"/>
  <c r="DF749" i="1" s="1"/>
  <c r="CZ749" i="1"/>
  <c r="AU749" i="1"/>
  <c r="AS749" i="1"/>
  <c r="DC749" i="1" s="1"/>
  <c r="DH749" i="1" s="1"/>
  <c r="AQ749" i="1"/>
  <c r="AJ749" i="1"/>
  <c r="AI749" i="1"/>
  <c r="AC749" i="1"/>
  <c r="AB749" i="1"/>
  <c r="DG749" i="1" s="1"/>
  <c r="AA749" i="1"/>
  <c r="DE749" i="1" s="1"/>
  <c r="U749" i="1"/>
  <c r="J749" i="1"/>
  <c r="D749" i="1" s="1"/>
  <c r="G749" i="1"/>
  <c r="C749" i="1"/>
  <c r="B749" i="1"/>
  <c r="DD748" i="1"/>
  <c r="DF748" i="1" s="1"/>
  <c r="CZ748" i="1"/>
  <c r="AU748" i="1"/>
  <c r="AS748" i="1"/>
  <c r="DC748" i="1" s="1"/>
  <c r="DH748" i="1" s="1"/>
  <c r="AQ748" i="1"/>
  <c r="AJ748" i="1"/>
  <c r="AI748" i="1"/>
  <c r="AC748" i="1"/>
  <c r="AB748" i="1"/>
  <c r="AA748" i="1"/>
  <c r="DE748" i="1" s="1"/>
  <c r="U748" i="1"/>
  <c r="J748" i="1"/>
  <c r="D748" i="1" s="1"/>
  <c r="G748" i="1"/>
  <c r="C748" i="1"/>
  <c r="B748" i="1"/>
  <c r="DD747" i="1"/>
  <c r="DF747" i="1" s="1"/>
  <c r="CZ747" i="1"/>
  <c r="AU747" i="1"/>
  <c r="AS747" i="1"/>
  <c r="DC747" i="1" s="1"/>
  <c r="DH747" i="1" s="1"/>
  <c r="AQ747" i="1"/>
  <c r="AJ747" i="1"/>
  <c r="AI747" i="1"/>
  <c r="AC747" i="1"/>
  <c r="AB747" i="1"/>
  <c r="AA747" i="1"/>
  <c r="DE747" i="1" s="1"/>
  <c r="U747" i="1"/>
  <c r="J747" i="1"/>
  <c r="D747" i="1" s="1"/>
  <c r="G747" i="1"/>
  <c r="C747" i="1"/>
  <c r="B747" i="1"/>
  <c r="DD746" i="1"/>
  <c r="DF746" i="1" s="1"/>
  <c r="CZ746" i="1"/>
  <c r="AU746" i="1"/>
  <c r="AS746" i="1"/>
  <c r="DC746" i="1" s="1"/>
  <c r="DH746" i="1" s="1"/>
  <c r="AQ746" i="1"/>
  <c r="AJ746" i="1"/>
  <c r="AI746" i="1"/>
  <c r="AC746" i="1"/>
  <c r="AB746" i="1"/>
  <c r="AA746" i="1"/>
  <c r="DE746" i="1" s="1"/>
  <c r="U746" i="1"/>
  <c r="J746" i="1"/>
  <c r="D746" i="1" s="1"/>
  <c r="G746" i="1"/>
  <c r="C746" i="1"/>
  <c r="B746" i="1"/>
  <c r="DD745" i="1"/>
  <c r="CZ745" i="1"/>
  <c r="AU745" i="1"/>
  <c r="AS745" i="1"/>
  <c r="DC745" i="1" s="1"/>
  <c r="DH745" i="1" s="1"/>
  <c r="AQ745" i="1"/>
  <c r="AJ745" i="1"/>
  <c r="AI745" i="1"/>
  <c r="AC745" i="1"/>
  <c r="AB745" i="1"/>
  <c r="AA745" i="1"/>
  <c r="DE745" i="1" s="1"/>
  <c r="U745" i="1"/>
  <c r="J745" i="1"/>
  <c r="D745" i="1" s="1"/>
  <c r="G745" i="1"/>
  <c r="C745" i="1"/>
  <c r="B745" i="1"/>
  <c r="DD744" i="1"/>
  <c r="DF744" i="1" s="1"/>
  <c r="CZ744" i="1"/>
  <c r="DA744" i="1" s="1"/>
  <c r="AU744" i="1"/>
  <c r="AS744" i="1"/>
  <c r="DC744" i="1" s="1"/>
  <c r="DH744" i="1" s="1"/>
  <c r="AQ744" i="1"/>
  <c r="AJ744" i="1"/>
  <c r="AI744" i="1"/>
  <c r="AC744" i="1"/>
  <c r="AB744" i="1"/>
  <c r="AA744" i="1"/>
  <c r="DE744" i="1" s="1"/>
  <c r="J744" i="1"/>
  <c r="D744" i="1" s="1"/>
  <c r="G744" i="1"/>
  <c r="C744" i="1"/>
  <c r="B744" i="1"/>
  <c r="DD743" i="1"/>
  <c r="DF743" i="1" s="1"/>
  <c r="AU743" i="1"/>
  <c r="AS743" i="1"/>
  <c r="DC743" i="1" s="1"/>
  <c r="DH743" i="1" s="1"/>
  <c r="AQ743" i="1"/>
  <c r="AJ743" i="1"/>
  <c r="AI743" i="1"/>
  <c r="AC743" i="1"/>
  <c r="AB743" i="1"/>
  <c r="DG743" i="1" s="1"/>
  <c r="AA743" i="1"/>
  <c r="DE743" i="1" s="1"/>
  <c r="J743" i="1"/>
  <c r="D743" i="1" s="1"/>
  <c r="C743" i="1"/>
  <c r="B743" i="1"/>
  <c r="DD742" i="1"/>
  <c r="DF742" i="1" s="1"/>
  <c r="CZ742" i="1"/>
  <c r="DA742" i="1" s="1"/>
  <c r="AU742" i="1"/>
  <c r="AS742" i="1"/>
  <c r="DC742" i="1" s="1"/>
  <c r="DH742" i="1" s="1"/>
  <c r="AQ742" i="1"/>
  <c r="AJ742" i="1"/>
  <c r="AI742" i="1"/>
  <c r="AC742" i="1"/>
  <c r="AB742" i="1"/>
  <c r="DG742" i="1" s="1"/>
  <c r="AA742" i="1"/>
  <c r="DE742" i="1" s="1"/>
  <c r="J742" i="1"/>
  <c r="D742" i="1" s="1"/>
  <c r="G742" i="1"/>
  <c r="C742" i="1"/>
  <c r="B742" i="1"/>
  <c r="DD741" i="1"/>
  <c r="DF741" i="1" s="1"/>
  <c r="CZ741" i="1"/>
  <c r="DA741" i="1" s="1"/>
  <c r="AU741" i="1"/>
  <c r="AS741" i="1"/>
  <c r="DC741" i="1" s="1"/>
  <c r="DH741" i="1" s="1"/>
  <c r="AQ741" i="1"/>
  <c r="AJ741" i="1"/>
  <c r="AI741" i="1"/>
  <c r="AC741" i="1"/>
  <c r="AB741" i="1"/>
  <c r="DG741" i="1" s="1"/>
  <c r="AA741" i="1"/>
  <c r="DE741" i="1" s="1"/>
  <c r="J741" i="1"/>
  <c r="D741" i="1" s="1"/>
  <c r="G741" i="1"/>
  <c r="C741" i="1"/>
  <c r="B741" i="1"/>
  <c r="DD740" i="1"/>
  <c r="CZ740" i="1"/>
  <c r="AU740" i="1"/>
  <c r="AS740" i="1"/>
  <c r="DC740" i="1" s="1"/>
  <c r="DH740" i="1" s="1"/>
  <c r="AQ740" i="1"/>
  <c r="AJ740" i="1"/>
  <c r="AI740" i="1"/>
  <c r="AC740" i="1"/>
  <c r="AB740" i="1"/>
  <c r="AA740" i="1"/>
  <c r="DE740" i="1" s="1"/>
  <c r="U740" i="1"/>
  <c r="J740" i="1"/>
  <c r="D740" i="1" s="1"/>
  <c r="G740" i="1"/>
  <c r="C740" i="1"/>
  <c r="B740" i="1"/>
  <c r="DD739" i="1"/>
  <c r="CZ739" i="1"/>
  <c r="DA739" i="1" s="1"/>
  <c r="AU739" i="1"/>
  <c r="AS739" i="1"/>
  <c r="DC739" i="1" s="1"/>
  <c r="DH739" i="1" s="1"/>
  <c r="AQ739" i="1"/>
  <c r="AJ739" i="1"/>
  <c r="AI739" i="1"/>
  <c r="AC739" i="1"/>
  <c r="AB739" i="1"/>
  <c r="AA739" i="1"/>
  <c r="DE739" i="1" s="1"/>
  <c r="J739" i="1"/>
  <c r="D739" i="1" s="1"/>
  <c r="G739" i="1"/>
  <c r="C739" i="1"/>
  <c r="B739" i="1"/>
  <c r="DD738" i="1"/>
  <c r="DF738" i="1" s="1"/>
  <c r="CZ738" i="1"/>
  <c r="AU738" i="1"/>
  <c r="AS738" i="1"/>
  <c r="DC738" i="1" s="1"/>
  <c r="DH738" i="1" s="1"/>
  <c r="AQ738" i="1"/>
  <c r="AJ738" i="1"/>
  <c r="AI738" i="1"/>
  <c r="AC738" i="1"/>
  <c r="AB738" i="1"/>
  <c r="AA738" i="1"/>
  <c r="DE738" i="1" s="1"/>
  <c r="U738" i="1"/>
  <c r="J738" i="1"/>
  <c r="D738" i="1" s="1"/>
  <c r="G738" i="1"/>
  <c r="C738" i="1"/>
  <c r="B738" i="1"/>
  <c r="DD737" i="1"/>
  <c r="DF737" i="1" s="1"/>
  <c r="CZ737" i="1"/>
  <c r="AU737" i="1"/>
  <c r="AS737" i="1"/>
  <c r="DC737" i="1" s="1"/>
  <c r="DH737" i="1" s="1"/>
  <c r="AQ737" i="1"/>
  <c r="AJ737" i="1"/>
  <c r="AI737" i="1"/>
  <c r="AC737" i="1"/>
  <c r="AB737" i="1"/>
  <c r="AA737" i="1"/>
  <c r="DE737" i="1" s="1"/>
  <c r="U737" i="1"/>
  <c r="J737" i="1"/>
  <c r="D737" i="1" s="1"/>
  <c r="G737" i="1"/>
  <c r="C737" i="1"/>
  <c r="B737" i="1"/>
  <c r="DD736" i="1"/>
  <c r="DF736" i="1" s="1"/>
  <c r="CZ736" i="1"/>
  <c r="DA736" i="1" s="1"/>
  <c r="AU736" i="1"/>
  <c r="AS736" i="1"/>
  <c r="DC736" i="1" s="1"/>
  <c r="DH736" i="1" s="1"/>
  <c r="AQ736" i="1"/>
  <c r="AJ736" i="1"/>
  <c r="AI736" i="1"/>
  <c r="AC736" i="1"/>
  <c r="AB736" i="1"/>
  <c r="AA736" i="1"/>
  <c r="DE736" i="1" s="1"/>
  <c r="J736" i="1"/>
  <c r="D736" i="1" s="1"/>
  <c r="G736" i="1"/>
  <c r="C736" i="1"/>
  <c r="B736" i="1"/>
  <c r="DD735" i="1"/>
  <c r="DF735" i="1" s="1"/>
  <c r="CZ735" i="1"/>
  <c r="AU735" i="1"/>
  <c r="AS735" i="1"/>
  <c r="DC735" i="1" s="1"/>
  <c r="DH735" i="1" s="1"/>
  <c r="AQ735" i="1"/>
  <c r="AJ735" i="1"/>
  <c r="AI735" i="1"/>
  <c r="AC735" i="1"/>
  <c r="AB735" i="1"/>
  <c r="AA735" i="1"/>
  <c r="DE735" i="1" s="1"/>
  <c r="U735" i="1"/>
  <c r="J735" i="1"/>
  <c r="D735" i="1" s="1"/>
  <c r="G735" i="1"/>
  <c r="C735" i="1"/>
  <c r="B735" i="1"/>
  <c r="DD734" i="1"/>
  <c r="DF734" i="1" s="1"/>
  <c r="AU734" i="1"/>
  <c r="AS734" i="1"/>
  <c r="DC734" i="1" s="1"/>
  <c r="DH734" i="1" s="1"/>
  <c r="AQ734" i="1"/>
  <c r="AJ734" i="1"/>
  <c r="AI734" i="1"/>
  <c r="AC734" i="1"/>
  <c r="AB734" i="1"/>
  <c r="AA734" i="1"/>
  <c r="DE734" i="1" s="1"/>
  <c r="J734" i="1"/>
  <c r="D734" i="1" s="1"/>
  <c r="C734" i="1"/>
  <c r="B734" i="1"/>
  <c r="DD733" i="1"/>
  <c r="DF733" i="1" s="1"/>
  <c r="CZ733" i="1"/>
  <c r="DA733" i="1" s="1"/>
  <c r="AU733" i="1"/>
  <c r="AS733" i="1"/>
  <c r="DC733" i="1" s="1"/>
  <c r="DH733" i="1" s="1"/>
  <c r="AQ733" i="1"/>
  <c r="AJ733" i="1"/>
  <c r="AI733" i="1"/>
  <c r="AC733" i="1"/>
  <c r="AB733" i="1"/>
  <c r="DG733" i="1" s="1"/>
  <c r="AA733" i="1"/>
  <c r="DE733" i="1" s="1"/>
  <c r="J733" i="1"/>
  <c r="D733" i="1" s="1"/>
  <c r="G733" i="1"/>
  <c r="C733" i="1"/>
  <c r="B733" i="1"/>
  <c r="DD732" i="1"/>
  <c r="CZ732" i="1"/>
  <c r="AU732" i="1"/>
  <c r="AS732" i="1"/>
  <c r="DC732" i="1" s="1"/>
  <c r="DH732" i="1" s="1"/>
  <c r="AQ732" i="1"/>
  <c r="AJ732" i="1"/>
  <c r="AI732" i="1"/>
  <c r="AC732" i="1"/>
  <c r="AB732" i="1"/>
  <c r="AA732" i="1"/>
  <c r="DE732" i="1" s="1"/>
  <c r="U732" i="1"/>
  <c r="J732" i="1"/>
  <c r="D732" i="1" s="1"/>
  <c r="G732" i="1"/>
  <c r="C732" i="1"/>
  <c r="B732" i="1"/>
  <c r="DD731" i="1"/>
  <c r="DF731" i="1" s="1"/>
  <c r="CZ731" i="1"/>
  <c r="AU731" i="1"/>
  <c r="AS731" i="1"/>
  <c r="DC731" i="1" s="1"/>
  <c r="DH731" i="1" s="1"/>
  <c r="AQ731" i="1"/>
  <c r="AJ731" i="1"/>
  <c r="AI731" i="1"/>
  <c r="AC731" i="1"/>
  <c r="AB731" i="1"/>
  <c r="AA731" i="1"/>
  <c r="DE731" i="1" s="1"/>
  <c r="U731" i="1"/>
  <c r="J731" i="1"/>
  <c r="D731" i="1" s="1"/>
  <c r="G731" i="1"/>
  <c r="C731" i="1"/>
  <c r="B731" i="1"/>
  <c r="DD730" i="1"/>
  <c r="CZ730" i="1"/>
  <c r="AU730" i="1"/>
  <c r="AS730" i="1"/>
  <c r="DC730" i="1" s="1"/>
  <c r="DH730" i="1" s="1"/>
  <c r="AQ730" i="1"/>
  <c r="AJ730" i="1"/>
  <c r="AI730" i="1"/>
  <c r="AC730" i="1"/>
  <c r="AB730" i="1"/>
  <c r="DG730" i="1" s="1"/>
  <c r="AA730" i="1"/>
  <c r="DE730" i="1" s="1"/>
  <c r="U730" i="1"/>
  <c r="J730" i="1"/>
  <c r="D730" i="1" s="1"/>
  <c r="G730" i="1"/>
  <c r="C730" i="1"/>
  <c r="B730" i="1"/>
  <c r="DD729" i="1"/>
  <c r="DF729" i="1" s="1"/>
  <c r="CZ729" i="1"/>
  <c r="AU729" i="1"/>
  <c r="AS729" i="1"/>
  <c r="DC729" i="1" s="1"/>
  <c r="DH729" i="1" s="1"/>
  <c r="AQ729" i="1"/>
  <c r="AJ729" i="1"/>
  <c r="AI729" i="1"/>
  <c r="AC729" i="1"/>
  <c r="AB729" i="1"/>
  <c r="AA729" i="1"/>
  <c r="DE729" i="1" s="1"/>
  <c r="U729" i="1"/>
  <c r="J729" i="1"/>
  <c r="D729" i="1" s="1"/>
  <c r="G729" i="1"/>
  <c r="C729" i="1"/>
  <c r="B729" i="1"/>
  <c r="DD728" i="1"/>
  <c r="CZ728" i="1"/>
  <c r="AU728" i="1"/>
  <c r="AS728" i="1"/>
  <c r="DC728" i="1" s="1"/>
  <c r="DH728" i="1" s="1"/>
  <c r="AQ728" i="1"/>
  <c r="AJ728" i="1"/>
  <c r="AI728" i="1"/>
  <c r="AC728" i="1"/>
  <c r="AB728" i="1"/>
  <c r="AA728" i="1"/>
  <c r="DE728" i="1" s="1"/>
  <c r="U728" i="1"/>
  <c r="J728" i="1"/>
  <c r="D728" i="1" s="1"/>
  <c r="G728" i="1"/>
  <c r="C728" i="1"/>
  <c r="B728" i="1"/>
  <c r="DD727" i="1"/>
  <c r="DF727" i="1" s="1"/>
  <c r="CZ727" i="1"/>
  <c r="AU727" i="1"/>
  <c r="AS727" i="1"/>
  <c r="DC727" i="1" s="1"/>
  <c r="DH727" i="1" s="1"/>
  <c r="AQ727" i="1"/>
  <c r="AJ727" i="1"/>
  <c r="AI727" i="1"/>
  <c r="AC727" i="1"/>
  <c r="AB727" i="1"/>
  <c r="AA727" i="1"/>
  <c r="DE727" i="1" s="1"/>
  <c r="U727" i="1"/>
  <c r="J727" i="1"/>
  <c r="D727" i="1" s="1"/>
  <c r="G727" i="1"/>
  <c r="C727" i="1"/>
  <c r="B727" i="1"/>
  <c r="DD726" i="1"/>
  <c r="DF726" i="1" s="1"/>
  <c r="CZ726" i="1"/>
  <c r="AU726" i="1"/>
  <c r="AS726" i="1"/>
  <c r="DC726" i="1" s="1"/>
  <c r="DH726" i="1" s="1"/>
  <c r="AQ726" i="1"/>
  <c r="AJ726" i="1"/>
  <c r="AI726" i="1"/>
  <c r="AC726" i="1"/>
  <c r="AB726" i="1"/>
  <c r="DG726" i="1" s="1"/>
  <c r="AA726" i="1"/>
  <c r="DE726" i="1" s="1"/>
  <c r="U726" i="1"/>
  <c r="J726" i="1"/>
  <c r="D726" i="1" s="1"/>
  <c r="G726" i="1"/>
  <c r="C726" i="1"/>
  <c r="B726" i="1"/>
  <c r="DD725" i="1"/>
  <c r="DF725" i="1" s="1"/>
  <c r="CZ725" i="1"/>
  <c r="AU725" i="1"/>
  <c r="AS725" i="1"/>
  <c r="DC725" i="1" s="1"/>
  <c r="DH725" i="1" s="1"/>
  <c r="AQ725" i="1"/>
  <c r="AJ725" i="1"/>
  <c r="AI725" i="1"/>
  <c r="AC725" i="1"/>
  <c r="AB725" i="1"/>
  <c r="DG725" i="1" s="1"/>
  <c r="AA725" i="1"/>
  <c r="DE725" i="1" s="1"/>
  <c r="U725" i="1"/>
  <c r="J725" i="1"/>
  <c r="D725" i="1" s="1"/>
  <c r="G725" i="1"/>
  <c r="C725" i="1"/>
  <c r="B725" i="1"/>
  <c r="DD724" i="1"/>
  <c r="DF724" i="1" s="1"/>
  <c r="CZ724" i="1"/>
  <c r="AU724" i="1"/>
  <c r="AS724" i="1"/>
  <c r="DC724" i="1" s="1"/>
  <c r="DH724" i="1" s="1"/>
  <c r="AQ724" i="1"/>
  <c r="AJ724" i="1"/>
  <c r="AI724" i="1"/>
  <c r="AC724" i="1"/>
  <c r="AB724" i="1"/>
  <c r="DG724" i="1" s="1"/>
  <c r="AA724" i="1"/>
  <c r="DE724" i="1" s="1"/>
  <c r="U724" i="1"/>
  <c r="J724" i="1"/>
  <c r="D724" i="1" s="1"/>
  <c r="G724" i="1"/>
  <c r="C724" i="1"/>
  <c r="B724" i="1"/>
  <c r="DD723" i="1"/>
  <c r="DF723" i="1" s="1"/>
  <c r="CZ723" i="1"/>
  <c r="AU723" i="1"/>
  <c r="AS723" i="1"/>
  <c r="DC723" i="1" s="1"/>
  <c r="DH723" i="1" s="1"/>
  <c r="AQ723" i="1"/>
  <c r="AJ723" i="1"/>
  <c r="AI723" i="1"/>
  <c r="AC723" i="1"/>
  <c r="AB723" i="1"/>
  <c r="DG723" i="1" s="1"/>
  <c r="AA723" i="1"/>
  <c r="DE723" i="1" s="1"/>
  <c r="U723" i="1"/>
  <c r="J723" i="1"/>
  <c r="D723" i="1" s="1"/>
  <c r="G723" i="1"/>
  <c r="C723" i="1"/>
  <c r="B723" i="1"/>
  <c r="DD722" i="1"/>
  <c r="CZ722" i="1"/>
  <c r="AU722" i="1"/>
  <c r="AS722" i="1"/>
  <c r="DC722" i="1" s="1"/>
  <c r="DH722" i="1" s="1"/>
  <c r="AQ722" i="1"/>
  <c r="AJ722" i="1"/>
  <c r="AI722" i="1"/>
  <c r="AC722" i="1"/>
  <c r="AB722" i="1"/>
  <c r="AA722" i="1"/>
  <c r="DE722" i="1" s="1"/>
  <c r="U722" i="1"/>
  <c r="J722" i="1"/>
  <c r="D722" i="1" s="1"/>
  <c r="G722" i="1"/>
  <c r="C722" i="1"/>
  <c r="B722" i="1"/>
  <c r="DD721" i="1"/>
  <c r="DF721" i="1" s="1"/>
  <c r="CZ721" i="1"/>
  <c r="AU721" i="1"/>
  <c r="AS721" i="1"/>
  <c r="DC721" i="1" s="1"/>
  <c r="DH721" i="1" s="1"/>
  <c r="AQ721" i="1"/>
  <c r="AJ721" i="1"/>
  <c r="AI721" i="1"/>
  <c r="AC721" i="1"/>
  <c r="AB721" i="1"/>
  <c r="AA721" i="1"/>
  <c r="DE721" i="1" s="1"/>
  <c r="U721" i="1"/>
  <c r="J721" i="1"/>
  <c r="D721" i="1" s="1"/>
  <c r="G721" i="1"/>
  <c r="C721" i="1"/>
  <c r="B721" i="1"/>
  <c r="DD720" i="1"/>
  <c r="DF720" i="1" s="1"/>
  <c r="CZ720" i="1"/>
  <c r="AU720" i="1"/>
  <c r="AS720" i="1"/>
  <c r="DC720" i="1" s="1"/>
  <c r="DH720" i="1" s="1"/>
  <c r="AQ720" i="1"/>
  <c r="AJ720" i="1"/>
  <c r="AI720" i="1"/>
  <c r="AC720" i="1"/>
  <c r="AB720" i="1"/>
  <c r="AA720" i="1"/>
  <c r="DE720" i="1" s="1"/>
  <c r="U720" i="1"/>
  <c r="J720" i="1"/>
  <c r="D720" i="1" s="1"/>
  <c r="G720" i="1"/>
  <c r="C720" i="1"/>
  <c r="B720" i="1"/>
  <c r="DD719" i="1"/>
  <c r="DF719" i="1" s="1"/>
  <c r="CZ719" i="1"/>
  <c r="AU719" i="1"/>
  <c r="AS719" i="1"/>
  <c r="DC719" i="1" s="1"/>
  <c r="DH719" i="1" s="1"/>
  <c r="AQ719" i="1"/>
  <c r="AJ719" i="1"/>
  <c r="AI719" i="1"/>
  <c r="AC719" i="1"/>
  <c r="AB719" i="1"/>
  <c r="AA719" i="1"/>
  <c r="DE719" i="1" s="1"/>
  <c r="U719" i="1"/>
  <c r="J719" i="1"/>
  <c r="D719" i="1" s="1"/>
  <c r="G719" i="1"/>
  <c r="C719" i="1"/>
  <c r="B719" i="1"/>
  <c r="DD718" i="1"/>
  <c r="DF718" i="1" s="1"/>
  <c r="CZ718" i="1"/>
  <c r="AU718" i="1"/>
  <c r="AS718" i="1"/>
  <c r="DC718" i="1" s="1"/>
  <c r="DH718" i="1" s="1"/>
  <c r="AQ718" i="1"/>
  <c r="AJ718" i="1"/>
  <c r="AI718" i="1"/>
  <c r="AC718" i="1"/>
  <c r="AB718" i="1"/>
  <c r="AA718" i="1"/>
  <c r="DE718" i="1" s="1"/>
  <c r="U718" i="1"/>
  <c r="J718" i="1"/>
  <c r="D718" i="1" s="1"/>
  <c r="G718" i="1"/>
  <c r="C718" i="1"/>
  <c r="B718" i="1"/>
  <c r="DD717" i="1"/>
  <c r="DF717" i="1" s="1"/>
  <c r="CZ717" i="1"/>
  <c r="AU717" i="1"/>
  <c r="AS717" i="1"/>
  <c r="DC717" i="1" s="1"/>
  <c r="DH717" i="1" s="1"/>
  <c r="AQ717" i="1"/>
  <c r="AJ717" i="1"/>
  <c r="AI717" i="1"/>
  <c r="AC717" i="1"/>
  <c r="AB717" i="1"/>
  <c r="AA717" i="1"/>
  <c r="DE717" i="1" s="1"/>
  <c r="U717" i="1"/>
  <c r="J717" i="1"/>
  <c r="D717" i="1" s="1"/>
  <c r="G717" i="1"/>
  <c r="C717" i="1"/>
  <c r="B717" i="1"/>
  <c r="DD716" i="1"/>
  <c r="DF716" i="1" s="1"/>
  <c r="CZ716" i="1"/>
  <c r="AU716" i="1"/>
  <c r="AS716" i="1"/>
  <c r="DC716" i="1" s="1"/>
  <c r="DH716" i="1" s="1"/>
  <c r="AQ716" i="1"/>
  <c r="AJ716" i="1"/>
  <c r="AI716" i="1"/>
  <c r="AC716" i="1"/>
  <c r="AB716" i="1"/>
  <c r="AA716" i="1"/>
  <c r="DE716" i="1" s="1"/>
  <c r="U716" i="1"/>
  <c r="J716" i="1"/>
  <c r="D716" i="1" s="1"/>
  <c r="G716" i="1"/>
  <c r="C716" i="1"/>
  <c r="B716" i="1"/>
  <c r="DD715" i="1"/>
  <c r="CZ715" i="1"/>
  <c r="AU715" i="1"/>
  <c r="AS715" i="1"/>
  <c r="DC715" i="1" s="1"/>
  <c r="DH715" i="1" s="1"/>
  <c r="AQ715" i="1"/>
  <c r="AJ715" i="1"/>
  <c r="AI715" i="1"/>
  <c r="AC715" i="1"/>
  <c r="AB715" i="1"/>
  <c r="DG715" i="1" s="1"/>
  <c r="AA715" i="1"/>
  <c r="DE715" i="1" s="1"/>
  <c r="U715" i="1"/>
  <c r="J715" i="1"/>
  <c r="D715" i="1" s="1"/>
  <c r="G715" i="1"/>
  <c r="C715" i="1"/>
  <c r="B715" i="1"/>
  <c r="DD714" i="1"/>
  <c r="DF714" i="1" s="1"/>
  <c r="CZ714" i="1"/>
  <c r="AU714" i="1"/>
  <c r="AS714" i="1"/>
  <c r="DC714" i="1" s="1"/>
  <c r="DH714" i="1" s="1"/>
  <c r="AQ714" i="1"/>
  <c r="AJ714" i="1"/>
  <c r="AI714" i="1"/>
  <c r="AC714" i="1"/>
  <c r="AB714" i="1"/>
  <c r="DG714" i="1" s="1"/>
  <c r="AA714" i="1"/>
  <c r="DE714" i="1" s="1"/>
  <c r="U714" i="1"/>
  <c r="J714" i="1"/>
  <c r="D714" i="1" s="1"/>
  <c r="G714" i="1"/>
  <c r="C714" i="1"/>
  <c r="B714" i="1"/>
  <c r="DD713" i="1"/>
  <c r="DF713" i="1" s="1"/>
  <c r="CZ713" i="1"/>
  <c r="AU713" i="1"/>
  <c r="AS713" i="1"/>
  <c r="DC713" i="1" s="1"/>
  <c r="DH713" i="1" s="1"/>
  <c r="AQ713" i="1"/>
  <c r="AJ713" i="1"/>
  <c r="AI713" i="1"/>
  <c r="AC713" i="1"/>
  <c r="AB713" i="1"/>
  <c r="AA713" i="1"/>
  <c r="DE713" i="1" s="1"/>
  <c r="U713" i="1"/>
  <c r="J713" i="1"/>
  <c r="D713" i="1" s="1"/>
  <c r="G713" i="1"/>
  <c r="C713" i="1"/>
  <c r="B713" i="1"/>
  <c r="DD712" i="1"/>
  <c r="DF712" i="1" s="1"/>
  <c r="CZ712" i="1"/>
  <c r="AU712" i="1"/>
  <c r="AS712" i="1"/>
  <c r="DC712" i="1" s="1"/>
  <c r="DH712" i="1" s="1"/>
  <c r="AQ712" i="1"/>
  <c r="AJ712" i="1"/>
  <c r="AI712" i="1"/>
  <c r="AC712" i="1"/>
  <c r="AB712" i="1"/>
  <c r="AA712" i="1"/>
  <c r="DE712" i="1" s="1"/>
  <c r="U712" i="1"/>
  <c r="J712" i="1"/>
  <c r="D712" i="1" s="1"/>
  <c r="G712" i="1"/>
  <c r="C712" i="1"/>
  <c r="B712" i="1"/>
  <c r="DD711" i="1"/>
  <c r="DF711" i="1" s="1"/>
  <c r="CZ711" i="1"/>
  <c r="AU711" i="1"/>
  <c r="AS711" i="1"/>
  <c r="DC711" i="1" s="1"/>
  <c r="DH711" i="1" s="1"/>
  <c r="AQ711" i="1"/>
  <c r="AJ711" i="1"/>
  <c r="AI711" i="1"/>
  <c r="AC711" i="1"/>
  <c r="AB711" i="1"/>
  <c r="DG711" i="1" s="1"/>
  <c r="AA711" i="1"/>
  <c r="DE711" i="1" s="1"/>
  <c r="U711" i="1"/>
  <c r="J711" i="1"/>
  <c r="D711" i="1" s="1"/>
  <c r="G711" i="1"/>
  <c r="C711" i="1"/>
  <c r="B711" i="1"/>
  <c r="DD710" i="1"/>
  <c r="CZ710" i="1"/>
  <c r="AU710" i="1"/>
  <c r="AS710" i="1"/>
  <c r="DC710" i="1" s="1"/>
  <c r="DH710" i="1" s="1"/>
  <c r="AQ710" i="1"/>
  <c r="AJ710" i="1"/>
  <c r="AI710" i="1"/>
  <c r="AC710" i="1"/>
  <c r="AB710" i="1"/>
  <c r="AA710" i="1"/>
  <c r="DE710" i="1" s="1"/>
  <c r="U710" i="1"/>
  <c r="J710" i="1"/>
  <c r="D710" i="1" s="1"/>
  <c r="G710" i="1"/>
  <c r="C710" i="1"/>
  <c r="B710" i="1"/>
  <c r="DD709" i="1"/>
  <c r="DF709" i="1" s="1"/>
  <c r="AU709" i="1"/>
  <c r="AS709" i="1"/>
  <c r="DC709" i="1" s="1"/>
  <c r="DH709" i="1" s="1"/>
  <c r="AQ709" i="1"/>
  <c r="AJ709" i="1"/>
  <c r="AI709" i="1"/>
  <c r="AC709" i="1"/>
  <c r="AB709" i="1"/>
  <c r="AA709" i="1"/>
  <c r="DE709" i="1" s="1"/>
  <c r="U709" i="1"/>
  <c r="J709" i="1"/>
  <c r="D709" i="1" s="1"/>
  <c r="C709" i="1"/>
  <c r="B709" i="1"/>
  <c r="DD708" i="1"/>
  <c r="DF708" i="1" s="1"/>
  <c r="CZ708" i="1"/>
  <c r="AU708" i="1"/>
  <c r="AS708" i="1"/>
  <c r="DC708" i="1" s="1"/>
  <c r="DH708" i="1" s="1"/>
  <c r="AQ708" i="1"/>
  <c r="AJ708" i="1"/>
  <c r="AI708" i="1"/>
  <c r="AC708" i="1"/>
  <c r="AB708" i="1"/>
  <c r="AA708" i="1"/>
  <c r="DE708" i="1" s="1"/>
  <c r="U708" i="1"/>
  <c r="J708" i="1"/>
  <c r="D708" i="1" s="1"/>
  <c r="G708" i="1"/>
  <c r="C708" i="1"/>
  <c r="B708" i="1"/>
  <c r="DD707" i="1"/>
  <c r="DF707" i="1" s="1"/>
  <c r="CZ707" i="1"/>
  <c r="AU707" i="1"/>
  <c r="AS707" i="1"/>
  <c r="DC707" i="1" s="1"/>
  <c r="DH707" i="1" s="1"/>
  <c r="AQ707" i="1"/>
  <c r="AJ707" i="1"/>
  <c r="AI707" i="1"/>
  <c r="AC707" i="1"/>
  <c r="AB707" i="1"/>
  <c r="AA707" i="1"/>
  <c r="DE707" i="1" s="1"/>
  <c r="U707" i="1"/>
  <c r="J707" i="1"/>
  <c r="D707" i="1" s="1"/>
  <c r="G707" i="1"/>
  <c r="C707" i="1"/>
  <c r="B707" i="1"/>
  <c r="DD706" i="1"/>
  <c r="CZ706" i="1"/>
  <c r="AU706" i="1"/>
  <c r="AS706" i="1"/>
  <c r="DC706" i="1" s="1"/>
  <c r="DH706" i="1" s="1"/>
  <c r="AQ706" i="1"/>
  <c r="AJ706" i="1"/>
  <c r="AI706" i="1"/>
  <c r="AC706" i="1"/>
  <c r="AB706" i="1"/>
  <c r="AA706" i="1"/>
  <c r="DE706" i="1" s="1"/>
  <c r="U706" i="1"/>
  <c r="J706" i="1"/>
  <c r="D706" i="1" s="1"/>
  <c r="G706" i="1"/>
  <c r="C706" i="1"/>
  <c r="B706" i="1"/>
  <c r="DD705" i="1"/>
  <c r="DF705" i="1" s="1"/>
  <c r="CZ705" i="1"/>
  <c r="AU705" i="1"/>
  <c r="AS705" i="1"/>
  <c r="DC705" i="1" s="1"/>
  <c r="DH705" i="1" s="1"/>
  <c r="AQ705" i="1"/>
  <c r="AJ705" i="1"/>
  <c r="AI705" i="1"/>
  <c r="AC705" i="1"/>
  <c r="AB705" i="1"/>
  <c r="AA705" i="1"/>
  <c r="DE705" i="1" s="1"/>
  <c r="U705" i="1"/>
  <c r="J705" i="1"/>
  <c r="D705" i="1" s="1"/>
  <c r="G705" i="1"/>
  <c r="C705" i="1"/>
  <c r="B705" i="1"/>
  <c r="DD704" i="1"/>
  <c r="AU704" i="1"/>
  <c r="AS704" i="1"/>
  <c r="DC704" i="1" s="1"/>
  <c r="DH704" i="1" s="1"/>
  <c r="AQ704" i="1"/>
  <c r="AJ704" i="1"/>
  <c r="AI704" i="1"/>
  <c r="AC704" i="1"/>
  <c r="AB704" i="1"/>
  <c r="AA704" i="1"/>
  <c r="DE704" i="1" s="1"/>
  <c r="U704" i="1"/>
  <c r="J704" i="1"/>
  <c r="D704" i="1" s="1"/>
  <c r="C704" i="1"/>
  <c r="B704" i="1"/>
  <c r="DD703" i="1"/>
  <c r="DF703" i="1" s="1"/>
  <c r="CZ703" i="1"/>
  <c r="AU703" i="1"/>
  <c r="AS703" i="1"/>
  <c r="DC703" i="1" s="1"/>
  <c r="DH703" i="1" s="1"/>
  <c r="AQ703" i="1"/>
  <c r="AJ703" i="1"/>
  <c r="AI703" i="1"/>
  <c r="AC703" i="1"/>
  <c r="AB703" i="1"/>
  <c r="AA703" i="1"/>
  <c r="DE703" i="1" s="1"/>
  <c r="U703" i="1"/>
  <c r="J703" i="1"/>
  <c r="D703" i="1" s="1"/>
  <c r="G703" i="1"/>
  <c r="C703" i="1"/>
  <c r="B703" i="1"/>
  <c r="DD702" i="1"/>
  <c r="DF702" i="1" s="1"/>
  <c r="CZ702" i="1"/>
  <c r="AU702" i="1"/>
  <c r="AS702" i="1"/>
  <c r="DC702" i="1" s="1"/>
  <c r="DH702" i="1" s="1"/>
  <c r="AQ702" i="1"/>
  <c r="AJ702" i="1"/>
  <c r="AI702" i="1"/>
  <c r="AC702" i="1"/>
  <c r="AB702" i="1"/>
  <c r="AA702" i="1"/>
  <c r="DE702" i="1" s="1"/>
  <c r="U702" i="1"/>
  <c r="J702" i="1"/>
  <c r="D702" i="1" s="1"/>
  <c r="G702" i="1"/>
  <c r="C702" i="1"/>
  <c r="B702" i="1"/>
  <c r="DD701" i="1"/>
  <c r="DF701" i="1" s="1"/>
  <c r="CZ701" i="1"/>
  <c r="AU701" i="1"/>
  <c r="AS701" i="1"/>
  <c r="DC701" i="1" s="1"/>
  <c r="DH701" i="1" s="1"/>
  <c r="AQ701" i="1"/>
  <c r="AJ701" i="1"/>
  <c r="AI701" i="1"/>
  <c r="AC701" i="1"/>
  <c r="AB701" i="1"/>
  <c r="AA701" i="1"/>
  <c r="DE701" i="1" s="1"/>
  <c r="U701" i="1"/>
  <c r="J701" i="1"/>
  <c r="D701" i="1" s="1"/>
  <c r="G701" i="1"/>
  <c r="C701" i="1"/>
  <c r="B701" i="1"/>
  <c r="DD700" i="1"/>
  <c r="DF700" i="1" s="1"/>
  <c r="CZ700" i="1"/>
  <c r="AU700" i="1"/>
  <c r="AS700" i="1"/>
  <c r="DC700" i="1" s="1"/>
  <c r="DH700" i="1" s="1"/>
  <c r="AQ700" i="1"/>
  <c r="AJ700" i="1"/>
  <c r="AI700" i="1"/>
  <c r="AC700" i="1"/>
  <c r="AB700" i="1"/>
  <c r="AA700" i="1"/>
  <c r="DE700" i="1" s="1"/>
  <c r="U700" i="1"/>
  <c r="J700" i="1"/>
  <c r="D700" i="1" s="1"/>
  <c r="G700" i="1"/>
  <c r="C700" i="1"/>
  <c r="B700" i="1"/>
  <c r="DD699" i="1"/>
  <c r="DF699" i="1" s="1"/>
  <c r="CZ699" i="1"/>
  <c r="AU699" i="1"/>
  <c r="AS699" i="1"/>
  <c r="DC699" i="1" s="1"/>
  <c r="DH699" i="1" s="1"/>
  <c r="AQ699" i="1"/>
  <c r="AJ699" i="1"/>
  <c r="AI699" i="1"/>
  <c r="AC699" i="1"/>
  <c r="AB699" i="1"/>
  <c r="DG699" i="1" s="1"/>
  <c r="AA699" i="1"/>
  <c r="DE699" i="1" s="1"/>
  <c r="U699" i="1"/>
  <c r="J699" i="1"/>
  <c r="D699" i="1" s="1"/>
  <c r="G699" i="1"/>
  <c r="C699" i="1"/>
  <c r="B699" i="1"/>
  <c r="DD698" i="1"/>
  <c r="DF698" i="1" s="1"/>
  <c r="CZ698" i="1"/>
  <c r="AU698" i="1"/>
  <c r="AS698" i="1"/>
  <c r="DC698" i="1" s="1"/>
  <c r="DH698" i="1" s="1"/>
  <c r="AQ698" i="1"/>
  <c r="AJ698" i="1"/>
  <c r="AI698" i="1"/>
  <c r="AC698" i="1"/>
  <c r="AB698" i="1"/>
  <c r="AA698" i="1"/>
  <c r="DE698" i="1" s="1"/>
  <c r="U698" i="1"/>
  <c r="J698" i="1"/>
  <c r="D698" i="1" s="1"/>
  <c r="G698" i="1"/>
  <c r="C698" i="1"/>
  <c r="B698" i="1"/>
  <c r="DD697" i="1"/>
  <c r="DF697" i="1" s="1"/>
  <c r="CZ697" i="1"/>
  <c r="AU697" i="1"/>
  <c r="AS697" i="1"/>
  <c r="DC697" i="1" s="1"/>
  <c r="DH697" i="1" s="1"/>
  <c r="AQ697" i="1"/>
  <c r="AJ697" i="1"/>
  <c r="AI697" i="1"/>
  <c r="AC697" i="1"/>
  <c r="AB697" i="1"/>
  <c r="AA697" i="1"/>
  <c r="DE697" i="1" s="1"/>
  <c r="U697" i="1"/>
  <c r="J697" i="1"/>
  <c r="D697" i="1" s="1"/>
  <c r="G697" i="1"/>
  <c r="C697" i="1"/>
  <c r="B697" i="1"/>
  <c r="DD696" i="1"/>
  <c r="DF696" i="1" s="1"/>
  <c r="CZ696" i="1"/>
  <c r="AU696" i="1"/>
  <c r="AS696" i="1"/>
  <c r="DC696" i="1" s="1"/>
  <c r="DH696" i="1" s="1"/>
  <c r="AQ696" i="1"/>
  <c r="AJ696" i="1"/>
  <c r="AI696" i="1"/>
  <c r="AC696" i="1"/>
  <c r="AB696" i="1"/>
  <c r="AA696" i="1"/>
  <c r="DE696" i="1" s="1"/>
  <c r="U696" i="1"/>
  <c r="J696" i="1"/>
  <c r="D696" i="1" s="1"/>
  <c r="G696" i="1"/>
  <c r="C696" i="1"/>
  <c r="B696" i="1"/>
  <c r="DD695" i="1"/>
  <c r="DF695" i="1" s="1"/>
  <c r="CZ695" i="1"/>
  <c r="AU695" i="1"/>
  <c r="AS695" i="1"/>
  <c r="DC695" i="1" s="1"/>
  <c r="DH695" i="1" s="1"/>
  <c r="AQ695" i="1"/>
  <c r="AJ695" i="1"/>
  <c r="AI695" i="1"/>
  <c r="AC695" i="1"/>
  <c r="AB695" i="1"/>
  <c r="AA695" i="1"/>
  <c r="DE695" i="1" s="1"/>
  <c r="U695" i="1"/>
  <c r="J695" i="1"/>
  <c r="D695" i="1" s="1"/>
  <c r="G695" i="1"/>
  <c r="C695" i="1"/>
  <c r="B695" i="1"/>
  <c r="DD694" i="1"/>
  <c r="DF694" i="1" s="1"/>
  <c r="CZ694" i="1"/>
  <c r="AU694" i="1"/>
  <c r="AS694" i="1"/>
  <c r="DC694" i="1" s="1"/>
  <c r="DH694" i="1" s="1"/>
  <c r="AQ694" i="1"/>
  <c r="AJ694" i="1"/>
  <c r="AI694" i="1"/>
  <c r="AC694" i="1"/>
  <c r="AB694" i="1"/>
  <c r="AA694" i="1"/>
  <c r="DE694" i="1" s="1"/>
  <c r="U694" i="1"/>
  <c r="J694" i="1"/>
  <c r="D694" i="1" s="1"/>
  <c r="G694" i="1"/>
  <c r="C694" i="1"/>
  <c r="B694" i="1"/>
  <c r="DD693" i="1"/>
  <c r="DF693" i="1" s="1"/>
  <c r="CZ693" i="1"/>
  <c r="AU693" i="1"/>
  <c r="AS693" i="1"/>
  <c r="DC693" i="1" s="1"/>
  <c r="DH693" i="1" s="1"/>
  <c r="AQ693" i="1"/>
  <c r="AJ693" i="1"/>
  <c r="AI693" i="1"/>
  <c r="AC693" i="1"/>
  <c r="AB693" i="1"/>
  <c r="DG693" i="1" s="1"/>
  <c r="AA693" i="1"/>
  <c r="DE693" i="1" s="1"/>
  <c r="U693" i="1"/>
  <c r="J693" i="1"/>
  <c r="D693" i="1" s="1"/>
  <c r="G693" i="1"/>
  <c r="C693" i="1"/>
  <c r="B693" i="1"/>
  <c r="DD692" i="1"/>
  <c r="CZ692" i="1"/>
  <c r="AU692" i="1"/>
  <c r="AS692" i="1"/>
  <c r="DC692" i="1" s="1"/>
  <c r="DH692" i="1" s="1"/>
  <c r="AQ692" i="1"/>
  <c r="AJ692" i="1"/>
  <c r="AI692" i="1"/>
  <c r="AC692" i="1"/>
  <c r="AB692" i="1"/>
  <c r="DG692" i="1" s="1"/>
  <c r="AA692" i="1"/>
  <c r="DE692" i="1" s="1"/>
  <c r="U692" i="1"/>
  <c r="J692" i="1"/>
  <c r="D692" i="1" s="1"/>
  <c r="G692" i="1"/>
  <c r="C692" i="1"/>
  <c r="B692" i="1"/>
  <c r="DD691" i="1"/>
  <c r="DF691" i="1" s="1"/>
  <c r="CZ691" i="1"/>
  <c r="AU691" i="1"/>
  <c r="AS691" i="1"/>
  <c r="DC691" i="1" s="1"/>
  <c r="DH691" i="1" s="1"/>
  <c r="AQ691" i="1"/>
  <c r="AJ691" i="1"/>
  <c r="AI691" i="1"/>
  <c r="AC691" i="1"/>
  <c r="AB691" i="1"/>
  <c r="AA691" i="1"/>
  <c r="DE691" i="1" s="1"/>
  <c r="U691" i="1"/>
  <c r="J691" i="1"/>
  <c r="D691" i="1" s="1"/>
  <c r="G691" i="1"/>
  <c r="C691" i="1"/>
  <c r="B691" i="1"/>
  <c r="DD690" i="1"/>
  <c r="DF690" i="1" s="1"/>
  <c r="CZ690" i="1"/>
  <c r="AU690" i="1"/>
  <c r="AS690" i="1"/>
  <c r="DC690" i="1" s="1"/>
  <c r="DH690" i="1" s="1"/>
  <c r="AQ690" i="1"/>
  <c r="AJ690" i="1"/>
  <c r="AI690" i="1"/>
  <c r="AC690" i="1"/>
  <c r="AB690" i="1"/>
  <c r="DG690" i="1" s="1"/>
  <c r="AA690" i="1"/>
  <c r="DE690" i="1" s="1"/>
  <c r="U690" i="1"/>
  <c r="J690" i="1"/>
  <c r="D690" i="1" s="1"/>
  <c r="G690" i="1"/>
  <c r="C690" i="1"/>
  <c r="B690" i="1"/>
  <c r="DD689" i="1"/>
  <c r="CZ689" i="1"/>
  <c r="AU689" i="1"/>
  <c r="AS689" i="1"/>
  <c r="DC689" i="1" s="1"/>
  <c r="DH689" i="1" s="1"/>
  <c r="AQ689" i="1"/>
  <c r="AJ689" i="1"/>
  <c r="AI689" i="1"/>
  <c r="AC689" i="1"/>
  <c r="AB689" i="1"/>
  <c r="AA689" i="1"/>
  <c r="DE689" i="1" s="1"/>
  <c r="U689" i="1"/>
  <c r="J689" i="1"/>
  <c r="D689" i="1" s="1"/>
  <c r="G689" i="1"/>
  <c r="C689" i="1"/>
  <c r="B689" i="1"/>
  <c r="DD688" i="1"/>
  <c r="DF688" i="1" s="1"/>
  <c r="CZ688" i="1"/>
  <c r="AU688" i="1"/>
  <c r="AS688" i="1"/>
  <c r="DC688" i="1" s="1"/>
  <c r="DH688" i="1" s="1"/>
  <c r="AQ688" i="1"/>
  <c r="AJ688" i="1"/>
  <c r="AI688" i="1"/>
  <c r="AC688" i="1"/>
  <c r="AB688" i="1"/>
  <c r="AA688" i="1"/>
  <c r="DE688" i="1" s="1"/>
  <c r="U688" i="1"/>
  <c r="J688" i="1"/>
  <c r="D688" i="1" s="1"/>
  <c r="G688" i="1"/>
  <c r="C688" i="1"/>
  <c r="B688" i="1"/>
  <c r="DD687" i="1"/>
  <c r="DF687" i="1" s="1"/>
  <c r="CZ687" i="1"/>
  <c r="AU687" i="1"/>
  <c r="AS687" i="1"/>
  <c r="DC687" i="1" s="1"/>
  <c r="DH687" i="1" s="1"/>
  <c r="AQ687" i="1"/>
  <c r="AJ687" i="1"/>
  <c r="AI687" i="1"/>
  <c r="AC687" i="1"/>
  <c r="AB687" i="1"/>
  <c r="AA687" i="1"/>
  <c r="DE687" i="1" s="1"/>
  <c r="U687" i="1"/>
  <c r="J687" i="1"/>
  <c r="D687" i="1" s="1"/>
  <c r="G687" i="1"/>
  <c r="C687" i="1"/>
  <c r="B687" i="1"/>
  <c r="DD686" i="1"/>
  <c r="DF686" i="1" s="1"/>
  <c r="CZ686" i="1"/>
  <c r="AU686" i="1"/>
  <c r="AS686" i="1"/>
  <c r="DC686" i="1" s="1"/>
  <c r="DH686" i="1" s="1"/>
  <c r="AQ686" i="1"/>
  <c r="AJ686" i="1"/>
  <c r="AI686" i="1"/>
  <c r="AC686" i="1"/>
  <c r="AB686" i="1"/>
  <c r="AA686" i="1"/>
  <c r="DE686" i="1" s="1"/>
  <c r="U686" i="1"/>
  <c r="J686" i="1"/>
  <c r="D686" i="1" s="1"/>
  <c r="G686" i="1"/>
  <c r="C686" i="1"/>
  <c r="B686" i="1"/>
  <c r="DD685" i="1"/>
  <c r="DF685" i="1" s="1"/>
  <c r="CZ685" i="1"/>
  <c r="AU685" i="1"/>
  <c r="AS685" i="1"/>
  <c r="DC685" i="1" s="1"/>
  <c r="DH685" i="1" s="1"/>
  <c r="AQ685" i="1"/>
  <c r="AJ685" i="1"/>
  <c r="AI685" i="1"/>
  <c r="AC685" i="1"/>
  <c r="AB685" i="1"/>
  <c r="DG685" i="1" s="1"/>
  <c r="AA685" i="1"/>
  <c r="DE685" i="1" s="1"/>
  <c r="U685" i="1"/>
  <c r="J685" i="1"/>
  <c r="D685" i="1" s="1"/>
  <c r="G685" i="1"/>
  <c r="C685" i="1"/>
  <c r="B685" i="1"/>
  <c r="DD684" i="1"/>
  <c r="CZ684" i="1"/>
  <c r="AU684" i="1"/>
  <c r="AS684" i="1"/>
  <c r="DC684" i="1" s="1"/>
  <c r="DH684" i="1" s="1"/>
  <c r="AQ684" i="1"/>
  <c r="AJ684" i="1"/>
  <c r="AI684" i="1"/>
  <c r="AC684" i="1"/>
  <c r="AB684" i="1"/>
  <c r="DG684" i="1" s="1"/>
  <c r="AA684" i="1"/>
  <c r="DE684" i="1" s="1"/>
  <c r="U684" i="1"/>
  <c r="J684" i="1"/>
  <c r="D684" i="1" s="1"/>
  <c r="G684" i="1"/>
  <c r="C684" i="1"/>
  <c r="B684" i="1"/>
  <c r="DD683" i="1"/>
  <c r="DF683" i="1" s="1"/>
  <c r="CZ683" i="1"/>
  <c r="AU683" i="1"/>
  <c r="AS683" i="1"/>
  <c r="DC683" i="1" s="1"/>
  <c r="DH683" i="1" s="1"/>
  <c r="AQ683" i="1"/>
  <c r="AJ683" i="1"/>
  <c r="AI683" i="1"/>
  <c r="AC683" i="1"/>
  <c r="AB683" i="1"/>
  <c r="DG683" i="1" s="1"/>
  <c r="AA683" i="1"/>
  <c r="DE683" i="1" s="1"/>
  <c r="U683" i="1"/>
  <c r="J683" i="1"/>
  <c r="D683" i="1" s="1"/>
  <c r="G683" i="1"/>
  <c r="C683" i="1"/>
  <c r="B683" i="1"/>
  <c r="DD682" i="1"/>
  <c r="CZ682" i="1"/>
  <c r="AU682" i="1"/>
  <c r="AS682" i="1"/>
  <c r="DC682" i="1" s="1"/>
  <c r="DH682" i="1" s="1"/>
  <c r="AQ682" i="1"/>
  <c r="AJ682" i="1"/>
  <c r="AI682" i="1"/>
  <c r="AC682" i="1"/>
  <c r="AB682" i="1"/>
  <c r="DG682" i="1" s="1"/>
  <c r="AA682" i="1"/>
  <c r="DE682" i="1" s="1"/>
  <c r="U682" i="1"/>
  <c r="J682" i="1"/>
  <c r="D682" i="1" s="1"/>
  <c r="G682" i="1"/>
  <c r="C682" i="1"/>
  <c r="B682" i="1"/>
  <c r="DD681" i="1"/>
  <c r="DF681" i="1" s="1"/>
  <c r="CZ681" i="1"/>
  <c r="AU681" i="1"/>
  <c r="AS681" i="1"/>
  <c r="DC681" i="1" s="1"/>
  <c r="DH681" i="1" s="1"/>
  <c r="AQ681" i="1"/>
  <c r="AJ681" i="1"/>
  <c r="AI681" i="1"/>
  <c r="AC681" i="1"/>
  <c r="AB681" i="1"/>
  <c r="AA681" i="1"/>
  <c r="DE681" i="1" s="1"/>
  <c r="U681" i="1"/>
  <c r="J681" i="1"/>
  <c r="D681" i="1" s="1"/>
  <c r="G681" i="1"/>
  <c r="C681" i="1"/>
  <c r="B681" i="1"/>
  <c r="DD680" i="1"/>
  <c r="DF680" i="1" s="1"/>
  <c r="CZ680" i="1"/>
  <c r="AU680" i="1"/>
  <c r="AS680" i="1"/>
  <c r="DC680" i="1" s="1"/>
  <c r="DH680" i="1" s="1"/>
  <c r="AQ680" i="1"/>
  <c r="AJ680" i="1"/>
  <c r="AI680" i="1"/>
  <c r="AC680" i="1"/>
  <c r="AB680" i="1"/>
  <c r="AA680" i="1"/>
  <c r="DE680" i="1" s="1"/>
  <c r="U680" i="1"/>
  <c r="J680" i="1"/>
  <c r="D680" i="1" s="1"/>
  <c r="G680" i="1"/>
  <c r="C680" i="1"/>
  <c r="B680" i="1"/>
  <c r="DD679" i="1"/>
  <c r="DF679" i="1" s="1"/>
  <c r="CZ679" i="1"/>
  <c r="AU679" i="1"/>
  <c r="AS679" i="1"/>
  <c r="DC679" i="1" s="1"/>
  <c r="DH679" i="1" s="1"/>
  <c r="AQ679" i="1"/>
  <c r="AJ679" i="1"/>
  <c r="AI679" i="1"/>
  <c r="AC679" i="1"/>
  <c r="AB679" i="1"/>
  <c r="DG679" i="1" s="1"/>
  <c r="AA679" i="1"/>
  <c r="DE679" i="1" s="1"/>
  <c r="U679" i="1"/>
  <c r="J679" i="1"/>
  <c r="D679" i="1" s="1"/>
  <c r="G679" i="1"/>
  <c r="C679" i="1"/>
  <c r="B679" i="1"/>
  <c r="DD678" i="1"/>
  <c r="DF678" i="1" s="1"/>
  <c r="CZ678" i="1"/>
  <c r="AU678" i="1"/>
  <c r="AS678" i="1"/>
  <c r="DC678" i="1" s="1"/>
  <c r="DH678" i="1" s="1"/>
  <c r="AQ678" i="1"/>
  <c r="AJ678" i="1"/>
  <c r="AI678" i="1"/>
  <c r="AC678" i="1"/>
  <c r="AB678" i="1"/>
  <c r="AA678" i="1"/>
  <c r="DE678" i="1" s="1"/>
  <c r="U678" i="1"/>
  <c r="J678" i="1"/>
  <c r="D678" i="1" s="1"/>
  <c r="G678" i="1"/>
  <c r="C678" i="1"/>
  <c r="B678" i="1"/>
  <c r="DD677" i="1"/>
  <c r="DF677" i="1" s="1"/>
  <c r="CZ677" i="1"/>
  <c r="AU677" i="1"/>
  <c r="AS677" i="1"/>
  <c r="DC677" i="1" s="1"/>
  <c r="DH677" i="1" s="1"/>
  <c r="AQ677" i="1"/>
  <c r="AJ677" i="1"/>
  <c r="AI677" i="1"/>
  <c r="AC677" i="1"/>
  <c r="AB677" i="1"/>
  <c r="DG677" i="1" s="1"/>
  <c r="AA677" i="1"/>
  <c r="DE677" i="1" s="1"/>
  <c r="U677" i="1"/>
  <c r="J677" i="1"/>
  <c r="D677" i="1" s="1"/>
  <c r="G677" i="1"/>
  <c r="C677" i="1"/>
  <c r="B677" i="1"/>
  <c r="DD676" i="1"/>
  <c r="CZ676" i="1"/>
  <c r="AU676" i="1"/>
  <c r="AS676" i="1"/>
  <c r="DC676" i="1" s="1"/>
  <c r="DH676" i="1" s="1"/>
  <c r="AQ676" i="1"/>
  <c r="AJ676" i="1"/>
  <c r="AI676" i="1"/>
  <c r="AC676" i="1"/>
  <c r="AB676" i="1"/>
  <c r="DG676" i="1" s="1"/>
  <c r="AA676" i="1"/>
  <c r="DE676" i="1" s="1"/>
  <c r="U676" i="1"/>
  <c r="J676" i="1"/>
  <c r="D676" i="1" s="1"/>
  <c r="G676" i="1"/>
  <c r="C676" i="1"/>
  <c r="B676" i="1"/>
  <c r="DD675" i="1"/>
  <c r="DF675" i="1" s="1"/>
  <c r="CZ675" i="1"/>
  <c r="AU675" i="1"/>
  <c r="AS675" i="1"/>
  <c r="DC675" i="1" s="1"/>
  <c r="DH675" i="1" s="1"/>
  <c r="AQ675" i="1"/>
  <c r="AJ675" i="1"/>
  <c r="AI675" i="1"/>
  <c r="AC675" i="1"/>
  <c r="AB675" i="1"/>
  <c r="AA675" i="1"/>
  <c r="DE675" i="1" s="1"/>
  <c r="U675" i="1"/>
  <c r="J675" i="1"/>
  <c r="D675" i="1" s="1"/>
  <c r="G675" i="1"/>
  <c r="C675" i="1"/>
  <c r="B675" i="1"/>
  <c r="DD674" i="1"/>
  <c r="DF674" i="1" s="1"/>
  <c r="CZ674" i="1"/>
  <c r="AU674" i="1"/>
  <c r="AS674" i="1"/>
  <c r="DC674" i="1" s="1"/>
  <c r="DH674" i="1" s="1"/>
  <c r="AQ674" i="1"/>
  <c r="AJ674" i="1"/>
  <c r="AI674" i="1"/>
  <c r="AC674" i="1"/>
  <c r="AB674" i="1"/>
  <c r="AA674" i="1"/>
  <c r="DE674" i="1" s="1"/>
  <c r="U674" i="1"/>
  <c r="J674" i="1"/>
  <c r="D674" i="1" s="1"/>
  <c r="G674" i="1"/>
  <c r="C674" i="1"/>
  <c r="B674" i="1"/>
  <c r="DD673" i="1"/>
  <c r="DF673" i="1" s="1"/>
  <c r="CZ673" i="1"/>
  <c r="AU673" i="1"/>
  <c r="AS673" i="1"/>
  <c r="DC673" i="1" s="1"/>
  <c r="DH673" i="1" s="1"/>
  <c r="AQ673" i="1"/>
  <c r="AJ673" i="1"/>
  <c r="AI673" i="1"/>
  <c r="AC673" i="1"/>
  <c r="AB673" i="1"/>
  <c r="AA673" i="1"/>
  <c r="DE673" i="1" s="1"/>
  <c r="U673" i="1"/>
  <c r="J673" i="1"/>
  <c r="D673" i="1" s="1"/>
  <c r="G673" i="1"/>
  <c r="C673" i="1"/>
  <c r="B673" i="1"/>
  <c r="DD672" i="1"/>
  <c r="CZ672" i="1"/>
  <c r="AU672" i="1"/>
  <c r="AS672" i="1"/>
  <c r="DC672" i="1" s="1"/>
  <c r="DH672" i="1" s="1"/>
  <c r="AQ672" i="1"/>
  <c r="AJ672" i="1"/>
  <c r="AI672" i="1"/>
  <c r="AC672" i="1"/>
  <c r="AB672" i="1"/>
  <c r="AA672" i="1"/>
  <c r="DE672" i="1" s="1"/>
  <c r="U672" i="1"/>
  <c r="J672" i="1"/>
  <c r="D672" i="1" s="1"/>
  <c r="G672" i="1"/>
  <c r="C672" i="1"/>
  <c r="B672" i="1"/>
  <c r="DD671" i="1"/>
  <c r="DF671" i="1" s="1"/>
  <c r="CZ671" i="1"/>
  <c r="AU671" i="1"/>
  <c r="AS671" i="1"/>
  <c r="DC671" i="1" s="1"/>
  <c r="DH671" i="1" s="1"/>
  <c r="AQ671" i="1"/>
  <c r="AJ671" i="1"/>
  <c r="AI671" i="1"/>
  <c r="AC671" i="1"/>
  <c r="AB671" i="1"/>
  <c r="AA671" i="1"/>
  <c r="DE671" i="1" s="1"/>
  <c r="U671" i="1"/>
  <c r="J671" i="1"/>
  <c r="D671" i="1" s="1"/>
  <c r="G671" i="1"/>
  <c r="C671" i="1"/>
  <c r="B671" i="1"/>
  <c r="DD670" i="1"/>
  <c r="DF670" i="1" s="1"/>
  <c r="CZ670" i="1"/>
  <c r="AU670" i="1"/>
  <c r="AS670" i="1"/>
  <c r="DC670" i="1" s="1"/>
  <c r="DH670" i="1" s="1"/>
  <c r="AQ670" i="1"/>
  <c r="AJ670" i="1"/>
  <c r="AI670" i="1"/>
  <c r="AC670" i="1"/>
  <c r="AB670" i="1"/>
  <c r="AA670" i="1"/>
  <c r="DE670" i="1" s="1"/>
  <c r="U670" i="1"/>
  <c r="J670" i="1"/>
  <c r="D670" i="1" s="1"/>
  <c r="G670" i="1"/>
  <c r="C670" i="1"/>
  <c r="B670" i="1"/>
  <c r="DD669" i="1"/>
  <c r="DF669" i="1" s="1"/>
  <c r="CZ669" i="1"/>
  <c r="AU669" i="1"/>
  <c r="AS669" i="1"/>
  <c r="DC669" i="1" s="1"/>
  <c r="DH669" i="1" s="1"/>
  <c r="AQ669" i="1"/>
  <c r="AJ669" i="1"/>
  <c r="AI669" i="1"/>
  <c r="AC669" i="1"/>
  <c r="AB669" i="1"/>
  <c r="AA669" i="1"/>
  <c r="DE669" i="1" s="1"/>
  <c r="U669" i="1"/>
  <c r="J669" i="1"/>
  <c r="D669" i="1" s="1"/>
  <c r="G669" i="1"/>
  <c r="C669" i="1"/>
  <c r="B669" i="1"/>
  <c r="DD668" i="1"/>
  <c r="CZ668" i="1"/>
  <c r="AU668" i="1"/>
  <c r="AS668" i="1"/>
  <c r="DC668" i="1" s="1"/>
  <c r="DH668" i="1" s="1"/>
  <c r="AQ668" i="1"/>
  <c r="AJ668" i="1"/>
  <c r="AI668" i="1"/>
  <c r="AC668" i="1"/>
  <c r="AB668" i="1"/>
  <c r="AA668" i="1"/>
  <c r="DE668" i="1" s="1"/>
  <c r="U668" i="1"/>
  <c r="J668" i="1"/>
  <c r="D668" i="1" s="1"/>
  <c r="G668" i="1"/>
  <c r="C668" i="1"/>
  <c r="B668" i="1"/>
  <c r="DD667" i="1"/>
  <c r="DF667" i="1" s="1"/>
  <c r="CZ667" i="1"/>
  <c r="AU667" i="1"/>
  <c r="AS667" i="1"/>
  <c r="DC667" i="1" s="1"/>
  <c r="DH667" i="1" s="1"/>
  <c r="AQ667" i="1"/>
  <c r="AJ667" i="1"/>
  <c r="AI667" i="1"/>
  <c r="AC667" i="1"/>
  <c r="AB667" i="1"/>
  <c r="AA667" i="1"/>
  <c r="DE667" i="1" s="1"/>
  <c r="U667" i="1"/>
  <c r="J667" i="1"/>
  <c r="D667" i="1" s="1"/>
  <c r="G667" i="1"/>
  <c r="C667" i="1"/>
  <c r="B667" i="1"/>
  <c r="DD666" i="1"/>
  <c r="DF666" i="1" s="1"/>
  <c r="CZ666" i="1"/>
  <c r="AU666" i="1"/>
  <c r="AS666" i="1"/>
  <c r="DC666" i="1" s="1"/>
  <c r="DH666" i="1" s="1"/>
  <c r="AQ666" i="1"/>
  <c r="AJ666" i="1"/>
  <c r="AI666" i="1"/>
  <c r="AC666" i="1"/>
  <c r="AB666" i="1"/>
  <c r="AA666" i="1"/>
  <c r="DE666" i="1" s="1"/>
  <c r="U666" i="1"/>
  <c r="J666" i="1"/>
  <c r="D666" i="1" s="1"/>
  <c r="G666" i="1"/>
  <c r="C666" i="1"/>
  <c r="B666" i="1"/>
  <c r="DD665" i="1"/>
  <c r="CZ665" i="1"/>
  <c r="AU665" i="1"/>
  <c r="AS665" i="1"/>
  <c r="DC665" i="1" s="1"/>
  <c r="DH665" i="1" s="1"/>
  <c r="AQ665" i="1"/>
  <c r="AJ665" i="1"/>
  <c r="AI665" i="1"/>
  <c r="AC665" i="1"/>
  <c r="AB665" i="1"/>
  <c r="DG665" i="1" s="1"/>
  <c r="AA665" i="1"/>
  <c r="DE665" i="1" s="1"/>
  <c r="U665" i="1"/>
  <c r="J665" i="1"/>
  <c r="D665" i="1" s="1"/>
  <c r="G665" i="1"/>
  <c r="C665" i="1"/>
  <c r="B665" i="1"/>
  <c r="DD664" i="1"/>
  <c r="DF664" i="1" s="1"/>
  <c r="CZ664" i="1"/>
  <c r="AU664" i="1"/>
  <c r="AS664" i="1"/>
  <c r="DC664" i="1" s="1"/>
  <c r="DH664" i="1" s="1"/>
  <c r="AQ664" i="1"/>
  <c r="AJ664" i="1"/>
  <c r="AI664" i="1"/>
  <c r="AC664" i="1"/>
  <c r="AB664" i="1"/>
  <c r="AA664" i="1"/>
  <c r="DE664" i="1" s="1"/>
  <c r="U664" i="1"/>
  <c r="J664" i="1"/>
  <c r="D664" i="1" s="1"/>
  <c r="G664" i="1"/>
  <c r="C664" i="1"/>
  <c r="B664" i="1"/>
  <c r="DD663" i="1"/>
  <c r="CZ663" i="1"/>
  <c r="AU663" i="1"/>
  <c r="AS663" i="1"/>
  <c r="DC663" i="1" s="1"/>
  <c r="DH663" i="1" s="1"/>
  <c r="AQ663" i="1"/>
  <c r="AJ663" i="1"/>
  <c r="AI663" i="1"/>
  <c r="AC663" i="1"/>
  <c r="AB663" i="1"/>
  <c r="AA663" i="1"/>
  <c r="DE663" i="1" s="1"/>
  <c r="U663" i="1"/>
  <c r="J663" i="1"/>
  <c r="D663" i="1" s="1"/>
  <c r="G663" i="1"/>
  <c r="C663" i="1"/>
  <c r="B663" i="1"/>
  <c r="DD662" i="1"/>
  <c r="DF662" i="1" s="1"/>
  <c r="CZ662" i="1"/>
  <c r="AU662" i="1"/>
  <c r="AS662" i="1"/>
  <c r="DC662" i="1" s="1"/>
  <c r="DH662" i="1" s="1"/>
  <c r="AQ662" i="1"/>
  <c r="AJ662" i="1"/>
  <c r="AI662" i="1"/>
  <c r="AC662" i="1"/>
  <c r="AB662" i="1"/>
  <c r="AA662" i="1"/>
  <c r="DE662" i="1" s="1"/>
  <c r="U662" i="1"/>
  <c r="J662" i="1"/>
  <c r="D662" i="1" s="1"/>
  <c r="G662" i="1"/>
  <c r="C662" i="1"/>
  <c r="B662" i="1"/>
  <c r="DD661" i="1"/>
  <c r="DF661" i="1" s="1"/>
  <c r="CZ661" i="1"/>
  <c r="AU661" i="1"/>
  <c r="AS661" i="1"/>
  <c r="DC661" i="1" s="1"/>
  <c r="DH661" i="1" s="1"/>
  <c r="AQ661" i="1"/>
  <c r="AJ661" i="1"/>
  <c r="AI661" i="1"/>
  <c r="AC661" i="1"/>
  <c r="AB661" i="1"/>
  <c r="DG661" i="1" s="1"/>
  <c r="AA661" i="1"/>
  <c r="DE661" i="1" s="1"/>
  <c r="U661" i="1"/>
  <c r="J661" i="1"/>
  <c r="D661" i="1" s="1"/>
  <c r="G661" i="1"/>
  <c r="C661" i="1"/>
  <c r="B661" i="1"/>
  <c r="DD660" i="1"/>
  <c r="DF660" i="1" s="1"/>
  <c r="CZ660" i="1"/>
  <c r="AS660" i="1"/>
  <c r="DC660" i="1" s="1"/>
  <c r="DH660" i="1" s="1"/>
  <c r="AQ660" i="1"/>
  <c r="AJ660" i="1"/>
  <c r="AI660" i="1"/>
  <c r="AC660" i="1"/>
  <c r="AB660" i="1"/>
  <c r="DG660" i="1" s="1"/>
  <c r="AA660" i="1"/>
  <c r="DE660" i="1" s="1"/>
  <c r="U660" i="1"/>
  <c r="J660" i="1"/>
  <c r="D660" i="1" s="1"/>
  <c r="G660" i="1"/>
  <c r="C660" i="1"/>
  <c r="B660" i="1"/>
  <c r="DD659" i="1"/>
  <c r="CZ659" i="1"/>
  <c r="AU659" i="1"/>
  <c r="AS659" i="1"/>
  <c r="DC659" i="1" s="1"/>
  <c r="DH659" i="1" s="1"/>
  <c r="AQ659" i="1"/>
  <c r="AJ659" i="1"/>
  <c r="AI659" i="1"/>
  <c r="AC659" i="1"/>
  <c r="AB659" i="1"/>
  <c r="AA659" i="1"/>
  <c r="DE659" i="1" s="1"/>
  <c r="U659" i="1"/>
  <c r="J659" i="1"/>
  <c r="D659" i="1" s="1"/>
  <c r="G659" i="1"/>
  <c r="C659" i="1"/>
  <c r="B659" i="1"/>
  <c r="DD658" i="1"/>
  <c r="DF658" i="1" s="1"/>
  <c r="CZ658" i="1"/>
  <c r="AU658" i="1"/>
  <c r="AS658" i="1"/>
  <c r="DC658" i="1" s="1"/>
  <c r="DH658" i="1" s="1"/>
  <c r="AQ658" i="1"/>
  <c r="AJ658" i="1"/>
  <c r="AI658" i="1"/>
  <c r="AC658" i="1"/>
  <c r="AB658" i="1"/>
  <c r="AA658" i="1"/>
  <c r="DE658" i="1" s="1"/>
  <c r="U658" i="1"/>
  <c r="J658" i="1"/>
  <c r="D658" i="1" s="1"/>
  <c r="G658" i="1"/>
  <c r="C658" i="1"/>
  <c r="B658" i="1"/>
  <c r="DD657" i="1"/>
  <c r="DF657" i="1" s="1"/>
  <c r="CZ657" i="1"/>
  <c r="AU657" i="1"/>
  <c r="AS657" i="1"/>
  <c r="DC657" i="1" s="1"/>
  <c r="DH657" i="1" s="1"/>
  <c r="AQ657" i="1"/>
  <c r="AJ657" i="1"/>
  <c r="AI657" i="1"/>
  <c r="AC657" i="1"/>
  <c r="AB657" i="1"/>
  <c r="AA657" i="1"/>
  <c r="DE657" i="1" s="1"/>
  <c r="U657" i="1"/>
  <c r="J657" i="1"/>
  <c r="D657" i="1" s="1"/>
  <c r="G657" i="1"/>
  <c r="C657" i="1"/>
  <c r="B657" i="1"/>
  <c r="DD656" i="1"/>
  <c r="DF656" i="1" s="1"/>
  <c r="CZ656" i="1"/>
  <c r="AU656" i="1"/>
  <c r="AS656" i="1"/>
  <c r="DC656" i="1" s="1"/>
  <c r="DH656" i="1" s="1"/>
  <c r="AQ656" i="1"/>
  <c r="AJ656" i="1"/>
  <c r="AI656" i="1"/>
  <c r="AC656" i="1"/>
  <c r="AB656" i="1"/>
  <c r="AA656" i="1"/>
  <c r="DE656" i="1" s="1"/>
  <c r="U656" i="1"/>
  <c r="J656" i="1"/>
  <c r="D656" i="1" s="1"/>
  <c r="G656" i="1"/>
  <c r="C656" i="1"/>
  <c r="B656" i="1"/>
  <c r="DD655" i="1"/>
  <c r="DF655" i="1" s="1"/>
  <c r="CZ655" i="1"/>
  <c r="AU655" i="1"/>
  <c r="AS655" i="1"/>
  <c r="DC655" i="1" s="1"/>
  <c r="DH655" i="1" s="1"/>
  <c r="AQ655" i="1"/>
  <c r="AJ655" i="1"/>
  <c r="AI655" i="1"/>
  <c r="AC655" i="1"/>
  <c r="AB655" i="1"/>
  <c r="AA655" i="1"/>
  <c r="DE655" i="1" s="1"/>
  <c r="U655" i="1"/>
  <c r="J655" i="1"/>
  <c r="D655" i="1" s="1"/>
  <c r="G655" i="1"/>
  <c r="C655" i="1"/>
  <c r="B655" i="1"/>
  <c r="DD654" i="1"/>
  <c r="CZ654" i="1"/>
  <c r="AU654" i="1"/>
  <c r="AS654" i="1"/>
  <c r="DC654" i="1" s="1"/>
  <c r="DH654" i="1" s="1"/>
  <c r="AQ654" i="1"/>
  <c r="AJ654" i="1"/>
  <c r="AI654" i="1"/>
  <c r="AC654" i="1"/>
  <c r="AB654" i="1"/>
  <c r="AA654" i="1"/>
  <c r="DE654" i="1" s="1"/>
  <c r="U654" i="1"/>
  <c r="J654" i="1"/>
  <c r="D654" i="1" s="1"/>
  <c r="G654" i="1"/>
  <c r="C654" i="1"/>
  <c r="B654" i="1"/>
  <c r="DD653" i="1"/>
  <c r="DF653" i="1" s="1"/>
  <c r="CZ653" i="1"/>
  <c r="AU653" i="1"/>
  <c r="AS653" i="1"/>
  <c r="DC653" i="1" s="1"/>
  <c r="DH653" i="1" s="1"/>
  <c r="AQ653" i="1"/>
  <c r="AJ653" i="1"/>
  <c r="AI653" i="1"/>
  <c r="AC653" i="1"/>
  <c r="AB653" i="1"/>
  <c r="AA653" i="1"/>
  <c r="DE653" i="1" s="1"/>
  <c r="U653" i="1"/>
  <c r="J653" i="1"/>
  <c r="D653" i="1" s="1"/>
  <c r="G653" i="1"/>
  <c r="C653" i="1"/>
  <c r="B653" i="1"/>
  <c r="DD652" i="1"/>
  <c r="CZ652" i="1"/>
  <c r="AU652" i="1"/>
  <c r="AS652" i="1"/>
  <c r="DC652" i="1" s="1"/>
  <c r="DH652" i="1" s="1"/>
  <c r="AQ652" i="1"/>
  <c r="AJ652" i="1"/>
  <c r="AI652" i="1"/>
  <c r="AC652" i="1"/>
  <c r="AB652" i="1"/>
  <c r="DG652" i="1" s="1"/>
  <c r="AA652" i="1"/>
  <c r="DE652" i="1" s="1"/>
  <c r="U652" i="1"/>
  <c r="J652" i="1"/>
  <c r="D652" i="1" s="1"/>
  <c r="G652" i="1"/>
  <c r="C652" i="1"/>
  <c r="B652" i="1"/>
  <c r="DD651" i="1"/>
  <c r="DF651" i="1" s="1"/>
  <c r="CZ651" i="1"/>
  <c r="AU651" i="1"/>
  <c r="AS651" i="1"/>
  <c r="DC651" i="1" s="1"/>
  <c r="DH651" i="1" s="1"/>
  <c r="AQ651" i="1"/>
  <c r="AJ651" i="1"/>
  <c r="AI651" i="1"/>
  <c r="AC651" i="1"/>
  <c r="AB651" i="1"/>
  <c r="AA651" i="1"/>
  <c r="DE651" i="1" s="1"/>
  <c r="U651" i="1"/>
  <c r="J651" i="1"/>
  <c r="D651" i="1" s="1"/>
  <c r="G651" i="1"/>
  <c r="C651" i="1"/>
  <c r="B651" i="1"/>
  <c r="DD650" i="1"/>
  <c r="DF650" i="1" s="1"/>
  <c r="CZ650" i="1"/>
  <c r="AU650" i="1"/>
  <c r="AS650" i="1"/>
  <c r="DC650" i="1" s="1"/>
  <c r="DH650" i="1" s="1"/>
  <c r="AQ650" i="1"/>
  <c r="AJ650" i="1"/>
  <c r="AI650" i="1"/>
  <c r="AC650" i="1"/>
  <c r="AB650" i="1"/>
  <c r="AA650" i="1"/>
  <c r="DE650" i="1" s="1"/>
  <c r="U650" i="1"/>
  <c r="J650" i="1"/>
  <c r="D650" i="1" s="1"/>
  <c r="G650" i="1"/>
  <c r="C650" i="1"/>
  <c r="B650" i="1"/>
  <c r="DD649" i="1"/>
  <c r="DF649" i="1" s="1"/>
  <c r="CZ649" i="1"/>
  <c r="AS649" i="1"/>
  <c r="DC649" i="1" s="1"/>
  <c r="DH649" i="1" s="1"/>
  <c r="AQ649" i="1"/>
  <c r="AJ649" i="1"/>
  <c r="AI649" i="1"/>
  <c r="AC649" i="1"/>
  <c r="AB649" i="1"/>
  <c r="AA649" i="1"/>
  <c r="DE649" i="1" s="1"/>
  <c r="U649" i="1"/>
  <c r="J649" i="1"/>
  <c r="D649" i="1" s="1"/>
  <c r="G649" i="1"/>
  <c r="C649" i="1"/>
  <c r="B649" i="1"/>
  <c r="DD648" i="1"/>
  <c r="DF648" i="1" s="1"/>
  <c r="CZ648" i="1"/>
  <c r="AU648" i="1"/>
  <c r="AS648" i="1"/>
  <c r="DC648" i="1" s="1"/>
  <c r="DH648" i="1" s="1"/>
  <c r="AQ648" i="1"/>
  <c r="AJ648" i="1"/>
  <c r="AI648" i="1"/>
  <c r="AC648" i="1"/>
  <c r="AB648" i="1"/>
  <c r="AA648" i="1"/>
  <c r="DE648" i="1" s="1"/>
  <c r="U648" i="1"/>
  <c r="J648" i="1"/>
  <c r="D648" i="1" s="1"/>
  <c r="G648" i="1"/>
  <c r="C648" i="1"/>
  <c r="B648" i="1"/>
  <c r="DD647" i="1"/>
  <c r="DF647" i="1" s="1"/>
  <c r="CZ647" i="1"/>
  <c r="AU647" i="1"/>
  <c r="AS647" i="1"/>
  <c r="DC647" i="1" s="1"/>
  <c r="DH647" i="1" s="1"/>
  <c r="AQ647" i="1"/>
  <c r="AJ647" i="1"/>
  <c r="AI647" i="1"/>
  <c r="AC647" i="1"/>
  <c r="AB647" i="1"/>
  <c r="DG647" i="1" s="1"/>
  <c r="AA647" i="1"/>
  <c r="DE647" i="1" s="1"/>
  <c r="U647" i="1"/>
  <c r="J647" i="1"/>
  <c r="D647" i="1" s="1"/>
  <c r="G647" i="1"/>
  <c r="C647" i="1"/>
  <c r="B647" i="1"/>
  <c r="DD646" i="1"/>
  <c r="DF646" i="1" s="1"/>
  <c r="CZ646" i="1"/>
  <c r="AU646" i="1"/>
  <c r="AS646" i="1"/>
  <c r="DC646" i="1" s="1"/>
  <c r="DH646" i="1" s="1"/>
  <c r="AQ646" i="1"/>
  <c r="AJ646" i="1"/>
  <c r="AI646" i="1"/>
  <c r="AC646" i="1"/>
  <c r="AB646" i="1"/>
  <c r="DG646" i="1" s="1"/>
  <c r="AA646" i="1"/>
  <c r="DE646" i="1" s="1"/>
  <c r="U646" i="1"/>
  <c r="J646" i="1"/>
  <c r="D646" i="1" s="1"/>
  <c r="G646" i="1"/>
  <c r="C646" i="1"/>
  <c r="B646" i="1"/>
  <c r="DD645" i="1"/>
  <c r="DF645" i="1" s="1"/>
  <c r="CZ645" i="1"/>
  <c r="AU645" i="1"/>
  <c r="AS645" i="1"/>
  <c r="DC645" i="1" s="1"/>
  <c r="DH645" i="1" s="1"/>
  <c r="AQ645" i="1"/>
  <c r="AJ645" i="1"/>
  <c r="AI645" i="1"/>
  <c r="AC645" i="1"/>
  <c r="AB645" i="1"/>
  <c r="AA645" i="1"/>
  <c r="DE645" i="1" s="1"/>
  <c r="U645" i="1"/>
  <c r="J645" i="1"/>
  <c r="D645" i="1" s="1"/>
  <c r="G645" i="1"/>
  <c r="C645" i="1"/>
  <c r="B645" i="1"/>
  <c r="DD644" i="1"/>
  <c r="DF644" i="1" s="1"/>
  <c r="CZ644" i="1"/>
  <c r="AU644" i="1"/>
  <c r="AS644" i="1"/>
  <c r="DC644" i="1" s="1"/>
  <c r="DH644" i="1" s="1"/>
  <c r="AQ644" i="1"/>
  <c r="AJ644" i="1"/>
  <c r="AI644" i="1"/>
  <c r="AC644" i="1"/>
  <c r="AB644" i="1"/>
  <c r="AA644" i="1"/>
  <c r="DE644" i="1" s="1"/>
  <c r="U644" i="1"/>
  <c r="J644" i="1"/>
  <c r="D644" i="1" s="1"/>
  <c r="G644" i="1"/>
  <c r="C644" i="1"/>
  <c r="B644" i="1"/>
  <c r="DD643" i="1"/>
  <c r="DF643" i="1" s="1"/>
  <c r="CZ643" i="1"/>
  <c r="AU643" i="1"/>
  <c r="AS643" i="1"/>
  <c r="DC643" i="1" s="1"/>
  <c r="DH643" i="1" s="1"/>
  <c r="AQ643" i="1"/>
  <c r="AJ643" i="1"/>
  <c r="AI643" i="1"/>
  <c r="AC643" i="1"/>
  <c r="AB643" i="1"/>
  <c r="AA643" i="1"/>
  <c r="DE643" i="1" s="1"/>
  <c r="U643" i="1"/>
  <c r="J643" i="1"/>
  <c r="D643" i="1" s="1"/>
  <c r="G643" i="1"/>
  <c r="C643" i="1"/>
  <c r="B643" i="1"/>
  <c r="DD642" i="1"/>
  <c r="DF642" i="1" s="1"/>
  <c r="CZ642" i="1"/>
  <c r="AU642" i="1"/>
  <c r="AS642" i="1"/>
  <c r="DC642" i="1" s="1"/>
  <c r="DH642" i="1" s="1"/>
  <c r="AQ642" i="1"/>
  <c r="AJ642" i="1"/>
  <c r="AI642" i="1"/>
  <c r="AC642" i="1"/>
  <c r="AB642" i="1"/>
  <c r="AA642" i="1"/>
  <c r="DE642" i="1" s="1"/>
  <c r="U642" i="1"/>
  <c r="J642" i="1"/>
  <c r="D642" i="1" s="1"/>
  <c r="G642" i="1"/>
  <c r="C642" i="1"/>
  <c r="B642" i="1"/>
  <c r="DD641" i="1"/>
  <c r="DF641" i="1" s="1"/>
  <c r="CZ641" i="1"/>
  <c r="AU641" i="1"/>
  <c r="AS641" i="1"/>
  <c r="DC641" i="1" s="1"/>
  <c r="DH641" i="1" s="1"/>
  <c r="AQ641" i="1"/>
  <c r="AJ641" i="1"/>
  <c r="AI641" i="1"/>
  <c r="AC641" i="1"/>
  <c r="AB641" i="1"/>
  <c r="DG641" i="1" s="1"/>
  <c r="AA641" i="1"/>
  <c r="DE641" i="1" s="1"/>
  <c r="U641" i="1"/>
  <c r="J641" i="1"/>
  <c r="D641" i="1" s="1"/>
  <c r="G641" i="1"/>
  <c r="C641" i="1"/>
  <c r="B641" i="1"/>
  <c r="DD640" i="1"/>
  <c r="DF640" i="1" s="1"/>
  <c r="CZ640" i="1"/>
  <c r="AU640" i="1"/>
  <c r="AS640" i="1"/>
  <c r="DC640" i="1" s="1"/>
  <c r="DH640" i="1" s="1"/>
  <c r="AQ640" i="1"/>
  <c r="AJ640" i="1"/>
  <c r="AI640" i="1"/>
  <c r="AC640" i="1"/>
  <c r="AB640" i="1"/>
  <c r="DG640" i="1" s="1"/>
  <c r="AA640" i="1"/>
  <c r="DE640" i="1" s="1"/>
  <c r="U640" i="1"/>
  <c r="J640" i="1"/>
  <c r="D640" i="1" s="1"/>
  <c r="G640" i="1"/>
  <c r="C640" i="1"/>
  <c r="B640" i="1"/>
  <c r="DD639" i="1"/>
  <c r="DF639" i="1" s="1"/>
  <c r="CZ639" i="1"/>
  <c r="AU639" i="1"/>
  <c r="AS639" i="1"/>
  <c r="DC639" i="1" s="1"/>
  <c r="DH639" i="1" s="1"/>
  <c r="AQ639" i="1"/>
  <c r="AJ639" i="1"/>
  <c r="AI639" i="1"/>
  <c r="AC639" i="1"/>
  <c r="AB639" i="1"/>
  <c r="AA639" i="1"/>
  <c r="DE639" i="1" s="1"/>
  <c r="U639" i="1"/>
  <c r="J639" i="1"/>
  <c r="D639" i="1" s="1"/>
  <c r="G639" i="1"/>
  <c r="C639" i="1"/>
  <c r="B639" i="1"/>
  <c r="DD638" i="1"/>
  <c r="DF638" i="1" s="1"/>
  <c r="CZ638" i="1"/>
  <c r="AU638" i="1"/>
  <c r="AS638" i="1"/>
  <c r="DC638" i="1" s="1"/>
  <c r="DH638" i="1" s="1"/>
  <c r="AQ638" i="1"/>
  <c r="AJ638" i="1"/>
  <c r="AI638" i="1"/>
  <c r="AC638" i="1"/>
  <c r="AB638" i="1"/>
  <c r="AA638" i="1"/>
  <c r="DE638" i="1" s="1"/>
  <c r="U638" i="1"/>
  <c r="J638" i="1"/>
  <c r="D638" i="1" s="1"/>
  <c r="G638" i="1"/>
  <c r="C638" i="1"/>
  <c r="B638" i="1"/>
  <c r="DD637" i="1"/>
  <c r="DF637" i="1" s="1"/>
  <c r="CZ637" i="1"/>
  <c r="AU637" i="1"/>
  <c r="AS637" i="1"/>
  <c r="DC637" i="1" s="1"/>
  <c r="DH637" i="1" s="1"/>
  <c r="AQ637" i="1"/>
  <c r="AJ637" i="1"/>
  <c r="AI637" i="1"/>
  <c r="AC637" i="1"/>
  <c r="AB637" i="1"/>
  <c r="AA637" i="1"/>
  <c r="DE637" i="1" s="1"/>
  <c r="U637" i="1"/>
  <c r="J637" i="1"/>
  <c r="D637" i="1" s="1"/>
  <c r="G637" i="1"/>
  <c r="C637" i="1"/>
  <c r="B637" i="1"/>
  <c r="DD636" i="1"/>
  <c r="DF636" i="1" s="1"/>
  <c r="CZ636" i="1"/>
  <c r="AU636" i="1"/>
  <c r="AS636" i="1"/>
  <c r="DC636" i="1" s="1"/>
  <c r="DH636" i="1" s="1"/>
  <c r="AQ636" i="1"/>
  <c r="AJ636" i="1"/>
  <c r="AI636" i="1"/>
  <c r="AC636" i="1"/>
  <c r="AB636" i="1"/>
  <c r="AA636" i="1"/>
  <c r="DE636" i="1" s="1"/>
  <c r="U636" i="1"/>
  <c r="J636" i="1"/>
  <c r="D636" i="1" s="1"/>
  <c r="G636" i="1"/>
  <c r="C636" i="1"/>
  <c r="B636" i="1"/>
  <c r="DD635" i="1"/>
  <c r="DF635" i="1" s="1"/>
  <c r="CZ635" i="1"/>
  <c r="AU635" i="1"/>
  <c r="AS635" i="1"/>
  <c r="DC635" i="1" s="1"/>
  <c r="DH635" i="1" s="1"/>
  <c r="AQ635" i="1"/>
  <c r="AJ635" i="1"/>
  <c r="AI635" i="1"/>
  <c r="AC635" i="1"/>
  <c r="AB635" i="1"/>
  <c r="AA635" i="1"/>
  <c r="DE635" i="1" s="1"/>
  <c r="U635" i="1"/>
  <c r="J635" i="1"/>
  <c r="D635" i="1" s="1"/>
  <c r="G635" i="1"/>
  <c r="C635" i="1"/>
  <c r="B635" i="1"/>
  <c r="DD634" i="1"/>
  <c r="CZ634" i="1"/>
  <c r="AU634" i="1"/>
  <c r="AS634" i="1"/>
  <c r="DC634" i="1" s="1"/>
  <c r="DH634" i="1" s="1"/>
  <c r="AQ634" i="1"/>
  <c r="AJ634" i="1"/>
  <c r="AI634" i="1"/>
  <c r="AC634" i="1"/>
  <c r="AB634" i="1"/>
  <c r="AA634" i="1"/>
  <c r="DE634" i="1" s="1"/>
  <c r="U634" i="1"/>
  <c r="J634" i="1"/>
  <c r="D634" i="1" s="1"/>
  <c r="G634" i="1"/>
  <c r="C634" i="1"/>
  <c r="B634" i="1"/>
  <c r="DD633" i="1"/>
  <c r="DF633" i="1" s="1"/>
  <c r="CZ633" i="1"/>
  <c r="AU633" i="1"/>
  <c r="AS633" i="1"/>
  <c r="DC633" i="1" s="1"/>
  <c r="DH633" i="1" s="1"/>
  <c r="AQ633" i="1"/>
  <c r="AJ633" i="1"/>
  <c r="AI633" i="1"/>
  <c r="AC633" i="1"/>
  <c r="AB633" i="1"/>
  <c r="AA633" i="1"/>
  <c r="DE633" i="1" s="1"/>
  <c r="U633" i="1"/>
  <c r="J633" i="1"/>
  <c r="D633" i="1" s="1"/>
  <c r="G633" i="1"/>
  <c r="C633" i="1"/>
  <c r="B633" i="1"/>
  <c r="DD632" i="1"/>
  <c r="DF632" i="1" s="1"/>
  <c r="CZ632" i="1"/>
  <c r="AU632" i="1"/>
  <c r="AS632" i="1"/>
  <c r="DC632" i="1" s="1"/>
  <c r="DH632" i="1" s="1"/>
  <c r="AQ632" i="1"/>
  <c r="AJ632" i="1"/>
  <c r="AI632" i="1"/>
  <c r="AC632" i="1"/>
  <c r="AB632" i="1"/>
  <c r="AA632" i="1"/>
  <c r="DE632" i="1" s="1"/>
  <c r="U632" i="1"/>
  <c r="J632" i="1"/>
  <c r="D632" i="1" s="1"/>
  <c r="G632" i="1"/>
  <c r="C632" i="1"/>
  <c r="B632" i="1"/>
  <c r="DD631" i="1"/>
  <c r="DF631" i="1" s="1"/>
  <c r="CZ631" i="1"/>
  <c r="AU631" i="1"/>
  <c r="AS631" i="1"/>
  <c r="DC631" i="1" s="1"/>
  <c r="DH631" i="1" s="1"/>
  <c r="AQ631" i="1"/>
  <c r="AJ631" i="1"/>
  <c r="AI631" i="1"/>
  <c r="AC631" i="1"/>
  <c r="AB631" i="1"/>
  <c r="DG631" i="1" s="1"/>
  <c r="AA631" i="1"/>
  <c r="DE631" i="1" s="1"/>
  <c r="U631" i="1"/>
  <c r="J631" i="1"/>
  <c r="D631" i="1" s="1"/>
  <c r="G631" i="1"/>
  <c r="C631" i="1"/>
  <c r="B631" i="1"/>
  <c r="DD630" i="1"/>
  <c r="CZ630" i="1"/>
  <c r="AU630" i="1"/>
  <c r="AS630" i="1"/>
  <c r="DC630" i="1" s="1"/>
  <c r="DH630" i="1" s="1"/>
  <c r="AQ630" i="1"/>
  <c r="AJ630" i="1"/>
  <c r="AI630" i="1"/>
  <c r="AC630" i="1"/>
  <c r="AB630" i="1"/>
  <c r="AA630" i="1"/>
  <c r="DE630" i="1" s="1"/>
  <c r="U630" i="1"/>
  <c r="J630" i="1"/>
  <c r="D630" i="1" s="1"/>
  <c r="G630" i="1"/>
  <c r="C630" i="1"/>
  <c r="B630" i="1"/>
  <c r="DD629" i="1"/>
  <c r="DF629" i="1" s="1"/>
  <c r="CZ629" i="1"/>
  <c r="AU629" i="1"/>
  <c r="AS629" i="1"/>
  <c r="DC629" i="1" s="1"/>
  <c r="DH629" i="1" s="1"/>
  <c r="AQ629" i="1"/>
  <c r="AJ629" i="1"/>
  <c r="AI629" i="1"/>
  <c r="AC629" i="1"/>
  <c r="AB629" i="1"/>
  <c r="AA629" i="1"/>
  <c r="DE629" i="1" s="1"/>
  <c r="U629" i="1"/>
  <c r="J629" i="1"/>
  <c r="D629" i="1" s="1"/>
  <c r="G629" i="1"/>
  <c r="C629" i="1"/>
  <c r="B629" i="1"/>
  <c r="DD628" i="1"/>
  <c r="DF628" i="1" s="1"/>
  <c r="CZ628" i="1"/>
  <c r="AU628" i="1"/>
  <c r="AS628" i="1"/>
  <c r="DC628" i="1" s="1"/>
  <c r="DH628" i="1" s="1"/>
  <c r="AQ628" i="1"/>
  <c r="AJ628" i="1"/>
  <c r="AI628" i="1"/>
  <c r="AC628" i="1"/>
  <c r="AB628" i="1"/>
  <c r="AA628" i="1"/>
  <c r="DE628" i="1" s="1"/>
  <c r="U628" i="1"/>
  <c r="J628" i="1"/>
  <c r="D628" i="1" s="1"/>
  <c r="G628" i="1"/>
  <c r="C628" i="1"/>
  <c r="B628" i="1"/>
  <c r="DD627" i="1"/>
  <c r="DF627" i="1" s="1"/>
  <c r="CZ627" i="1"/>
  <c r="AU627" i="1"/>
  <c r="AS627" i="1"/>
  <c r="DC627" i="1" s="1"/>
  <c r="DH627" i="1" s="1"/>
  <c r="AQ627" i="1"/>
  <c r="AJ627" i="1"/>
  <c r="AI627" i="1"/>
  <c r="AC627" i="1"/>
  <c r="AB627" i="1"/>
  <c r="AA627" i="1"/>
  <c r="DE627" i="1" s="1"/>
  <c r="U627" i="1"/>
  <c r="J627" i="1"/>
  <c r="D627" i="1" s="1"/>
  <c r="G627" i="1"/>
  <c r="C627" i="1"/>
  <c r="B627" i="1"/>
  <c r="DD626" i="1"/>
  <c r="DF626" i="1" s="1"/>
  <c r="CZ626" i="1"/>
  <c r="AU626" i="1"/>
  <c r="AS626" i="1"/>
  <c r="DC626" i="1" s="1"/>
  <c r="DH626" i="1" s="1"/>
  <c r="AQ626" i="1"/>
  <c r="AJ626" i="1"/>
  <c r="AI626" i="1"/>
  <c r="AC626" i="1"/>
  <c r="AB626" i="1"/>
  <c r="AA626" i="1"/>
  <c r="DE626" i="1" s="1"/>
  <c r="U626" i="1"/>
  <c r="J626" i="1"/>
  <c r="D626" i="1" s="1"/>
  <c r="G626" i="1"/>
  <c r="C626" i="1"/>
  <c r="B626" i="1"/>
  <c r="DD625" i="1"/>
  <c r="DF625" i="1" s="1"/>
  <c r="CZ625" i="1"/>
  <c r="AS625" i="1"/>
  <c r="DC625" i="1" s="1"/>
  <c r="DH625" i="1" s="1"/>
  <c r="AQ625" i="1"/>
  <c r="AJ625" i="1"/>
  <c r="AI625" i="1"/>
  <c r="AC625" i="1"/>
  <c r="AB625" i="1"/>
  <c r="AA625" i="1"/>
  <c r="DE625" i="1" s="1"/>
  <c r="U625" i="1"/>
  <c r="J625" i="1"/>
  <c r="D625" i="1" s="1"/>
  <c r="G625" i="1"/>
  <c r="C625" i="1"/>
  <c r="B625" i="1"/>
  <c r="DD624" i="1"/>
  <c r="DF624" i="1" s="1"/>
  <c r="CZ624" i="1"/>
  <c r="AU624" i="1"/>
  <c r="AS624" i="1"/>
  <c r="DC624" i="1" s="1"/>
  <c r="DH624" i="1" s="1"/>
  <c r="AQ624" i="1"/>
  <c r="AJ624" i="1"/>
  <c r="AI624" i="1"/>
  <c r="AC624" i="1"/>
  <c r="AB624" i="1"/>
  <c r="DG624" i="1" s="1"/>
  <c r="AA624" i="1"/>
  <c r="DE624" i="1" s="1"/>
  <c r="U624" i="1"/>
  <c r="J624" i="1"/>
  <c r="D624" i="1" s="1"/>
  <c r="G624" i="1"/>
  <c r="C624" i="1"/>
  <c r="B624" i="1"/>
  <c r="DD623" i="1"/>
  <c r="DF623" i="1" s="1"/>
  <c r="CZ623" i="1"/>
  <c r="AU623" i="1"/>
  <c r="AS623" i="1"/>
  <c r="DC623" i="1" s="1"/>
  <c r="DH623" i="1" s="1"/>
  <c r="AQ623" i="1"/>
  <c r="AJ623" i="1"/>
  <c r="AI623" i="1"/>
  <c r="AC623" i="1"/>
  <c r="AB623" i="1"/>
  <c r="DG623" i="1" s="1"/>
  <c r="AA623" i="1"/>
  <c r="DE623" i="1" s="1"/>
  <c r="U623" i="1"/>
  <c r="J623" i="1"/>
  <c r="D623" i="1" s="1"/>
  <c r="G623" i="1"/>
  <c r="C623" i="1"/>
  <c r="B623" i="1"/>
  <c r="DD622" i="1"/>
  <c r="DF622" i="1" s="1"/>
  <c r="CZ622" i="1"/>
  <c r="AU622" i="1"/>
  <c r="AS622" i="1"/>
  <c r="DC622" i="1" s="1"/>
  <c r="DH622" i="1" s="1"/>
  <c r="AQ622" i="1"/>
  <c r="AJ622" i="1"/>
  <c r="AI622" i="1"/>
  <c r="AC622" i="1"/>
  <c r="AB622" i="1"/>
  <c r="AA622" i="1"/>
  <c r="DE622" i="1" s="1"/>
  <c r="U622" i="1"/>
  <c r="J622" i="1"/>
  <c r="D622" i="1" s="1"/>
  <c r="G622" i="1"/>
  <c r="C622" i="1"/>
  <c r="B622" i="1"/>
  <c r="DD621" i="1"/>
  <c r="DF621" i="1" s="1"/>
  <c r="CZ621" i="1"/>
  <c r="AU621" i="1"/>
  <c r="AS621" i="1"/>
  <c r="DC621" i="1" s="1"/>
  <c r="DH621" i="1" s="1"/>
  <c r="AQ621" i="1"/>
  <c r="AJ621" i="1"/>
  <c r="AI621" i="1"/>
  <c r="AC621" i="1"/>
  <c r="AB621" i="1"/>
  <c r="DG621" i="1" s="1"/>
  <c r="AA621" i="1"/>
  <c r="DE621" i="1" s="1"/>
  <c r="U621" i="1"/>
  <c r="J621" i="1"/>
  <c r="D621" i="1" s="1"/>
  <c r="G621" i="1"/>
  <c r="C621" i="1"/>
  <c r="B621" i="1"/>
  <c r="DD620" i="1"/>
  <c r="DF620" i="1" s="1"/>
  <c r="CZ620" i="1"/>
  <c r="AU620" i="1"/>
  <c r="AS620" i="1"/>
  <c r="DC620" i="1" s="1"/>
  <c r="DH620" i="1" s="1"/>
  <c r="AQ620" i="1"/>
  <c r="AJ620" i="1"/>
  <c r="AI620" i="1"/>
  <c r="AC620" i="1"/>
  <c r="AB620" i="1"/>
  <c r="DG620" i="1" s="1"/>
  <c r="AA620" i="1"/>
  <c r="DE620" i="1" s="1"/>
  <c r="U620" i="1"/>
  <c r="J620" i="1"/>
  <c r="D620" i="1" s="1"/>
  <c r="G620" i="1"/>
  <c r="C620" i="1"/>
  <c r="B620" i="1"/>
  <c r="DD619" i="1"/>
  <c r="CZ619" i="1"/>
  <c r="AU619" i="1"/>
  <c r="AS619" i="1"/>
  <c r="DC619" i="1" s="1"/>
  <c r="DH619" i="1" s="1"/>
  <c r="AQ619" i="1"/>
  <c r="AJ619" i="1"/>
  <c r="AI619" i="1"/>
  <c r="AC619" i="1"/>
  <c r="AB619" i="1"/>
  <c r="DG619" i="1" s="1"/>
  <c r="AA619" i="1"/>
  <c r="DE619" i="1" s="1"/>
  <c r="U619" i="1"/>
  <c r="J619" i="1"/>
  <c r="D619" i="1" s="1"/>
  <c r="G619" i="1"/>
  <c r="C619" i="1"/>
  <c r="B619" i="1"/>
  <c r="DD618" i="1"/>
  <c r="DF618" i="1" s="1"/>
  <c r="CZ618" i="1"/>
  <c r="AU618" i="1"/>
  <c r="AS618" i="1"/>
  <c r="DC618" i="1" s="1"/>
  <c r="DH618" i="1" s="1"/>
  <c r="AQ618" i="1"/>
  <c r="AJ618" i="1"/>
  <c r="AI618" i="1"/>
  <c r="AC618" i="1"/>
  <c r="AB618" i="1"/>
  <c r="AA618" i="1"/>
  <c r="DE618" i="1" s="1"/>
  <c r="U618" i="1"/>
  <c r="J618" i="1"/>
  <c r="D618" i="1" s="1"/>
  <c r="G618" i="1"/>
  <c r="C618" i="1"/>
  <c r="B618" i="1"/>
  <c r="DD617" i="1"/>
  <c r="DF617" i="1" s="1"/>
  <c r="CZ617" i="1"/>
  <c r="AU617" i="1"/>
  <c r="AS617" i="1"/>
  <c r="DC617" i="1" s="1"/>
  <c r="DH617" i="1" s="1"/>
  <c r="AQ617" i="1"/>
  <c r="AJ617" i="1"/>
  <c r="AI617" i="1"/>
  <c r="AC617" i="1"/>
  <c r="AB617" i="1"/>
  <c r="AA617" i="1"/>
  <c r="DE617" i="1" s="1"/>
  <c r="U617" i="1"/>
  <c r="J617" i="1"/>
  <c r="D617" i="1" s="1"/>
  <c r="G617" i="1"/>
  <c r="C617" i="1"/>
  <c r="B617" i="1"/>
  <c r="DD616" i="1"/>
  <c r="DF616" i="1" s="1"/>
  <c r="CZ616" i="1"/>
  <c r="AU616" i="1"/>
  <c r="AS616" i="1"/>
  <c r="DC616" i="1" s="1"/>
  <c r="DH616" i="1" s="1"/>
  <c r="AQ616" i="1"/>
  <c r="AJ616" i="1"/>
  <c r="AI616" i="1"/>
  <c r="AC616" i="1"/>
  <c r="AB616" i="1"/>
  <c r="AA616" i="1"/>
  <c r="DE616" i="1" s="1"/>
  <c r="U616" i="1"/>
  <c r="J616" i="1"/>
  <c r="D616" i="1" s="1"/>
  <c r="G616" i="1"/>
  <c r="C616" i="1"/>
  <c r="B616" i="1"/>
  <c r="DD615" i="1"/>
  <c r="DF615" i="1" s="1"/>
  <c r="CZ615" i="1"/>
  <c r="AU615" i="1"/>
  <c r="AS615" i="1"/>
  <c r="DC615" i="1" s="1"/>
  <c r="DH615" i="1" s="1"/>
  <c r="AQ615" i="1"/>
  <c r="AJ615" i="1"/>
  <c r="AI615" i="1"/>
  <c r="AC615" i="1"/>
  <c r="AB615" i="1"/>
  <c r="AA615" i="1"/>
  <c r="DE615" i="1" s="1"/>
  <c r="U615" i="1"/>
  <c r="J615" i="1"/>
  <c r="D615" i="1" s="1"/>
  <c r="G615" i="1"/>
  <c r="C615" i="1"/>
  <c r="B615" i="1"/>
  <c r="DD614" i="1"/>
  <c r="DF614" i="1" s="1"/>
  <c r="CZ614" i="1"/>
  <c r="AU614" i="1"/>
  <c r="AS614" i="1"/>
  <c r="DC614" i="1" s="1"/>
  <c r="DH614" i="1" s="1"/>
  <c r="AQ614" i="1"/>
  <c r="AJ614" i="1"/>
  <c r="AI614" i="1"/>
  <c r="AC614" i="1"/>
  <c r="AB614" i="1"/>
  <c r="AA614" i="1"/>
  <c r="DE614" i="1" s="1"/>
  <c r="U614" i="1"/>
  <c r="J614" i="1"/>
  <c r="D614" i="1" s="1"/>
  <c r="G614" i="1"/>
  <c r="C614" i="1"/>
  <c r="B614" i="1"/>
  <c r="DD613" i="1"/>
  <c r="DF613" i="1" s="1"/>
  <c r="CZ613" i="1"/>
  <c r="AU613" i="1"/>
  <c r="AS613" i="1"/>
  <c r="DC613" i="1" s="1"/>
  <c r="DH613" i="1" s="1"/>
  <c r="AQ613" i="1"/>
  <c r="AJ613" i="1"/>
  <c r="AI613" i="1"/>
  <c r="AC613" i="1"/>
  <c r="AB613" i="1"/>
  <c r="AA613" i="1"/>
  <c r="DE613" i="1" s="1"/>
  <c r="U613" i="1"/>
  <c r="J613" i="1"/>
  <c r="D613" i="1" s="1"/>
  <c r="G613" i="1"/>
  <c r="C613" i="1"/>
  <c r="B613" i="1"/>
  <c r="DD612" i="1"/>
  <c r="DF612" i="1" s="1"/>
  <c r="CZ612" i="1"/>
  <c r="AU612" i="1"/>
  <c r="AS612" i="1"/>
  <c r="DC612" i="1" s="1"/>
  <c r="DH612" i="1" s="1"/>
  <c r="AQ612" i="1"/>
  <c r="AJ612" i="1"/>
  <c r="AI612" i="1"/>
  <c r="AC612" i="1"/>
  <c r="AB612" i="1"/>
  <c r="AA612" i="1"/>
  <c r="DE612" i="1" s="1"/>
  <c r="U612" i="1"/>
  <c r="J612" i="1"/>
  <c r="D612" i="1" s="1"/>
  <c r="G612" i="1"/>
  <c r="C612" i="1"/>
  <c r="B612" i="1"/>
  <c r="DD611" i="1"/>
  <c r="DF611" i="1" s="1"/>
  <c r="CZ611" i="1"/>
  <c r="AS611" i="1"/>
  <c r="DC611" i="1" s="1"/>
  <c r="DH611" i="1" s="1"/>
  <c r="AQ611" i="1"/>
  <c r="AJ611" i="1"/>
  <c r="AI611" i="1"/>
  <c r="AC611" i="1"/>
  <c r="AB611" i="1"/>
  <c r="AA611" i="1"/>
  <c r="DE611" i="1" s="1"/>
  <c r="U611" i="1"/>
  <c r="J611" i="1"/>
  <c r="D611" i="1" s="1"/>
  <c r="G611" i="1"/>
  <c r="C611" i="1"/>
  <c r="B611" i="1"/>
  <c r="DD610" i="1"/>
  <c r="DF610" i="1" s="1"/>
  <c r="CZ610" i="1"/>
  <c r="AU610" i="1"/>
  <c r="AS610" i="1"/>
  <c r="DC610" i="1" s="1"/>
  <c r="DH610" i="1" s="1"/>
  <c r="AQ610" i="1"/>
  <c r="AJ610" i="1"/>
  <c r="AI610" i="1"/>
  <c r="AC610" i="1"/>
  <c r="AB610" i="1"/>
  <c r="AA610" i="1"/>
  <c r="DE610" i="1" s="1"/>
  <c r="U610" i="1"/>
  <c r="J610" i="1"/>
  <c r="D610" i="1" s="1"/>
  <c r="G610" i="1"/>
  <c r="C610" i="1"/>
  <c r="B610" i="1"/>
  <c r="DD609" i="1"/>
  <c r="DF609" i="1" s="1"/>
  <c r="CZ609" i="1"/>
  <c r="AU609" i="1"/>
  <c r="AS609" i="1"/>
  <c r="DC609" i="1" s="1"/>
  <c r="DH609" i="1" s="1"/>
  <c r="AQ609" i="1"/>
  <c r="AJ609" i="1"/>
  <c r="AI609" i="1"/>
  <c r="AC609" i="1"/>
  <c r="AB609" i="1"/>
  <c r="AA609" i="1"/>
  <c r="DE609" i="1" s="1"/>
  <c r="U609" i="1"/>
  <c r="J609" i="1"/>
  <c r="D609" i="1" s="1"/>
  <c r="G609" i="1"/>
  <c r="C609" i="1"/>
  <c r="B609" i="1"/>
  <c r="DD608" i="1"/>
  <c r="CZ608" i="1"/>
  <c r="AU608" i="1"/>
  <c r="AS608" i="1"/>
  <c r="DC608" i="1" s="1"/>
  <c r="DH608" i="1" s="1"/>
  <c r="AQ608" i="1"/>
  <c r="AJ608" i="1"/>
  <c r="AI608" i="1"/>
  <c r="AC608" i="1"/>
  <c r="AB608" i="1"/>
  <c r="AA608" i="1"/>
  <c r="DE608" i="1" s="1"/>
  <c r="U608" i="1"/>
  <c r="J608" i="1"/>
  <c r="D608" i="1" s="1"/>
  <c r="G608" i="1"/>
  <c r="C608" i="1"/>
  <c r="B608" i="1"/>
  <c r="DD607" i="1"/>
  <c r="DF607" i="1" s="1"/>
  <c r="CZ607" i="1"/>
  <c r="AU607" i="1"/>
  <c r="AS607" i="1"/>
  <c r="DC607" i="1" s="1"/>
  <c r="DH607" i="1" s="1"/>
  <c r="AQ607" i="1"/>
  <c r="AJ607" i="1"/>
  <c r="AI607" i="1"/>
  <c r="AC607" i="1"/>
  <c r="AB607" i="1"/>
  <c r="AA607" i="1"/>
  <c r="DE607" i="1" s="1"/>
  <c r="U607" i="1"/>
  <c r="J607" i="1"/>
  <c r="D607" i="1" s="1"/>
  <c r="G607" i="1"/>
  <c r="C607" i="1"/>
  <c r="B607" i="1"/>
  <c r="DD606" i="1"/>
  <c r="DF606" i="1" s="1"/>
  <c r="CZ606" i="1"/>
  <c r="AU606" i="1"/>
  <c r="AS606" i="1"/>
  <c r="DC606" i="1" s="1"/>
  <c r="DH606" i="1" s="1"/>
  <c r="AQ606" i="1"/>
  <c r="AJ606" i="1"/>
  <c r="AI606" i="1"/>
  <c r="AC606" i="1"/>
  <c r="AB606" i="1"/>
  <c r="AA606" i="1"/>
  <c r="DE606" i="1" s="1"/>
  <c r="U606" i="1"/>
  <c r="J606" i="1"/>
  <c r="D606" i="1" s="1"/>
  <c r="G606" i="1"/>
  <c r="C606" i="1"/>
  <c r="B606" i="1"/>
  <c r="DD605" i="1"/>
  <c r="DF605" i="1" s="1"/>
  <c r="CZ605" i="1"/>
  <c r="AU605" i="1"/>
  <c r="AS605" i="1"/>
  <c r="DC605" i="1" s="1"/>
  <c r="DH605" i="1" s="1"/>
  <c r="AQ605" i="1"/>
  <c r="AJ605" i="1"/>
  <c r="AI605" i="1"/>
  <c r="AC605" i="1"/>
  <c r="AB605" i="1"/>
  <c r="AA605" i="1"/>
  <c r="DE605" i="1" s="1"/>
  <c r="U605" i="1"/>
  <c r="J605" i="1"/>
  <c r="D605" i="1" s="1"/>
  <c r="G605" i="1"/>
  <c r="C605" i="1"/>
  <c r="B605" i="1"/>
  <c r="DD604" i="1"/>
  <c r="DF604" i="1" s="1"/>
  <c r="CZ604" i="1"/>
  <c r="AU604" i="1"/>
  <c r="AS604" i="1"/>
  <c r="DC604" i="1" s="1"/>
  <c r="DH604" i="1" s="1"/>
  <c r="AQ604" i="1"/>
  <c r="AJ604" i="1"/>
  <c r="AI604" i="1"/>
  <c r="AC604" i="1"/>
  <c r="AB604" i="1"/>
  <c r="DG604" i="1" s="1"/>
  <c r="AA604" i="1"/>
  <c r="DE604" i="1" s="1"/>
  <c r="U604" i="1"/>
  <c r="J604" i="1"/>
  <c r="D604" i="1" s="1"/>
  <c r="G604" i="1"/>
  <c r="C604" i="1"/>
  <c r="B604" i="1"/>
  <c r="DD603" i="1"/>
  <c r="DF603" i="1" s="1"/>
  <c r="CZ603" i="1"/>
  <c r="AU603" i="1"/>
  <c r="AS603" i="1"/>
  <c r="DC603" i="1" s="1"/>
  <c r="DH603" i="1" s="1"/>
  <c r="AQ603" i="1"/>
  <c r="AJ603" i="1"/>
  <c r="AI603" i="1"/>
  <c r="AC603" i="1"/>
  <c r="AB603" i="1"/>
  <c r="AA603" i="1"/>
  <c r="DE603" i="1" s="1"/>
  <c r="U603" i="1"/>
  <c r="J603" i="1"/>
  <c r="D603" i="1" s="1"/>
  <c r="G603" i="1"/>
  <c r="C603" i="1"/>
  <c r="B603" i="1"/>
  <c r="DD602" i="1"/>
  <c r="DF602" i="1" s="1"/>
  <c r="CZ602" i="1"/>
  <c r="AU602" i="1"/>
  <c r="AS602" i="1"/>
  <c r="DC602" i="1" s="1"/>
  <c r="DH602" i="1" s="1"/>
  <c r="AQ602" i="1"/>
  <c r="AJ602" i="1"/>
  <c r="AI602" i="1"/>
  <c r="AC602" i="1"/>
  <c r="AB602" i="1"/>
  <c r="AA602" i="1"/>
  <c r="DE602" i="1" s="1"/>
  <c r="U602" i="1"/>
  <c r="J602" i="1"/>
  <c r="D602" i="1" s="1"/>
  <c r="G602" i="1"/>
  <c r="C602" i="1"/>
  <c r="B602" i="1"/>
  <c r="DD601" i="1"/>
  <c r="DF601" i="1" s="1"/>
  <c r="CZ601" i="1"/>
  <c r="DA601" i="1" s="1"/>
  <c r="AU601" i="1"/>
  <c r="AS601" i="1"/>
  <c r="DC601" i="1" s="1"/>
  <c r="DH601" i="1" s="1"/>
  <c r="AQ601" i="1"/>
  <c r="AJ601" i="1"/>
  <c r="AI601" i="1"/>
  <c r="AC601" i="1"/>
  <c r="AB601" i="1"/>
  <c r="AA601" i="1"/>
  <c r="DE601" i="1" s="1"/>
  <c r="J601" i="1"/>
  <c r="D601" i="1" s="1"/>
  <c r="G601" i="1"/>
  <c r="C601" i="1"/>
  <c r="B601" i="1"/>
  <c r="DD600" i="1"/>
  <c r="DF600" i="1" s="1"/>
  <c r="CZ600" i="1"/>
  <c r="DA600" i="1" s="1"/>
  <c r="AU600" i="1"/>
  <c r="AS600" i="1"/>
  <c r="DC600" i="1" s="1"/>
  <c r="DH600" i="1" s="1"/>
  <c r="AQ600" i="1"/>
  <c r="AJ600" i="1"/>
  <c r="AI600" i="1"/>
  <c r="AC600" i="1"/>
  <c r="AB600" i="1"/>
  <c r="AA600" i="1"/>
  <c r="DE600" i="1" s="1"/>
  <c r="J600" i="1"/>
  <c r="D600" i="1" s="1"/>
  <c r="G600" i="1"/>
  <c r="C600" i="1"/>
  <c r="B600" i="1"/>
  <c r="DD599" i="1"/>
  <c r="DF599" i="1" s="1"/>
  <c r="CZ599" i="1"/>
  <c r="DA599" i="1" s="1"/>
  <c r="AU599" i="1"/>
  <c r="AS599" i="1"/>
  <c r="DC599" i="1" s="1"/>
  <c r="DH599" i="1" s="1"/>
  <c r="AQ599" i="1"/>
  <c r="AJ599" i="1"/>
  <c r="AI599" i="1"/>
  <c r="AC599" i="1"/>
  <c r="AB599" i="1"/>
  <c r="AA599" i="1"/>
  <c r="DE599" i="1" s="1"/>
  <c r="J599" i="1"/>
  <c r="D599" i="1" s="1"/>
  <c r="G599" i="1"/>
  <c r="C599" i="1"/>
  <c r="B599" i="1"/>
  <c r="DD598" i="1"/>
  <c r="DF598" i="1" s="1"/>
  <c r="CZ598" i="1"/>
  <c r="DA598" i="1" s="1"/>
  <c r="AS598" i="1"/>
  <c r="DC598" i="1" s="1"/>
  <c r="DH598" i="1" s="1"/>
  <c r="AQ598" i="1"/>
  <c r="AJ598" i="1"/>
  <c r="AI598" i="1"/>
  <c r="AC598" i="1"/>
  <c r="AB598" i="1"/>
  <c r="AA598" i="1"/>
  <c r="DE598" i="1" s="1"/>
  <c r="J598" i="1"/>
  <c r="D598" i="1" s="1"/>
  <c r="G598" i="1"/>
  <c r="C598" i="1"/>
  <c r="B598" i="1"/>
  <c r="DD597" i="1"/>
  <c r="CZ597" i="1"/>
  <c r="DA597" i="1" s="1"/>
  <c r="AU597" i="1"/>
  <c r="AS597" i="1"/>
  <c r="DC597" i="1" s="1"/>
  <c r="DH597" i="1" s="1"/>
  <c r="AQ597" i="1"/>
  <c r="AJ597" i="1"/>
  <c r="AI597" i="1"/>
  <c r="AC597" i="1"/>
  <c r="AB597" i="1"/>
  <c r="AA597" i="1"/>
  <c r="DE597" i="1" s="1"/>
  <c r="J597" i="1"/>
  <c r="D597" i="1" s="1"/>
  <c r="G597" i="1"/>
  <c r="C597" i="1"/>
  <c r="B597" i="1"/>
  <c r="DD596" i="1"/>
  <c r="DF596" i="1" s="1"/>
  <c r="CZ596" i="1"/>
  <c r="DA596" i="1" s="1"/>
  <c r="AU596" i="1"/>
  <c r="AS596" i="1"/>
  <c r="DC596" i="1" s="1"/>
  <c r="DH596" i="1" s="1"/>
  <c r="AQ596" i="1"/>
  <c r="AJ596" i="1"/>
  <c r="AI596" i="1"/>
  <c r="AC596" i="1"/>
  <c r="AB596" i="1"/>
  <c r="AA596" i="1"/>
  <c r="DE596" i="1" s="1"/>
  <c r="J596" i="1"/>
  <c r="D596" i="1" s="1"/>
  <c r="G596" i="1"/>
  <c r="C596" i="1"/>
  <c r="B596" i="1"/>
  <c r="DD595" i="1"/>
  <c r="DF595" i="1" s="1"/>
  <c r="CZ595" i="1"/>
  <c r="DA595" i="1" s="1"/>
  <c r="AU595" i="1"/>
  <c r="AS595" i="1"/>
  <c r="DC595" i="1" s="1"/>
  <c r="DH595" i="1" s="1"/>
  <c r="AQ595" i="1"/>
  <c r="AJ595" i="1"/>
  <c r="AI595" i="1"/>
  <c r="AC595" i="1"/>
  <c r="AB595" i="1"/>
  <c r="AA595" i="1"/>
  <c r="DE595" i="1" s="1"/>
  <c r="J595" i="1"/>
  <c r="D595" i="1" s="1"/>
  <c r="G595" i="1"/>
  <c r="C595" i="1"/>
  <c r="B595" i="1"/>
  <c r="DD594" i="1"/>
  <c r="DF594" i="1" s="1"/>
  <c r="CZ594" i="1"/>
  <c r="DA594" i="1" s="1"/>
  <c r="AU594" i="1"/>
  <c r="AS594" i="1"/>
  <c r="DC594" i="1" s="1"/>
  <c r="DH594" i="1" s="1"/>
  <c r="AQ594" i="1"/>
  <c r="AJ594" i="1"/>
  <c r="AI594" i="1"/>
  <c r="AC594" i="1"/>
  <c r="AB594" i="1"/>
  <c r="AA594" i="1"/>
  <c r="DE594" i="1" s="1"/>
  <c r="J594" i="1"/>
  <c r="D594" i="1" s="1"/>
  <c r="G594" i="1"/>
  <c r="C594" i="1"/>
  <c r="B594" i="1"/>
  <c r="DD593" i="1"/>
  <c r="DF593" i="1" s="1"/>
  <c r="CZ593" i="1"/>
  <c r="DA593" i="1" s="1"/>
  <c r="AU593" i="1"/>
  <c r="AS593" i="1"/>
  <c r="DC593" i="1" s="1"/>
  <c r="DH593" i="1" s="1"/>
  <c r="AQ593" i="1"/>
  <c r="AJ593" i="1"/>
  <c r="AI593" i="1"/>
  <c r="AC593" i="1"/>
  <c r="AB593" i="1"/>
  <c r="DG593" i="1" s="1"/>
  <c r="AA593" i="1"/>
  <c r="DE593" i="1" s="1"/>
  <c r="J593" i="1"/>
  <c r="G593" i="1"/>
  <c r="C593" i="1"/>
  <c r="B593" i="1"/>
  <c r="D593" i="1" s="1"/>
  <c r="DD592" i="1"/>
  <c r="DF592" i="1" s="1"/>
  <c r="CZ592" i="1"/>
  <c r="DA592" i="1" s="1"/>
  <c r="AU592" i="1"/>
  <c r="AS592" i="1"/>
  <c r="DC592" i="1" s="1"/>
  <c r="DH592" i="1" s="1"/>
  <c r="AQ592" i="1"/>
  <c r="AJ592" i="1"/>
  <c r="AI592" i="1"/>
  <c r="AC592" i="1"/>
  <c r="AB592" i="1"/>
  <c r="DG592" i="1" s="1"/>
  <c r="AA592" i="1"/>
  <c r="DE592" i="1" s="1"/>
  <c r="J592" i="1"/>
  <c r="D592" i="1" s="1"/>
  <c r="G592" i="1"/>
  <c r="C592" i="1"/>
  <c r="B592" i="1"/>
  <c r="DD591" i="1"/>
  <c r="DF591" i="1" s="1"/>
  <c r="CZ591" i="1"/>
  <c r="DA591" i="1" s="1"/>
  <c r="AU591" i="1"/>
  <c r="AS591" i="1"/>
  <c r="DC591" i="1" s="1"/>
  <c r="DH591" i="1" s="1"/>
  <c r="AQ591" i="1"/>
  <c r="AJ591" i="1"/>
  <c r="AI591" i="1"/>
  <c r="AC591" i="1"/>
  <c r="AB591" i="1"/>
  <c r="DG591" i="1" s="1"/>
  <c r="AA591" i="1"/>
  <c r="DE591" i="1" s="1"/>
  <c r="J591" i="1"/>
  <c r="D591" i="1" s="1"/>
  <c r="G591" i="1"/>
  <c r="C591" i="1"/>
  <c r="B591" i="1"/>
  <c r="DD590" i="1"/>
  <c r="DF590" i="1" s="1"/>
  <c r="CZ590" i="1"/>
  <c r="DA590" i="1" s="1"/>
  <c r="AU590" i="1"/>
  <c r="AS590" i="1"/>
  <c r="DC590" i="1" s="1"/>
  <c r="DH590" i="1" s="1"/>
  <c r="AQ590" i="1"/>
  <c r="AJ590" i="1"/>
  <c r="AI590" i="1"/>
  <c r="AC590" i="1"/>
  <c r="AB590" i="1"/>
  <c r="AA590" i="1"/>
  <c r="DE590" i="1" s="1"/>
  <c r="J590" i="1"/>
  <c r="D590" i="1" s="1"/>
  <c r="G590" i="1"/>
  <c r="C590" i="1"/>
  <c r="B590" i="1"/>
  <c r="DD589" i="1"/>
  <c r="DF589" i="1" s="1"/>
  <c r="CZ589" i="1"/>
  <c r="DA589" i="1" s="1"/>
  <c r="AU589" i="1"/>
  <c r="AS589" i="1"/>
  <c r="DC589" i="1" s="1"/>
  <c r="DH589" i="1" s="1"/>
  <c r="AQ589" i="1"/>
  <c r="AJ589" i="1"/>
  <c r="AI589" i="1"/>
  <c r="AC589" i="1"/>
  <c r="AB589" i="1"/>
  <c r="AA589" i="1"/>
  <c r="DE589" i="1" s="1"/>
  <c r="J589" i="1"/>
  <c r="D589" i="1" s="1"/>
  <c r="G589" i="1"/>
  <c r="C589" i="1"/>
  <c r="B589" i="1"/>
  <c r="DD588" i="1"/>
  <c r="CZ588" i="1"/>
  <c r="DA588" i="1" s="1"/>
  <c r="AU588" i="1"/>
  <c r="AS588" i="1"/>
  <c r="DC588" i="1" s="1"/>
  <c r="DH588" i="1" s="1"/>
  <c r="AQ588" i="1"/>
  <c r="AJ588" i="1"/>
  <c r="AI588" i="1"/>
  <c r="AC588" i="1"/>
  <c r="AB588" i="1"/>
  <c r="AA588" i="1"/>
  <c r="DE588" i="1" s="1"/>
  <c r="J588" i="1"/>
  <c r="D588" i="1" s="1"/>
  <c r="G588" i="1"/>
  <c r="C588" i="1"/>
  <c r="B588" i="1"/>
  <c r="DD587" i="1"/>
  <c r="DF587" i="1" s="1"/>
  <c r="CZ587" i="1"/>
  <c r="DA587" i="1" s="1"/>
  <c r="AU587" i="1"/>
  <c r="AS587" i="1"/>
  <c r="DC587" i="1" s="1"/>
  <c r="DH587" i="1" s="1"/>
  <c r="AQ587" i="1"/>
  <c r="AJ587" i="1"/>
  <c r="AI587" i="1"/>
  <c r="AC587" i="1"/>
  <c r="AB587" i="1"/>
  <c r="AA587" i="1"/>
  <c r="DE587" i="1" s="1"/>
  <c r="J587" i="1"/>
  <c r="D587" i="1" s="1"/>
  <c r="G587" i="1"/>
  <c r="C587" i="1"/>
  <c r="B587" i="1"/>
  <c r="DD586" i="1"/>
  <c r="DF586" i="1" s="1"/>
  <c r="CZ586" i="1"/>
  <c r="DA586" i="1" s="1"/>
  <c r="AU586" i="1"/>
  <c r="AS586" i="1"/>
  <c r="DC586" i="1" s="1"/>
  <c r="DH586" i="1" s="1"/>
  <c r="AQ586" i="1"/>
  <c r="AJ586" i="1"/>
  <c r="AI586" i="1"/>
  <c r="AC586" i="1"/>
  <c r="AB586" i="1"/>
  <c r="AA586" i="1"/>
  <c r="DE586" i="1" s="1"/>
  <c r="J586" i="1"/>
  <c r="D586" i="1" s="1"/>
  <c r="G586" i="1"/>
  <c r="C586" i="1"/>
  <c r="B586" i="1"/>
  <c r="DD585" i="1"/>
  <c r="DF585" i="1" s="1"/>
  <c r="CZ585" i="1"/>
  <c r="DA585" i="1" s="1"/>
  <c r="AU585" i="1"/>
  <c r="AS585" i="1"/>
  <c r="DC585" i="1" s="1"/>
  <c r="DH585" i="1" s="1"/>
  <c r="AQ585" i="1"/>
  <c r="AJ585" i="1"/>
  <c r="AI585" i="1"/>
  <c r="AC585" i="1"/>
  <c r="AB585" i="1"/>
  <c r="DG585" i="1" s="1"/>
  <c r="AA585" i="1"/>
  <c r="DE585" i="1" s="1"/>
  <c r="J585" i="1"/>
  <c r="D585" i="1" s="1"/>
  <c r="G585" i="1"/>
  <c r="C585" i="1"/>
  <c r="B585" i="1"/>
  <c r="DD584" i="1"/>
  <c r="DF584" i="1" s="1"/>
  <c r="CZ584" i="1"/>
  <c r="DA584" i="1" s="1"/>
  <c r="AS584" i="1"/>
  <c r="DC584" i="1" s="1"/>
  <c r="DH584" i="1" s="1"/>
  <c r="AQ584" i="1"/>
  <c r="AJ584" i="1"/>
  <c r="AI584" i="1"/>
  <c r="AC584" i="1"/>
  <c r="AB584" i="1"/>
  <c r="DG584" i="1" s="1"/>
  <c r="AA584" i="1"/>
  <c r="DE584" i="1" s="1"/>
  <c r="J584" i="1"/>
  <c r="D584" i="1" s="1"/>
  <c r="G584" i="1"/>
  <c r="C584" i="1"/>
  <c r="B584" i="1"/>
  <c r="DD583" i="1"/>
  <c r="DF583" i="1" s="1"/>
  <c r="CZ583" i="1"/>
  <c r="DA583" i="1" s="1"/>
  <c r="AU583" i="1"/>
  <c r="AS583" i="1"/>
  <c r="DC583" i="1" s="1"/>
  <c r="DH583" i="1" s="1"/>
  <c r="AQ583" i="1"/>
  <c r="AJ583" i="1"/>
  <c r="AI583" i="1"/>
  <c r="AC583" i="1"/>
  <c r="AB583" i="1"/>
  <c r="AA583" i="1"/>
  <c r="DE583" i="1" s="1"/>
  <c r="J583" i="1"/>
  <c r="D583" i="1" s="1"/>
  <c r="G583" i="1"/>
  <c r="C583" i="1"/>
  <c r="B583" i="1"/>
  <c r="DD582" i="1"/>
  <c r="CZ582" i="1"/>
  <c r="DA582" i="1" s="1"/>
  <c r="AU582" i="1"/>
  <c r="AS582" i="1"/>
  <c r="DC582" i="1" s="1"/>
  <c r="DH582" i="1" s="1"/>
  <c r="AQ582" i="1"/>
  <c r="AJ582" i="1"/>
  <c r="AI582" i="1"/>
  <c r="AC582" i="1"/>
  <c r="AB582" i="1"/>
  <c r="AA582" i="1"/>
  <c r="DE582" i="1" s="1"/>
  <c r="J582" i="1"/>
  <c r="D582" i="1" s="1"/>
  <c r="G582" i="1"/>
  <c r="C582" i="1"/>
  <c r="B582" i="1"/>
  <c r="DD581" i="1"/>
  <c r="DF581" i="1" s="1"/>
  <c r="CZ581" i="1"/>
  <c r="DA581" i="1" s="1"/>
  <c r="AU581" i="1"/>
  <c r="AS581" i="1"/>
  <c r="DC581" i="1" s="1"/>
  <c r="DH581" i="1" s="1"/>
  <c r="AQ581" i="1"/>
  <c r="AJ581" i="1"/>
  <c r="AI581" i="1"/>
  <c r="AC581" i="1"/>
  <c r="AB581" i="1"/>
  <c r="AA581" i="1"/>
  <c r="DE581" i="1" s="1"/>
  <c r="J581" i="1"/>
  <c r="D581" i="1" s="1"/>
  <c r="G581" i="1"/>
  <c r="C581" i="1"/>
  <c r="B581" i="1"/>
  <c r="DD580" i="1"/>
  <c r="DF580" i="1" s="1"/>
  <c r="CZ580" i="1"/>
  <c r="DA580" i="1" s="1"/>
  <c r="AU580" i="1"/>
  <c r="AS580" i="1"/>
  <c r="DC580" i="1" s="1"/>
  <c r="DH580" i="1" s="1"/>
  <c r="AQ580" i="1"/>
  <c r="AJ580" i="1"/>
  <c r="AI580" i="1"/>
  <c r="AC580" i="1"/>
  <c r="AB580" i="1"/>
  <c r="AA580" i="1"/>
  <c r="DE580" i="1" s="1"/>
  <c r="J580" i="1"/>
  <c r="D580" i="1" s="1"/>
  <c r="G580" i="1"/>
  <c r="C580" i="1"/>
  <c r="B580" i="1"/>
  <c r="DD579" i="1"/>
  <c r="DF579" i="1" s="1"/>
  <c r="CZ579" i="1"/>
  <c r="DA579" i="1" s="1"/>
  <c r="AU579" i="1"/>
  <c r="AS579" i="1"/>
  <c r="DC579" i="1" s="1"/>
  <c r="DH579" i="1" s="1"/>
  <c r="AQ579" i="1"/>
  <c r="AJ579" i="1"/>
  <c r="AI579" i="1"/>
  <c r="AC579" i="1"/>
  <c r="AB579" i="1"/>
  <c r="AA579" i="1"/>
  <c r="DE579" i="1" s="1"/>
  <c r="J579" i="1"/>
  <c r="D579" i="1" s="1"/>
  <c r="G579" i="1"/>
  <c r="C579" i="1"/>
  <c r="B579" i="1"/>
  <c r="DD578" i="1"/>
  <c r="DF578" i="1" s="1"/>
  <c r="CZ578" i="1"/>
  <c r="DA578" i="1" s="1"/>
  <c r="AU578" i="1"/>
  <c r="AS578" i="1"/>
  <c r="DC578" i="1" s="1"/>
  <c r="DH578" i="1" s="1"/>
  <c r="AQ578" i="1"/>
  <c r="AJ578" i="1"/>
  <c r="AI578" i="1"/>
  <c r="AC578" i="1"/>
  <c r="AB578" i="1"/>
  <c r="AA578" i="1"/>
  <c r="DE578" i="1" s="1"/>
  <c r="J578" i="1"/>
  <c r="D578" i="1" s="1"/>
  <c r="G578" i="1"/>
  <c r="C578" i="1"/>
  <c r="B578" i="1"/>
  <c r="DD577" i="1"/>
  <c r="DF577" i="1" s="1"/>
  <c r="CZ577" i="1"/>
  <c r="DA577" i="1" s="1"/>
  <c r="AU577" i="1"/>
  <c r="AS577" i="1"/>
  <c r="DC577" i="1" s="1"/>
  <c r="DH577" i="1" s="1"/>
  <c r="AQ577" i="1"/>
  <c r="AJ577" i="1"/>
  <c r="AI577" i="1"/>
  <c r="AC577" i="1"/>
  <c r="AB577" i="1"/>
  <c r="DG577" i="1" s="1"/>
  <c r="AA577" i="1"/>
  <c r="DE577" i="1" s="1"/>
  <c r="J577" i="1"/>
  <c r="D577" i="1" s="1"/>
  <c r="G577" i="1"/>
  <c r="C577" i="1"/>
  <c r="B577" i="1"/>
  <c r="DD576" i="1"/>
  <c r="DF576" i="1" s="1"/>
  <c r="CZ576" i="1"/>
  <c r="DA576" i="1" s="1"/>
  <c r="AU576" i="1"/>
  <c r="AS576" i="1"/>
  <c r="DC576" i="1" s="1"/>
  <c r="DH576" i="1" s="1"/>
  <c r="AQ576" i="1"/>
  <c r="AJ576" i="1"/>
  <c r="AI576" i="1"/>
  <c r="AC576" i="1"/>
  <c r="AB576" i="1"/>
  <c r="AA576" i="1"/>
  <c r="DE576" i="1" s="1"/>
  <c r="J576" i="1"/>
  <c r="D576" i="1" s="1"/>
  <c r="G576" i="1"/>
  <c r="C576" i="1"/>
  <c r="B576" i="1"/>
  <c r="DD575" i="1"/>
  <c r="DF575" i="1" s="1"/>
  <c r="CZ575" i="1"/>
  <c r="DA575" i="1" s="1"/>
  <c r="AU575" i="1"/>
  <c r="AS575" i="1"/>
  <c r="DC575" i="1" s="1"/>
  <c r="DH575" i="1" s="1"/>
  <c r="AQ575" i="1"/>
  <c r="AJ575" i="1"/>
  <c r="AI575" i="1"/>
  <c r="AC575" i="1"/>
  <c r="AB575" i="1"/>
  <c r="DG575" i="1" s="1"/>
  <c r="AA575" i="1"/>
  <c r="DE575" i="1" s="1"/>
  <c r="J575" i="1"/>
  <c r="D575" i="1" s="1"/>
  <c r="G575" i="1"/>
  <c r="C575" i="1"/>
  <c r="B575" i="1"/>
  <c r="DD574" i="1"/>
  <c r="CZ574" i="1"/>
  <c r="DA574" i="1" s="1"/>
  <c r="AU574" i="1"/>
  <c r="AS574" i="1"/>
  <c r="DC574" i="1" s="1"/>
  <c r="DH574" i="1" s="1"/>
  <c r="AQ574" i="1"/>
  <c r="AJ574" i="1"/>
  <c r="AI574" i="1"/>
  <c r="AC574" i="1"/>
  <c r="AB574" i="1"/>
  <c r="AA574" i="1"/>
  <c r="DE574" i="1" s="1"/>
  <c r="J574" i="1"/>
  <c r="D574" i="1" s="1"/>
  <c r="G574" i="1"/>
  <c r="C574" i="1"/>
  <c r="B574" i="1"/>
  <c r="DD573" i="1"/>
  <c r="DF573" i="1" s="1"/>
  <c r="CZ573" i="1"/>
  <c r="DA573" i="1" s="1"/>
  <c r="AU573" i="1"/>
  <c r="AS573" i="1"/>
  <c r="DC573" i="1" s="1"/>
  <c r="DH573" i="1" s="1"/>
  <c r="AQ573" i="1"/>
  <c r="AJ573" i="1"/>
  <c r="AI573" i="1"/>
  <c r="AC573" i="1"/>
  <c r="AB573" i="1"/>
  <c r="AA573" i="1"/>
  <c r="DE573" i="1" s="1"/>
  <c r="J573" i="1"/>
  <c r="D573" i="1" s="1"/>
  <c r="G573" i="1"/>
  <c r="C573" i="1"/>
  <c r="B573" i="1"/>
  <c r="DD572" i="1"/>
  <c r="DF572" i="1" s="1"/>
  <c r="CZ572" i="1"/>
  <c r="DA572" i="1" s="1"/>
  <c r="AU572" i="1"/>
  <c r="AS572" i="1"/>
  <c r="DC572" i="1" s="1"/>
  <c r="DH572" i="1" s="1"/>
  <c r="AQ572" i="1"/>
  <c r="AJ572" i="1"/>
  <c r="AI572" i="1"/>
  <c r="AC572" i="1"/>
  <c r="AB572" i="1"/>
  <c r="AA572" i="1"/>
  <c r="DE572" i="1" s="1"/>
  <c r="J572" i="1"/>
  <c r="D572" i="1" s="1"/>
  <c r="G572" i="1"/>
  <c r="C572" i="1"/>
  <c r="B572" i="1"/>
  <c r="DD571" i="1"/>
  <c r="DF571" i="1" s="1"/>
  <c r="CZ571" i="1"/>
  <c r="DA571" i="1" s="1"/>
  <c r="AU571" i="1"/>
  <c r="AS571" i="1"/>
  <c r="DC571" i="1" s="1"/>
  <c r="DH571" i="1" s="1"/>
  <c r="AQ571" i="1"/>
  <c r="AJ571" i="1"/>
  <c r="AI571" i="1"/>
  <c r="AC571" i="1"/>
  <c r="AB571" i="1"/>
  <c r="AA571" i="1"/>
  <c r="DE571" i="1" s="1"/>
  <c r="J571" i="1"/>
  <c r="D571" i="1" s="1"/>
  <c r="G571" i="1"/>
  <c r="C571" i="1"/>
  <c r="B571" i="1"/>
  <c r="DD570" i="1"/>
  <c r="DF570" i="1" s="1"/>
  <c r="CZ570" i="1"/>
  <c r="DA570" i="1" s="1"/>
  <c r="AU570" i="1"/>
  <c r="AS570" i="1"/>
  <c r="DC570" i="1" s="1"/>
  <c r="DH570" i="1" s="1"/>
  <c r="AQ570" i="1"/>
  <c r="AJ570" i="1"/>
  <c r="AI570" i="1"/>
  <c r="AC570" i="1"/>
  <c r="AB570" i="1"/>
  <c r="AA570" i="1"/>
  <c r="DE570" i="1" s="1"/>
  <c r="J570" i="1"/>
  <c r="D570" i="1" s="1"/>
  <c r="G570" i="1"/>
  <c r="C570" i="1"/>
  <c r="B570" i="1"/>
  <c r="DD569" i="1"/>
  <c r="DF569" i="1" s="1"/>
  <c r="CZ569" i="1"/>
  <c r="DA569" i="1" s="1"/>
  <c r="AU569" i="1"/>
  <c r="AS569" i="1"/>
  <c r="DC569" i="1" s="1"/>
  <c r="DH569" i="1" s="1"/>
  <c r="AQ569" i="1"/>
  <c r="AJ569" i="1"/>
  <c r="AI569" i="1"/>
  <c r="AC569" i="1"/>
  <c r="AB569" i="1"/>
  <c r="AA569" i="1"/>
  <c r="DE569" i="1" s="1"/>
  <c r="J569" i="1"/>
  <c r="D569" i="1" s="1"/>
  <c r="G569" i="1"/>
  <c r="C569" i="1"/>
  <c r="B569" i="1"/>
  <c r="DD568" i="1"/>
  <c r="DF568" i="1" s="1"/>
  <c r="CZ568" i="1"/>
  <c r="DA568" i="1" s="1"/>
  <c r="AU568" i="1"/>
  <c r="AS568" i="1"/>
  <c r="DC568" i="1" s="1"/>
  <c r="DH568" i="1" s="1"/>
  <c r="AQ568" i="1"/>
  <c r="AJ568" i="1"/>
  <c r="AI568" i="1"/>
  <c r="AC568" i="1"/>
  <c r="AB568" i="1"/>
  <c r="AA568" i="1"/>
  <c r="DE568" i="1" s="1"/>
  <c r="J568" i="1"/>
  <c r="D568" i="1" s="1"/>
  <c r="G568" i="1"/>
  <c r="C568" i="1"/>
  <c r="B568" i="1"/>
  <c r="DD567" i="1"/>
  <c r="DF567" i="1" s="1"/>
  <c r="CZ567" i="1"/>
  <c r="DA567" i="1" s="1"/>
  <c r="AU567" i="1"/>
  <c r="AS567" i="1"/>
  <c r="DC567" i="1" s="1"/>
  <c r="DH567" i="1" s="1"/>
  <c r="AQ567" i="1"/>
  <c r="AJ567" i="1"/>
  <c r="AI567" i="1"/>
  <c r="AC567" i="1"/>
  <c r="AB567" i="1"/>
  <c r="AA567" i="1"/>
  <c r="DE567" i="1" s="1"/>
  <c r="J567" i="1"/>
  <c r="D567" i="1" s="1"/>
  <c r="G567" i="1"/>
  <c r="C567" i="1"/>
  <c r="B567" i="1"/>
  <c r="DD566" i="1"/>
  <c r="DF566" i="1" s="1"/>
  <c r="CZ566" i="1"/>
  <c r="DA566" i="1" s="1"/>
  <c r="AU566" i="1"/>
  <c r="AS566" i="1"/>
  <c r="DC566" i="1" s="1"/>
  <c r="DH566" i="1" s="1"/>
  <c r="AQ566" i="1"/>
  <c r="AJ566" i="1"/>
  <c r="AI566" i="1"/>
  <c r="AC566" i="1"/>
  <c r="AB566" i="1"/>
  <c r="AA566" i="1"/>
  <c r="DE566" i="1" s="1"/>
  <c r="J566" i="1"/>
  <c r="D566" i="1" s="1"/>
  <c r="G566" i="1"/>
  <c r="C566" i="1"/>
  <c r="B566" i="1"/>
  <c r="DD565" i="1"/>
  <c r="DF565" i="1" s="1"/>
  <c r="CZ565" i="1"/>
  <c r="DA565" i="1" s="1"/>
  <c r="AU565" i="1"/>
  <c r="AS565" i="1"/>
  <c r="DC565" i="1" s="1"/>
  <c r="DH565" i="1" s="1"/>
  <c r="AQ565" i="1"/>
  <c r="AJ565" i="1"/>
  <c r="AI565" i="1"/>
  <c r="AC565" i="1"/>
  <c r="AB565" i="1"/>
  <c r="DG565" i="1" s="1"/>
  <c r="AA565" i="1"/>
  <c r="DE565" i="1" s="1"/>
  <c r="J565" i="1"/>
  <c r="D565" i="1" s="1"/>
  <c r="G565" i="1"/>
  <c r="C565" i="1"/>
  <c r="B565" i="1"/>
  <c r="DD564" i="1"/>
  <c r="DF564" i="1" s="1"/>
  <c r="CZ564" i="1"/>
  <c r="DA564" i="1" s="1"/>
  <c r="AU564" i="1"/>
  <c r="AS564" i="1"/>
  <c r="DC564" i="1" s="1"/>
  <c r="DH564" i="1" s="1"/>
  <c r="AQ564" i="1"/>
  <c r="AJ564" i="1"/>
  <c r="AI564" i="1"/>
  <c r="AC564" i="1"/>
  <c r="AB564" i="1"/>
  <c r="AA564" i="1"/>
  <c r="DE564" i="1" s="1"/>
  <c r="J564" i="1"/>
  <c r="D564" i="1" s="1"/>
  <c r="G564" i="1"/>
  <c r="C564" i="1"/>
  <c r="B564" i="1"/>
  <c r="DD563" i="1"/>
  <c r="DF563" i="1" s="1"/>
  <c r="CZ563" i="1"/>
  <c r="DA563" i="1" s="1"/>
  <c r="AU563" i="1"/>
  <c r="AS563" i="1"/>
  <c r="DC563" i="1" s="1"/>
  <c r="DH563" i="1" s="1"/>
  <c r="AQ563" i="1"/>
  <c r="AJ563" i="1"/>
  <c r="AI563" i="1"/>
  <c r="AC563" i="1"/>
  <c r="AB563" i="1"/>
  <c r="AA563" i="1"/>
  <c r="DE563" i="1" s="1"/>
  <c r="J563" i="1"/>
  <c r="D563" i="1" s="1"/>
  <c r="G563" i="1"/>
  <c r="C563" i="1"/>
  <c r="B563" i="1"/>
  <c r="DD562" i="1"/>
  <c r="DF562" i="1" s="1"/>
  <c r="CZ562" i="1"/>
  <c r="DA562" i="1" s="1"/>
  <c r="AU562" i="1"/>
  <c r="AS562" i="1"/>
  <c r="DC562" i="1" s="1"/>
  <c r="DH562" i="1" s="1"/>
  <c r="AQ562" i="1"/>
  <c r="AJ562" i="1"/>
  <c r="AI562" i="1"/>
  <c r="AC562" i="1"/>
  <c r="AB562" i="1"/>
  <c r="AA562" i="1"/>
  <c r="DE562" i="1" s="1"/>
  <c r="J562" i="1"/>
  <c r="D562" i="1" s="1"/>
  <c r="G562" i="1"/>
  <c r="C562" i="1"/>
  <c r="B562" i="1"/>
  <c r="DD561" i="1"/>
  <c r="DF561" i="1" s="1"/>
  <c r="CZ561" i="1"/>
  <c r="DA561" i="1" s="1"/>
  <c r="AU561" i="1"/>
  <c r="AS561" i="1"/>
  <c r="DC561" i="1" s="1"/>
  <c r="DH561" i="1" s="1"/>
  <c r="AQ561" i="1"/>
  <c r="AJ561" i="1"/>
  <c r="AI561" i="1"/>
  <c r="AC561" i="1"/>
  <c r="AB561" i="1"/>
  <c r="AA561" i="1"/>
  <c r="DE561" i="1" s="1"/>
  <c r="J561" i="1"/>
  <c r="D561" i="1" s="1"/>
  <c r="G561" i="1"/>
  <c r="C561" i="1"/>
  <c r="B561" i="1"/>
  <c r="DD560" i="1"/>
  <c r="DF560" i="1" s="1"/>
  <c r="CZ560" i="1"/>
  <c r="DA560" i="1" s="1"/>
  <c r="AU560" i="1"/>
  <c r="AS560" i="1"/>
  <c r="DC560" i="1" s="1"/>
  <c r="DH560" i="1" s="1"/>
  <c r="AQ560" i="1"/>
  <c r="AJ560" i="1"/>
  <c r="AI560" i="1"/>
  <c r="AC560" i="1"/>
  <c r="AB560" i="1"/>
  <c r="AA560" i="1"/>
  <c r="DE560" i="1" s="1"/>
  <c r="J560" i="1"/>
  <c r="D560" i="1" s="1"/>
  <c r="G560" i="1"/>
  <c r="C560" i="1"/>
  <c r="B560" i="1"/>
  <c r="DD559" i="1"/>
  <c r="DF559" i="1" s="1"/>
  <c r="CZ559" i="1"/>
  <c r="DA559" i="1" s="1"/>
  <c r="AU559" i="1"/>
  <c r="AS559" i="1"/>
  <c r="DC559" i="1" s="1"/>
  <c r="DH559" i="1" s="1"/>
  <c r="AQ559" i="1"/>
  <c r="AJ559" i="1"/>
  <c r="AI559" i="1"/>
  <c r="AC559" i="1"/>
  <c r="AB559" i="1"/>
  <c r="AA559" i="1"/>
  <c r="DE559" i="1" s="1"/>
  <c r="J559" i="1"/>
  <c r="D559" i="1" s="1"/>
  <c r="G559" i="1"/>
  <c r="C559" i="1"/>
  <c r="B559" i="1"/>
  <c r="DD558" i="1"/>
  <c r="DF558" i="1" s="1"/>
  <c r="CZ558" i="1"/>
  <c r="DA558" i="1" s="1"/>
  <c r="AU558" i="1"/>
  <c r="AS558" i="1"/>
  <c r="DC558" i="1" s="1"/>
  <c r="DH558" i="1" s="1"/>
  <c r="AQ558" i="1"/>
  <c r="AJ558" i="1"/>
  <c r="AI558" i="1"/>
  <c r="AC558" i="1"/>
  <c r="AB558" i="1"/>
  <c r="DG558" i="1" s="1"/>
  <c r="AA558" i="1"/>
  <c r="DE558" i="1" s="1"/>
  <c r="J558" i="1"/>
  <c r="D558" i="1" s="1"/>
  <c r="G558" i="1"/>
  <c r="C558" i="1"/>
  <c r="B558" i="1"/>
  <c r="DD557" i="1"/>
  <c r="DF557" i="1" s="1"/>
  <c r="CZ557" i="1"/>
  <c r="DA557" i="1" s="1"/>
  <c r="AU557" i="1"/>
  <c r="AS557" i="1"/>
  <c r="DC557" i="1" s="1"/>
  <c r="DH557" i="1" s="1"/>
  <c r="AQ557" i="1"/>
  <c r="AJ557" i="1"/>
  <c r="AI557" i="1"/>
  <c r="AC557" i="1"/>
  <c r="AB557" i="1"/>
  <c r="DG557" i="1" s="1"/>
  <c r="AA557" i="1"/>
  <c r="DE557" i="1" s="1"/>
  <c r="J557" i="1"/>
  <c r="D557" i="1" s="1"/>
  <c r="G557" i="1"/>
  <c r="C557" i="1"/>
  <c r="B557" i="1"/>
  <c r="DD556" i="1"/>
  <c r="DF556" i="1" s="1"/>
  <c r="CZ556" i="1"/>
  <c r="DA556" i="1" s="1"/>
  <c r="AU556" i="1"/>
  <c r="AS556" i="1"/>
  <c r="DC556" i="1" s="1"/>
  <c r="DH556" i="1" s="1"/>
  <c r="AQ556" i="1"/>
  <c r="AJ556" i="1"/>
  <c r="AI556" i="1"/>
  <c r="AC556" i="1"/>
  <c r="AB556" i="1"/>
  <c r="AA556" i="1"/>
  <c r="DE556" i="1" s="1"/>
  <c r="J556" i="1"/>
  <c r="D556" i="1" s="1"/>
  <c r="G556" i="1"/>
  <c r="C556" i="1"/>
  <c r="B556" i="1"/>
  <c r="DD555" i="1"/>
  <c r="DF555" i="1" s="1"/>
  <c r="CZ555" i="1"/>
  <c r="DA555" i="1" s="1"/>
  <c r="AU555" i="1"/>
  <c r="AS555" i="1"/>
  <c r="DC555" i="1" s="1"/>
  <c r="DH555" i="1" s="1"/>
  <c r="AQ555" i="1"/>
  <c r="AJ555" i="1"/>
  <c r="AI555" i="1"/>
  <c r="AC555" i="1"/>
  <c r="AB555" i="1"/>
  <c r="AA555" i="1"/>
  <c r="DE555" i="1" s="1"/>
  <c r="J555" i="1"/>
  <c r="D555" i="1" s="1"/>
  <c r="G555" i="1"/>
  <c r="C555" i="1"/>
  <c r="B555" i="1"/>
  <c r="DD554" i="1"/>
  <c r="DF554" i="1" s="1"/>
  <c r="CZ554" i="1"/>
  <c r="DA554" i="1" s="1"/>
  <c r="AU554" i="1"/>
  <c r="AS554" i="1"/>
  <c r="DC554" i="1" s="1"/>
  <c r="DH554" i="1" s="1"/>
  <c r="AQ554" i="1"/>
  <c r="AJ554" i="1"/>
  <c r="AI554" i="1"/>
  <c r="AC554" i="1"/>
  <c r="AB554" i="1"/>
  <c r="AA554" i="1"/>
  <c r="DE554" i="1" s="1"/>
  <c r="J554" i="1"/>
  <c r="D554" i="1" s="1"/>
  <c r="G554" i="1"/>
  <c r="C554" i="1"/>
  <c r="B554" i="1"/>
  <c r="DD553" i="1"/>
  <c r="DF553" i="1" s="1"/>
  <c r="CZ553" i="1"/>
  <c r="DA553" i="1" s="1"/>
  <c r="AU553" i="1"/>
  <c r="AS553" i="1"/>
  <c r="DC553" i="1" s="1"/>
  <c r="DH553" i="1" s="1"/>
  <c r="AQ553" i="1"/>
  <c r="AJ553" i="1"/>
  <c r="AI553" i="1"/>
  <c r="AC553" i="1"/>
  <c r="AB553" i="1"/>
  <c r="AA553" i="1"/>
  <c r="DE553" i="1" s="1"/>
  <c r="J553" i="1"/>
  <c r="D553" i="1" s="1"/>
  <c r="G553" i="1"/>
  <c r="C553" i="1"/>
  <c r="B553" i="1"/>
  <c r="DD552" i="1"/>
  <c r="DF552" i="1" s="1"/>
  <c r="CZ552" i="1"/>
  <c r="DA552" i="1" s="1"/>
  <c r="AU552" i="1"/>
  <c r="AS552" i="1"/>
  <c r="DC552" i="1" s="1"/>
  <c r="DH552" i="1" s="1"/>
  <c r="AQ552" i="1"/>
  <c r="AJ552" i="1"/>
  <c r="AI552" i="1"/>
  <c r="AC552" i="1"/>
  <c r="AB552" i="1"/>
  <c r="AA552" i="1"/>
  <c r="DE552" i="1" s="1"/>
  <c r="J552" i="1"/>
  <c r="D552" i="1" s="1"/>
  <c r="G552" i="1"/>
  <c r="C552" i="1"/>
  <c r="B552" i="1"/>
  <c r="DD551" i="1"/>
  <c r="DF551" i="1" s="1"/>
  <c r="CZ551" i="1"/>
  <c r="DA551" i="1" s="1"/>
  <c r="AU551" i="1"/>
  <c r="AS551" i="1"/>
  <c r="DC551" i="1" s="1"/>
  <c r="DH551" i="1" s="1"/>
  <c r="AQ551" i="1"/>
  <c r="AJ551" i="1"/>
  <c r="AI551" i="1"/>
  <c r="AC551" i="1"/>
  <c r="AB551" i="1"/>
  <c r="AA551" i="1"/>
  <c r="DE551" i="1" s="1"/>
  <c r="J551" i="1"/>
  <c r="D551" i="1" s="1"/>
  <c r="G551" i="1"/>
  <c r="C551" i="1"/>
  <c r="B551" i="1"/>
  <c r="DD550" i="1"/>
  <c r="CZ550" i="1"/>
  <c r="DA550" i="1" s="1"/>
  <c r="AU550" i="1"/>
  <c r="AS550" i="1"/>
  <c r="DC550" i="1" s="1"/>
  <c r="DH550" i="1" s="1"/>
  <c r="AQ550" i="1"/>
  <c r="AJ550" i="1"/>
  <c r="AI550" i="1"/>
  <c r="AC550" i="1"/>
  <c r="AB550" i="1"/>
  <c r="DG550" i="1" s="1"/>
  <c r="AA550" i="1"/>
  <c r="DE550" i="1" s="1"/>
  <c r="J550" i="1"/>
  <c r="D550" i="1" s="1"/>
  <c r="G550" i="1"/>
  <c r="C550" i="1"/>
  <c r="B550" i="1"/>
  <c r="DD549" i="1"/>
  <c r="DF549" i="1" s="1"/>
  <c r="CZ549" i="1"/>
  <c r="DA549" i="1" s="1"/>
  <c r="AU549" i="1"/>
  <c r="AS549" i="1"/>
  <c r="DC549" i="1" s="1"/>
  <c r="DH549" i="1" s="1"/>
  <c r="AQ549" i="1"/>
  <c r="AJ549" i="1"/>
  <c r="AI549" i="1"/>
  <c r="AC549" i="1"/>
  <c r="AB549" i="1"/>
  <c r="DG549" i="1" s="1"/>
  <c r="AA549" i="1"/>
  <c r="DE549" i="1" s="1"/>
  <c r="J549" i="1"/>
  <c r="D549" i="1" s="1"/>
  <c r="G549" i="1"/>
  <c r="C549" i="1"/>
  <c r="B549" i="1"/>
  <c r="DD548" i="1"/>
  <c r="DF548" i="1" s="1"/>
  <c r="CZ548" i="1"/>
  <c r="DA548" i="1" s="1"/>
  <c r="AU548" i="1"/>
  <c r="AS548" i="1"/>
  <c r="DC548" i="1" s="1"/>
  <c r="DH548" i="1" s="1"/>
  <c r="AQ548" i="1"/>
  <c r="AJ548" i="1"/>
  <c r="AI548" i="1"/>
  <c r="AC548" i="1"/>
  <c r="AB548" i="1"/>
  <c r="DG548" i="1" s="1"/>
  <c r="AA548" i="1"/>
  <c r="DE548" i="1" s="1"/>
  <c r="J548" i="1"/>
  <c r="D548" i="1" s="1"/>
  <c r="G548" i="1"/>
  <c r="C548" i="1"/>
  <c r="B548" i="1"/>
  <c r="DD547" i="1"/>
  <c r="DF547" i="1" s="1"/>
  <c r="CZ547" i="1"/>
  <c r="DA547" i="1" s="1"/>
  <c r="AU547" i="1"/>
  <c r="AS547" i="1"/>
  <c r="DC547" i="1" s="1"/>
  <c r="DH547" i="1" s="1"/>
  <c r="AQ547" i="1"/>
  <c r="AJ547" i="1"/>
  <c r="AI547" i="1"/>
  <c r="AC547" i="1"/>
  <c r="AB547" i="1"/>
  <c r="AA547" i="1"/>
  <c r="DE547" i="1" s="1"/>
  <c r="J547" i="1"/>
  <c r="D547" i="1" s="1"/>
  <c r="G547" i="1"/>
  <c r="C547" i="1"/>
  <c r="B547" i="1"/>
  <c r="DD546" i="1"/>
  <c r="DF546" i="1" s="1"/>
  <c r="CZ546" i="1"/>
  <c r="DA546" i="1" s="1"/>
  <c r="AU546" i="1"/>
  <c r="AS546" i="1"/>
  <c r="DC546" i="1" s="1"/>
  <c r="DH546" i="1" s="1"/>
  <c r="AQ546" i="1"/>
  <c r="AJ546" i="1"/>
  <c r="AI546" i="1"/>
  <c r="AC546" i="1"/>
  <c r="AB546" i="1"/>
  <c r="AA546" i="1"/>
  <c r="DE546" i="1" s="1"/>
  <c r="J546" i="1"/>
  <c r="D546" i="1" s="1"/>
  <c r="G546" i="1"/>
  <c r="C546" i="1"/>
  <c r="B546" i="1"/>
  <c r="DD545" i="1"/>
  <c r="DF545" i="1" s="1"/>
  <c r="CZ545" i="1"/>
  <c r="DA545" i="1" s="1"/>
  <c r="AU545" i="1"/>
  <c r="AS545" i="1"/>
  <c r="DC545" i="1" s="1"/>
  <c r="DH545" i="1" s="1"/>
  <c r="AQ545" i="1"/>
  <c r="AJ545" i="1"/>
  <c r="AI545" i="1"/>
  <c r="AC545" i="1"/>
  <c r="AB545" i="1"/>
  <c r="AA545" i="1"/>
  <c r="DE545" i="1" s="1"/>
  <c r="J545" i="1"/>
  <c r="D545" i="1" s="1"/>
  <c r="G545" i="1"/>
  <c r="C545" i="1"/>
  <c r="B545" i="1"/>
  <c r="DD544" i="1"/>
  <c r="DF544" i="1" s="1"/>
  <c r="CZ544" i="1"/>
  <c r="DA544" i="1" s="1"/>
  <c r="AU544" i="1"/>
  <c r="AS544" i="1"/>
  <c r="DC544" i="1" s="1"/>
  <c r="DH544" i="1" s="1"/>
  <c r="AQ544" i="1"/>
  <c r="AJ544" i="1"/>
  <c r="AI544" i="1"/>
  <c r="AC544" i="1"/>
  <c r="AB544" i="1"/>
  <c r="AA544" i="1"/>
  <c r="DE544" i="1" s="1"/>
  <c r="J544" i="1"/>
  <c r="D544" i="1" s="1"/>
  <c r="G544" i="1"/>
  <c r="C544" i="1"/>
  <c r="B544" i="1"/>
  <c r="DD543" i="1"/>
  <c r="DF543" i="1" s="1"/>
  <c r="CZ543" i="1"/>
  <c r="DA543" i="1" s="1"/>
  <c r="AU543" i="1"/>
  <c r="AS543" i="1"/>
  <c r="DC543" i="1" s="1"/>
  <c r="DH543" i="1" s="1"/>
  <c r="AQ543" i="1"/>
  <c r="AJ543" i="1"/>
  <c r="AI543" i="1"/>
  <c r="AC543" i="1"/>
  <c r="AB543" i="1"/>
  <c r="AA543" i="1"/>
  <c r="DE543" i="1" s="1"/>
  <c r="J543" i="1"/>
  <c r="D543" i="1" s="1"/>
  <c r="G543" i="1"/>
  <c r="C543" i="1"/>
  <c r="B543" i="1"/>
  <c r="DD542" i="1"/>
  <c r="DF542" i="1" s="1"/>
  <c r="CZ542" i="1"/>
  <c r="DA542" i="1" s="1"/>
  <c r="AU542" i="1"/>
  <c r="AS542" i="1"/>
  <c r="DC542" i="1" s="1"/>
  <c r="DH542" i="1" s="1"/>
  <c r="AQ542" i="1"/>
  <c r="AJ542" i="1"/>
  <c r="AI542" i="1"/>
  <c r="AC542" i="1"/>
  <c r="AB542" i="1"/>
  <c r="AA542" i="1"/>
  <c r="DE542" i="1" s="1"/>
  <c r="J542" i="1"/>
  <c r="D542" i="1" s="1"/>
  <c r="G542" i="1"/>
  <c r="C542" i="1"/>
  <c r="B542" i="1"/>
  <c r="DD541" i="1"/>
  <c r="DF541" i="1" s="1"/>
  <c r="CZ541" i="1"/>
  <c r="DA541" i="1" s="1"/>
  <c r="AU541" i="1"/>
  <c r="AS541" i="1"/>
  <c r="DC541" i="1" s="1"/>
  <c r="DH541" i="1" s="1"/>
  <c r="AQ541" i="1"/>
  <c r="AJ541" i="1"/>
  <c r="AI541" i="1"/>
  <c r="AC541" i="1"/>
  <c r="AB541" i="1"/>
  <c r="AA541" i="1"/>
  <c r="DE541" i="1" s="1"/>
  <c r="J541" i="1"/>
  <c r="D541" i="1" s="1"/>
  <c r="G541" i="1"/>
  <c r="C541" i="1"/>
  <c r="B541" i="1"/>
  <c r="DD540" i="1"/>
  <c r="DF540" i="1" s="1"/>
  <c r="CZ540" i="1"/>
  <c r="DA540" i="1" s="1"/>
  <c r="AU540" i="1"/>
  <c r="AS540" i="1"/>
  <c r="DC540" i="1" s="1"/>
  <c r="DH540" i="1" s="1"/>
  <c r="AQ540" i="1"/>
  <c r="AJ540" i="1"/>
  <c r="AI540" i="1"/>
  <c r="AC540" i="1"/>
  <c r="AB540" i="1"/>
  <c r="DG540" i="1" s="1"/>
  <c r="AA540" i="1"/>
  <c r="DE540" i="1" s="1"/>
  <c r="J540" i="1"/>
  <c r="D540" i="1" s="1"/>
  <c r="G540" i="1"/>
  <c r="C540" i="1"/>
  <c r="B540" i="1"/>
  <c r="DD539" i="1"/>
  <c r="DF539" i="1" s="1"/>
  <c r="CZ539" i="1"/>
  <c r="DA539" i="1" s="1"/>
  <c r="AU539" i="1"/>
  <c r="AS539" i="1"/>
  <c r="DC539" i="1" s="1"/>
  <c r="DH539" i="1" s="1"/>
  <c r="AQ539" i="1"/>
  <c r="AJ539" i="1"/>
  <c r="AI539" i="1"/>
  <c r="AC539" i="1"/>
  <c r="AB539" i="1"/>
  <c r="AA539" i="1"/>
  <c r="DE539" i="1" s="1"/>
  <c r="J539" i="1"/>
  <c r="D539" i="1" s="1"/>
  <c r="G539" i="1"/>
  <c r="C539" i="1"/>
  <c r="B539" i="1"/>
  <c r="DD538" i="1"/>
  <c r="DF538" i="1" s="1"/>
  <c r="CZ538" i="1"/>
  <c r="DA538" i="1" s="1"/>
  <c r="AS538" i="1"/>
  <c r="DC538" i="1" s="1"/>
  <c r="DH538" i="1" s="1"/>
  <c r="AQ538" i="1"/>
  <c r="AJ538" i="1"/>
  <c r="AI538" i="1"/>
  <c r="AC538" i="1"/>
  <c r="AB538" i="1"/>
  <c r="AA538" i="1"/>
  <c r="DE538" i="1" s="1"/>
  <c r="J538" i="1"/>
  <c r="D538" i="1" s="1"/>
  <c r="G538" i="1"/>
  <c r="C538" i="1"/>
  <c r="B538" i="1"/>
  <c r="DD537" i="1"/>
  <c r="DF537" i="1" s="1"/>
  <c r="CZ537" i="1"/>
  <c r="DA537" i="1" s="1"/>
  <c r="AU537" i="1"/>
  <c r="AS537" i="1"/>
  <c r="DC537" i="1" s="1"/>
  <c r="DH537" i="1" s="1"/>
  <c r="AQ537" i="1"/>
  <c r="AJ537" i="1"/>
  <c r="AI537" i="1"/>
  <c r="AC537" i="1"/>
  <c r="AB537" i="1"/>
  <c r="AA537" i="1"/>
  <c r="DE537" i="1" s="1"/>
  <c r="J537" i="1"/>
  <c r="D537" i="1" s="1"/>
  <c r="G537" i="1"/>
  <c r="C537" i="1"/>
  <c r="B537" i="1"/>
  <c r="DD536" i="1"/>
  <c r="CZ536" i="1"/>
  <c r="DA536" i="1" s="1"/>
  <c r="AU536" i="1"/>
  <c r="AS536" i="1"/>
  <c r="DC536" i="1" s="1"/>
  <c r="DH536" i="1" s="1"/>
  <c r="AQ536" i="1"/>
  <c r="AJ536" i="1"/>
  <c r="AI536" i="1"/>
  <c r="AC536" i="1"/>
  <c r="AB536" i="1"/>
  <c r="DG536" i="1" s="1"/>
  <c r="AA536" i="1"/>
  <c r="DE536" i="1" s="1"/>
  <c r="J536" i="1"/>
  <c r="D536" i="1" s="1"/>
  <c r="G536" i="1"/>
  <c r="C536" i="1"/>
  <c r="B536" i="1"/>
  <c r="DD535" i="1"/>
  <c r="DF535" i="1" s="1"/>
  <c r="CZ535" i="1"/>
  <c r="DA535" i="1" s="1"/>
  <c r="AU535" i="1"/>
  <c r="AS535" i="1"/>
  <c r="DC535" i="1" s="1"/>
  <c r="DH535" i="1" s="1"/>
  <c r="AQ535" i="1"/>
  <c r="AJ535" i="1"/>
  <c r="AI535" i="1"/>
  <c r="AC535" i="1"/>
  <c r="AB535" i="1"/>
  <c r="AA535" i="1"/>
  <c r="DE535" i="1" s="1"/>
  <c r="J535" i="1"/>
  <c r="D535" i="1" s="1"/>
  <c r="G535" i="1"/>
  <c r="C535" i="1"/>
  <c r="B535" i="1"/>
  <c r="DD534" i="1"/>
  <c r="DF534" i="1" s="1"/>
  <c r="CZ534" i="1"/>
  <c r="DA534" i="1" s="1"/>
  <c r="AU534" i="1"/>
  <c r="AS534" i="1"/>
  <c r="DC534" i="1" s="1"/>
  <c r="DH534" i="1" s="1"/>
  <c r="AQ534" i="1"/>
  <c r="AJ534" i="1"/>
  <c r="AI534" i="1"/>
  <c r="AC534" i="1"/>
  <c r="AB534" i="1"/>
  <c r="AA534" i="1"/>
  <c r="DE534" i="1" s="1"/>
  <c r="J534" i="1"/>
  <c r="D534" i="1" s="1"/>
  <c r="G534" i="1"/>
  <c r="C534" i="1"/>
  <c r="B534" i="1"/>
  <c r="DD533" i="1"/>
  <c r="DF533" i="1" s="1"/>
  <c r="CZ533" i="1"/>
  <c r="DA533" i="1" s="1"/>
  <c r="AU533" i="1"/>
  <c r="AS533" i="1"/>
  <c r="DC533" i="1" s="1"/>
  <c r="DH533" i="1" s="1"/>
  <c r="AQ533" i="1"/>
  <c r="AJ533" i="1"/>
  <c r="AI533" i="1"/>
  <c r="AC533" i="1"/>
  <c r="AB533" i="1"/>
  <c r="AA533" i="1"/>
  <c r="DE533" i="1" s="1"/>
  <c r="J533" i="1"/>
  <c r="D533" i="1" s="1"/>
  <c r="G533" i="1"/>
  <c r="C533" i="1"/>
  <c r="B533" i="1"/>
  <c r="DD532" i="1"/>
  <c r="CZ532" i="1"/>
  <c r="DA532" i="1" s="1"/>
  <c r="AU532" i="1"/>
  <c r="AS532" i="1"/>
  <c r="DC532" i="1" s="1"/>
  <c r="DH532" i="1" s="1"/>
  <c r="AQ532" i="1"/>
  <c r="AJ532" i="1"/>
  <c r="AI532" i="1"/>
  <c r="AC532" i="1"/>
  <c r="AB532" i="1"/>
  <c r="AA532" i="1"/>
  <c r="DE532" i="1" s="1"/>
  <c r="J532" i="1"/>
  <c r="D532" i="1" s="1"/>
  <c r="G532" i="1"/>
  <c r="C532" i="1"/>
  <c r="B532" i="1"/>
  <c r="DD531" i="1"/>
  <c r="DF531" i="1" s="1"/>
  <c r="CZ531" i="1"/>
  <c r="DA531" i="1" s="1"/>
  <c r="AU531" i="1"/>
  <c r="AS531" i="1"/>
  <c r="DC531" i="1" s="1"/>
  <c r="DH531" i="1" s="1"/>
  <c r="AQ531" i="1"/>
  <c r="AJ531" i="1"/>
  <c r="AI531" i="1"/>
  <c r="AC531" i="1"/>
  <c r="AB531" i="1"/>
  <c r="DG531" i="1" s="1"/>
  <c r="AA531" i="1"/>
  <c r="DE531" i="1" s="1"/>
  <c r="J531" i="1"/>
  <c r="D531" i="1" s="1"/>
  <c r="G531" i="1"/>
  <c r="C531" i="1"/>
  <c r="B531" i="1"/>
  <c r="DD530" i="1"/>
  <c r="DF530" i="1" s="1"/>
  <c r="CZ530" i="1"/>
  <c r="DA530" i="1" s="1"/>
  <c r="AU530" i="1"/>
  <c r="AS530" i="1"/>
  <c r="DC530" i="1" s="1"/>
  <c r="DH530" i="1" s="1"/>
  <c r="AQ530" i="1"/>
  <c r="AJ530" i="1"/>
  <c r="AI530" i="1"/>
  <c r="AC530" i="1"/>
  <c r="AB530" i="1"/>
  <c r="AA530" i="1"/>
  <c r="DE530" i="1" s="1"/>
  <c r="J530" i="1"/>
  <c r="D530" i="1" s="1"/>
  <c r="G530" i="1"/>
  <c r="C530" i="1"/>
  <c r="B530" i="1"/>
  <c r="DD529" i="1"/>
  <c r="DF529" i="1" s="1"/>
  <c r="CZ529" i="1"/>
  <c r="DA529" i="1" s="1"/>
  <c r="AU529" i="1"/>
  <c r="AS529" i="1"/>
  <c r="DC529" i="1" s="1"/>
  <c r="DH529" i="1" s="1"/>
  <c r="AQ529" i="1"/>
  <c r="AJ529" i="1"/>
  <c r="AI529" i="1"/>
  <c r="AC529" i="1"/>
  <c r="AB529" i="1"/>
  <c r="AA529" i="1"/>
  <c r="DE529" i="1" s="1"/>
  <c r="J529" i="1"/>
  <c r="D529" i="1" s="1"/>
  <c r="G529" i="1"/>
  <c r="C529" i="1"/>
  <c r="B529" i="1"/>
  <c r="DD528" i="1"/>
  <c r="DF528" i="1" s="1"/>
  <c r="CZ528" i="1"/>
  <c r="DA528" i="1" s="1"/>
  <c r="AU528" i="1"/>
  <c r="AS528" i="1"/>
  <c r="DC528" i="1" s="1"/>
  <c r="DH528" i="1" s="1"/>
  <c r="AQ528" i="1"/>
  <c r="AJ528" i="1"/>
  <c r="AI528" i="1"/>
  <c r="AC528" i="1"/>
  <c r="AB528" i="1"/>
  <c r="AA528" i="1"/>
  <c r="DE528" i="1" s="1"/>
  <c r="J528" i="1"/>
  <c r="D528" i="1" s="1"/>
  <c r="G528" i="1"/>
  <c r="C528" i="1"/>
  <c r="B528" i="1"/>
  <c r="DD527" i="1"/>
  <c r="DF527" i="1" s="1"/>
  <c r="CZ527" i="1"/>
  <c r="DA527" i="1" s="1"/>
  <c r="AU527" i="1"/>
  <c r="AS527" i="1"/>
  <c r="DC527" i="1" s="1"/>
  <c r="DH527" i="1" s="1"/>
  <c r="AQ527" i="1"/>
  <c r="AJ527" i="1"/>
  <c r="AI527" i="1"/>
  <c r="AC527" i="1"/>
  <c r="AB527" i="1"/>
  <c r="AA527" i="1"/>
  <c r="DE527" i="1" s="1"/>
  <c r="J527" i="1"/>
  <c r="D527" i="1" s="1"/>
  <c r="G527" i="1"/>
  <c r="C527" i="1"/>
  <c r="B527" i="1"/>
  <c r="DD526" i="1"/>
  <c r="CZ526" i="1"/>
  <c r="DA526" i="1" s="1"/>
  <c r="AU526" i="1"/>
  <c r="AS526" i="1"/>
  <c r="DC526" i="1" s="1"/>
  <c r="DH526" i="1" s="1"/>
  <c r="AQ526" i="1"/>
  <c r="AJ526" i="1"/>
  <c r="AI526" i="1"/>
  <c r="AC526" i="1"/>
  <c r="AB526" i="1"/>
  <c r="AA526" i="1"/>
  <c r="DE526" i="1" s="1"/>
  <c r="J526" i="1"/>
  <c r="D526" i="1" s="1"/>
  <c r="G526" i="1"/>
  <c r="C526" i="1"/>
  <c r="B526" i="1"/>
  <c r="DD525" i="1"/>
  <c r="CZ525" i="1"/>
  <c r="DA525" i="1" s="1"/>
  <c r="AU525" i="1"/>
  <c r="AS525" i="1"/>
  <c r="DC525" i="1" s="1"/>
  <c r="DH525" i="1" s="1"/>
  <c r="AQ525" i="1"/>
  <c r="AJ525" i="1"/>
  <c r="AI525" i="1"/>
  <c r="AC525" i="1"/>
  <c r="AB525" i="1"/>
  <c r="AA525" i="1"/>
  <c r="DE525" i="1" s="1"/>
  <c r="J525" i="1"/>
  <c r="D525" i="1" s="1"/>
  <c r="G525" i="1"/>
  <c r="C525" i="1"/>
  <c r="B525" i="1"/>
  <c r="DD524" i="1"/>
  <c r="DF524" i="1" s="1"/>
  <c r="CZ524" i="1"/>
  <c r="DA524" i="1" s="1"/>
  <c r="AU524" i="1"/>
  <c r="AS524" i="1"/>
  <c r="DC524" i="1" s="1"/>
  <c r="DH524" i="1" s="1"/>
  <c r="AQ524" i="1"/>
  <c r="AJ524" i="1"/>
  <c r="AI524" i="1"/>
  <c r="AC524" i="1"/>
  <c r="AB524" i="1"/>
  <c r="AA524" i="1"/>
  <c r="DE524" i="1" s="1"/>
  <c r="J524" i="1"/>
  <c r="D524" i="1" s="1"/>
  <c r="G524" i="1"/>
  <c r="C524" i="1"/>
  <c r="B524" i="1"/>
  <c r="DD523" i="1"/>
  <c r="DF523" i="1" s="1"/>
  <c r="CZ523" i="1"/>
  <c r="DA523" i="1" s="1"/>
  <c r="AU523" i="1"/>
  <c r="AS523" i="1"/>
  <c r="DC523" i="1" s="1"/>
  <c r="DH523" i="1" s="1"/>
  <c r="AQ523" i="1"/>
  <c r="AJ523" i="1"/>
  <c r="AI523" i="1"/>
  <c r="AC523" i="1"/>
  <c r="AB523" i="1"/>
  <c r="DG523" i="1" s="1"/>
  <c r="AA523" i="1"/>
  <c r="DE523" i="1" s="1"/>
  <c r="J523" i="1"/>
  <c r="D523" i="1" s="1"/>
  <c r="G523" i="1"/>
  <c r="C523" i="1"/>
  <c r="B523" i="1"/>
  <c r="DD522" i="1"/>
  <c r="DF522" i="1" s="1"/>
  <c r="CZ522" i="1"/>
  <c r="DA522" i="1" s="1"/>
  <c r="AU522" i="1"/>
  <c r="AS522" i="1"/>
  <c r="DC522" i="1" s="1"/>
  <c r="DH522" i="1" s="1"/>
  <c r="AQ522" i="1"/>
  <c r="AJ522" i="1"/>
  <c r="AI522" i="1"/>
  <c r="AC522" i="1"/>
  <c r="AB522" i="1"/>
  <c r="AA522" i="1"/>
  <c r="DE522" i="1" s="1"/>
  <c r="J522" i="1"/>
  <c r="D522" i="1" s="1"/>
  <c r="G522" i="1"/>
  <c r="C522" i="1"/>
  <c r="B522" i="1"/>
  <c r="DD521" i="1"/>
  <c r="DF521" i="1" s="1"/>
  <c r="CZ521" i="1"/>
  <c r="DA521" i="1" s="1"/>
  <c r="AU521" i="1"/>
  <c r="AS521" i="1"/>
  <c r="DC521" i="1" s="1"/>
  <c r="DH521" i="1" s="1"/>
  <c r="AQ521" i="1"/>
  <c r="AJ521" i="1"/>
  <c r="AI521" i="1"/>
  <c r="AC521" i="1"/>
  <c r="AB521" i="1"/>
  <c r="AA521" i="1"/>
  <c r="DE521" i="1" s="1"/>
  <c r="J521" i="1"/>
  <c r="D521" i="1" s="1"/>
  <c r="G521" i="1"/>
  <c r="C521" i="1"/>
  <c r="B521" i="1"/>
  <c r="DD520" i="1"/>
  <c r="DF520" i="1" s="1"/>
  <c r="CZ520" i="1"/>
  <c r="DA520" i="1" s="1"/>
  <c r="AU520" i="1"/>
  <c r="AS520" i="1"/>
  <c r="DC520" i="1" s="1"/>
  <c r="DH520" i="1" s="1"/>
  <c r="AQ520" i="1"/>
  <c r="AJ520" i="1"/>
  <c r="AI520" i="1"/>
  <c r="AC520" i="1"/>
  <c r="AB520" i="1"/>
  <c r="AA520" i="1"/>
  <c r="DE520" i="1" s="1"/>
  <c r="J520" i="1"/>
  <c r="D520" i="1" s="1"/>
  <c r="G520" i="1"/>
  <c r="C520" i="1"/>
  <c r="B520" i="1"/>
  <c r="DD519" i="1"/>
  <c r="DF519" i="1" s="1"/>
  <c r="CZ519" i="1"/>
  <c r="DA519" i="1" s="1"/>
  <c r="AU519" i="1"/>
  <c r="AS519" i="1"/>
  <c r="DC519" i="1" s="1"/>
  <c r="DH519" i="1" s="1"/>
  <c r="AQ519" i="1"/>
  <c r="AJ519" i="1"/>
  <c r="AI519" i="1"/>
  <c r="AC519" i="1"/>
  <c r="AB519" i="1"/>
  <c r="AA519" i="1"/>
  <c r="DE519" i="1" s="1"/>
  <c r="J519" i="1"/>
  <c r="D519" i="1" s="1"/>
  <c r="G519" i="1"/>
  <c r="C519" i="1"/>
  <c r="B519" i="1"/>
  <c r="DD518" i="1"/>
  <c r="CZ518" i="1"/>
  <c r="DA518" i="1" s="1"/>
  <c r="AU518" i="1"/>
  <c r="AS518" i="1"/>
  <c r="DC518" i="1" s="1"/>
  <c r="DH518" i="1" s="1"/>
  <c r="AQ518" i="1"/>
  <c r="AJ518" i="1"/>
  <c r="AI518" i="1"/>
  <c r="AC518" i="1"/>
  <c r="AB518" i="1"/>
  <c r="AA518" i="1"/>
  <c r="DE518" i="1" s="1"/>
  <c r="J518" i="1"/>
  <c r="D518" i="1" s="1"/>
  <c r="G518" i="1"/>
  <c r="C518" i="1"/>
  <c r="B518" i="1"/>
  <c r="DD517" i="1"/>
  <c r="DF517" i="1" s="1"/>
  <c r="CZ517" i="1"/>
  <c r="DA517" i="1" s="1"/>
  <c r="AU517" i="1"/>
  <c r="AS517" i="1"/>
  <c r="DC517" i="1" s="1"/>
  <c r="DH517" i="1" s="1"/>
  <c r="AQ517" i="1"/>
  <c r="AJ517" i="1"/>
  <c r="AI517" i="1"/>
  <c r="AC517" i="1"/>
  <c r="AB517" i="1"/>
  <c r="AA517" i="1"/>
  <c r="DE517" i="1" s="1"/>
  <c r="J517" i="1"/>
  <c r="D517" i="1" s="1"/>
  <c r="G517" i="1"/>
  <c r="C517" i="1"/>
  <c r="B517" i="1"/>
  <c r="DD516" i="1"/>
  <c r="CZ516" i="1"/>
  <c r="DA516" i="1" s="1"/>
  <c r="AU516" i="1"/>
  <c r="AS516" i="1"/>
  <c r="DC516" i="1" s="1"/>
  <c r="DH516" i="1" s="1"/>
  <c r="AQ516" i="1"/>
  <c r="AJ516" i="1"/>
  <c r="AI516" i="1"/>
  <c r="AC516" i="1"/>
  <c r="AB516" i="1"/>
  <c r="AA516" i="1"/>
  <c r="DE516" i="1" s="1"/>
  <c r="J516" i="1"/>
  <c r="D516" i="1" s="1"/>
  <c r="G516" i="1"/>
  <c r="C516" i="1"/>
  <c r="B516" i="1"/>
  <c r="DD515" i="1"/>
  <c r="DF515" i="1" s="1"/>
  <c r="CZ515" i="1"/>
  <c r="DA515" i="1" s="1"/>
  <c r="AU515" i="1"/>
  <c r="AS515" i="1"/>
  <c r="DC515" i="1" s="1"/>
  <c r="DH515" i="1" s="1"/>
  <c r="AQ515" i="1"/>
  <c r="AJ515" i="1"/>
  <c r="AI515" i="1"/>
  <c r="AC515" i="1"/>
  <c r="AB515" i="1"/>
  <c r="AA515" i="1"/>
  <c r="DE515" i="1" s="1"/>
  <c r="J515" i="1"/>
  <c r="D515" i="1" s="1"/>
  <c r="G515" i="1"/>
  <c r="C515" i="1"/>
  <c r="B515" i="1"/>
  <c r="DD514" i="1"/>
  <c r="DF514" i="1" s="1"/>
  <c r="CZ514" i="1"/>
  <c r="DA514" i="1" s="1"/>
  <c r="AU514" i="1"/>
  <c r="AS514" i="1"/>
  <c r="DC514" i="1" s="1"/>
  <c r="DH514" i="1" s="1"/>
  <c r="AQ514" i="1"/>
  <c r="AJ514" i="1"/>
  <c r="AI514" i="1"/>
  <c r="AC514" i="1"/>
  <c r="AB514" i="1"/>
  <c r="AA514" i="1"/>
  <c r="DE514" i="1" s="1"/>
  <c r="J514" i="1"/>
  <c r="D514" i="1" s="1"/>
  <c r="G514" i="1"/>
  <c r="C514" i="1"/>
  <c r="B514" i="1"/>
  <c r="DD513" i="1"/>
  <c r="DF513" i="1" s="1"/>
  <c r="CZ513" i="1"/>
  <c r="DA513" i="1" s="1"/>
  <c r="AU513" i="1"/>
  <c r="AS513" i="1"/>
  <c r="DC513" i="1" s="1"/>
  <c r="DH513" i="1" s="1"/>
  <c r="AQ513" i="1"/>
  <c r="AJ513" i="1"/>
  <c r="AI513" i="1"/>
  <c r="AC513" i="1"/>
  <c r="AB513" i="1"/>
  <c r="AA513" i="1"/>
  <c r="DE513" i="1" s="1"/>
  <c r="J513" i="1"/>
  <c r="D513" i="1" s="1"/>
  <c r="G513" i="1"/>
  <c r="C513" i="1"/>
  <c r="B513" i="1"/>
  <c r="DD512" i="1"/>
  <c r="CZ512" i="1"/>
  <c r="DA512" i="1" s="1"/>
  <c r="AU512" i="1"/>
  <c r="AS512" i="1"/>
  <c r="DC512" i="1" s="1"/>
  <c r="DH512" i="1" s="1"/>
  <c r="AQ512" i="1"/>
  <c r="AJ512" i="1"/>
  <c r="AI512" i="1"/>
  <c r="AC512" i="1"/>
  <c r="AB512" i="1"/>
  <c r="AA512" i="1"/>
  <c r="DE512" i="1" s="1"/>
  <c r="J512" i="1"/>
  <c r="D512" i="1" s="1"/>
  <c r="G512" i="1"/>
  <c r="C512" i="1"/>
  <c r="B512" i="1"/>
  <c r="DD511" i="1"/>
  <c r="CZ511" i="1"/>
  <c r="DA511" i="1" s="1"/>
  <c r="AU511" i="1"/>
  <c r="AS511" i="1"/>
  <c r="DC511" i="1" s="1"/>
  <c r="DH511" i="1" s="1"/>
  <c r="AQ511" i="1"/>
  <c r="AJ511" i="1"/>
  <c r="AI511" i="1"/>
  <c r="AC511" i="1"/>
  <c r="AB511" i="1"/>
  <c r="AA511" i="1"/>
  <c r="DE511" i="1" s="1"/>
  <c r="J511" i="1"/>
  <c r="D511" i="1" s="1"/>
  <c r="G511" i="1"/>
  <c r="C511" i="1"/>
  <c r="B511" i="1"/>
  <c r="DD510" i="1"/>
  <c r="CZ510" i="1"/>
  <c r="DA510" i="1" s="1"/>
  <c r="AU510" i="1"/>
  <c r="AS510" i="1"/>
  <c r="DC510" i="1" s="1"/>
  <c r="DH510" i="1" s="1"/>
  <c r="AQ510" i="1"/>
  <c r="AJ510" i="1"/>
  <c r="AI510" i="1"/>
  <c r="AC510" i="1"/>
  <c r="AB510" i="1"/>
  <c r="AA510" i="1"/>
  <c r="DE510" i="1" s="1"/>
  <c r="J510" i="1"/>
  <c r="D510" i="1" s="1"/>
  <c r="G510" i="1"/>
  <c r="C510" i="1"/>
  <c r="B510" i="1"/>
  <c r="DD509" i="1"/>
  <c r="DF509" i="1" s="1"/>
  <c r="CZ509" i="1"/>
  <c r="DA509" i="1" s="1"/>
  <c r="AU509" i="1"/>
  <c r="AS509" i="1"/>
  <c r="DC509" i="1" s="1"/>
  <c r="DH509" i="1" s="1"/>
  <c r="AQ509" i="1"/>
  <c r="AJ509" i="1"/>
  <c r="AI509" i="1"/>
  <c r="AC509" i="1"/>
  <c r="AB509" i="1"/>
  <c r="DG509" i="1" s="1"/>
  <c r="AA509" i="1"/>
  <c r="DE509" i="1" s="1"/>
  <c r="J509" i="1"/>
  <c r="D509" i="1" s="1"/>
  <c r="G509" i="1"/>
  <c r="C509" i="1"/>
  <c r="B509" i="1"/>
  <c r="DD508" i="1"/>
  <c r="DF508" i="1" s="1"/>
  <c r="CZ508" i="1"/>
  <c r="DA508" i="1" s="1"/>
  <c r="AU508" i="1"/>
  <c r="AS508" i="1"/>
  <c r="DC508" i="1" s="1"/>
  <c r="DH508" i="1" s="1"/>
  <c r="AQ508" i="1"/>
  <c r="AJ508" i="1"/>
  <c r="AI508" i="1"/>
  <c r="AC508" i="1"/>
  <c r="AB508" i="1"/>
  <c r="AA508" i="1"/>
  <c r="DE508" i="1" s="1"/>
  <c r="J508" i="1"/>
  <c r="D508" i="1" s="1"/>
  <c r="G508" i="1"/>
  <c r="C508" i="1"/>
  <c r="B508" i="1"/>
  <c r="DD507" i="1"/>
  <c r="DF507" i="1" s="1"/>
  <c r="CZ507" i="1"/>
  <c r="DA507" i="1" s="1"/>
  <c r="AU507" i="1"/>
  <c r="AS507" i="1"/>
  <c r="DC507" i="1" s="1"/>
  <c r="DH507" i="1" s="1"/>
  <c r="AQ507" i="1"/>
  <c r="AJ507" i="1"/>
  <c r="AI507" i="1"/>
  <c r="AC507" i="1"/>
  <c r="AB507" i="1"/>
  <c r="AA507" i="1"/>
  <c r="DE507" i="1" s="1"/>
  <c r="J507" i="1"/>
  <c r="D507" i="1" s="1"/>
  <c r="G507" i="1"/>
  <c r="C507" i="1"/>
  <c r="B507" i="1"/>
  <c r="DD506" i="1"/>
  <c r="DF506" i="1" s="1"/>
  <c r="CZ506" i="1"/>
  <c r="DA506" i="1" s="1"/>
  <c r="AU506" i="1"/>
  <c r="AS506" i="1"/>
  <c r="DC506" i="1" s="1"/>
  <c r="DH506" i="1" s="1"/>
  <c r="AQ506" i="1"/>
  <c r="AJ506" i="1"/>
  <c r="AI506" i="1"/>
  <c r="AC506" i="1"/>
  <c r="AB506" i="1"/>
  <c r="AA506" i="1"/>
  <c r="DE506" i="1" s="1"/>
  <c r="J506" i="1"/>
  <c r="D506" i="1" s="1"/>
  <c r="G506" i="1"/>
  <c r="C506" i="1"/>
  <c r="B506" i="1"/>
  <c r="DD505" i="1"/>
  <c r="DF505" i="1" s="1"/>
  <c r="CZ505" i="1"/>
  <c r="DA505" i="1" s="1"/>
  <c r="AU505" i="1"/>
  <c r="AS505" i="1"/>
  <c r="DC505" i="1" s="1"/>
  <c r="DH505" i="1" s="1"/>
  <c r="AQ505" i="1"/>
  <c r="AJ505" i="1"/>
  <c r="AI505" i="1"/>
  <c r="AC505" i="1"/>
  <c r="AB505" i="1"/>
  <c r="DG505" i="1" s="1"/>
  <c r="AA505" i="1"/>
  <c r="DE505" i="1" s="1"/>
  <c r="J505" i="1"/>
  <c r="D505" i="1" s="1"/>
  <c r="G505" i="1"/>
  <c r="C505" i="1"/>
  <c r="B505" i="1"/>
  <c r="DD504" i="1"/>
  <c r="CZ504" i="1"/>
  <c r="DA504" i="1" s="1"/>
  <c r="AU504" i="1"/>
  <c r="AS504" i="1"/>
  <c r="DC504" i="1" s="1"/>
  <c r="DH504" i="1" s="1"/>
  <c r="AQ504" i="1"/>
  <c r="AJ504" i="1"/>
  <c r="AI504" i="1"/>
  <c r="AC504" i="1"/>
  <c r="AB504" i="1"/>
  <c r="AA504" i="1"/>
  <c r="DE504" i="1" s="1"/>
  <c r="J504" i="1"/>
  <c r="D504" i="1" s="1"/>
  <c r="G504" i="1"/>
  <c r="C504" i="1"/>
  <c r="B504" i="1"/>
  <c r="DD503" i="1"/>
  <c r="DF503" i="1" s="1"/>
  <c r="CZ503" i="1"/>
  <c r="DA503" i="1" s="1"/>
  <c r="AU503" i="1"/>
  <c r="AS503" i="1"/>
  <c r="DC503" i="1" s="1"/>
  <c r="DH503" i="1" s="1"/>
  <c r="AQ503" i="1"/>
  <c r="AJ503" i="1"/>
  <c r="AI503" i="1"/>
  <c r="AC503" i="1"/>
  <c r="AB503" i="1"/>
  <c r="AA503" i="1"/>
  <c r="DE503" i="1" s="1"/>
  <c r="J503" i="1"/>
  <c r="D503" i="1" s="1"/>
  <c r="G503" i="1"/>
  <c r="C503" i="1"/>
  <c r="B503" i="1"/>
  <c r="DD502" i="1"/>
  <c r="DF502" i="1" s="1"/>
  <c r="CZ502" i="1"/>
  <c r="DA502" i="1" s="1"/>
  <c r="AU502" i="1"/>
  <c r="AS502" i="1"/>
  <c r="DC502" i="1" s="1"/>
  <c r="DH502" i="1" s="1"/>
  <c r="AQ502" i="1"/>
  <c r="AJ502" i="1"/>
  <c r="AI502" i="1"/>
  <c r="AC502" i="1"/>
  <c r="AB502" i="1"/>
  <c r="DG502" i="1" s="1"/>
  <c r="AA502" i="1"/>
  <c r="DE502" i="1" s="1"/>
  <c r="J502" i="1"/>
  <c r="D502" i="1" s="1"/>
  <c r="G502" i="1"/>
  <c r="C502" i="1"/>
  <c r="B502" i="1"/>
  <c r="DD501" i="1"/>
  <c r="DF501" i="1" s="1"/>
  <c r="CZ501" i="1"/>
  <c r="DA501" i="1" s="1"/>
  <c r="AU501" i="1"/>
  <c r="AS501" i="1"/>
  <c r="DC501" i="1" s="1"/>
  <c r="DH501" i="1" s="1"/>
  <c r="AQ501" i="1"/>
  <c r="AJ501" i="1"/>
  <c r="AI501" i="1"/>
  <c r="AC501" i="1"/>
  <c r="AB501" i="1"/>
  <c r="DG501" i="1" s="1"/>
  <c r="AA501" i="1"/>
  <c r="DE501" i="1" s="1"/>
  <c r="J501" i="1"/>
  <c r="D501" i="1" s="1"/>
  <c r="G501" i="1"/>
  <c r="C501" i="1"/>
  <c r="B501" i="1"/>
  <c r="DD500" i="1"/>
  <c r="CZ500" i="1"/>
  <c r="DA500" i="1" s="1"/>
  <c r="AU500" i="1"/>
  <c r="AS500" i="1"/>
  <c r="DC500" i="1" s="1"/>
  <c r="DH500" i="1" s="1"/>
  <c r="AQ500" i="1"/>
  <c r="AJ500" i="1"/>
  <c r="AI500" i="1"/>
  <c r="AC500" i="1"/>
  <c r="AB500" i="1"/>
  <c r="AA500" i="1"/>
  <c r="DE500" i="1" s="1"/>
  <c r="J500" i="1"/>
  <c r="D500" i="1" s="1"/>
  <c r="G500" i="1"/>
  <c r="C500" i="1"/>
  <c r="B500" i="1"/>
  <c r="DD499" i="1"/>
  <c r="DF499" i="1" s="1"/>
  <c r="CZ499" i="1"/>
  <c r="DA499" i="1" s="1"/>
  <c r="AU499" i="1"/>
  <c r="AS499" i="1"/>
  <c r="DC499" i="1" s="1"/>
  <c r="DH499" i="1" s="1"/>
  <c r="AQ499" i="1"/>
  <c r="AJ499" i="1"/>
  <c r="AI499" i="1"/>
  <c r="AC499" i="1"/>
  <c r="AB499" i="1"/>
  <c r="AA499" i="1"/>
  <c r="DE499" i="1" s="1"/>
  <c r="J499" i="1"/>
  <c r="D499" i="1" s="1"/>
  <c r="G499" i="1"/>
  <c r="C499" i="1"/>
  <c r="B499" i="1"/>
  <c r="DD498" i="1"/>
  <c r="DF498" i="1" s="1"/>
  <c r="CZ498" i="1"/>
  <c r="DA498" i="1" s="1"/>
  <c r="AU498" i="1"/>
  <c r="AS498" i="1"/>
  <c r="DC498" i="1" s="1"/>
  <c r="DH498" i="1" s="1"/>
  <c r="AQ498" i="1"/>
  <c r="AJ498" i="1"/>
  <c r="AI498" i="1"/>
  <c r="AC498" i="1"/>
  <c r="AB498" i="1"/>
  <c r="AA498" i="1"/>
  <c r="DE498" i="1" s="1"/>
  <c r="J498" i="1"/>
  <c r="D498" i="1" s="1"/>
  <c r="G498" i="1"/>
  <c r="C498" i="1"/>
  <c r="B498" i="1"/>
  <c r="DD497" i="1"/>
  <c r="DF497" i="1" s="1"/>
  <c r="CZ497" i="1"/>
  <c r="DA497" i="1" s="1"/>
  <c r="AU497" i="1"/>
  <c r="AS497" i="1"/>
  <c r="DC497" i="1" s="1"/>
  <c r="DH497" i="1" s="1"/>
  <c r="AQ497" i="1"/>
  <c r="AJ497" i="1"/>
  <c r="AI497" i="1"/>
  <c r="AC497" i="1"/>
  <c r="AB497" i="1"/>
  <c r="AA497" i="1"/>
  <c r="DE497" i="1" s="1"/>
  <c r="J497" i="1"/>
  <c r="D497" i="1" s="1"/>
  <c r="G497" i="1"/>
  <c r="C497" i="1"/>
  <c r="B497" i="1"/>
  <c r="DD496" i="1"/>
  <c r="CZ496" i="1"/>
  <c r="DA496" i="1" s="1"/>
  <c r="AU496" i="1"/>
  <c r="AS496" i="1"/>
  <c r="DC496" i="1" s="1"/>
  <c r="DH496" i="1" s="1"/>
  <c r="AQ496" i="1"/>
  <c r="AJ496" i="1"/>
  <c r="AI496" i="1"/>
  <c r="AC496" i="1"/>
  <c r="AB496" i="1"/>
  <c r="AA496" i="1"/>
  <c r="DE496" i="1" s="1"/>
  <c r="J496" i="1"/>
  <c r="D496" i="1" s="1"/>
  <c r="G496" i="1"/>
  <c r="C496" i="1"/>
  <c r="B496" i="1"/>
  <c r="DD495" i="1"/>
  <c r="DF495" i="1" s="1"/>
  <c r="CZ495" i="1"/>
  <c r="DA495" i="1" s="1"/>
  <c r="AU495" i="1"/>
  <c r="AS495" i="1"/>
  <c r="DC495" i="1" s="1"/>
  <c r="DH495" i="1" s="1"/>
  <c r="AQ495" i="1"/>
  <c r="AJ495" i="1"/>
  <c r="AI495" i="1"/>
  <c r="AC495" i="1"/>
  <c r="AB495" i="1"/>
  <c r="AA495" i="1"/>
  <c r="DE495" i="1" s="1"/>
  <c r="J495" i="1"/>
  <c r="D495" i="1" s="1"/>
  <c r="G495" i="1"/>
  <c r="C495" i="1"/>
  <c r="B495" i="1"/>
  <c r="DD494" i="1"/>
  <c r="CZ494" i="1"/>
  <c r="DA494" i="1" s="1"/>
  <c r="AU494" i="1"/>
  <c r="AS494" i="1"/>
  <c r="DC494" i="1" s="1"/>
  <c r="DH494" i="1" s="1"/>
  <c r="AQ494" i="1"/>
  <c r="AJ494" i="1"/>
  <c r="AI494" i="1"/>
  <c r="AC494" i="1"/>
  <c r="AB494" i="1"/>
  <c r="DG494" i="1" s="1"/>
  <c r="AA494" i="1"/>
  <c r="DE494" i="1" s="1"/>
  <c r="J494" i="1"/>
  <c r="D494" i="1" s="1"/>
  <c r="G494" i="1"/>
  <c r="C494" i="1"/>
  <c r="B494" i="1"/>
  <c r="DD493" i="1"/>
  <c r="DF493" i="1" s="1"/>
  <c r="CZ493" i="1"/>
  <c r="DA493" i="1" s="1"/>
  <c r="AU493" i="1"/>
  <c r="AS493" i="1"/>
  <c r="DC493" i="1" s="1"/>
  <c r="DH493" i="1" s="1"/>
  <c r="AQ493" i="1"/>
  <c r="AJ493" i="1"/>
  <c r="AI493" i="1"/>
  <c r="AC493" i="1"/>
  <c r="AB493" i="1"/>
  <c r="AA493" i="1"/>
  <c r="DE493" i="1" s="1"/>
  <c r="J493" i="1"/>
  <c r="D493" i="1" s="1"/>
  <c r="G493" i="1"/>
  <c r="C493" i="1"/>
  <c r="B493" i="1"/>
  <c r="DD492" i="1"/>
  <c r="DF492" i="1" s="1"/>
  <c r="CZ492" i="1"/>
  <c r="DA492" i="1" s="1"/>
  <c r="AU492" i="1"/>
  <c r="AS492" i="1"/>
  <c r="DC492" i="1" s="1"/>
  <c r="DH492" i="1" s="1"/>
  <c r="AQ492" i="1"/>
  <c r="AJ492" i="1"/>
  <c r="AI492" i="1"/>
  <c r="AC492" i="1"/>
  <c r="AB492" i="1"/>
  <c r="AA492" i="1"/>
  <c r="DE492" i="1" s="1"/>
  <c r="J492" i="1"/>
  <c r="D492" i="1" s="1"/>
  <c r="C492" i="1"/>
  <c r="B492" i="1"/>
  <c r="DD491" i="1"/>
  <c r="DF491" i="1" s="1"/>
  <c r="CZ491" i="1"/>
  <c r="DA491" i="1" s="1"/>
  <c r="AU491" i="1"/>
  <c r="AS491" i="1"/>
  <c r="DC491" i="1" s="1"/>
  <c r="DH491" i="1" s="1"/>
  <c r="AQ491" i="1"/>
  <c r="AJ491" i="1"/>
  <c r="AI491" i="1"/>
  <c r="AC491" i="1"/>
  <c r="AB491" i="1"/>
  <c r="AA491" i="1"/>
  <c r="DE491" i="1" s="1"/>
  <c r="J491" i="1"/>
  <c r="D491" i="1" s="1"/>
  <c r="G491" i="1"/>
  <c r="C491" i="1"/>
  <c r="B491" i="1"/>
  <c r="DD490" i="1"/>
  <c r="CZ490" i="1"/>
  <c r="DA490" i="1" s="1"/>
  <c r="AU490" i="1"/>
  <c r="AS490" i="1"/>
  <c r="DC490" i="1" s="1"/>
  <c r="DH490" i="1" s="1"/>
  <c r="AQ490" i="1"/>
  <c r="AJ490" i="1"/>
  <c r="AI490" i="1"/>
  <c r="AC490" i="1"/>
  <c r="AB490" i="1"/>
  <c r="AA490" i="1"/>
  <c r="DE490" i="1" s="1"/>
  <c r="J490" i="1"/>
  <c r="D490" i="1" s="1"/>
  <c r="G490" i="1"/>
  <c r="C490" i="1"/>
  <c r="B490" i="1"/>
  <c r="DD489" i="1"/>
  <c r="DF489" i="1" s="1"/>
  <c r="CZ489" i="1"/>
  <c r="DA489" i="1" s="1"/>
  <c r="AU489" i="1"/>
  <c r="AS489" i="1"/>
  <c r="DC489" i="1" s="1"/>
  <c r="DH489" i="1" s="1"/>
  <c r="AQ489" i="1"/>
  <c r="AJ489" i="1"/>
  <c r="AI489" i="1"/>
  <c r="AC489" i="1"/>
  <c r="AB489" i="1"/>
  <c r="AA489" i="1"/>
  <c r="DE489" i="1" s="1"/>
  <c r="J489" i="1"/>
  <c r="D489" i="1" s="1"/>
  <c r="G489" i="1"/>
  <c r="C489" i="1"/>
  <c r="B489" i="1"/>
  <c r="DD488" i="1"/>
  <c r="DF488" i="1" s="1"/>
  <c r="CZ488" i="1"/>
  <c r="DA488" i="1" s="1"/>
  <c r="AU488" i="1"/>
  <c r="AS488" i="1"/>
  <c r="DC488" i="1" s="1"/>
  <c r="DH488" i="1" s="1"/>
  <c r="AQ488" i="1"/>
  <c r="AJ488" i="1"/>
  <c r="AI488" i="1"/>
  <c r="AC488" i="1"/>
  <c r="AB488" i="1"/>
  <c r="AA488" i="1"/>
  <c r="DE488" i="1" s="1"/>
  <c r="J488" i="1"/>
  <c r="D488" i="1" s="1"/>
  <c r="G488" i="1"/>
  <c r="C488" i="1"/>
  <c r="B488" i="1"/>
  <c r="DD487" i="1"/>
  <c r="DF487" i="1" s="1"/>
  <c r="CZ487" i="1"/>
  <c r="DA487" i="1" s="1"/>
  <c r="AS487" i="1"/>
  <c r="DC487" i="1" s="1"/>
  <c r="DH487" i="1" s="1"/>
  <c r="AQ487" i="1"/>
  <c r="AJ487" i="1"/>
  <c r="AI487" i="1"/>
  <c r="AC487" i="1"/>
  <c r="AB487" i="1"/>
  <c r="AA487" i="1"/>
  <c r="DE487" i="1" s="1"/>
  <c r="J487" i="1"/>
  <c r="D487" i="1" s="1"/>
  <c r="G487" i="1"/>
  <c r="C487" i="1"/>
  <c r="B487" i="1"/>
  <c r="DD486" i="1"/>
  <c r="DF486" i="1" s="1"/>
  <c r="CZ486" i="1"/>
  <c r="DA486" i="1" s="1"/>
  <c r="AU486" i="1"/>
  <c r="AS486" i="1"/>
  <c r="DC486" i="1" s="1"/>
  <c r="DH486" i="1" s="1"/>
  <c r="AQ486" i="1"/>
  <c r="AJ486" i="1"/>
  <c r="AI486" i="1"/>
  <c r="AC486" i="1"/>
  <c r="AB486" i="1"/>
  <c r="AA486" i="1"/>
  <c r="DE486" i="1" s="1"/>
  <c r="J486" i="1"/>
  <c r="D486" i="1" s="1"/>
  <c r="G486" i="1"/>
  <c r="C486" i="1"/>
  <c r="B486" i="1"/>
  <c r="DD485" i="1"/>
  <c r="DF485" i="1" s="1"/>
  <c r="CZ485" i="1"/>
  <c r="DA485" i="1" s="1"/>
  <c r="AU485" i="1"/>
  <c r="AS485" i="1"/>
  <c r="DC485" i="1" s="1"/>
  <c r="DH485" i="1" s="1"/>
  <c r="AQ485" i="1"/>
  <c r="AJ485" i="1"/>
  <c r="AI485" i="1"/>
  <c r="AC485" i="1"/>
  <c r="AB485" i="1"/>
  <c r="DG485" i="1" s="1"/>
  <c r="AA485" i="1"/>
  <c r="DE485" i="1" s="1"/>
  <c r="J485" i="1"/>
  <c r="D485" i="1" s="1"/>
  <c r="G485" i="1"/>
  <c r="C485" i="1"/>
  <c r="B485" i="1"/>
  <c r="DD484" i="1"/>
  <c r="CZ484" i="1"/>
  <c r="DA484" i="1" s="1"/>
  <c r="AU484" i="1"/>
  <c r="AS484" i="1"/>
  <c r="DC484" i="1" s="1"/>
  <c r="DH484" i="1" s="1"/>
  <c r="AQ484" i="1"/>
  <c r="AJ484" i="1"/>
  <c r="AI484" i="1"/>
  <c r="AC484" i="1"/>
  <c r="AB484" i="1"/>
  <c r="DG484" i="1" s="1"/>
  <c r="AA484" i="1"/>
  <c r="DE484" i="1" s="1"/>
  <c r="J484" i="1"/>
  <c r="D484" i="1" s="1"/>
  <c r="G484" i="1"/>
  <c r="C484" i="1"/>
  <c r="B484" i="1"/>
  <c r="DD483" i="1"/>
  <c r="DF483" i="1" s="1"/>
  <c r="CZ483" i="1"/>
  <c r="DA483" i="1" s="1"/>
  <c r="AU483" i="1"/>
  <c r="AS483" i="1"/>
  <c r="DC483" i="1" s="1"/>
  <c r="DH483" i="1" s="1"/>
  <c r="AQ483" i="1"/>
  <c r="AJ483" i="1"/>
  <c r="AI483" i="1"/>
  <c r="AC483" i="1"/>
  <c r="AB483" i="1"/>
  <c r="AA483" i="1"/>
  <c r="DE483" i="1" s="1"/>
  <c r="J483" i="1"/>
  <c r="D483" i="1" s="1"/>
  <c r="G483" i="1"/>
  <c r="C483" i="1"/>
  <c r="B483" i="1"/>
  <c r="DD482" i="1"/>
  <c r="DF482" i="1" s="1"/>
  <c r="CZ482" i="1"/>
  <c r="DA482" i="1" s="1"/>
  <c r="AU482" i="1"/>
  <c r="AS482" i="1"/>
  <c r="DC482" i="1" s="1"/>
  <c r="DH482" i="1" s="1"/>
  <c r="AQ482" i="1"/>
  <c r="AJ482" i="1"/>
  <c r="AI482" i="1"/>
  <c r="AC482" i="1"/>
  <c r="AB482" i="1"/>
  <c r="AA482" i="1"/>
  <c r="DE482" i="1" s="1"/>
  <c r="J482" i="1"/>
  <c r="D482" i="1" s="1"/>
  <c r="G482" i="1"/>
  <c r="C482" i="1"/>
  <c r="B482" i="1"/>
  <c r="DD481" i="1"/>
  <c r="DF481" i="1" s="1"/>
  <c r="CZ481" i="1"/>
  <c r="DA481" i="1" s="1"/>
  <c r="AU481" i="1"/>
  <c r="AS481" i="1"/>
  <c r="DC481" i="1" s="1"/>
  <c r="DH481" i="1" s="1"/>
  <c r="AQ481" i="1"/>
  <c r="AJ481" i="1"/>
  <c r="AI481" i="1"/>
  <c r="AC481" i="1"/>
  <c r="AB481" i="1"/>
  <c r="AA481" i="1"/>
  <c r="DE481" i="1" s="1"/>
  <c r="J481" i="1"/>
  <c r="D481" i="1" s="1"/>
  <c r="G481" i="1"/>
  <c r="C481" i="1"/>
  <c r="B481" i="1"/>
  <c r="DD480" i="1"/>
  <c r="DF480" i="1" s="1"/>
  <c r="CZ480" i="1"/>
  <c r="DA480" i="1" s="1"/>
  <c r="AU480" i="1"/>
  <c r="AS480" i="1"/>
  <c r="DC480" i="1" s="1"/>
  <c r="DH480" i="1" s="1"/>
  <c r="AQ480" i="1"/>
  <c r="AJ480" i="1"/>
  <c r="AI480" i="1"/>
  <c r="AC480" i="1"/>
  <c r="AB480" i="1"/>
  <c r="AA480" i="1"/>
  <c r="DE480" i="1" s="1"/>
  <c r="J480" i="1"/>
  <c r="D480" i="1" s="1"/>
  <c r="G480" i="1"/>
  <c r="C480" i="1"/>
  <c r="B480" i="1"/>
  <c r="DD479" i="1"/>
  <c r="DF479" i="1" s="1"/>
  <c r="CZ479" i="1"/>
  <c r="DA479" i="1" s="1"/>
  <c r="AU479" i="1"/>
  <c r="AS479" i="1"/>
  <c r="DC479" i="1" s="1"/>
  <c r="DH479" i="1" s="1"/>
  <c r="AQ479" i="1"/>
  <c r="AJ479" i="1"/>
  <c r="AI479" i="1"/>
  <c r="AC479" i="1"/>
  <c r="AB479" i="1"/>
  <c r="AA479" i="1"/>
  <c r="DE479" i="1" s="1"/>
  <c r="J479" i="1"/>
  <c r="D479" i="1" s="1"/>
  <c r="G479" i="1"/>
  <c r="C479" i="1"/>
  <c r="B479" i="1"/>
  <c r="DD478" i="1"/>
  <c r="DF478" i="1" s="1"/>
  <c r="CZ478" i="1"/>
  <c r="DA478" i="1" s="1"/>
  <c r="AU478" i="1"/>
  <c r="AS478" i="1"/>
  <c r="DC478" i="1" s="1"/>
  <c r="DH478" i="1" s="1"/>
  <c r="AQ478" i="1"/>
  <c r="AJ478" i="1"/>
  <c r="AI478" i="1"/>
  <c r="AC478" i="1"/>
  <c r="AB478" i="1"/>
  <c r="AA478" i="1"/>
  <c r="DE478" i="1" s="1"/>
  <c r="J478" i="1"/>
  <c r="D478" i="1" s="1"/>
  <c r="G478" i="1"/>
  <c r="C478" i="1"/>
  <c r="B478" i="1"/>
  <c r="DD477" i="1"/>
  <c r="DF477" i="1" s="1"/>
  <c r="CZ477" i="1"/>
  <c r="DA477" i="1" s="1"/>
  <c r="AU477" i="1"/>
  <c r="AS477" i="1"/>
  <c r="DC477" i="1" s="1"/>
  <c r="DH477" i="1" s="1"/>
  <c r="AQ477" i="1"/>
  <c r="AJ477" i="1"/>
  <c r="AI477" i="1"/>
  <c r="AC477" i="1"/>
  <c r="AB477" i="1"/>
  <c r="AA477" i="1"/>
  <c r="DE477" i="1" s="1"/>
  <c r="J477" i="1"/>
  <c r="D477" i="1" s="1"/>
  <c r="G477" i="1"/>
  <c r="C477" i="1"/>
  <c r="B477" i="1"/>
  <c r="DD476" i="1"/>
  <c r="CZ476" i="1"/>
  <c r="DA476" i="1" s="1"/>
  <c r="AU476" i="1"/>
  <c r="AS476" i="1"/>
  <c r="DC476" i="1" s="1"/>
  <c r="DH476" i="1" s="1"/>
  <c r="AJ476" i="1"/>
  <c r="AI476" i="1"/>
  <c r="AC476" i="1"/>
  <c r="AB476" i="1"/>
  <c r="AA476" i="1"/>
  <c r="DE476" i="1" s="1"/>
  <c r="J476" i="1"/>
  <c r="D476" i="1" s="1"/>
  <c r="G476" i="1"/>
  <c r="C476" i="1"/>
  <c r="B476" i="1"/>
  <c r="DD475" i="1"/>
  <c r="DF475" i="1" s="1"/>
  <c r="CZ475" i="1"/>
  <c r="DA475" i="1" s="1"/>
  <c r="AU475" i="1"/>
  <c r="AS475" i="1"/>
  <c r="DC475" i="1" s="1"/>
  <c r="DH475" i="1" s="1"/>
  <c r="AQ475" i="1"/>
  <c r="AJ475" i="1"/>
  <c r="AI475" i="1"/>
  <c r="AC475" i="1"/>
  <c r="AB475" i="1"/>
  <c r="AA475" i="1"/>
  <c r="DE475" i="1" s="1"/>
  <c r="J475" i="1"/>
  <c r="D475" i="1" s="1"/>
  <c r="C475" i="1"/>
  <c r="B475" i="1"/>
  <c r="DD474" i="1"/>
  <c r="DF474" i="1" s="1"/>
  <c r="CZ474" i="1"/>
  <c r="DA474" i="1" s="1"/>
  <c r="AU474" i="1"/>
  <c r="AS474" i="1"/>
  <c r="DC474" i="1" s="1"/>
  <c r="DH474" i="1" s="1"/>
  <c r="AQ474" i="1"/>
  <c r="AJ474" i="1"/>
  <c r="AI474" i="1"/>
  <c r="AC474" i="1"/>
  <c r="AB474" i="1"/>
  <c r="AA474" i="1"/>
  <c r="DE474" i="1" s="1"/>
  <c r="J474" i="1"/>
  <c r="D474" i="1" s="1"/>
  <c r="G474" i="1"/>
  <c r="C474" i="1"/>
  <c r="B474" i="1"/>
  <c r="DD473" i="1"/>
  <c r="CZ473" i="1"/>
  <c r="DA473" i="1" s="1"/>
  <c r="AU473" i="1"/>
  <c r="AS473" i="1"/>
  <c r="DC473" i="1" s="1"/>
  <c r="DH473" i="1" s="1"/>
  <c r="AQ473" i="1"/>
  <c r="AJ473" i="1"/>
  <c r="AI473" i="1"/>
  <c r="AC473" i="1"/>
  <c r="AB473" i="1"/>
  <c r="AA473" i="1"/>
  <c r="DE473" i="1" s="1"/>
  <c r="J473" i="1"/>
  <c r="D473" i="1" s="1"/>
  <c r="G473" i="1"/>
  <c r="C473" i="1"/>
  <c r="B473" i="1"/>
  <c r="DD472" i="1"/>
  <c r="CZ472" i="1"/>
  <c r="DA472" i="1" s="1"/>
  <c r="AU472" i="1"/>
  <c r="AS472" i="1"/>
  <c r="DC472" i="1" s="1"/>
  <c r="DH472" i="1" s="1"/>
  <c r="AQ472" i="1"/>
  <c r="AJ472" i="1"/>
  <c r="AI472" i="1"/>
  <c r="AC472" i="1"/>
  <c r="AB472" i="1"/>
  <c r="DG472" i="1" s="1"/>
  <c r="AA472" i="1"/>
  <c r="DE472" i="1" s="1"/>
  <c r="J472" i="1"/>
  <c r="D472" i="1" s="1"/>
  <c r="G472" i="1"/>
  <c r="C472" i="1"/>
  <c r="B472" i="1"/>
  <c r="DD471" i="1"/>
  <c r="DF471" i="1" s="1"/>
  <c r="CZ471" i="1"/>
  <c r="DA471" i="1" s="1"/>
  <c r="AU471" i="1"/>
  <c r="AS471" i="1"/>
  <c r="DC471" i="1" s="1"/>
  <c r="DH471" i="1" s="1"/>
  <c r="AQ471" i="1"/>
  <c r="AJ471" i="1"/>
  <c r="AI471" i="1"/>
  <c r="AC471" i="1"/>
  <c r="AB471" i="1"/>
  <c r="AA471" i="1"/>
  <c r="DE471" i="1" s="1"/>
  <c r="J471" i="1"/>
  <c r="D471" i="1" s="1"/>
  <c r="G471" i="1"/>
  <c r="C471" i="1"/>
  <c r="B471" i="1"/>
  <c r="DD470" i="1"/>
  <c r="DF470" i="1" s="1"/>
  <c r="CZ470" i="1"/>
  <c r="DA470" i="1" s="1"/>
  <c r="AU470" i="1"/>
  <c r="AS470" i="1"/>
  <c r="DC470" i="1" s="1"/>
  <c r="DH470" i="1" s="1"/>
  <c r="AQ470" i="1"/>
  <c r="AJ470" i="1"/>
  <c r="AI470" i="1"/>
  <c r="AC470" i="1"/>
  <c r="AB470" i="1"/>
  <c r="AA470" i="1"/>
  <c r="DE470" i="1" s="1"/>
  <c r="J470" i="1"/>
  <c r="D470" i="1" s="1"/>
  <c r="G470" i="1"/>
  <c r="C470" i="1"/>
  <c r="B470" i="1"/>
  <c r="DD469" i="1"/>
  <c r="DF469" i="1" s="1"/>
  <c r="CZ469" i="1"/>
  <c r="DA469" i="1" s="1"/>
  <c r="AU469" i="1"/>
  <c r="AS469" i="1"/>
  <c r="DC469" i="1" s="1"/>
  <c r="DH469" i="1" s="1"/>
  <c r="AQ469" i="1"/>
  <c r="AJ469" i="1"/>
  <c r="AI469" i="1"/>
  <c r="AC469" i="1"/>
  <c r="AB469" i="1"/>
  <c r="DG469" i="1" s="1"/>
  <c r="AA469" i="1"/>
  <c r="DE469" i="1" s="1"/>
  <c r="J469" i="1"/>
  <c r="D469" i="1" s="1"/>
  <c r="G469" i="1"/>
  <c r="C469" i="1"/>
  <c r="B469" i="1"/>
  <c r="DD468" i="1"/>
  <c r="DF468" i="1" s="1"/>
  <c r="CZ468" i="1"/>
  <c r="DA468" i="1" s="1"/>
  <c r="AU468" i="1"/>
  <c r="AS468" i="1"/>
  <c r="DC468" i="1" s="1"/>
  <c r="DH468" i="1" s="1"/>
  <c r="AQ468" i="1"/>
  <c r="AJ468" i="1"/>
  <c r="AI468" i="1"/>
  <c r="AC468" i="1"/>
  <c r="AB468" i="1"/>
  <c r="DG468" i="1" s="1"/>
  <c r="AA468" i="1"/>
  <c r="DE468" i="1" s="1"/>
  <c r="J468" i="1"/>
  <c r="D468" i="1" s="1"/>
  <c r="G468" i="1"/>
  <c r="C468" i="1"/>
  <c r="B468" i="1"/>
  <c r="DD467" i="1"/>
  <c r="DF467" i="1" s="1"/>
  <c r="CZ467" i="1"/>
  <c r="DA467" i="1" s="1"/>
  <c r="AU467" i="1"/>
  <c r="AS467" i="1"/>
  <c r="DC467" i="1" s="1"/>
  <c r="DH467" i="1" s="1"/>
  <c r="AQ467" i="1"/>
  <c r="AJ467" i="1"/>
  <c r="AI467" i="1"/>
  <c r="AC467" i="1"/>
  <c r="AB467" i="1"/>
  <c r="AA467" i="1"/>
  <c r="DE467" i="1" s="1"/>
  <c r="J467" i="1"/>
  <c r="D467" i="1" s="1"/>
  <c r="G467" i="1"/>
  <c r="C467" i="1"/>
  <c r="B467" i="1"/>
  <c r="DD466" i="1"/>
  <c r="DF466" i="1" s="1"/>
  <c r="CZ466" i="1"/>
  <c r="DA466" i="1" s="1"/>
  <c r="AU466" i="1"/>
  <c r="AS466" i="1"/>
  <c r="DC466" i="1" s="1"/>
  <c r="DH466" i="1" s="1"/>
  <c r="AQ466" i="1"/>
  <c r="AJ466" i="1"/>
  <c r="AI466" i="1"/>
  <c r="AC466" i="1"/>
  <c r="AB466" i="1"/>
  <c r="AA466" i="1"/>
  <c r="DE466" i="1" s="1"/>
  <c r="J466" i="1"/>
  <c r="D466" i="1" s="1"/>
  <c r="G466" i="1"/>
  <c r="C466" i="1"/>
  <c r="B466" i="1"/>
  <c r="DD465" i="1"/>
  <c r="DF465" i="1" s="1"/>
  <c r="CZ465" i="1"/>
  <c r="DA465" i="1" s="1"/>
  <c r="AU465" i="1"/>
  <c r="AS465" i="1"/>
  <c r="DC465" i="1" s="1"/>
  <c r="DH465" i="1" s="1"/>
  <c r="AQ465" i="1"/>
  <c r="AJ465" i="1"/>
  <c r="AI465" i="1"/>
  <c r="AC465" i="1"/>
  <c r="AB465" i="1"/>
  <c r="DG465" i="1" s="1"/>
  <c r="AA465" i="1"/>
  <c r="DE465" i="1" s="1"/>
  <c r="J465" i="1"/>
  <c r="D465" i="1" s="1"/>
  <c r="G465" i="1"/>
  <c r="C465" i="1"/>
  <c r="B465" i="1"/>
  <c r="DD464" i="1"/>
  <c r="DF464" i="1" s="1"/>
  <c r="CZ464" i="1"/>
  <c r="DA464" i="1" s="1"/>
  <c r="AU464" i="1"/>
  <c r="AS464" i="1"/>
  <c r="DC464" i="1" s="1"/>
  <c r="DH464" i="1" s="1"/>
  <c r="AQ464" i="1"/>
  <c r="AJ464" i="1"/>
  <c r="AI464" i="1"/>
  <c r="AC464" i="1"/>
  <c r="AB464" i="1"/>
  <c r="AA464" i="1"/>
  <c r="DE464" i="1" s="1"/>
  <c r="J464" i="1"/>
  <c r="D464" i="1" s="1"/>
  <c r="G464" i="1"/>
  <c r="C464" i="1"/>
  <c r="B464" i="1"/>
  <c r="DD463" i="1"/>
  <c r="DF463" i="1" s="1"/>
  <c r="CZ463" i="1"/>
  <c r="DA463" i="1" s="1"/>
  <c r="AU463" i="1"/>
  <c r="AS463" i="1"/>
  <c r="DC463" i="1" s="1"/>
  <c r="DH463" i="1" s="1"/>
  <c r="AQ463" i="1"/>
  <c r="AJ463" i="1"/>
  <c r="AI463" i="1"/>
  <c r="AC463" i="1"/>
  <c r="AB463" i="1"/>
  <c r="AA463" i="1"/>
  <c r="DE463" i="1" s="1"/>
  <c r="J463" i="1"/>
  <c r="D463" i="1" s="1"/>
  <c r="G463" i="1"/>
  <c r="C463" i="1"/>
  <c r="B463" i="1"/>
  <c r="DD462" i="1"/>
  <c r="CZ462" i="1"/>
  <c r="DA462" i="1" s="1"/>
  <c r="AU462" i="1"/>
  <c r="AS462" i="1"/>
  <c r="DC462" i="1" s="1"/>
  <c r="DH462" i="1" s="1"/>
  <c r="AQ462" i="1"/>
  <c r="AJ462" i="1"/>
  <c r="AI462" i="1"/>
  <c r="AC462" i="1"/>
  <c r="AB462" i="1"/>
  <c r="AA462" i="1"/>
  <c r="DE462" i="1" s="1"/>
  <c r="J462" i="1"/>
  <c r="D462" i="1" s="1"/>
  <c r="G462" i="1"/>
  <c r="C462" i="1"/>
  <c r="B462" i="1"/>
  <c r="DD461" i="1"/>
  <c r="DF461" i="1" s="1"/>
  <c r="CZ461" i="1"/>
  <c r="DA461" i="1" s="1"/>
  <c r="AU461" i="1"/>
  <c r="AS461" i="1"/>
  <c r="DC461" i="1" s="1"/>
  <c r="DH461" i="1" s="1"/>
  <c r="AQ461" i="1"/>
  <c r="AJ461" i="1"/>
  <c r="AI461" i="1"/>
  <c r="AC461" i="1"/>
  <c r="AB461" i="1"/>
  <c r="AA461" i="1"/>
  <c r="DE461" i="1" s="1"/>
  <c r="J461" i="1"/>
  <c r="D461" i="1" s="1"/>
  <c r="G461" i="1"/>
  <c r="C461" i="1"/>
  <c r="B461" i="1"/>
  <c r="DD460" i="1"/>
  <c r="DF460" i="1" s="1"/>
  <c r="CZ460" i="1"/>
  <c r="DA460" i="1" s="1"/>
  <c r="AU460" i="1"/>
  <c r="AS460" i="1"/>
  <c r="DC460" i="1" s="1"/>
  <c r="DH460" i="1" s="1"/>
  <c r="AQ460" i="1"/>
  <c r="AJ460" i="1"/>
  <c r="AI460" i="1"/>
  <c r="AC460" i="1"/>
  <c r="AB460" i="1"/>
  <c r="DG460" i="1" s="1"/>
  <c r="AA460" i="1"/>
  <c r="DE460" i="1" s="1"/>
  <c r="J460" i="1"/>
  <c r="D460" i="1" s="1"/>
  <c r="G460" i="1"/>
  <c r="C460" i="1"/>
  <c r="B460" i="1"/>
  <c r="DD459" i="1"/>
  <c r="DF459" i="1" s="1"/>
  <c r="CZ459" i="1"/>
  <c r="DA459" i="1" s="1"/>
  <c r="AU459" i="1"/>
  <c r="AS459" i="1"/>
  <c r="DC459" i="1" s="1"/>
  <c r="DH459" i="1" s="1"/>
  <c r="AQ459" i="1"/>
  <c r="AJ459" i="1"/>
  <c r="AI459" i="1"/>
  <c r="AC459" i="1"/>
  <c r="AB459" i="1"/>
  <c r="DG459" i="1" s="1"/>
  <c r="AA459" i="1"/>
  <c r="DE459" i="1" s="1"/>
  <c r="J459" i="1"/>
  <c r="D459" i="1" s="1"/>
  <c r="G459" i="1"/>
  <c r="C459" i="1"/>
  <c r="B459" i="1"/>
  <c r="DD458" i="1"/>
  <c r="CZ458" i="1"/>
  <c r="DA458" i="1" s="1"/>
  <c r="AU458" i="1"/>
  <c r="AS458" i="1"/>
  <c r="DC458" i="1" s="1"/>
  <c r="DH458" i="1" s="1"/>
  <c r="AQ458" i="1"/>
  <c r="AJ458" i="1"/>
  <c r="AI458" i="1"/>
  <c r="AC458" i="1"/>
  <c r="AB458" i="1"/>
  <c r="AA458" i="1"/>
  <c r="DE458" i="1" s="1"/>
  <c r="J458" i="1"/>
  <c r="D458" i="1" s="1"/>
  <c r="G458" i="1"/>
  <c r="C458" i="1"/>
  <c r="B458" i="1"/>
  <c r="DD457" i="1"/>
  <c r="CZ457" i="1"/>
  <c r="DA457" i="1" s="1"/>
  <c r="AU457" i="1"/>
  <c r="AS457" i="1"/>
  <c r="DC457" i="1" s="1"/>
  <c r="DH457" i="1" s="1"/>
  <c r="AQ457" i="1"/>
  <c r="AJ457" i="1"/>
  <c r="AI457" i="1"/>
  <c r="AC457" i="1"/>
  <c r="AB457" i="1"/>
  <c r="AA457" i="1"/>
  <c r="DE457" i="1" s="1"/>
  <c r="J457" i="1"/>
  <c r="D457" i="1" s="1"/>
  <c r="G457" i="1"/>
  <c r="C457" i="1"/>
  <c r="B457" i="1"/>
  <c r="DD456" i="1"/>
  <c r="CZ456" i="1"/>
  <c r="DA456" i="1" s="1"/>
  <c r="AU456" i="1"/>
  <c r="AS456" i="1"/>
  <c r="DC456" i="1" s="1"/>
  <c r="DH456" i="1" s="1"/>
  <c r="AQ456" i="1"/>
  <c r="AJ456" i="1"/>
  <c r="AI456" i="1"/>
  <c r="AC456" i="1"/>
  <c r="AB456" i="1"/>
  <c r="AA456" i="1"/>
  <c r="DE456" i="1" s="1"/>
  <c r="J456" i="1"/>
  <c r="D456" i="1" s="1"/>
  <c r="G456" i="1"/>
  <c r="C456" i="1"/>
  <c r="B456" i="1"/>
  <c r="DD455" i="1"/>
  <c r="DF455" i="1" s="1"/>
  <c r="CZ455" i="1"/>
  <c r="DA455" i="1" s="1"/>
  <c r="AU455" i="1"/>
  <c r="AS455" i="1"/>
  <c r="DC455" i="1" s="1"/>
  <c r="DH455" i="1" s="1"/>
  <c r="AQ455" i="1"/>
  <c r="AJ455" i="1"/>
  <c r="AI455" i="1"/>
  <c r="AC455" i="1"/>
  <c r="AB455" i="1"/>
  <c r="AA455" i="1"/>
  <c r="DE455" i="1" s="1"/>
  <c r="J455" i="1"/>
  <c r="D455" i="1" s="1"/>
  <c r="G455" i="1"/>
  <c r="C455" i="1"/>
  <c r="B455" i="1"/>
  <c r="DD454" i="1"/>
  <c r="DF454" i="1" s="1"/>
  <c r="CZ454" i="1"/>
  <c r="DA454" i="1" s="1"/>
  <c r="AU454" i="1"/>
  <c r="AS454" i="1"/>
  <c r="DC454" i="1" s="1"/>
  <c r="DH454" i="1" s="1"/>
  <c r="AQ454" i="1"/>
  <c r="AJ454" i="1"/>
  <c r="AI454" i="1"/>
  <c r="AC454" i="1"/>
  <c r="AB454" i="1"/>
  <c r="AA454" i="1"/>
  <c r="DE454" i="1" s="1"/>
  <c r="J454" i="1"/>
  <c r="D454" i="1" s="1"/>
  <c r="G454" i="1"/>
  <c r="C454" i="1"/>
  <c r="B454" i="1"/>
  <c r="DD453" i="1"/>
  <c r="CZ453" i="1"/>
  <c r="DA453" i="1" s="1"/>
  <c r="AU453" i="1"/>
  <c r="AS453" i="1"/>
  <c r="DC453" i="1" s="1"/>
  <c r="DH453" i="1" s="1"/>
  <c r="AQ453" i="1"/>
  <c r="AJ453" i="1"/>
  <c r="AI453" i="1"/>
  <c r="AC453" i="1"/>
  <c r="AB453" i="1"/>
  <c r="AA453" i="1"/>
  <c r="DE453" i="1" s="1"/>
  <c r="J453" i="1"/>
  <c r="D453" i="1" s="1"/>
  <c r="G453" i="1"/>
  <c r="C453" i="1"/>
  <c r="B453" i="1"/>
  <c r="DD452" i="1"/>
  <c r="DF452" i="1" s="1"/>
  <c r="CZ452" i="1"/>
  <c r="DA452" i="1" s="1"/>
  <c r="AU452" i="1"/>
  <c r="AS452" i="1"/>
  <c r="DC452" i="1" s="1"/>
  <c r="DH452" i="1" s="1"/>
  <c r="AQ452" i="1"/>
  <c r="AJ452" i="1"/>
  <c r="AI452" i="1"/>
  <c r="AC452" i="1"/>
  <c r="AB452" i="1"/>
  <c r="AA452" i="1"/>
  <c r="DE452" i="1" s="1"/>
  <c r="J452" i="1"/>
  <c r="D452" i="1" s="1"/>
  <c r="G452" i="1"/>
  <c r="C452" i="1"/>
  <c r="B452" i="1"/>
  <c r="DD451" i="1"/>
  <c r="DF451" i="1" s="1"/>
  <c r="CZ451" i="1"/>
  <c r="DA451" i="1" s="1"/>
  <c r="AU451" i="1"/>
  <c r="AS451" i="1"/>
  <c r="DC451" i="1" s="1"/>
  <c r="DH451" i="1" s="1"/>
  <c r="AQ451" i="1"/>
  <c r="AJ451" i="1"/>
  <c r="AI451" i="1"/>
  <c r="AC451" i="1"/>
  <c r="AB451" i="1"/>
  <c r="AA451" i="1"/>
  <c r="DE451" i="1" s="1"/>
  <c r="J451" i="1"/>
  <c r="D451" i="1" s="1"/>
  <c r="G451" i="1"/>
  <c r="C451" i="1"/>
  <c r="B451" i="1"/>
  <c r="DD450" i="1"/>
  <c r="CZ450" i="1"/>
  <c r="DA450" i="1" s="1"/>
  <c r="AU450" i="1"/>
  <c r="AS450" i="1"/>
  <c r="DC450" i="1" s="1"/>
  <c r="DH450" i="1" s="1"/>
  <c r="AQ450" i="1"/>
  <c r="AJ450" i="1"/>
  <c r="AI450" i="1"/>
  <c r="AC450" i="1"/>
  <c r="AB450" i="1"/>
  <c r="AA450" i="1"/>
  <c r="DE450" i="1" s="1"/>
  <c r="J450" i="1"/>
  <c r="D450" i="1" s="1"/>
  <c r="G450" i="1"/>
  <c r="C450" i="1"/>
  <c r="B450" i="1"/>
  <c r="DD449" i="1"/>
  <c r="DF449" i="1" s="1"/>
  <c r="CZ449" i="1"/>
  <c r="DA449" i="1" s="1"/>
  <c r="AU449" i="1"/>
  <c r="AS449" i="1"/>
  <c r="DC449" i="1" s="1"/>
  <c r="DH449" i="1" s="1"/>
  <c r="AQ449" i="1"/>
  <c r="AJ449" i="1"/>
  <c r="AI449" i="1"/>
  <c r="AC449" i="1"/>
  <c r="AB449" i="1"/>
  <c r="DG449" i="1" s="1"/>
  <c r="AA449" i="1"/>
  <c r="DE449" i="1" s="1"/>
  <c r="J449" i="1"/>
  <c r="D449" i="1" s="1"/>
  <c r="G449" i="1"/>
  <c r="C449" i="1"/>
  <c r="B449" i="1"/>
  <c r="DD448" i="1"/>
  <c r="CZ448" i="1"/>
  <c r="DA448" i="1" s="1"/>
  <c r="AU448" i="1"/>
  <c r="AS448" i="1"/>
  <c r="DC448" i="1" s="1"/>
  <c r="DH448" i="1" s="1"/>
  <c r="AQ448" i="1"/>
  <c r="AJ448" i="1"/>
  <c r="AI448" i="1"/>
  <c r="AC448" i="1"/>
  <c r="AB448" i="1"/>
  <c r="AA448" i="1"/>
  <c r="DE448" i="1" s="1"/>
  <c r="J448" i="1"/>
  <c r="D448" i="1" s="1"/>
  <c r="G448" i="1"/>
  <c r="C448" i="1"/>
  <c r="B448" i="1"/>
  <c r="DD447" i="1"/>
  <c r="DF447" i="1" s="1"/>
  <c r="CZ447" i="1"/>
  <c r="DA447" i="1" s="1"/>
  <c r="AU447" i="1"/>
  <c r="AS447" i="1"/>
  <c r="DC447" i="1" s="1"/>
  <c r="DH447" i="1" s="1"/>
  <c r="AQ447" i="1"/>
  <c r="AJ447" i="1"/>
  <c r="AI447" i="1"/>
  <c r="AC447" i="1"/>
  <c r="AB447" i="1"/>
  <c r="AA447" i="1"/>
  <c r="DE447" i="1" s="1"/>
  <c r="J447" i="1"/>
  <c r="D447" i="1" s="1"/>
  <c r="G447" i="1"/>
  <c r="C447" i="1"/>
  <c r="B447" i="1"/>
  <c r="DD446" i="1"/>
  <c r="DF446" i="1" s="1"/>
  <c r="CZ446" i="1"/>
  <c r="DA446" i="1" s="1"/>
  <c r="AU446" i="1"/>
  <c r="AS446" i="1"/>
  <c r="DC446" i="1" s="1"/>
  <c r="DH446" i="1" s="1"/>
  <c r="AQ446" i="1"/>
  <c r="AJ446" i="1"/>
  <c r="AI446" i="1"/>
  <c r="AC446" i="1"/>
  <c r="AB446" i="1"/>
  <c r="AA446" i="1"/>
  <c r="DE446" i="1" s="1"/>
  <c r="J446" i="1"/>
  <c r="D446" i="1" s="1"/>
  <c r="G446" i="1"/>
  <c r="C446" i="1"/>
  <c r="B446" i="1"/>
  <c r="DD445" i="1"/>
  <c r="DF445" i="1" s="1"/>
  <c r="CZ445" i="1"/>
  <c r="DA445" i="1" s="1"/>
  <c r="AU445" i="1"/>
  <c r="AS445" i="1"/>
  <c r="DC445" i="1" s="1"/>
  <c r="DH445" i="1" s="1"/>
  <c r="AQ445" i="1"/>
  <c r="AJ445" i="1"/>
  <c r="AI445" i="1"/>
  <c r="AC445" i="1"/>
  <c r="AB445" i="1"/>
  <c r="DG445" i="1" s="1"/>
  <c r="AA445" i="1"/>
  <c r="DE445" i="1" s="1"/>
  <c r="J445" i="1"/>
  <c r="D445" i="1" s="1"/>
  <c r="G445" i="1"/>
  <c r="C445" i="1"/>
  <c r="B445" i="1"/>
  <c r="DD444" i="1"/>
  <c r="DF444" i="1" s="1"/>
  <c r="CZ444" i="1"/>
  <c r="DA444" i="1" s="1"/>
  <c r="AU444" i="1"/>
  <c r="AS444" i="1"/>
  <c r="DC444" i="1" s="1"/>
  <c r="DH444" i="1" s="1"/>
  <c r="AQ444" i="1"/>
  <c r="AJ444" i="1"/>
  <c r="AI444" i="1"/>
  <c r="AC444" i="1"/>
  <c r="AB444" i="1"/>
  <c r="AA444" i="1"/>
  <c r="DE444" i="1" s="1"/>
  <c r="J444" i="1"/>
  <c r="D444" i="1" s="1"/>
  <c r="G444" i="1"/>
  <c r="C444" i="1"/>
  <c r="B444" i="1"/>
  <c r="DD443" i="1"/>
  <c r="DF443" i="1" s="1"/>
  <c r="CZ443" i="1"/>
  <c r="DA443" i="1" s="1"/>
  <c r="AU443" i="1"/>
  <c r="AS443" i="1"/>
  <c r="DC443" i="1" s="1"/>
  <c r="DH443" i="1" s="1"/>
  <c r="AQ443" i="1"/>
  <c r="AJ443" i="1"/>
  <c r="AI443" i="1"/>
  <c r="AC443" i="1"/>
  <c r="AB443" i="1"/>
  <c r="AA443" i="1"/>
  <c r="DE443" i="1" s="1"/>
  <c r="J443" i="1"/>
  <c r="D443" i="1" s="1"/>
  <c r="G443" i="1"/>
  <c r="C443" i="1"/>
  <c r="B443" i="1"/>
  <c r="DD442" i="1"/>
  <c r="DF442" i="1" s="1"/>
  <c r="CZ442" i="1"/>
  <c r="DA442" i="1" s="1"/>
  <c r="AU442" i="1"/>
  <c r="AS442" i="1"/>
  <c r="DC442" i="1" s="1"/>
  <c r="DH442" i="1" s="1"/>
  <c r="AQ442" i="1"/>
  <c r="AJ442" i="1"/>
  <c r="AI442" i="1"/>
  <c r="AC442" i="1"/>
  <c r="AB442" i="1"/>
  <c r="AA442" i="1"/>
  <c r="DE442" i="1" s="1"/>
  <c r="J442" i="1"/>
  <c r="D442" i="1" s="1"/>
  <c r="G442" i="1"/>
  <c r="C442" i="1"/>
  <c r="B442" i="1"/>
  <c r="DD441" i="1"/>
  <c r="DF441" i="1" s="1"/>
  <c r="CZ441" i="1"/>
  <c r="DA441" i="1" s="1"/>
  <c r="AU441" i="1"/>
  <c r="AS441" i="1"/>
  <c r="DC441" i="1" s="1"/>
  <c r="DH441" i="1" s="1"/>
  <c r="AQ441" i="1"/>
  <c r="AJ441" i="1"/>
  <c r="AI441" i="1"/>
  <c r="AC441" i="1"/>
  <c r="AB441" i="1"/>
  <c r="AA441" i="1"/>
  <c r="DE441" i="1" s="1"/>
  <c r="J441" i="1"/>
  <c r="D441" i="1" s="1"/>
  <c r="G441" i="1"/>
  <c r="C441" i="1"/>
  <c r="B441" i="1"/>
  <c r="DD440" i="1"/>
  <c r="DF440" i="1" s="1"/>
  <c r="CZ440" i="1"/>
  <c r="DA440" i="1" s="1"/>
  <c r="AU440" i="1"/>
  <c r="AS440" i="1"/>
  <c r="DC440" i="1" s="1"/>
  <c r="DH440" i="1" s="1"/>
  <c r="AQ440" i="1"/>
  <c r="AJ440" i="1"/>
  <c r="AI440" i="1"/>
  <c r="AC440" i="1"/>
  <c r="AB440" i="1"/>
  <c r="DG440" i="1" s="1"/>
  <c r="AA440" i="1"/>
  <c r="DE440" i="1" s="1"/>
  <c r="J440" i="1"/>
  <c r="D440" i="1" s="1"/>
  <c r="G440" i="1"/>
  <c r="C440" i="1"/>
  <c r="B440" i="1"/>
  <c r="DD439" i="1"/>
  <c r="CZ439" i="1"/>
  <c r="DA439" i="1" s="1"/>
  <c r="AU439" i="1"/>
  <c r="AS439" i="1"/>
  <c r="DC439" i="1" s="1"/>
  <c r="DH439" i="1" s="1"/>
  <c r="AQ439" i="1"/>
  <c r="AJ439" i="1"/>
  <c r="AI439" i="1"/>
  <c r="AC439" i="1"/>
  <c r="AB439" i="1"/>
  <c r="DG439" i="1" s="1"/>
  <c r="AA439" i="1"/>
  <c r="DE439" i="1" s="1"/>
  <c r="J439" i="1"/>
  <c r="D439" i="1" s="1"/>
  <c r="G439" i="1"/>
  <c r="C439" i="1"/>
  <c r="B439" i="1"/>
  <c r="DD438" i="1"/>
  <c r="CZ438" i="1"/>
  <c r="DA438" i="1" s="1"/>
  <c r="AU438" i="1"/>
  <c r="AS438" i="1"/>
  <c r="DC438" i="1" s="1"/>
  <c r="DH438" i="1" s="1"/>
  <c r="AQ438" i="1"/>
  <c r="AJ438" i="1"/>
  <c r="AI438" i="1"/>
  <c r="AC438" i="1"/>
  <c r="AB438" i="1"/>
  <c r="AA438" i="1"/>
  <c r="DE438" i="1" s="1"/>
  <c r="J438" i="1"/>
  <c r="D438" i="1" s="1"/>
  <c r="G438" i="1"/>
  <c r="C438" i="1"/>
  <c r="B438" i="1"/>
  <c r="DD437" i="1"/>
  <c r="DF437" i="1" s="1"/>
  <c r="CZ437" i="1"/>
  <c r="DA437" i="1" s="1"/>
  <c r="AU437" i="1"/>
  <c r="AS437" i="1"/>
  <c r="DC437" i="1" s="1"/>
  <c r="DH437" i="1" s="1"/>
  <c r="AQ437" i="1"/>
  <c r="AJ437" i="1"/>
  <c r="AI437" i="1"/>
  <c r="AC437" i="1"/>
  <c r="AB437" i="1"/>
  <c r="DG437" i="1" s="1"/>
  <c r="AA437" i="1"/>
  <c r="DE437" i="1" s="1"/>
  <c r="J437" i="1"/>
  <c r="D437" i="1" s="1"/>
  <c r="G437" i="1"/>
  <c r="C437" i="1"/>
  <c r="B437" i="1"/>
  <c r="DD436" i="1"/>
  <c r="CZ436" i="1"/>
  <c r="DA436" i="1" s="1"/>
  <c r="AU436" i="1"/>
  <c r="AS436" i="1"/>
  <c r="DC436" i="1" s="1"/>
  <c r="DH436" i="1" s="1"/>
  <c r="AQ436" i="1"/>
  <c r="AJ436" i="1"/>
  <c r="AI436" i="1"/>
  <c r="AC436" i="1"/>
  <c r="AB436" i="1"/>
  <c r="DG436" i="1" s="1"/>
  <c r="AA436" i="1"/>
  <c r="DE436" i="1" s="1"/>
  <c r="J436" i="1"/>
  <c r="D436" i="1" s="1"/>
  <c r="G436" i="1"/>
  <c r="C436" i="1"/>
  <c r="B436" i="1"/>
  <c r="DD435" i="1"/>
  <c r="DF435" i="1" s="1"/>
  <c r="CZ435" i="1"/>
  <c r="DA435" i="1" s="1"/>
  <c r="AU435" i="1"/>
  <c r="AS435" i="1"/>
  <c r="DC435" i="1" s="1"/>
  <c r="DH435" i="1" s="1"/>
  <c r="AQ435" i="1"/>
  <c r="AJ435" i="1"/>
  <c r="AI435" i="1"/>
  <c r="AC435" i="1"/>
  <c r="AB435" i="1"/>
  <c r="AA435" i="1"/>
  <c r="DE435" i="1" s="1"/>
  <c r="J435" i="1"/>
  <c r="D435" i="1" s="1"/>
  <c r="G435" i="1"/>
  <c r="C435" i="1"/>
  <c r="B435" i="1"/>
  <c r="DD434" i="1"/>
  <c r="DF434" i="1" s="1"/>
  <c r="CZ434" i="1"/>
  <c r="DA434" i="1" s="1"/>
  <c r="AU434" i="1"/>
  <c r="AS434" i="1"/>
  <c r="DC434" i="1" s="1"/>
  <c r="DH434" i="1" s="1"/>
  <c r="AQ434" i="1"/>
  <c r="AJ434" i="1"/>
  <c r="AI434" i="1"/>
  <c r="AC434" i="1"/>
  <c r="AB434" i="1"/>
  <c r="AA434" i="1"/>
  <c r="DE434" i="1" s="1"/>
  <c r="J434" i="1"/>
  <c r="D434" i="1" s="1"/>
  <c r="G434" i="1"/>
  <c r="C434" i="1"/>
  <c r="B434" i="1"/>
  <c r="DD433" i="1"/>
  <c r="DF433" i="1" s="1"/>
  <c r="CZ433" i="1"/>
  <c r="DA433" i="1" s="1"/>
  <c r="AU433" i="1"/>
  <c r="AS433" i="1"/>
  <c r="DC433" i="1" s="1"/>
  <c r="DH433" i="1" s="1"/>
  <c r="AQ433" i="1"/>
  <c r="AJ433" i="1"/>
  <c r="AI433" i="1"/>
  <c r="AC433" i="1"/>
  <c r="AB433" i="1"/>
  <c r="AA433" i="1"/>
  <c r="DE433" i="1" s="1"/>
  <c r="J433" i="1"/>
  <c r="D433" i="1" s="1"/>
  <c r="G433" i="1"/>
  <c r="C433" i="1"/>
  <c r="B433" i="1"/>
  <c r="DD432" i="1"/>
  <c r="DF432" i="1" s="1"/>
  <c r="CZ432" i="1"/>
  <c r="DA432" i="1" s="1"/>
  <c r="AU432" i="1"/>
  <c r="AS432" i="1"/>
  <c r="DC432" i="1" s="1"/>
  <c r="DH432" i="1" s="1"/>
  <c r="AQ432" i="1"/>
  <c r="AJ432" i="1"/>
  <c r="AI432" i="1"/>
  <c r="AC432" i="1"/>
  <c r="AB432" i="1"/>
  <c r="DG432" i="1" s="1"/>
  <c r="AA432" i="1"/>
  <c r="DE432" i="1" s="1"/>
  <c r="J432" i="1"/>
  <c r="D432" i="1" s="1"/>
  <c r="G432" i="1"/>
  <c r="C432" i="1"/>
  <c r="B432" i="1"/>
  <c r="DD431" i="1"/>
  <c r="DF431" i="1" s="1"/>
  <c r="CZ431" i="1"/>
  <c r="DA431" i="1" s="1"/>
  <c r="AU431" i="1"/>
  <c r="AS431" i="1"/>
  <c r="DC431" i="1" s="1"/>
  <c r="DH431" i="1" s="1"/>
  <c r="AQ431" i="1"/>
  <c r="AJ431" i="1"/>
  <c r="AI431" i="1"/>
  <c r="AC431" i="1"/>
  <c r="AB431" i="1"/>
  <c r="DG431" i="1" s="1"/>
  <c r="AA431" i="1"/>
  <c r="DE431" i="1" s="1"/>
  <c r="J431" i="1"/>
  <c r="D431" i="1" s="1"/>
  <c r="G431" i="1"/>
  <c r="C431" i="1"/>
  <c r="B431" i="1"/>
  <c r="DD430" i="1"/>
  <c r="DF430" i="1" s="1"/>
  <c r="CZ430" i="1"/>
  <c r="DA430" i="1" s="1"/>
  <c r="AU430" i="1"/>
  <c r="AS430" i="1"/>
  <c r="DC430" i="1" s="1"/>
  <c r="DH430" i="1" s="1"/>
  <c r="AQ430" i="1"/>
  <c r="AJ430" i="1"/>
  <c r="AI430" i="1"/>
  <c r="AC430" i="1"/>
  <c r="AB430" i="1"/>
  <c r="AA430" i="1"/>
  <c r="DE430" i="1" s="1"/>
  <c r="J430" i="1"/>
  <c r="D430" i="1" s="1"/>
  <c r="G430" i="1"/>
  <c r="C430" i="1"/>
  <c r="B430" i="1"/>
  <c r="DD429" i="1"/>
  <c r="CZ429" i="1"/>
  <c r="DA429" i="1" s="1"/>
  <c r="AU429" i="1"/>
  <c r="AS429" i="1"/>
  <c r="DC429" i="1" s="1"/>
  <c r="DH429" i="1" s="1"/>
  <c r="AQ429" i="1"/>
  <c r="AJ429" i="1"/>
  <c r="AI429" i="1"/>
  <c r="AC429" i="1"/>
  <c r="AB429" i="1"/>
  <c r="DG429" i="1" s="1"/>
  <c r="AA429" i="1"/>
  <c r="DE429" i="1" s="1"/>
  <c r="J429" i="1"/>
  <c r="D429" i="1" s="1"/>
  <c r="G429" i="1"/>
  <c r="C429" i="1"/>
  <c r="B429" i="1"/>
  <c r="DD428" i="1"/>
  <c r="DF428" i="1" s="1"/>
  <c r="CZ428" i="1"/>
  <c r="DA428" i="1" s="1"/>
  <c r="AU428" i="1"/>
  <c r="AS428" i="1"/>
  <c r="DC428" i="1" s="1"/>
  <c r="DH428" i="1" s="1"/>
  <c r="AQ428" i="1"/>
  <c r="AJ428" i="1"/>
  <c r="AI428" i="1"/>
  <c r="AC428" i="1"/>
  <c r="AB428" i="1"/>
  <c r="DG428" i="1" s="1"/>
  <c r="AA428" i="1"/>
  <c r="DE428" i="1" s="1"/>
  <c r="J428" i="1"/>
  <c r="D428" i="1" s="1"/>
  <c r="G428" i="1"/>
  <c r="C428" i="1"/>
  <c r="B428" i="1"/>
  <c r="DD427" i="1"/>
  <c r="DF427" i="1" s="1"/>
  <c r="CZ427" i="1"/>
  <c r="DA427" i="1" s="1"/>
  <c r="AU427" i="1"/>
  <c r="AS427" i="1"/>
  <c r="DC427" i="1" s="1"/>
  <c r="DH427" i="1" s="1"/>
  <c r="AQ427" i="1"/>
  <c r="AJ427" i="1"/>
  <c r="AI427" i="1"/>
  <c r="AC427" i="1"/>
  <c r="AB427" i="1"/>
  <c r="DG427" i="1" s="1"/>
  <c r="AA427" i="1"/>
  <c r="DE427" i="1" s="1"/>
  <c r="J427" i="1"/>
  <c r="D427" i="1" s="1"/>
  <c r="G427" i="1"/>
  <c r="C427" i="1"/>
  <c r="B427" i="1"/>
  <c r="DD426" i="1"/>
  <c r="DF426" i="1" s="1"/>
  <c r="CZ426" i="1"/>
  <c r="DA426" i="1" s="1"/>
  <c r="AU426" i="1"/>
  <c r="AS426" i="1"/>
  <c r="DC426" i="1" s="1"/>
  <c r="DH426" i="1" s="1"/>
  <c r="AQ426" i="1"/>
  <c r="AJ426" i="1"/>
  <c r="AI426" i="1"/>
  <c r="AC426" i="1"/>
  <c r="AB426" i="1"/>
  <c r="AA426" i="1"/>
  <c r="DE426" i="1" s="1"/>
  <c r="J426" i="1"/>
  <c r="D426" i="1" s="1"/>
  <c r="G426" i="1"/>
  <c r="C426" i="1"/>
  <c r="B426" i="1"/>
  <c r="DD425" i="1"/>
  <c r="DF425" i="1" s="1"/>
  <c r="CZ425" i="1"/>
  <c r="DA425" i="1" s="1"/>
  <c r="AU425" i="1"/>
  <c r="AS425" i="1"/>
  <c r="DC425" i="1" s="1"/>
  <c r="DH425" i="1" s="1"/>
  <c r="AQ425" i="1"/>
  <c r="AJ425" i="1"/>
  <c r="AI425" i="1"/>
  <c r="AC425" i="1"/>
  <c r="AB425" i="1"/>
  <c r="AA425" i="1"/>
  <c r="DE425" i="1" s="1"/>
  <c r="J425" i="1"/>
  <c r="D425" i="1" s="1"/>
  <c r="G425" i="1"/>
  <c r="C425" i="1"/>
  <c r="B425" i="1"/>
  <c r="DD424" i="1"/>
  <c r="DF424" i="1" s="1"/>
  <c r="CZ424" i="1"/>
  <c r="DA424" i="1" s="1"/>
  <c r="AU424" i="1"/>
  <c r="AS424" i="1"/>
  <c r="DC424" i="1" s="1"/>
  <c r="DH424" i="1" s="1"/>
  <c r="AQ424" i="1"/>
  <c r="AJ424" i="1"/>
  <c r="AI424" i="1"/>
  <c r="AC424" i="1"/>
  <c r="AB424" i="1"/>
  <c r="AA424" i="1"/>
  <c r="DE424" i="1" s="1"/>
  <c r="J424" i="1"/>
  <c r="D424" i="1" s="1"/>
  <c r="G424" i="1"/>
  <c r="C424" i="1"/>
  <c r="B424" i="1"/>
  <c r="DD423" i="1"/>
  <c r="DF423" i="1" s="1"/>
  <c r="CZ423" i="1"/>
  <c r="DA423" i="1" s="1"/>
  <c r="AU423" i="1"/>
  <c r="AS423" i="1"/>
  <c r="DC423" i="1" s="1"/>
  <c r="DH423" i="1" s="1"/>
  <c r="AQ423" i="1"/>
  <c r="AJ423" i="1"/>
  <c r="AI423" i="1"/>
  <c r="AC423" i="1"/>
  <c r="AB423" i="1"/>
  <c r="AA423" i="1"/>
  <c r="DE423" i="1" s="1"/>
  <c r="J423" i="1"/>
  <c r="D423" i="1" s="1"/>
  <c r="G423" i="1"/>
  <c r="C423" i="1"/>
  <c r="B423" i="1"/>
  <c r="DD422" i="1"/>
  <c r="CZ422" i="1"/>
  <c r="DA422" i="1" s="1"/>
  <c r="AU422" i="1"/>
  <c r="AS422" i="1"/>
  <c r="DC422" i="1" s="1"/>
  <c r="DH422" i="1" s="1"/>
  <c r="AQ422" i="1"/>
  <c r="AJ422" i="1"/>
  <c r="AI422" i="1"/>
  <c r="AC422" i="1"/>
  <c r="AB422" i="1"/>
  <c r="AA422" i="1"/>
  <c r="DE422" i="1" s="1"/>
  <c r="J422" i="1"/>
  <c r="D422" i="1" s="1"/>
  <c r="G422" i="1"/>
  <c r="C422" i="1"/>
  <c r="B422" i="1"/>
  <c r="DD421" i="1"/>
  <c r="DF421" i="1" s="1"/>
  <c r="CZ421" i="1"/>
  <c r="DA421" i="1" s="1"/>
  <c r="AU421" i="1"/>
  <c r="AS421" i="1"/>
  <c r="DC421" i="1" s="1"/>
  <c r="DH421" i="1" s="1"/>
  <c r="AQ421" i="1"/>
  <c r="AJ421" i="1"/>
  <c r="AI421" i="1"/>
  <c r="AC421" i="1"/>
  <c r="AB421" i="1"/>
  <c r="AA421" i="1"/>
  <c r="DE421" i="1" s="1"/>
  <c r="J421" i="1"/>
  <c r="D421" i="1" s="1"/>
  <c r="G421" i="1"/>
  <c r="C421" i="1"/>
  <c r="B421" i="1"/>
  <c r="DD420" i="1"/>
  <c r="CZ420" i="1"/>
  <c r="DA420" i="1" s="1"/>
  <c r="AU420" i="1"/>
  <c r="AS420" i="1"/>
  <c r="DC420" i="1" s="1"/>
  <c r="DH420" i="1" s="1"/>
  <c r="AQ420" i="1"/>
  <c r="AJ420" i="1"/>
  <c r="AI420" i="1"/>
  <c r="AC420" i="1"/>
  <c r="AB420" i="1"/>
  <c r="AA420" i="1"/>
  <c r="DE420" i="1" s="1"/>
  <c r="J420" i="1"/>
  <c r="D420" i="1" s="1"/>
  <c r="G420" i="1"/>
  <c r="C420" i="1"/>
  <c r="B420" i="1"/>
  <c r="DD419" i="1"/>
  <c r="DF419" i="1" s="1"/>
  <c r="CZ419" i="1"/>
  <c r="DA419" i="1" s="1"/>
  <c r="AU419" i="1"/>
  <c r="AS419" i="1"/>
  <c r="DC419" i="1" s="1"/>
  <c r="DH419" i="1" s="1"/>
  <c r="AQ419" i="1"/>
  <c r="AJ419" i="1"/>
  <c r="AI419" i="1"/>
  <c r="AC419" i="1"/>
  <c r="AB419" i="1"/>
  <c r="AA419" i="1"/>
  <c r="DE419" i="1" s="1"/>
  <c r="J419" i="1"/>
  <c r="D419" i="1" s="1"/>
  <c r="G419" i="1"/>
  <c r="C419" i="1"/>
  <c r="B419" i="1"/>
  <c r="DD418" i="1"/>
  <c r="DF418" i="1" s="1"/>
  <c r="CZ418" i="1"/>
  <c r="DA418" i="1" s="1"/>
  <c r="AU418" i="1"/>
  <c r="AS418" i="1"/>
  <c r="DC418" i="1" s="1"/>
  <c r="DH418" i="1" s="1"/>
  <c r="AQ418" i="1"/>
  <c r="AJ418" i="1"/>
  <c r="AI418" i="1"/>
  <c r="AC418" i="1"/>
  <c r="AB418" i="1"/>
  <c r="AA418" i="1"/>
  <c r="DE418" i="1" s="1"/>
  <c r="J418" i="1"/>
  <c r="D418" i="1" s="1"/>
  <c r="G418" i="1"/>
  <c r="C418" i="1"/>
  <c r="B418" i="1"/>
  <c r="DD417" i="1"/>
  <c r="DF417" i="1" s="1"/>
  <c r="CZ417" i="1"/>
  <c r="DA417" i="1" s="1"/>
  <c r="AU417" i="1"/>
  <c r="AS417" i="1"/>
  <c r="DC417" i="1" s="1"/>
  <c r="DH417" i="1" s="1"/>
  <c r="AQ417" i="1"/>
  <c r="AJ417" i="1"/>
  <c r="AI417" i="1"/>
  <c r="AC417" i="1"/>
  <c r="AB417" i="1"/>
  <c r="DG417" i="1" s="1"/>
  <c r="AA417" i="1"/>
  <c r="DE417" i="1" s="1"/>
  <c r="J417" i="1"/>
  <c r="D417" i="1" s="1"/>
  <c r="G417" i="1"/>
  <c r="C417" i="1"/>
  <c r="B417" i="1"/>
  <c r="DD416" i="1"/>
  <c r="CZ416" i="1"/>
  <c r="DA416" i="1" s="1"/>
  <c r="AU416" i="1"/>
  <c r="AS416" i="1"/>
  <c r="DC416" i="1" s="1"/>
  <c r="DH416" i="1" s="1"/>
  <c r="AQ416" i="1"/>
  <c r="AJ416" i="1"/>
  <c r="AI416" i="1"/>
  <c r="AC416" i="1"/>
  <c r="AB416" i="1"/>
  <c r="AA416" i="1"/>
  <c r="DE416" i="1" s="1"/>
  <c r="J416" i="1"/>
  <c r="D416" i="1" s="1"/>
  <c r="G416" i="1"/>
  <c r="C416" i="1"/>
  <c r="B416" i="1"/>
  <c r="DD415" i="1"/>
  <c r="DF415" i="1" s="1"/>
  <c r="CZ415" i="1"/>
  <c r="DA415" i="1" s="1"/>
  <c r="AU415" i="1"/>
  <c r="AS415" i="1"/>
  <c r="DC415" i="1" s="1"/>
  <c r="DH415" i="1" s="1"/>
  <c r="AQ415" i="1"/>
  <c r="AJ415" i="1"/>
  <c r="AI415" i="1"/>
  <c r="AC415" i="1"/>
  <c r="AB415" i="1"/>
  <c r="AA415" i="1"/>
  <c r="DE415" i="1" s="1"/>
  <c r="J415" i="1"/>
  <c r="D415" i="1" s="1"/>
  <c r="G415" i="1"/>
  <c r="C415" i="1"/>
  <c r="B415" i="1"/>
  <c r="DD414" i="1"/>
  <c r="DF414" i="1" s="1"/>
  <c r="CZ414" i="1"/>
  <c r="DA414" i="1" s="1"/>
  <c r="AU414" i="1"/>
  <c r="AS414" i="1"/>
  <c r="DC414" i="1" s="1"/>
  <c r="DH414" i="1" s="1"/>
  <c r="AQ414" i="1"/>
  <c r="AJ414" i="1"/>
  <c r="AI414" i="1"/>
  <c r="AC414" i="1"/>
  <c r="AB414" i="1"/>
  <c r="AA414" i="1"/>
  <c r="DE414" i="1" s="1"/>
  <c r="J414" i="1"/>
  <c r="D414" i="1" s="1"/>
  <c r="G414" i="1"/>
  <c r="C414" i="1"/>
  <c r="B414" i="1"/>
  <c r="DD413" i="1"/>
  <c r="DF413" i="1" s="1"/>
  <c r="CZ413" i="1"/>
  <c r="DA413" i="1" s="1"/>
  <c r="AU413" i="1"/>
  <c r="AS413" i="1"/>
  <c r="DC413" i="1" s="1"/>
  <c r="DH413" i="1" s="1"/>
  <c r="AQ413" i="1"/>
  <c r="AJ413" i="1"/>
  <c r="AI413" i="1"/>
  <c r="AC413" i="1"/>
  <c r="AB413" i="1"/>
  <c r="DG413" i="1" s="1"/>
  <c r="AA413" i="1"/>
  <c r="DE413" i="1" s="1"/>
  <c r="J413" i="1"/>
  <c r="D413" i="1" s="1"/>
  <c r="G413" i="1"/>
  <c r="C413" i="1"/>
  <c r="B413" i="1"/>
  <c r="DD412" i="1"/>
  <c r="DF412" i="1" s="1"/>
  <c r="CZ412" i="1"/>
  <c r="DA412" i="1" s="1"/>
  <c r="AU412" i="1"/>
  <c r="AS412" i="1"/>
  <c r="DC412" i="1" s="1"/>
  <c r="DH412" i="1" s="1"/>
  <c r="AQ412" i="1"/>
  <c r="AJ412" i="1"/>
  <c r="AI412" i="1"/>
  <c r="AC412" i="1"/>
  <c r="AB412" i="1"/>
  <c r="DG412" i="1" s="1"/>
  <c r="AA412" i="1"/>
  <c r="DE412" i="1" s="1"/>
  <c r="J412" i="1"/>
  <c r="D412" i="1" s="1"/>
  <c r="G412" i="1"/>
  <c r="C412" i="1"/>
  <c r="B412" i="1"/>
  <c r="DD411" i="1"/>
  <c r="DF411" i="1" s="1"/>
  <c r="CZ411" i="1"/>
  <c r="DA411" i="1" s="1"/>
  <c r="AU411" i="1"/>
  <c r="AS411" i="1"/>
  <c r="DC411" i="1" s="1"/>
  <c r="DH411" i="1" s="1"/>
  <c r="AQ411" i="1"/>
  <c r="AJ411" i="1"/>
  <c r="AI411" i="1"/>
  <c r="AC411" i="1"/>
  <c r="AB411" i="1"/>
  <c r="DG411" i="1" s="1"/>
  <c r="AA411" i="1"/>
  <c r="DE411" i="1" s="1"/>
  <c r="J411" i="1"/>
  <c r="D411" i="1" s="1"/>
  <c r="G411" i="1"/>
  <c r="C411" i="1"/>
  <c r="B411" i="1"/>
  <c r="DD410" i="1"/>
  <c r="DF410" i="1" s="1"/>
  <c r="CZ410" i="1"/>
  <c r="DA410" i="1" s="1"/>
  <c r="AU410" i="1"/>
  <c r="AS410" i="1"/>
  <c r="DC410" i="1" s="1"/>
  <c r="DH410" i="1" s="1"/>
  <c r="AQ410" i="1"/>
  <c r="AJ410" i="1"/>
  <c r="AI410" i="1"/>
  <c r="AC410" i="1"/>
  <c r="AB410" i="1"/>
  <c r="AA410" i="1"/>
  <c r="DE410" i="1" s="1"/>
  <c r="J410" i="1"/>
  <c r="D410" i="1" s="1"/>
  <c r="G410" i="1"/>
  <c r="C410" i="1"/>
  <c r="B410" i="1"/>
  <c r="DD409" i="1"/>
  <c r="DF409" i="1" s="1"/>
  <c r="CZ409" i="1"/>
  <c r="DA409" i="1" s="1"/>
  <c r="AU409" i="1"/>
  <c r="AS409" i="1"/>
  <c r="DC409" i="1" s="1"/>
  <c r="DH409" i="1" s="1"/>
  <c r="AQ409" i="1"/>
  <c r="AJ409" i="1"/>
  <c r="AI409" i="1"/>
  <c r="AC409" i="1"/>
  <c r="AB409" i="1"/>
  <c r="AA409" i="1"/>
  <c r="DE409" i="1" s="1"/>
  <c r="J409" i="1"/>
  <c r="D409" i="1" s="1"/>
  <c r="G409" i="1"/>
  <c r="C409" i="1"/>
  <c r="B409" i="1"/>
  <c r="DD408" i="1"/>
  <c r="DF408" i="1" s="1"/>
  <c r="CZ408" i="1"/>
  <c r="DA408" i="1" s="1"/>
  <c r="AU408" i="1"/>
  <c r="AS408" i="1"/>
  <c r="DC408" i="1" s="1"/>
  <c r="DH408" i="1" s="1"/>
  <c r="AQ408" i="1"/>
  <c r="AJ408" i="1"/>
  <c r="AI408" i="1"/>
  <c r="AC408" i="1"/>
  <c r="AB408" i="1"/>
  <c r="AA408" i="1"/>
  <c r="DE408" i="1" s="1"/>
  <c r="J408" i="1"/>
  <c r="D408" i="1" s="1"/>
  <c r="G408" i="1"/>
  <c r="C408" i="1"/>
  <c r="B408" i="1"/>
  <c r="DD407" i="1"/>
  <c r="DF407" i="1" s="1"/>
  <c r="CZ407" i="1"/>
  <c r="DA407" i="1" s="1"/>
  <c r="AU407" i="1"/>
  <c r="AS407" i="1"/>
  <c r="DC407" i="1" s="1"/>
  <c r="DH407" i="1" s="1"/>
  <c r="AQ407" i="1"/>
  <c r="AJ407" i="1"/>
  <c r="AI407" i="1"/>
  <c r="AC407" i="1"/>
  <c r="AB407" i="1"/>
  <c r="AA407" i="1"/>
  <c r="DE407" i="1" s="1"/>
  <c r="J407" i="1"/>
  <c r="D407" i="1" s="1"/>
  <c r="G407" i="1"/>
  <c r="C407" i="1"/>
  <c r="B407" i="1"/>
  <c r="DD406" i="1"/>
  <c r="DF406" i="1" s="1"/>
  <c r="CZ406" i="1"/>
  <c r="DA406" i="1" s="1"/>
  <c r="AU406" i="1"/>
  <c r="AS406" i="1"/>
  <c r="DC406" i="1" s="1"/>
  <c r="DH406" i="1" s="1"/>
  <c r="AQ406" i="1"/>
  <c r="AJ406" i="1"/>
  <c r="AI406" i="1"/>
  <c r="AC406" i="1"/>
  <c r="AB406" i="1"/>
  <c r="AA406" i="1"/>
  <c r="DE406" i="1" s="1"/>
  <c r="J406" i="1"/>
  <c r="D406" i="1" s="1"/>
  <c r="G406" i="1"/>
  <c r="C406" i="1"/>
  <c r="B406" i="1"/>
  <c r="DD405" i="1"/>
  <c r="DF405" i="1" s="1"/>
  <c r="CZ405" i="1"/>
  <c r="DA405" i="1" s="1"/>
  <c r="AU405" i="1"/>
  <c r="AS405" i="1"/>
  <c r="DC405" i="1" s="1"/>
  <c r="DH405" i="1" s="1"/>
  <c r="AQ405" i="1"/>
  <c r="AJ405" i="1"/>
  <c r="AI405" i="1"/>
  <c r="AC405" i="1"/>
  <c r="AB405" i="1"/>
  <c r="AA405" i="1"/>
  <c r="DE405" i="1" s="1"/>
  <c r="J405" i="1"/>
  <c r="D405" i="1" s="1"/>
  <c r="G405" i="1"/>
  <c r="C405" i="1"/>
  <c r="B405" i="1"/>
  <c r="DD404" i="1"/>
  <c r="DF404" i="1" s="1"/>
  <c r="CZ404" i="1"/>
  <c r="DA404" i="1" s="1"/>
  <c r="AU404" i="1"/>
  <c r="AS404" i="1"/>
  <c r="DC404" i="1" s="1"/>
  <c r="DH404" i="1" s="1"/>
  <c r="AQ404" i="1"/>
  <c r="AJ404" i="1"/>
  <c r="AI404" i="1"/>
  <c r="AC404" i="1"/>
  <c r="AB404" i="1"/>
  <c r="DG404" i="1" s="1"/>
  <c r="AA404" i="1"/>
  <c r="DE404" i="1" s="1"/>
  <c r="J404" i="1"/>
  <c r="D404" i="1" s="1"/>
  <c r="G404" i="1"/>
  <c r="C404" i="1"/>
  <c r="B404" i="1"/>
  <c r="DD403" i="1"/>
  <c r="DF403" i="1" s="1"/>
  <c r="CZ403" i="1"/>
  <c r="DA403" i="1" s="1"/>
  <c r="AU403" i="1"/>
  <c r="AS403" i="1"/>
  <c r="DC403" i="1" s="1"/>
  <c r="DH403" i="1" s="1"/>
  <c r="AQ403" i="1"/>
  <c r="AJ403" i="1"/>
  <c r="AI403" i="1"/>
  <c r="AC403" i="1"/>
  <c r="AB403" i="1"/>
  <c r="DG403" i="1" s="1"/>
  <c r="AA403" i="1"/>
  <c r="DE403" i="1" s="1"/>
  <c r="J403" i="1"/>
  <c r="D403" i="1" s="1"/>
  <c r="G403" i="1"/>
  <c r="C403" i="1"/>
  <c r="B403" i="1"/>
  <c r="DD402" i="1"/>
  <c r="DF402" i="1" s="1"/>
  <c r="CZ402" i="1"/>
  <c r="DA402" i="1" s="1"/>
  <c r="AU402" i="1"/>
  <c r="AS402" i="1"/>
  <c r="DC402" i="1" s="1"/>
  <c r="DH402" i="1" s="1"/>
  <c r="AQ402" i="1"/>
  <c r="AJ402" i="1"/>
  <c r="AI402" i="1"/>
  <c r="AC402" i="1"/>
  <c r="AB402" i="1"/>
  <c r="AA402" i="1"/>
  <c r="DE402" i="1" s="1"/>
  <c r="J402" i="1"/>
  <c r="D402" i="1" s="1"/>
  <c r="G402" i="1"/>
  <c r="C402" i="1"/>
  <c r="B402" i="1"/>
  <c r="DD401" i="1"/>
  <c r="DF401" i="1" s="1"/>
  <c r="CZ401" i="1"/>
  <c r="DA401" i="1" s="1"/>
  <c r="AU401" i="1"/>
  <c r="AS401" i="1"/>
  <c r="DC401" i="1" s="1"/>
  <c r="DH401" i="1" s="1"/>
  <c r="AQ401" i="1"/>
  <c r="AJ401" i="1"/>
  <c r="AI401" i="1"/>
  <c r="AC401" i="1"/>
  <c r="AB401" i="1"/>
  <c r="DG401" i="1" s="1"/>
  <c r="AA401" i="1"/>
  <c r="DE401" i="1" s="1"/>
  <c r="J401" i="1"/>
  <c r="D401" i="1" s="1"/>
  <c r="G401" i="1"/>
  <c r="C401" i="1"/>
  <c r="B401" i="1"/>
  <c r="DD400" i="1"/>
  <c r="DF400" i="1" s="1"/>
  <c r="CZ400" i="1"/>
  <c r="DA400" i="1" s="1"/>
  <c r="AU400" i="1"/>
  <c r="AS400" i="1"/>
  <c r="DC400" i="1" s="1"/>
  <c r="DH400" i="1" s="1"/>
  <c r="AQ400" i="1"/>
  <c r="AJ400" i="1"/>
  <c r="AI400" i="1"/>
  <c r="AC400" i="1"/>
  <c r="AB400" i="1"/>
  <c r="AA400" i="1"/>
  <c r="DE400" i="1" s="1"/>
  <c r="J400" i="1"/>
  <c r="D400" i="1" s="1"/>
  <c r="G400" i="1"/>
  <c r="C400" i="1"/>
  <c r="B400" i="1"/>
  <c r="DD399" i="1"/>
  <c r="DF399" i="1" s="1"/>
  <c r="CZ399" i="1"/>
  <c r="DA399" i="1" s="1"/>
  <c r="AU399" i="1"/>
  <c r="AS399" i="1"/>
  <c r="DC399" i="1" s="1"/>
  <c r="DH399" i="1" s="1"/>
  <c r="AQ399" i="1"/>
  <c r="AJ399" i="1"/>
  <c r="AI399" i="1"/>
  <c r="AC399" i="1"/>
  <c r="AB399" i="1"/>
  <c r="AA399" i="1"/>
  <c r="DE399" i="1" s="1"/>
  <c r="J399" i="1"/>
  <c r="D399" i="1" s="1"/>
  <c r="G399" i="1"/>
  <c r="C399" i="1"/>
  <c r="B399" i="1"/>
  <c r="DD398" i="1"/>
  <c r="DF398" i="1" s="1"/>
  <c r="CZ398" i="1"/>
  <c r="DA398" i="1" s="1"/>
  <c r="AU398" i="1"/>
  <c r="AS398" i="1"/>
  <c r="DC398" i="1" s="1"/>
  <c r="DH398" i="1" s="1"/>
  <c r="AQ398" i="1"/>
  <c r="AJ398" i="1"/>
  <c r="AI398" i="1"/>
  <c r="AC398" i="1"/>
  <c r="AB398" i="1"/>
  <c r="AA398" i="1"/>
  <c r="DE398" i="1" s="1"/>
  <c r="J398" i="1"/>
  <c r="D398" i="1" s="1"/>
  <c r="G398" i="1"/>
  <c r="C398" i="1"/>
  <c r="B398" i="1"/>
  <c r="DD397" i="1"/>
  <c r="CZ397" i="1"/>
  <c r="DA397" i="1" s="1"/>
  <c r="AU397" i="1"/>
  <c r="AS397" i="1"/>
  <c r="DC397" i="1" s="1"/>
  <c r="DH397" i="1" s="1"/>
  <c r="AQ397" i="1"/>
  <c r="AJ397" i="1"/>
  <c r="AI397" i="1"/>
  <c r="AC397" i="1"/>
  <c r="AB397" i="1"/>
  <c r="AA397" i="1"/>
  <c r="DE397" i="1" s="1"/>
  <c r="J397" i="1"/>
  <c r="D397" i="1" s="1"/>
  <c r="G397" i="1"/>
  <c r="C397" i="1"/>
  <c r="B397" i="1"/>
  <c r="DD396" i="1"/>
  <c r="DF396" i="1" s="1"/>
  <c r="CZ396" i="1"/>
  <c r="DA396" i="1" s="1"/>
  <c r="AU396" i="1"/>
  <c r="AS396" i="1"/>
  <c r="DC396" i="1" s="1"/>
  <c r="DH396" i="1" s="1"/>
  <c r="AQ396" i="1"/>
  <c r="AJ396" i="1"/>
  <c r="AI396" i="1"/>
  <c r="AC396" i="1"/>
  <c r="AB396" i="1"/>
  <c r="AA396" i="1"/>
  <c r="DE396" i="1" s="1"/>
  <c r="J396" i="1"/>
  <c r="D396" i="1" s="1"/>
  <c r="G396" i="1"/>
  <c r="C396" i="1"/>
  <c r="B396" i="1"/>
  <c r="DD395" i="1"/>
  <c r="DF395" i="1" s="1"/>
  <c r="CZ395" i="1"/>
  <c r="DA395" i="1" s="1"/>
  <c r="AU395" i="1"/>
  <c r="AS395" i="1"/>
  <c r="DC395" i="1" s="1"/>
  <c r="DH395" i="1" s="1"/>
  <c r="AQ395" i="1"/>
  <c r="AJ395" i="1"/>
  <c r="AI395" i="1"/>
  <c r="AC395" i="1"/>
  <c r="AB395" i="1"/>
  <c r="DG395" i="1" s="1"/>
  <c r="AA395" i="1"/>
  <c r="DE395" i="1" s="1"/>
  <c r="J395" i="1"/>
  <c r="D395" i="1" s="1"/>
  <c r="G395" i="1"/>
  <c r="C395" i="1"/>
  <c r="B395" i="1"/>
  <c r="DD394" i="1"/>
  <c r="DF394" i="1" s="1"/>
  <c r="CZ394" i="1"/>
  <c r="DA394" i="1" s="1"/>
  <c r="AU394" i="1"/>
  <c r="AS394" i="1"/>
  <c r="DC394" i="1" s="1"/>
  <c r="DH394" i="1" s="1"/>
  <c r="AQ394" i="1"/>
  <c r="AJ394" i="1"/>
  <c r="AI394" i="1"/>
  <c r="AC394" i="1"/>
  <c r="AB394" i="1"/>
  <c r="AA394" i="1"/>
  <c r="DE394" i="1" s="1"/>
  <c r="J394" i="1"/>
  <c r="D394" i="1" s="1"/>
  <c r="G394" i="1"/>
  <c r="C394" i="1"/>
  <c r="B394" i="1"/>
  <c r="DD393" i="1"/>
  <c r="CZ393" i="1"/>
  <c r="DA393" i="1" s="1"/>
  <c r="AU393" i="1"/>
  <c r="AS393" i="1"/>
  <c r="DC393" i="1" s="1"/>
  <c r="DH393" i="1" s="1"/>
  <c r="AQ393" i="1"/>
  <c r="AJ393" i="1"/>
  <c r="AI393" i="1"/>
  <c r="AC393" i="1"/>
  <c r="AB393" i="1"/>
  <c r="AA393" i="1"/>
  <c r="DE393" i="1" s="1"/>
  <c r="J393" i="1"/>
  <c r="D393" i="1" s="1"/>
  <c r="G393" i="1"/>
  <c r="C393" i="1"/>
  <c r="B393" i="1"/>
  <c r="DD392" i="1"/>
  <c r="DF392" i="1" s="1"/>
  <c r="CZ392" i="1"/>
  <c r="DA392" i="1" s="1"/>
  <c r="AU392" i="1"/>
  <c r="AS392" i="1"/>
  <c r="DC392" i="1" s="1"/>
  <c r="DH392" i="1" s="1"/>
  <c r="AQ392" i="1"/>
  <c r="AJ392" i="1"/>
  <c r="AI392" i="1"/>
  <c r="AC392" i="1"/>
  <c r="AB392" i="1"/>
  <c r="AA392" i="1"/>
  <c r="DE392" i="1" s="1"/>
  <c r="J392" i="1"/>
  <c r="D392" i="1" s="1"/>
  <c r="G392" i="1"/>
  <c r="C392" i="1"/>
  <c r="B392" i="1"/>
  <c r="DD391" i="1"/>
  <c r="DF391" i="1" s="1"/>
  <c r="CZ391" i="1"/>
  <c r="DA391" i="1" s="1"/>
  <c r="AU391" i="1"/>
  <c r="AS391" i="1"/>
  <c r="DC391" i="1" s="1"/>
  <c r="DH391" i="1" s="1"/>
  <c r="AQ391" i="1"/>
  <c r="AJ391" i="1"/>
  <c r="AI391" i="1"/>
  <c r="AC391" i="1"/>
  <c r="AB391" i="1"/>
  <c r="DG391" i="1" s="1"/>
  <c r="AA391" i="1"/>
  <c r="DE391" i="1" s="1"/>
  <c r="J391" i="1"/>
  <c r="D391" i="1" s="1"/>
  <c r="G391" i="1"/>
  <c r="C391" i="1"/>
  <c r="B391" i="1"/>
  <c r="DD390" i="1"/>
  <c r="DF390" i="1" s="1"/>
  <c r="CZ390" i="1"/>
  <c r="DA390" i="1" s="1"/>
  <c r="AU390" i="1"/>
  <c r="AS390" i="1"/>
  <c r="DC390" i="1" s="1"/>
  <c r="DH390" i="1" s="1"/>
  <c r="AQ390" i="1"/>
  <c r="AJ390" i="1"/>
  <c r="AI390" i="1"/>
  <c r="AC390" i="1"/>
  <c r="AB390" i="1"/>
  <c r="DG390" i="1" s="1"/>
  <c r="AA390" i="1"/>
  <c r="DE390" i="1" s="1"/>
  <c r="J390" i="1"/>
  <c r="D390" i="1" s="1"/>
  <c r="G390" i="1"/>
  <c r="C390" i="1"/>
  <c r="B390" i="1"/>
  <c r="DD389" i="1"/>
  <c r="DF389" i="1" s="1"/>
  <c r="CZ389" i="1"/>
  <c r="DA389" i="1" s="1"/>
  <c r="AU389" i="1"/>
  <c r="AS389" i="1"/>
  <c r="DC389" i="1" s="1"/>
  <c r="DH389" i="1" s="1"/>
  <c r="AQ389" i="1"/>
  <c r="AJ389" i="1"/>
  <c r="AI389" i="1"/>
  <c r="AC389" i="1"/>
  <c r="AB389" i="1"/>
  <c r="AA389" i="1"/>
  <c r="DE389" i="1" s="1"/>
  <c r="J389" i="1"/>
  <c r="D389" i="1" s="1"/>
  <c r="G389" i="1"/>
  <c r="C389" i="1"/>
  <c r="B389" i="1"/>
  <c r="DD388" i="1"/>
  <c r="DF388" i="1" s="1"/>
  <c r="CZ388" i="1"/>
  <c r="DA388" i="1" s="1"/>
  <c r="AU388" i="1"/>
  <c r="AS388" i="1"/>
  <c r="DC388" i="1" s="1"/>
  <c r="DH388" i="1" s="1"/>
  <c r="AQ388" i="1"/>
  <c r="AJ388" i="1"/>
  <c r="AI388" i="1"/>
  <c r="AC388" i="1"/>
  <c r="AB388" i="1"/>
  <c r="DG388" i="1" s="1"/>
  <c r="AA388" i="1"/>
  <c r="DE388" i="1" s="1"/>
  <c r="J388" i="1"/>
  <c r="D388" i="1" s="1"/>
  <c r="G388" i="1"/>
  <c r="C388" i="1"/>
  <c r="B388" i="1"/>
  <c r="DD387" i="1"/>
  <c r="DF387" i="1" s="1"/>
  <c r="CZ387" i="1"/>
  <c r="DA387" i="1" s="1"/>
  <c r="AU387" i="1"/>
  <c r="AS387" i="1"/>
  <c r="DC387" i="1" s="1"/>
  <c r="DH387" i="1" s="1"/>
  <c r="AQ387" i="1"/>
  <c r="AJ387" i="1"/>
  <c r="AI387" i="1"/>
  <c r="AC387" i="1"/>
  <c r="AB387" i="1"/>
  <c r="DG387" i="1" s="1"/>
  <c r="AA387" i="1"/>
  <c r="DE387" i="1" s="1"/>
  <c r="J387" i="1"/>
  <c r="D387" i="1" s="1"/>
  <c r="G387" i="1"/>
  <c r="C387" i="1"/>
  <c r="B387" i="1"/>
  <c r="DD386" i="1"/>
  <c r="DF386" i="1" s="1"/>
  <c r="CZ386" i="1"/>
  <c r="DA386" i="1" s="1"/>
  <c r="AU386" i="1"/>
  <c r="AS386" i="1"/>
  <c r="DC386" i="1" s="1"/>
  <c r="DH386" i="1" s="1"/>
  <c r="AQ386" i="1"/>
  <c r="AJ386" i="1"/>
  <c r="AI386" i="1"/>
  <c r="AC386" i="1"/>
  <c r="AB386" i="1"/>
  <c r="DG386" i="1" s="1"/>
  <c r="AA386" i="1"/>
  <c r="DE386" i="1" s="1"/>
  <c r="J386" i="1"/>
  <c r="D386" i="1" s="1"/>
  <c r="G386" i="1"/>
  <c r="C386" i="1"/>
  <c r="B386" i="1"/>
  <c r="DD385" i="1"/>
  <c r="DF385" i="1" s="1"/>
  <c r="CZ385" i="1"/>
  <c r="DA385" i="1" s="1"/>
  <c r="AU385" i="1"/>
  <c r="AS385" i="1"/>
  <c r="DC385" i="1" s="1"/>
  <c r="DH385" i="1" s="1"/>
  <c r="AQ385" i="1"/>
  <c r="AJ385" i="1"/>
  <c r="AI385" i="1"/>
  <c r="AC385" i="1"/>
  <c r="AB385" i="1"/>
  <c r="AA385" i="1"/>
  <c r="DE385" i="1" s="1"/>
  <c r="J385" i="1"/>
  <c r="D385" i="1" s="1"/>
  <c r="G385" i="1"/>
  <c r="C385" i="1"/>
  <c r="B385" i="1"/>
  <c r="DD384" i="1"/>
  <c r="DF384" i="1" s="1"/>
  <c r="CZ384" i="1"/>
  <c r="DA384" i="1" s="1"/>
  <c r="AU384" i="1"/>
  <c r="AS384" i="1"/>
  <c r="DC384" i="1" s="1"/>
  <c r="DH384" i="1" s="1"/>
  <c r="AQ384" i="1"/>
  <c r="AJ384" i="1"/>
  <c r="AI384" i="1"/>
  <c r="AC384" i="1"/>
  <c r="AB384" i="1"/>
  <c r="AA384" i="1"/>
  <c r="DE384" i="1" s="1"/>
  <c r="J384" i="1"/>
  <c r="D384" i="1" s="1"/>
  <c r="G384" i="1"/>
  <c r="C384" i="1"/>
  <c r="B384" i="1"/>
  <c r="DD383" i="1"/>
  <c r="DF383" i="1" s="1"/>
  <c r="CZ383" i="1"/>
  <c r="DA383" i="1" s="1"/>
  <c r="AU383" i="1"/>
  <c r="AS383" i="1"/>
  <c r="DC383" i="1" s="1"/>
  <c r="DH383" i="1" s="1"/>
  <c r="AQ383" i="1"/>
  <c r="AJ383" i="1"/>
  <c r="AI383" i="1"/>
  <c r="AC383" i="1"/>
  <c r="AB383" i="1"/>
  <c r="AA383" i="1"/>
  <c r="DE383" i="1" s="1"/>
  <c r="J383" i="1"/>
  <c r="D383" i="1" s="1"/>
  <c r="G383" i="1"/>
  <c r="C383" i="1"/>
  <c r="B383" i="1"/>
  <c r="DD382" i="1"/>
  <c r="DF382" i="1" s="1"/>
  <c r="CZ382" i="1"/>
  <c r="DA382" i="1" s="1"/>
  <c r="AU382" i="1"/>
  <c r="AS382" i="1"/>
  <c r="DC382" i="1" s="1"/>
  <c r="DH382" i="1" s="1"/>
  <c r="AQ382" i="1"/>
  <c r="AJ382" i="1"/>
  <c r="AI382" i="1"/>
  <c r="AC382" i="1"/>
  <c r="AB382" i="1"/>
  <c r="AA382" i="1"/>
  <c r="DE382" i="1" s="1"/>
  <c r="J382" i="1"/>
  <c r="D382" i="1" s="1"/>
  <c r="G382" i="1"/>
  <c r="C382" i="1"/>
  <c r="B382" i="1"/>
  <c r="DD381" i="1"/>
  <c r="DF381" i="1" s="1"/>
  <c r="CZ381" i="1"/>
  <c r="DA381" i="1" s="1"/>
  <c r="AU381" i="1"/>
  <c r="AS381" i="1"/>
  <c r="DC381" i="1" s="1"/>
  <c r="DH381" i="1" s="1"/>
  <c r="AQ381" i="1"/>
  <c r="AJ381" i="1"/>
  <c r="AI381" i="1"/>
  <c r="AC381" i="1"/>
  <c r="AB381" i="1"/>
  <c r="AA381" i="1"/>
  <c r="DE381" i="1" s="1"/>
  <c r="J381" i="1"/>
  <c r="D381" i="1" s="1"/>
  <c r="G381" i="1"/>
  <c r="C381" i="1"/>
  <c r="B381" i="1"/>
  <c r="DD380" i="1"/>
  <c r="DF380" i="1" s="1"/>
  <c r="CZ380" i="1"/>
  <c r="DA380" i="1" s="1"/>
  <c r="AU380" i="1"/>
  <c r="AS380" i="1"/>
  <c r="DC380" i="1" s="1"/>
  <c r="DH380" i="1" s="1"/>
  <c r="AQ380" i="1"/>
  <c r="AJ380" i="1"/>
  <c r="AI380" i="1"/>
  <c r="AC380" i="1"/>
  <c r="AB380" i="1"/>
  <c r="AA380" i="1"/>
  <c r="DE380" i="1" s="1"/>
  <c r="J380" i="1"/>
  <c r="D380" i="1" s="1"/>
  <c r="G380" i="1"/>
  <c r="C380" i="1"/>
  <c r="B380" i="1"/>
  <c r="DD379" i="1"/>
  <c r="DF379" i="1" s="1"/>
  <c r="CZ379" i="1"/>
  <c r="DA379" i="1" s="1"/>
  <c r="AU379" i="1"/>
  <c r="AS379" i="1"/>
  <c r="DC379" i="1" s="1"/>
  <c r="DH379" i="1" s="1"/>
  <c r="AQ379" i="1"/>
  <c r="AJ379" i="1"/>
  <c r="AI379" i="1"/>
  <c r="AC379" i="1"/>
  <c r="AB379" i="1"/>
  <c r="AA379" i="1"/>
  <c r="DE379" i="1" s="1"/>
  <c r="J379" i="1"/>
  <c r="D379" i="1" s="1"/>
  <c r="G379" i="1"/>
  <c r="C379" i="1"/>
  <c r="B379" i="1"/>
  <c r="DD378" i="1"/>
  <c r="DF378" i="1" s="1"/>
  <c r="CZ378" i="1"/>
  <c r="DA378" i="1" s="1"/>
  <c r="AU378" i="1"/>
  <c r="AS378" i="1"/>
  <c r="DC378" i="1" s="1"/>
  <c r="DH378" i="1" s="1"/>
  <c r="AQ378" i="1"/>
  <c r="AJ378" i="1"/>
  <c r="AI378" i="1"/>
  <c r="AC378" i="1"/>
  <c r="AB378" i="1"/>
  <c r="AA378" i="1"/>
  <c r="DE378" i="1" s="1"/>
  <c r="J378" i="1"/>
  <c r="D378" i="1" s="1"/>
  <c r="G378" i="1"/>
  <c r="C378" i="1"/>
  <c r="B378" i="1"/>
  <c r="DD377" i="1"/>
  <c r="DF377" i="1" s="1"/>
  <c r="CZ377" i="1"/>
  <c r="DA377" i="1" s="1"/>
  <c r="AU377" i="1"/>
  <c r="AS377" i="1"/>
  <c r="DC377" i="1" s="1"/>
  <c r="DH377" i="1" s="1"/>
  <c r="AQ377" i="1"/>
  <c r="AJ377" i="1"/>
  <c r="AI377" i="1"/>
  <c r="AC377" i="1"/>
  <c r="AB377" i="1"/>
  <c r="AA377" i="1"/>
  <c r="DE377" i="1" s="1"/>
  <c r="J377" i="1"/>
  <c r="D377" i="1" s="1"/>
  <c r="G377" i="1"/>
  <c r="C377" i="1"/>
  <c r="B377" i="1"/>
  <c r="DD376" i="1"/>
  <c r="DF376" i="1" s="1"/>
  <c r="CZ376" i="1"/>
  <c r="DA376" i="1" s="1"/>
  <c r="AU376" i="1"/>
  <c r="AS376" i="1"/>
  <c r="DC376" i="1" s="1"/>
  <c r="DH376" i="1" s="1"/>
  <c r="AQ376" i="1"/>
  <c r="AJ376" i="1"/>
  <c r="AI376" i="1"/>
  <c r="AC376" i="1"/>
  <c r="AB376" i="1"/>
  <c r="AA376" i="1"/>
  <c r="DE376" i="1" s="1"/>
  <c r="J376" i="1"/>
  <c r="D376" i="1" s="1"/>
  <c r="G376" i="1"/>
  <c r="C376" i="1"/>
  <c r="B376" i="1"/>
  <c r="DD375" i="1"/>
  <c r="DF375" i="1" s="1"/>
  <c r="CZ375" i="1"/>
  <c r="DA375" i="1" s="1"/>
  <c r="AU375" i="1"/>
  <c r="AS375" i="1"/>
  <c r="DC375" i="1" s="1"/>
  <c r="DH375" i="1" s="1"/>
  <c r="AQ375" i="1"/>
  <c r="AJ375" i="1"/>
  <c r="AI375" i="1"/>
  <c r="AC375" i="1"/>
  <c r="AB375" i="1"/>
  <c r="DG375" i="1" s="1"/>
  <c r="AA375" i="1"/>
  <c r="DE375" i="1" s="1"/>
  <c r="J375" i="1"/>
  <c r="D375" i="1" s="1"/>
  <c r="G375" i="1"/>
  <c r="C375" i="1"/>
  <c r="B375" i="1"/>
  <c r="DD374" i="1"/>
  <c r="DF374" i="1" s="1"/>
  <c r="CZ374" i="1"/>
  <c r="DA374" i="1" s="1"/>
  <c r="AU374" i="1"/>
  <c r="AS374" i="1"/>
  <c r="DC374" i="1" s="1"/>
  <c r="DH374" i="1" s="1"/>
  <c r="AQ374" i="1"/>
  <c r="AJ374" i="1"/>
  <c r="AI374" i="1"/>
  <c r="AC374" i="1"/>
  <c r="AB374" i="1"/>
  <c r="AA374" i="1"/>
  <c r="DE374" i="1" s="1"/>
  <c r="J374" i="1"/>
  <c r="D374" i="1" s="1"/>
  <c r="G374" i="1"/>
  <c r="C374" i="1"/>
  <c r="B374" i="1"/>
  <c r="DD373" i="1"/>
  <c r="DF373" i="1" s="1"/>
  <c r="CZ373" i="1"/>
  <c r="DA373" i="1" s="1"/>
  <c r="AU373" i="1"/>
  <c r="AS373" i="1"/>
  <c r="DC373" i="1" s="1"/>
  <c r="DH373" i="1" s="1"/>
  <c r="AQ373" i="1"/>
  <c r="AJ373" i="1"/>
  <c r="AI373" i="1"/>
  <c r="AC373" i="1"/>
  <c r="AB373" i="1"/>
  <c r="DG373" i="1" s="1"/>
  <c r="AA373" i="1"/>
  <c r="DE373" i="1" s="1"/>
  <c r="J373" i="1"/>
  <c r="D373" i="1" s="1"/>
  <c r="G373" i="1"/>
  <c r="C373" i="1"/>
  <c r="B373" i="1"/>
  <c r="DD372" i="1"/>
  <c r="DF372" i="1" s="1"/>
  <c r="CZ372" i="1"/>
  <c r="DA372" i="1" s="1"/>
  <c r="AU372" i="1"/>
  <c r="AS372" i="1"/>
  <c r="DC372" i="1" s="1"/>
  <c r="DH372" i="1" s="1"/>
  <c r="AQ372" i="1"/>
  <c r="AJ372" i="1"/>
  <c r="AI372" i="1"/>
  <c r="AC372" i="1"/>
  <c r="AB372" i="1"/>
  <c r="DG372" i="1" s="1"/>
  <c r="AA372" i="1"/>
  <c r="DE372" i="1" s="1"/>
  <c r="J372" i="1"/>
  <c r="D372" i="1" s="1"/>
  <c r="G372" i="1"/>
  <c r="C372" i="1"/>
  <c r="B372" i="1"/>
  <c r="DD371" i="1"/>
  <c r="DF371" i="1" s="1"/>
  <c r="CZ371" i="1"/>
  <c r="DA371" i="1" s="1"/>
  <c r="AU371" i="1"/>
  <c r="AS371" i="1"/>
  <c r="DC371" i="1" s="1"/>
  <c r="DH371" i="1" s="1"/>
  <c r="AQ371" i="1"/>
  <c r="AJ371" i="1"/>
  <c r="AI371" i="1"/>
  <c r="AC371" i="1"/>
  <c r="AB371" i="1"/>
  <c r="AA371" i="1"/>
  <c r="DE371" i="1" s="1"/>
  <c r="J371" i="1"/>
  <c r="D371" i="1" s="1"/>
  <c r="G371" i="1"/>
  <c r="C371" i="1"/>
  <c r="B371" i="1"/>
  <c r="DD370" i="1"/>
  <c r="DF370" i="1" s="1"/>
  <c r="CZ370" i="1"/>
  <c r="DA370" i="1" s="1"/>
  <c r="AU370" i="1"/>
  <c r="AS370" i="1"/>
  <c r="DC370" i="1" s="1"/>
  <c r="DH370" i="1" s="1"/>
  <c r="AQ370" i="1"/>
  <c r="AJ370" i="1"/>
  <c r="AI370" i="1"/>
  <c r="AC370" i="1"/>
  <c r="AB370" i="1"/>
  <c r="AA370" i="1"/>
  <c r="DE370" i="1" s="1"/>
  <c r="J370" i="1"/>
  <c r="D370" i="1" s="1"/>
  <c r="G370" i="1"/>
  <c r="C370" i="1"/>
  <c r="B370" i="1"/>
  <c r="DD369" i="1"/>
  <c r="DF369" i="1" s="1"/>
  <c r="CZ369" i="1"/>
  <c r="DA369" i="1" s="1"/>
  <c r="AU369" i="1"/>
  <c r="AS369" i="1"/>
  <c r="DC369" i="1" s="1"/>
  <c r="DH369" i="1" s="1"/>
  <c r="AQ369" i="1"/>
  <c r="AJ369" i="1"/>
  <c r="AI369" i="1"/>
  <c r="AC369" i="1"/>
  <c r="AB369" i="1"/>
  <c r="AA369" i="1"/>
  <c r="DE369" i="1" s="1"/>
  <c r="J369" i="1"/>
  <c r="D369" i="1" s="1"/>
  <c r="G369" i="1"/>
  <c r="C369" i="1"/>
  <c r="B369" i="1"/>
  <c r="DD368" i="1"/>
  <c r="CZ368" i="1"/>
  <c r="DA368" i="1" s="1"/>
  <c r="AU368" i="1"/>
  <c r="AS368" i="1"/>
  <c r="DC368" i="1" s="1"/>
  <c r="DH368" i="1" s="1"/>
  <c r="AQ368" i="1"/>
  <c r="AJ368" i="1"/>
  <c r="AI368" i="1"/>
  <c r="AC368" i="1"/>
  <c r="AB368" i="1"/>
  <c r="DG368" i="1" s="1"/>
  <c r="AA368" i="1"/>
  <c r="DE368" i="1" s="1"/>
  <c r="J368" i="1"/>
  <c r="D368" i="1" s="1"/>
  <c r="G368" i="1"/>
  <c r="C368" i="1"/>
  <c r="B368" i="1"/>
  <c r="DD367" i="1"/>
  <c r="DF367" i="1" s="1"/>
  <c r="CZ367" i="1"/>
  <c r="DA367" i="1" s="1"/>
  <c r="AU367" i="1"/>
  <c r="AS367" i="1"/>
  <c r="DC367" i="1" s="1"/>
  <c r="DH367" i="1" s="1"/>
  <c r="AQ367" i="1"/>
  <c r="AJ367" i="1"/>
  <c r="AI367" i="1"/>
  <c r="AC367" i="1"/>
  <c r="AB367" i="1"/>
  <c r="AA367" i="1"/>
  <c r="DE367" i="1" s="1"/>
  <c r="J367" i="1"/>
  <c r="D367" i="1" s="1"/>
  <c r="G367" i="1"/>
  <c r="C367" i="1"/>
  <c r="B367" i="1"/>
  <c r="DD366" i="1"/>
  <c r="DF366" i="1" s="1"/>
  <c r="CZ366" i="1"/>
  <c r="DA366" i="1" s="1"/>
  <c r="AU366" i="1"/>
  <c r="AS366" i="1"/>
  <c r="DC366" i="1" s="1"/>
  <c r="DH366" i="1" s="1"/>
  <c r="AQ366" i="1"/>
  <c r="AJ366" i="1"/>
  <c r="AI366" i="1"/>
  <c r="AC366" i="1"/>
  <c r="AB366" i="1"/>
  <c r="AA366" i="1"/>
  <c r="DE366" i="1" s="1"/>
  <c r="J366" i="1"/>
  <c r="D366" i="1" s="1"/>
  <c r="G366" i="1"/>
  <c r="C366" i="1"/>
  <c r="B366" i="1"/>
  <c r="DD365" i="1"/>
  <c r="DF365" i="1" s="1"/>
  <c r="CZ365" i="1"/>
  <c r="DA365" i="1" s="1"/>
  <c r="AU365" i="1"/>
  <c r="AS365" i="1"/>
  <c r="DC365" i="1" s="1"/>
  <c r="DH365" i="1" s="1"/>
  <c r="AQ365" i="1"/>
  <c r="AJ365" i="1"/>
  <c r="AI365" i="1"/>
  <c r="AC365" i="1"/>
  <c r="AB365" i="1"/>
  <c r="AA365" i="1"/>
  <c r="DE365" i="1" s="1"/>
  <c r="J365" i="1"/>
  <c r="D365" i="1" s="1"/>
  <c r="G365" i="1"/>
  <c r="C365" i="1"/>
  <c r="B365" i="1"/>
  <c r="DD364" i="1"/>
  <c r="DF364" i="1" s="1"/>
  <c r="CZ364" i="1"/>
  <c r="DA364" i="1" s="1"/>
  <c r="AU364" i="1"/>
  <c r="AS364" i="1"/>
  <c r="DC364" i="1" s="1"/>
  <c r="DH364" i="1" s="1"/>
  <c r="AQ364" i="1"/>
  <c r="AJ364" i="1"/>
  <c r="AI364" i="1"/>
  <c r="AC364" i="1"/>
  <c r="AB364" i="1"/>
  <c r="AA364" i="1"/>
  <c r="DE364" i="1" s="1"/>
  <c r="J364" i="1"/>
  <c r="D364" i="1" s="1"/>
  <c r="G364" i="1"/>
  <c r="C364" i="1"/>
  <c r="B364" i="1"/>
  <c r="DD363" i="1"/>
  <c r="DF363" i="1" s="1"/>
  <c r="CZ363" i="1"/>
  <c r="DA363" i="1" s="1"/>
  <c r="AU363" i="1"/>
  <c r="AS363" i="1"/>
  <c r="DC363" i="1" s="1"/>
  <c r="DH363" i="1" s="1"/>
  <c r="AQ363" i="1"/>
  <c r="AJ363" i="1"/>
  <c r="AI363" i="1"/>
  <c r="AC363" i="1"/>
  <c r="AB363" i="1"/>
  <c r="DG363" i="1" s="1"/>
  <c r="AA363" i="1"/>
  <c r="DE363" i="1" s="1"/>
  <c r="J363" i="1"/>
  <c r="D363" i="1" s="1"/>
  <c r="G363" i="1"/>
  <c r="C363" i="1"/>
  <c r="B363" i="1"/>
  <c r="DD362" i="1"/>
  <c r="DF362" i="1" s="1"/>
  <c r="CZ362" i="1"/>
  <c r="DA362" i="1" s="1"/>
  <c r="AU362" i="1"/>
  <c r="AS362" i="1"/>
  <c r="DC362" i="1" s="1"/>
  <c r="DH362" i="1" s="1"/>
  <c r="AQ362" i="1"/>
  <c r="AJ362" i="1"/>
  <c r="AI362" i="1"/>
  <c r="AC362" i="1"/>
  <c r="AB362" i="1"/>
  <c r="AA362" i="1"/>
  <c r="DE362" i="1" s="1"/>
  <c r="J362" i="1"/>
  <c r="D362" i="1" s="1"/>
  <c r="G362" i="1"/>
  <c r="C362" i="1"/>
  <c r="B362" i="1"/>
  <c r="DD361" i="1"/>
  <c r="DF361" i="1" s="1"/>
  <c r="CZ361" i="1"/>
  <c r="DA361" i="1" s="1"/>
  <c r="AS361" i="1"/>
  <c r="DC361" i="1" s="1"/>
  <c r="DH361" i="1" s="1"/>
  <c r="AQ361" i="1"/>
  <c r="AF361" i="1"/>
  <c r="AC361" i="1"/>
  <c r="AB361" i="1"/>
  <c r="AA361" i="1"/>
  <c r="DE361" i="1" s="1"/>
  <c r="J361" i="1"/>
  <c r="D361" i="1" s="1"/>
  <c r="G361" i="1"/>
  <c r="C361" i="1"/>
  <c r="B361" i="1"/>
  <c r="DD360" i="1"/>
  <c r="DF360" i="1" s="1"/>
  <c r="CZ360" i="1"/>
  <c r="DA360" i="1" s="1"/>
  <c r="AU360" i="1"/>
  <c r="AS360" i="1"/>
  <c r="DC360" i="1" s="1"/>
  <c r="DH360" i="1" s="1"/>
  <c r="AQ360" i="1"/>
  <c r="AJ360" i="1"/>
  <c r="AI360" i="1"/>
  <c r="AC360" i="1"/>
  <c r="AB360" i="1"/>
  <c r="AA360" i="1"/>
  <c r="DE360" i="1" s="1"/>
  <c r="J360" i="1"/>
  <c r="D360" i="1" s="1"/>
  <c r="G360" i="1"/>
  <c r="C360" i="1"/>
  <c r="B360" i="1"/>
  <c r="DD359" i="1"/>
  <c r="DF359" i="1" s="1"/>
  <c r="CZ359" i="1"/>
  <c r="DA359" i="1" s="1"/>
  <c r="AU359" i="1"/>
  <c r="AS359" i="1"/>
  <c r="DC359" i="1" s="1"/>
  <c r="DH359" i="1" s="1"/>
  <c r="AQ359" i="1"/>
  <c r="AJ359" i="1"/>
  <c r="AI359" i="1"/>
  <c r="AC359" i="1"/>
  <c r="AB359" i="1"/>
  <c r="DG359" i="1" s="1"/>
  <c r="AA359" i="1"/>
  <c r="DE359" i="1" s="1"/>
  <c r="J359" i="1"/>
  <c r="D359" i="1" s="1"/>
  <c r="G359" i="1"/>
  <c r="C359" i="1"/>
  <c r="B359" i="1"/>
  <c r="DD358" i="1"/>
  <c r="DF358" i="1" s="1"/>
  <c r="CZ358" i="1"/>
  <c r="DA358" i="1" s="1"/>
  <c r="AU358" i="1"/>
  <c r="AS358" i="1"/>
  <c r="DC358" i="1" s="1"/>
  <c r="DH358" i="1" s="1"/>
  <c r="AQ358" i="1"/>
  <c r="AJ358" i="1"/>
  <c r="AI358" i="1"/>
  <c r="AC358" i="1"/>
  <c r="AB358" i="1"/>
  <c r="DG358" i="1" s="1"/>
  <c r="AA358" i="1"/>
  <c r="DE358" i="1" s="1"/>
  <c r="J358" i="1"/>
  <c r="D358" i="1" s="1"/>
  <c r="G358" i="1"/>
  <c r="C358" i="1"/>
  <c r="B358" i="1"/>
  <c r="DD357" i="1"/>
  <c r="DF357" i="1" s="1"/>
  <c r="CZ357" i="1"/>
  <c r="DA357" i="1" s="1"/>
  <c r="AU357" i="1"/>
  <c r="AS357" i="1"/>
  <c r="DC357" i="1" s="1"/>
  <c r="DH357" i="1" s="1"/>
  <c r="AQ357" i="1"/>
  <c r="AJ357" i="1"/>
  <c r="AI357" i="1"/>
  <c r="AC357" i="1"/>
  <c r="AB357" i="1"/>
  <c r="AA357" i="1"/>
  <c r="DE357" i="1" s="1"/>
  <c r="J357" i="1"/>
  <c r="D357" i="1" s="1"/>
  <c r="G357" i="1"/>
  <c r="C357" i="1"/>
  <c r="B357" i="1"/>
  <c r="DD356" i="1"/>
  <c r="DF356" i="1" s="1"/>
  <c r="CZ356" i="1"/>
  <c r="DA356" i="1" s="1"/>
  <c r="AU356" i="1"/>
  <c r="AS356" i="1"/>
  <c r="DC356" i="1" s="1"/>
  <c r="DH356" i="1" s="1"/>
  <c r="AQ356" i="1"/>
  <c r="AJ356" i="1"/>
  <c r="AI356" i="1"/>
  <c r="AC356" i="1"/>
  <c r="AB356" i="1"/>
  <c r="AA356" i="1"/>
  <c r="DE356" i="1" s="1"/>
  <c r="J356" i="1"/>
  <c r="D356" i="1" s="1"/>
  <c r="G356" i="1"/>
  <c r="C356" i="1"/>
  <c r="B356" i="1"/>
  <c r="DD355" i="1"/>
  <c r="DF355" i="1" s="1"/>
  <c r="CZ355" i="1"/>
  <c r="DA355" i="1" s="1"/>
  <c r="AU355" i="1"/>
  <c r="AS355" i="1"/>
  <c r="DC355" i="1" s="1"/>
  <c r="DH355" i="1" s="1"/>
  <c r="AQ355" i="1"/>
  <c r="AJ355" i="1"/>
  <c r="AI355" i="1"/>
  <c r="AC355" i="1"/>
  <c r="AB355" i="1"/>
  <c r="AA355" i="1"/>
  <c r="DE355" i="1" s="1"/>
  <c r="J355" i="1"/>
  <c r="D355" i="1" s="1"/>
  <c r="G355" i="1"/>
  <c r="C355" i="1"/>
  <c r="B355" i="1"/>
  <c r="DD354" i="1"/>
  <c r="DF354" i="1" s="1"/>
  <c r="CZ354" i="1"/>
  <c r="DA354" i="1" s="1"/>
  <c r="AU354" i="1"/>
  <c r="AS354" i="1"/>
  <c r="DC354" i="1" s="1"/>
  <c r="DH354" i="1" s="1"/>
  <c r="AQ354" i="1"/>
  <c r="AJ354" i="1"/>
  <c r="AI354" i="1"/>
  <c r="AC354" i="1"/>
  <c r="AB354" i="1"/>
  <c r="AA354" i="1"/>
  <c r="DE354" i="1" s="1"/>
  <c r="J354" i="1"/>
  <c r="D354" i="1" s="1"/>
  <c r="G354" i="1"/>
  <c r="C354" i="1"/>
  <c r="B354" i="1"/>
  <c r="DD353" i="1"/>
  <c r="DF353" i="1" s="1"/>
  <c r="CZ353" i="1"/>
  <c r="DA353" i="1" s="1"/>
  <c r="AU353" i="1"/>
  <c r="AS353" i="1"/>
  <c r="DC353" i="1" s="1"/>
  <c r="DH353" i="1" s="1"/>
  <c r="AQ353" i="1"/>
  <c r="AJ353" i="1"/>
  <c r="AI353" i="1"/>
  <c r="AC353" i="1"/>
  <c r="AB353" i="1"/>
  <c r="AA353" i="1"/>
  <c r="DE353" i="1" s="1"/>
  <c r="J353" i="1"/>
  <c r="D353" i="1" s="1"/>
  <c r="G353" i="1"/>
  <c r="C353" i="1"/>
  <c r="B353" i="1"/>
  <c r="DD352" i="1"/>
  <c r="DF352" i="1" s="1"/>
  <c r="CZ352" i="1"/>
  <c r="DA352" i="1" s="1"/>
  <c r="AU352" i="1"/>
  <c r="AS352" i="1"/>
  <c r="DC352" i="1" s="1"/>
  <c r="DH352" i="1" s="1"/>
  <c r="AQ352" i="1"/>
  <c r="AJ352" i="1"/>
  <c r="AI352" i="1"/>
  <c r="AC352" i="1"/>
  <c r="AB352" i="1"/>
  <c r="AA352" i="1"/>
  <c r="DE352" i="1" s="1"/>
  <c r="J352" i="1"/>
  <c r="D352" i="1" s="1"/>
  <c r="G352" i="1"/>
  <c r="C352" i="1"/>
  <c r="B352" i="1"/>
  <c r="DD351" i="1"/>
  <c r="DF351" i="1" s="1"/>
  <c r="CZ351" i="1"/>
  <c r="DA351" i="1" s="1"/>
  <c r="AU351" i="1"/>
  <c r="AS351" i="1"/>
  <c r="DC351" i="1" s="1"/>
  <c r="DH351" i="1" s="1"/>
  <c r="AQ351" i="1"/>
  <c r="AJ351" i="1"/>
  <c r="AI351" i="1"/>
  <c r="AC351" i="1"/>
  <c r="AB351" i="1"/>
  <c r="AA351" i="1"/>
  <c r="DE351" i="1" s="1"/>
  <c r="J351" i="1"/>
  <c r="D351" i="1" s="1"/>
  <c r="G351" i="1"/>
  <c r="C351" i="1"/>
  <c r="B351" i="1"/>
  <c r="DD350" i="1"/>
  <c r="DF350" i="1" s="1"/>
  <c r="CZ350" i="1"/>
  <c r="DA350" i="1" s="1"/>
  <c r="AU350" i="1"/>
  <c r="AS350" i="1"/>
  <c r="DC350" i="1" s="1"/>
  <c r="DH350" i="1" s="1"/>
  <c r="AQ350" i="1"/>
  <c r="AJ350" i="1"/>
  <c r="AI350" i="1"/>
  <c r="AC350" i="1"/>
  <c r="AB350" i="1"/>
  <c r="AA350" i="1"/>
  <c r="DE350" i="1" s="1"/>
  <c r="J350" i="1"/>
  <c r="D350" i="1" s="1"/>
  <c r="G350" i="1"/>
  <c r="C350" i="1"/>
  <c r="B350" i="1"/>
  <c r="DD349" i="1"/>
  <c r="DF349" i="1" s="1"/>
  <c r="CZ349" i="1"/>
  <c r="DA349" i="1" s="1"/>
  <c r="AU349" i="1"/>
  <c r="AS349" i="1"/>
  <c r="DC349" i="1" s="1"/>
  <c r="DH349" i="1" s="1"/>
  <c r="AQ349" i="1"/>
  <c r="AJ349" i="1"/>
  <c r="AI349" i="1"/>
  <c r="AC349" i="1"/>
  <c r="AB349" i="1"/>
  <c r="AA349" i="1"/>
  <c r="DE349" i="1" s="1"/>
  <c r="J349" i="1"/>
  <c r="D349" i="1" s="1"/>
  <c r="G349" i="1"/>
  <c r="C349" i="1"/>
  <c r="B349" i="1"/>
  <c r="DD348" i="1"/>
  <c r="DF348" i="1" s="1"/>
  <c r="CZ348" i="1"/>
  <c r="DA348" i="1" s="1"/>
  <c r="AS348" i="1"/>
  <c r="DC348" i="1" s="1"/>
  <c r="DH348" i="1" s="1"/>
  <c r="AQ348" i="1"/>
  <c r="AF348" i="1"/>
  <c r="AC348" i="1"/>
  <c r="AB348" i="1"/>
  <c r="DG348" i="1" s="1"/>
  <c r="AA348" i="1"/>
  <c r="DE348" i="1" s="1"/>
  <c r="J348" i="1"/>
  <c r="D348" i="1" s="1"/>
  <c r="G348" i="1"/>
  <c r="C348" i="1"/>
  <c r="B348" i="1"/>
  <c r="DD347" i="1"/>
  <c r="DF347" i="1" s="1"/>
  <c r="CZ347" i="1"/>
  <c r="DA347" i="1" s="1"/>
  <c r="AU347" i="1"/>
  <c r="AS347" i="1"/>
  <c r="DC347" i="1" s="1"/>
  <c r="DH347" i="1" s="1"/>
  <c r="AQ347" i="1"/>
  <c r="AJ347" i="1"/>
  <c r="AI347" i="1"/>
  <c r="AC347" i="1"/>
  <c r="AB347" i="1"/>
  <c r="AA347" i="1"/>
  <c r="DE347" i="1" s="1"/>
  <c r="J347" i="1"/>
  <c r="D347" i="1" s="1"/>
  <c r="G347" i="1"/>
  <c r="C347" i="1"/>
  <c r="B347" i="1"/>
  <c r="DD346" i="1"/>
  <c r="DF346" i="1" s="1"/>
  <c r="CZ346" i="1"/>
  <c r="DA346" i="1" s="1"/>
  <c r="AU346" i="1"/>
  <c r="AS346" i="1"/>
  <c r="DC346" i="1" s="1"/>
  <c r="DH346" i="1" s="1"/>
  <c r="AQ346" i="1"/>
  <c r="AJ346" i="1"/>
  <c r="AI346" i="1"/>
  <c r="AC346" i="1"/>
  <c r="AB346" i="1"/>
  <c r="AA346" i="1"/>
  <c r="DE346" i="1" s="1"/>
  <c r="J346" i="1"/>
  <c r="D346" i="1" s="1"/>
  <c r="G346" i="1"/>
  <c r="C346" i="1"/>
  <c r="B346" i="1"/>
  <c r="DD345" i="1"/>
  <c r="DF345" i="1" s="1"/>
  <c r="CZ345" i="1"/>
  <c r="DA345" i="1" s="1"/>
  <c r="AU345" i="1"/>
  <c r="AS345" i="1"/>
  <c r="DC345" i="1" s="1"/>
  <c r="DH345" i="1" s="1"/>
  <c r="AQ345" i="1"/>
  <c r="AJ345" i="1"/>
  <c r="AI345" i="1"/>
  <c r="AC345" i="1"/>
  <c r="AB345" i="1"/>
  <c r="AA345" i="1"/>
  <c r="DE345" i="1" s="1"/>
  <c r="J345" i="1"/>
  <c r="D345" i="1" s="1"/>
  <c r="G345" i="1"/>
  <c r="C345" i="1"/>
  <c r="B345" i="1"/>
  <c r="DD344" i="1"/>
  <c r="DF344" i="1" s="1"/>
  <c r="CZ344" i="1"/>
  <c r="DA344" i="1" s="1"/>
  <c r="AU344" i="1"/>
  <c r="AS344" i="1"/>
  <c r="DC344" i="1" s="1"/>
  <c r="DH344" i="1" s="1"/>
  <c r="AQ344" i="1"/>
  <c r="AJ344" i="1"/>
  <c r="AI344" i="1"/>
  <c r="AC344" i="1"/>
  <c r="AB344" i="1"/>
  <c r="AA344" i="1"/>
  <c r="DE344" i="1" s="1"/>
  <c r="J344" i="1"/>
  <c r="D344" i="1" s="1"/>
  <c r="G344" i="1"/>
  <c r="C344" i="1"/>
  <c r="B344" i="1"/>
  <c r="DD343" i="1"/>
  <c r="DF343" i="1" s="1"/>
  <c r="CZ343" i="1"/>
  <c r="DA343" i="1" s="1"/>
  <c r="AU343" i="1"/>
  <c r="AS343" i="1"/>
  <c r="DC343" i="1" s="1"/>
  <c r="DH343" i="1" s="1"/>
  <c r="AQ343" i="1"/>
  <c r="AJ343" i="1"/>
  <c r="AI343" i="1"/>
  <c r="AC343" i="1"/>
  <c r="AB343" i="1"/>
  <c r="AA343" i="1"/>
  <c r="DE343" i="1" s="1"/>
  <c r="J343" i="1"/>
  <c r="D343" i="1" s="1"/>
  <c r="G343" i="1"/>
  <c r="C343" i="1"/>
  <c r="B343" i="1"/>
  <c r="DD342" i="1"/>
  <c r="DF342" i="1" s="1"/>
  <c r="CZ342" i="1"/>
  <c r="DA342" i="1" s="1"/>
  <c r="AU342" i="1"/>
  <c r="AS342" i="1"/>
  <c r="DC342" i="1" s="1"/>
  <c r="DH342" i="1" s="1"/>
  <c r="AQ342" i="1"/>
  <c r="AJ342" i="1"/>
  <c r="AI342" i="1"/>
  <c r="AC342" i="1"/>
  <c r="AB342" i="1"/>
  <c r="AA342" i="1"/>
  <c r="DE342" i="1" s="1"/>
  <c r="J342" i="1"/>
  <c r="D342" i="1" s="1"/>
  <c r="G342" i="1"/>
  <c r="C342" i="1"/>
  <c r="B342" i="1"/>
  <c r="DD341" i="1"/>
  <c r="DF341" i="1" s="1"/>
  <c r="CZ341" i="1"/>
  <c r="DA341" i="1" s="1"/>
  <c r="AU341" i="1"/>
  <c r="AS341" i="1"/>
  <c r="DC341" i="1" s="1"/>
  <c r="DH341" i="1" s="1"/>
  <c r="AQ341" i="1"/>
  <c r="AJ341" i="1"/>
  <c r="AI341" i="1"/>
  <c r="AC341" i="1"/>
  <c r="AB341" i="1"/>
  <c r="AA341" i="1"/>
  <c r="DE341" i="1" s="1"/>
  <c r="J341" i="1"/>
  <c r="D341" i="1" s="1"/>
  <c r="G341" i="1"/>
  <c r="C341" i="1"/>
  <c r="B341" i="1"/>
  <c r="DD340" i="1"/>
  <c r="DF340" i="1" s="1"/>
  <c r="CZ340" i="1"/>
  <c r="DA340" i="1" s="1"/>
  <c r="AU340" i="1"/>
  <c r="AS340" i="1"/>
  <c r="DC340" i="1" s="1"/>
  <c r="DH340" i="1" s="1"/>
  <c r="AQ340" i="1"/>
  <c r="AJ340" i="1"/>
  <c r="AI340" i="1"/>
  <c r="AC340" i="1"/>
  <c r="AB340" i="1"/>
  <c r="DG340" i="1" s="1"/>
  <c r="AA340" i="1"/>
  <c r="DE340" i="1" s="1"/>
  <c r="J340" i="1"/>
  <c r="D340" i="1" s="1"/>
  <c r="G340" i="1"/>
  <c r="C340" i="1"/>
  <c r="B340" i="1"/>
  <c r="DD339" i="1"/>
  <c r="DF339" i="1" s="1"/>
  <c r="CZ339" i="1"/>
  <c r="DA339" i="1" s="1"/>
  <c r="AU339" i="1"/>
  <c r="AS339" i="1"/>
  <c r="DC339" i="1" s="1"/>
  <c r="DH339" i="1" s="1"/>
  <c r="AQ339" i="1"/>
  <c r="AJ339" i="1"/>
  <c r="AI339" i="1"/>
  <c r="AC339" i="1"/>
  <c r="AB339" i="1"/>
  <c r="AA339" i="1"/>
  <c r="DE339" i="1" s="1"/>
  <c r="J339" i="1"/>
  <c r="D339" i="1" s="1"/>
  <c r="G339" i="1"/>
  <c r="C339" i="1"/>
  <c r="B339" i="1"/>
  <c r="DD338" i="1"/>
  <c r="CZ338" i="1"/>
  <c r="DA338" i="1" s="1"/>
  <c r="AU338" i="1"/>
  <c r="AS338" i="1"/>
  <c r="DC338" i="1" s="1"/>
  <c r="DH338" i="1" s="1"/>
  <c r="AQ338" i="1"/>
  <c r="AJ338" i="1"/>
  <c r="AI338" i="1"/>
  <c r="AC338" i="1"/>
  <c r="AB338" i="1"/>
  <c r="AA338" i="1"/>
  <c r="DE338" i="1" s="1"/>
  <c r="J338" i="1"/>
  <c r="D338" i="1" s="1"/>
  <c r="G338" i="1"/>
  <c r="C338" i="1"/>
  <c r="B338" i="1"/>
  <c r="DD337" i="1"/>
  <c r="DF337" i="1" s="1"/>
  <c r="CZ337" i="1"/>
  <c r="DA337" i="1" s="1"/>
  <c r="AU337" i="1"/>
  <c r="AS337" i="1"/>
  <c r="DC337" i="1" s="1"/>
  <c r="DH337" i="1" s="1"/>
  <c r="AQ337" i="1"/>
  <c r="AJ337" i="1"/>
  <c r="AI337" i="1"/>
  <c r="AC337" i="1"/>
  <c r="AB337" i="1"/>
  <c r="AA337" i="1"/>
  <c r="DE337" i="1" s="1"/>
  <c r="J337" i="1"/>
  <c r="D337" i="1" s="1"/>
  <c r="G337" i="1"/>
  <c r="C337" i="1"/>
  <c r="B337" i="1"/>
  <c r="DD336" i="1"/>
  <c r="DF336" i="1" s="1"/>
  <c r="CZ336" i="1"/>
  <c r="DA336" i="1" s="1"/>
  <c r="AS336" i="1"/>
  <c r="DC336" i="1" s="1"/>
  <c r="DH336" i="1" s="1"/>
  <c r="AQ336" i="1"/>
  <c r="AF336" i="1"/>
  <c r="AI336" i="1" s="1"/>
  <c r="AC336" i="1"/>
  <c r="AB336" i="1"/>
  <c r="AA336" i="1"/>
  <c r="DE336" i="1" s="1"/>
  <c r="J336" i="1"/>
  <c r="D336" i="1" s="1"/>
  <c r="G336" i="1"/>
  <c r="C336" i="1"/>
  <c r="B336" i="1"/>
  <c r="DD335" i="1"/>
  <c r="DF335" i="1" s="1"/>
  <c r="CZ335" i="1"/>
  <c r="DA335" i="1" s="1"/>
  <c r="AU335" i="1"/>
  <c r="AS335" i="1"/>
  <c r="DC335" i="1" s="1"/>
  <c r="DH335" i="1" s="1"/>
  <c r="AQ335" i="1"/>
  <c r="AJ335" i="1"/>
  <c r="AI335" i="1"/>
  <c r="AC335" i="1"/>
  <c r="AB335" i="1"/>
  <c r="AA335" i="1"/>
  <c r="DE335" i="1" s="1"/>
  <c r="J335" i="1"/>
  <c r="D335" i="1" s="1"/>
  <c r="G335" i="1"/>
  <c r="C335" i="1"/>
  <c r="B335" i="1"/>
  <c r="DD334" i="1"/>
  <c r="DF334" i="1" s="1"/>
  <c r="CZ334" i="1"/>
  <c r="DA334" i="1" s="1"/>
  <c r="AU334" i="1"/>
  <c r="AS334" i="1"/>
  <c r="DC334" i="1" s="1"/>
  <c r="DH334" i="1" s="1"/>
  <c r="AQ334" i="1"/>
  <c r="AJ334" i="1"/>
  <c r="AI334" i="1"/>
  <c r="AC334" i="1"/>
  <c r="AB334" i="1"/>
  <c r="AA334" i="1"/>
  <c r="DE334" i="1" s="1"/>
  <c r="J334" i="1"/>
  <c r="D334" i="1" s="1"/>
  <c r="G334" i="1"/>
  <c r="C334" i="1"/>
  <c r="B334" i="1"/>
  <c r="DD333" i="1"/>
  <c r="DF333" i="1" s="1"/>
  <c r="CZ333" i="1"/>
  <c r="DA333" i="1" s="1"/>
  <c r="AU333" i="1"/>
  <c r="AS333" i="1"/>
  <c r="DC333" i="1" s="1"/>
  <c r="DH333" i="1" s="1"/>
  <c r="AQ333" i="1"/>
  <c r="AJ333" i="1"/>
  <c r="AI333" i="1"/>
  <c r="AC333" i="1"/>
  <c r="AB333" i="1"/>
  <c r="AA333" i="1"/>
  <c r="DE333" i="1" s="1"/>
  <c r="J333" i="1"/>
  <c r="D333" i="1" s="1"/>
  <c r="G333" i="1"/>
  <c r="C333" i="1"/>
  <c r="B333" i="1"/>
  <c r="DD332" i="1"/>
  <c r="DF332" i="1" s="1"/>
  <c r="CZ332" i="1"/>
  <c r="DA332" i="1" s="1"/>
  <c r="AU332" i="1"/>
  <c r="AS332" i="1"/>
  <c r="DC332" i="1" s="1"/>
  <c r="DH332" i="1" s="1"/>
  <c r="AQ332" i="1"/>
  <c r="AJ332" i="1"/>
  <c r="AI332" i="1"/>
  <c r="AC332" i="1"/>
  <c r="AB332" i="1"/>
  <c r="DG332" i="1" s="1"/>
  <c r="AA332" i="1"/>
  <c r="DE332" i="1" s="1"/>
  <c r="J332" i="1"/>
  <c r="D332" i="1" s="1"/>
  <c r="G332" i="1"/>
  <c r="C332" i="1"/>
  <c r="B332" i="1"/>
  <c r="DD331" i="1"/>
  <c r="DF331" i="1" s="1"/>
  <c r="CZ331" i="1"/>
  <c r="DA331" i="1" s="1"/>
  <c r="AU331" i="1"/>
  <c r="AS331" i="1"/>
  <c r="DC331" i="1" s="1"/>
  <c r="DH331" i="1" s="1"/>
  <c r="AQ331" i="1"/>
  <c r="AJ331" i="1"/>
  <c r="AI331" i="1"/>
  <c r="AC331" i="1"/>
  <c r="AB331" i="1"/>
  <c r="AA331" i="1"/>
  <c r="DE331" i="1" s="1"/>
  <c r="J331" i="1"/>
  <c r="D331" i="1" s="1"/>
  <c r="G331" i="1"/>
  <c r="C331" i="1"/>
  <c r="B331" i="1"/>
  <c r="DD330" i="1"/>
  <c r="DF330" i="1" s="1"/>
  <c r="CZ330" i="1"/>
  <c r="DA330" i="1" s="1"/>
  <c r="AU330" i="1"/>
  <c r="AS330" i="1"/>
  <c r="DC330" i="1" s="1"/>
  <c r="DH330" i="1" s="1"/>
  <c r="AQ330" i="1"/>
  <c r="AJ330" i="1"/>
  <c r="AI330" i="1"/>
  <c r="AC330" i="1"/>
  <c r="AB330" i="1"/>
  <c r="AA330" i="1"/>
  <c r="DE330" i="1" s="1"/>
  <c r="J330" i="1"/>
  <c r="D330" i="1" s="1"/>
  <c r="G330" i="1"/>
  <c r="C330" i="1"/>
  <c r="B330" i="1"/>
  <c r="DD329" i="1"/>
  <c r="DF329" i="1" s="1"/>
  <c r="CZ329" i="1"/>
  <c r="DA329" i="1" s="1"/>
  <c r="AU329" i="1"/>
  <c r="AS329" i="1"/>
  <c r="DC329" i="1" s="1"/>
  <c r="DH329" i="1" s="1"/>
  <c r="AQ329" i="1"/>
  <c r="AJ329" i="1"/>
  <c r="AI329" i="1"/>
  <c r="AC329" i="1"/>
  <c r="AB329" i="1"/>
  <c r="AA329" i="1"/>
  <c r="DE329" i="1" s="1"/>
  <c r="J329" i="1"/>
  <c r="D329" i="1" s="1"/>
  <c r="G329" i="1"/>
  <c r="C329" i="1"/>
  <c r="B329" i="1"/>
  <c r="DD328" i="1"/>
  <c r="DF328" i="1" s="1"/>
  <c r="CZ328" i="1"/>
  <c r="DA328" i="1" s="1"/>
  <c r="AU328" i="1"/>
  <c r="AS328" i="1"/>
  <c r="DC328" i="1" s="1"/>
  <c r="DH328" i="1" s="1"/>
  <c r="AQ328" i="1"/>
  <c r="AJ328" i="1"/>
  <c r="AI328" i="1"/>
  <c r="AC328" i="1"/>
  <c r="AB328" i="1"/>
  <c r="DG328" i="1" s="1"/>
  <c r="AA328" i="1"/>
  <c r="DE328" i="1" s="1"/>
  <c r="J328" i="1"/>
  <c r="D328" i="1" s="1"/>
  <c r="G328" i="1"/>
  <c r="C328" i="1"/>
  <c r="B328" i="1"/>
  <c r="DD327" i="1"/>
  <c r="DF327" i="1" s="1"/>
  <c r="CZ327" i="1"/>
  <c r="DA327" i="1" s="1"/>
  <c r="AU327" i="1"/>
  <c r="AS327" i="1"/>
  <c r="DC327" i="1" s="1"/>
  <c r="DH327" i="1" s="1"/>
  <c r="AQ327" i="1"/>
  <c r="AJ327" i="1"/>
  <c r="AI327" i="1"/>
  <c r="AC327" i="1"/>
  <c r="AB327" i="1"/>
  <c r="DG327" i="1" s="1"/>
  <c r="AA327" i="1"/>
  <c r="DE327" i="1" s="1"/>
  <c r="J327" i="1"/>
  <c r="D327" i="1" s="1"/>
  <c r="G327" i="1"/>
  <c r="C327" i="1"/>
  <c r="B327" i="1"/>
  <c r="DD326" i="1"/>
  <c r="DF326" i="1" s="1"/>
  <c r="CZ326" i="1"/>
  <c r="DA326" i="1" s="1"/>
  <c r="AU326" i="1"/>
  <c r="AS326" i="1"/>
  <c r="DC326" i="1" s="1"/>
  <c r="DH326" i="1" s="1"/>
  <c r="AQ326" i="1"/>
  <c r="AJ326" i="1"/>
  <c r="AI326" i="1"/>
  <c r="AC326" i="1"/>
  <c r="AB326" i="1"/>
  <c r="AA326" i="1"/>
  <c r="DE326" i="1" s="1"/>
  <c r="J326" i="1"/>
  <c r="D326" i="1" s="1"/>
  <c r="G326" i="1"/>
  <c r="C326" i="1"/>
  <c r="B326" i="1"/>
  <c r="DD325" i="1"/>
  <c r="DF325" i="1" s="1"/>
  <c r="CZ325" i="1"/>
  <c r="DA325" i="1" s="1"/>
  <c r="AU325" i="1"/>
  <c r="AS325" i="1"/>
  <c r="DC325" i="1" s="1"/>
  <c r="DH325" i="1" s="1"/>
  <c r="AQ325" i="1"/>
  <c r="AJ325" i="1"/>
  <c r="AI325" i="1"/>
  <c r="AC325" i="1"/>
  <c r="AB325" i="1"/>
  <c r="AA325" i="1"/>
  <c r="DE325" i="1" s="1"/>
  <c r="J325" i="1"/>
  <c r="D325" i="1" s="1"/>
  <c r="G325" i="1"/>
  <c r="C325" i="1"/>
  <c r="B325" i="1"/>
  <c r="DD324" i="1"/>
  <c r="DF324" i="1" s="1"/>
  <c r="CZ324" i="1"/>
  <c r="DA324" i="1" s="1"/>
  <c r="AU324" i="1"/>
  <c r="AS324" i="1"/>
  <c r="DC324" i="1" s="1"/>
  <c r="DH324" i="1" s="1"/>
  <c r="AQ324" i="1"/>
  <c r="AJ324" i="1"/>
  <c r="AI324" i="1"/>
  <c r="AC324" i="1"/>
  <c r="AB324" i="1"/>
  <c r="AA324" i="1"/>
  <c r="DE324" i="1" s="1"/>
  <c r="J324" i="1"/>
  <c r="D324" i="1" s="1"/>
  <c r="G324" i="1"/>
  <c r="C324" i="1"/>
  <c r="B324" i="1"/>
  <c r="DD323" i="1"/>
  <c r="DF323" i="1" s="1"/>
  <c r="CZ323" i="1"/>
  <c r="DA323" i="1" s="1"/>
  <c r="AU323" i="1"/>
  <c r="AS323" i="1"/>
  <c r="DC323" i="1" s="1"/>
  <c r="DH323" i="1" s="1"/>
  <c r="AQ323" i="1"/>
  <c r="AJ323" i="1"/>
  <c r="AI323" i="1"/>
  <c r="AC323" i="1"/>
  <c r="AB323" i="1"/>
  <c r="AA323" i="1"/>
  <c r="DE323" i="1" s="1"/>
  <c r="J323" i="1"/>
  <c r="D323" i="1" s="1"/>
  <c r="G323" i="1"/>
  <c r="C323" i="1"/>
  <c r="B323" i="1"/>
  <c r="DD322" i="1"/>
  <c r="DF322" i="1" s="1"/>
  <c r="CZ322" i="1"/>
  <c r="DA322" i="1" s="1"/>
  <c r="AU322" i="1"/>
  <c r="AS322" i="1"/>
  <c r="DC322" i="1" s="1"/>
  <c r="DH322" i="1" s="1"/>
  <c r="AQ322" i="1"/>
  <c r="AJ322" i="1"/>
  <c r="AI322" i="1"/>
  <c r="AC322" i="1"/>
  <c r="AB322" i="1"/>
  <c r="AA322" i="1"/>
  <c r="DE322" i="1" s="1"/>
  <c r="J322" i="1"/>
  <c r="D322" i="1" s="1"/>
  <c r="G322" i="1"/>
  <c r="C322" i="1"/>
  <c r="B322" i="1"/>
  <c r="DD321" i="1"/>
  <c r="DF321" i="1" s="1"/>
  <c r="CZ321" i="1"/>
  <c r="DA321" i="1" s="1"/>
  <c r="AU321" i="1"/>
  <c r="AS321" i="1"/>
  <c r="DC321" i="1" s="1"/>
  <c r="DH321" i="1" s="1"/>
  <c r="AQ321" i="1"/>
  <c r="AJ321" i="1"/>
  <c r="AI321" i="1"/>
  <c r="AC321" i="1"/>
  <c r="AB321" i="1"/>
  <c r="DG321" i="1" s="1"/>
  <c r="AA321" i="1"/>
  <c r="DE321" i="1" s="1"/>
  <c r="J321" i="1"/>
  <c r="D321" i="1" s="1"/>
  <c r="G321" i="1"/>
  <c r="C321" i="1"/>
  <c r="B321" i="1"/>
  <c r="DD320" i="1"/>
  <c r="DF320" i="1" s="1"/>
  <c r="CZ320" i="1"/>
  <c r="DA320" i="1" s="1"/>
  <c r="AU320" i="1"/>
  <c r="AS320" i="1"/>
  <c r="DC320" i="1" s="1"/>
  <c r="DH320" i="1" s="1"/>
  <c r="AQ320" i="1"/>
  <c r="AJ320" i="1"/>
  <c r="AI320" i="1"/>
  <c r="AC320" i="1"/>
  <c r="AB320" i="1"/>
  <c r="DG320" i="1" s="1"/>
  <c r="AA320" i="1"/>
  <c r="DE320" i="1" s="1"/>
  <c r="J320" i="1"/>
  <c r="D320" i="1" s="1"/>
  <c r="G320" i="1"/>
  <c r="C320" i="1"/>
  <c r="B320" i="1"/>
  <c r="DD319" i="1"/>
  <c r="DF319" i="1" s="1"/>
  <c r="CZ319" i="1"/>
  <c r="DA319" i="1" s="1"/>
  <c r="AS319" i="1"/>
  <c r="DC319" i="1" s="1"/>
  <c r="DH319" i="1" s="1"/>
  <c r="AQ319" i="1"/>
  <c r="AJ319" i="1"/>
  <c r="AI319" i="1"/>
  <c r="AC319" i="1"/>
  <c r="AB319" i="1"/>
  <c r="AA319" i="1"/>
  <c r="DE319" i="1" s="1"/>
  <c r="J319" i="1"/>
  <c r="D319" i="1" s="1"/>
  <c r="G319" i="1"/>
  <c r="C319" i="1"/>
  <c r="B319" i="1"/>
  <c r="DD318" i="1"/>
  <c r="DF318" i="1" s="1"/>
  <c r="CZ318" i="1"/>
  <c r="DA318" i="1" s="1"/>
  <c r="AU318" i="1"/>
  <c r="AS318" i="1"/>
  <c r="DC318" i="1" s="1"/>
  <c r="DH318" i="1" s="1"/>
  <c r="AQ318" i="1"/>
  <c r="AJ318" i="1"/>
  <c r="AI318" i="1"/>
  <c r="AC318" i="1"/>
  <c r="AB318" i="1"/>
  <c r="AA318" i="1"/>
  <c r="DE318" i="1" s="1"/>
  <c r="J318" i="1"/>
  <c r="D318" i="1" s="1"/>
  <c r="G318" i="1"/>
  <c r="C318" i="1"/>
  <c r="B318" i="1"/>
  <c r="DD317" i="1"/>
  <c r="DF317" i="1" s="1"/>
  <c r="CZ317" i="1"/>
  <c r="DA317" i="1" s="1"/>
  <c r="AU317" i="1"/>
  <c r="AS317" i="1"/>
  <c r="DC317" i="1" s="1"/>
  <c r="DH317" i="1" s="1"/>
  <c r="AQ317" i="1"/>
  <c r="AJ317" i="1"/>
  <c r="AI317" i="1"/>
  <c r="AC317" i="1"/>
  <c r="AB317" i="1"/>
  <c r="DG317" i="1" s="1"/>
  <c r="AA317" i="1"/>
  <c r="DE317" i="1" s="1"/>
  <c r="J317" i="1"/>
  <c r="D317" i="1" s="1"/>
  <c r="G317" i="1"/>
  <c r="C317" i="1"/>
  <c r="B317" i="1"/>
  <c r="DD316" i="1"/>
  <c r="DF316" i="1" s="1"/>
  <c r="CZ316" i="1"/>
  <c r="DA316" i="1" s="1"/>
  <c r="AU316" i="1"/>
  <c r="AS316" i="1"/>
  <c r="DC316" i="1" s="1"/>
  <c r="DH316" i="1" s="1"/>
  <c r="AQ316" i="1"/>
  <c r="AJ316" i="1"/>
  <c r="AI316" i="1"/>
  <c r="AC316" i="1"/>
  <c r="AB316" i="1"/>
  <c r="AA316" i="1"/>
  <c r="DE316" i="1" s="1"/>
  <c r="J316" i="1"/>
  <c r="D316" i="1" s="1"/>
  <c r="G316" i="1"/>
  <c r="C316" i="1"/>
  <c r="B316" i="1"/>
  <c r="DD315" i="1"/>
  <c r="DF315" i="1" s="1"/>
  <c r="CZ315" i="1"/>
  <c r="DA315" i="1" s="1"/>
  <c r="AU315" i="1"/>
  <c r="AS315" i="1"/>
  <c r="DC315" i="1" s="1"/>
  <c r="DH315" i="1" s="1"/>
  <c r="AQ315" i="1"/>
  <c r="AJ315" i="1"/>
  <c r="AI315" i="1"/>
  <c r="AC315" i="1"/>
  <c r="AB315" i="1"/>
  <c r="AA315" i="1"/>
  <c r="DE315" i="1" s="1"/>
  <c r="J315" i="1"/>
  <c r="D315" i="1" s="1"/>
  <c r="G315" i="1"/>
  <c r="C315" i="1"/>
  <c r="B315" i="1"/>
  <c r="DD314" i="1"/>
  <c r="CZ314" i="1"/>
  <c r="DA314" i="1" s="1"/>
  <c r="AU314" i="1"/>
  <c r="AS314" i="1"/>
  <c r="DC314" i="1" s="1"/>
  <c r="DH314" i="1" s="1"/>
  <c r="AQ314" i="1"/>
  <c r="AJ314" i="1"/>
  <c r="AI314" i="1"/>
  <c r="AC314" i="1"/>
  <c r="AB314" i="1"/>
  <c r="AA314" i="1"/>
  <c r="DE314" i="1" s="1"/>
  <c r="J314" i="1"/>
  <c r="D314" i="1" s="1"/>
  <c r="G314" i="1"/>
  <c r="C314" i="1"/>
  <c r="B314" i="1"/>
  <c r="DD313" i="1"/>
  <c r="DF313" i="1" s="1"/>
  <c r="CZ313" i="1"/>
  <c r="DA313" i="1" s="1"/>
  <c r="AU313" i="1"/>
  <c r="AS313" i="1"/>
  <c r="DC313" i="1" s="1"/>
  <c r="DH313" i="1" s="1"/>
  <c r="AQ313" i="1"/>
  <c r="AJ313" i="1"/>
  <c r="AI313" i="1"/>
  <c r="AC313" i="1"/>
  <c r="AB313" i="1"/>
  <c r="DG313" i="1" s="1"/>
  <c r="AA313" i="1"/>
  <c r="DE313" i="1" s="1"/>
  <c r="J313" i="1"/>
  <c r="D313" i="1" s="1"/>
  <c r="G313" i="1"/>
  <c r="C313" i="1"/>
  <c r="B313" i="1"/>
  <c r="DD312" i="1"/>
  <c r="DF312" i="1" s="1"/>
  <c r="CZ312" i="1"/>
  <c r="DA312" i="1" s="1"/>
  <c r="AU312" i="1"/>
  <c r="AS312" i="1"/>
  <c r="DC312" i="1" s="1"/>
  <c r="DH312" i="1" s="1"/>
  <c r="AQ312" i="1"/>
  <c r="AJ312" i="1"/>
  <c r="AI312" i="1"/>
  <c r="AC312" i="1"/>
  <c r="AB312" i="1"/>
  <c r="DG312" i="1" s="1"/>
  <c r="AA312" i="1"/>
  <c r="DE312" i="1" s="1"/>
  <c r="J312" i="1"/>
  <c r="D312" i="1" s="1"/>
  <c r="G312" i="1"/>
  <c r="C312" i="1"/>
  <c r="B312" i="1"/>
  <c r="DD311" i="1"/>
  <c r="DF311" i="1" s="1"/>
  <c r="CZ311" i="1"/>
  <c r="DA311" i="1" s="1"/>
  <c r="AU311" i="1"/>
  <c r="AS311" i="1"/>
  <c r="DC311" i="1" s="1"/>
  <c r="DH311" i="1" s="1"/>
  <c r="AQ311" i="1"/>
  <c r="AJ311" i="1"/>
  <c r="AI311" i="1"/>
  <c r="AC311" i="1"/>
  <c r="AB311" i="1"/>
  <c r="AA311" i="1"/>
  <c r="DE311" i="1" s="1"/>
  <c r="J311" i="1"/>
  <c r="D311" i="1" s="1"/>
  <c r="G311" i="1"/>
  <c r="C311" i="1"/>
  <c r="B311" i="1"/>
  <c r="DD310" i="1"/>
  <c r="DF310" i="1" s="1"/>
  <c r="CZ310" i="1"/>
  <c r="DA310" i="1" s="1"/>
  <c r="AU310" i="1"/>
  <c r="AS310" i="1"/>
  <c r="DC310" i="1" s="1"/>
  <c r="DH310" i="1" s="1"/>
  <c r="AQ310" i="1"/>
  <c r="AJ310" i="1"/>
  <c r="AI310" i="1"/>
  <c r="AC310" i="1"/>
  <c r="AB310" i="1"/>
  <c r="AA310" i="1"/>
  <c r="DE310" i="1" s="1"/>
  <c r="J310" i="1"/>
  <c r="D310" i="1" s="1"/>
  <c r="G310" i="1"/>
  <c r="C310" i="1"/>
  <c r="B310" i="1"/>
  <c r="DD309" i="1"/>
  <c r="DF309" i="1" s="1"/>
  <c r="CZ309" i="1"/>
  <c r="DA309" i="1" s="1"/>
  <c r="AS309" i="1"/>
  <c r="DC309" i="1" s="1"/>
  <c r="DH309" i="1" s="1"/>
  <c r="AQ309" i="1"/>
  <c r="AJ309" i="1"/>
  <c r="AI309" i="1"/>
  <c r="AC309" i="1"/>
  <c r="AB309" i="1"/>
  <c r="AA309" i="1"/>
  <c r="DE309" i="1" s="1"/>
  <c r="J309" i="1"/>
  <c r="D309" i="1" s="1"/>
  <c r="G309" i="1"/>
  <c r="C309" i="1"/>
  <c r="B309" i="1"/>
  <c r="DD308" i="1"/>
  <c r="DF308" i="1" s="1"/>
  <c r="CZ308" i="1"/>
  <c r="DA308" i="1" s="1"/>
  <c r="AU308" i="1"/>
  <c r="AS308" i="1"/>
  <c r="DC308" i="1" s="1"/>
  <c r="DH308" i="1" s="1"/>
  <c r="AQ308" i="1"/>
  <c r="AJ308" i="1"/>
  <c r="AI308" i="1"/>
  <c r="AC308" i="1"/>
  <c r="AB308" i="1"/>
  <c r="AA308" i="1"/>
  <c r="DE308" i="1" s="1"/>
  <c r="J308" i="1"/>
  <c r="D308" i="1" s="1"/>
  <c r="G308" i="1"/>
  <c r="C308" i="1"/>
  <c r="B308" i="1"/>
  <c r="DD307" i="1"/>
  <c r="DF307" i="1" s="1"/>
  <c r="CZ307" i="1"/>
  <c r="DA307" i="1" s="1"/>
  <c r="AU307" i="1"/>
  <c r="AS307" i="1"/>
  <c r="DC307" i="1" s="1"/>
  <c r="DH307" i="1" s="1"/>
  <c r="AQ307" i="1"/>
  <c r="AJ307" i="1"/>
  <c r="AI307" i="1"/>
  <c r="AC307" i="1"/>
  <c r="AB307" i="1"/>
  <c r="AA307" i="1"/>
  <c r="DE307" i="1" s="1"/>
  <c r="J307" i="1"/>
  <c r="D307" i="1" s="1"/>
  <c r="G307" i="1"/>
  <c r="C307" i="1"/>
  <c r="B307" i="1"/>
  <c r="DD306" i="1"/>
  <c r="DF306" i="1" s="1"/>
  <c r="CZ306" i="1"/>
  <c r="DA306" i="1" s="1"/>
  <c r="AU306" i="1"/>
  <c r="AS306" i="1"/>
  <c r="DC306" i="1" s="1"/>
  <c r="DH306" i="1" s="1"/>
  <c r="AQ306" i="1"/>
  <c r="AJ306" i="1"/>
  <c r="AI306" i="1"/>
  <c r="AC306" i="1"/>
  <c r="AB306" i="1"/>
  <c r="AA306" i="1"/>
  <c r="DE306" i="1" s="1"/>
  <c r="J306" i="1"/>
  <c r="D306" i="1" s="1"/>
  <c r="G306" i="1"/>
  <c r="C306" i="1"/>
  <c r="B306" i="1"/>
  <c r="DD305" i="1"/>
  <c r="CZ305" i="1"/>
  <c r="DA305" i="1" s="1"/>
  <c r="AU305" i="1"/>
  <c r="AS305" i="1"/>
  <c r="DC305" i="1" s="1"/>
  <c r="DH305" i="1" s="1"/>
  <c r="AQ305" i="1"/>
  <c r="AJ305" i="1"/>
  <c r="AI305" i="1"/>
  <c r="AC305" i="1"/>
  <c r="AB305" i="1"/>
  <c r="AA305" i="1"/>
  <c r="DE305" i="1" s="1"/>
  <c r="J305" i="1"/>
  <c r="D305" i="1" s="1"/>
  <c r="G305" i="1"/>
  <c r="C305" i="1"/>
  <c r="B305" i="1"/>
  <c r="DD304" i="1"/>
  <c r="DF304" i="1" s="1"/>
  <c r="CZ304" i="1"/>
  <c r="DA304" i="1" s="1"/>
  <c r="AU304" i="1"/>
  <c r="AS304" i="1"/>
  <c r="DC304" i="1" s="1"/>
  <c r="DH304" i="1" s="1"/>
  <c r="AJ304" i="1"/>
  <c r="AI304" i="1"/>
  <c r="AC304" i="1"/>
  <c r="AB304" i="1"/>
  <c r="DG304" i="1" s="1"/>
  <c r="AA304" i="1"/>
  <c r="DE304" i="1" s="1"/>
  <c r="J304" i="1"/>
  <c r="D304" i="1" s="1"/>
  <c r="G304" i="1"/>
  <c r="C304" i="1"/>
  <c r="B304" i="1"/>
  <c r="DD303" i="1"/>
  <c r="DF303" i="1" s="1"/>
  <c r="CZ303" i="1"/>
  <c r="DA303" i="1" s="1"/>
  <c r="AU303" i="1"/>
  <c r="AS303" i="1"/>
  <c r="DC303" i="1" s="1"/>
  <c r="DH303" i="1" s="1"/>
  <c r="AQ303" i="1"/>
  <c r="AJ303" i="1"/>
  <c r="AI303" i="1"/>
  <c r="AC303" i="1"/>
  <c r="AB303" i="1"/>
  <c r="AA303" i="1"/>
  <c r="DE303" i="1" s="1"/>
  <c r="J303" i="1"/>
  <c r="D303" i="1" s="1"/>
  <c r="G303" i="1"/>
  <c r="C303" i="1"/>
  <c r="B303" i="1"/>
  <c r="DD302" i="1"/>
  <c r="DF302" i="1" s="1"/>
  <c r="CZ302" i="1"/>
  <c r="DA302" i="1" s="1"/>
  <c r="AU302" i="1"/>
  <c r="AS302" i="1"/>
  <c r="DC302" i="1" s="1"/>
  <c r="DH302" i="1" s="1"/>
  <c r="AQ302" i="1"/>
  <c r="AJ302" i="1"/>
  <c r="AI302" i="1"/>
  <c r="AC302" i="1"/>
  <c r="AB302" i="1"/>
  <c r="AA302" i="1"/>
  <c r="DE302" i="1" s="1"/>
  <c r="J302" i="1"/>
  <c r="D302" i="1" s="1"/>
  <c r="G302" i="1"/>
  <c r="C302" i="1"/>
  <c r="B302" i="1"/>
  <c r="DD301" i="1"/>
  <c r="DF301" i="1" s="1"/>
  <c r="CZ301" i="1"/>
  <c r="DA301" i="1" s="1"/>
  <c r="AU301" i="1"/>
  <c r="AS301" i="1"/>
  <c r="DC301" i="1" s="1"/>
  <c r="DH301" i="1" s="1"/>
  <c r="AQ301" i="1"/>
  <c r="AJ301" i="1"/>
  <c r="AI301" i="1"/>
  <c r="AC301" i="1"/>
  <c r="AB301" i="1"/>
  <c r="AA301" i="1"/>
  <c r="DE301" i="1" s="1"/>
  <c r="J301" i="1"/>
  <c r="D301" i="1" s="1"/>
  <c r="G301" i="1"/>
  <c r="C301" i="1"/>
  <c r="B301" i="1"/>
  <c r="DD300" i="1"/>
  <c r="DF300" i="1" s="1"/>
  <c r="CZ300" i="1"/>
  <c r="DA300" i="1" s="1"/>
  <c r="AS300" i="1"/>
  <c r="DC300" i="1" s="1"/>
  <c r="DH300" i="1" s="1"/>
  <c r="AQ300" i="1"/>
  <c r="AJ300" i="1"/>
  <c r="AI300" i="1"/>
  <c r="AC300" i="1"/>
  <c r="AB300" i="1"/>
  <c r="AA300" i="1"/>
  <c r="DE300" i="1" s="1"/>
  <c r="J300" i="1"/>
  <c r="D300" i="1" s="1"/>
  <c r="G300" i="1"/>
  <c r="C300" i="1"/>
  <c r="B300" i="1"/>
  <c r="DD299" i="1"/>
  <c r="DF299" i="1" s="1"/>
  <c r="CZ299" i="1"/>
  <c r="DA299" i="1" s="1"/>
  <c r="AU299" i="1"/>
  <c r="AS299" i="1"/>
  <c r="DC299" i="1" s="1"/>
  <c r="DH299" i="1" s="1"/>
  <c r="AQ299" i="1"/>
  <c r="AJ299" i="1"/>
  <c r="AI299" i="1"/>
  <c r="AC299" i="1"/>
  <c r="AB299" i="1"/>
  <c r="DG299" i="1" s="1"/>
  <c r="AA299" i="1"/>
  <c r="DE299" i="1" s="1"/>
  <c r="J299" i="1"/>
  <c r="D299" i="1" s="1"/>
  <c r="G299" i="1"/>
  <c r="C299" i="1"/>
  <c r="B299" i="1"/>
  <c r="DD298" i="1"/>
  <c r="DF298" i="1" s="1"/>
  <c r="CZ298" i="1"/>
  <c r="DA298" i="1" s="1"/>
  <c r="AU298" i="1"/>
  <c r="AS298" i="1"/>
  <c r="DC298" i="1" s="1"/>
  <c r="DH298" i="1" s="1"/>
  <c r="AQ298" i="1"/>
  <c r="AJ298" i="1"/>
  <c r="AI298" i="1"/>
  <c r="AC298" i="1"/>
  <c r="AB298" i="1"/>
  <c r="AA298" i="1"/>
  <c r="DE298" i="1" s="1"/>
  <c r="J298" i="1"/>
  <c r="D298" i="1" s="1"/>
  <c r="G298" i="1"/>
  <c r="C298" i="1"/>
  <c r="B298" i="1"/>
  <c r="DD297" i="1"/>
  <c r="DF297" i="1" s="1"/>
  <c r="CZ297" i="1"/>
  <c r="DA297" i="1" s="1"/>
  <c r="AU297" i="1"/>
  <c r="AS297" i="1"/>
  <c r="DC297" i="1" s="1"/>
  <c r="DH297" i="1" s="1"/>
  <c r="AQ297" i="1"/>
  <c r="AJ297" i="1"/>
  <c r="AI297" i="1"/>
  <c r="AC297" i="1"/>
  <c r="AB297" i="1"/>
  <c r="AA297" i="1"/>
  <c r="DE297" i="1" s="1"/>
  <c r="J297" i="1"/>
  <c r="D297" i="1" s="1"/>
  <c r="G297" i="1"/>
  <c r="C297" i="1"/>
  <c r="B297" i="1"/>
  <c r="DD296" i="1"/>
  <c r="DF296" i="1" s="1"/>
  <c r="CZ296" i="1"/>
  <c r="DA296" i="1" s="1"/>
  <c r="AU296" i="1"/>
  <c r="AS296" i="1"/>
  <c r="DC296" i="1" s="1"/>
  <c r="DH296" i="1" s="1"/>
  <c r="AQ296" i="1"/>
  <c r="AJ296" i="1"/>
  <c r="AI296" i="1"/>
  <c r="AC296" i="1"/>
  <c r="AB296" i="1"/>
  <c r="CX296" i="1" s="1"/>
  <c r="CW296" i="1" s="1"/>
  <c r="AA296" i="1"/>
  <c r="DE296" i="1" s="1"/>
  <c r="J296" i="1"/>
  <c r="D296" i="1" s="1"/>
  <c r="G296" i="1"/>
  <c r="C296" i="1"/>
  <c r="B296" i="1"/>
  <c r="DD295" i="1"/>
  <c r="DF295" i="1" s="1"/>
  <c r="CZ295" i="1"/>
  <c r="DA295" i="1" s="1"/>
  <c r="AU295" i="1"/>
  <c r="AS295" i="1"/>
  <c r="DC295" i="1" s="1"/>
  <c r="DH295" i="1" s="1"/>
  <c r="AQ295" i="1"/>
  <c r="AJ295" i="1"/>
  <c r="AI295" i="1"/>
  <c r="AC295" i="1"/>
  <c r="AB295" i="1"/>
  <c r="AA295" i="1"/>
  <c r="DE295" i="1" s="1"/>
  <c r="J295" i="1"/>
  <c r="D295" i="1" s="1"/>
  <c r="G295" i="1"/>
  <c r="C295" i="1"/>
  <c r="B295" i="1"/>
  <c r="DD294" i="1"/>
  <c r="DF294" i="1" s="1"/>
  <c r="CZ294" i="1"/>
  <c r="DA294" i="1" s="1"/>
  <c r="AS294" i="1"/>
  <c r="DC294" i="1" s="1"/>
  <c r="DH294" i="1" s="1"/>
  <c r="AQ294" i="1"/>
  <c r="AJ294" i="1"/>
  <c r="AI294" i="1"/>
  <c r="AC294" i="1"/>
  <c r="AB294" i="1"/>
  <c r="AA294" i="1"/>
  <c r="DE294" i="1" s="1"/>
  <c r="J294" i="1"/>
  <c r="D294" i="1" s="1"/>
  <c r="G294" i="1"/>
  <c r="C294" i="1"/>
  <c r="B294" i="1"/>
  <c r="DD293" i="1"/>
  <c r="DF293" i="1" s="1"/>
  <c r="CZ293" i="1"/>
  <c r="DA293" i="1" s="1"/>
  <c r="AU293" i="1"/>
  <c r="AS293" i="1"/>
  <c r="DC293" i="1" s="1"/>
  <c r="DH293" i="1" s="1"/>
  <c r="AQ293" i="1"/>
  <c r="AJ293" i="1"/>
  <c r="AI293" i="1"/>
  <c r="AC293" i="1"/>
  <c r="AB293" i="1"/>
  <c r="DG293" i="1" s="1"/>
  <c r="AA293" i="1"/>
  <c r="DE293" i="1" s="1"/>
  <c r="J293" i="1"/>
  <c r="D293" i="1" s="1"/>
  <c r="G293" i="1"/>
  <c r="C293" i="1"/>
  <c r="B293" i="1"/>
  <c r="DD292" i="1"/>
  <c r="DF292" i="1" s="1"/>
  <c r="CZ292" i="1"/>
  <c r="DA292" i="1" s="1"/>
  <c r="AU292" i="1"/>
  <c r="AS292" i="1"/>
  <c r="DC292" i="1" s="1"/>
  <c r="DH292" i="1" s="1"/>
  <c r="AQ292" i="1"/>
  <c r="AJ292" i="1"/>
  <c r="AI292" i="1"/>
  <c r="AC292" i="1"/>
  <c r="AB292" i="1"/>
  <c r="DG292" i="1" s="1"/>
  <c r="AA292" i="1"/>
  <c r="DE292" i="1" s="1"/>
  <c r="J292" i="1"/>
  <c r="D292" i="1" s="1"/>
  <c r="G292" i="1"/>
  <c r="C292" i="1"/>
  <c r="B292" i="1"/>
  <c r="DD291" i="1"/>
  <c r="DF291" i="1" s="1"/>
  <c r="CZ291" i="1"/>
  <c r="DA291" i="1" s="1"/>
  <c r="AU291" i="1"/>
  <c r="AS291" i="1"/>
  <c r="DC291" i="1" s="1"/>
  <c r="DH291" i="1" s="1"/>
  <c r="AQ291" i="1"/>
  <c r="AJ291" i="1"/>
  <c r="AI291" i="1"/>
  <c r="AC291" i="1"/>
  <c r="AB291" i="1"/>
  <c r="DG291" i="1" s="1"/>
  <c r="AA291" i="1"/>
  <c r="DE291" i="1" s="1"/>
  <c r="J291" i="1"/>
  <c r="D291" i="1" s="1"/>
  <c r="G291" i="1"/>
  <c r="C291" i="1"/>
  <c r="B291" i="1"/>
  <c r="DD290" i="1"/>
  <c r="DF290" i="1" s="1"/>
  <c r="CZ290" i="1"/>
  <c r="DA290" i="1" s="1"/>
  <c r="AU290" i="1"/>
  <c r="AS290" i="1"/>
  <c r="DC290" i="1" s="1"/>
  <c r="DH290" i="1" s="1"/>
  <c r="AQ290" i="1"/>
  <c r="AJ290" i="1"/>
  <c r="AI290" i="1"/>
  <c r="AC290" i="1"/>
  <c r="AB290" i="1"/>
  <c r="AA290" i="1"/>
  <c r="DE290" i="1" s="1"/>
  <c r="J290" i="1"/>
  <c r="D290" i="1" s="1"/>
  <c r="G290" i="1"/>
  <c r="C290" i="1"/>
  <c r="B290" i="1"/>
  <c r="DD289" i="1"/>
  <c r="CZ289" i="1"/>
  <c r="DA289" i="1" s="1"/>
  <c r="AU289" i="1"/>
  <c r="AS289" i="1"/>
  <c r="DC289" i="1" s="1"/>
  <c r="DH289" i="1" s="1"/>
  <c r="AQ289" i="1"/>
  <c r="AJ289" i="1"/>
  <c r="AI289" i="1"/>
  <c r="AC289" i="1"/>
  <c r="AB289" i="1"/>
  <c r="DG289" i="1" s="1"/>
  <c r="AA289" i="1"/>
  <c r="DE289" i="1" s="1"/>
  <c r="J289" i="1"/>
  <c r="D289" i="1" s="1"/>
  <c r="G289" i="1"/>
  <c r="C289" i="1"/>
  <c r="B289" i="1"/>
  <c r="DD288" i="1"/>
  <c r="DF288" i="1" s="1"/>
  <c r="CZ288" i="1"/>
  <c r="DA288" i="1" s="1"/>
  <c r="AU288" i="1"/>
  <c r="AS288" i="1"/>
  <c r="DC288" i="1" s="1"/>
  <c r="DH288" i="1" s="1"/>
  <c r="AQ288" i="1"/>
  <c r="AJ288" i="1"/>
  <c r="AI288" i="1"/>
  <c r="AC288" i="1"/>
  <c r="AB288" i="1"/>
  <c r="AA288" i="1"/>
  <c r="DE288" i="1" s="1"/>
  <c r="J288" i="1"/>
  <c r="D288" i="1" s="1"/>
  <c r="G288" i="1"/>
  <c r="C288" i="1"/>
  <c r="B288" i="1"/>
  <c r="DD287" i="1"/>
  <c r="DF287" i="1" s="1"/>
  <c r="CZ287" i="1"/>
  <c r="DA287" i="1" s="1"/>
  <c r="AU287" i="1"/>
  <c r="AS287" i="1"/>
  <c r="DC287" i="1" s="1"/>
  <c r="DH287" i="1" s="1"/>
  <c r="AQ287" i="1"/>
  <c r="AJ287" i="1"/>
  <c r="AI287" i="1"/>
  <c r="AC287" i="1"/>
  <c r="AB287" i="1"/>
  <c r="AA287" i="1"/>
  <c r="DE287" i="1" s="1"/>
  <c r="J287" i="1"/>
  <c r="D287" i="1" s="1"/>
  <c r="G287" i="1"/>
  <c r="C287" i="1"/>
  <c r="B287" i="1"/>
  <c r="DD286" i="1"/>
  <c r="DF286" i="1" s="1"/>
  <c r="CZ286" i="1"/>
  <c r="DA286" i="1" s="1"/>
  <c r="AS286" i="1"/>
  <c r="DC286" i="1" s="1"/>
  <c r="DH286" i="1" s="1"/>
  <c r="AQ286" i="1"/>
  <c r="AJ286" i="1"/>
  <c r="AI286" i="1"/>
  <c r="AC286" i="1"/>
  <c r="AB286" i="1"/>
  <c r="AA286" i="1"/>
  <c r="DE286" i="1" s="1"/>
  <c r="J286" i="1"/>
  <c r="D286" i="1" s="1"/>
  <c r="G286" i="1"/>
  <c r="C286" i="1"/>
  <c r="B286" i="1"/>
  <c r="DD285" i="1"/>
  <c r="DF285" i="1" s="1"/>
  <c r="CZ285" i="1"/>
  <c r="DA285" i="1" s="1"/>
  <c r="AU285" i="1"/>
  <c r="AS285" i="1"/>
  <c r="DC285" i="1" s="1"/>
  <c r="DH285" i="1" s="1"/>
  <c r="AQ285" i="1"/>
  <c r="AJ285" i="1"/>
  <c r="AI285" i="1"/>
  <c r="AC285" i="1"/>
  <c r="AB285" i="1"/>
  <c r="AA285" i="1"/>
  <c r="DE285" i="1" s="1"/>
  <c r="J285" i="1"/>
  <c r="D285" i="1" s="1"/>
  <c r="G285" i="1"/>
  <c r="C285" i="1"/>
  <c r="B285" i="1"/>
  <c r="DD284" i="1"/>
  <c r="DF284" i="1" s="1"/>
  <c r="CZ284" i="1"/>
  <c r="DA284" i="1" s="1"/>
  <c r="AU284" i="1"/>
  <c r="AS284" i="1"/>
  <c r="DC284" i="1" s="1"/>
  <c r="DH284" i="1" s="1"/>
  <c r="AQ284" i="1"/>
  <c r="AJ284" i="1"/>
  <c r="AI284" i="1"/>
  <c r="AC284" i="1"/>
  <c r="AB284" i="1"/>
  <c r="AA284" i="1"/>
  <c r="DE284" i="1" s="1"/>
  <c r="J284" i="1"/>
  <c r="D284" i="1" s="1"/>
  <c r="G284" i="1"/>
  <c r="C284" i="1"/>
  <c r="B284" i="1"/>
  <c r="DD283" i="1"/>
  <c r="DF283" i="1" s="1"/>
  <c r="CZ283" i="1"/>
  <c r="DA283" i="1" s="1"/>
  <c r="AU283" i="1"/>
  <c r="AS283" i="1"/>
  <c r="DC283" i="1" s="1"/>
  <c r="DH283" i="1" s="1"/>
  <c r="AQ283" i="1"/>
  <c r="AJ283" i="1"/>
  <c r="AI283" i="1"/>
  <c r="AC283" i="1"/>
  <c r="AB283" i="1"/>
  <c r="AA283" i="1"/>
  <c r="DE283" i="1" s="1"/>
  <c r="J283" i="1"/>
  <c r="D283" i="1" s="1"/>
  <c r="G283" i="1"/>
  <c r="C283" i="1"/>
  <c r="B283" i="1"/>
  <c r="DD282" i="1"/>
  <c r="DF282" i="1" s="1"/>
  <c r="CZ282" i="1"/>
  <c r="DA282" i="1" s="1"/>
  <c r="AU282" i="1"/>
  <c r="AS282" i="1"/>
  <c r="DC282" i="1" s="1"/>
  <c r="DH282" i="1" s="1"/>
  <c r="AQ282" i="1"/>
  <c r="AJ282" i="1"/>
  <c r="AI282" i="1"/>
  <c r="AC282" i="1"/>
  <c r="AB282" i="1"/>
  <c r="AA282" i="1"/>
  <c r="DE282" i="1" s="1"/>
  <c r="J282" i="1"/>
  <c r="D282" i="1" s="1"/>
  <c r="G282" i="1"/>
  <c r="C282" i="1"/>
  <c r="B282" i="1"/>
  <c r="DD281" i="1"/>
  <c r="DF281" i="1" s="1"/>
  <c r="CZ281" i="1"/>
  <c r="DA281" i="1" s="1"/>
  <c r="AU281" i="1"/>
  <c r="AS281" i="1"/>
  <c r="DC281" i="1" s="1"/>
  <c r="DH281" i="1" s="1"/>
  <c r="AQ281" i="1"/>
  <c r="AJ281" i="1"/>
  <c r="AI281" i="1"/>
  <c r="AC281" i="1"/>
  <c r="AB281" i="1"/>
  <c r="AA281" i="1"/>
  <c r="DE281" i="1" s="1"/>
  <c r="J281" i="1"/>
  <c r="D281" i="1" s="1"/>
  <c r="G281" i="1"/>
  <c r="C281" i="1"/>
  <c r="B281" i="1"/>
  <c r="DD280" i="1"/>
  <c r="DF280" i="1" s="1"/>
  <c r="CZ280" i="1"/>
  <c r="DA280" i="1" s="1"/>
  <c r="AU280" i="1"/>
  <c r="AS280" i="1"/>
  <c r="DC280" i="1" s="1"/>
  <c r="DH280" i="1" s="1"/>
  <c r="AQ280" i="1"/>
  <c r="AJ280" i="1"/>
  <c r="AI280" i="1"/>
  <c r="AC280" i="1"/>
  <c r="AB280" i="1"/>
  <c r="DG280" i="1" s="1"/>
  <c r="AA280" i="1"/>
  <c r="DE280" i="1" s="1"/>
  <c r="J280" i="1"/>
  <c r="D280" i="1" s="1"/>
  <c r="G280" i="1"/>
  <c r="C280" i="1"/>
  <c r="B280" i="1"/>
  <c r="DD279" i="1"/>
  <c r="CZ279" i="1"/>
  <c r="DA279" i="1" s="1"/>
  <c r="AU279" i="1"/>
  <c r="AS279" i="1"/>
  <c r="DC279" i="1" s="1"/>
  <c r="DH279" i="1" s="1"/>
  <c r="AQ279" i="1"/>
  <c r="AJ279" i="1"/>
  <c r="AI279" i="1"/>
  <c r="AC279" i="1"/>
  <c r="AB279" i="1"/>
  <c r="AA279" i="1"/>
  <c r="DE279" i="1" s="1"/>
  <c r="J279" i="1"/>
  <c r="D279" i="1" s="1"/>
  <c r="G279" i="1"/>
  <c r="C279" i="1"/>
  <c r="B279" i="1"/>
  <c r="DD278" i="1"/>
  <c r="DF278" i="1" s="1"/>
  <c r="CZ278" i="1"/>
  <c r="DA278" i="1" s="1"/>
  <c r="AU278" i="1"/>
  <c r="AS278" i="1"/>
  <c r="DC278" i="1" s="1"/>
  <c r="DH278" i="1" s="1"/>
  <c r="AQ278" i="1"/>
  <c r="AJ278" i="1"/>
  <c r="AI278" i="1"/>
  <c r="AC278" i="1"/>
  <c r="AB278" i="1"/>
  <c r="AA278" i="1"/>
  <c r="DE278" i="1" s="1"/>
  <c r="J278" i="1"/>
  <c r="D278" i="1" s="1"/>
  <c r="G278" i="1"/>
  <c r="C278" i="1"/>
  <c r="B278" i="1"/>
  <c r="DD277" i="1"/>
  <c r="DF277" i="1" s="1"/>
  <c r="CZ277" i="1"/>
  <c r="DA277" i="1" s="1"/>
  <c r="AU277" i="1"/>
  <c r="AS277" i="1"/>
  <c r="DC277" i="1" s="1"/>
  <c r="DH277" i="1" s="1"/>
  <c r="AQ277" i="1"/>
  <c r="AJ277" i="1"/>
  <c r="AI277" i="1"/>
  <c r="AC277" i="1"/>
  <c r="AB277" i="1"/>
  <c r="AA277" i="1"/>
  <c r="DE277" i="1" s="1"/>
  <c r="J277" i="1"/>
  <c r="D277" i="1" s="1"/>
  <c r="G277" i="1"/>
  <c r="C277" i="1"/>
  <c r="B277" i="1"/>
  <c r="DD276" i="1"/>
  <c r="DF276" i="1" s="1"/>
  <c r="CZ276" i="1"/>
  <c r="DA276" i="1" s="1"/>
  <c r="AU276" i="1"/>
  <c r="AS276" i="1"/>
  <c r="DC276" i="1" s="1"/>
  <c r="DH276" i="1" s="1"/>
  <c r="AQ276" i="1"/>
  <c r="AJ276" i="1"/>
  <c r="AI276" i="1"/>
  <c r="AC276" i="1"/>
  <c r="AB276" i="1"/>
  <c r="AA276" i="1"/>
  <c r="DE276" i="1" s="1"/>
  <c r="J276" i="1"/>
  <c r="D276" i="1" s="1"/>
  <c r="G276" i="1"/>
  <c r="C276" i="1"/>
  <c r="B276" i="1"/>
  <c r="DD275" i="1"/>
  <c r="DF275" i="1" s="1"/>
  <c r="CZ275" i="1"/>
  <c r="DA275" i="1" s="1"/>
  <c r="AU275" i="1"/>
  <c r="AS275" i="1"/>
  <c r="DC275" i="1" s="1"/>
  <c r="DH275" i="1" s="1"/>
  <c r="AQ275" i="1"/>
  <c r="AJ275" i="1"/>
  <c r="AI275" i="1"/>
  <c r="AC275" i="1"/>
  <c r="AB275" i="1"/>
  <c r="CX275" i="1" s="1"/>
  <c r="CW275" i="1" s="1"/>
  <c r="AA275" i="1"/>
  <c r="DE275" i="1" s="1"/>
  <c r="J275" i="1"/>
  <c r="D275" i="1" s="1"/>
  <c r="G275" i="1"/>
  <c r="C275" i="1"/>
  <c r="B275" i="1"/>
  <c r="DD274" i="1"/>
  <c r="DF274" i="1" s="1"/>
  <c r="CZ274" i="1"/>
  <c r="DA274" i="1" s="1"/>
  <c r="AS274" i="1"/>
  <c r="DC274" i="1" s="1"/>
  <c r="DH274" i="1" s="1"/>
  <c r="AQ274" i="1"/>
  <c r="AJ274" i="1"/>
  <c r="AI274" i="1"/>
  <c r="AC274" i="1"/>
  <c r="AB274" i="1"/>
  <c r="AA274" i="1"/>
  <c r="DE274" i="1" s="1"/>
  <c r="J274" i="1"/>
  <c r="D274" i="1" s="1"/>
  <c r="G274" i="1"/>
  <c r="C274" i="1"/>
  <c r="B274" i="1"/>
  <c r="DD273" i="1"/>
  <c r="DF273" i="1" s="1"/>
  <c r="CZ273" i="1"/>
  <c r="DA273" i="1" s="1"/>
  <c r="AU273" i="1"/>
  <c r="AS273" i="1"/>
  <c r="DC273" i="1" s="1"/>
  <c r="DH273" i="1" s="1"/>
  <c r="AQ273" i="1"/>
  <c r="AJ273" i="1"/>
  <c r="AI273" i="1"/>
  <c r="AC273" i="1"/>
  <c r="AB273" i="1"/>
  <c r="AA273" i="1"/>
  <c r="DE273" i="1" s="1"/>
  <c r="J273" i="1"/>
  <c r="D273" i="1" s="1"/>
  <c r="G273" i="1"/>
  <c r="C273" i="1"/>
  <c r="B273" i="1"/>
  <c r="DD272" i="1"/>
  <c r="CZ272" i="1"/>
  <c r="DA272" i="1" s="1"/>
  <c r="AU272" i="1"/>
  <c r="AS272" i="1"/>
  <c r="DC272" i="1" s="1"/>
  <c r="DH272" i="1" s="1"/>
  <c r="AQ272" i="1"/>
  <c r="AJ272" i="1"/>
  <c r="AI272" i="1"/>
  <c r="AC272" i="1"/>
  <c r="AB272" i="1"/>
  <c r="DG272" i="1" s="1"/>
  <c r="AA272" i="1"/>
  <c r="DE272" i="1" s="1"/>
  <c r="J272" i="1"/>
  <c r="D272" i="1" s="1"/>
  <c r="G272" i="1"/>
  <c r="C272" i="1"/>
  <c r="B272" i="1"/>
  <c r="DD271" i="1"/>
  <c r="CZ271" i="1"/>
  <c r="DA271" i="1" s="1"/>
  <c r="AU271" i="1"/>
  <c r="AS271" i="1"/>
  <c r="DC271" i="1" s="1"/>
  <c r="DH271" i="1" s="1"/>
  <c r="AQ271" i="1"/>
  <c r="AJ271" i="1"/>
  <c r="AI271" i="1"/>
  <c r="AC271" i="1"/>
  <c r="AB271" i="1"/>
  <c r="AA271" i="1"/>
  <c r="DE271" i="1" s="1"/>
  <c r="J271" i="1"/>
  <c r="D271" i="1" s="1"/>
  <c r="G271" i="1"/>
  <c r="C271" i="1"/>
  <c r="B271" i="1"/>
  <c r="DD270" i="1"/>
  <c r="DF270" i="1" s="1"/>
  <c r="CZ270" i="1"/>
  <c r="DA270" i="1" s="1"/>
  <c r="AU270" i="1"/>
  <c r="AS270" i="1"/>
  <c r="DC270" i="1" s="1"/>
  <c r="DH270" i="1" s="1"/>
  <c r="AQ270" i="1"/>
  <c r="AJ270" i="1"/>
  <c r="AI270" i="1"/>
  <c r="AC270" i="1"/>
  <c r="AB270" i="1"/>
  <c r="AA270" i="1"/>
  <c r="DE270" i="1" s="1"/>
  <c r="J270" i="1"/>
  <c r="D270" i="1" s="1"/>
  <c r="G270" i="1"/>
  <c r="C270" i="1"/>
  <c r="B270" i="1"/>
  <c r="DD269" i="1"/>
  <c r="DF269" i="1" s="1"/>
  <c r="CZ269" i="1"/>
  <c r="DA269" i="1" s="1"/>
  <c r="AU269" i="1"/>
  <c r="AS269" i="1"/>
  <c r="DC269" i="1" s="1"/>
  <c r="DH269" i="1" s="1"/>
  <c r="AQ269" i="1"/>
  <c r="AJ269" i="1"/>
  <c r="AI269" i="1"/>
  <c r="AC269" i="1"/>
  <c r="AB269" i="1"/>
  <c r="AA269" i="1"/>
  <c r="DE269" i="1" s="1"/>
  <c r="J269" i="1"/>
  <c r="D269" i="1" s="1"/>
  <c r="G269" i="1"/>
  <c r="C269" i="1"/>
  <c r="B269" i="1"/>
  <c r="DD268" i="1"/>
  <c r="DF268" i="1" s="1"/>
  <c r="CZ268" i="1"/>
  <c r="DA268" i="1" s="1"/>
  <c r="AU268" i="1"/>
  <c r="AS268" i="1"/>
  <c r="DC268" i="1" s="1"/>
  <c r="DH268" i="1" s="1"/>
  <c r="AQ268" i="1"/>
  <c r="AJ268" i="1"/>
  <c r="AI268" i="1"/>
  <c r="AC268" i="1"/>
  <c r="AB268" i="1"/>
  <c r="AA268" i="1"/>
  <c r="DE268" i="1" s="1"/>
  <c r="J268" i="1"/>
  <c r="D268" i="1" s="1"/>
  <c r="G268" i="1"/>
  <c r="C268" i="1"/>
  <c r="B268" i="1"/>
  <c r="DD267" i="1"/>
  <c r="DF267" i="1" s="1"/>
  <c r="CZ267" i="1"/>
  <c r="DA267" i="1" s="1"/>
  <c r="AU267" i="1"/>
  <c r="AS267" i="1"/>
  <c r="DC267" i="1" s="1"/>
  <c r="DH267" i="1" s="1"/>
  <c r="AQ267" i="1"/>
  <c r="AJ267" i="1"/>
  <c r="AI267" i="1"/>
  <c r="AC267" i="1"/>
  <c r="AB267" i="1"/>
  <c r="AA267" i="1"/>
  <c r="DE267" i="1" s="1"/>
  <c r="J267" i="1"/>
  <c r="D267" i="1" s="1"/>
  <c r="G267" i="1"/>
  <c r="C267" i="1"/>
  <c r="B267" i="1"/>
  <c r="DD266" i="1"/>
  <c r="DF266" i="1" s="1"/>
  <c r="CZ266" i="1"/>
  <c r="DA266" i="1" s="1"/>
  <c r="AU266" i="1"/>
  <c r="AS266" i="1"/>
  <c r="DC266" i="1" s="1"/>
  <c r="DH266" i="1" s="1"/>
  <c r="AQ266" i="1"/>
  <c r="AJ266" i="1"/>
  <c r="AI266" i="1"/>
  <c r="AC266" i="1"/>
  <c r="AB266" i="1"/>
  <c r="AA266" i="1"/>
  <c r="DE266" i="1" s="1"/>
  <c r="J266" i="1"/>
  <c r="D266" i="1" s="1"/>
  <c r="G266" i="1"/>
  <c r="C266" i="1"/>
  <c r="B266" i="1"/>
  <c r="DD265" i="1"/>
  <c r="DF265" i="1" s="1"/>
  <c r="CZ265" i="1"/>
  <c r="DA265" i="1" s="1"/>
  <c r="AU265" i="1"/>
  <c r="AS265" i="1"/>
  <c r="DC265" i="1" s="1"/>
  <c r="DH265" i="1" s="1"/>
  <c r="AQ265" i="1"/>
  <c r="AJ265" i="1"/>
  <c r="AI265" i="1"/>
  <c r="AC265" i="1"/>
  <c r="AB265" i="1"/>
  <c r="DG265" i="1" s="1"/>
  <c r="AA265" i="1"/>
  <c r="DE265" i="1" s="1"/>
  <c r="J265" i="1"/>
  <c r="D265" i="1" s="1"/>
  <c r="G265" i="1"/>
  <c r="C265" i="1"/>
  <c r="B265" i="1"/>
  <c r="DD264" i="1"/>
  <c r="DF264" i="1" s="1"/>
  <c r="CZ264" i="1"/>
  <c r="DA264" i="1" s="1"/>
  <c r="AU264" i="1"/>
  <c r="AS264" i="1"/>
  <c r="DC264" i="1" s="1"/>
  <c r="DH264" i="1" s="1"/>
  <c r="AQ264" i="1"/>
  <c r="AJ264" i="1"/>
  <c r="AI264" i="1"/>
  <c r="AC264" i="1"/>
  <c r="AB264" i="1"/>
  <c r="DG264" i="1" s="1"/>
  <c r="AA264" i="1"/>
  <c r="DE264" i="1" s="1"/>
  <c r="J264" i="1"/>
  <c r="D264" i="1" s="1"/>
  <c r="G264" i="1"/>
  <c r="C264" i="1"/>
  <c r="B264" i="1"/>
  <c r="DD263" i="1"/>
  <c r="CZ263" i="1"/>
  <c r="DA263" i="1" s="1"/>
  <c r="AU263" i="1"/>
  <c r="AS263" i="1"/>
  <c r="DC263" i="1" s="1"/>
  <c r="DH263" i="1" s="1"/>
  <c r="AQ263" i="1"/>
  <c r="AJ263" i="1"/>
  <c r="AI263" i="1"/>
  <c r="AC263" i="1"/>
  <c r="AB263" i="1"/>
  <c r="AA263" i="1"/>
  <c r="DE263" i="1" s="1"/>
  <c r="J263" i="1"/>
  <c r="D263" i="1" s="1"/>
  <c r="G263" i="1"/>
  <c r="C263" i="1"/>
  <c r="B263" i="1"/>
  <c r="DD262" i="1"/>
  <c r="DF262" i="1" s="1"/>
  <c r="CZ262" i="1"/>
  <c r="DA262" i="1" s="1"/>
  <c r="AU262" i="1"/>
  <c r="AS262" i="1"/>
  <c r="DC262" i="1" s="1"/>
  <c r="DH262" i="1" s="1"/>
  <c r="AQ262" i="1"/>
  <c r="AJ262" i="1"/>
  <c r="AI262" i="1"/>
  <c r="AC262" i="1"/>
  <c r="AB262" i="1"/>
  <c r="AA262" i="1"/>
  <c r="DE262" i="1" s="1"/>
  <c r="J262" i="1"/>
  <c r="D262" i="1" s="1"/>
  <c r="G262" i="1"/>
  <c r="C262" i="1"/>
  <c r="B262" i="1"/>
  <c r="DD261" i="1"/>
  <c r="CZ261" i="1"/>
  <c r="DA261" i="1" s="1"/>
  <c r="AU261" i="1"/>
  <c r="AS261" i="1"/>
  <c r="DC261" i="1" s="1"/>
  <c r="DH261" i="1" s="1"/>
  <c r="AQ261" i="1"/>
  <c r="AJ261" i="1"/>
  <c r="AI261" i="1"/>
  <c r="AC261" i="1"/>
  <c r="AB261" i="1"/>
  <c r="AA261" i="1"/>
  <c r="DE261" i="1" s="1"/>
  <c r="J261" i="1"/>
  <c r="D261" i="1" s="1"/>
  <c r="G261" i="1"/>
  <c r="C261" i="1"/>
  <c r="B261" i="1"/>
  <c r="DD260" i="1"/>
  <c r="CZ260" i="1"/>
  <c r="DA260" i="1" s="1"/>
  <c r="AU260" i="1"/>
  <c r="AS260" i="1"/>
  <c r="DC260" i="1" s="1"/>
  <c r="DH260" i="1" s="1"/>
  <c r="AQ260" i="1"/>
  <c r="AJ260" i="1"/>
  <c r="AI260" i="1"/>
  <c r="AC260" i="1"/>
  <c r="AB260" i="1"/>
  <c r="AA260" i="1"/>
  <c r="DE260" i="1" s="1"/>
  <c r="J260" i="1"/>
  <c r="D260" i="1" s="1"/>
  <c r="G260" i="1"/>
  <c r="C260" i="1"/>
  <c r="B260" i="1"/>
  <c r="DD259" i="1"/>
  <c r="DF259" i="1" s="1"/>
  <c r="CZ259" i="1"/>
  <c r="DA259" i="1" s="1"/>
  <c r="AU259" i="1"/>
  <c r="AS259" i="1"/>
  <c r="DC259" i="1" s="1"/>
  <c r="DH259" i="1" s="1"/>
  <c r="AQ259" i="1"/>
  <c r="AJ259" i="1"/>
  <c r="AI259" i="1"/>
  <c r="AC259" i="1"/>
  <c r="AB259" i="1"/>
  <c r="AA259" i="1"/>
  <c r="DE259" i="1" s="1"/>
  <c r="J259" i="1"/>
  <c r="D259" i="1" s="1"/>
  <c r="G259" i="1"/>
  <c r="C259" i="1"/>
  <c r="B259" i="1"/>
  <c r="DD258" i="1"/>
  <c r="DF258" i="1" s="1"/>
  <c r="CZ258" i="1"/>
  <c r="DA258" i="1" s="1"/>
  <c r="AU258" i="1"/>
  <c r="AS258" i="1"/>
  <c r="DC258" i="1" s="1"/>
  <c r="DH258" i="1" s="1"/>
  <c r="AQ258" i="1"/>
  <c r="AJ258" i="1"/>
  <c r="AI258" i="1"/>
  <c r="AC258" i="1"/>
  <c r="AB258" i="1"/>
  <c r="AA258" i="1"/>
  <c r="DE258" i="1" s="1"/>
  <c r="J258" i="1"/>
  <c r="D258" i="1" s="1"/>
  <c r="G258" i="1"/>
  <c r="C258" i="1"/>
  <c r="B258" i="1"/>
  <c r="DD257" i="1"/>
  <c r="DF257" i="1" s="1"/>
  <c r="CZ257" i="1"/>
  <c r="DA257" i="1" s="1"/>
  <c r="AU257" i="1"/>
  <c r="AS257" i="1"/>
  <c r="DC257" i="1" s="1"/>
  <c r="DH257" i="1" s="1"/>
  <c r="AQ257" i="1"/>
  <c r="AJ257" i="1"/>
  <c r="AI257" i="1"/>
  <c r="AC257" i="1"/>
  <c r="AB257" i="1"/>
  <c r="DG257" i="1" s="1"/>
  <c r="AA257" i="1"/>
  <c r="DE257" i="1" s="1"/>
  <c r="J257" i="1"/>
  <c r="D257" i="1" s="1"/>
  <c r="G257" i="1"/>
  <c r="C257" i="1"/>
  <c r="B257" i="1"/>
  <c r="DD256" i="1"/>
  <c r="DF256" i="1" s="1"/>
  <c r="CZ256" i="1"/>
  <c r="DA256" i="1" s="1"/>
  <c r="AU256" i="1"/>
  <c r="AS256" i="1"/>
  <c r="DC256" i="1" s="1"/>
  <c r="DH256" i="1" s="1"/>
  <c r="AQ256" i="1"/>
  <c r="AJ256" i="1"/>
  <c r="AI256" i="1"/>
  <c r="AC256" i="1"/>
  <c r="AB256" i="1"/>
  <c r="DG256" i="1" s="1"/>
  <c r="AA256" i="1"/>
  <c r="DE256" i="1" s="1"/>
  <c r="J256" i="1"/>
  <c r="D256" i="1" s="1"/>
  <c r="G256" i="1"/>
  <c r="C256" i="1"/>
  <c r="B256" i="1"/>
  <c r="DD255" i="1"/>
  <c r="DF255" i="1" s="1"/>
  <c r="CZ255" i="1"/>
  <c r="DA255" i="1" s="1"/>
  <c r="AU255" i="1"/>
  <c r="AS255" i="1"/>
  <c r="DC255" i="1" s="1"/>
  <c r="DH255" i="1" s="1"/>
  <c r="AQ255" i="1"/>
  <c r="AJ255" i="1"/>
  <c r="AI255" i="1"/>
  <c r="AC255" i="1"/>
  <c r="AB255" i="1"/>
  <c r="AA255" i="1"/>
  <c r="DE255" i="1" s="1"/>
  <c r="J255" i="1"/>
  <c r="D255" i="1" s="1"/>
  <c r="G255" i="1"/>
  <c r="C255" i="1"/>
  <c r="B255" i="1"/>
  <c r="DD254" i="1"/>
  <c r="DF254" i="1" s="1"/>
  <c r="CZ254" i="1"/>
  <c r="DA254" i="1" s="1"/>
  <c r="AU254" i="1"/>
  <c r="AS254" i="1"/>
  <c r="DC254" i="1" s="1"/>
  <c r="DH254" i="1" s="1"/>
  <c r="AQ254" i="1"/>
  <c r="AJ254" i="1"/>
  <c r="AI254" i="1"/>
  <c r="AC254" i="1"/>
  <c r="AB254" i="1"/>
  <c r="AA254" i="1"/>
  <c r="DE254" i="1" s="1"/>
  <c r="J254" i="1"/>
  <c r="D254" i="1" s="1"/>
  <c r="G254" i="1"/>
  <c r="C254" i="1"/>
  <c r="B254" i="1"/>
  <c r="DD253" i="1"/>
  <c r="CZ253" i="1"/>
  <c r="DA253" i="1" s="1"/>
  <c r="AU253" i="1"/>
  <c r="AS253" i="1"/>
  <c r="DC253" i="1" s="1"/>
  <c r="DH253" i="1" s="1"/>
  <c r="AQ253" i="1"/>
  <c r="AJ253" i="1"/>
  <c r="AI253" i="1"/>
  <c r="AC253" i="1"/>
  <c r="AB253" i="1"/>
  <c r="DG253" i="1" s="1"/>
  <c r="AA253" i="1"/>
  <c r="DE253" i="1" s="1"/>
  <c r="J253" i="1"/>
  <c r="D253" i="1" s="1"/>
  <c r="G253" i="1"/>
  <c r="C253" i="1"/>
  <c r="B253" i="1"/>
  <c r="DD252" i="1"/>
  <c r="DF252" i="1" s="1"/>
  <c r="CZ252" i="1"/>
  <c r="DA252" i="1" s="1"/>
  <c r="AU252" i="1"/>
  <c r="AS252" i="1"/>
  <c r="DC252" i="1" s="1"/>
  <c r="DH252" i="1" s="1"/>
  <c r="AQ252" i="1"/>
  <c r="AJ252" i="1"/>
  <c r="AI252" i="1"/>
  <c r="AC252" i="1"/>
  <c r="AB252" i="1"/>
  <c r="AA252" i="1"/>
  <c r="DE252" i="1" s="1"/>
  <c r="J252" i="1"/>
  <c r="D252" i="1" s="1"/>
  <c r="G252" i="1"/>
  <c r="C252" i="1"/>
  <c r="B252" i="1"/>
  <c r="DD251" i="1"/>
  <c r="CZ251" i="1"/>
  <c r="DA251" i="1" s="1"/>
  <c r="AU251" i="1"/>
  <c r="AS251" i="1"/>
  <c r="DC251" i="1" s="1"/>
  <c r="DH251" i="1" s="1"/>
  <c r="AQ251" i="1"/>
  <c r="AJ251" i="1"/>
  <c r="AI251" i="1"/>
  <c r="AC251" i="1"/>
  <c r="AB251" i="1"/>
  <c r="AA251" i="1"/>
  <c r="DE251" i="1" s="1"/>
  <c r="J251" i="1"/>
  <c r="D251" i="1" s="1"/>
  <c r="G251" i="1"/>
  <c r="C251" i="1"/>
  <c r="B251" i="1"/>
  <c r="DD250" i="1"/>
  <c r="DF250" i="1" s="1"/>
  <c r="CZ250" i="1"/>
  <c r="DA250" i="1" s="1"/>
  <c r="AU250" i="1"/>
  <c r="AS250" i="1"/>
  <c r="DC250" i="1" s="1"/>
  <c r="DH250" i="1" s="1"/>
  <c r="AQ250" i="1"/>
  <c r="AJ250" i="1"/>
  <c r="AI250" i="1"/>
  <c r="AC250" i="1"/>
  <c r="AB250" i="1"/>
  <c r="AA250" i="1"/>
  <c r="DE250" i="1" s="1"/>
  <c r="J250" i="1"/>
  <c r="D250" i="1" s="1"/>
  <c r="G250" i="1"/>
  <c r="C250" i="1"/>
  <c r="B250" i="1"/>
  <c r="DD249" i="1"/>
  <c r="CZ249" i="1"/>
  <c r="DA249" i="1" s="1"/>
  <c r="AU249" i="1"/>
  <c r="AS249" i="1"/>
  <c r="DC249" i="1" s="1"/>
  <c r="DH249" i="1" s="1"/>
  <c r="AQ249" i="1"/>
  <c r="AJ249" i="1"/>
  <c r="AI249" i="1"/>
  <c r="AC249" i="1"/>
  <c r="AB249" i="1"/>
  <c r="DG249" i="1" s="1"/>
  <c r="AA249" i="1"/>
  <c r="DE249" i="1" s="1"/>
  <c r="J249" i="1"/>
  <c r="D249" i="1" s="1"/>
  <c r="G249" i="1"/>
  <c r="C249" i="1"/>
  <c r="B249" i="1"/>
  <c r="DD248" i="1"/>
  <c r="DF248" i="1" s="1"/>
  <c r="CZ248" i="1"/>
  <c r="DA248" i="1" s="1"/>
  <c r="AU248" i="1"/>
  <c r="AS248" i="1"/>
  <c r="DC248" i="1" s="1"/>
  <c r="DH248" i="1" s="1"/>
  <c r="AQ248" i="1"/>
  <c r="AJ248" i="1"/>
  <c r="AI248" i="1"/>
  <c r="AC248" i="1"/>
  <c r="AB248" i="1"/>
  <c r="DG248" i="1" s="1"/>
  <c r="AA248" i="1"/>
  <c r="DE248" i="1" s="1"/>
  <c r="J248" i="1"/>
  <c r="D248" i="1" s="1"/>
  <c r="G248" i="1"/>
  <c r="C248" i="1"/>
  <c r="B248" i="1"/>
  <c r="DD247" i="1"/>
  <c r="DF247" i="1" s="1"/>
  <c r="CZ247" i="1"/>
  <c r="DA247" i="1" s="1"/>
  <c r="AU247" i="1"/>
  <c r="AS247" i="1"/>
  <c r="DC247" i="1" s="1"/>
  <c r="DH247" i="1" s="1"/>
  <c r="AQ247" i="1"/>
  <c r="AJ247" i="1"/>
  <c r="AI247" i="1"/>
  <c r="AC247" i="1"/>
  <c r="AB247" i="1"/>
  <c r="AA247" i="1"/>
  <c r="DE247" i="1" s="1"/>
  <c r="J247" i="1"/>
  <c r="D247" i="1" s="1"/>
  <c r="G247" i="1"/>
  <c r="C247" i="1"/>
  <c r="B247" i="1"/>
  <c r="DD246" i="1"/>
  <c r="DF246" i="1" s="1"/>
  <c r="CZ246" i="1"/>
  <c r="DA246" i="1" s="1"/>
  <c r="AU246" i="1"/>
  <c r="AS246" i="1"/>
  <c r="DC246" i="1" s="1"/>
  <c r="DH246" i="1" s="1"/>
  <c r="AQ246" i="1"/>
  <c r="AJ246" i="1"/>
  <c r="AI246" i="1"/>
  <c r="AC246" i="1"/>
  <c r="AB246" i="1"/>
  <c r="DG246" i="1" s="1"/>
  <c r="AA246" i="1"/>
  <c r="DE246" i="1" s="1"/>
  <c r="J246" i="1"/>
  <c r="D246" i="1" s="1"/>
  <c r="G246" i="1"/>
  <c r="C246" i="1"/>
  <c r="B246" i="1"/>
  <c r="DD245" i="1"/>
  <c r="DF245" i="1" s="1"/>
  <c r="CZ245" i="1"/>
  <c r="DA245" i="1" s="1"/>
  <c r="AS245" i="1"/>
  <c r="DC245" i="1" s="1"/>
  <c r="DH245" i="1" s="1"/>
  <c r="AQ245" i="1"/>
  <c r="AJ245" i="1"/>
  <c r="AI245" i="1"/>
  <c r="AC245" i="1"/>
  <c r="AB245" i="1"/>
  <c r="AA245" i="1"/>
  <c r="DE245" i="1" s="1"/>
  <c r="J245" i="1"/>
  <c r="D245" i="1" s="1"/>
  <c r="G245" i="1"/>
  <c r="C245" i="1"/>
  <c r="B245" i="1"/>
  <c r="DD244" i="1"/>
  <c r="DF244" i="1" s="1"/>
  <c r="CZ244" i="1"/>
  <c r="DA244" i="1" s="1"/>
  <c r="AU244" i="1"/>
  <c r="AS244" i="1"/>
  <c r="DC244" i="1" s="1"/>
  <c r="DH244" i="1" s="1"/>
  <c r="AQ244" i="1"/>
  <c r="AJ244" i="1"/>
  <c r="AI244" i="1"/>
  <c r="AC244" i="1"/>
  <c r="AB244" i="1"/>
  <c r="DG244" i="1" s="1"/>
  <c r="AA244" i="1"/>
  <c r="DE244" i="1" s="1"/>
  <c r="J244" i="1"/>
  <c r="D244" i="1" s="1"/>
  <c r="G244" i="1"/>
  <c r="C244" i="1"/>
  <c r="B244" i="1"/>
  <c r="DD243" i="1"/>
  <c r="CZ243" i="1"/>
  <c r="DA243" i="1" s="1"/>
  <c r="AU243" i="1"/>
  <c r="AS243" i="1"/>
  <c r="DC243" i="1" s="1"/>
  <c r="DH243" i="1" s="1"/>
  <c r="AQ243" i="1"/>
  <c r="AJ243" i="1"/>
  <c r="AI243" i="1"/>
  <c r="AC243" i="1"/>
  <c r="AB243" i="1"/>
  <c r="AA243" i="1"/>
  <c r="DE243" i="1" s="1"/>
  <c r="J243" i="1"/>
  <c r="D243" i="1" s="1"/>
  <c r="G243" i="1"/>
  <c r="C243" i="1"/>
  <c r="B243" i="1"/>
  <c r="DD242" i="1"/>
  <c r="DF242" i="1" s="1"/>
  <c r="CZ242" i="1"/>
  <c r="DA242" i="1" s="1"/>
  <c r="AU242" i="1"/>
  <c r="AS242" i="1"/>
  <c r="DC242" i="1" s="1"/>
  <c r="DH242" i="1" s="1"/>
  <c r="AQ242" i="1"/>
  <c r="AJ242" i="1"/>
  <c r="AI242" i="1"/>
  <c r="AC242" i="1"/>
  <c r="AB242" i="1"/>
  <c r="AA242" i="1"/>
  <c r="DE242" i="1" s="1"/>
  <c r="J242" i="1"/>
  <c r="D242" i="1" s="1"/>
  <c r="G242" i="1"/>
  <c r="C242" i="1"/>
  <c r="B242" i="1"/>
  <c r="DD241" i="1"/>
  <c r="DF241" i="1" s="1"/>
  <c r="CZ241" i="1"/>
  <c r="DA241" i="1" s="1"/>
  <c r="AU241" i="1"/>
  <c r="AS241" i="1"/>
  <c r="DC241" i="1" s="1"/>
  <c r="DH241" i="1" s="1"/>
  <c r="AQ241" i="1"/>
  <c r="AJ241" i="1"/>
  <c r="AI241" i="1"/>
  <c r="AC241" i="1"/>
  <c r="AB241" i="1"/>
  <c r="AA241" i="1"/>
  <c r="DE241" i="1" s="1"/>
  <c r="J241" i="1"/>
  <c r="D241" i="1" s="1"/>
  <c r="G241" i="1"/>
  <c r="C241" i="1"/>
  <c r="B241" i="1"/>
  <c r="DD240" i="1"/>
  <c r="DF240" i="1" s="1"/>
  <c r="CZ240" i="1"/>
  <c r="DA240" i="1" s="1"/>
  <c r="AU240" i="1"/>
  <c r="AS240" i="1"/>
  <c r="DC240" i="1" s="1"/>
  <c r="DH240" i="1" s="1"/>
  <c r="AQ240" i="1"/>
  <c r="AJ240" i="1"/>
  <c r="AI240" i="1"/>
  <c r="AC240" i="1"/>
  <c r="AB240" i="1"/>
  <c r="AA240" i="1"/>
  <c r="DE240" i="1" s="1"/>
  <c r="J240" i="1"/>
  <c r="D240" i="1" s="1"/>
  <c r="G240" i="1"/>
  <c r="C240" i="1"/>
  <c r="B240" i="1"/>
  <c r="DD239" i="1"/>
  <c r="DF239" i="1" s="1"/>
  <c r="CZ239" i="1"/>
  <c r="DA239" i="1" s="1"/>
  <c r="AU239" i="1"/>
  <c r="AS239" i="1"/>
  <c r="DC239" i="1" s="1"/>
  <c r="DH239" i="1" s="1"/>
  <c r="AQ239" i="1"/>
  <c r="AJ239" i="1"/>
  <c r="AI239" i="1"/>
  <c r="AC239" i="1"/>
  <c r="AB239" i="1"/>
  <c r="AA239" i="1"/>
  <c r="DE239" i="1" s="1"/>
  <c r="J239" i="1"/>
  <c r="D239" i="1" s="1"/>
  <c r="G239" i="1"/>
  <c r="C239" i="1"/>
  <c r="B239" i="1"/>
  <c r="DD238" i="1"/>
  <c r="DF238" i="1" s="1"/>
  <c r="CZ238" i="1"/>
  <c r="DA238" i="1" s="1"/>
  <c r="AU238" i="1"/>
  <c r="AS238" i="1"/>
  <c r="DC238" i="1" s="1"/>
  <c r="DH238" i="1" s="1"/>
  <c r="AQ238" i="1"/>
  <c r="AJ238" i="1"/>
  <c r="AI238" i="1"/>
  <c r="AC238" i="1"/>
  <c r="AB238" i="1"/>
  <c r="AA238" i="1"/>
  <c r="DE238" i="1" s="1"/>
  <c r="J238" i="1"/>
  <c r="D238" i="1" s="1"/>
  <c r="G238" i="1"/>
  <c r="C238" i="1"/>
  <c r="B238" i="1"/>
  <c r="DD237" i="1"/>
  <c r="DF237" i="1" s="1"/>
  <c r="CZ237" i="1"/>
  <c r="DA237" i="1" s="1"/>
  <c r="AU237" i="1"/>
  <c r="AS237" i="1"/>
  <c r="DC237" i="1" s="1"/>
  <c r="DH237" i="1" s="1"/>
  <c r="AQ237" i="1"/>
  <c r="AJ237" i="1"/>
  <c r="AI237" i="1"/>
  <c r="AC237" i="1"/>
  <c r="AB237" i="1"/>
  <c r="AA237" i="1"/>
  <c r="DE237" i="1" s="1"/>
  <c r="J237" i="1"/>
  <c r="D237" i="1" s="1"/>
  <c r="G237" i="1"/>
  <c r="C237" i="1"/>
  <c r="B237" i="1"/>
  <c r="DD236" i="1"/>
  <c r="DF236" i="1" s="1"/>
  <c r="CZ236" i="1"/>
  <c r="DA236" i="1" s="1"/>
  <c r="AU236" i="1"/>
  <c r="AS236" i="1"/>
  <c r="DC236" i="1" s="1"/>
  <c r="DH236" i="1" s="1"/>
  <c r="AQ236" i="1"/>
  <c r="AJ236" i="1"/>
  <c r="AI236" i="1"/>
  <c r="AC236" i="1"/>
  <c r="AB236" i="1"/>
  <c r="AA236" i="1"/>
  <c r="DE236" i="1" s="1"/>
  <c r="J236" i="1"/>
  <c r="D236" i="1" s="1"/>
  <c r="G236" i="1"/>
  <c r="C236" i="1"/>
  <c r="B236" i="1"/>
  <c r="DD235" i="1"/>
  <c r="DF235" i="1" s="1"/>
  <c r="CZ235" i="1"/>
  <c r="DA235" i="1" s="1"/>
  <c r="AU235" i="1"/>
  <c r="AS235" i="1"/>
  <c r="DC235" i="1" s="1"/>
  <c r="DH235" i="1" s="1"/>
  <c r="AQ235" i="1"/>
  <c r="AJ235" i="1"/>
  <c r="AI235" i="1"/>
  <c r="AC235" i="1"/>
  <c r="AB235" i="1"/>
  <c r="AA235" i="1"/>
  <c r="DE235" i="1" s="1"/>
  <c r="J235" i="1"/>
  <c r="D235" i="1" s="1"/>
  <c r="G235" i="1"/>
  <c r="C235" i="1"/>
  <c r="B235" i="1"/>
  <c r="DD234" i="1"/>
  <c r="DF234" i="1" s="1"/>
  <c r="CZ234" i="1"/>
  <c r="DA234" i="1" s="1"/>
  <c r="AS234" i="1"/>
  <c r="DC234" i="1" s="1"/>
  <c r="DH234" i="1" s="1"/>
  <c r="AQ234" i="1"/>
  <c r="AJ234" i="1"/>
  <c r="AI234" i="1"/>
  <c r="AC234" i="1"/>
  <c r="AB234" i="1"/>
  <c r="AA234" i="1"/>
  <c r="DE234" i="1" s="1"/>
  <c r="J234" i="1"/>
  <c r="D234" i="1" s="1"/>
  <c r="G234" i="1"/>
  <c r="C234" i="1"/>
  <c r="B234" i="1"/>
  <c r="DD233" i="1"/>
  <c r="DF233" i="1" s="1"/>
  <c r="CZ233" i="1"/>
  <c r="DA233" i="1" s="1"/>
  <c r="AU233" i="1"/>
  <c r="AS233" i="1"/>
  <c r="DC233" i="1" s="1"/>
  <c r="DH233" i="1" s="1"/>
  <c r="AQ233" i="1"/>
  <c r="AJ233" i="1"/>
  <c r="AI233" i="1"/>
  <c r="AC233" i="1"/>
  <c r="AB233" i="1"/>
  <c r="AA233" i="1"/>
  <c r="DE233" i="1" s="1"/>
  <c r="J233" i="1"/>
  <c r="D233" i="1" s="1"/>
  <c r="G233" i="1"/>
  <c r="C233" i="1"/>
  <c r="B233" i="1"/>
  <c r="DD232" i="1"/>
  <c r="DF232" i="1" s="1"/>
  <c r="CZ232" i="1"/>
  <c r="DA232" i="1" s="1"/>
  <c r="AU232" i="1"/>
  <c r="AS232" i="1"/>
  <c r="DC232" i="1" s="1"/>
  <c r="DH232" i="1" s="1"/>
  <c r="AQ232" i="1"/>
  <c r="AJ232" i="1"/>
  <c r="AI232" i="1"/>
  <c r="AC232" i="1"/>
  <c r="AB232" i="1"/>
  <c r="AA232" i="1"/>
  <c r="DE232" i="1" s="1"/>
  <c r="J232" i="1"/>
  <c r="D232" i="1" s="1"/>
  <c r="G232" i="1"/>
  <c r="C232" i="1"/>
  <c r="B232" i="1"/>
  <c r="DD231" i="1"/>
  <c r="DF231" i="1" s="1"/>
  <c r="CZ231" i="1"/>
  <c r="DA231" i="1" s="1"/>
  <c r="AU231" i="1"/>
  <c r="AS231" i="1"/>
  <c r="DC231" i="1" s="1"/>
  <c r="DH231" i="1" s="1"/>
  <c r="AQ231" i="1"/>
  <c r="AJ231" i="1"/>
  <c r="AI231" i="1"/>
  <c r="AC231" i="1"/>
  <c r="AB231" i="1"/>
  <c r="AA231" i="1"/>
  <c r="DE231" i="1" s="1"/>
  <c r="J231" i="1"/>
  <c r="D231" i="1" s="1"/>
  <c r="G231" i="1"/>
  <c r="C231" i="1"/>
  <c r="B231" i="1"/>
  <c r="DD230" i="1"/>
  <c r="DF230" i="1" s="1"/>
  <c r="CZ230" i="1"/>
  <c r="DA230" i="1" s="1"/>
  <c r="AU230" i="1"/>
  <c r="AS230" i="1"/>
  <c r="DC230" i="1" s="1"/>
  <c r="DH230" i="1" s="1"/>
  <c r="AQ230" i="1"/>
  <c r="AJ230" i="1"/>
  <c r="AI230" i="1"/>
  <c r="AC230" i="1"/>
  <c r="AB230" i="1"/>
  <c r="DG230" i="1" s="1"/>
  <c r="AA230" i="1"/>
  <c r="DE230" i="1" s="1"/>
  <c r="J230" i="1"/>
  <c r="D230" i="1" s="1"/>
  <c r="G230" i="1"/>
  <c r="C230" i="1"/>
  <c r="B230" i="1"/>
  <c r="DD229" i="1"/>
  <c r="DF229" i="1" s="1"/>
  <c r="CZ229" i="1"/>
  <c r="DA229" i="1" s="1"/>
  <c r="AU229" i="1"/>
  <c r="AS229" i="1"/>
  <c r="DC229" i="1" s="1"/>
  <c r="DH229" i="1" s="1"/>
  <c r="AQ229" i="1"/>
  <c r="AJ229" i="1"/>
  <c r="AI229" i="1"/>
  <c r="AC229" i="1"/>
  <c r="AB229" i="1"/>
  <c r="DG229" i="1" s="1"/>
  <c r="AA229" i="1"/>
  <c r="DE229" i="1" s="1"/>
  <c r="J229" i="1"/>
  <c r="D229" i="1" s="1"/>
  <c r="G229" i="1"/>
  <c r="C229" i="1"/>
  <c r="B229" i="1"/>
  <c r="DD228" i="1"/>
  <c r="DF228" i="1" s="1"/>
  <c r="CZ228" i="1"/>
  <c r="DA228" i="1" s="1"/>
  <c r="AU228" i="1"/>
  <c r="AS228" i="1"/>
  <c r="DC228" i="1" s="1"/>
  <c r="DH228" i="1" s="1"/>
  <c r="AQ228" i="1"/>
  <c r="AJ228" i="1"/>
  <c r="AI228" i="1"/>
  <c r="AC228" i="1"/>
  <c r="AB228" i="1"/>
  <c r="AA228" i="1"/>
  <c r="DE228" i="1" s="1"/>
  <c r="J228" i="1"/>
  <c r="D228" i="1" s="1"/>
  <c r="G228" i="1"/>
  <c r="C228" i="1"/>
  <c r="B228" i="1"/>
  <c r="DD227" i="1"/>
  <c r="DF227" i="1" s="1"/>
  <c r="CZ227" i="1"/>
  <c r="DA227" i="1" s="1"/>
  <c r="AU227" i="1"/>
  <c r="AS227" i="1"/>
  <c r="DC227" i="1" s="1"/>
  <c r="DH227" i="1" s="1"/>
  <c r="AQ227" i="1"/>
  <c r="AJ227" i="1"/>
  <c r="AI227" i="1"/>
  <c r="AC227" i="1"/>
  <c r="AB227" i="1"/>
  <c r="AA227" i="1"/>
  <c r="DE227" i="1" s="1"/>
  <c r="J227" i="1"/>
  <c r="D227" i="1" s="1"/>
  <c r="G227" i="1"/>
  <c r="C227" i="1"/>
  <c r="B227" i="1"/>
  <c r="DD226" i="1"/>
  <c r="DF226" i="1" s="1"/>
  <c r="CZ226" i="1"/>
  <c r="DA226" i="1" s="1"/>
  <c r="AU226" i="1"/>
  <c r="AS226" i="1"/>
  <c r="DC226" i="1" s="1"/>
  <c r="DH226" i="1" s="1"/>
  <c r="AQ226" i="1"/>
  <c r="AJ226" i="1"/>
  <c r="AI226" i="1"/>
  <c r="AC226" i="1"/>
  <c r="AB226" i="1"/>
  <c r="AA226" i="1"/>
  <c r="DE226" i="1" s="1"/>
  <c r="J226" i="1"/>
  <c r="D226" i="1" s="1"/>
  <c r="G226" i="1"/>
  <c r="C226" i="1"/>
  <c r="B226" i="1"/>
  <c r="DD225" i="1"/>
  <c r="DF225" i="1" s="1"/>
  <c r="CZ225" i="1"/>
  <c r="DA225" i="1" s="1"/>
  <c r="AU225" i="1"/>
  <c r="AS225" i="1"/>
  <c r="DC225" i="1" s="1"/>
  <c r="DH225" i="1" s="1"/>
  <c r="AQ225" i="1"/>
  <c r="AJ225" i="1"/>
  <c r="AI225" i="1"/>
  <c r="AC225" i="1"/>
  <c r="AB225" i="1"/>
  <c r="AA225" i="1"/>
  <c r="DE225" i="1" s="1"/>
  <c r="J225" i="1"/>
  <c r="D225" i="1" s="1"/>
  <c r="G225" i="1"/>
  <c r="C225" i="1"/>
  <c r="B225" i="1"/>
  <c r="DD224" i="1"/>
  <c r="CZ224" i="1"/>
  <c r="DA224" i="1" s="1"/>
  <c r="AU224" i="1"/>
  <c r="AS224" i="1"/>
  <c r="DC224" i="1" s="1"/>
  <c r="DH224" i="1" s="1"/>
  <c r="AQ224" i="1"/>
  <c r="AJ224" i="1"/>
  <c r="AI224" i="1"/>
  <c r="AC224" i="1"/>
  <c r="AB224" i="1"/>
  <c r="AA224" i="1"/>
  <c r="DE224" i="1" s="1"/>
  <c r="J224" i="1"/>
  <c r="D224" i="1" s="1"/>
  <c r="G224" i="1"/>
  <c r="C224" i="1"/>
  <c r="B224" i="1"/>
  <c r="DD223" i="1"/>
  <c r="CZ223" i="1"/>
  <c r="DA223" i="1" s="1"/>
  <c r="AU223" i="1"/>
  <c r="AS223" i="1"/>
  <c r="DC223" i="1" s="1"/>
  <c r="DH223" i="1" s="1"/>
  <c r="AQ223" i="1"/>
  <c r="AJ223" i="1"/>
  <c r="AI223" i="1"/>
  <c r="AC223" i="1"/>
  <c r="AB223" i="1"/>
  <c r="AA223" i="1"/>
  <c r="DE223" i="1" s="1"/>
  <c r="J223" i="1"/>
  <c r="D223" i="1" s="1"/>
  <c r="G223" i="1"/>
  <c r="C223" i="1"/>
  <c r="B223" i="1"/>
  <c r="DD222" i="1"/>
  <c r="DF222" i="1" s="1"/>
  <c r="CZ222" i="1"/>
  <c r="DA222" i="1" s="1"/>
  <c r="AU222" i="1"/>
  <c r="AS222" i="1"/>
  <c r="DC222" i="1" s="1"/>
  <c r="DH222" i="1" s="1"/>
  <c r="AQ222" i="1"/>
  <c r="AJ222" i="1"/>
  <c r="AI222" i="1"/>
  <c r="AC222" i="1"/>
  <c r="AB222" i="1"/>
  <c r="DG222" i="1" s="1"/>
  <c r="AA222" i="1"/>
  <c r="DE222" i="1" s="1"/>
  <c r="J222" i="1"/>
  <c r="D222" i="1" s="1"/>
  <c r="G222" i="1"/>
  <c r="C222" i="1"/>
  <c r="B222" i="1"/>
  <c r="DD221" i="1"/>
  <c r="DF221" i="1" s="1"/>
  <c r="CZ221" i="1"/>
  <c r="DA221" i="1" s="1"/>
  <c r="AU221" i="1"/>
  <c r="AS221" i="1"/>
  <c r="DC221" i="1" s="1"/>
  <c r="DH221" i="1" s="1"/>
  <c r="AQ221" i="1"/>
  <c r="AJ221" i="1"/>
  <c r="AI221" i="1"/>
  <c r="AC221" i="1"/>
  <c r="AB221" i="1"/>
  <c r="AA221" i="1"/>
  <c r="DE221" i="1" s="1"/>
  <c r="J221" i="1"/>
  <c r="D221" i="1" s="1"/>
  <c r="G221" i="1"/>
  <c r="C221" i="1"/>
  <c r="B221" i="1"/>
  <c r="DD220" i="1"/>
  <c r="DF220" i="1" s="1"/>
  <c r="CZ220" i="1"/>
  <c r="DA220" i="1" s="1"/>
  <c r="AU220" i="1"/>
  <c r="AS220" i="1"/>
  <c r="DC220" i="1" s="1"/>
  <c r="DH220" i="1" s="1"/>
  <c r="AQ220" i="1"/>
  <c r="AJ220" i="1"/>
  <c r="AI220" i="1"/>
  <c r="AC220" i="1"/>
  <c r="AB220" i="1"/>
  <c r="AA220" i="1"/>
  <c r="DE220" i="1" s="1"/>
  <c r="J220" i="1"/>
  <c r="D220" i="1" s="1"/>
  <c r="G220" i="1"/>
  <c r="C220" i="1"/>
  <c r="B220" i="1"/>
  <c r="DD219" i="1"/>
  <c r="DF219" i="1" s="1"/>
  <c r="CZ219" i="1"/>
  <c r="DA219" i="1" s="1"/>
  <c r="AU219" i="1"/>
  <c r="AS219" i="1"/>
  <c r="DC219" i="1" s="1"/>
  <c r="DH219" i="1" s="1"/>
  <c r="AQ219" i="1"/>
  <c r="AJ219" i="1"/>
  <c r="AI219" i="1"/>
  <c r="AC219" i="1"/>
  <c r="AB219" i="1"/>
  <c r="AA219" i="1"/>
  <c r="DE219" i="1" s="1"/>
  <c r="J219" i="1"/>
  <c r="D219" i="1" s="1"/>
  <c r="G219" i="1"/>
  <c r="C219" i="1"/>
  <c r="B219" i="1"/>
  <c r="DD218" i="1"/>
  <c r="CZ218" i="1"/>
  <c r="DA218" i="1" s="1"/>
  <c r="AU218" i="1"/>
  <c r="AS218" i="1"/>
  <c r="DC218" i="1" s="1"/>
  <c r="DH218" i="1" s="1"/>
  <c r="AQ218" i="1"/>
  <c r="AJ218" i="1"/>
  <c r="AI218" i="1"/>
  <c r="AC218" i="1"/>
  <c r="AB218" i="1"/>
  <c r="AA218" i="1"/>
  <c r="DE218" i="1" s="1"/>
  <c r="J218" i="1"/>
  <c r="D218" i="1" s="1"/>
  <c r="G218" i="1"/>
  <c r="C218" i="1"/>
  <c r="B218" i="1"/>
  <c r="DD217" i="1"/>
  <c r="DF217" i="1" s="1"/>
  <c r="CZ217" i="1"/>
  <c r="DA217" i="1" s="1"/>
  <c r="AU217" i="1"/>
  <c r="AS217" i="1"/>
  <c r="DC217" i="1" s="1"/>
  <c r="DH217" i="1" s="1"/>
  <c r="AQ217" i="1"/>
  <c r="AJ217" i="1"/>
  <c r="AI217" i="1"/>
  <c r="AC217" i="1"/>
  <c r="AB217" i="1"/>
  <c r="CX217" i="1" s="1"/>
  <c r="CW217" i="1" s="1"/>
  <c r="AA217" i="1"/>
  <c r="DE217" i="1" s="1"/>
  <c r="J217" i="1"/>
  <c r="D217" i="1" s="1"/>
  <c r="G217" i="1"/>
  <c r="C217" i="1"/>
  <c r="B217" i="1"/>
  <c r="DD216" i="1"/>
  <c r="DF216" i="1" s="1"/>
  <c r="CZ216" i="1"/>
  <c r="DA216" i="1" s="1"/>
  <c r="AU216" i="1"/>
  <c r="AS216" i="1"/>
  <c r="DC216" i="1" s="1"/>
  <c r="DH216" i="1" s="1"/>
  <c r="AQ216" i="1"/>
  <c r="AJ216" i="1"/>
  <c r="AI216" i="1"/>
  <c r="AC216" i="1"/>
  <c r="AB216" i="1"/>
  <c r="AA216" i="1"/>
  <c r="DE216" i="1" s="1"/>
  <c r="J216" i="1"/>
  <c r="D216" i="1" s="1"/>
  <c r="G216" i="1"/>
  <c r="C216" i="1"/>
  <c r="B216" i="1"/>
  <c r="DD215" i="1"/>
  <c r="DF215" i="1" s="1"/>
  <c r="CZ215" i="1"/>
  <c r="DA215" i="1" s="1"/>
  <c r="AU215" i="1"/>
  <c r="AS215" i="1"/>
  <c r="DC215" i="1" s="1"/>
  <c r="DH215" i="1" s="1"/>
  <c r="AQ215" i="1"/>
  <c r="AJ215" i="1"/>
  <c r="AI215" i="1"/>
  <c r="AC215" i="1"/>
  <c r="AB215" i="1"/>
  <c r="DG215" i="1" s="1"/>
  <c r="AA215" i="1"/>
  <c r="DE215" i="1" s="1"/>
  <c r="J215" i="1"/>
  <c r="D215" i="1" s="1"/>
  <c r="G215" i="1"/>
  <c r="C215" i="1"/>
  <c r="B215" i="1"/>
  <c r="DD214" i="1"/>
  <c r="CZ214" i="1"/>
  <c r="DA214" i="1" s="1"/>
  <c r="AU214" i="1"/>
  <c r="AS214" i="1"/>
  <c r="DC214" i="1" s="1"/>
  <c r="DH214" i="1" s="1"/>
  <c r="AQ214" i="1"/>
  <c r="AJ214" i="1"/>
  <c r="AI214" i="1"/>
  <c r="AC214" i="1"/>
  <c r="AB214" i="1"/>
  <c r="AA214" i="1"/>
  <c r="DE214" i="1" s="1"/>
  <c r="J214" i="1"/>
  <c r="D214" i="1" s="1"/>
  <c r="G214" i="1"/>
  <c r="C214" i="1"/>
  <c r="B214" i="1"/>
  <c r="DD213" i="1"/>
  <c r="DF213" i="1" s="1"/>
  <c r="CZ213" i="1"/>
  <c r="DA213" i="1" s="1"/>
  <c r="AU213" i="1"/>
  <c r="AS213" i="1"/>
  <c r="DC213" i="1" s="1"/>
  <c r="DH213" i="1" s="1"/>
  <c r="AQ213" i="1"/>
  <c r="AJ213" i="1"/>
  <c r="AI213" i="1"/>
  <c r="AC213" i="1"/>
  <c r="AB213" i="1"/>
  <c r="AA213" i="1"/>
  <c r="DE213" i="1" s="1"/>
  <c r="J213" i="1"/>
  <c r="D213" i="1" s="1"/>
  <c r="G213" i="1"/>
  <c r="C213" i="1"/>
  <c r="B213" i="1"/>
  <c r="DD212" i="1"/>
  <c r="DF212" i="1" s="1"/>
  <c r="CZ212" i="1"/>
  <c r="DA212" i="1" s="1"/>
  <c r="AU212" i="1"/>
  <c r="AS212" i="1"/>
  <c r="DC212" i="1" s="1"/>
  <c r="DH212" i="1" s="1"/>
  <c r="AQ212" i="1"/>
  <c r="AJ212" i="1"/>
  <c r="AI212" i="1"/>
  <c r="AC212" i="1"/>
  <c r="AB212" i="1"/>
  <c r="AA212" i="1"/>
  <c r="DE212" i="1" s="1"/>
  <c r="J212" i="1"/>
  <c r="D212" i="1" s="1"/>
  <c r="G212" i="1"/>
  <c r="C212" i="1"/>
  <c r="B212" i="1"/>
  <c r="DD211" i="1"/>
  <c r="DF211" i="1" s="1"/>
  <c r="CZ211" i="1"/>
  <c r="DA211" i="1" s="1"/>
  <c r="AU211" i="1"/>
  <c r="AS211" i="1"/>
  <c r="DC211" i="1" s="1"/>
  <c r="DH211" i="1" s="1"/>
  <c r="AQ211" i="1"/>
  <c r="AJ211" i="1"/>
  <c r="AI211" i="1"/>
  <c r="AC211" i="1"/>
  <c r="AB211" i="1"/>
  <c r="AA211" i="1"/>
  <c r="DE211" i="1" s="1"/>
  <c r="J211" i="1"/>
  <c r="D211" i="1" s="1"/>
  <c r="G211" i="1"/>
  <c r="C211" i="1"/>
  <c r="B211" i="1"/>
  <c r="DD210" i="1"/>
  <c r="DF210" i="1" s="1"/>
  <c r="CZ210" i="1"/>
  <c r="DA210" i="1" s="1"/>
  <c r="AU210" i="1"/>
  <c r="AS210" i="1"/>
  <c r="DC210" i="1" s="1"/>
  <c r="DH210" i="1" s="1"/>
  <c r="AQ210" i="1"/>
  <c r="AJ210" i="1"/>
  <c r="AI210" i="1"/>
  <c r="AC210" i="1"/>
  <c r="AB210" i="1"/>
  <c r="AA210" i="1"/>
  <c r="DE210" i="1" s="1"/>
  <c r="J210" i="1"/>
  <c r="D210" i="1" s="1"/>
  <c r="G210" i="1"/>
  <c r="C210" i="1"/>
  <c r="B210" i="1"/>
  <c r="DD209" i="1"/>
  <c r="CZ209" i="1"/>
  <c r="DA209" i="1" s="1"/>
  <c r="AU209" i="1"/>
  <c r="AS209" i="1"/>
  <c r="DC209" i="1" s="1"/>
  <c r="DH209" i="1" s="1"/>
  <c r="AQ209" i="1"/>
  <c r="AJ209" i="1"/>
  <c r="AI209" i="1"/>
  <c r="AC209" i="1"/>
  <c r="AB209" i="1"/>
  <c r="AA209" i="1"/>
  <c r="DE209" i="1" s="1"/>
  <c r="J209" i="1"/>
  <c r="D209" i="1" s="1"/>
  <c r="G209" i="1"/>
  <c r="C209" i="1"/>
  <c r="B209" i="1"/>
  <c r="DD208" i="1"/>
  <c r="DF208" i="1" s="1"/>
  <c r="CZ208" i="1"/>
  <c r="DA208" i="1" s="1"/>
  <c r="AU208" i="1"/>
  <c r="AS208" i="1"/>
  <c r="DC208" i="1" s="1"/>
  <c r="DH208" i="1" s="1"/>
  <c r="AQ208" i="1"/>
  <c r="AJ208" i="1"/>
  <c r="AI208" i="1"/>
  <c r="AC208" i="1"/>
  <c r="AB208" i="1"/>
  <c r="DG208" i="1" s="1"/>
  <c r="AA208" i="1"/>
  <c r="DE208" i="1" s="1"/>
  <c r="J208" i="1"/>
  <c r="D208" i="1" s="1"/>
  <c r="G208" i="1"/>
  <c r="C208" i="1"/>
  <c r="B208" i="1"/>
  <c r="DD207" i="1"/>
  <c r="CZ207" i="1"/>
  <c r="DA207" i="1" s="1"/>
  <c r="AU207" i="1"/>
  <c r="AS207" i="1"/>
  <c r="DC207" i="1" s="1"/>
  <c r="DH207" i="1" s="1"/>
  <c r="AQ207" i="1"/>
  <c r="AJ207" i="1"/>
  <c r="AI207" i="1"/>
  <c r="AC207" i="1"/>
  <c r="AB207" i="1"/>
  <c r="DG207" i="1" s="1"/>
  <c r="AA207" i="1"/>
  <c r="DE207" i="1" s="1"/>
  <c r="J207" i="1"/>
  <c r="D207" i="1" s="1"/>
  <c r="G207" i="1"/>
  <c r="C207" i="1"/>
  <c r="B207" i="1"/>
  <c r="DD206" i="1"/>
  <c r="DF206" i="1" s="1"/>
  <c r="CZ206" i="1"/>
  <c r="DA206" i="1" s="1"/>
  <c r="AU206" i="1"/>
  <c r="AS206" i="1"/>
  <c r="DC206" i="1" s="1"/>
  <c r="DH206" i="1" s="1"/>
  <c r="AQ206" i="1"/>
  <c r="AJ206" i="1"/>
  <c r="AI206" i="1"/>
  <c r="AC206" i="1"/>
  <c r="AB206" i="1"/>
  <c r="AA206" i="1"/>
  <c r="DE206" i="1" s="1"/>
  <c r="J206" i="1"/>
  <c r="D206" i="1" s="1"/>
  <c r="G206" i="1"/>
  <c r="C206" i="1"/>
  <c r="B206" i="1"/>
  <c r="DD205" i="1"/>
  <c r="DF205" i="1" s="1"/>
  <c r="CZ205" i="1"/>
  <c r="DA205" i="1" s="1"/>
  <c r="AU205" i="1"/>
  <c r="AS205" i="1"/>
  <c r="DC205" i="1" s="1"/>
  <c r="DH205" i="1" s="1"/>
  <c r="AQ205" i="1"/>
  <c r="AJ205" i="1"/>
  <c r="AI205" i="1"/>
  <c r="AC205" i="1"/>
  <c r="AB205" i="1"/>
  <c r="AA205" i="1"/>
  <c r="DE205" i="1" s="1"/>
  <c r="J205" i="1"/>
  <c r="D205" i="1" s="1"/>
  <c r="G205" i="1"/>
  <c r="C205" i="1"/>
  <c r="B205" i="1"/>
  <c r="DD204" i="1"/>
  <c r="DF204" i="1" s="1"/>
  <c r="CZ204" i="1"/>
  <c r="DA204" i="1" s="1"/>
  <c r="AU204" i="1"/>
  <c r="AS204" i="1"/>
  <c r="DC204" i="1" s="1"/>
  <c r="DH204" i="1" s="1"/>
  <c r="AQ204" i="1"/>
  <c r="AJ204" i="1"/>
  <c r="AI204" i="1"/>
  <c r="AC204" i="1"/>
  <c r="AB204" i="1"/>
  <c r="AA204" i="1"/>
  <c r="DE204" i="1" s="1"/>
  <c r="J204" i="1"/>
  <c r="D204" i="1" s="1"/>
  <c r="G204" i="1"/>
  <c r="C204" i="1"/>
  <c r="B204" i="1"/>
  <c r="DD203" i="1"/>
  <c r="CZ203" i="1"/>
  <c r="DA203" i="1" s="1"/>
  <c r="AU203" i="1"/>
  <c r="AS203" i="1"/>
  <c r="DC203" i="1" s="1"/>
  <c r="DH203" i="1" s="1"/>
  <c r="AQ203" i="1"/>
  <c r="AJ203" i="1"/>
  <c r="AI203" i="1"/>
  <c r="AC203" i="1"/>
  <c r="AB203" i="1"/>
  <c r="AA203" i="1"/>
  <c r="DE203" i="1" s="1"/>
  <c r="J203" i="1"/>
  <c r="D203" i="1" s="1"/>
  <c r="G203" i="1"/>
  <c r="C203" i="1"/>
  <c r="B203" i="1"/>
  <c r="DD202" i="1"/>
  <c r="DF202" i="1" s="1"/>
  <c r="CZ202" i="1"/>
  <c r="DA202" i="1" s="1"/>
  <c r="AU202" i="1"/>
  <c r="AS202" i="1"/>
  <c r="DC202" i="1" s="1"/>
  <c r="DH202" i="1" s="1"/>
  <c r="AQ202" i="1"/>
  <c r="AJ202" i="1"/>
  <c r="AI202" i="1"/>
  <c r="AC202" i="1"/>
  <c r="AB202" i="1"/>
  <c r="AA202" i="1"/>
  <c r="DE202" i="1" s="1"/>
  <c r="J202" i="1"/>
  <c r="D202" i="1" s="1"/>
  <c r="G202" i="1"/>
  <c r="C202" i="1"/>
  <c r="B202" i="1"/>
  <c r="DD201" i="1"/>
  <c r="DF201" i="1" s="1"/>
  <c r="CZ201" i="1"/>
  <c r="DA201" i="1" s="1"/>
  <c r="AU201" i="1"/>
  <c r="AS201" i="1"/>
  <c r="DC201" i="1" s="1"/>
  <c r="DH201" i="1" s="1"/>
  <c r="AQ201" i="1"/>
  <c r="AJ201" i="1"/>
  <c r="AI201" i="1"/>
  <c r="AC201" i="1"/>
  <c r="AB201" i="1"/>
  <c r="AA201" i="1"/>
  <c r="DE201" i="1" s="1"/>
  <c r="J201" i="1"/>
  <c r="D201" i="1" s="1"/>
  <c r="G201" i="1"/>
  <c r="C201" i="1"/>
  <c r="B201" i="1"/>
  <c r="DD200" i="1"/>
  <c r="DF200" i="1" s="1"/>
  <c r="CZ200" i="1"/>
  <c r="DA200" i="1" s="1"/>
  <c r="AU200" i="1"/>
  <c r="AS200" i="1"/>
  <c r="DC200" i="1" s="1"/>
  <c r="DH200" i="1" s="1"/>
  <c r="AQ200" i="1"/>
  <c r="AJ200" i="1"/>
  <c r="AI200" i="1"/>
  <c r="AC200" i="1"/>
  <c r="AB200" i="1"/>
  <c r="AA200" i="1"/>
  <c r="DE200" i="1" s="1"/>
  <c r="J200" i="1"/>
  <c r="D200" i="1" s="1"/>
  <c r="G200" i="1"/>
  <c r="C200" i="1"/>
  <c r="B200" i="1"/>
  <c r="DD199" i="1"/>
  <c r="DF199" i="1" s="1"/>
  <c r="CZ199" i="1"/>
  <c r="DA199" i="1" s="1"/>
  <c r="AU199" i="1"/>
  <c r="AS199" i="1"/>
  <c r="DC199" i="1" s="1"/>
  <c r="DH199" i="1" s="1"/>
  <c r="AQ199" i="1"/>
  <c r="AJ199" i="1"/>
  <c r="AI199" i="1"/>
  <c r="AC199" i="1"/>
  <c r="AB199" i="1"/>
  <c r="AA199" i="1"/>
  <c r="DE199" i="1" s="1"/>
  <c r="J199" i="1"/>
  <c r="D199" i="1" s="1"/>
  <c r="G199" i="1"/>
  <c r="C199" i="1"/>
  <c r="B199" i="1"/>
  <c r="DD198" i="1"/>
  <c r="DF198" i="1" s="1"/>
  <c r="CZ198" i="1"/>
  <c r="DA198" i="1" s="1"/>
  <c r="AU198" i="1"/>
  <c r="AS198" i="1"/>
  <c r="DC198" i="1" s="1"/>
  <c r="DH198" i="1" s="1"/>
  <c r="AQ198" i="1"/>
  <c r="AJ198" i="1"/>
  <c r="AI198" i="1"/>
  <c r="AC198" i="1"/>
  <c r="AB198" i="1"/>
  <c r="AA198" i="1"/>
  <c r="DE198" i="1" s="1"/>
  <c r="J198" i="1"/>
  <c r="D198" i="1" s="1"/>
  <c r="G198" i="1"/>
  <c r="C198" i="1"/>
  <c r="B198" i="1"/>
  <c r="DD197" i="1"/>
  <c r="DF197" i="1" s="1"/>
  <c r="CZ197" i="1"/>
  <c r="DA197" i="1" s="1"/>
  <c r="AU197" i="1"/>
  <c r="AS197" i="1"/>
  <c r="DC197" i="1" s="1"/>
  <c r="DH197" i="1" s="1"/>
  <c r="AQ197" i="1"/>
  <c r="AJ197" i="1"/>
  <c r="AI197" i="1"/>
  <c r="AC197" i="1"/>
  <c r="AB197" i="1"/>
  <c r="AA197" i="1"/>
  <c r="DE197" i="1" s="1"/>
  <c r="J197" i="1"/>
  <c r="D197" i="1" s="1"/>
  <c r="G197" i="1"/>
  <c r="C197" i="1"/>
  <c r="B197" i="1"/>
  <c r="DD196" i="1"/>
  <c r="DF196" i="1" s="1"/>
  <c r="CZ196" i="1"/>
  <c r="DA196" i="1" s="1"/>
  <c r="AU196" i="1"/>
  <c r="AS196" i="1"/>
  <c r="DC196" i="1" s="1"/>
  <c r="DH196" i="1" s="1"/>
  <c r="AQ196" i="1"/>
  <c r="AJ196" i="1"/>
  <c r="AI196" i="1"/>
  <c r="AC196" i="1"/>
  <c r="AB196" i="1"/>
  <c r="AA196" i="1"/>
  <c r="DE196" i="1" s="1"/>
  <c r="J196" i="1"/>
  <c r="D196" i="1" s="1"/>
  <c r="G196" i="1"/>
  <c r="C196" i="1"/>
  <c r="B196" i="1"/>
  <c r="DD195" i="1"/>
  <c r="DF195" i="1" s="1"/>
  <c r="CZ195" i="1"/>
  <c r="DA195" i="1" s="1"/>
  <c r="AU195" i="1"/>
  <c r="AS195" i="1"/>
  <c r="DC195" i="1" s="1"/>
  <c r="DH195" i="1" s="1"/>
  <c r="AQ195" i="1"/>
  <c r="AJ195" i="1"/>
  <c r="AI195" i="1"/>
  <c r="AC195" i="1"/>
  <c r="AB195" i="1"/>
  <c r="AA195" i="1"/>
  <c r="DE195" i="1" s="1"/>
  <c r="J195" i="1"/>
  <c r="D195" i="1" s="1"/>
  <c r="G195" i="1"/>
  <c r="C195" i="1"/>
  <c r="B195" i="1"/>
  <c r="DD194" i="1"/>
  <c r="DF194" i="1" s="1"/>
  <c r="CZ194" i="1"/>
  <c r="DA194" i="1" s="1"/>
  <c r="AU194" i="1"/>
  <c r="AS194" i="1"/>
  <c r="DC194" i="1" s="1"/>
  <c r="DH194" i="1" s="1"/>
  <c r="AQ194" i="1"/>
  <c r="AJ194" i="1"/>
  <c r="AI194" i="1"/>
  <c r="AC194" i="1"/>
  <c r="AB194" i="1"/>
  <c r="AA194" i="1"/>
  <c r="DE194" i="1" s="1"/>
  <c r="J194" i="1"/>
  <c r="D194" i="1" s="1"/>
  <c r="G194" i="1"/>
  <c r="C194" i="1"/>
  <c r="B194" i="1"/>
  <c r="DD193" i="1"/>
  <c r="DF193" i="1" s="1"/>
  <c r="CZ193" i="1"/>
  <c r="DA193" i="1" s="1"/>
  <c r="AU193" i="1"/>
  <c r="AS193" i="1"/>
  <c r="DC193" i="1" s="1"/>
  <c r="DH193" i="1" s="1"/>
  <c r="AQ193" i="1"/>
  <c r="AJ193" i="1"/>
  <c r="AI193" i="1"/>
  <c r="AC193" i="1"/>
  <c r="AB193" i="1"/>
  <c r="AA193" i="1"/>
  <c r="DE193" i="1" s="1"/>
  <c r="J193" i="1"/>
  <c r="D193" i="1" s="1"/>
  <c r="G193" i="1"/>
  <c r="C193" i="1"/>
  <c r="B193" i="1"/>
  <c r="DD192" i="1"/>
  <c r="CZ192" i="1"/>
  <c r="DA192" i="1" s="1"/>
  <c r="AS192" i="1"/>
  <c r="DC192" i="1" s="1"/>
  <c r="DH192" i="1" s="1"/>
  <c r="AQ192" i="1"/>
  <c r="AJ192" i="1"/>
  <c r="AI192" i="1"/>
  <c r="AC192" i="1"/>
  <c r="AB192" i="1"/>
  <c r="DG192" i="1" s="1"/>
  <c r="AA192" i="1"/>
  <c r="DE192" i="1" s="1"/>
  <c r="J192" i="1"/>
  <c r="D192" i="1" s="1"/>
  <c r="G192" i="1"/>
  <c r="C192" i="1"/>
  <c r="B192" i="1"/>
  <c r="DD191" i="1"/>
  <c r="CZ191" i="1"/>
  <c r="DA191" i="1" s="1"/>
  <c r="AU191" i="1"/>
  <c r="AS191" i="1"/>
  <c r="DC191" i="1" s="1"/>
  <c r="DH191" i="1" s="1"/>
  <c r="AQ191" i="1"/>
  <c r="AJ191" i="1"/>
  <c r="AI191" i="1"/>
  <c r="AC191" i="1"/>
  <c r="AB191" i="1"/>
  <c r="DG191" i="1" s="1"/>
  <c r="AA191" i="1"/>
  <c r="DE191" i="1" s="1"/>
  <c r="J191" i="1"/>
  <c r="D191" i="1" s="1"/>
  <c r="G191" i="1"/>
  <c r="C191" i="1"/>
  <c r="B191" i="1"/>
  <c r="DD190" i="1"/>
  <c r="CZ190" i="1"/>
  <c r="DA190" i="1" s="1"/>
  <c r="AU190" i="1"/>
  <c r="AS190" i="1"/>
  <c r="DC190" i="1" s="1"/>
  <c r="DH190" i="1" s="1"/>
  <c r="AQ190" i="1"/>
  <c r="AJ190" i="1"/>
  <c r="AI190" i="1"/>
  <c r="AC190" i="1"/>
  <c r="AB190" i="1"/>
  <c r="DG190" i="1" s="1"/>
  <c r="AA190" i="1"/>
  <c r="DE190" i="1" s="1"/>
  <c r="J190" i="1"/>
  <c r="D190" i="1" s="1"/>
  <c r="G190" i="1"/>
  <c r="C190" i="1"/>
  <c r="B190" i="1"/>
  <c r="DD189" i="1"/>
  <c r="DF189" i="1" s="1"/>
  <c r="CZ189" i="1"/>
  <c r="DA189" i="1" s="1"/>
  <c r="AU189" i="1"/>
  <c r="AS189" i="1"/>
  <c r="DC189" i="1" s="1"/>
  <c r="DH189" i="1" s="1"/>
  <c r="AQ189" i="1"/>
  <c r="AJ189" i="1"/>
  <c r="AI189" i="1"/>
  <c r="AC189" i="1"/>
  <c r="AB189" i="1"/>
  <c r="DG189" i="1" s="1"/>
  <c r="AA189" i="1"/>
  <c r="DE189" i="1" s="1"/>
  <c r="J189" i="1"/>
  <c r="D189" i="1" s="1"/>
  <c r="G189" i="1"/>
  <c r="C189" i="1"/>
  <c r="B189" i="1"/>
  <c r="DD188" i="1"/>
  <c r="DF188" i="1" s="1"/>
  <c r="CZ188" i="1"/>
  <c r="DA188" i="1" s="1"/>
  <c r="AU188" i="1"/>
  <c r="AS188" i="1"/>
  <c r="DC188" i="1" s="1"/>
  <c r="DH188" i="1" s="1"/>
  <c r="AQ188" i="1"/>
  <c r="AJ188" i="1"/>
  <c r="AI188" i="1"/>
  <c r="AC188" i="1"/>
  <c r="AB188" i="1"/>
  <c r="AA188" i="1"/>
  <c r="DE188" i="1" s="1"/>
  <c r="J188" i="1"/>
  <c r="D188" i="1" s="1"/>
  <c r="G188" i="1"/>
  <c r="C188" i="1"/>
  <c r="B188" i="1"/>
  <c r="DD187" i="1"/>
  <c r="DF187" i="1" s="1"/>
  <c r="CZ187" i="1"/>
  <c r="DA187" i="1" s="1"/>
  <c r="AU187" i="1"/>
  <c r="AS187" i="1"/>
  <c r="DC187" i="1" s="1"/>
  <c r="DH187" i="1" s="1"/>
  <c r="AQ187" i="1"/>
  <c r="AJ187" i="1"/>
  <c r="AI187" i="1"/>
  <c r="AC187" i="1"/>
  <c r="AB187" i="1"/>
  <c r="AA187" i="1"/>
  <c r="DE187" i="1" s="1"/>
  <c r="J187" i="1"/>
  <c r="D187" i="1" s="1"/>
  <c r="G187" i="1"/>
  <c r="C187" i="1"/>
  <c r="B187" i="1"/>
  <c r="DD186" i="1"/>
  <c r="CZ186" i="1"/>
  <c r="DA186" i="1" s="1"/>
  <c r="AU186" i="1"/>
  <c r="AS186" i="1"/>
  <c r="DC186" i="1" s="1"/>
  <c r="DH186" i="1" s="1"/>
  <c r="AQ186" i="1"/>
  <c r="AJ186" i="1"/>
  <c r="AI186" i="1"/>
  <c r="AC186" i="1"/>
  <c r="AB186" i="1"/>
  <c r="AA186" i="1"/>
  <c r="DE186" i="1" s="1"/>
  <c r="J186" i="1"/>
  <c r="D186" i="1" s="1"/>
  <c r="G186" i="1"/>
  <c r="C186" i="1"/>
  <c r="B186" i="1"/>
  <c r="DD185" i="1"/>
  <c r="DF185" i="1" s="1"/>
  <c r="CZ185" i="1"/>
  <c r="DA185" i="1" s="1"/>
  <c r="AU185" i="1"/>
  <c r="AS185" i="1"/>
  <c r="DC185" i="1" s="1"/>
  <c r="DH185" i="1" s="1"/>
  <c r="AQ185" i="1"/>
  <c r="AJ185" i="1"/>
  <c r="AI185" i="1"/>
  <c r="AC185" i="1"/>
  <c r="AB185" i="1"/>
  <c r="AA185" i="1"/>
  <c r="DE185" i="1" s="1"/>
  <c r="J185" i="1"/>
  <c r="D185" i="1" s="1"/>
  <c r="G185" i="1"/>
  <c r="C185" i="1"/>
  <c r="B185" i="1"/>
  <c r="DD184" i="1"/>
  <c r="DF184" i="1" s="1"/>
  <c r="CZ184" i="1"/>
  <c r="DA184" i="1" s="1"/>
  <c r="AU184" i="1"/>
  <c r="AS184" i="1"/>
  <c r="DC184" i="1" s="1"/>
  <c r="DH184" i="1" s="1"/>
  <c r="AQ184" i="1"/>
  <c r="AJ184" i="1"/>
  <c r="AI184" i="1"/>
  <c r="AC184" i="1"/>
  <c r="AB184" i="1"/>
  <c r="AA184" i="1"/>
  <c r="DE184" i="1" s="1"/>
  <c r="J184" i="1"/>
  <c r="D184" i="1" s="1"/>
  <c r="G184" i="1"/>
  <c r="C184" i="1"/>
  <c r="B184" i="1"/>
  <c r="DD183" i="1"/>
  <c r="DF183" i="1" s="1"/>
  <c r="CZ183" i="1"/>
  <c r="DA183" i="1" s="1"/>
  <c r="AU183" i="1"/>
  <c r="AS183" i="1"/>
  <c r="DC183" i="1" s="1"/>
  <c r="DH183" i="1" s="1"/>
  <c r="AQ183" i="1"/>
  <c r="AJ183" i="1"/>
  <c r="AI183" i="1"/>
  <c r="AC183" i="1"/>
  <c r="AB183" i="1"/>
  <c r="AA183" i="1"/>
  <c r="DE183" i="1" s="1"/>
  <c r="J183" i="1"/>
  <c r="D183" i="1" s="1"/>
  <c r="G183" i="1"/>
  <c r="C183" i="1"/>
  <c r="B183" i="1"/>
  <c r="DD182" i="1"/>
  <c r="DF182" i="1" s="1"/>
  <c r="CZ182" i="1"/>
  <c r="DA182" i="1" s="1"/>
  <c r="AU182" i="1"/>
  <c r="AS182" i="1"/>
  <c r="DC182" i="1" s="1"/>
  <c r="DH182" i="1" s="1"/>
  <c r="AQ182" i="1"/>
  <c r="AJ182" i="1"/>
  <c r="AI182" i="1"/>
  <c r="AC182" i="1"/>
  <c r="AB182" i="1"/>
  <c r="DG182" i="1" s="1"/>
  <c r="AA182" i="1"/>
  <c r="DE182" i="1" s="1"/>
  <c r="J182" i="1"/>
  <c r="D182" i="1" s="1"/>
  <c r="G182" i="1"/>
  <c r="C182" i="1"/>
  <c r="B182" i="1"/>
  <c r="DD181" i="1"/>
  <c r="DF181" i="1" s="1"/>
  <c r="CZ181" i="1"/>
  <c r="DA181" i="1" s="1"/>
  <c r="AU181" i="1"/>
  <c r="AS181" i="1"/>
  <c r="DC181" i="1" s="1"/>
  <c r="DH181" i="1" s="1"/>
  <c r="AQ181" i="1"/>
  <c r="AJ181" i="1"/>
  <c r="AI181" i="1"/>
  <c r="AC181" i="1"/>
  <c r="AB181" i="1"/>
  <c r="CX181" i="1" s="1"/>
  <c r="CW181" i="1" s="1"/>
  <c r="AA181" i="1"/>
  <c r="DE181" i="1" s="1"/>
  <c r="J181" i="1"/>
  <c r="D181" i="1" s="1"/>
  <c r="G181" i="1"/>
  <c r="C181" i="1"/>
  <c r="B181" i="1"/>
  <c r="DD180" i="1"/>
  <c r="DF180" i="1" s="1"/>
  <c r="CZ180" i="1"/>
  <c r="DA180" i="1" s="1"/>
  <c r="AS180" i="1"/>
  <c r="DC180" i="1" s="1"/>
  <c r="DH180" i="1" s="1"/>
  <c r="AQ180" i="1"/>
  <c r="AJ180" i="1"/>
  <c r="AI180" i="1"/>
  <c r="AC180" i="1"/>
  <c r="AB180" i="1"/>
  <c r="AA180" i="1"/>
  <c r="DE180" i="1" s="1"/>
  <c r="J180" i="1"/>
  <c r="D180" i="1" s="1"/>
  <c r="G180" i="1"/>
  <c r="C180" i="1"/>
  <c r="B180" i="1"/>
  <c r="DD179" i="1"/>
  <c r="DF179" i="1" s="1"/>
  <c r="CZ179" i="1"/>
  <c r="DA179" i="1" s="1"/>
  <c r="AU179" i="1"/>
  <c r="AS179" i="1"/>
  <c r="DC179" i="1" s="1"/>
  <c r="DH179" i="1" s="1"/>
  <c r="AQ179" i="1"/>
  <c r="AJ179" i="1"/>
  <c r="AI179" i="1"/>
  <c r="AC179" i="1"/>
  <c r="AB179" i="1"/>
  <c r="AA179" i="1"/>
  <c r="DE179" i="1" s="1"/>
  <c r="J179" i="1"/>
  <c r="D179" i="1" s="1"/>
  <c r="G179" i="1"/>
  <c r="C179" i="1"/>
  <c r="B179" i="1"/>
  <c r="DD178" i="1"/>
  <c r="DF178" i="1" s="1"/>
  <c r="CZ178" i="1"/>
  <c r="DA178" i="1" s="1"/>
  <c r="AU178" i="1"/>
  <c r="AS178" i="1"/>
  <c r="DC178" i="1" s="1"/>
  <c r="DH178" i="1" s="1"/>
  <c r="AQ178" i="1"/>
  <c r="AJ178" i="1"/>
  <c r="AI178" i="1"/>
  <c r="AC178" i="1"/>
  <c r="AB178" i="1"/>
  <c r="DG178" i="1" s="1"/>
  <c r="AA178" i="1"/>
  <c r="DE178" i="1" s="1"/>
  <c r="J178" i="1"/>
  <c r="D178" i="1" s="1"/>
  <c r="G178" i="1"/>
  <c r="C178" i="1"/>
  <c r="B178" i="1"/>
  <c r="DD177" i="1"/>
  <c r="DF177" i="1" s="1"/>
  <c r="CZ177" i="1"/>
  <c r="DA177" i="1" s="1"/>
  <c r="AU177" i="1"/>
  <c r="AS177" i="1"/>
  <c r="DC177" i="1" s="1"/>
  <c r="DH177" i="1" s="1"/>
  <c r="AQ177" i="1"/>
  <c r="AJ177" i="1"/>
  <c r="AI177" i="1"/>
  <c r="AC177" i="1"/>
  <c r="AB177" i="1"/>
  <c r="AA177" i="1"/>
  <c r="DE177" i="1" s="1"/>
  <c r="J177" i="1"/>
  <c r="D177" i="1" s="1"/>
  <c r="G177" i="1"/>
  <c r="C177" i="1"/>
  <c r="B177" i="1"/>
  <c r="DD176" i="1"/>
  <c r="DF176" i="1" s="1"/>
  <c r="CZ176" i="1"/>
  <c r="DA176" i="1" s="1"/>
  <c r="AU176" i="1"/>
  <c r="AS176" i="1"/>
  <c r="DC176" i="1" s="1"/>
  <c r="DH176" i="1" s="1"/>
  <c r="AQ176" i="1"/>
  <c r="AJ176" i="1"/>
  <c r="AI176" i="1"/>
  <c r="AC176" i="1"/>
  <c r="AB176" i="1"/>
  <c r="AA176" i="1"/>
  <c r="DE176" i="1" s="1"/>
  <c r="J176" i="1"/>
  <c r="D176" i="1" s="1"/>
  <c r="G176" i="1"/>
  <c r="C176" i="1"/>
  <c r="B176" i="1"/>
  <c r="DD175" i="1"/>
  <c r="DF175" i="1" s="1"/>
  <c r="CZ175" i="1"/>
  <c r="DA175" i="1" s="1"/>
  <c r="AU175" i="1"/>
  <c r="AS175" i="1"/>
  <c r="DC175" i="1" s="1"/>
  <c r="DH175" i="1" s="1"/>
  <c r="AQ175" i="1"/>
  <c r="AJ175" i="1"/>
  <c r="AI175" i="1"/>
  <c r="AC175" i="1"/>
  <c r="AB175" i="1"/>
  <c r="AA175" i="1"/>
  <c r="DE175" i="1" s="1"/>
  <c r="J175" i="1"/>
  <c r="D175" i="1" s="1"/>
  <c r="G175" i="1"/>
  <c r="C175" i="1"/>
  <c r="B175" i="1"/>
  <c r="DD174" i="1"/>
  <c r="DF174" i="1" s="1"/>
  <c r="CZ174" i="1"/>
  <c r="DA174" i="1" s="1"/>
  <c r="AU174" i="1"/>
  <c r="AS174" i="1"/>
  <c r="DC174" i="1" s="1"/>
  <c r="DH174" i="1" s="1"/>
  <c r="AQ174" i="1"/>
  <c r="AJ174" i="1"/>
  <c r="AI174" i="1"/>
  <c r="AC174" i="1"/>
  <c r="AB174" i="1"/>
  <c r="AA174" i="1"/>
  <c r="DE174" i="1" s="1"/>
  <c r="J174" i="1"/>
  <c r="D174" i="1" s="1"/>
  <c r="G174" i="1"/>
  <c r="C174" i="1"/>
  <c r="B174" i="1"/>
  <c r="DD173" i="1"/>
  <c r="CZ173" i="1"/>
  <c r="DA173" i="1" s="1"/>
  <c r="AU173" i="1"/>
  <c r="AS173" i="1"/>
  <c r="DC173" i="1" s="1"/>
  <c r="DH173" i="1" s="1"/>
  <c r="AQ173" i="1"/>
  <c r="AJ173" i="1"/>
  <c r="AI173" i="1"/>
  <c r="AC173" i="1"/>
  <c r="AB173" i="1"/>
  <c r="AA173" i="1"/>
  <c r="DE173" i="1" s="1"/>
  <c r="J173" i="1"/>
  <c r="D173" i="1" s="1"/>
  <c r="G173" i="1"/>
  <c r="C173" i="1"/>
  <c r="B173" i="1"/>
  <c r="DD172" i="1"/>
  <c r="DF172" i="1" s="1"/>
  <c r="CZ172" i="1"/>
  <c r="DA172" i="1" s="1"/>
  <c r="AU172" i="1"/>
  <c r="AS172" i="1"/>
  <c r="DC172" i="1" s="1"/>
  <c r="DH172" i="1" s="1"/>
  <c r="AQ172" i="1"/>
  <c r="AJ172" i="1"/>
  <c r="AI172" i="1"/>
  <c r="AC172" i="1"/>
  <c r="AB172" i="1"/>
  <c r="DG172" i="1" s="1"/>
  <c r="AA172" i="1"/>
  <c r="DE172" i="1" s="1"/>
  <c r="J172" i="1"/>
  <c r="D172" i="1" s="1"/>
  <c r="G172" i="1"/>
  <c r="C172" i="1"/>
  <c r="B172" i="1"/>
  <c r="DD171" i="1"/>
  <c r="DF171" i="1" s="1"/>
  <c r="CZ171" i="1"/>
  <c r="DA171" i="1" s="1"/>
  <c r="AU171" i="1"/>
  <c r="AS171" i="1"/>
  <c r="DC171" i="1" s="1"/>
  <c r="DH171" i="1" s="1"/>
  <c r="AQ171" i="1"/>
  <c r="AJ171" i="1"/>
  <c r="AI171" i="1"/>
  <c r="AC171" i="1"/>
  <c r="AB171" i="1"/>
  <c r="AA171" i="1"/>
  <c r="DE171" i="1" s="1"/>
  <c r="J171" i="1"/>
  <c r="D171" i="1" s="1"/>
  <c r="G171" i="1"/>
  <c r="C171" i="1"/>
  <c r="B171" i="1"/>
  <c r="DD170" i="1"/>
  <c r="DF170" i="1" s="1"/>
  <c r="CZ170" i="1"/>
  <c r="DA170" i="1" s="1"/>
  <c r="AU170" i="1"/>
  <c r="AS170" i="1"/>
  <c r="DC170" i="1" s="1"/>
  <c r="DH170" i="1" s="1"/>
  <c r="AQ170" i="1"/>
  <c r="AJ170" i="1"/>
  <c r="AI170" i="1"/>
  <c r="AC170" i="1"/>
  <c r="AB170" i="1"/>
  <c r="AA170" i="1"/>
  <c r="DE170" i="1" s="1"/>
  <c r="J170" i="1"/>
  <c r="D170" i="1" s="1"/>
  <c r="G170" i="1"/>
  <c r="C170" i="1"/>
  <c r="B170" i="1"/>
  <c r="DD169" i="1"/>
  <c r="DF169" i="1" s="1"/>
  <c r="CZ169" i="1"/>
  <c r="DA169" i="1" s="1"/>
  <c r="AU169" i="1"/>
  <c r="AS169" i="1"/>
  <c r="DC169" i="1" s="1"/>
  <c r="DH169" i="1" s="1"/>
  <c r="AQ169" i="1"/>
  <c r="AJ169" i="1"/>
  <c r="AI169" i="1"/>
  <c r="AC169" i="1"/>
  <c r="AB169" i="1"/>
  <c r="AA169" i="1"/>
  <c r="DE169" i="1" s="1"/>
  <c r="J169" i="1"/>
  <c r="D169" i="1" s="1"/>
  <c r="G169" i="1"/>
  <c r="C169" i="1"/>
  <c r="B169" i="1"/>
  <c r="DD168" i="1"/>
  <c r="DF168" i="1" s="1"/>
  <c r="CZ168" i="1"/>
  <c r="DA168" i="1" s="1"/>
  <c r="AU168" i="1"/>
  <c r="AS168" i="1"/>
  <c r="DC168" i="1" s="1"/>
  <c r="DH168" i="1" s="1"/>
  <c r="AQ168" i="1"/>
  <c r="AJ168" i="1"/>
  <c r="AI168" i="1"/>
  <c r="AC168" i="1"/>
  <c r="AB168" i="1"/>
  <c r="AA168" i="1"/>
  <c r="DE168" i="1" s="1"/>
  <c r="J168" i="1"/>
  <c r="D168" i="1" s="1"/>
  <c r="G168" i="1"/>
  <c r="C168" i="1"/>
  <c r="B168" i="1"/>
  <c r="DD167" i="1"/>
  <c r="DF167" i="1" s="1"/>
  <c r="CZ167" i="1"/>
  <c r="DA167" i="1" s="1"/>
  <c r="AU167" i="1"/>
  <c r="AS167" i="1"/>
  <c r="DC167" i="1" s="1"/>
  <c r="DH167" i="1" s="1"/>
  <c r="AQ167" i="1"/>
  <c r="AJ167" i="1"/>
  <c r="AI167" i="1"/>
  <c r="AC167" i="1"/>
  <c r="AB167" i="1"/>
  <c r="DG167" i="1" s="1"/>
  <c r="AA167" i="1"/>
  <c r="DE167" i="1" s="1"/>
  <c r="J167" i="1"/>
  <c r="D167" i="1" s="1"/>
  <c r="G167" i="1"/>
  <c r="C167" i="1"/>
  <c r="B167" i="1"/>
  <c r="DD166" i="1"/>
  <c r="CZ166" i="1"/>
  <c r="DA166" i="1" s="1"/>
  <c r="AU166" i="1"/>
  <c r="AS166" i="1"/>
  <c r="DC166" i="1" s="1"/>
  <c r="DH166" i="1" s="1"/>
  <c r="AQ166" i="1"/>
  <c r="AJ166" i="1"/>
  <c r="AI166" i="1"/>
  <c r="AC166" i="1"/>
  <c r="AB166" i="1"/>
  <c r="DG166" i="1" s="1"/>
  <c r="AA166" i="1"/>
  <c r="DE166" i="1" s="1"/>
  <c r="J166" i="1"/>
  <c r="D166" i="1" s="1"/>
  <c r="G166" i="1"/>
  <c r="C166" i="1"/>
  <c r="B166" i="1"/>
  <c r="DD165" i="1"/>
  <c r="DF165" i="1" s="1"/>
  <c r="CZ165" i="1"/>
  <c r="DA165" i="1" s="1"/>
  <c r="AU165" i="1"/>
  <c r="AS165" i="1"/>
  <c r="DC165" i="1" s="1"/>
  <c r="DH165" i="1" s="1"/>
  <c r="AQ165" i="1"/>
  <c r="AJ165" i="1"/>
  <c r="AI165" i="1"/>
  <c r="AC165" i="1"/>
  <c r="AB165" i="1"/>
  <c r="DG165" i="1" s="1"/>
  <c r="AA165" i="1"/>
  <c r="DE165" i="1" s="1"/>
  <c r="J165" i="1"/>
  <c r="D165" i="1" s="1"/>
  <c r="G165" i="1"/>
  <c r="C165" i="1"/>
  <c r="B165" i="1"/>
  <c r="DD164" i="1"/>
  <c r="DF164" i="1" s="1"/>
  <c r="CZ164" i="1"/>
  <c r="DA164" i="1" s="1"/>
  <c r="AU164" i="1"/>
  <c r="AS164" i="1"/>
  <c r="DC164" i="1" s="1"/>
  <c r="DH164" i="1" s="1"/>
  <c r="AQ164" i="1"/>
  <c r="AJ164" i="1"/>
  <c r="AI164" i="1"/>
  <c r="AC164" i="1"/>
  <c r="AB164" i="1"/>
  <c r="AA164" i="1"/>
  <c r="DE164" i="1" s="1"/>
  <c r="J164" i="1"/>
  <c r="D164" i="1" s="1"/>
  <c r="G164" i="1"/>
  <c r="C164" i="1"/>
  <c r="B164" i="1"/>
  <c r="DD163" i="1"/>
  <c r="DF163" i="1" s="1"/>
  <c r="CZ163" i="1"/>
  <c r="DA163" i="1" s="1"/>
  <c r="AU163" i="1"/>
  <c r="AS163" i="1"/>
  <c r="DC163" i="1" s="1"/>
  <c r="DH163" i="1" s="1"/>
  <c r="AQ163" i="1"/>
  <c r="AJ163" i="1"/>
  <c r="AI163" i="1"/>
  <c r="AC163" i="1"/>
  <c r="AB163" i="1"/>
  <c r="DG163" i="1" s="1"/>
  <c r="AA163" i="1"/>
  <c r="DE163" i="1" s="1"/>
  <c r="J163" i="1"/>
  <c r="D163" i="1" s="1"/>
  <c r="G163" i="1"/>
  <c r="C163" i="1"/>
  <c r="B163" i="1"/>
  <c r="DD162" i="1"/>
  <c r="DF162" i="1" s="1"/>
  <c r="CZ162" i="1"/>
  <c r="DA162" i="1" s="1"/>
  <c r="AU162" i="1"/>
  <c r="AS162" i="1"/>
  <c r="DC162" i="1" s="1"/>
  <c r="DH162" i="1" s="1"/>
  <c r="AQ162" i="1"/>
  <c r="AJ162" i="1"/>
  <c r="AI162" i="1"/>
  <c r="AC162" i="1"/>
  <c r="AB162" i="1"/>
  <c r="AA162" i="1"/>
  <c r="DE162" i="1" s="1"/>
  <c r="J162" i="1"/>
  <c r="D162" i="1" s="1"/>
  <c r="G162" i="1"/>
  <c r="C162" i="1"/>
  <c r="B162" i="1"/>
  <c r="DD161" i="1"/>
  <c r="DF161" i="1" s="1"/>
  <c r="CZ161" i="1"/>
  <c r="DA161" i="1" s="1"/>
  <c r="AU161" i="1"/>
  <c r="AS161" i="1"/>
  <c r="DC161" i="1" s="1"/>
  <c r="DH161" i="1" s="1"/>
  <c r="AQ161" i="1"/>
  <c r="AJ161" i="1"/>
  <c r="AI161" i="1"/>
  <c r="AC161" i="1"/>
  <c r="AB161" i="1"/>
  <c r="AA161" i="1"/>
  <c r="DE161" i="1" s="1"/>
  <c r="J161" i="1"/>
  <c r="D161" i="1" s="1"/>
  <c r="G161" i="1"/>
  <c r="C161" i="1"/>
  <c r="B161" i="1"/>
  <c r="DD160" i="1"/>
  <c r="DF160" i="1" s="1"/>
  <c r="CZ160" i="1"/>
  <c r="DA160" i="1" s="1"/>
  <c r="AU160" i="1"/>
  <c r="AS160" i="1"/>
  <c r="DC160" i="1" s="1"/>
  <c r="DH160" i="1" s="1"/>
  <c r="AQ160" i="1"/>
  <c r="AJ160" i="1"/>
  <c r="AI160" i="1"/>
  <c r="AC160" i="1"/>
  <c r="AB160" i="1"/>
  <c r="AA160" i="1"/>
  <c r="DE160" i="1" s="1"/>
  <c r="J160" i="1"/>
  <c r="D160" i="1" s="1"/>
  <c r="G160" i="1"/>
  <c r="C160" i="1"/>
  <c r="B160" i="1"/>
  <c r="DD159" i="1"/>
  <c r="DF159" i="1" s="1"/>
  <c r="CZ159" i="1"/>
  <c r="DA159" i="1" s="1"/>
  <c r="AS159" i="1"/>
  <c r="DC159" i="1" s="1"/>
  <c r="DH159" i="1" s="1"/>
  <c r="AQ159" i="1"/>
  <c r="AJ159" i="1"/>
  <c r="AI159" i="1"/>
  <c r="AC159" i="1"/>
  <c r="AB159" i="1"/>
  <c r="AA159" i="1"/>
  <c r="DE159" i="1" s="1"/>
  <c r="J159" i="1"/>
  <c r="D159" i="1" s="1"/>
  <c r="G159" i="1"/>
  <c r="C159" i="1"/>
  <c r="B159" i="1"/>
  <c r="DD158" i="1"/>
  <c r="DF158" i="1" s="1"/>
  <c r="CZ158" i="1"/>
  <c r="DA158" i="1" s="1"/>
  <c r="AU158" i="1"/>
  <c r="AS158" i="1"/>
  <c r="DC158" i="1" s="1"/>
  <c r="DH158" i="1" s="1"/>
  <c r="AQ158" i="1"/>
  <c r="AJ158" i="1"/>
  <c r="AI158" i="1"/>
  <c r="AC158" i="1"/>
  <c r="AB158" i="1"/>
  <c r="AA158" i="1"/>
  <c r="DE158" i="1" s="1"/>
  <c r="J158" i="1"/>
  <c r="D158" i="1" s="1"/>
  <c r="G158" i="1"/>
  <c r="C158" i="1"/>
  <c r="B158" i="1"/>
  <c r="DD157" i="1"/>
  <c r="DF157" i="1" s="1"/>
  <c r="CZ157" i="1"/>
  <c r="DA157" i="1" s="1"/>
  <c r="AU157" i="1"/>
  <c r="AS157" i="1"/>
  <c r="DC157" i="1" s="1"/>
  <c r="DH157" i="1" s="1"/>
  <c r="AQ157" i="1"/>
  <c r="AJ157" i="1"/>
  <c r="AI157" i="1"/>
  <c r="AC157" i="1"/>
  <c r="AB157" i="1"/>
  <c r="AA157" i="1"/>
  <c r="DE157" i="1" s="1"/>
  <c r="J157" i="1"/>
  <c r="D157" i="1" s="1"/>
  <c r="G157" i="1"/>
  <c r="C157" i="1"/>
  <c r="B157" i="1"/>
  <c r="DD156" i="1"/>
  <c r="DF156" i="1" s="1"/>
  <c r="CZ156" i="1"/>
  <c r="DA156" i="1" s="1"/>
  <c r="AU156" i="1"/>
  <c r="AS156" i="1"/>
  <c r="DC156" i="1" s="1"/>
  <c r="DH156" i="1" s="1"/>
  <c r="AQ156" i="1"/>
  <c r="AJ156" i="1"/>
  <c r="AI156" i="1"/>
  <c r="AC156" i="1"/>
  <c r="AB156" i="1"/>
  <c r="AA156" i="1"/>
  <c r="DE156" i="1" s="1"/>
  <c r="J156" i="1"/>
  <c r="D156" i="1" s="1"/>
  <c r="G156" i="1"/>
  <c r="C156" i="1"/>
  <c r="B156" i="1"/>
  <c r="DD155" i="1"/>
  <c r="DF155" i="1" s="1"/>
  <c r="CZ155" i="1"/>
  <c r="DA155" i="1" s="1"/>
  <c r="AU155" i="1"/>
  <c r="AS155" i="1"/>
  <c r="DC155" i="1" s="1"/>
  <c r="DH155" i="1" s="1"/>
  <c r="AQ155" i="1"/>
  <c r="AJ155" i="1"/>
  <c r="AI155" i="1"/>
  <c r="AC155" i="1"/>
  <c r="AB155" i="1"/>
  <c r="DG155" i="1" s="1"/>
  <c r="AA155" i="1"/>
  <c r="DE155" i="1" s="1"/>
  <c r="J155" i="1"/>
  <c r="D155" i="1" s="1"/>
  <c r="G155" i="1"/>
  <c r="C155" i="1"/>
  <c r="B155" i="1"/>
  <c r="DD154" i="1"/>
  <c r="DF154" i="1" s="1"/>
  <c r="CZ154" i="1"/>
  <c r="DA154" i="1" s="1"/>
  <c r="AU154" i="1"/>
  <c r="AS154" i="1"/>
  <c r="DC154" i="1" s="1"/>
  <c r="DH154" i="1" s="1"/>
  <c r="AQ154" i="1"/>
  <c r="AJ154" i="1"/>
  <c r="AI154" i="1"/>
  <c r="AC154" i="1"/>
  <c r="AB154" i="1"/>
  <c r="AA154" i="1"/>
  <c r="DE154" i="1" s="1"/>
  <c r="J154" i="1"/>
  <c r="D154" i="1" s="1"/>
  <c r="G154" i="1"/>
  <c r="C154" i="1"/>
  <c r="B154" i="1"/>
  <c r="DD153" i="1"/>
  <c r="DF153" i="1" s="1"/>
  <c r="CZ153" i="1"/>
  <c r="DA153" i="1" s="1"/>
  <c r="AU153" i="1"/>
  <c r="AS153" i="1"/>
  <c r="DC153" i="1" s="1"/>
  <c r="DH153" i="1" s="1"/>
  <c r="AQ153" i="1"/>
  <c r="AJ153" i="1"/>
  <c r="AI153" i="1"/>
  <c r="AC153" i="1"/>
  <c r="AB153" i="1"/>
  <c r="CX153" i="1" s="1"/>
  <c r="CW153" i="1" s="1"/>
  <c r="AA153" i="1"/>
  <c r="DE153" i="1" s="1"/>
  <c r="J153" i="1"/>
  <c r="D153" i="1" s="1"/>
  <c r="G153" i="1"/>
  <c r="C153" i="1"/>
  <c r="B153" i="1"/>
  <c r="DD152" i="1"/>
  <c r="DF152" i="1" s="1"/>
  <c r="CZ152" i="1"/>
  <c r="DA152" i="1" s="1"/>
  <c r="AU152" i="1"/>
  <c r="AS152" i="1"/>
  <c r="DC152" i="1" s="1"/>
  <c r="DH152" i="1" s="1"/>
  <c r="AQ152" i="1"/>
  <c r="AJ152" i="1"/>
  <c r="AI152" i="1"/>
  <c r="AC152" i="1"/>
  <c r="AB152" i="1"/>
  <c r="AA152" i="1"/>
  <c r="DE152" i="1" s="1"/>
  <c r="J152" i="1"/>
  <c r="D152" i="1" s="1"/>
  <c r="G152" i="1"/>
  <c r="C152" i="1"/>
  <c r="B152" i="1"/>
  <c r="DD151" i="1"/>
  <c r="DF151" i="1" s="1"/>
  <c r="CZ151" i="1"/>
  <c r="DA151" i="1" s="1"/>
  <c r="AU151" i="1"/>
  <c r="AS151" i="1"/>
  <c r="DC151" i="1" s="1"/>
  <c r="DH151" i="1" s="1"/>
  <c r="AQ151" i="1"/>
  <c r="AJ151" i="1"/>
  <c r="AI151" i="1"/>
  <c r="AC151" i="1"/>
  <c r="AB151" i="1"/>
  <c r="AA151" i="1"/>
  <c r="DE151" i="1" s="1"/>
  <c r="J151" i="1"/>
  <c r="D151" i="1" s="1"/>
  <c r="G151" i="1"/>
  <c r="C151" i="1"/>
  <c r="B151" i="1"/>
  <c r="DD150" i="1"/>
  <c r="DF150" i="1" s="1"/>
  <c r="CZ150" i="1"/>
  <c r="DA150" i="1" s="1"/>
  <c r="AU150" i="1"/>
  <c r="AS150" i="1"/>
  <c r="DC150" i="1" s="1"/>
  <c r="DH150" i="1" s="1"/>
  <c r="AQ150" i="1"/>
  <c r="AJ150" i="1"/>
  <c r="AI150" i="1"/>
  <c r="AC150" i="1"/>
  <c r="AB150" i="1"/>
  <c r="AA150" i="1"/>
  <c r="DE150" i="1" s="1"/>
  <c r="J150" i="1"/>
  <c r="D150" i="1" s="1"/>
  <c r="G150" i="1"/>
  <c r="C150" i="1"/>
  <c r="B150" i="1"/>
  <c r="DD149" i="1"/>
  <c r="DF149" i="1" s="1"/>
  <c r="CZ149" i="1"/>
  <c r="DA149" i="1" s="1"/>
  <c r="AU149" i="1"/>
  <c r="AS149" i="1"/>
  <c r="DC149" i="1" s="1"/>
  <c r="DH149" i="1" s="1"/>
  <c r="AQ149" i="1"/>
  <c r="AJ149" i="1"/>
  <c r="AI149" i="1"/>
  <c r="AC149" i="1"/>
  <c r="AB149" i="1"/>
  <c r="AA149" i="1"/>
  <c r="DE149" i="1" s="1"/>
  <c r="J149" i="1"/>
  <c r="D149" i="1" s="1"/>
  <c r="G149" i="1"/>
  <c r="C149" i="1"/>
  <c r="B149" i="1"/>
  <c r="DD148" i="1"/>
  <c r="DF148" i="1" s="1"/>
  <c r="CZ148" i="1"/>
  <c r="DA148" i="1" s="1"/>
  <c r="AS148" i="1"/>
  <c r="DC148" i="1" s="1"/>
  <c r="DH148" i="1" s="1"/>
  <c r="AQ148" i="1"/>
  <c r="AJ148" i="1"/>
  <c r="AI148" i="1"/>
  <c r="AC148" i="1"/>
  <c r="AB148" i="1"/>
  <c r="DG148" i="1" s="1"/>
  <c r="AA148" i="1"/>
  <c r="DE148" i="1" s="1"/>
  <c r="J148" i="1"/>
  <c r="D148" i="1" s="1"/>
  <c r="G148" i="1"/>
  <c r="C148" i="1"/>
  <c r="B148" i="1"/>
  <c r="DD147" i="1"/>
  <c r="DF147" i="1" s="1"/>
  <c r="CZ147" i="1"/>
  <c r="DA147" i="1" s="1"/>
  <c r="AU147" i="1"/>
  <c r="AS147" i="1"/>
  <c r="DC147" i="1" s="1"/>
  <c r="DH147" i="1" s="1"/>
  <c r="AQ147" i="1"/>
  <c r="AJ147" i="1"/>
  <c r="AI147" i="1"/>
  <c r="AC147" i="1"/>
  <c r="AB147" i="1"/>
  <c r="DG147" i="1" s="1"/>
  <c r="AA147" i="1"/>
  <c r="DE147" i="1" s="1"/>
  <c r="J147" i="1"/>
  <c r="D147" i="1" s="1"/>
  <c r="G147" i="1"/>
  <c r="C147" i="1"/>
  <c r="B147" i="1"/>
  <c r="DD146" i="1"/>
  <c r="DF146" i="1" s="1"/>
  <c r="CZ146" i="1"/>
  <c r="DA146" i="1" s="1"/>
  <c r="AU146" i="1"/>
  <c r="AS146" i="1"/>
  <c r="DC146" i="1" s="1"/>
  <c r="DH146" i="1" s="1"/>
  <c r="AQ146" i="1"/>
  <c r="AJ146" i="1"/>
  <c r="AI146" i="1"/>
  <c r="AC146" i="1"/>
  <c r="AB146" i="1"/>
  <c r="AA146" i="1"/>
  <c r="DE146" i="1" s="1"/>
  <c r="J146" i="1"/>
  <c r="D146" i="1" s="1"/>
  <c r="G146" i="1"/>
  <c r="C146" i="1"/>
  <c r="B146" i="1"/>
  <c r="DD145" i="1"/>
  <c r="DF145" i="1" s="1"/>
  <c r="CZ145" i="1"/>
  <c r="DA145" i="1" s="1"/>
  <c r="AU145" i="1"/>
  <c r="AS145" i="1"/>
  <c r="DC145" i="1" s="1"/>
  <c r="DH145" i="1" s="1"/>
  <c r="AQ145" i="1"/>
  <c r="AJ145" i="1"/>
  <c r="AI145" i="1"/>
  <c r="AC145" i="1"/>
  <c r="AB145" i="1"/>
  <c r="DG145" i="1" s="1"/>
  <c r="AA145" i="1"/>
  <c r="DE145" i="1" s="1"/>
  <c r="J145" i="1"/>
  <c r="D145" i="1" s="1"/>
  <c r="G145" i="1"/>
  <c r="C145" i="1"/>
  <c r="B145" i="1"/>
  <c r="DD144" i="1"/>
  <c r="DF144" i="1" s="1"/>
  <c r="CZ144" i="1"/>
  <c r="DA144" i="1" s="1"/>
  <c r="AU144" i="1"/>
  <c r="AS144" i="1"/>
  <c r="DC144" i="1" s="1"/>
  <c r="DH144" i="1" s="1"/>
  <c r="AQ144" i="1"/>
  <c r="AJ144" i="1"/>
  <c r="AI144" i="1"/>
  <c r="AC144" i="1"/>
  <c r="AB144" i="1"/>
  <c r="AA144" i="1"/>
  <c r="DE144" i="1" s="1"/>
  <c r="J144" i="1"/>
  <c r="D144" i="1" s="1"/>
  <c r="G144" i="1"/>
  <c r="C144" i="1"/>
  <c r="B144" i="1"/>
  <c r="DD143" i="1"/>
  <c r="DF143" i="1" s="1"/>
  <c r="CZ143" i="1"/>
  <c r="DA143" i="1" s="1"/>
  <c r="AU143" i="1"/>
  <c r="AS143" i="1"/>
  <c r="DC143" i="1" s="1"/>
  <c r="DH143" i="1" s="1"/>
  <c r="AQ143" i="1"/>
  <c r="AJ143" i="1"/>
  <c r="AI143" i="1"/>
  <c r="AC143" i="1"/>
  <c r="AB143" i="1"/>
  <c r="AA143" i="1"/>
  <c r="DE143" i="1" s="1"/>
  <c r="J143" i="1"/>
  <c r="D143" i="1" s="1"/>
  <c r="G143" i="1"/>
  <c r="C143" i="1"/>
  <c r="B143" i="1"/>
  <c r="DD142" i="1"/>
  <c r="DF142" i="1" s="1"/>
  <c r="CZ142" i="1"/>
  <c r="DA142" i="1" s="1"/>
  <c r="AU142" i="1"/>
  <c r="AS142" i="1"/>
  <c r="DC142" i="1" s="1"/>
  <c r="DH142" i="1" s="1"/>
  <c r="AQ142" i="1"/>
  <c r="AJ142" i="1"/>
  <c r="AI142" i="1"/>
  <c r="AC142" i="1"/>
  <c r="AB142" i="1"/>
  <c r="AA142" i="1"/>
  <c r="DE142" i="1" s="1"/>
  <c r="J142" i="1"/>
  <c r="D142" i="1" s="1"/>
  <c r="G142" i="1"/>
  <c r="C142" i="1"/>
  <c r="B142" i="1"/>
  <c r="DD141" i="1"/>
  <c r="DF141" i="1" s="1"/>
  <c r="CZ141" i="1"/>
  <c r="DA141" i="1" s="1"/>
  <c r="AU141" i="1"/>
  <c r="AS141" i="1"/>
  <c r="DC141" i="1" s="1"/>
  <c r="DH141" i="1" s="1"/>
  <c r="AQ141" i="1"/>
  <c r="AJ141" i="1"/>
  <c r="AI141" i="1"/>
  <c r="AC141" i="1"/>
  <c r="AB141" i="1"/>
  <c r="AA141" i="1"/>
  <c r="DE141" i="1" s="1"/>
  <c r="J141" i="1"/>
  <c r="D141" i="1" s="1"/>
  <c r="G141" i="1"/>
  <c r="C141" i="1"/>
  <c r="B141" i="1"/>
  <c r="DD140" i="1"/>
  <c r="DF140" i="1" s="1"/>
  <c r="CZ140" i="1"/>
  <c r="DA140" i="1" s="1"/>
  <c r="AU140" i="1"/>
  <c r="AS140" i="1"/>
  <c r="DC140" i="1" s="1"/>
  <c r="DH140" i="1" s="1"/>
  <c r="AQ140" i="1"/>
  <c r="AJ140" i="1"/>
  <c r="AI140" i="1"/>
  <c r="AC140" i="1"/>
  <c r="AB140" i="1"/>
  <c r="DG140" i="1" s="1"/>
  <c r="AA140" i="1"/>
  <c r="DE140" i="1" s="1"/>
  <c r="J140" i="1"/>
  <c r="D140" i="1" s="1"/>
  <c r="G140" i="1"/>
  <c r="C140" i="1"/>
  <c r="B140" i="1"/>
  <c r="DD139" i="1"/>
  <c r="DF139" i="1" s="1"/>
  <c r="CZ139" i="1"/>
  <c r="DA139" i="1" s="1"/>
  <c r="AS139" i="1"/>
  <c r="DC139" i="1" s="1"/>
  <c r="DH139" i="1" s="1"/>
  <c r="AQ139" i="1"/>
  <c r="AJ139" i="1"/>
  <c r="AI139" i="1"/>
  <c r="AC139" i="1"/>
  <c r="AB139" i="1"/>
  <c r="AA139" i="1"/>
  <c r="DE139" i="1" s="1"/>
  <c r="J139" i="1"/>
  <c r="D139" i="1" s="1"/>
  <c r="G139" i="1"/>
  <c r="C139" i="1"/>
  <c r="B139" i="1"/>
  <c r="DD138" i="1"/>
  <c r="DF138" i="1" s="1"/>
  <c r="CZ138" i="1"/>
  <c r="DA138" i="1" s="1"/>
  <c r="AU138" i="1"/>
  <c r="AS138" i="1"/>
  <c r="DC138" i="1" s="1"/>
  <c r="DH138" i="1" s="1"/>
  <c r="AQ138" i="1"/>
  <c r="AJ138" i="1"/>
  <c r="AI138" i="1"/>
  <c r="AC138" i="1"/>
  <c r="AB138" i="1"/>
  <c r="AA138" i="1"/>
  <c r="DE138" i="1" s="1"/>
  <c r="J138" i="1"/>
  <c r="D138" i="1" s="1"/>
  <c r="G138" i="1"/>
  <c r="C138" i="1"/>
  <c r="B138" i="1"/>
  <c r="DD137" i="1"/>
  <c r="DF137" i="1" s="1"/>
  <c r="CZ137" i="1"/>
  <c r="DA137" i="1" s="1"/>
  <c r="AU137" i="1"/>
  <c r="AS137" i="1"/>
  <c r="DC137" i="1" s="1"/>
  <c r="DH137" i="1" s="1"/>
  <c r="AQ137" i="1"/>
  <c r="AJ137" i="1"/>
  <c r="AI137" i="1"/>
  <c r="AC137" i="1"/>
  <c r="AB137" i="1"/>
  <c r="AA137" i="1"/>
  <c r="DE137" i="1" s="1"/>
  <c r="J137" i="1"/>
  <c r="D137" i="1" s="1"/>
  <c r="G137" i="1"/>
  <c r="C137" i="1"/>
  <c r="B137" i="1"/>
  <c r="DD136" i="1"/>
  <c r="DF136" i="1" s="1"/>
  <c r="CZ136" i="1"/>
  <c r="DA136" i="1" s="1"/>
  <c r="AU136" i="1"/>
  <c r="AS136" i="1"/>
  <c r="DC136" i="1" s="1"/>
  <c r="DH136" i="1" s="1"/>
  <c r="AQ136" i="1"/>
  <c r="AJ136" i="1"/>
  <c r="AI136" i="1"/>
  <c r="AC136" i="1"/>
  <c r="AB136" i="1"/>
  <c r="DG136" i="1" s="1"/>
  <c r="AA136" i="1"/>
  <c r="DE136" i="1" s="1"/>
  <c r="J136" i="1"/>
  <c r="G136" i="1"/>
  <c r="D136" i="1"/>
  <c r="C136" i="1"/>
  <c r="B136" i="1"/>
  <c r="DD135" i="1"/>
  <c r="DF135" i="1" s="1"/>
  <c r="CZ135" i="1"/>
  <c r="DA135" i="1" s="1"/>
  <c r="AU135" i="1"/>
  <c r="AS135" i="1"/>
  <c r="DC135" i="1" s="1"/>
  <c r="DH135" i="1" s="1"/>
  <c r="AQ135" i="1"/>
  <c r="AJ135" i="1"/>
  <c r="AI135" i="1"/>
  <c r="AC135" i="1"/>
  <c r="AB135" i="1"/>
  <c r="DG135" i="1" s="1"/>
  <c r="AA135" i="1"/>
  <c r="DE135" i="1" s="1"/>
  <c r="J135" i="1"/>
  <c r="D135" i="1" s="1"/>
  <c r="G135" i="1"/>
  <c r="C135" i="1"/>
  <c r="B135" i="1"/>
  <c r="DD134" i="1"/>
  <c r="DF134" i="1" s="1"/>
  <c r="CZ134" i="1"/>
  <c r="DA134" i="1" s="1"/>
  <c r="AU134" i="1"/>
  <c r="AS134" i="1"/>
  <c r="DC134" i="1" s="1"/>
  <c r="DH134" i="1" s="1"/>
  <c r="AQ134" i="1"/>
  <c r="AJ134" i="1"/>
  <c r="AI134" i="1"/>
  <c r="AC134" i="1"/>
  <c r="AB134" i="1"/>
  <c r="DG134" i="1" s="1"/>
  <c r="AA134" i="1"/>
  <c r="DE134" i="1" s="1"/>
  <c r="J134" i="1"/>
  <c r="D134" i="1" s="1"/>
  <c r="G134" i="1"/>
  <c r="C134" i="1"/>
  <c r="B134" i="1"/>
  <c r="DD133" i="1"/>
  <c r="DF133" i="1" s="1"/>
  <c r="CZ133" i="1"/>
  <c r="DA133" i="1" s="1"/>
  <c r="AU133" i="1"/>
  <c r="AS133" i="1"/>
  <c r="DC133" i="1" s="1"/>
  <c r="DH133" i="1" s="1"/>
  <c r="AQ133" i="1"/>
  <c r="AJ133" i="1"/>
  <c r="AI133" i="1"/>
  <c r="AC133" i="1"/>
  <c r="AB133" i="1"/>
  <c r="AA133" i="1"/>
  <c r="DE133" i="1" s="1"/>
  <c r="J133" i="1"/>
  <c r="D133" i="1" s="1"/>
  <c r="G133" i="1"/>
  <c r="C133" i="1"/>
  <c r="B133" i="1"/>
  <c r="DD132" i="1"/>
  <c r="DF132" i="1" s="1"/>
  <c r="CZ132" i="1"/>
  <c r="DA132" i="1" s="1"/>
  <c r="AU132" i="1"/>
  <c r="AS132" i="1"/>
  <c r="DC132" i="1" s="1"/>
  <c r="DH132" i="1" s="1"/>
  <c r="AQ132" i="1"/>
  <c r="AJ132" i="1"/>
  <c r="AI132" i="1"/>
  <c r="AC132" i="1"/>
  <c r="AB132" i="1"/>
  <c r="AA132" i="1"/>
  <c r="DE132" i="1" s="1"/>
  <c r="J132" i="1"/>
  <c r="D132" i="1" s="1"/>
  <c r="G132" i="1"/>
  <c r="C132" i="1"/>
  <c r="B132" i="1"/>
  <c r="DD131" i="1"/>
  <c r="DF131" i="1" s="1"/>
  <c r="CZ131" i="1"/>
  <c r="DA131" i="1" s="1"/>
  <c r="AS131" i="1"/>
  <c r="DC131" i="1" s="1"/>
  <c r="DH131" i="1" s="1"/>
  <c r="AQ131" i="1"/>
  <c r="AJ131" i="1"/>
  <c r="AI131" i="1"/>
  <c r="AC131" i="1"/>
  <c r="AB131" i="1"/>
  <c r="AA131" i="1"/>
  <c r="DE131" i="1" s="1"/>
  <c r="J131" i="1"/>
  <c r="D131" i="1" s="1"/>
  <c r="G131" i="1"/>
  <c r="C131" i="1"/>
  <c r="B131" i="1"/>
  <c r="DD130" i="1"/>
  <c r="DF130" i="1" s="1"/>
  <c r="CZ130" i="1"/>
  <c r="DA130" i="1" s="1"/>
  <c r="AU130" i="1"/>
  <c r="AS130" i="1"/>
  <c r="DC130" i="1" s="1"/>
  <c r="DH130" i="1" s="1"/>
  <c r="AQ130" i="1"/>
  <c r="AJ130" i="1"/>
  <c r="AI130" i="1"/>
  <c r="AC130" i="1"/>
  <c r="AB130" i="1"/>
  <c r="CX130" i="1" s="1"/>
  <c r="CW130" i="1" s="1"/>
  <c r="AA130" i="1"/>
  <c r="DE130" i="1" s="1"/>
  <c r="J130" i="1"/>
  <c r="D130" i="1" s="1"/>
  <c r="G130" i="1"/>
  <c r="C130" i="1"/>
  <c r="B130" i="1"/>
  <c r="DD129" i="1"/>
  <c r="DF129" i="1" s="1"/>
  <c r="CZ129" i="1"/>
  <c r="DA129" i="1" s="1"/>
  <c r="AU129" i="1"/>
  <c r="AS129" i="1"/>
  <c r="DC129" i="1" s="1"/>
  <c r="DH129" i="1" s="1"/>
  <c r="AQ129" i="1"/>
  <c r="AJ129" i="1"/>
  <c r="AI129" i="1"/>
  <c r="AC129" i="1"/>
  <c r="AB129" i="1"/>
  <c r="AA129" i="1"/>
  <c r="DE129" i="1" s="1"/>
  <c r="J129" i="1"/>
  <c r="D129" i="1" s="1"/>
  <c r="G129" i="1"/>
  <c r="C129" i="1"/>
  <c r="B129" i="1"/>
  <c r="DD128" i="1"/>
  <c r="DF128" i="1" s="1"/>
  <c r="CZ128" i="1"/>
  <c r="DA128" i="1" s="1"/>
  <c r="AU128" i="1"/>
  <c r="AS128" i="1"/>
  <c r="DC128" i="1" s="1"/>
  <c r="DH128" i="1" s="1"/>
  <c r="AQ128" i="1"/>
  <c r="AJ128" i="1"/>
  <c r="AI128" i="1"/>
  <c r="AC128" i="1"/>
  <c r="AB128" i="1"/>
  <c r="AA128" i="1"/>
  <c r="DE128" i="1" s="1"/>
  <c r="J128" i="1"/>
  <c r="D128" i="1" s="1"/>
  <c r="G128" i="1"/>
  <c r="C128" i="1"/>
  <c r="B128" i="1"/>
  <c r="DD127" i="1"/>
  <c r="DF127" i="1" s="1"/>
  <c r="CZ127" i="1"/>
  <c r="DA127" i="1" s="1"/>
  <c r="AU127" i="1"/>
  <c r="AS127" i="1"/>
  <c r="DC127" i="1" s="1"/>
  <c r="DH127" i="1" s="1"/>
  <c r="AQ127" i="1"/>
  <c r="AJ127" i="1"/>
  <c r="AI127" i="1"/>
  <c r="AC127" i="1"/>
  <c r="AB127" i="1"/>
  <c r="AA127" i="1"/>
  <c r="DE127" i="1" s="1"/>
  <c r="J127" i="1"/>
  <c r="D127" i="1" s="1"/>
  <c r="G127" i="1"/>
  <c r="C127" i="1"/>
  <c r="B127" i="1"/>
  <c r="DD126" i="1"/>
  <c r="DF126" i="1" s="1"/>
  <c r="CZ126" i="1"/>
  <c r="DA126" i="1" s="1"/>
  <c r="AU126" i="1"/>
  <c r="AS126" i="1"/>
  <c r="DC126" i="1" s="1"/>
  <c r="DH126" i="1" s="1"/>
  <c r="AQ126" i="1"/>
  <c r="AJ126" i="1"/>
  <c r="AI126" i="1"/>
  <c r="AC126" i="1"/>
  <c r="AB126" i="1"/>
  <c r="AA126" i="1"/>
  <c r="DE126" i="1" s="1"/>
  <c r="J126" i="1"/>
  <c r="D126" i="1" s="1"/>
  <c r="G126" i="1"/>
  <c r="C126" i="1"/>
  <c r="B126" i="1"/>
  <c r="DD125" i="1"/>
  <c r="DF125" i="1" s="1"/>
  <c r="CZ125" i="1"/>
  <c r="DA125" i="1" s="1"/>
  <c r="AU125" i="1"/>
  <c r="AS125" i="1"/>
  <c r="DC125" i="1" s="1"/>
  <c r="DH125" i="1" s="1"/>
  <c r="AQ125" i="1"/>
  <c r="AJ125" i="1"/>
  <c r="AI125" i="1"/>
  <c r="AC125" i="1"/>
  <c r="AB125" i="1"/>
  <c r="DG125" i="1" s="1"/>
  <c r="AA125" i="1"/>
  <c r="DE125" i="1" s="1"/>
  <c r="J125" i="1"/>
  <c r="D125" i="1" s="1"/>
  <c r="G125" i="1"/>
  <c r="C125" i="1"/>
  <c r="B125" i="1"/>
  <c r="DD124" i="1"/>
  <c r="DF124" i="1" s="1"/>
  <c r="CZ124" i="1"/>
  <c r="DA124" i="1" s="1"/>
  <c r="AU124" i="1"/>
  <c r="AS124" i="1"/>
  <c r="DC124" i="1" s="1"/>
  <c r="DH124" i="1" s="1"/>
  <c r="AQ124" i="1"/>
  <c r="AJ124" i="1"/>
  <c r="AI124" i="1"/>
  <c r="AC124" i="1"/>
  <c r="AB124" i="1"/>
  <c r="AA124" i="1"/>
  <c r="DE124" i="1" s="1"/>
  <c r="J124" i="1"/>
  <c r="D124" i="1" s="1"/>
  <c r="G124" i="1"/>
  <c r="C124" i="1"/>
  <c r="B124" i="1"/>
  <c r="DD123" i="1"/>
  <c r="DF123" i="1" s="1"/>
  <c r="CZ123" i="1"/>
  <c r="DA123" i="1" s="1"/>
  <c r="AU123" i="1"/>
  <c r="AS123" i="1"/>
  <c r="DC123" i="1" s="1"/>
  <c r="DH123" i="1" s="1"/>
  <c r="AQ123" i="1"/>
  <c r="AJ123" i="1"/>
  <c r="AI123" i="1"/>
  <c r="AC123" i="1"/>
  <c r="AB123" i="1"/>
  <c r="AA123" i="1"/>
  <c r="DE123" i="1" s="1"/>
  <c r="J123" i="1"/>
  <c r="D123" i="1" s="1"/>
  <c r="G123" i="1"/>
  <c r="C123" i="1"/>
  <c r="B123" i="1"/>
  <c r="DD122" i="1"/>
  <c r="CZ122" i="1"/>
  <c r="DA122" i="1" s="1"/>
  <c r="AU122" i="1"/>
  <c r="AS122" i="1"/>
  <c r="DC122" i="1" s="1"/>
  <c r="DH122" i="1" s="1"/>
  <c r="AQ122" i="1"/>
  <c r="AJ122" i="1"/>
  <c r="AI122" i="1"/>
  <c r="AC122" i="1"/>
  <c r="AB122" i="1"/>
  <c r="AA122" i="1"/>
  <c r="DE122" i="1" s="1"/>
  <c r="J122" i="1"/>
  <c r="D122" i="1" s="1"/>
  <c r="G122" i="1"/>
  <c r="C122" i="1"/>
  <c r="B122" i="1"/>
  <c r="DD121" i="1"/>
  <c r="DF121" i="1" s="1"/>
  <c r="CZ121" i="1"/>
  <c r="DA121" i="1" s="1"/>
  <c r="AU121" i="1"/>
  <c r="AS121" i="1"/>
  <c r="DC121" i="1" s="1"/>
  <c r="DH121" i="1" s="1"/>
  <c r="AQ121" i="1"/>
  <c r="AJ121" i="1"/>
  <c r="AI121" i="1"/>
  <c r="AC121" i="1"/>
  <c r="AB121" i="1"/>
  <c r="DG121" i="1" s="1"/>
  <c r="AA121" i="1"/>
  <c r="DE121" i="1" s="1"/>
  <c r="J121" i="1"/>
  <c r="D121" i="1" s="1"/>
  <c r="G121" i="1"/>
  <c r="C121" i="1"/>
  <c r="B121" i="1"/>
  <c r="DD120" i="1"/>
  <c r="DF120" i="1" s="1"/>
  <c r="CZ120" i="1"/>
  <c r="DA120" i="1" s="1"/>
  <c r="AU120" i="1"/>
  <c r="AS120" i="1"/>
  <c r="DC120" i="1" s="1"/>
  <c r="DH120" i="1" s="1"/>
  <c r="AQ120" i="1"/>
  <c r="AJ120" i="1"/>
  <c r="AI120" i="1"/>
  <c r="AC120" i="1"/>
  <c r="AB120" i="1"/>
  <c r="DG120" i="1" s="1"/>
  <c r="AA120" i="1"/>
  <c r="DE120" i="1" s="1"/>
  <c r="J120" i="1"/>
  <c r="D120" i="1" s="1"/>
  <c r="G120" i="1"/>
  <c r="C120" i="1"/>
  <c r="B120" i="1"/>
  <c r="DD119" i="1"/>
  <c r="DF119" i="1" s="1"/>
  <c r="CZ119" i="1"/>
  <c r="DA119" i="1" s="1"/>
  <c r="AU119" i="1"/>
  <c r="AS119" i="1"/>
  <c r="DC119" i="1" s="1"/>
  <c r="DH119" i="1" s="1"/>
  <c r="AQ119" i="1"/>
  <c r="AJ119" i="1"/>
  <c r="AI119" i="1"/>
  <c r="AC119" i="1"/>
  <c r="AB119" i="1"/>
  <c r="DG119" i="1" s="1"/>
  <c r="AA119" i="1"/>
  <c r="DE119" i="1" s="1"/>
  <c r="J119" i="1"/>
  <c r="D119" i="1" s="1"/>
  <c r="G119" i="1"/>
  <c r="C119" i="1"/>
  <c r="B119" i="1"/>
  <c r="DD118" i="1"/>
  <c r="DF118" i="1" s="1"/>
  <c r="CZ118" i="1"/>
  <c r="DA118" i="1" s="1"/>
  <c r="AU118" i="1"/>
  <c r="AS118" i="1"/>
  <c r="DC118" i="1" s="1"/>
  <c r="DH118" i="1" s="1"/>
  <c r="AQ118" i="1"/>
  <c r="AJ118" i="1"/>
  <c r="AI118" i="1"/>
  <c r="AC118" i="1"/>
  <c r="AB118" i="1"/>
  <c r="DG118" i="1" s="1"/>
  <c r="AA118" i="1"/>
  <c r="DE118" i="1" s="1"/>
  <c r="J118" i="1"/>
  <c r="D118" i="1" s="1"/>
  <c r="G118" i="1"/>
  <c r="C118" i="1"/>
  <c r="B118" i="1"/>
  <c r="DD117" i="1"/>
  <c r="DF117" i="1" s="1"/>
  <c r="CZ117" i="1"/>
  <c r="DA117" i="1" s="1"/>
  <c r="AU117" i="1"/>
  <c r="AS117" i="1"/>
  <c r="DC117" i="1" s="1"/>
  <c r="DH117" i="1" s="1"/>
  <c r="AQ117" i="1"/>
  <c r="AJ117" i="1"/>
  <c r="AI117" i="1"/>
  <c r="AC117" i="1"/>
  <c r="AB117" i="1"/>
  <c r="AA117" i="1"/>
  <c r="DE117" i="1" s="1"/>
  <c r="J117" i="1"/>
  <c r="D117" i="1" s="1"/>
  <c r="G117" i="1"/>
  <c r="C117" i="1"/>
  <c r="B117" i="1"/>
  <c r="DD116" i="1"/>
  <c r="DF116" i="1" s="1"/>
  <c r="CZ116" i="1"/>
  <c r="DA116" i="1" s="1"/>
  <c r="AU116" i="1"/>
  <c r="AS116" i="1"/>
  <c r="DC116" i="1" s="1"/>
  <c r="DH116" i="1" s="1"/>
  <c r="AQ116" i="1"/>
  <c r="AJ116" i="1"/>
  <c r="AI116" i="1"/>
  <c r="AC116" i="1"/>
  <c r="AB116" i="1"/>
  <c r="AA116" i="1"/>
  <c r="DE116" i="1" s="1"/>
  <c r="J116" i="1"/>
  <c r="D116" i="1" s="1"/>
  <c r="G116" i="1"/>
  <c r="C116" i="1"/>
  <c r="B116" i="1"/>
  <c r="DD115" i="1"/>
  <c r="DF115" i="1" s="1"/>
  <c r="CZ115" i="1"/>
  <c r="DA115" i="1" s="1"/>
  <c r="AU115" i="1"/>
  <c r="AS115" i="1"/>
  <c r="DC115" i="1" s="1"/>
  <c r="DH115" i="1" s="1"/>
  <c r="AQ115" i="1"/>
  <c r="AJ115" i="1"/>
  <c r="AI115" i="1"/>
  <c r="AC115" i="1"/>
  <c r="AB115" i="1"/>
  <c r="AA115" i="1"/>
  <c r="DE115" i="1" s="1"/>
  <c r="J115" i="1"/>
  <c r="D115" i="1" s="1"/>
  <c r="G115" i="1"/>
  <c r="C115" i="1"/>
  <c r="B115" i="1"/>
  <c r="DD114" i="1"/>
  <c r="DF114" i="1" s="1"/>
  <c r="CZ114" i="1"/>
  <c r="DA114" i="1" s="1"/>
  <c r="AU114" i="1"/>
  <c r="AS114" i="1"/>
  <c r="DC114" i="1" s="1"/>
  <c r="DH114" i="1" s="1"/>
  <c r="AQ114" i="1"/>
  <c r="AJ114" i="1"/>
  <c r="AI114" i="1"/>
  <c r="AC114" i="1"/>
  <c r="AB114" i="1"/>
  <c r="AA114" i="1"/>
  <c r="DE114" i="1" s="1"/>
  <c r="J114" i="1"/>
  <c r="D114" i="1" s="1"/>
  <c r="G114" i="1"/>
  <c r="C114" i="1"/>
  <c r="B114" i="1"/>
  <c r="DD113" i="1"/>
  <c r="DF113" i="1" s="1"/>
  <c r="CZ113" i="1"/>
  <c r="DA113" i="1" s="1"/>
  <c r="AU113" i="1"/>
  <c r="AS113" i="1"/>
  <c r="DC113" i="1" s="1"/>
  <c r="DH113" i="1" s="1"/>
  <c r="AQ113" i="1"/>
  <c r="AJ113" i="1"/>
  <c r="AI113" i="1"/>
  <c r="AC113" i="1"/>
  <c r="AB113" i="1"/>
  <c r="AA113" i="1"/>
  <c r="DE113" i="1" s="1"/>
  <c r="J113" i="1"/>
  <c r="D113" i="1" s="1"/>
  <c r="G113" i="1"/>
  <c r="C113" i="1"/>
  <c r="B113" i="1"/>
  <c r="DD112" i="1"/>
  <c r="DF112" i="1" s="1"/>
  <c r="CZ112" i="1"/>
  <c r="DA112" i="1" s="1"/>
  <c r="AU112" i="1"/>
  <c r="AS112" i="1"/>
  <c r="DC112" i="1" s="1"/>
  <c r="DH112" i="1" s="1"/>
  <c r="AQ112" i="1"/>
  <c r="AJ112" i="1"/>
  <c r="AI112" i="1"/>
  <c r="AC112" i="1"/>
  <c r="AB112" i="1"/>
  <c r="AA112" i="1"/>
  <c r="DE112" i="1" s="1"/>
  <c r="J112" i="1"/>
  <c r="D112" i="1" s="1"/>
  <c r="G112" i="1"/>
  <c r="C112" i="1"/>
  <c r="B112" i="1"/>
  <c r="DD111" i="1"/>
  <c r="CZ111" i="1"/>
  <c r="DA111" i="1" s="1"/>
  <c r="AU111" i="1"/>
  <c r="AS111" i="1"/>
  <c r="DC111" i="1" s="1"/>
  <c r="DH111" i="1" s="1"/>
  <c r="AQ111" i="1"/>
  <c r="AJ111" i="1"/>
  <c r="AI111" i="1"/>
  <c r="AC111" i="1"/>
  <c r="AB111" i="1"/>
  <c r="DG111" i="1" s="1"/>
  <c r="AA111" i="1"/>
  <c r="DE111" i="1" s="1"/>
  <c r="J111" i="1"/>
  <c r="D111" i="1" s="1"/>
  <c r="G111" i="1"/>
  <c r="C111" i="1"/>
  <c r="B111" i="1"/>
  <c r="DD110" i="1"/>
  <c r="DF110" i="1" s="1"/>
  <c r="CZ110" i="1"/>
  <c r="DA110" i="1" s="1"/>
  <c r="AU110" i="1"/>
  <c r="AS110" i="1"/>
  <c r="DC110" i="1" s="1"/>
  <c r="DH110" i="1" s="1"/>
  <c r="AQ110" i="1"/>
  <c r="AJ110" i="1"/>
  <c r="AI110" i="1"/>
  <c r="AC110" i="1"/>
  <c r="AB110" i="1"/>
  <c r="AA110" i="1"/>
  <c r="DE110" i="1" s="1"/>
  <c r="J110" i="1"/>
  <c r="D110" i="1" s="1"/>
  <c r="G110" i="1"/>
  <c r="C110" i="1"/>
  <c r="B110" i="1"/>
  <c r="DD109" i="1"/>
  <c r="DF109" i="1" s="1"/>
  <c r="CZ109" i="1"/>
  <c r="DA109" i="1" s="1"/>
  <c r="AU109" i="1"/>
  <c r="AS109" i="1"/>
  <c r="DC109" i="1" s="1"/>
  <c r="DH109" i="1" s="1"/>
  <c r="AQ109" i="1"/>
  <c r="AJ109" i="1"/>
  <c r="AI109" i="1"/>
  <c r="AC109" i="1"/>
  <c r="AB109" i="1"/>
  <c r="DG109" i="1" s="1"/>
  <c r="AA109" i="1"/>
  <c r="DE109" i="1" s="1"/>
  <c r="J109" i="1"/>
  <c r="D109" i="1" s="1"/>
  <c r="G109" i="1"/>
  <c r="C109" i="1"/>
  <c r="B109" i="1"/>
  <c r="DD108" i="1"/>
  <c r="CZ108" i="1"/>
  <c r="DA108" i="1" s="1"/>
  <c r="AU108" i="1"/>
  <c r="AS108" i="1"/>
  <c r="DC108" i="1" s="1"/>
  <c r="DH108" i="1" s="1"/>
  <c r="AQ108" i="1"/>
  <c r="AJ108" i="1"/>
  <c r="AI108" i="1"/>
  <c r="AC108" i="1"/>
  <c r="AB108" i="1"/>
  <c r="AA108" i="1"/>
  <c r="DE108" i="1" s="1"/>
  <c r="J108" i="1"/>
  <c r="D108" i="1" s="1"/>
  <c r="G108" i="1"/>
  <c r="C108" i="1"/>
  <c r="B108" i="1"/>
  <c r="DD107" i="1"/>
  <c r="DF107" i="1" s="1"/>
  <c r="CZ107" i="1"/>
  <c r="DA107" i="1" s="1"/>
  <c r="AU107" i="1"/>
  <c r="AS107" i="1"/>
  <c r="DC107" i="1" s="1"/>
  <c r="DH107" i="1" s="1"/>
  <c r="AQ107" i="1"/>
  <c r="AJ107" i="1"/>
  <c r="AI107" i="1"/>
  <c r="AC107" i="1"/>
  <c r="AB107" i="1"/>
  <c r="AA107" i="1"/>
  <c r="DE107" i="1" s="1"/>
  <c r="J107" i="1"/>
  <c r="D107" i="1" s="1"/>
  <c r="G107" i="1"/>
  <c r="C107" i="1"/>
  <c r="B107" i="1"/>
  <c r="DD106" i="1"/>
  <c r="DF106" i="1" s="1"/>
  <c r="CZ106" i="1"/>
  <c r="DA106" i="1" s="1"/>
  <c r="AU106" i="1"/>
  <c r="AS106" i="1"/>
  <c r="DC106" i="1" s="1"/>
  <c r="DH106" i="1" s="1"/>
  <c r="AQ106" i="1"/>
  <c r="AJ106" i="1"/>
  <c r="AI106" i="1"/>
  <c r="AC106" i="1"/>
  <c r="AB106" i="1"/>
  <c r="AA106" i="1"/>
  <c r="DE106" i="1" s="1"/>
  <c r="J106" i="1"/>
  <c r="D106" i="1" s="1"/>
  <c r="G106" i="1"/>
  <c r="C106" i="1"/>
  <c r="B106" i="1"/>
  <c r="DD105" i="1"/>
  <c r="DF105" i="1" s="1"/>
  <c r="CZ105" i="1"/>
  <c r="DA105" i="1" s="1"/>
  <c r="AU105" i="1"/>
  <c r="AS105" i="1"/>
  <c r="DC105" i="1" s="1"/>
  <c r="DH105" i="1" s="1"/>
  <c r="AQ105" i="1"/>
  <c r="AJ105" i="1"/>
  <c r="AI105" i="1"/>
  <c r="AC105" i="1"/>
  <c r="AB105" i="1"/>
  <c r="AA105" i="1"/>
  <c r="DE105" i="1" s="1"/>
  <c r="J105" i="1"/>
  <c r="D105" i="1" s="1"/>
  <c r="G105" i="1"/>
  <c r="C105" i="1"/>
  <c r="B105" i="1"/>
  <c r="DD104" i="1"/>
  <c r="DF104" i="1" s="1"/>
  <c r="CZ104" i="1"/>
  <c r="DA104" i="1" s="1"/>
  <c r="AU104" i="1"/>
  <c r="AS104" i="1"/>
  <c r="DC104" i="1" s="1"/>
  <c r="DH104" i="1" s="1"/>
  <c r="AQ104" i="1"/>
  <c r="AJ104" i="1"/>
  <c r="AI104" i="1"/>
  <c r="AC104" i="1"/>
  <c r="AB104" i="1"/>
  <c r="AA104" i="1"/>
  <c r="DE104" i="1" s="1"/>
  <c r="J104" i="1"/>
  <c r="D104" i="1" s="1"/>
  <c r="G104" i="1"/>
  <c r="C104" i="1"/>
  <c r="B104" i="1"/>
  <c r="DD103" i="1"/>
  <c r="DF103" i="1" s="1"/>
  <c r="CZ103" i="1"/>
  <c r="DA103" i="1" s="1"/>
  <c r="AU103" i="1"/>
  <c r="AS103" i="1"/>
  <c r="DC103" i="1" s="1"/>
  <c r="DH103" i="1" s="1"/>
  <c r="AQ103" i="1"/>
  <c r="AJ103" i="1"/>
  <c r="AI103" i="1"/>
  <c r="AC103" i="1"/>
  <c r="AB103" i="1"/>
  <c r="DG103" i="1" s="1"/>
  <c r="AA103" i="1"/>
  <c r="DE103" i="1" s="1"/>
  <c r="J103" i="1"/>
  <c r="D103" i="1" s="1"/>
  <c r="G103" i="1"/>
  <c r="C103" i="1"/>
  <c r="B103" i="1"/>
  <c r="DD102" i="1"/>
  <c r="DF102" i="1" s="1"/>
  <c r="CZ102" i="1"/>
  <c r="DA102" i="1" s="1"/>
  <c r="AU102" i="1"/>
  <c r="AS102" i="1"/>
  <c r="DC102" i="1" s="1"/>
  <c r="DH102" i="1" s="1"/>
  <c r="AQ102" i="1"/>
  <c r="AJ102" i="1"/>
  <c r="AI102" i="1"/>
  <c r="AC102" i="1"/>
  <c r="AB102" i="1"/>
  <c r="AA102" i="1"/>
  <c r="DE102" i="1" s="1"/>
  <c r="J102" i="1"/>
  <c r="D102" i="1" s="1"/>
  <c r="G102" i="1"/>
  <c r="C102" i="1"/>
  <c r="B102" i="1"/>
  <c r="DD101" i="1"/>
  <c r="CZ101" i="1"/>
  <c r="DA101" i="1" s="1"/>
  <c r="AU101" i="1"/>
  <c r="AS101" i="1"/>
  <c r="DC101" i="1" s="1"/>
  <c r="DH101" i="1" s="1"/>
  <c r="AQ101" i="1"/>
  <c r="AJ101" i="1"/>
  <c r="AI101" i="1"/>
  <c r="AC101" i="1"/>
  <c r="AB101" i="1"/>
  <c r="CX101" i="1" s="1"/>
  <c r="CW101" i="1" s="1"/>
  <c r="AA101" i="1"/>
  <c r="DE101" i="1" s="1"/>
  <c r="J101" i="1"/>
  <c r="D101" i="1" s="1"/>
  <c r="G101" i="1"/>
  <c r="C101" i="1"/>
  <c r="B101" i="1"/>
  <c r="DD100" i="1"/>
  <c r="DF100" i="1" s="1"/>
  <c r="CZ100" i="1"/>
  <c r="DA100" i="1" s="1"/>
  <c r="AU100" i="1"/>
  <c r="AS100" i="1"/>
  <c r="DC100" i="1" s="1"/>
  <c r="DH100" i="1" s="1"/>
  <c r="AQ100" i="1"/>
  <c r="AJ100" i="1"/>
  <c r="AI100" i="1"/>
  <c r="AC100" i="1"/>
  <c r="AB100" i="1"/>
  <c r="DG100" i="1" s="1"/>
  <c r="AA100" i="1"/>
  <c r="DE100" i="1" s="1"/>
  <c r="J100" i="1"/>
  <c r="D100" i="1" s="1"/>
  <c r="G100" i="1"/>
  <c r="C100" i="1"/>
  <c r="B100" i="1"/>
  <c r="DD99" i="1"/>
  <c r="DF99" i="1" s="1"/>
  <c r="CZ99" i="1"/>
  <c r="DA99" i="1" s="1"/>
  <c r="AU99" i="1"/>
  <c r="AS99" i="1"/>
  <c r="DC99" i="1" s="1"/>
  <c r="DH99" i="1" s="1"/>
  <c r="AQ99" i="1"/>
  <c r="AJ99" i="1"/>
  <c r="AI99" i="1"/>
  <c r="AC99" i="1"/>
  <c r="AB99" i="1"/>
  <c r="DG99" i="1" s="1"/>
  <c r="AA99" i="1"/>
  <c r="DE99" i="1" s="1"/>
  <c r="J99" i="1"/>
  <c r="D99" i="1" s="1"/>
  <c r="G99" i="1"/>
  <c r="C99" i="1"/>
  <c r="B99" i="1"/>
  <c r="DD98" i="1"/>
  <c r="DF98" i="1" s="1"/>
  <c r="CZ98" i="1"/>
  <c r="DA98" i="1" s="1"/>
  <c r="AU98" i="1"/>
  <c r="AS98" i="1"/>
  <c r="DC98" i="1" s="1"/>
  <c r="DH98" i="1" s="1"/>
  <c r="AQ98" i="1"/>
  <c r="AJ98" i="1"/>
  <c r="AI98" i="1"/>
  <c r="AC98" i="1"/>
  <c r="AB98" i="1"/>
  <c r="AA98" i="1"/>
  <c r="DE98" i="1" s="1"/>
  <c r="J98" i="1"/>
  <c r="D98" i="1" s="1"/>
  <c r="G98" i="1"/>
  <c r="C98" i="1"/>
  <c r="B98" i="1"/>
  <c r="DD97" i="1"/>
  <c r="DF97" i="1" s="1"/>
  <c r="CZ97" i="1"/>
  <c r="DA97" i="1" s="1"/>
  <c r="AU97" i="1"/>
  <c r="AS97" i="1"/>
  <c r="DC97" i="1" s="1"/>
  <c r="DH97" i="1" s="1"/>
  <c r="AQ97" i="1"/>
  <c r="AJ97" i="1"/>
  <c r="AI97" i="1"/>
  <c r="AC97" i="1"/>
  <c r="AB97" i="1"/>
  <c r="DG97" i="1" s="1"/>
  <c r="AA97" i="1"/>
  <c r="DE97" i="1" s="1"/>
  <c r="J97" i="1"/>
  <c r="D97" i="1" s="1"/>
  <c r="G97" i="1"/>
  <c r="C97" i="1"/>
  <c r="B97" i="1"/>
  <c r="DD96" i="1"/>
  <c r="DF96" i="1" s="1"/>
  <c r="CZ96" i="1"/>
  <c r="DA96" i="1" s="1"/>
  <c r="AU96" i="1"/>
  <c r="AS96" i="1"/>
  <c r="DC96" i="1" s="1"/>
  <c r="DH96" i="1" s="1"/>
  <c r="AQ96" i="1"/>
  <c r="AJ96" i="1"/>
  <c r="AI96" i="1"/>
  <c r="AC96" i="1"/>
  <c r="AB96" i="1"/>
  <c r="AA96" i="1"/>
  <c r="DE96" i="1" s="1"/>
  <c r="J96" i="1"/>
  <c r="D96" i="1" s="1"/>
  <c r="G96" i="1"/>
  <c r="C96" i="1"/>
  <c r="B96" i="1"/>
  <c r="DD95" i="1"/>
  <c r="DF95" i="1" s="1"/>
  <c r="CZ95" i="1"/>
  <c r="DA95" i="1" s="1"/>
  <c r="AU95" i="1"/>
  <c r="AS95" i="1"/>
  <c r="DC95" i="1" s="1"/>
  <c r="DH95" i="1" s="1"/>
  <c r="AQ95" i="1"/>
  <c r="AJ95" i="1"/>
  <c r="AI95" i="1"/>
  <c r="AC95" i="1"/>
  <c r="AB95" i="1"/>
  <c r="AA95" i="1"/>
  <c r="DE95" i="1" s="1"/>
  <c r="J95" i="1"/>
  <c r="D95" i="1" s="1"/>
  <c r="G95" i="1"/>
  <c r="C95" i="1"/>
  <c r="B95" i="1"/>
  <c r="DD94" i="1"/>
  <c r="DF94" i="1" s="1"/>
  <c r="CZ94" i="1"/>
  <c r="DA94" i="1" s="1"/>
  <c r="AU94" i="1"/>
  <c r="AS94" i="1"/>
  <c r="DC94" i="1" s="1"/>
  <c r="DH94" i="1" s="1"/>
  <c r="AQ94" i="1"/>
  <c r="AJ94" i="1"/>
  <c r="AI94" i="1"/>
  <c r="AC94" i="1"/>
  <c r="AB94" i="1"/>
  <c r="DG94" i="1" s="1"/>
  <c r="AA94" i="1"/>
  <c r="DE94" i="1" s="1"/>
  <c r="J94" i="1"/>
  <c r="D94" i="1" s="1"/>
  <c r="G94" i="1"/>
  <c r="C94" i="1"/>
  <c r="B94" i="1"/>
  <c r="DD93" i="1"/>
  <c r="DF93" i="1" s="1"/>
  <c r="CZ93" i="1"/>
  <c r="DA93" i="1" s="1"/>
  <c r="AU93" i="1"/>
  <c r="AS93" i="1"/>
  <c r="DC93" i="1" s="1"/>
  <c r="DH93" i="1" s="1"/>
  <c r="AQ93" i="1"/>
  <c r="AJ93" i="1"/>
  <c r="AI93" i="1"/>
  <c r="AC93" i="1"/>
  <c r="AB93" i="1"/>
  <c r="AA93" i="1"/>
  <c r="DE93" i="1" s="1"/>
  <c r="J93" i="1"/>
  <c r="D93" i="1" s="1"/>
  <c r="G93" i="1"/>
  <c r="C93" i="1"/>
  <c r="B93" i="1"/>
  <c r="DD92" i="1"/>
  <c r="DF92" i="1" s="1"/>
  <c r="CZ92" i="1"/>
  <c r="DA92" i="1" s="1"/>
  <c r="AU92" i="1"/>
  <c r="AS92" i="1"/>
  <c r="DC92" i="1" s="1"/>
  <c r="DH92" i="1" s="1"/>
  <c r="AQ92" i="1"/>
  <c r="AJ92" i="1"/>
  <c r="AI92" i="1"/>
  <c r="AC92" i="1"/>
  <c r="AB92" i="1"/>
  <c r="DG92" i="1" s="1"/>
  <c r="AA92" i="1"/>
  <c r="DE92" i="1" s="1"/>
  <c r="J92" i="1"/>
  <c r="D92" i="1" s="1"/>
  <c r="G92" i="1"/>
  <c r="C92" i="1"/>
  <c r="B92" i="1"/>
  <c r="DD91" i="1"/>
  <c r="DF91" i="1" s="1"/>
  <c r="CZ91" i="1"/>
  <c r="DA91" i="1" s="1"/>
  <c r="AU91" i="1"/>
  <c r="AS91" i="1"/>
  <c r="DC91" i="1" s="1"/>
  <c r="DH91" i="1" s="1"/>
  <c r="AQ91" i="1"/>
  <c r="AJ91" i="1"/>
  <c r="AI91" i="1"/>
  <c r="AC91" i="1"/>
  <c r="AB91" i="1"/>
  <c r="DG91" i="1" s="1"/>
  <c r="AA91" i="1"/>
  <c r="DE91" i="1" s="1"/>
  <c r="J91" i="1"/>
  <c r="D91" i="1" s="1"/>
  <c r="G91" i="1"/>
  <c r="C91" i="1"/>
  <c r="B91" i="1"/>
  <c r="DD90" i="1"/>
  <c r="CZ90" i="1"/>
  <c r="DA90" i="1" s="1"/>
  <c r="AU90" i="1"/>
  <c r="AS90" i="1"/>
  <c r="DC90" i="1" s="1"/>
  <c r="DH90" i="1" s="1"/>
  <c r="AQ90" i="1"/>
  <c r="AJ90" i="1"/>
  <c r="AI90" i="1"/>
  <c r="AC90" i="1"/>
  <c r="AB90" i="1"/>
  <c r="AA90" i="1"/>
  <c r="DE90" i="1" s="1"/>
  <c r="J90" i="1"/>
  <c r="D90" i="1" s="1"/>
  <c r="G90" i="1"/>
  <c r="C90" i="1"/>
  <c r="B90" i="1"/>
  <c r="DD89" i="1"/>
  <c r="DF89" i="1" s="1"/>
  <c r="CZ89" i="1"/>
  <c r="DA89" i="1" s="1"/>
  <c r="AU89" i="1"/>
  <c r="AS89" i="1"/>
  <c r="DC89" i="1" s="1"/>
  <c r="DH89" i="1" s="1"/>
  <c r="AQ89" i="1"/>
  <c r="AJ89" i="1"/>
  <c r="AI89" i="1"/>
  <c r="AC89" i="1"/>
  <c r="AB89" i="1"/>
  <c r="AA89" i="1"/>
  <c r="DE89" i="1" s="1"/>
  <c r="J89" i="1"/>
  <c r="D89" i="1" s="1"/>
  <c r="G89" i="1"/>
  <c r="C89" i="1"/>
  <c r="B89" i="1"/>
  <c r="DD88" i="1"/>
  <c r="DF88" i="1" s="1"/>
  <c r="CZ88" i="1"/>
  <c r="DA88" i="1" s="1"/>
  <c r="AU88" i="1"/>
  <c r="AS88" i="1"/>
  <c r="DC88" i="1" s="1"/>
  <c r="DH88" i="1" s="1"/>
  <c r="AQ88" i="1"/>
  <c r="AJ88" i="1"/>
  <c r="AI88" i="1"/>
  <c r="AC88" i="1"/>
  <c r="AB88" i="1"/>
  <c r="AA88" i="1"/>
  <c r="DE88" i="1" s="1"/>
  <c r="J88" i="1"/>
  <c r="D88" i="1" s="1"/>
  <c r="G88" i="1"/>
  <c r="C88" i="1"/>
  <c r="B88" i="1"/>
  <c r="DD87" i="1"/>
  <c r="DF87" i="1" s="1"/>
  <c r="CZ87" i="1"/>
  <c r="DA87" i="1" s="1"/>
  <c r="AU87" i="1"/>
  <c r="AS87" i="1"/>
  <c r="DC87" i="1" s="1"/>
  <c r="DH87" i="1" s="1"/>
  <c r="AQ87" i="1"/>
  <c r="AJ87" i="1"/>
  <c r="AI87" i="1"/>
  <c r="AC87" i="1"/>
  <c r="AB87" i="1"/>
  <c r="CX87" i="1" s="1"/>
  <c r="CW87" i="1" s="1"/>
  <c r="AA87" i="1"/>
  <c r="DE87" i="1" s="1"/>
  <c r="J87" i="1"/>
  <c r="D87" i="1" s="1"/>
  <c r="G87" i="1"/>
  <c r="C87" i="1"/>
  <c r="B87" i="1"/>
  <c r="DD86" i="1"/>
  <c r="DF86" i="1" s="1"/>
  <c r="CZ86" i="1"/>
  <c r="DA86" i="1" s="1"/>
  <c r="AU86" i="1"/>
  <c r="AS86" i="1"/>
  <c r="DC86" i="1" s="1"/>
  <c r="DH86" i="1" s="1"/>
  <c r="AQ86" i="1"/>
  <c r="AJ86" i="1"/>
  <c r="AI86" i="1"/>
  <c r="AC86" i="1"/>
  <c r="AB86" i="1"/>
  <c r="AA86" i="1"/>
  <c r="DE86" i="1" s="1"/>
  <c r="J86" i="1"/>
  <c r="D86" i="1" s="1"/>
  <c r="G86" i="1"/>
  <c r="C86" i="1"/>
  <c r="B86" i="1"/>
  <c r="DD85" i="1"/>
  <c r="DF85" i="1" s="1"/>
  <c r="CZ85" i="1"/>
  <c r="DA85" i="1" s="1"/>
  <c r="AU85" i="1"/>
  <c r="AS85" i="1"/>
  <c r="DC85" i="1" s="1"/>
  <c r="DH85" i="1" s="1"/>
  <c r="AQ85" i="1"/>
  <c r="AJ85" i="1"/>
  <c r="AI85" i="1"/>
  <c r="AC85" i="1"/>
  <c r="AB85" i="1"/>
  <c r="AA85" i="1"/>
  <c r="DE85" i="1" s="1"/>
  <c r="J85" i="1"/>
  <c r="D85" i="1" s="1"/>
  <c r="G85" i="1"/>
  <c r="C85" i="1"/>
  <c r="B85" i="1"/>
  <c r="DD84" i="1"/>
  <c r="DF84" i="1" s="1"/>
  <c r="CZ84" i="1"/>
  <c r="DA84" i="1" s="1"/>
  <c r="AU84" i="1"/>
  <c r="AS84" i="1"/>
  <c r="DC84" i="1" s="1"/>
  <c r="DH84" i="1" s="1"/>
  <c r="AQ84" i="1"/>
  <c r="AJ84" i="1"/>
  <c r="AI84" i="1"/>
  <c r="AC84" i="1"/>
  <c r="AB84" i="1"/>
  <c r="AA84" i="1"/>
  <c r="DE84" i="1" s="1"/>
  <c r="J84" i="1"/>
  <c r="D84" i="1" s="1"/>
  <c r="G84" i="1"/>
  <c r="C84" i="1"/>
  <c r="B84" i="1"/>
  <c r="DD83" i="1"/>
  <c r="DF83" i="1" s="1"/>
  <c r="CZ83" i="1"/>
  <c r="DA83" i="1" s="1"/>
  <c r="AU83" i="1"/>
  <c r="AS83" i="1"/>
  <c r="DC83" i="1" s="1"/>
  <c r="DH83" i="1" s="1"/>
  <c r="AQ83" i="1"/>
  <c r="AJ83" i="1"/>
  <c r="AI83" i="1"/>
  <c r="AC83" i="1"/>
  <c r="AB83" i="1"/>
  <c r="DG83" i="1" s="1"/>
  <c r="AA83" i="1"/>
  <c r="DE83" i="1" s="1"/>
  <c r="J83" i="1"/>
  <c r="D83" i="1" s="1"/>
  <c r="G83" i="1"/>
  <c r="C83" i="1"/>
  <c r="B83" i="1"/>
  <c r="DD82" i="1"/>
  <c r="DF82" i="1" s="1"/>
  <c r="CZ82" i="1"/>
  <c r="DA82" i="1" s="1"/>
  <c r="AU82" i="1"/>
  <c r="AS82" i="1"/>
  <c r="DC82" i="1" s="1"/>
  <c r="DH82" i="1" s="1"/>
  <c r="AQ82" i="1"/>
  <c r="AJ82" i="1"/>
  <c r="AI82" i="1"/>
  <c r="AC82" i="1"/>
  <c r="AB82" i="1"/>
  <c r="AA82" i="1"/>
  <c r="DE82" i="1" s="1"/>
  <c r="J82" i="1"/>
  <c r="D82" i="1" s="1"/>
  <c r="G82" i="1"/>
  <c r="C82" i="1"/>
  <c r="B82" i="1"/>
  <c r="DD81" i="1"/>
  <c r="DF81" i="1" s="1"/>
  <c r="CZ81" i="1"/>
  <c r="DA81" i="1" s="1"/>
  <c r="AU81" i="1"/>
  <c r="AS81" i="1"/>
  <c r="DC81" i="1" s="1"/>
  <c r="DH81" i="1" s="1"/>
  <c r="AQ81" i="1"/>
  <c r="AJ81" i="1"/>
  <c r="AI81" i="1"/>
  <c r="AC81" i="1"/>
  <c r="AB81" i="1"/>
  <c r="AA81" i="1"/>
  <c r="DE81" i="1" s="1"/>
  <c r="J81" i="1"/>
  <c r="D81" i="1" s="1"/>
  <c r="G81" i="1"/>
  <c r="C81" i="1"/>
  <c r="B81" i="1"/>
  <c r="DD80" i="1"/>
  <c r="DF80" i="1" s="1"/>
  <c r="CZ80" i="1"/>
  <c r="DA80" i="1" s="1"/>
  <c r="AU80" i="1"/>
  <c r="AS80" i="1"/>
  <c r="DC80" i="1" s="1"/>
  <c r="DH80" i="1" s="1"/>
  <c r="AQ80" i="1"/>
  <c r="AJ80" i="1"/>
  <c r="AI80" i="1"/>
  <c r="AC80" i="1"/>
  <c r="AB80" i="1"/>
  <c r="AA80" i="1"/>
  <c r="DE80" i="1" s="1"/>
  <c r="J80" i="1"/>
  <c r="D80" i="1" s="1"/>
  <c r="G80" i="1"/>
  <c r="C80" i="1"/>
  <c r="B80" i="1"/>
  <c r="DD79" i="1"/>
  <c r="DF79" i="1" s="1"/>
  <c r="CZ79" i="1"/>
  <c r="DA79" i="1" s="1"/>
  <c r="AU79" i="1"/>
  <c r="AS79" i="1"/>
  <c r="DC79" i="1" s="1"/>
  <c r="DH79" i="1" s="1"/>
  <c r="AQ79" i="1"/>
  <c r="AJ79" i="1"/>
  <c r="AI79" i="1"/>
  <c r="AC79" i="1"/>
  <c r="AB79" i="1"/>
  <c r="DG79" i="1" s="1"/>
  <c r="AA79" i="1"/>
  <c r="DE79" i="1" s="1"/>
  <c r="J79" i="1"/>
  <c r="D79" i="1" s="1"/>
  <c r="G79" i="1"/>
  <c r="C79" i="1"/>
  <c r="B79" i="1"/>
  <c r="DD78" i="1"/>
  <c r="DF78" i="1" s="1"/>
  <c r="CZ78" i="1"/>
  <c r="DA78" i="1" s="1"/>
  <c r="AU78" i="1"/>
  <c r="AS78" i="1"/>
  <c r="DC78" i="1" s="1"/>
  <c r="DH78" i="1" s="1"/>
  <c r="AQ78" i="1"/>
  <c r="AJ78" i="1"/>
  <c r="AI78" i="1"/>
  <c r="AC78" i="1"/>
  <c r="AB78" i="1"/>
  <c r="AA78" i="1"/>
  <c r="DE78" i="1" s="1"/>
  <c r="J78" i="1"/>
  <c r="D78" i="1" s="1"/>
  <c r="G78" i="1"/>
  <c r="C78" i="1"/>
  <c r="B78" i="1"/>
  <c r="DD77" i="1"/>
  <c r="DF77" i="1" s="1"/>
  <c r="CZ77" i="1"/>
  <c r="DA77" i="1" s="1"/>
  <c r="AU77" i="1"/>
  <c r="AS77" i="1"/>
  <c r="DC77" i="1" s="1"/>
  <c r="DH77" i="1" s="1"/>
  <c r="AQ77" i="1"/>
  <c r="AJ77" i="1"/>
  <c r="AI77" i="1"/>
  <c r="AC77" i="1"/>
  <c r="AB77" i="1"/>
  <c r="CX77" i="1" s="1"/>
  <c r="CW77" i="1" s="1"/>
  <c r="AA77" i="1"/>
  <c r="DE77" i="1" s="1"/>
  <c r="J77" i="1"/>
  <c r="D77" i="1" s="1"/>
  <c r="G77" i="1"/>
  <c r="C77" i="1"/>
  <c r="B77" i="1"/>
  <c r="DD76" i="1"/>
  <c r="DF76" i="1" s="1"/>
  <c r="CZ76" i="1"/>
  <c r="DA76" i="1" s="1"/>
  <c r="AU76" i="1"/>
  <c r="AS76" i="1"/>
  <c r="DC76" i="1" s="1"/>
  <c r="DH76" i="1" s="1"/>
  <c r="AQ76" i="1"/>
  <c r="AJ76" i="1"/>
  <c r="AI76" i="1"/>
  <c r="AC76" i="1"/>
  <c r="AB76" i="1"/>
  <c r="AA76" i="1"/>
  <c r="DE76" i="1" s="1"/>
  <c r="J76" i="1"/>
  <c r="D76" i="1" s="1"/>
  <c r="G76" i="1"/>
  <c r="C76" i="1"/>
  <c r="B76" i="1"/>
  <c r="DD75" i="1"/>
  <c r="DF75" i="1" s="1"/>
  <c r="CZ75" i="1"/>
  <c r="DA75" i="1" s="1"/>
  <c r="AU75" i="1"/>
  <c r="AS75" i="1"/>
  <c r="DC75" i="1" s="1"/>
  <c r="DH75" i="1" s="1"/>
  <c r="AQ75" i="1"/>
  <c r="AJ75" i="1"/>
  <c r="AI75" i="1"/>
  <c r="AC75" i="1"/>
  <c r="AB75" i="1"/>
  <c r="AA75" i="1"/>
  <c r="DE75" i="1" s="1"/>
  <c r="J75" i="1"/>
  <c r="D75" i="1" s="1"/>
  <c r="G75" i="1"/>
  <c r="C75" i="1"/>
  <c r="B75" i="1"/>
  <c r="DD74" i="1"/>
  <c r="DF74" i="1" s="1"/>
  <c r="CZ74" i="1"/>
  <c r="DA74" i="1" s="1"/>
  <c r="AS74" i="1"/>
  <c r="DC74" i="1" s="1"/>
  <c r="DH74" i="1" s="1"/>
  <c r="AQ74" i="1"/>
  <c r="AJ74" i="1"/>
  <c r="AI74" i="1"/>
  <c r="AC74" i="1"/>
  <c r="AB74" i="1"/>
  <c r="AA74" i="1"/>
  <c r="DE74" i="1" s="1"/>
  <c r="J74" i="1"/>
  <c r="D74" i="1" s="1"/>
  <c r="G74" i="1"/>
  <c r="C74" i="1"/>
  <c r="B74" i="1"/>
  <c r="DD73" i="1"/>
  <c r="CZ73" i="1"/>
  <c r="DA73" i="1" s="1"/>
  <c r="AU73" i="1"/>
  <c r="AS73" i="1"/>
  <c r="DC73" i="1" s="1"/>
  <c r="DH73" i="1" s="1"/>
  <c r="AQ73" i="1"/>
  <c r="AJ73" i="1"/>
  <c r="AI73" i="1"/>
  <c r="AC73" i="1"/>
  <c r="AB73" i="1"/>
  <c r="AA73" i="1"/>
  <c r="DE73" i="1" s="1"/>
  <c r="J73" i="1"/>
  <c r="D73" i="1" s="1"/>
  <c r="G73" i="1"/>
  <c r="C73" i="1"/>
  <c r="B73" i="1"/>
  <c r="DD72" i="1"/>
  <c r="CZ72" i="1"/>
  <c r="DA72" i="1" s="1"/>
  <c r="AU72" i="1"/>
  <c r="AS72" i="1"/>
  <c r="DC72" i="1" s="1"/>
  <c r="DH72" i="1" s="1"/>
  <c r="AQ72" i="1"/>
  <c r="AJ72" i="1"/>
  <c r="AI72" i="1"/>
  <c r="AC72" i="1"/>
  <c r="AB72" i="1"/>
  <c r="AA72" i="1"/>
  <c r="DE72" i="1" s="1"/>
  <c r="J72" i="1"/>
  <c r="D72" i="1" s="1"/>
  <c r="G72" i="1"/>
  <c r="C72" i="1"/>
  <c r="B72" i="1"/>
  <c r="DD71" i="1"/>
  <c r="DF71" i="1" s="1"/>
  <c r="CZ71" i="1"/>
  <c r="DA71" i="1" s="1"/>
  <c r="AU71" i="1"/>
  <c r="AS71" i="1"/>
  <c r="DC71" i="1" s="1"/>
  <c r="DH71" i="1" s="1"/>
  <c r="AQ71" i="1"/>
  <c r="AJ71" i="1"/>
  <c r="AI71" i="1"/>
  <c r="AC71" i="1"/>
  <c r="AB71" i="1"/>
  <c r="AA71" i="1"/>
  <c r="DE71" i="1" s="1"/>
  <c r="J71" i="1"/>
  <c r="D71" i="1" s="1"/>
  <c r="G71" i="1"/>
  <c r="C71" i="1"/>
  <c r="B71" i="1"/>
  <c r="DD70" i="1"/>
  <c r="DF70" i="1" s="1"/>
  <c r="CZ70" i="1"/>
  <c r="DA70" i="1" s="1"/>
  <c r="AU70" i="1"/>
  <c r="AS70" i="1"/>
  <c r="DC70" i="1" s="1"/>
  <c r="DH70" i="1" s="1"/>
  <c r="AQ70" i="1"/>
  <c r="AJ70" i="1"/>
  <c r="AI70" i="1"/>
  <c r="AC70" i="1"/>
  <c r="AB70" i="1"/>
  <c r="DG70" i="1" s="1"/>
  <c r="AA70" i="1"/>
  <c r="DE70" i="1" s="1"/>
  <c r="J70" i="1"/>
  <c r="D70" i="1" s="1"/>
  <c r="G70" i="1"/>
  <c r="C70" i="1"/>
  <c r="B70" i="1"/>
  <c r="DD69" i="1"/>
  <c r="DF69" i="1" s="1"/>
  <c r="CZ69" i="1"/>
  <c r="DA69" i="1" s="1"/>
  <c r="AU69" i="1"/>
  <c r="AS69" i="1"/>
  <c r="DC69" i="1" s="1"/>
  <c r="DH69" i="1" s="1"/>
  <c r="AQ69" i="1"/>
  <c r="AJ69" i="1"/>
  <c r="AI69" i="1"/>
  <c r="AC69" i="1"/>
  <c r="AB69" i="1"/>
  <c r="CX69" i="1" s="1"/>
  <c r="CW69" i="1" s="1"/>
  <c r="AA69" i="1"/>
  <c r="DE69" i="1" s="1"/>
  <c r="J69" i="1"/>
  <c r="D69" i="1" s="1"/>
  <c r="G69" i="1"/>
  <c r="C69" i="1"/>
  <c r="B69" i="1"/>
  <c r="DD68" i="1"/>
  <c r="CZ68" i="1"/>
  <c r="DA68" i="1" s="1"/>
  <c r="AU68" i="1"/>
  <c r="AS68" i="1"/>
  <c r="DC68" i="1" s="1"/>
  <c r="DH68" i="1" s="1"/>
  <c r="AQ68" i="1"/>
  <c r="AJ68" i="1"/>
  <c r="AI68" i="1"/>
  <c r="AC68" i="1"/>
  <c r="AB68" i="1"/>
  <c r="AA68" i="1"/>
  <c r="DE68" i="1" s="1"/>
  <c r="J68" i="1"/>
  <c r="D68" i="1" s="1"/>
  <c r="G68" i="1"/>
  <c r="C68" i="1"/>
  <c r="B68" i="1"/>
  <c r="DD67" i="1"/>
  <c r="CZ67" i="1"/>
  <c r="DA67" i="1" s="1"/>
  <c r="AU67" i="1"/>
  <c r="AS67" i="1"/>
  <c r="DC67" i="1" s="1"/>
  <c r="DH67" i="1" s="1"/>
  <c r="AQ67" i="1"/>
  <c r="AJ67" i="1"/>
  <c r="AI67" i="1"/>
  <c r="AC67" i="1"/>
  <c r="AB67" i="1"/>
  <c r="DG67" i="1" s="1"/>
  <c r="AA67" i="1"/>
  <c r="DE67" i="1" s="1"/>
  <c r="J67" i="1"/>
  <c r="D67" i="1" s="1"/>
  <c r="G67" i="1"/>
  <c r="C67" i="1"/>
  <c r="B67" i="1"/>
  <c r="DD66" i="1"/>
  <c r="DF66" i="1" s="1"/>
  <c r="CZ66" i="1"/>
  <c r="DA66" i="1" s="1"/>
  <c r="AU66" i="1"/>
  <c r="AS66" i="1"/>
  <c r="DC66" i="1" s="1"/>
  <c r="DH66" i="1" s="1"/>
  <c r="AQ66" i="1"/>
  <c r="AJ66" i="1"/>
  <c r="AI66" i="1"/>
  <c r="AC66" i="1"/>
  <c r="AB66" i="1"/>
  <c r="AA66" i="1"/>
  <c r="DE66" i="1" s="1"/>
  <c r="J66" i="1"/>
  <c r="D66" i="1" s="1"/>
  <c r="G66" i="1"/>
  <c r="C66" i="1"/>
  <c r="B66" i="1"/>
  <c r="DD65" i="1"/>
  <c r="CZ65" i="1"/>
  <c r="DA65" i="1" s="1"/>
  <c r="AU65" i="1"/>
  <c r="AS65" i="1"/>
  <c r="DC65" i="1" s="1"/>
  <c r="DH65" i="1" s="1"/>
  <c r="AQ65" i="1"/>
  <c r="AJ65" i="1"/>
  <c r="AI65" i="1"/>
  <c r="AC65" i="1"/>
  <c r="AB65" i="1"/>
  <c r="DG65" i="1" s="1"/>
  <c r="AA65" i="1"/>
  <c r="DE65" i="1" s="1"/>
  <c r="J65" i="1"/>
  <c r="D65" i="1" s="1"/>
  <c r="G65" i="1"/>
  <c r="C65" i="1"/>
  <c r="B65" i="1"/>
  <c r="DD64" i="1"/>
  <c r="DF64" i="1" s="1"/>
  <c r="CZ64" i="1"/>
  <c r="DA64" i="1" s="1"/>
  <c r="AU64" i="1"/>
  <c r="AS64" i="1"/>
  <c r="DC64" i="1" s="1"/>
  <c r="DH64" i="1" s="1"/>
  <c r="AQ64" i="1"/>
  <c r="AJ64" i="1"/>
  <c r="AI64" i="1"/>
  <c r="AC64" i="1"/>
  <c r="AB64" i="1"/>
  <c r="DG64" i="1" s="1"/>
  <c r="AA64" i="1"/>
  <c r="DE64" i="1" s="1"/>
  <c r="J64" i="1"/>
  <c r="D64" i="1" s="1"/>
  <c r="G64" i="1"/>
  <c r="C64" i="1"/>
  <c r="B64" i="1"/>
  <c r="DD63" i="1"/>
  <c r="DF63" i="1" s="1"/>
  <c r="CZ63" i="1"/>
  <c r="DA63" i="1" s="1"/>
  <c r="AU63" i="1"/>
  <c r="AS63" i="1"/>
  <c r="DC63" i="1" s="1"/>
  <c r="DH63" i="1" s="1"/>
  <c r="AQ63" i="1"/>
  <c r="AJ63" i="1"/>
  <c r="AI63" i="1"/>
  <c r="AC63" i="1"/>
  <c r="AB63" i="1"/>
  <c r="DG63" i="1" s="1"/>
  <c r="AA63" i="1"/>
  <c r="DE63" i="1" s="1"/>
  <c r="J63" i="1"/>
  <c r="D63" i="1" s="1"/>
  <c r="G63" i="1"/>
  <c r="C63" i="1"/>
  <c r="B63" i="1"/>
  <c r="DD62" i="1"/>
  <c r="DF62" i="1" s="1"/>
  <c r="CZ62" i="1"/>
  <c r="DA62" i="1" s="1"/>
  <c r="AU62" i="1"/>
  <c r="AS62" i="1"/>
  <c r="DC62" i="1" s="1"/>
  <c r="DH62" i="1" s="1"/>
  <c r="AQ62" i="1"/>
  <c r="AJ62" i="1"/>
  <c r="AI62" i="1"/>
  <c r="AC62" i="1"/>
  <c r="AB62" i="1"/>
  <c r="AA62" i="1"/>
  <c r="DE62" i="1" s="1"/>
  <c r="J62" i="1"/>
  <c r="D62" i="1" s="1"/>
  <c r="G62" i="1"/>
  <c r="C62" i="1"/>
  <c r="B62" i="1"/>
  <c r="DD61" i="1"/>
  <c r="CZ61" i="1"/>
  <c r="DA61" i="1" s="1"/>
  <c r="AU61" i="1"/>
  <c r="AS61" i="1"/>
  <c r="DC61" i="1" s="1"/>
  <c r="DH61" i="1" s="1"/>
  <c r="AQ61" i="1"/>
  <c r="AJ61" i="1"/>
  <c r="AI61" i="1"/>
  <c r="AC61" i="1"/>
  <c r="AB61" i="1"/>
  <c r="CX61" i="1" s="1"/>
  <c r="CW61" i="1" s="1"/>
  <c r="AA61" i="1"/>
  <c r="DE61" i="1" s="1"/>
  <c r="J61" i="1"/>
  <c r="D61" i="1" s="1"/>
  <c r="G61" i="1"/>
  <c r="C61" i="1"/>
  <c r="B61" i="1"/>
  <c r="DD60" i="1"/>
  <c r="DF60" i="1" s="1"/>
  <c r="CZ60" i="1"/>
  <c r="DA60" i="1" s="1"/>
  <c r="AU60" i="1"/>
  <c r="AS60" i="1"/>
  <c r="DC60" i="1" s="1"/>
  <c r="DH60" i="1" s="1"/>
  <c r="AQ60" i="1"/>
  <c r="AJ60" i="1"/>
  <c r="AI60" i="1"/>
  <c r="AC60" i="1"/>
  <c r="AB60" i="1"/>
  <c r="AA60" i="1"/>
  <c r="DE60" i="1" s="1"/>
  <c r="J60" i="1"/>
  <c r="D60" i="1" s="1"/>
  <c r="G60" i="1"/>
  <c r="C60" i="1"/>
  <c r="B60" i="1"/>
  <c r="DD59" i="1"/>
  <c r="DF59" i="1" s="1"/>
  <c r="CZ59" i="1"/>
  <c r="DA59" i="1" s="1"/>
  <c r="AU59" i="1"/>
  <c r="AS59" i="1"/>
  <c r="DC59" i="1" s="1"/>
  <c r="DH59" i="1" s="1"/>
  <c r="AQ59" i="1"/>
  <c r="AJ59" i="1"/>
  <c r="AI59" i="1"/>
  <c r="AC59" i="1"/>
  <c r="AB59" i="1"/>
  <c r="AA59" i="1"/>
  <c r="DE59" i="1" s="1"/>
  <c r="J59" i="1"/>
  <c r="D59" i="1" s="1"/>
  <c r="G59" i="1"/>
  <c r="C59" i="1"/>
  <c r="B59" i="1"/>
  <c r="DD58" i="1"/>
  <c r="CZ58" i="1"/>
  <c r="DA58" i="1" s="1"/>
  <c r="AU58" i="1"/>
  <c r="AS58" i="1"/>
  <c r="DC58" i="1" s="1"/>
  <c r="DH58" i="1" s="1"/>
  <c r="AQ58" i="1"/>
  <c r="AJ58" i="1"/>
  <c r="AI58" i="1"/>
  <c r="AC58" i="1"/>
  <c r="AB58" i="1"/>
  <c r="AA58" i="1"/>
  <c r="DE58" i="1" s="1"/>
  <c r="J58" i="1"/>
  <c r="D58" i="1" s="1"/>
  <c r="G58" i="1"/>
  <c r="C58" i="1"/>
  <c r="B58" i="1"/>
  <c r="DD57" i="1"/>
  <c r="CZ57" i="1"/>
  <c r="DA57" i="1" s="1"/>
  <c r="AU57" i="1"/>
  <c r="AS57" i="1"/>
  <c r="DC57" i="1" s="1"/>
  <c r="DH57" i="1" s="1"/>
  <c r="AQ57" i="1"/>
  <c r="AJ57" i="1"/>
  <c r="AI57" i="1"/>
  <c r="AC57" i="1"/>
  <c r="AB57" i="1"/>
  <c r="AA57" i="1"/>
  <c r="DE57" i="1" s="1"/>
  <c r="J57" i="1"/>
  <c r="D57" i="1" s="1"/>
  <c r="G57" i="1"/>
  <c r="C57" i="1"/>
  <c r="B57" i="1"/>
  <c r="DD56" i="1"/>
  <c r="CZ56" i="1"/>
  <c r="DA56" i="1" s="1"/>
  <c r="AU56" i="1"/>
  <c r="AS56" i="1"/>
  <c r="DC56" i="1" s="1"/>
  <c r="DH56" i="1" s="1"/>
  <c r="AQ56" i="1"/>
  <c r="AJ56" i="1"/>
  <c r="AI56" i="1"/>
  <c r="AC56" i="1"/>
  <c r="AB56" i="1"/>
  <c r="AA56" i="1"/>
  <c r="DE56" i="1" s="1"/>
  <c r="J56" i="1"/>
  <c r="D56" i="1" s="1"/>
  <c r="G56" i="1"/>
  <c r="C56" i="1"/>
  <c r="B56" i="1"/>
  <c r="DD55" i="1"/>
  <c r="DF55" i="1" s="1"/>
  <c r="CZ55" i="1"/>
  <c r="DA55" i="1" s="1"/>
  <c r="AU55" i="1"/>
  <c r="AS55" i="1"/>
  <c r="DC55" i="1" s="1"/>
  <c r="DH55" i="1" s="1"/>
  <c r="AQ55" i="1"/>
  <c r="AJ55" i="1"/>
  <c r="AI55" i="1"/>
  <c r="AC55" i="1"/>
  <c r="AB55" i="1"/>
  <c r="DG55" i="1" s="1"/>
  <c r="AA55" i="1"/>
  <c r="DE55" i="1" s="1"/>
  <c r="J55" i="1"/>
  <c r="D55" i="1" s="1"/>
  <c r="G55" i="1"/>
  <c r="C55" i="1"/>
  <c r="B55" i="1"/>
  <c r="DD54" i="1"/>
  <c r="DF54" i="1" s="1"/>
  <c r="CZ54" i="1"/>
  <c r="DA54" i="1" s="1"/>
  <c r="AU54" i="1"/>
  <c r="AS54" i="1"/>
  <c r="DC54" i="1" s="1"/>
  <c r="DH54" i="1" s="1"/>
  <c r="AQ54" i="1"/>
  <c r="AJ54" i="1"/>
  <c r="AI54" i="1"/>
  <c r="AC54" i="1"/>
  <c r="AB54" i="1"/>
  <c r="DG54" i="1" s="1"/>
  <c r="AA54" i="1"/>
  <c r="DE54" i="1" s="1"/>
  <c r="J54" i="1"/>
  <c r="D54" i="1" s="1"/>
  <c r="G54" i="1"/>
  <c r="C54" i="1"/>
  <c r="B54" i="1"/>
  <c r="DD53" i="1"/>
  <c r="DF53" i="1" s="1"/>
  <c r="CZ53" i="1"/>
  <c r="DA53" i="1" s="1"/>
  <c r="AU53" i="1"/>
  <c r="AS53" i="1"/>
  <c r="DC53" i="1" s="1"/>
  <c r="DH53" i="1" s="1"/>
  <c r="AQ53" i="1"/>
  <c r="AJ53" i="1"/>
  <c r="AI53" i="1"/>
  <c r="AC53" i="1"/>
  <c r="AB53" i="1"/>
  <c r="DG53" i="1" s="1"/>
  <c r="AA53" i="1"/>
  <c r="DE53" i="1" s="1"/>
  <c r="J53" i="1"/>
  <c r="D53" i="1" s="1"/>
  <c r="G53" i="1"/>
  <c r="C53" i="1"/>
  <c r="B53" i="1"/>
  <c r="DD52" i="1"/>
  <c r="CZ52" i="1"/>
  <c r="DA52" i="1" s="1"/>
  <c r="AU52" i="1"/>
  <c r="AS52" i="1"/>
  <c r="DC52" i="1" s="1"/>
  <c r="DH52" i="1" s="1"/>
  <c r="AQ52" i="1"/>
  <c r="AJ52" i="1"/>
  <c r="AI52" i="1"/>
  <c r="AC52" i="1"/>
  <c r="AB52" i="1"/>
  <c r="AA52" i="1"/>
  <c r="DE52" i="1" s="1"/>
  <c r="J52" i="1"/>
  <c r="D52" i="1" s="1"/>
  <c r="G52" i="1"/>
  <c r="C52" i="1"/>
  <c r="B52" i="1"/>
  <c r="DD51" i="1"/>
  <c r="DF51" i="1" s="1"/>
  <c r="CZ51" i="1"/>
  <c r="DA51" i="1" s="1"/>
  <c r="AU51" i="1"/>
  <c r="AS51" i="1"/>
  <c r="DC51" i="1" s="1"/>
  <c r="DH51" i="1" s="1"/>
  <c r="AQ51" i="1"/>
  <c r="AJ51" i="1"/>
  <c r="AI51" i="1"/>
  <c r="AC51" i="1"/>
  <c r="AB51" i="1"/>
  <c r="AA51" i="1"/>
  <c r="DE51" i="1" s="1"/>
  <c r="J51" i="1"/>
  <c r="D51" i="1" s="1"/>
  <c r="G51" i="1"/>
  <c r="C51" i="1"/>
  <c r="B51" i="1"/>
  <c r="DD50" i="1"/>
  <c r="DF50" i="1" s="1"/>
  <c r="CZ50" i="1"/>
  <c r="DA50" i="1" s="1"/>
  <c r="AU50" i="1"/>
  <c r="AS50" i="1"/>
  <c r="DC50" i="1" s="1"/>
  <c r="DH50" i="1" s="1"/>
  <c r="AQ50" i="1"/>
  <c r="AJ50" i="1"/>
  <c r="AI50" i="1"/>
  <c r="AC50" i="1"/>
  <c r="AB50" i="1"/>
  <c r="AA50" i="1"/>
  <c r="DE50" i="1" s="1"/>
  <c r="J50" i="1"/>
  <c r="D50" i="1" s="1"/>
  <c r="G50" i="1"/>
  <c r="C50" i="1"/>
  <c r="B50" i="1"/>
  <c r="DD49" i="1"/>
  <c r="DF49" i="1" s="1"/>
  <c r="CZ49" i="1"/>
  <c r="DA49" i="1" s="1"/>
  <c r="AU49" i="1"/>
  <c r="AS49" i="1"/>
  <c r="DC49" i="1" s="1"/>
  <c r="DH49" i="1" s="1"/>
  <c r="AQ49" i="1"/>
  <c r="AJ49" i="1"/>
  <c r="AI49" i="1"/>
  <c r="AC49" i="1"/>
  <c r="AB49" i="1"/>
  <c r="AA49" i="1"/>
  <c r="DE49" i="1" s="1"/>
  <c r="J49" i="1"/>
  <c r="D49" i="1" s="1"/>
  <c r="G49" i="1"/>
  <c r="C49" i="1"/>
  <c r="B49" i="1"/>
  <c r="DD48" i="1"/>
  <c r="DF48" i="1" s="1"/>
  <c r="CZ48" i="1"/>
  <c r="DA48" i="1" s="1"/>
  <c r="AU48" i="1"/>
  <c r="AS48" i="1"/>
  <c r="DC48" i="1" s="1"/>
  <c r="DH48" i="1" s="1"/>
  <c r="AQ48" i="1"/>
  <c r="AJ48" i="1"/>
  <c r="AI48" i="1"/>
  <c r="AC48" i="1"/>
  <c r="AB48" i="1"/>
  <c r="AA48" i="1"/>
  <c r="DE48" i="1" s="1"/>
  <c r="J48" i="1"/>
  <c r="D48" i="1" s="1"/>
  <c r="G48" i="1"/>
  <c r="C48" i="1"/>
  <c r="B48" i="1"/>
  <c r="DD47" i="1"/>
  <c r="DF47" i="1" s="1"/>
  <c r="CZ47" i="1"/>
  <c r="DA47" i="1" s="1"/>
  <c r="AU47" i="1"/>
  <c r="AS47" i="1"/>
  <c r="DC47" i="1" s="1"/>
  <c r="DH47" i="1" s="1"/>
  <c r="AQ47" i="1"/>
  <c r="AJ47" i="1"/>
  <c r="AI47" i="1"/>
  <c r="AC47" i="1"/>
  <c r="AB47" i="1"/>
  <c r="AA47" i="1"/>
  <c r="DE47" i="1" s="1"/>
  <c r="J47" i="1"/>
  <c r="D47" i="1" s="1"/>
  <c r="G47" i="1"/>
  <c r="C47" i="1"/>
  <c r="B47" i="1"/>
  <c r="DD46" i="1"/>
  <c r="DF46" i="1" s="1"/>
  <c r="CZ46" i="1"/>
  <c r="DA46" i="1" s="1"/>
  <c r="AU46" i="1"/>
  <c r="AS46" i="1"/>
  <c r="DC46" i="1" s="1"/>
  <c r="DH46" i="1" s="1"/>
  <c r="AQ46" i="1"/>
  <c r="AJ46" i="1"/>
  <c r="AI46" i="1"/>
  <c r="AC46" i="1"/>
  <c r="AB46" i="1"/>
  <c r="AA46" i="1"/>
  <c r="DE46" i="1" s="1"/>
  <c r="J46" i="1"/>
  <c r="D46" i="1" s="1"/>
  <c r="G46" i="1"/>
  <c r="C46" i="1"/>
  <c r="B46" i="1"/>
  <c r="DD45" i="1"/>
  <c r="CZ45" i="1"/>
  <c r="DA45" i="1" s="1"/>
  <c r="AU45" i="1"/>
  <c r="AS45" i="1"/>
  <c r="DC45" i="1" s="1"/>
  <c r="DH45" i="1" s="1"/>
  <c r="AQ45" i="1"/>
  <c r="AJ45" i="1"/>
  <c r="AI45" i="1"/>
  <c r="AC45" i="1"/>
  <c r="AB45" i="1"/>
  <c r="CX45" i="1" s="1"/>
  <c r="CW45" i="1" s="1"/>
  <c r="AA45" i="1"/>
  <c r="DE45" i="1" s="1"/>
  <c r="J45" i="1"/>
  <c r="D45" i="1" s="1"/>
  <c r="G45" i="1"/>
  <c r="C45" i="1"/>
  <c r="B45" i="1"/>
  <c r="DD44" i="1"/>
  <c r="DF44" i="1" s="1"/>
  <c r="CZ44" i="1"/>
  <c r="DA44" i="1" s="1"/>
  <c r="AU44" i="1"/>
  <c r="AS44" i="1"/>
  <c r="DC44" i="1" s="1"/>
  <c r="DH44" i="1" s="1"/>
  <c r="AQ44" i="1"/>
  <c r="AJ44" i="1"/>
  <c r="AI44" i="1"/>
  <c r="AC44" i="1"/>
  <c r="AB44" i="1"/>
  <c r="AA44" i="1"/>
  <c r="DE44" i="1" s="1"/>
  <c r="J44" i="1"/>
  <c r="D44" i="1" s="1"/>
  <c r="G44" i="1"/>
  <c r="C44" i="1"/>
  <c r="B44" i="1"/>
  <c r="DD43" i="1"/>
  <c r="DF43" i="1" s="1"/>
  <c r="CZ43" i="1"/>
  <c r="DA43" i="1" s="1"/>
  <c r="AU43" i="1"/>
  <c r="AS43" i="1"/>
  <c r="DC43" i="1" s="1"/>
  <c r="DH43" i="1" s="1"/>
  <c r="AQ43" i="1"/>
  <c r="AJ43" i="1"/>
  <c r="AI43" i="1"/>
  <c r="AC43" i="1"/>
  <c r="AB43" i="1"/>
  <c r="DG43" i="1" s="1"/>
  <c r="AA43" i="1"/>
  <c r="DE43" i="1" s="1"/>
  <c r="J43" i="1"/>
  <c r="D43" i="1" s="1"/>
  <c r="G43" i="1"/>
  <c r="C43" i="1"/>
  <c r="B43" i="1"/>
  <c r="DD42" i="1"/>
  <c r="DF42" i="1" s="1"/>
  <c r="CZ42" i="1"/>
  <c r="DA42" i="1" s="1"/>
  <c r="AU42" i="1"/>
  <c r="AS42" i="1"/>
  <c r="DC42" i="1" s="1"/>
  <c r="DH42" i="1" s="1"/>
  <c r="AQ42" i="1"/>
  <c r="AJ42" i="1"/>
  <c r="AI42" i="1"/>
  <c r="AC42" i="1"/>
  <c r="AB42" i="1"/>
  <c r="AA42" i="1"/>
  <c r="DE42" i="1" s="1"/>
  <c r="J42" i="1"/>
  <c r="D42" i="1" s="1"/>
  <c r="G42" i="1"/>
  <c r="C42" i="1"/>
  <c r="B42" i="1"/>
  <c r="DD41" i="1"/>
  <c r="CZ41" i="1"/>
  <c r="DA41" i="1" s="1"/>
  <c r="AU41" i="1"/>
  <c r="AS41" i="1"/>
  <c r="DC41" i="1" s="1"/>
  <c r="DH41" i="1" s="1"/>
  <c r="AQ41" i="1"/>
  <c r="AJ41" i="1"/>
  <c r="AI41" i="1"/>
  <c r="AC41" i="1"/>
  <c r="AB41" i="1"/>
  <c r="AA41" i="1"/>
  <c r="DE41" i="1" s="1"/>
  <c r="J41" i="1"/>
  <c r="D41" i="1" s="1"/>
  <c r="G41" i="1"/>
  <c r="C41" i="1"/>
  <c r="B41" i="1"/>
  <c r="DD40" i="1"/>
  <c r="DF40" i="1" s="1"/>
  <c r="CZ40" i="1"/>
  <c r="DA40" i="1" s="1"/>
  <c r="AU40" i="1"/>
  <c r="AS40" i="1"/>
  <c r="DC40" i="1" s="1"/>
  <c r="DH40" i="1" s="1"/>
  <c r="AQ40" i="1"/>
  <c r="AJ40" i="1"/>
  <c r="AI40" i="1"/>
  <c r="AC40" i="1"/>
  <c r="AB40" i="1"/>
  <c r="AA40" i="1"/>
  <c r="DE40" i="1" s="1"/>
  <c r="J40" i="1"/>
  <c r="D40" i="1" s="1"/>
  <c r="G40" i="1"/>
  <c r="C40" i="1"/>
  <c r="B40" i="1"/>
  <c r="DD39" i="1"/>
  <c r="CZ39" i="1"/>
  <c r="DA39" i="1" s="1"/>
  <c r="AU39" i="1"/>
  <c r="AS39" i="1"/>
  <c r="DC39" i="1" s="1"/>
  <c r="DH39" i="1" s="1"/>
  <c r="AQ39" i="1"/>
  <c r="AJ39" i="1"/>
  <c r="AI39" i="1"/>
  <c r="AC39" i="1"/>
  <c r="AB39" i="1"/>
  <c r="DG39" i="1" s="1"/>
  <c r="AA39" i="1"/>
  <c r="DE39" i="1" s="1"/>
  <c r="J39" i="1"/>
  <c r="D39" i="1" s="1"/>
  <c r="G39" i="1"/>
  <c r="C39" i="1"/>
  <c r="B39" i="1"/>
  <c r="DD38" i="1"/>
  <c r="DF38" i="1" s="1"/>
  <c r="CZ38" i="1"/>
  <c r="DA38" i="1" s="1"/>
  <c r="AS38" i="1"/>
  <c r="DC38" i="1" s="1"/>
  <c r="DH38" i="1" s="1"/>
  <c r="AQ38" i="1"/>
  <c r="AJ38" i="1"/>
  <c r="AI38" i="1"/>
  <c r="AC38" i="1"/>
  <c r="AB38" i="1"/>
  <c r="CX38" i="1" s="1"/>
  <c r="CW38" i="1" s="1"/>
  <c r="AA38" i="1"/>
  <c r="DE38" i="1" s="1"/>
  <c r="J38" i="1"/>
  <c r="D38" i="1" s="1"/>
  <c r="G38" i="1"/>
  <c r="C38" i="1"/>
  <c r="B38" i="1"/>
  <c r="DD37" i="1"/>
  <c r="DF37" i="1" s="1"/>
  <c r="CZ37" i="1"/>
  <c r="DA37" i="1" s="1"/>
  <c r="AU37" i="1"/>
  <c r="AS37" i="1"/>
  <c r="DC37" i="1" s="1"/>
  <c r="DH37" i="1" s="1"/>
  <c r="AQ37" i="1"/>
  <c r="AJ37" i="1"/>
  <c r="AI37" i="1"/>
  <c r="AC37" i="1"/>
  <c r="AB37" i="1"/>
  <c r="AA37" i="1"/>
  <c r="DE37" i="1" s="1"/>
  <c r="J37" i="1"/>
  <c r="D37" i="1" s="1"/>
  <c r="G37" i="1"/>
  <c r="C37" i="1"/>
  <c r="B37" i="1"/>
  <c r="DD36" i="1"/>
  <c r="DF36" i="1" s="1"/>
  <c r="CZ36" i="1"/>
  <c r="DA36" i="1" s="1"/>
  <c r="AU36" i="1"/>
  <c r="AS36" i="1"/>
  <c r="DC36" i="1" s="1"/>
  <c r="DH36" i="1" s="1"/>
  <c r="AQ36" i="1"/>
  <c r="AJ36" i="1"/>
  <c r="AI36" i="1"/>
  <c r="AC36" i="1"/>
  <c r="AB36" i="1"/>
  <c r="DG36" i="1" s="1"/>
  <c r="AA36" i="1"/>
  <c r="DE36" i="1" s="1"/>
  <c r="J36" i="1"/>
  <c r="D36" i="1" s="1"/>
  <c r="G36" i="1"/>
  <c r="C36" i="1"/>
  <c r="B36" i="1"/>
  <c r="DD35" i="1"/>
  <c r="DF35" i="1" s="1"/>
  <c r="CZ35" i="1"/>
  <c r="DA35" i="1" s="1"/>
  <c r="AU35" i="1"/>
  <c r="AS35" i="1"/>
  <c r="DC35" i="1" s="1"/>
  <c r="DH35" i="1" s="1"/>
  <c r="AQ35" i="1"/>
  <c r="AJ35" i="1"/>
  <c r="AI35" i="1"/>
  <c r="AC35" i="1"/>
  <c r="AB35" i="1"/>
  <c r="AA35" i="1"/>
  <c r="DE35" i="1" s="1"/>
  <c r="J35" i="1"/>
  <c r="D35" i="1" s="1"/>
  <c r="G35" i="1"/>
  <c r="C35" i="1"/>
  <c r="B35" i="1"/>
  <c r="DD34" i="1"/>
  <c r="DF34" i="1" s="1"/>
  <c r="CZ34" i="1"/>
  <c r="DA34" i="1" s="1"/>
  <c r="AU34" i="1"/>
  <c r="AS34" i="1"/>
  <c r="DC34" i="1" s="1"/>
  <c r="DH34" i="1" s="1"/>
  <c r="AQ34" i="1"/>
  <c r="AJ34" i="1"/>
  <c r="AI34" i="1"/>
  <c r="AC34" i="1"/>
  <c r="AB34" i="1"/>
  <c r="AA34" i="1"/>
  <c r="DE34" i="1" s="1"/>
  <c r="J34" i="1"/>
  <c r="D34" i="1" s="1"/>
  <c r="G34" i="1"/>
  <c r="C34" i="1"/>
  <c r="B34" i="1"/>
  <c r="DD33" i="1"/>
  <c r="DF33" i="1" s="1"/>
  <c r="CZ33" i="1"/>
  <c r="DA33" i="1" s="1"/>
  <c r="AU33" i="1"/>
  <c r="AS33" i="1"/>
  <c r="DC33" i="1" s="1"/>
  <c r="DH33" i="1" s="1"/>
  <c r="AQ33" i="1"/>
  <c r="AJ33" i="1"/>
  <c r="AI33" i="1"/>
  <c r="AC33" i="1"/>
  <c r="AB33" i="1"/>
  <c r="AA33" i="1"/>
  <c r="DE33" i="1" s="1"/>
  <c r="J33" i="1"/>
  <c r="D33" i="1" s="1"/>
  <c r="G33" i="1"/>
  <c r="C33" i="1"/>
  <c r="B33" i="1"/>
  <c r="DD32" i="1"/>
  <c r="DF32" i="1" s="1"/>
  <c r="CZ32" i="1"/>
  <c r="DA32" i="1" s="1"/>
  <c r="AU32" i="1"/>
  <c r="AS32" i="1"/>
  <c r="DC32" i="1" s="1"/>
  <c r="DH32" i="1" s="1"/>
  <c r="AQ32" i="1"/>
  <c r="AJ32" i="1"/>
  <c r="AI32" i="1"/>
  <c r="AC32" i="1"/>
  <c r="AB32" i="1"/>
  <c r="AA32" i="1"/>
  <c r="DE32" i="1" s="1"/>
  <c r="J32" i="1"/>
  <c r="D32" i="1" s="1"/>
  <c r="G32" i="1"/>
  <c r="C32" i="1"/>
  <c r="B32" i="1"/>
  <c r="DD31" i="1"/>
  <c r="CZ31" i="1"/>
  <c r="DA31" i="1" s="1"/>
  <c r="AU31" i="1"/>
  <c r="AS31" i="1"/>
  <c r="DC31" i="1" s="1"/>
  <c r="DH31" i="1" s="1"/>
  <c r="AQ31" i="1"/>
  <c r="AJ31" i="1"/>
  <c r="AI31" i="1"/>
  <c r="AC31" i="1"/>
  <c r="AB31" i="1"/>
  <c r="AA31" i="1"/>
  <c r="DE31" i="1" s="1"/>
  <c r="J31" i="1"/>
  <c r="D31" i="1" s="1"/>
  <c r="G31" i="1"/>
  <c r="C31" i="1"/>
  <c r="B31" i="1"/>
  <c r="DD30" i="1"/>
  <c r="DF30" i="1" s="1"/>
  <c r="CZ30" i="1"/>
  <c r="DA30" i="1" s="1"/>
  <c r="AU30" i="1"/>
  <c r="AS30" i="1"/>
  <c r="DC30" i="1" s="1"/>
  <c r="DH30" i="1" s="1"/>
  <c r="AQ30" i="1"/>
  <c r="AJ30" i="1"/>
  <c r="AI30" i="1"/>
  <c r="AC30" i="1"/>
  <c r="AB30" i="1"/>
  <c r="CX30" i="1" s="1"/>
  <c r="CW30" i="1" s="1"/>
  <c r="AA30" i="1"/>
  <c r="DE30" i="1" s="1"/>
  <c r="J30" i="1"/>
  <c r="D30" i="1" s="1"/>
  <c r="G30" i="1"/>
  <c r="C30" i="1"/>
  <c r="B30" i="1"/>
  <c r="DD29" i="1"/>
  <c r="DF29" i="1" s="1"/>
  <c r="CZ29" i="1"/>
  <c r="DA29" i="1" s="1"/>
  <c r="AU29" i="1"/>
  <c r="AS29" i="1"/>
  <c r="DC29" i="1" s="1"/>
  <c r="DH29" i="1" s="1"/>
  <c r="AQ29" i="1"/>
  <c r="AJ29" i="1"/>
  <c r="AI29" i="1"/>
  <c r="AC29" i="1"/>
  <c r="AB29" i="1"/>
  <c r="DG29" i="1" s="1"/>
  <c r="AA29" i="1"/>
  <c r="DE29" i="1" s="1"/>
  <c r="J29" i="1"/>
  <c r="D29" i="1" s="1"/>
  <c r="G29" i="1"/>
  <c r="C29" i="1"/>
  <c r="B29" i="1"/>
  <c r="DD28" i="1"/>
  <c r="DF28" i="1" s="1"/>
  <c r="CZ28" i="1"/>
  <c r="DA28" i="1" s="1"/>
  <c r="AU28" i="1"/>
  <c r="AS28" i="1"/>
  <c r="DC28" i="1" s="1"/>
  <c r="DH28" i="1" s="1"/>
  <c r="AQ28" i="1"/>
  <c r="AJ28" i="1"/>
  <c r="AI28" i="1"/>
  <c r="AC28" i="1"/>
  <c r="AB28" i="1"/>
  <c r="DG28" i="1" s="1"/>
  <c r="AA28" i="1"/>
  <c r="DE28" i="1" s="1"/>
  <c r="J28" i="1"/>
  <c r="D28" i="1" s="1"/>
  <c r="G28" i="1"/>
  <c r="C28" i="1"/>
  <c r="B28" i="1"/>
  <c r="DD27" i="1"/>
  <c r="DF27" i="1" s="1"/>
  <c r="CZ27" i="1"/>
  <c r="DA27" i="1" s="1"/>
  <c r="AU27" i="1"/>
  <c r="AS27" i="1"/>
  <c r="DC27" i="1" s="1"/>
  <c r="DH27" i="1" s="1"/>
  <c r="AQ27" i="1"/>
  <c r="AJ27" i="1"/>
  <c r="AI27" i="1"/>
  <c r="AC27" i="1"/>
  <c r="AB27" i="1"/>
  <c r="AA27" i="1"/>
  <c r="DE27" i="1" s="1"/>
  <c r="J27" i="1"/>
  <c r="D27" i="1" s="1"/>
  <c r="G27" i="1"/>
  <c r="C27" i="1"/>
  <c r="B27" i="1"/>
  <c r="DD26" i="1"/>
  <c r="DF26" i="1" s="1"/>
  <c r="CZ26" i="1"/>
  <c r="DA26" i="1" s="1"/>
  <c r="AU26" i="1"/>
  <c r="AS26" i="1"/>
  <c r="DC26" i="1" s="1"/>
  <c r="DH26" i="1" s="1"/>
  <c r="AQ26" i="1"/>
  <c r="AJ26" i="1"/>
  <c r="AI26" i="1"/>
  <c r="AC26" i="1"/>
  <c r="AB26" i="1"/>
  <c r="AA26" i="1"/>
  <c r="DE26" i="1" s="1"/>
  <c r="J26" i="1"/>
  <c r="D26" i="1" s="1"/>
  <c r="G26" i="1"/>
  <c r="C26" i="1"/>
  <c r="B26" i="1"/>
  <c r="DD25" i="1"/>
  <c r="DF25" i="1" s="1"/>
  <c r="CZ25" i="1"/>
  <c r="DA25" i="1" s="1"/>
  <c r="AS25" i="1"/>
  <c r="DC25" i="1" s="1"/>
  <c r="DH25" i="1" s="1"/>
  <c r="AQ25" i="1"/>
  <c r="AJ25" i="1"/>
  <c r="AI25" i="1"/>
  <c r="AC25" i="1"/>
  <c r="AB25" i="1"/>
  <c r="AA25" i="1"/>
  <c r="DE25" i="1" s="1"/>
  <c r="J25" i="1"/>
  <c r="D25" i="1" s="1"/>
  <c r="G25" i="1"/>
  <c r="C25" i="1"/>
  <c r="B25" i="1"/>
  <c r="DD24" i="1"/>
  <c r="CZ24" i="1"/>
  <c r="DA24" i="1" s="1"/>
  <c r="AU24" i="1"/>
  <c r="AS24" i="1"/>
  <c r="DC24" i="1" s="1"/>
  <c r="DH24" i="1" s="1"/>
  <c r="AQ24" i="1"/>
  <c r="AJ24" i="1"/>
  <c r="AI24" i="1"/>
  <c r="AC24" i="1"/>
  <c r="AB24" i="1"/>
  <c r="AA24" i="1"/>
  <c r="DE24" i="1" s="1"/>
  <c r="J24" i="1"/>
  <c r="D24" i="1" s="1"/>
  <c r="G24" i="1"/>
  <c r="C24" i="1"/>
  <c r="B24" i="1"/>
  <c r="DD23" i="1"/>
  <c r="CZ23" i="1"/>
  <c r="DA23" i="1" s="1"/>
  <c r="AU23" i="1"/>
  <c r="AS23" i="1"/>
  <c r="DC23" i="1" s="1"/>
  <c r="DH23" i="1" s="1"/>
  <c r="AQ23" i="1"/>
  <c r="AJ23" i="1"/>
  <c r="AI23" i="1"/>
  <c r="AC23" i="1"/>
  <c r="AB23" i="1"/>
  <c r="AA23" i="1"/>
  <c r="DE23" i="1" s="1"/>
  <c r="J23" i="1"/>
  <c r="D23" i="1" s="1"/>
  <c r="G23" i="1"/>
  <c r="C23" i="1"/>
  <c r="B23" i="1"/>
  <c r="DD22" i="1"/>
  <c r="DF22" i="1" s="1"/>
  <c r="CZ22" i="1"/>
  <c r="DA22" i="1" s="1"/>
  <c r="AU22" i="1"/>
  <c r="AS22" i="1"/>
  <c r="DC22" i="1" s="1"/>
  <c r="DH22" i="1" s="1"/>
  <c r="AQ22" i="1"/>
  <c r="AJ22" i="1"/>
  <c r="AI22" i="1"/>
  <c r="AC22" i="1"/>
  <c r="AB22" i="1"/>
  <c r="AA22" i="1"/>
  <c r="DE22" i="1" s="1"/>
  <c r="J22" i="1"/>
  <c r="D22" i="1" s="1"/>
  <c r="G22" i="1"/>
  <c r="C22" i="1"/>
  <c r="B22" i="1"/>
  <c r="DD21" i="1"/>
  <c r="DF21" i="1" s="1"/>
  <c r="CZ21" i="1"/>
  <c r="DA21" i="1" s="1"/>
  <c r="AU21" i="1"/>
  <c r="AS21" i="1"/>
  <c r="DC21" i="1" s="1"/>
  <c r="DH21" i="1" s="1"/>
  <c r="AQ21" i="1"/>
  <c r="AJ21" i="1"/>
  <c r="AI21" i="1"/>
  <c r="AC21" i="1"/>
  <c r="AB21" i="1"/>
  <c r="DG21" i="1" s="1"/>
  <c r="AA21" i="1"/>
  <c r="DE21" i="1" s="1"/>
  <c r="J21" i="1"/>
  <c r="D21" i="1" s="1"/>
  <c r="G21" i="1"/>
  <c r="C21" i="1"/>
  <c r="B21" i="1"/>
  <c r="DD20" i="1"/>
  <c r="DF20" i="1" s="1"/>
  <c r="CZ20" i="1"/>
  <c r="DA20" i="1" s="1"/>
  <c r="AU20" i="1"/>
  <c r="AS20" i="1"/>
  <c r="DC20" i="1" s="1"/>
  <c r="DH20" i="1" s="1"/>
  <c r="AQ20" i="1"/>
  <c r="AJ20" i="1"/>
  <c r="AI20" i="1"/>
  <c r="AC20" i="1"/>
  <c r="AB20" i="1"/>
  <c r="AA20" i="1"/>
  <c r="DE20" i="1" s="1"/>
  <c r="G20" i="1"/>
  <c r="D20" i="1"/>
  <c r="C20" i="1"/>
  <c r="B20" i="1"/>
  <c r="DD19" i="1"/>
  <c r="DF19" i="1" s="1"/>
  <c r="CZ19" i="1"/>
  <c r="DA19" i="1" s="1"/>
  <c r="AU19" i="1"/>
  <c r="AS19" i="1"/>
  <c r="DC19" i="1" s="1"/>
  <c r="DH19" i="1" s="1"/>
  <c r="AQ19" i="1"/>
  <c r="AJ19" i="1"/>
  <c r="AI19" i="1"/>
  <c r="AC19" i="1"/>
  <c r="AB19" i="1"/>
  <c r="AA19" i="1"/>
  <c r="DE19" i="1" s="1"/>
  <c r="J19" i="1"/>
  <c r="D19" i="1" s="1"/>
  <c r="G19" i="1"/>
  <c r="C19" i="1"/>
  <c r="B19" i="1"/>
  <c r="DD18" i="1"/>
  <c r="DF18" i="1" s="1"/>
  <c r="CZ18" i="1"/>
  <c r="DA18" i="1" s="1"/>
  <c r="AU18" i="1"/>
  <c r="AS18" i="1"/>
  <c r="DC18" i="1" s="1"/>
  <c r="DH18" i="1" s="1"/>
  <c r="AQ18" i="1"/>
  <c r="AJ18" i="1"/>
  <c r="AI18" i="1"/>
  <c r="AC18" i="1"/>
  <c r="AB18" i="1"/>
  <c r="AA18" i="1"/>
  <c r="DE18" i="1" s="1"/>
  <c r="J18" i="1"/>
  <c r="D18" i="1" s="1"/>
  <c r="G18" i="1"/>
  <c r="C18" i="1"/>
  <c r="B18" i="1"/>
  <c r="DD17" i="1"/>
  <c r="DF17" i="1" s="1"/>
  <c r="CZ17" i="1"/>
  <c r="DA17" i="1" s="1"/>
  <c r="AU17" i="1"/>
  <c r="AS17" i="1"/>
  <c r="DC17" i="1" s="1"/>
  <c r="DH17" i="1" s="1"/>
  <c r="AQ17" i="1"/>
  <c r="AJ17" i="1"/>
  <c r="AI17" i="1"/>
  <c r="AC17" i="1"/>
  <c r="AB17" i="1"/>
  <c r="AA17" i="1"/>
  <c r="DE17" i="1" s="1"/>
  <c r="J17" i="1"/>
  <c r="D17" i="1" s="1"/>
  <c r="G17" i="1"/>
  <c r="C17" i="1"/>
  <c r="B17" i="1"/>
  <c r="DD16" i="1"/>
  <c r="DF16" i="1" s="1"/>
  <c r="CZ16" i="1"/>
  <c r="DA16" i="1" s="1"/>
  <c r="AU16" i="1"/>
  <c r="AS16" i="1"/>
  <c r="DC16" i="1" s="1"/>
  <c r="DH16" i="1" s="1"/>
  <c r="AQ16" i="1"/>
  <c r="AJ16" i="1"/>
  <c r="AI16" i="1"/>
  <c r="AC16" i="1"/>
  <c r="AB16" i="1"/>
  <c r="AA16" i="1"/>
  <c r="DE16" i="1" s="1"/>
  <c r="J16" i="1"/>
  <c r="D16" i="1" s="1"/>
  <c r="G16" i="1"/>
  <c r="C16" i="1"/>
  <c r="B16" i="1"/>
  <c r="DD15" i="1"/>
  <c r="DF15" i="1" s="1"/>
  <c r="CZ15" i="1"/>
  <c r="DA15" i="1" s="1"/>
  <c r="AU15" i="1"/>
  <c r="AS15" i="1"/>
  <c r="DC15" i="1" s="1"/>
  <c r="DH15" i="1" s="1"/>
  <c r="AQ15" i="1"/>
  <c r="AJ15" i="1"/>
  <c r="AI15" i="1"/>
  <c r="AC15" i="1"/>
  <c r="AB15" i="1"/>
  <c r="AA15" i="1"/>
  <c r="DE15" i="1" s="1"/>
  <c r="J15" i="1"/>
  <c r="D15" i="1" s="1"/>
  <c r="G15" i="1"/>
  <c r="C15" i="1"/>
  <c r="B15" i="1"/>
  <c r="DD14" i="1"/>
  <c r="DF14" i="1" s="1"/>
  <c r="CZ14" i="1"/>
  <c r="DA14" i="1" s="1"/>
  <c r="AU14" i="1"/>
  <c r="AS14" i="1"/>
  <c r="DC14" i="1" s="1"/>
  <c r="DH14" i="1" s="1"/>
  <c r="AQ14" i="1"/>
  <c r="AJ14" i="1"/>
  <c r="AI14" i="1"/>
  <c r="AC14" i="1"/>
  <c r="AB14" i="1"/>
  <c r="CX14" i="1" s="1"/>
  <c r="CW14" i="1" s="1"/>
  <c r="AA14" i="1"/>
  <c r="DE14" i="1" s="1"/>
  <c r="J14" i="1"/>
  <c r="D14" i="1" s="1"/>
  <c r="G14" i="1"/>
  <c r="C14" i="1"/>
  <c r="B14" i="1"/>
  <c r="DD13" i="1"/>
  <c r="DF13" i="1" s="1"/>
  <c r="CZ13" i="1"/>
  <c r="DA13" i="1" s="1"/>
  <c r="AU13" i="1"/>
  <c r="AS13" i="1"/>
  <c r="DC13" i="1" s="1"/>
  <c r="DH13" i="1" s="1"/>
  <c r="AQ13" i="1"/>
  <c r="AJ13" i="1"/>
  <c r="AI13" i="1"/>
  <c r="AC13" i="1"/>
  <c r="AB13" i="1"/>
  <c r="AA13" i="1"/>
  <c r="DE13" i="1" s="1"/>
  <c r="J13" i="1"/>
  <c r="D13" i="1" s="1"/>
  <c r="G13" i="1"/>
  <c r="C13" i="1"/>
  <c r="B13" i="1"/>
  <c r="DD12" i="1"/>
  <c r="DF12" i="1" s="1"/>
  <c r="CZ12" i="1"/>
  <c r="DA12" i="1" s="1"/>
  <c r="AU12" i="1"/>
  <c r="AS12" i="1"/>
  <c r="DC12" i="1" s="1"/>
  <c r="DH12" i="1" s="1"/>
  <c r="AQ12" i="1"/>
  <c r="AJ12" i="1"/>
  <c r="AI12" i="1"/>
  <c r="AC12" i="1"/>
  <c r="AB12" i="1"/>
  <c r="AA12" i="1"/>
  <c r="DE12" i="1" s="1"/>
  <c r="J12" i="1"/>
  <c r="D12" i="1" s="1"/>
  <c r="G12" i="1"/>
  <c r="C12" i="1"/>
  <c r="B12" i="1"/>
  <c r="DD11" i="1"/>
  <c r="DF11" i="1" s="1"/>
  <c r="CZ11" i="1"/>
  <c r="DA11" i="1" s="1"/>
  <c r="AU11" i="1"/>
  <c r="AS11" i="1"/>
  <c r="DC11" i="1" s="1"/>
  <c r="DH11" i="1" s="1"/>
  <c r="AQ11" i="1"/>
  <c r="AJ11" i="1"/>
  <c r="AI11" i="1"/>
  <c r="AC11" i="1"/>
  <c r="AB11" i="1"/>
  <c r="AA11" i="1"/>
  <c r="DE11" i="1" s="1"/>
  <c r="J11" i="1"/>
  <c r="D11" i="1" s="1"/>
  <c r="G11" i="1"/>
  <c r="C11" i="1"/>
  <c r="B11" i="1"/>
  <c r="DD10" i="1"/>
  <c r="DF10" i="1" s="1"/>
  <c r="CZ10" i="1"/>
  <c r="DA10" i="1" s="1"/>
  <c r="AU10" i="1"/>
  <c r="AS10" i="1"/>
  <c r="DC10" i="1" s="1"/>
  <c r="DH10" i="1" s="1"/>
  <c r="AQ10" i="1"/>
  <c r="AJ10" i="1"/>
  <c r="AI10" i="1"/>
  <c r="AC10" i="1"/>
  <c r="AB10" i="1"/>
  <c r="AA10" i="1"/>
  <c r="DE10" i="1" s="1"/>
  <c r="J10" i="1"/>
  <c r="D10" i="1" s="1"/>
  <c r="G10" i="1"/>
  <c r="C10" i="1"/>
  <c r="B10" i="1"/>
  <c r="DD9" i="1"/>
  <c r="DF9" i="1" s="1"/>
  <c r="CZ9" i="1"/>
  <c r="DA9" i="1" s="1"/>
  <c r="AU9" i="1"/>
  <c r="AS9" i="1"/>
  <c r="DC9" i="1" s="1"/>
  <c r="DH9" i="1" s="1"/>
  <c r="AQ9" i="1"/>
  <c r="AJ9" i="1"/>
  <c r="AI9" i="1"/>
  <c r="AC9" i="1"/>
  <c r="AB9" i="1"/>
  <c r="AA9" i="1"/>
  <c r="DE9" i="1" s="1"/>
  <c r="J9" i="1"/>
  <c r="D9" i="1" s="1"/>
  <c r="G9" i="1"/>
  <c r="C9" i="1"/>
  <c r="B9" i="1"/>
  <c r="DD8" i="1"/>
  <c r="DF8" i="1" s="1"/>
  <c r="CZ8" i="1"/>
  <c r="DA8" i="1" s="1"/>
  <c r="AU8" i="1"/>
  <c r="AS8" i="1"/>
  <c r="DC8" i="1" s="1"/>
  <c r="DH8" i="1" s="1"/>
  <c r="AQ8" i="1"/>
  <c r="AJ8" i="1"/>
  <c r="AI8" i="1"/>
  <c r="AC8" i="1"/>
  <c r="AB8" i="1"/>
  <c r="AA8" i="1"/>
  <c r="DE8" i="1" s="1"/>
  <c r="J8" i="1"/>
  <c r="D8" i="1" s="1"/>
  <c r="G8" i="1"/>
  <c r="C8" i="1"/>
  <c r="B8" i="1"/>
  <c r="DD7" i="1"/>
  <c r="DF7" i="1" s="1"/>
  <c r="CZ7" i="1"/>
  <c r="DA7" i="1" s="1"/>
  <c r="AU7" i="1"/>
  <c r="AS7" i="1"/>
  <c r="DC7" i="1" s="1"/>
  <c r="DH7" i="1" s="1"/>
  <c r="AQ7" i="1"/>
  <c r="AJ7" i="1"/>
  <c r="AI7" i="1"/>
  <c r="AC7" i="1"/>
  <c r="AB7" i="1"/>
  <c r="AA7" i="1"/>
  <c r="DE7" i="1" s="1"/>
  <c r="J7" i="1"/>
  <c r="D7" i="1" s="1"/>
  <c r="G7" i="1"/>
  <c r="C7" i="1"/>
  <c r="B7" i="1"/>
  <c r="DD6" i="1"/>
  <c r="DF6" i="1" s="1"/>
  <c r="CZ6" i="1"/>
  <c r="DA6" i="1" s="1"/>
  <c r="AU6" i="1"/>
  <c r="AS6" i="1"/>
  <c r="DC6" i="1" s="1"/>
  <c r="DH6" i="1" s="1"/>
  <c r="AQ6" i="1"/>
  <c r="AJ6" i="1"/>
  <c r="AI6" i="1"/>
  <c r="AC6" i="1"/>
  <c r="AB6" i="1"/>
  <c r="CX6" i="1" s="1"/>
  <c r="CW6" i="1" s="1"/>
  <c r="AA6" i="1"/>
  <c r="DE6" i="1" s="1"/>
  <c r="J6" i="1"/>
  <c r="D6" i="1" s="1"/>
  <c r="G6" i="1"/>
  <c r="C6" i="1"/>
  <c r="B6" i="1"/>
  <c r="DD5" i="1"/>
  <c r="DF5" i="1" s="1"/>
  <c r="CZ5" i="1"/>
  <c r="DA5" i="1" s="1"/>
  <c r="AU5" i="1"/>
  <c r="AS5" i="1"/>
  <c r="DC5" i="1" s="1"/>
  <c r="DH5" i="1" s="1"/>
  <c r="AQ5" i="1"/>
  <c r="AJ5" i="1"/>
  <c r="AI5" i="1"/>
  <c r="AC5" i="1"/>
  <c r="AB5" i="1"/>
  <c r="AA5" i="1"/>
  <c r="DE5" i="1" s="1"/>
  <c r="J5" i="1"/>
  <c r="D5" i="1" s="1"/>
  <c r="G5" i="1"/>
  <c r="C5" i="1"/>
  <c r="B5" i="1"/>
  <c r="DD4" i="1"/>
  <c r="DF4" i="1" s="1"/>
  <c r="CZ4" i="1"/>
  <c r="DA4" i="1" s="1"/>
  <c r="AU4" i="1"/>
  <c r="AS4" i="1"/>
  <c r="DC4" i="1" s="1"/>
  <c r="DH4" i="1" s="1"/>
  <c r="AQ4" i="1"/>
  <c r="AJ4" i="1"/>
  <c r="AI4" i="1"/>
  <c r="AC4" i="1"/>
  <c r="AB4" i="1"/>
  <c r="AA4" i="1"/>
  <c r="DE4" i="1" s="1"/>
  <c r="J4" i="1"/>
  <c r="D4" i="1" s="1"/>
  <c r="G4" i="1"/>
  <c r="C4" i="1"/>
  <c r="B4" i="1"/>
  <c r="DD3" i="1"/>
  <c r="DF3" i="1" s="1"/>
  <c r="CZ3" i="1"/>
  <c r="DA3" i="1" s="1"/>
  <c r="AU3" i="1"/>
  <c r="AS3" i="1"/>
  <c r="DC3" i="1" s="1"/>
  <c r="DH3" i="1" s="1"/>
  <c r="AQ3" i="1"/>
  <c r="AJ3" i="1"/>
  <c r="AI3" i="1"/>
  <c r="AC3" i="1"/>
  <c r="AB3" i="1"/>
  <c r="AA3" i="1"/>
  <c r="DE3" i="1" s="1"/>
  <c r="J3" i="1"/>
  <c r="D3" i="1" s="1"/>
  <c r="G3" i="1"/>
  <c r="C3" i="1"/>
  <c r="B3" i="1"/>
  <c r="DD2" i="1"/>
  <c r="DF2" i="1" s="1"/>
  <c r="CZ2" i="1"/>
  <c r="DA2" i="1" s="1"/>
  <c r="AU2" i="1"/>
  <c r="AS2" i="1"/>
  <c r="DC2" i="1" s="1"/>
  <c r="DH2" i="1" s="1"/>
  <c r="AQ2" i="1"/>
  <c r="AJ2" i="1"/>
  <c r="AI2" i="1"/>
  <c r="AC2" i="1"/>
  <c r="AB2" i="1"/>
  <c r="AA2" i="1"/>
  <c r="DE2" i="1" s="1"/>
  <c r="J2" i="1"/>
  <c r="D2" i="1" s="1"/>
  <c r="G2" i="1"/>
  <c r="C2" i="1"/>
  <c r="B2" i="1"/>
  <c r="CX41" i="1" l="1"/>
  <c r="CW41" i="1" s="1"/>
  <c r="CX49" i="1"/>
  <c r="CW49" i="1" s="1"/>
  <c r="CX57" i="1"/>
  <c r="CW57" i="1" s="1"/>
  <c r="CX901" i="1"/>
  <c r="CW901" i="1" s="1"/>
  <c r="CX551" i="1"/>
  <c r="CW551" i="1" s="1"/>
  <c r="CX776" i="1"/>
  <c r="CW776" i="1" s="1"/>
  <c r="CX788" i="1"/>
  <c r="CW788" i="1" s="1"/>
  <c r="CX216" i="1"/>
  <c r="CW216" i="1" s="1"/>
  <c r="CX582" i="1"/>
  <c r="CW582" i="1" s="1"/>
  <c r="CX590" i="1"/>
  <c r="CW590" i="1" s="1"/>
  <c r="CX787" i="1"/>
  <c r="CW787" i="1" s="1"/>
  <c r="CX277" i="1"/>
  <c r="CW277" i="1" s="1"/>
  <c r="CX330" i="1"/>
  <c r="CW330" i="1" s="1"/>
  <c r="CX399" i="1"/>
  <c r="CW399" i="1" s="1"/>
  <c r="CX423" i="1"/>
  <c r="CW423" i="1" s="1"/>
  <c r="CX438" i="1"/>
  <c r="CW438" i="1" s="1"/>
  <c r="CX477" i="1"/>
  <c r="CW477" i="1" s="1"/>
  <c r="CX635" i="1"/>
  <c r="CW635" i="1" s="1"/>
  <c r="CX857" i="1"/>
  <c r="CW857" i="1" s="1"/>
  <c r="CX497" i="1"/>
  <c r="CW497" i="1" s="1"/>
  <c r="CX521" i="1"/>
  <c r="CW521" i="1" s="1"/>
  <c r="CX600" i="1"/>
  <c r="CW600" i="1" s="1"/>
  <c r="CX355" i="1"/>
  <c r="CW355" i="1" s="1"/>
  <c r="CX370" i="1"/>
  <c r="CW370" i="1" s="1"/>
  <c r="CX583" i="1"/>
  <c r="CW583" i="1" s="1"/>
  <c r="CX591" i="1"/>
  <c r="CW591" i="1" s="1"/>
  <c r="CX464" i="1"/>
  <c r="CW464" i="1" s="1"/>
  <c r="CX653" i="1"/>
  <c r="CW653" i="1" s="1"/>
  <c r="CX748" i="1"/>
  <c r="CW748" i="1" s="1"/>
  <c r="CX773" i="1"/>
  <c r="CW773" i="1" s="1"/>
  <c r="CX785" i="1"/>
  <c r="CW785" i="1" s="1"/>
  <c r="CX16" i="1"/>
  <c r="CW16" i="1" s="1"/>
  <c r="CX47" i="1"/>
  <c r="CW47" i="1" s="1"/>
  <c r="CX245" i="1"/>
  <c r="CW245" i="1" s="1"/>
  <c r="CX602" i="1"/>
  <c r="CW602" i="1" s="1"/>
  <c r="CX33" i="1"/>
  <c r="CW33" i="1" s="1"/>
  <c r="CX80" i="1"/>
  <c r="CW80" i="1" s="1"/>
  <c r="CX301" i="1"/>
  <c r="CW301" i="1" s="1"/>
  <c r="CX25" i="1"/>
  <c r="CW25" i="1" s="1"/>
  <c r="CX48" i="1"/>
  <c r="CW48" i="1" s="1"/>
  <c r="CX56" i="1"/>
  <c r="CW56" i="1" s="1"/>
  <c r="CX72" i="1"/>
  <c r="CW72" i="1" s="1"/>
  <c r="CX168" i="1"/>
  <c r="CW168" i="1" s="1"/>
  <c r="CX176" i="1"/>
  <c r="CW176" i="1" s="1"/>
  <c r="CX346" i="1"/>
  <c r="CW346" i="1" s="1"/>
  <c r="CX376" i="1"/>
  <c r="CW376" i="1" s="1"/>
  <c r="CX687" i="1"/>
  <c r="CW687" i="1" s="1"/>
  <c r="CX754" i="1"/>
  <c r="CW754" i="1" s="1"/>
  <c r="CX142" i="1"/>
  <c r="CW142" i="1" s="1"/>
  <c r="CX221" i="1"/>
  <c r="CW221" i="1" s="1"/>
  <c r="CX375" i="1"/>
  <c r="CW375" i="1" s="1"/>
  <c r="CX235" i="1"/>
  <c r="CW235" i="1" s="1"/>
  <c r="CX251" i="1"/>
  <c r="CW251" i="1" s="1"/>
  <c r="CX595" i="1"/>
  <c r="CW595" i="1" s="1"/>
  <c r="CX634" i="1"/>
  <c r="CW634" i="1" s="1"/>
  <c r="CX664" i="1"/>
  <c r="CW664" i="1" s="1"/>
  <c r="CX813" i="1"/>
  <c r="CW813" i="1" s="1"/>
  <c r="CX845" i="1"/>
  <c r="CW845" i="1" s="1"/>
  <c r="CX380" i="1"/>
  <c r="CW380" i="1" s="1"/>
  <c r="CX618" i="1"/>
  <c r="CW618" i="1" s="1"/>
  <c r="CX698" i="1"/>
  <c r="CW698" i="1" s="1"/>
  <c r="CX737" i="1"/>
  <c r="CW737" i="1" s="1"/>
  <c r="CX746" i="1"/>
  <c r="CW746" i="1" s="1"/>
  <c r="CX759" i="1"/>
  <c r="CW759" i="1" s="1"/>
  <c r="CX852" i="1"/>
  <c r="CW852" i="1" s="1"/>
  <c r="CX112" i="1"/>
  <c r="CW112" i="1" s="1"/>
  <c r="CX765" i="1"/>
  <c r="CW765" i="1" s="1"/>
  <c r="CX777" i="1"/>
  <c r="CW777" i="1" s="1"/>
  <c r="CX686" i="1"/>
  <c r="CW686" i="1" s="1"/>
  <c r="CX286" i="1"/>
  <c r="CW286" i="1" s="1"/>
  <c r="CX539" i="1"/>
  <c r="CW539" i="1" s="1"/>
  <c r="CX605" i="1"/>
  <c r="CW605" i="1" s="1"/>
  <c r="CX636" i="1"/>
  <c r="CW636" i="1" s="1"/>
  <c r="CX638" i="1"/>
  <c r="CW638" i="1" s="1"/>
  <c r="CX878" i="1"/>
  <c r="CW878" i="1" s="1"/>
  <c r="CX859" i="1"/>
  <c r="CW859" i="1" s="1"/>
  <c r="CX125" i="1"/>
  <c r="CW125" i="1" s="1"/>
  <c r="CX204" i="1"/>
  <c r="CW204" i="1" s="1"/>
  <c r="CX367" i="1"/>
  <c r="CW367" i="1" s="1"/>
  <c r="CX441" i="1"/>
  <c r="CW441" i="1" s="1"/>
  <c r="CX457" i="1"/>
  <c r="CW457" i="1" s="1"/>
  <c r="CX552" i="1"/>
  <c r="CW552" i="1" s="1"/>
  <c r="CX601" i="1"/>
  <c r="CW601" i="1" s="1"/>
  <c r="DA732" i="1"/>
  <c r="CX758" i="1"/>
  <c r="CW758" i="1" s="1"/>
  <c r="CX782" i="1"/>
  <c r="CW782" i="1" s="1"/>
  <c r="CX180" i="1"/>
  <c r="CW180" i="1" s="1"/>
  <c r="CX228" i="1"/>
  <c r="CW228" i="1" s="1"/>
  <c r="CX473" i="1"/>
  <c r="CW473" i="1" s="1"/>
  <c r="CX496" i="1"/>
  <c r="CW496" i="1" s="1"/>
  <c r="CX528" i="1"/>
  <c r="CW528" i="1" s="1"/>
  <c r="CX569" i="1"/>
  <c r="CW569" i="1" s="1"/>
  <c r="CX842" i="1"/>
  <c r="CW842" i="1" s="1"/>
  <c r="CX889" i="1"/>
  <c r="CW889" i="1" s="1"/>
  <c r="CX35" i="1"/>
  <c r="CW35" i="1" s="1"/>
  <c r="CX219" i="1"/>
  <c r="CW219" i="1" s="1"/>
  <c r="CX511" i="1"/>
  <c r="CW511" i="1" s="1"/>
  <c r="CX519" i="1"/>
  <c r="CW519" i="1" s="1"/>
  <c r="CX527" i="1"/>
  <c r="CW527" i="1" s="1"/>
  <c r="CX691" i="1"/>
  <c r="CW691" i="1" s="1"/>
  <c r="CX722" i="1"/>
  <c r="CW722" i="1" s="1"/>
  <c r="CX793" i="1"/>
  <c r="CW793" i="1" s="1"/>
  <c r="CX899" i="1"/>
  <c r="CW899" i="1" s="1"/>
  <c r="CX74" i="1"/>
  <c r="CW74" i="1" s="1"/>
  <c r="CX154" i="1"/>
  <c r="CW154" i="1" s="1"/>
  <c r="CX162" i="1"/>
  <c r="CW162" i="1" s="1"/>
  <c r="CX430" i="1"/>
  <c r="CW430" i="1" s="1"/>
  <c r="CX542" i="1"/>
  <c r="CW542" i="1" s="1"/>
  <c r="CX198" i="1"/>
  <c r="CW198" i="1" s="1"/>
  <c r="CX325" i="1"/>
  <c r="CW325" i="1" s="1"/>
  <c r="CX381" i="1"/>
  <c r="CW381" i="1" s="1"/>
  <c r="CX424" i="1"/>
  <c r="CW424" i="1" s="1"/>
  <c r="CX564" i="1"/>
  <c r="CW564" i="1" s="1"/>
  <c r="CX596" i="1"/>
  <c r="CW596" i="1" s="1"/>
  <c r="CX607" i="1"/>
  <c r="CW607" i="1" s="1"/>
  <c r="CX753" i="1"/>
  <c r="CW753" i="1" s="1"/>
  <c r="CX790" i="1"/>
  <c r="CW790" i="1" s="1"/>
  <c r="CX821" i="1"/>
  <c r="CW821" i="1" s="1"/>
  <c r="CX837" i="1"/>
  <c r="CW837" i="1" s="1"/>
  <c r="CX873" i="1"/>
  <c r="CW873" i="1" s="1"/>
  <c r="CX804" i="1"/>
  <c r="CW804" i="1" s="1"/>
  <c r="CX606" i="1"/>
  <c r="CW606" i="1" s="1"/>
  <c r="AL742" i="1"/>
  <c r="CX887" i="1"/>
  <c r="CW887" i="1" s="1"/>
  <c r="CX802" i="1"/>
  <c r="CW802" i="1" s="1"/>
  <c r="CX685" i="1"/>
  <c r="CW685" i="1" s="1"/>
  <c r="CX702" i="1"/>
  <c r="CW702" i="1" s="1"/>
  <c r="CX750" i="1"/>
  <c r="CW750" i="1" s="1"/>
  <c r="CX763" i="1"/>
  <c r="CW763" i="1" s="1"/>
  <c r="CX791" i="1"/>
  <c r="CW791" i="1" s="1"/>
  <c r="CX285" i="1"/>
  <c r="CW285" i="1" s="1"/>
  <c r="CX331" i="1"/>
  <c r="CW331" i="1" s="1"/>
  <c r="CX665" i="1"/>
  <c r="CW665" i="1" s="1"/>
  <c r="CX800" i="1"/>
  <c r="CW800" i="1" s="1"/>
  <c r="CX817" i="1"/>
  <c r="CW817" i="1" s="1"/>
  <c r="CX833" i="1"/>
  <c r="CW833" i="1" s="1"/>
  <c r="CX885" i="1"/>
  <c r="CW885" i="1" s="1"/>
  <c r="CX387" i="1"/>
  <c r="CW387" i="1" s="1"/>
  <c r="CX577" i="1"/>
  <c r="CW577" i="1" s="1"/>
  <c r="CX847" i="1"/>
  <c r="CW847" i="1" s="1"/>
  <c r="CX883" i="1"/>
  <c r="CW883" i="1" s="1"/>
  <c r="DA901" i="1"/>
  <c r="CX226" i="1"/>
  <c r="CW226" i="1" s="1"/>
  <c r="CX266" i="1"/>
  <c r="CW266" i="1" s="1"/>
  <c r="CX305" i="1"/>
  <c r="CW305" i="1" s="1"/>
  <c r="CX429" i="1"/>
  <c r="CW429" i="1" s="1"/>
  <c r="CX478" i="1"/>
  <c r="CW478" i="1" s="1"/>
  <c r="CX487" i="1"/>
  <c r="CW487" i="1" s="1"/>
  <c r="CX495" i="1"/>
  <c r="CW495" i="1" s="1"/>
  <c r="CX526" i="1"/>
  <c r="CW526" i="1" s="1"/>
  <c r="CX534" i="1"/>
  <c r="CW534" i="1" s="1"/>
  <c r="CX709" i="1"/>
  <c r="CW709" i="1" s="1"/>
  <c r="CX781" i="1"/>
  <c r="CW781" i="1" s="1"/>
  <c r="CX783" i="1"/>
  <c r="CW783" i="1" s="1"/>
  <c r="CX828" i="1"/>
  <c r="CW828" i="1" s="1"/>
  <c r="CX882" i="1"/>
  <c r="CW882" i="1" s="1"/>
  <c r="DA888" i="1"/>
  <c r="CX888" i="1"/>
  <c r="CW888" i="1" s="1"/>
  <c r="CX619" i="1"/>
  <c r="CW619" i="1" s="1"/>
  <c r="CX23" i="1"/>
  <c r="CW23" i="1" s="1"/>
  <c r="CX46" i="1"/>
  <c r="CW46" i="1" s="1"/>
  <c r="CX110" i="1"/>
  <c r="CW110" i="1" s="1"/>
  <c r="CX175" i="1"/>
  <c r="CW175" i="1" s="1"/>
  <c r="CX437" i="1"/>
  <c r="CW437" i="1" s="1"/>
  <c r="CX567" i="1"/>
  <c r="CW567" i="1" s="1"/>
  <c r="CX628" i="1"/>
  <c r="CW628" i="1" s="1"/>
  <c r="CX675" i="1"/>
  <c r="CW675" i="1" s="1"/>
  <c r="CX735" i="1"/>
  <c r="CW735" i="1" s="1"/>
  <c r="DG803" i="1"/>
  <c r="DA810" i="1"/>
  <c r="CX827" i="1"/>
  <c r="CW827" i="1" s="1"/>
  <c r="CX879" i="1"/>
  <c r="CW879" i="1" s="1"/>
  <c r="CX881" i="1"/>
  <c r="CW881" i="1" s="1"/>
  <c r="CX858" i="1"/>
  <c r="CW858" i="1" s="1"/>
  <c r="DB615" i="1"/>
  <c r="DA848" i="1"/>
  <c r="CX383" i="1"/>
  <c r="CW383" i="1" s="1"/>
  <c r="DA602" i="1"/>
  <c r="CX673" i="1"/>
  <c r="CW673" i="1" s="1"/>
  <c r="CX707" i="1"/>
  <c r="CW707" i="1" s="1"/>
  <c r="CX856" i="1"/>
  <c r="CW856" i="1" s="1"/>
  <c r="CX584" i="1"/>
  <c r="CW584" i="1" s="1"/>
  <c r="CX37" i="1"/>
  <c r="CW37" i="1" s="1"/>
  <c r="CX288" i="1"/>
  <c r="CW288" i="1" s="1"/>
  <c r="CX319" i="1"/>
  <c r="CW319" i="1" s="1"/>
  <c r="CX349" i="1"/>
  <c r="CW349" i="1" s="1"/>
  <c r="CX357" i="1"/>
  <c r="CW357" i="1" s="1"/>
  <c r="CX409" i="1"/>
  <c r="CW409" i="1" s="1"/>
  <c r="CX642" i="1"/>
  <c r="CW642" i="1" s="1"/>
  <c r="CX706" i="1"/>
  <c r="CW706" i="1" s="1"/>
  <c r="CX779" i="1"/>
  <c r="CW779" i="1" s="1"/>
  <c r="CX876" i="1"/>
  <c r="CW876" i="1" s="1"/>
  <c r="DA883" i="1"/>
  <c r="CX126" i="1"/>
  <c r="CW126" i="1" s="1"/>
  <c r="CX303" i="1"/>
  <c r="CW303" i="1" s="1"/>
  <c r="CX334" i="1"/>
  <c r="CW334" i="1" s="1"/>
  <c r="CX451" i="1"/>
  <c r="CW451" i="1" s="1"/>
  <c r="CX609" i="1"/>
  <c r="CW609" i="1" s="1"/>
  <c r="CX656" i="1"/>
  <c r="CW656" i="1" s="1"/>
  <c r="DA882" i="1"/>
  <c r="CX855" i="1"/>
  <c r="CW855" i="1" s="1"/>
  <c r="CX459" i="1"/>
  <c r="CW459" i="1" s="1"/>
  <c r="CX75" i="1"/>
  <c r="CW75" i="1" s="1"/>
  <c r="CX107" i="1"/>
  <c r="CW107" i="1" s="1"/>
  <c r="CX271" i="1"/>
  <c r="CW271" i="1" s="1"/>
  <c r="CX408" i="1"/>
  <c r="CW408" i="1" s="1"/>
  <c r="CX515" i="1"/>
  <c r="CW515" i="1" s="1"/>
  <c r="CX639" i="1"/>
  <c r="CW639" i="1" s="1"/>
  <c r="DA770" i="1"/>
  <c r="CX805" i="1"/>
  <c r="CW805" i="1" s="1"/>
  <c r="CX27" i="1"/>
  <c r="CW27" i="1" s="1"/>
  <c r="CX51" i="1"/>
  <c r="CW51" i="1" s="1"/>
  <c r="CX237" i="1"/>
  <c r="CW237" i="1" s="1"/>
  <c r="CX273" i="1"/>
  <c r="CW273" i="1" s="1"/>
  <c r="CX274" i="1"/>
  <c r="CW274" i="1" s="1"/>
  <c r="CX298" i="1"/>
  <c r="CW298" i="1" s="1"/>
  <c r="CX314" i="1"/>
  <c r="CW314" i="1" s="1"/>
  <c r="CX394" i="1"/>
  <c r="CW394" i="1" s="1"/>
  <c r="CX420" i="1"/>
  <c r="CW420" i="1" s="1"/>
  <c r="CX481" i="1"/>
  <c r="CW481" i="1" s="1"/>
  <c r="CX491" i="1"/>
  <c r="CW491" i="1" s="1"/>
  <c r="CX500" i="1"/>
  <c r="CW500" i="1" s="1"/>
  <c r="CX524" i="1"/>
  <c r="CW524" i="1" s="1"/>
  <c r="CX532" i="1"/>
  <c r="CW532" i="1" s="1"/>
  <c r="CX556" i="1"/>
  <c r="CW556" i="1" s="1"/>
  <c r="CX612" i="1"/>
  <c r="CW612" i="1" s="1"/>
  <c r="CX629" i="1"/>
  <c r="CW629" i="1" s="1"/>
  <c r="CX703" i="1"/>
  <c r="CW703" i="1" s="1"/>
  <c r="CX716" i="1"/>
  <c r="CW716" i="1" s="1"/>
  <c r="DA806" i="1"/>
  <c r="CX814" i="1"/>
  <c r="CW814" i="1" s="1"/>
  <c r="CX866" i="1"/>
  <c r="CW866" i="1" s="1"/>
  <c r="CX540" i="1"/>
  <c r="CW540" i="1" s="1"/>
  <c r="CX439" i="1"/>
  <c r="CW439" i="1" s="1"/>
  <c r="CX313" i="1"/>
  <c r="CW313" i="1" s="1"/>
  <c r="CX523" i="1"/>
  <c r="CW523" i="1" s="1"/>
  <c r="CX312" i="1"/>
  <c r="CW312" i="1" s="1"/>
  <c r="CX659" i="1"/>
  <c r="CW659" i="1" s="1"/>
  <c r="CX662" i="1"/>
  <c r="CW662" i="1" s="1"/>
  <c r="CX663" i="1"/>
  <c r="CW663" i="1" s="1"/>
  <c r="CX701" i="1"/>
  <c r="CW701" i="1" s="1"/>
  <c r="CX732" i="1"/>
  <c r="CW732" i="1" s="1"/>
  <c r="DB870" i="1"/>
  <c r="CX730" i="1"/>
  <c r="CW730" i="1" s="1"/>
  <c r="CX304" i="1"/>
  <c r="CW304" i="1" s="1"/>
  <c r="CX149" i="1"/>
  <c r="CW149" i="1" s="1"/>
  <c r="CX236" i="1"/>
  <c r="CW236" i="1" s="1"/>
  <c r="CX255" i="1"/>
  <c r="CW255" i="1" s="1"/>
  <c r="CX362" i="1"/>
  <c r="CW362" i="1" s="1"/>
  <c r="CX393" i="1"/>
  <c r="CW393" i="1" s="1"/>
  <c r="CX455" i="1"/>
  <c r="CW455" i="1" s="1"/>
  <c r="CX489" i="1"/>
  <c r="CW489" i="1" s="1"/>
  <c r="CX490" i="1"/>
  <c r="CW490" i="1" s="1"/>
  <c r="CX498" i="1"/>
  <c r="CW498" i="1" s="1"/>
  <c r="CX82" i="1"/>
  <c r="CW82" i="1" s="1"/>
  <c r="CX132" i="1"/>
  <c r="CW132" i="1" s="1"/>
  <c r="CX141" i="1"/>
  <c r="CW141" i="1" s="1"/>
  <c r="CX201" i="1"/>
  <c r="CW201" i="1" s="1"/>
  <c r="CX209" i="1"/>
  <c r="CW209" i="1" s="1"/>
  <c r="CX227" i="1"/>
  <c r="CW227" i="1" s="1"/>
  <c r="CX263" i="1"/>
  <c r="CW263" i="1" s="1"/>
  <c r="CX339" i="1"/>
  <c r="CW339" i="1" s="1"/>
  <c r="CX347" i="1"/>
  <c r="CW347" i="1" s="1"/>
  <c r="CX354" i="1"/>
  <c r="CW354" i="1" s="1"/>
  <c r="CX382" i="1"/>
  <c r="CW382" i="1" s="1"/>
  <c r="CX392" i="1"/>
  <c r="CW392" i="1" s="1"/>
  <c r="CX410" i="1"/>
  <c r="CW410" i="1" s="1"/>
  <c r="CX446" i="1"/>
  <c r="CW446" i="1" s="1"/>
  <c r="CX463" i="1"/>
  <c r="CW463" i="1" s="1"/>
  <c r="CX488" i="1"/>
  <c r="CW488" i="1" s="1"/>
  <c r="CX589" i="1"/>
  <c r="CW589" i="1" s="1"/>
  <c r="CX597" i="1"/>
  <c r="CW597" i="1" s="1"/>
  <c r="CX610" i="1"/>
  <c r="CW610" i="1" s="1"/>
  <c r="CX643" i="1"/>
  <c r="CW643" i="1" s="1"/>
  <c r="CX700" i="1"/>
  <c r="CW700" i="1" s="1"/>
  <c r="CX731" i="1"/>
  <c r="CW731" i="1" s="1"/>
  <c r="CX794" i="1"/>
  <c r="CW794" i="1" s="1"/>
  <c r="CX812" i="1"/>
  <c r="CW812" i="1" s="1"/>
  <c r="CX862" i="1"/>
  <c r="CW862" i="1" s="1"/>
  <c r="CX165" i="1"/>
  <c r="CW165" i="1" s="1"/>
  <c r="CX714" i="1"/>
  <c r="CW714" i="1" s="1"/>
  <c r="CX660" i="1"/>
  <c r="CW660" i="1" s="1"/>
  <c r="CX604" i="1"/>
  <c r="CW604" i="1" s="1"/>
  <c r="CX401" i="1"/>
  <c r="CW401" i="1" s="1"/>
  <c r="CX147" i="1"/>
  <c r="CW147" i="1" s="1"/>
  <c r="CX174" i="1"/>
  <c r="CW174" i="1" s="1"/>
  <c r="CX741" i="1"/>
  <c r="CW741" i="1" s="1"/>
  <c r="DB845" i="1"/>
  <c r="CX711" i="1"/>
  <c r="CW711" i="1" s="1"/>
  <c r="CX272" i="1"/>
  <c r="CW272" i="1" s="1"/>
  <c r="CX24" i="1"/>
  <c r="CW24" i="1" s="1"/>
  <c r="CX32" i="1"/>
  <c r="CW32" i="1" s="1"/>
  <c r="CX139" i="1"/>
  <c r="CW139" i="1" s="1"/>
  <c r="CX215" i="1"/>
  <c r="CW215" i="1" s="1"/>
  <c r="CX287" i="1"/>
  <c r="CW287" i="1" s="1"/>
  <c r="CX345" i="1"/>
  <c r="CW345" i="1" s="1"/>
  <c r="CX461" i="1"/>
  <c r="CW461" i="1" s="1"/>
  <c r="CX537" i="1"/>
  <c r="CW537" i="1" s="1"/>
  <c r="CX571" i="1"/>
  <c r="CW571" i="1" s="1"/>
  <c r="CX579" i="1"/>
  <c r="CW579" i="1" s="1"/>
  <c r="CX654" i="1"/>
  <c r="CW654" i="1" s="1"/>
  <c r="CX739" i="1"/>
  <c r="CW739" i="1" s="1"/>
  <c r="CX764" i="1"/>
  <c r="CW764" i="1" s="1"/>
  <c r="CX825" i="1"/>
  <c r="CW825" i="1" s="1"/>
  <c r="CX839" i="1"/>
  <c r="CW839" i="1" s="1"/>
  <c r="CX877" i="1"/>
  <c r="CW877" i="1" s="1"/>
  <c r="CX853" i="1"/>
  <c r="CW853" i="1" s="1"/>
  <c r="CX652" i="1"/>
  <c r="CW652" i="1" s="1"/>
  <c r="CX592" i="1"/>
  <c r="CW592" i="1" s="1"/>
  <c r="CX468" i="1"/>
  <c r="CW468" i="1" s="1"/>
  <c r="CX136" i="1"/>
  <c r="CW136" i="1" s="1"/>
  <c r="CX155" i="1"/>
  <c r="CW155" i="1" s="1"/>
  <c r="CX163" i="1"/>
  <c r="CW163" i="1" s="1"/>
  <c r="CX417" i="1"/>
  <c r="CW417" i="1" s="1"/>
  <c r="CX505" i="1"/>
  <c r="CW505" i="1" s="1"/>
  <c r="CX513" i="1"/>
  <c r="CW513" i="1" s="1"/>
  <c r="CX726" i="1"/>
  <c r="CW726" i="1" s="1"/>
  <c r="CX699" i="1"/>
  <c r="CW699" i="1" s="1"/>
  <c r="CX460" i="1"/>
  <c r="CW460" i="1" s="1"/>
  <c r="CX368" i="1"/>
  <c r="CW368" i="1" s="1"/>
  <c r="CX253" i="1"/>
  <c r="CW253" i="1" s="1"/>
  <c r="CX118" i="1"/>
  <c r="CW118" i="1" s="1"/>
  <c r="DA689" i="1"/>
  <c r="CX302" i="1"/>
  <c r="CW302" i="1" s="1"/>
  <c r="DG305" i="1"/>
  <c r="CX485" i="1"/>
  <c r="CW485" i="1" s="1"/>
  <c r="DB623" i="1"/>
  <c r="CX692" i="1"/>
  <c r="CW692" i="1" s="1"/>
  <c r="CX807" i="1"/>
  <c r="CW807" i="1" s="1"/>
  <c r="DA834" i="1"/>
  <c r="CX359" i="1"/>
  <c r="CW359" i="1" s="1"/>
  <c r="CX91" i="1"/>
  <c r="CW91" i="1" s="1"/>
  <c r="CX197" i="1"/>
  <c r="CW197" i="1" s="1"/>
  <c r="CX205" i="1"/>
  <c r="CW205" i="1" s="1"/>
  <c r="CX249" i="1"/>
  <c r="CW249" i="1" s="1"/>
  <c r="DG255" i="1"/>
  <c r="CX259" i="1"/>
  <c r="CW259" i="1" s="1"/>
  <c r="CX318" i="1"/>
  <c r="CW318" i="1" s="1"/>
  <c r="CX335" i="1"/>
  <c r="CW335" i="1" s="1"/>
  <c r="CX414" i="1"/>
  <c r="CW414" i="1" s="1"/>
  <c r="CX493" i="1"/>
  <c r="CW493" i="1" s="1"/>
  <c r="CX535" i="1"/>
  <c r="CW535" i="1" s="1"/>
  <c r="CX560" i="1"/>
  <c r="CW560" i="1" s="1"/>
  <c r="DA728" i="1"/>
  <c r="DG732" i="1"/>
  <c r="CX806" i="1"/>
  <c r="CW806" i="1" s="1"/>
  <c r="CX682" i="1"/>
  <c r="CW682" i="1" s="1"/>
  <c r="CX624" i="1"/>
  <c r="CW624" i="1" s="1"/>
  <c r="CX550" i="1"/>
  <c r="CW550" i="1" s="1"/>
  <c r="CX358" i="1"/>
  <c r="CW358" i="1" s="1"/>
  <c r="CX54" i="1"/>
  <c r="CW54" i="1" s="1"/>
  <c r="CX152" i="1"/>
  <c r="CW152" i="1" s="1"/>
  <c r="CX160" i="1"/>
  <c r="CW160" i="1" s="1"/>
  <c r="CX196" i="1"/>
  <c r="CW196" i="1" s="1"/>
  <c r="CX247" i="1"/>
  <c r="CW247" i="1" s="1"/>
  <c r="CX300" i="1"/>
  <c r="CW300" i="1" s="1"/>
  <c r="CX326" i="1"/>
  <c r="CW326" i="1" s="1"/>
  <c r="CX342" i="1"/>
  <c r="CW342" i="1" s="1"/>
  <c r="CX396" i="1"/>
  <c r="CW396" i="1" s="1"/>
  <c r="CX422" i="1"/>
  <c r="CW422" i="1" s="1"/>
  <c r="CX467" i="1"/>
  <c r="CW467" i="1" s="1"/>
  <c r="CX483" i="1"/>
  <c r="CW483" i="1" s="1"/>
  <c r="DG488" i="1"/>
  <c r="CX651" i="1"/>
  <c r="CW651" i="1" s="1"/>
  <c r="CX844" i="1"/>
  <c r="CW844" i="1" s="1"/>
  <c r="CX774" i="1"/>
  <c r="CW774" i="1" s="1"/>
  <c r="CX679" i="1"/>
  <c r="CW679" i="1" s="1"/>
  <c r="CX623" i="1"/>
  <c r="CW623" i="1" s="1"/>
  <c r="DG226" i="1"/>
  <c r="CX576" i="1"/>
  <c r="CW576" i="1" s="1"/>
  <c r="CX649" i="1"/>
  <c r="CW649" i="1" s="1"/>
  <c r="CX668" i="1"/>
  <c r="CW668" i="1" s="1"/>
  <c r="CX745" i="1"/>
  <c r="CW745" i="1" s="1"/>
  <c r="CX890" i="1"/>
  <c r="CW890" i="1" s="1"/>
  <c r="CX892" i="1"/>
  <c r="CW892" i="1" s="1"/>
  <c r="CX893" i="1"/>
  <c r="CW893" i="1" s="1"/>
  <c r="CX894" i="1"/>
  <c r="CW894" i="1" s="1"/>
  <c r="CX884" i="1"/>
  <c r="CW884" i="1" s="1"/>
  <c r="CX829" i="1"/>
  <c r="CW829" i="1" s="1"/>
  <c r="CX677" i="1"/>
  <c r="CW677" i="1" s="1"/>
  <c r="CX549" i="1"/>
  <c r="CW549" i="1" s="1"/>
  <c r="CX449" i="1"/>
  <c r="CW449" i="1" s="1"/>
  <c r="CX4" i="1"/>
  <c r="CW4" i="1" s="1"/>
  <c r="CX12" i="1"/>
  <c r="CW12" i="1" s="1"/>
  <c r="CX44" i="1"/>
  <c r="CW44" i="1" s="1"/>
  <c r="CX52" i="1"/>
  <c r="CW52" i="1" s="1"/>
  <c r="CX178" i="1"/>
  <c r="CW178" i="1" s="1"/>
  <c r="CX179" i="1"/>
  <c r="CW179" i="1" s="1"/>
  <c r="CX238" i="1"/>
  <c r="CW238" i="1" s="1"/>
  <c r="CX307" i="1"/>
  <c r="CW307" i="1" s="1"/>
  <c r="CX316" i="1"/>
  <c r="CW316" i="1" s="1"/>
  <c r="CX333" i="1"/>
  <c r="CW333" i="1" s="1"/>
  <c r="CX341" i="1"/>
  <c r="CW341" i="1" s="1"/>
  <c r="CX482" i="1"/>
  <c r="CW482" i="1" s="1"/>
  <c r="CX517" i="1"/>
  <c r="CW517" i="1" s="1"/>
  <c r="CX533" i="1"/>
  <c r="CW533" i="1" s="1"/>
  <c r="CX541" i="1"/>
  <c r="CW541" i="1" s="1"/>
  <c r="CX558" i="1"/>
  <c r="CW558" i="1" s="1"/>
  <c r="CX648" i="1"/>
  <c r="CW648" i="1" s="1"/>
  <c r="CX704" i="1"/>
  <c r="CW704" i="1" s="1"/>
  <c r="CX734" i="1"/>
  <c r="CW734" i="1" s="1"/>
  <c r="CX744" i="1"/>
  <c r="CW744" i="1" s="1"/>
  <c r="CX816" i="1"/>
  <c r="CW816" i="1" s="1"/>
  <c r="CX834" i="1"/>
  <c r="CW834" i="1" s="1"/>
  <c r="CX848" i="1"/>
  <c r="CW848" i="1" s="1"/>
  <c r="CX869" i="1"/>
  <c r="CW869" i="1" s="1"/>
  <c r="CX871" i="1"/>
  <c r="CW871" i="1" s="1"/>
  <c r="CX772" i="1"/>
  <c r="CW772" i="1" s="1"/>
  <c r="CX676" i="1"/>
  <c r="CW676" i="1" s="1"/>
  <c r="CX621" i="1"/>
  <c r="CW621" i="1" s="1"/>
  <c r="CX548" i="1"/>
  <c r="CW548" i="1" s="1"/>
  <c r="CX440" i="1"/>
  <c r="CW440" i="1" s="1"/>
  <c r="CX63" i="1"/>
  <c r="CW63" i="1" s="1"/>
  <c r="CX84" i="1"/>
  <c r="CW84" i="1" s="1"/>
  <c r="CX135" i="1"/>
  <c r="CW135" i="1" s="1"/>
  <c r="DG139" i="1"/>
  <c r="CX203" i="1"/>
  <c r="CW203" i="1" s="1"/>
  <c r="CX211" i="1"/>
  <c r="CW211" i="1" s="1"/>
  <c r="CX340" i="1"/>
  <c r="CW340" i="1" s="1"/>
  <c r="CX356" i="1"/>
  <c r="CW356" i="1" s="1"/>
  <c r="DG380" i="1"/>
  <c r="CX384" i="1"/>
  <c r="CW384" i="1" s="1"/>
  <c r="DA628" i="1"/>
  <c r="CX630" i="1"/>
  <c r="CW630" i="1" s="1"/>
  <c r="DA653" i="1"/>
  <c r="DA692" i="1"/>
  <c r="CX815" i="1"/>
  <c r="CW815" i="1" s="1"/>
  <c r="CX868" i="1"/>
  <c r="CW868" i="1" s="1"/>
  <c r="CX886" i="1"/>
  <c r="CW886" i="1" s="1"/>
  <c r="CX620" i="1"/>
  <c r="CW620" i="1" s="1"/>
  <c r="CX332" i="1"/>
  <c r="CW332" i="1" s="1"/>
  <c r="CX43" i="1"/>
  <c r="CW43" i="1" s="1"/>
  <c r="CX8" i="1"/>
  <c r="CW8" i="1" s="1"/>
  <c r="DG17" i="1"/>
  <c r="CX17" i="1"/>
  <c r="CW17" i="1" s="1"/>
  <c r="DG34" i="1"/>
  <c r="CX34" i="1"/>
  <c r="CW34" i="1" s="1"/>
  <c r="CX78" i="1"/>
  <c r="CW78" i="1" s="1"/>
  <c r="CX96" i="1"/>
  <c r="CW96" i="1" s="1"/>
  <c r="DG104" i="1"/>
  <c r="CX104" i="1"/>
  <c r="CW104" i="1" s="1"/>
  <c r="DG115" i="1"/>
  <c r="CX115" i="1"/>
  <c r="CW115" i="1" s="1"/>
  <c r="DG124" i="1"/>
  <c r="CX124" i="1"/>
  <c r="CW124" i="1" s="1"/>
  <c r="DG171" i="1"/>
  <c r="CX171" i="1"/>
  <c r="CW171" i="1" s="1"/>
  <c r="CX184" i="1"/>
  <c r="CW184" i="1" s="1"/>
  <c r="CX212" i="1"/>
  <c r="CW212" i="1" s="1"/>
  <c r="CX232" i="1"/>
  <c r="CW232" i="1" s="1"/>
  <c r="DG240" i="1"/>
  <c r="CX240" i="1"/>
  <c r="CW240" i="1" s="1"/>
  <c r="DG260" i="1"/>
  <c r="CX260" i="1"/>
  <c r="CW260" i="1" s="1"/>
  <c r="DG275" i="1"/>
  <c r="DG283" i="1"/>
  <c r="CX283" i="1"/>
  <c r="CW283" i="1" s="1"/>
  <c r="DG284" i="1"/>
  <c r="CX284" i="1"/>
  <c r="CW284" i="1" s="1"/>
  <c r="DG338" i="1"/>
  <c r="CX338" i="1"/>
  <c r="CW338" i="1" s="1"/>
  <c r="DG416" i="1"/>
  <c r="CX416" i="1"/>
  <c r="CW416" i="1" s="1"/>
  <c r="CX425" i="1"/>
  <c r="CW425" i="1" s="1"/>
  <c r="DG435" i="1"/>
  <c r="CX435" i="1"/>
  <c r="CW435" i="1" s="1"/>
  <c r="DG504" i="1"/>
  <c r="CX504" i="1"/>
  <c r="CW504" i="1" s="1"/>
  <c r="DG512" i="1"/>
  <c r="CX512" i="1"/>
  <c r="CW512" i="1" s="1"/>
  <c r="DG529" i="1"/>
  <c r="CX529" i="1"/>
  <c r="CW529" i="1" s="1"/>
  <c r="DG538" i="1"/>
  <c r="CX538" i="1"/>
  <c r="CW538" i="1" s="1"/>
  <c r="CX574" i="1"/>
  <c r="CW574" i="1" s="1"/>
  <c r="CX613" i="1"/>
  <c r="CW613" i="1" s="1"/>
  <c r="DG669" i="1"/>
  <c r="CX669" i="1"/>
  <c r="CW669" i="1" s="1"/>
  <c r="DG740" i="1"/>
  <c r="CX740" i="1"/>
  <c r="CW740" i="1" s="1"/>
  <c r="AK742" i="1"/>
  <c r="DG798" i="1"/>
  <c r="CX798" i="1"/>
  <c r="CW798" i="1" s="1"/>
  <c r="CX647" i="1"/>
  <c r="CW647" i="1" s="1"/>
  <c r="CX404" i="1"/>
  <c r="CW404" i="1" s="1"/>
  <c r="CX293" i="1"/>
  <c r="CW293" i="1" s="1"/>
  <c r="CX182" i="1"/>
  <c r="CW182" i="1" s="1"/>
  <c r="CX92" i="1"/>
  <c r="CW92" i="1" s="1"/>
  <c r="DG268" i="1"/>
  <c r="CX268" i="1"/>
  <c r="CW268" i="1" s="1"/>
  <c r="DG309" i="1"/>
  <c r="CX309" i="1"/>
  <c r="CW309" i="1" s="1"/>
  <c r="DG385" i="1"/>
  <c r="CX385" i="1"/>
  <c r="CW385" i="1" s="1"/>
  <c r="DG405" i="1"/>
  <c r="CX405" i="1"/>
  <c r="CW405" i="1" s="1"/>
  <c r="DG415" i="1"/>
  <c r="CX415" i="1"/>
  <c r="CW415" i="1" s="1"/>
  <c r="DG434" i="1"/>
  <c r="CX434" i="1"/>
  <c r="CW434" i="1" s="1"/>
  <c r="DG474" i="1"/>
  <c r="CX474" i="1"/>
  <c r="CW474" i="1" s="1"/>
  <c r="DG503" i="1"/>
  <c r="CX503" i="1"/>
  <c r="CW503" i="1" s="1"/>
  <c r="DG520" i="1"/>
  <c r="CX520" i="1"/>
  <c r="CW520" i="1" s="1"/>
  <c r="DG545" i="1"/>
  <c r="CX545" i="1"/>
  <c r="CW545" i="1" s="1"/>
  <c r="DG554" i="1"/>
  <c r="CX554" i="1"/>
  <c r="CW554" i="1" s="1"/>
  <c r="DG598" i="1"/>
  <c r="CX598" i="1"/>
  <c r="CW598" i="1" s="1"/>
  <c r="DG831" i="1"/>
  <c r="CX831" i="1"/>
  <c r="CW831" i="1" s="1"/>
  <c r="CX875" i="1"/>
  <c r="CW875" i="1" s="1"/>
  <c r="CX536" i="1"/>
  <c r="CW536" i="1" s="1"/>
  <c r="CX257" i="1"/>
  <c r="CW257" i="1" s="1"/>
  <c r="CX36" i="1"/>
  <c r="CW36" i="1" s="1"/>
  <c r="DG7" i="1"/>
  <c r="CX7" i="1"/>
  <c r="CW7" i="1" s="1"/>
  <c r="DG50" i="1"/>
  <c r="CX50" i="1"/>
  <c r="CW50" i="1" s="1"/>
  <c r="DG95" i="1"/>
  <c r="CX95" i="1"/>
  <c r="CW95" i="1" s="1"/>
  <c r="CX114" i="1"/>
  <c r="CW114" i="1" s="1"/>
  <c r="DG123" i="1"/>
  <c r="CX123" i="1"/>
  <c r="CW123" i="1" s="1"/>
  <c r="CX133" i="1"/>
  <c r="CW133" i="1" s="1"/>
  <c r="DG144" i="1"/>
  <c r="CX144" i="1"/>
  <c r="CW144" i="1" s="1"/>
  <c r="CX170" i="1"/>
  <c r="CW170" i="1" s="1"/>
  <c r="CX183" i="1"/>
  <c r="CW183" i="1" s="1"/>
  <c r="DG202" i="1"/>
  <c r="CX202" i="1"/>
  <c r="CW202" i="1" s="1"/>
  <c r="DG231" i="1"/>
  <c r="CX231" i="1"/>
  <c r="CW231" i="1" s="1"/>
  <c r="CX239" i="1"/>
  <c r="CW239" i="1" s="1"/>
  <c r="CX281" i="1"/>
  <c r="CW281" i="1" s="1"/>
  <c r="CX282" i="1"/>
  <c r="CW282" i="1" s="1"/>
  <c r="CX329" i="1"/>
  <c r="CW329" i="1" s="1"/>
  <c r="CX337" i="1"/>
  <c r="CW337" i="1" s="1"/>
  <c r="DG353" i="1"/>
  <c r="CX353" i="1"/>
  <c r="CW353" i="1" s="1"/>
  <c r="DG433" i="1"/>
  <c r="CX433" i="1"/>
  <c r="CW433" i="1" s="1"/>
  <c r="DG454" i="1"/>
  <c r="CX454" i="1"/>
  <c r="CW454" i="1" s="1"/>
  <c r="DG573" i="1"/>
  <c r="CX573" i="1"/>
  <c r="CW573" i="1" s="1"/>
  <c r="DG581" i="1"/>
  <c r="CX581" i="1"/>
  <c r="CW581" i="1" s="1"/>
  <c r="DG752" i="1"/>
  <c r="CX752" i="1"/>
  <c r="CW752" i="1" s="1"/>
  <c r="DG830" i="1"/>
  <c r="CX830" i="1"/>
  <c r="CW830" i="1" s="1"/>
  <c r="CX762" i="1"/>
  <c r="CW762" i="1" s="1"/>
  <c r="CX646" i="1"/>
  <c r="CW646" i="1" s="1"/>
  <c r="CX403" i="1"/>
  <c r="CW403" i="1" s="1"/>
  <c r="CX292" i="1"/>
  <c r="CW292" i="1" s="1"/>
  <c r="CX109" i="1"/>
  <c r="CW109" i="1" s="1"/>
  <c r="CX70" i="1"/>
  <c r="CW70" i="1" s="1"/>
  <c r="CX40" i="1"/>
  <c r="CW40" i="1" s="1"/>
  <c r="DG60" i="1"/>
  <c r="CX60" i="1"/>
  <c r="CW60" i="1" s="1"/>
  <c r="DG86" i="1"/>
  <c r="CX86" i="1"/>
  <c r="CW86" i="1" s="1"/>
  <c r="CX122" i="1"/>
  <c r="CW122" i="1" s="1"/>
  <c r="DG143" i="1"/>
  <c r="CX143" i="1"/>
  <c r="CW143" i="1" s="1"/>
  <c r="CX151" i="1"/>
  <c r="CW151" i="1" s="1"/>
  <c r="DG161" i="1"/>
  <c r="CX161" i="1"/>
  <c r="CW161" i="1" s="1"/>
  <c r="CX200" i="1"/>
  <c r="CW200" i="1" s="1"/>
  <c r="CX210" i="1"/>
  <c r="CW210" i="1" s="1"/>
  <c r="CX220" i="1"/>
  <c r="CW220" i="1" s="1"/>
  <c r="CX267" i="1"/>
  <c r="CW267" i="1" s="1"/>
  <c r="DG278" i="1"/>
  <c r="CX278" i="1"/>
  <c r="CW278" i="1" s="1"/>
  <c r="DG279" i="1"/>
  <c r="CX279" i="1"/>
  <c r="CW279" i="1" s="1"/>
  <c r="DG308" i="1"/>
  <c r="CX308" i="1"/>
  <c r="CW308" i="1" s="1"/>
  <c r="CX444" i="1"/>
  <c r="CW444" i="1" s="1"/>
  <c r="CX453" i="1"/>
  <c r="CW453" i="1" s="1"/>
  <c r="CX492" i="1"/>
  <c r="CW492" i="1" s="1"/>
  <c r="CX544" i="1"/>
  <c r="CW544" i="1" s="1"/>
  <c r="CX553" i="1"/>
  <c r="CW553" i="1" s="1"/>
  <c r="CX611" i="1"/>
  <c r="CW611" i="1" s="1"/>
  <c r="CX627" i="1"/>
  <c r="CW627" i="1" s="1"/>
  <c r="DG644" i="1"/>
  <c r="CX644" i="1"/>
  <c r="CW644" i="1" s="1"/>
  <c r="CX645" i="1"/>
  <c r="CW645" i="1" s="1"/>
  <c r="CX738" i="1"/>
  <c r="CW738" i="1" s="1"/>
  <c r="DG872" i="1"/>
  <c r="CX872" i="1"/>
  <c r="CW872" i="1" s="1"/>
  <c r="CX874" i="1"/>
  <c r="CW874" i="1" s="1"/>
  <c r="CX832" i="1"/>
  <c r="CW832" i="1" s="1"/>
  <c r="CX328" i="1"/>
  <c r="CW328" i="1" s="1"/>
  <c r="CX256" i="1"/>
  <c r="CW256" i="1" s="1"/>
  <c r="CX145" i="1"/>
  <c r="CW145" i="1" s="1"/>
  <c r="CX53" i="1"/>
  <c r="CW53" i="1" s="1"/>
  <c r="DG15" i="1"/>
  <c r="CX15" i="1"/>
  <c r="CW15" i="1" s="1"/>
  <c r="DG68" i="1"/>
  <c r="CX68" i="1"/>
  <c r="CW68" i="1" s="1"/>
  <c r="DG76" i="1"/>
  <c r="CX76" i="1"/>
  <c r="CW76" i="1" s="1"/>
  <c r="DG102" i="1"/>
  <c r="CX102" i="1"/>
  <c r="CW102" i="1" s="1"/>
  <c r="DG113" i="1"/>
  <c r="CX113" i="1"/>
  <c r="CW113" i="1" s="1"/>
  <c r="DG169" i="1"/>
  <c r="CX169" i="1"/>
  <c r="CW169" i="1" s="1"/>
  <c r="DG258" i="1"/>
  <c r="CX258" i="1"/>
  <c r="CW258" i="1" s="1"/>
  <c r="DG352" i="1"/>
  <c r="CX352" i="1"/>
  <c r="CW352" i="1" s="1"/>
  <c r="DG452" i="1"/>
  <c r="CX452" i="1"/>
  <c r="CW452" i="1" s="1"/>
  <c r="DG462" i="1"/>
  <c r="CX462" i="1"/>
  <c r="CW462" i="1" s="1"/>
  <c r="CX510" i="1"/>
  <c r="CW510" i="1" s="1"/>
  <c r="DB538" i="1"/>
  <c r="CX572" i="1"/>
  <c r="CW572" i="1" s="1"/>
  <c r="DG580" i="1"/>
  <c r="CX580" i="1"/>
  <c r="CW580" i="1" s="1"/>
  <c r="DG626" i="1"/>
  <c r="CX626" i="1"/>
  <c r="CW626" i="1" s="1"/>
  <c r="DG721" i="1"/>
  <c r="CX721" i="1"/>
  <c r="CW721" i="1" s="1"/>
  <c r="DG778" i="1"/>
  <c r="CX778" i="1"/>
  <c r="CW778" i="1" s="1"/>
  <c r="DG863" i="1"/>
  <c r="CX863" i="1"/>
  <c r="CW863" i="1" s="1"/>
  <c r="CX693" i="1"/>
  <c r="CW693" i="1" s="1"/>
  <c r="CX661" i="1"/>
  <c r="CW661" i="1" s="1"/>
  <c r="CX494" i="1"/>
  <c r="CW494" i="1" s="1"/>
  <c r="CX363" i="1"/>
  <c r="CW363" i="1" s="1"/>
  <c r="CX291" i="1"/>
  <c r="CW291" i="1" s="1"/>
  <c r="DG59" i="1"/>
  <c r="CX59" i="1"/>
  <c r="CW59" i="1" s="1"/>
  <c r="DG85" i="1"/>
  <c r="CX85" i="1"/>
  <c r="CW85" i="1" s="1"/>
  <c r="DG150" i="1"/>
  <c r="CX150" i="1"/>
  <c r="CW150" i="1" s="1"/>
  <c r="DG199" i="1"/>
  <c r="CX199" i="1"/>
  <c r="CW199" i="1" s="1"/>
  <c r="DG290" i="1"/>
  <c r="CX290" i="1"/>
  <c r="CW290" i="1" s="1"/>
  <c r="DG371" i="1"/>
  <c r="CX371" i="1"/>
  <c r="CW371" i="1" s="1"/>
  <c r="DG443" i="1"/>
  <c r="CX443" i="1"/>
  <c r="CW443" i="1" s="1"/>
  <c r="DG480" i="1"/>
  <c r="CX480" i="1"/>
  <c r="CW480" i="1" s="1"/>
  <c r="DG518" i="1"/>
  <c r="CX518" i="1"/>
  <c r="CW518" i="1" s="1"/>
  <c r="DG543" i="1"/>
  <c r="CX543" i="1"/>
  <c r="CW543" i="1" s="1"/>
  <c r="DG563" i="1"/>
  <c r="CX563" i="1"/>
  <c r="CW563" i="1" s="1"/>
  <c r="DG587" i="1"/>
  <c r="CX587" i="1"/>
  <c r="CW587" i="1" s="1"/>
  <c r="DG588" i="1"/>
  <c r="CX588" i="1"/>
  <c r="CW588" i="1" s="1"/>
  <c r="DG625" i="1"/>
  <c r="CX625" i="1"/>
  <c r="CW625" i="1" s="1"/>
  <c r="CX720" i="1"/>
  <c r="CW720" i="1" s="1"/>
  <c r="DG720" i="1"/>
  <c r="DG736" i="1"/>
  <c r="CX736" i="1"/>
  <c r="CW736" i="1" s="1"/>
  <c r="CX870" i="1"/>
  <c r="CW870" i="1" s="1"/>
  <c r="CX725" i="1"/>
  <c r="CW725" i="1" s="1"/>
  <c r="CX327" i="1"/>
  <c r="CW327" i="1" s="1"/>
  <c r="DG5" i="1"/>
  <c r="CX5" i="1"/>
  <c r="CW5" i="1" s="1"/>
  <c r="DG13" i="1"/>
  <c r="CX13" i="1"/>
  <c r="CW13" i="1" s="1"/>
  <c r="DG31" i="1"/>
  <c r="CX31" i="1"/>
  <c r="CW31" i="1" s="1"/>
  <c r="DG93" i="1"/>
  <c r="CX93" i="1"/>
  <c r="CW93" i="1" s="1"/>
  <c r="DB212" i="1"/>
  <c r="DG276" i="1"/>
  <c r="CX276" i="1"/>
  <c r="CW276" i="1" s="1"/>
  <c r="DG306" i="1"/>
  <c r="CX306" i="1"/>
  <c r="CW306" i="1" s="1"/>
  <c r="CX336" i="1"/>
  <c r="CW336" i="1" s="1"/>
  <c r="CX344" i="1"/>
  <c r="CW344" i="1" s="1"/>
  <c r="DG351" i="1"/>
  <c r="CX351" i="1"/>
  <c r="CW351" i="1" s="1"/>
  <c r="DG361" i="1"/>
  <c r="DG680" i="1"/>
  <c r="CX680" i="1"/>
  <c r="CW680" i="1" s="1"/>
  <c r="DG681" i="1"/>
  <c r="CX681" i="1"/>
  <c r="CW681" i="1" s="1"/>
  <c r="CX717" i="1"/>
  <c r="CW717" i="1" s="1"/>
  <c r="DG718" i="1"/>
  <c r="CX718" i="1"/>
  <c r="CW718" i="1" s="1"/>
  <c r="CX719" i="1"/>
  <c r="CW719" i="1" s="1"/>
  <c r="DG747" i="1"/>
  <c r="CX747" i="1"/>
  <c r="CW747" i="1" s="1"/>
  <c r="CX761" i="1"/>
  <c r="CW761" i="1" s="1"/>
  <c r="DG843" i="1"/>
  <c r="CX843" i="1"/>
  <c r="CW843" i="1" s="1"/>
  <c r="CX861" i="1"/>
  <c r="CW861" i="1" s="1"/>
  <c r="CX902" i="1"/>
  <c r="CW902" i="1" s="1"/>
  <c r="CX565" i="1"/>
  <c r="CW565" i="1" s="1"/>
  <c r="CX472" i="1"/>
  <c r="CW472" i="1" s="1"/>
  <c r="CX289" i="1"/>
  <c r="CW289" i="1" s="1"/>
  <c r="CX140" i="1"/>
  <c r="CW140" i="1" s="1"/>
  <c r="CX67" i="1"/>
  <c r="CW67" i="1" s="1"/>
  <c r="CX29" i="1"/>
  <c r="CW29" i="1" s="1"/>
  <c r="DG22" i="1"/>
  <c r="CX22" i="1"/>
  <c r="CW22" i="1" s="1"/>
  <c r="DG58" i="1"/>
  <c r="CX58" i="1"/>
  <c r="CW58" i="1" s="1"/>
  <c r="DG66" i="1"/>
  <c r="CX66" i="1"/>
  <c r="CW66" i="1" s="1"/>
  <c r="DG131" i="1"/>
  <c r="CX131" i="1"/>
  <c r="CW131" i="1" s="1"/>
  <c r="DG218" i="1"/>
  <c r="CX218" i="1"/>
  <c r="CW218" i="1" s="1"/>
  <c r="DG297" i="1"/>
  <c r="CX297" i="1"/>
  <c r="CW297" i="1" s="1"/>
  <c r="DG402" i="1"/>
  <c r="CX402" i="1"/>
  <c r="CW402" i="1" s="1"/>
  <c r="DG442" i="1"/>
  <c r="CX442" i="1"/>
  <c r="CW442" i="1" s="1"/>
  <c r="DG471" i="1"/>
  <c r="CX471" i="1"/>
  <c r="CW471" i="1" s="1"/>
  <c r="DG479" i="1"/>
  <c r="CX479" i="1"/>
  <c r="CW479" i="1" s="1"/>
  <c r="DG658" i="1"/>
  <c r="CX658" i="1"/>
  <c r="CW658" i="1" s="1"/>
  <c r="DG760" i="1"/>
  <c r="CX760" i="1"/>
  <c r="CW760" i="1" s="1"/>
  <c r="DG775" i="1"/>
  <c r="CX775" i="1"/>
  <c r="CW775" i="1" s="1"/>
  <c r="DG792" i="1"/>
  <c r="CX792" i="1"/>
  <c r="CW792" i="1" s="1"/>
  <c r="DG860" i="1"/>
  <c r="CX860" i="1"/>
  <c r="CW860" i="1" s="1"/>
  <c r="CX724" i="1"/>
  <c r="CW724" i="1" s="1"/>
  <c r="CX509" i="1"/>
  <c r="CW509" i="1" s="1"/>
  <c r="CX248" i="1"/>
  <c r="CW248" i="1" s="1"/>
  <c r="CX121" i="1"/>
  <c r="CW121" i="1" s="1"/>
  <c r="CX103" i="1"/>
  <c r="CW103" i="1" s="1"/>
  <c r="CX65" i="1"/>
  <c r="CW65" i="1" s="1"/>
  <c r="CX28" i="1"/>
  <c r="CW28" i="1" s="1"/>
  <c r="DG421" i="1"/>
  <c r="CX421" i="1"/>
  <c r="CW421" i="1" s="1"/>
  <c r="DG450" i="1"/>
  <c r="CX450" i="1"/>
  <c r="CW450" i="1" s="1"/>
  <c r="DG499" i="1"/>
  <c r="CX499" i="1"/>
  <c r="CW499" i="1" s="1"/>
  <c r="DG508" i="1"/>
  <c r="CX508" i="1"/>
  <c r="CW508" i="1" s="1"/>
  <c r="DG525" i="1"/>
  <c r="CX525" i="1"/>
  <c r="CW525" i="1" s="1"/>
  <c r="DG657" i="1"/>
  <c r="CX657" i="1"/>
  <c r="CW657" i="1" s="1"/>
  <c r="DG678" i="1"/>
  <c r="CX678" i="1"/>
  <c r="CW678" i="1" s="1"/>
  <c r="DG840" i="1"/>
  <c r="CX840" i="1"/>
  <c r="CW840" i="1" s="1"/>
  <c r="DG841" i="1"/>
  <c r="CX841" i="1"/>
  <c r="CW841" i="1" s="1"/>
  <c r="CX797" i="1"/>
  <c r="CW797" i="1" s="1"/>
  <c r="CX771" i="1"/>
  <c r="CW771" i="1" s="1"/>
  <c r="CX432" i="1"/>
  <c r="CW432" i="1" s="1"/>
  <c r="CX321" i="1"/>
  <c r="CW321" i="1" s="1"/>
  <c r="CX192" i="1"/>
  <c r="CW192" i="1" s="1"/>
  <c r="CX120" i="1"/>
  <c r="CW120" i="1" s="1"/>
  <c r="CX100" i="1"/>
  <c r="CW100" i="1" s="1"/>
  <c r="CX83" i="1"/>
  <c r="CW83" i="1" s="1"/>
  <c r="DG129" i="1"/>
  <c r="CX129" i="1"/>
  <c r="CW129" i="1" s="1"/>
  <c r="DG138" i="1"/>
  <c r="CX138" i="1"/>
  <c r="CW138" i="1" s="1"/>
  <c r="DG188" i="1"/>
  <c r="CX188" i="1"/>
  <c r="CW188" i="1" s="1"/>
  <c r="DG212" i="1"/>
  <c r="DG225" i="1"/>
  <c r="CX225" i="1"/>
  <c r="CW225" i="1" s="1"/>
  <c r="DG254" i="1"/>
  <c r="CX254" i="1"/>
  <c r="CW254" i="1" s="1"/>
  <c r="DG369" i="1"/>
  <c r="CX369" i="1"/>
  <c r="CW369" i="1" s="1"/>
  <c r="DG379" i="1"/>
  <c r="CX379" i="1"/>
  <c r="CW379" i="1" s="1"/>
  <c r="DG470" i="1"/>
  <c r="CX470" i="1"/>
  <c r="CW470" i="1" s="1"/>
  <c r="DB480" i="1"/>
  <c r="DG516" i="1"/>
  <c r="CX516" i="1"/>
  <c r="CW516" i="1" s="1"/>
  <c r="DA723" i="1"/>
  <c r="DA821" i="1"/>
  <c r="CX867" i="1"/>
  <c r="CW867" i="1" s="1"/>
  <c r="CX723" i="1"/>
  <c r="CW723" i="1" s="1"/>
  <c r="CX690" i="1"/>
  <c r="CW690" i="1" s="1"/>
  <c r="CX431" i="1"/>
  <c r="CW431" i="1" s="1"/>
  <c r="CX320" i="1"/>
  <c r="CW320" i="1" s="1"/>
  <c r="CX265" i="1"/>
  <c r="CW265" i="1" s="1"/>
  <c r="CX230" i="1"/>
  <c r="CW230" i="1" s="1"/>
  <c r="CX64" i="1"/>
  <c r="CW64" i="1" s="1"/>
  <c r="DG3" i="1"/>
  <c r="CX3" i="1"/>
  <c r="CW3" i="1" s="1"/>
  <c r="DG11" i="1"/>
  <c r="CX11" i="1"/>
  <c r="CW11" i="1" s="1"/>
  <c r="DG52" i="1"/>
  <c r="DG128" i="1"/>
  <c r="CX128" i="1"/>
  <c r="CW128" i="1" s="1"/>
  <c r="DG158" i="1"/>
  <c r="CX158" i="1"/>
  <c r="CW158" i="1" s="1"/>
  <c r="DG206" i="1"/>
  <c r="CX206" i="1"/>
  <c r="CW206" i="1" s="1"/>
  <c r="DG252" i="1"/>
  <c r="CX252" i="1"/>
  <c r="CW252" i="1" s="1"/>
  <c r="DG378" i="1"/>
  <c r="CX378" i="1"/>
  <c r="CW378" i="1" s="1"/>
  <c r="DG507" i="1"/>
  <c r="CX507" i="1"/>
  <c r="CW507" i="1" s="1"/>
  <c r="DA644" i="1"/>
  <c r="DG655" i="1"/>
  <c r="CX655" i="1"/>
  <c r="CW655" i="1" s="1"/>
  <c r="DG713" i="1"/>
  <c r="CX713" i="1"/>
  <c r="CW713" i="1" s="1"/>
  <c r="DG757" i="1"/>
  <c r="CX757" i="1"/>
  <c r="CW757" i="1" s="1"/>
  <c r="DG769" i="1"/>
  <c r="CX769" i="1"/>
  <c r="CW769" i="1" s="1"/>
  <c r="DG895" i="1"/>
  <c r="CX895" i="1"/>
  <c r="CW895" i="1" s="1"/>
  <c r="CX896" i="1"/>
  <c r="CW896" i="1" s="1"/>
  <c r="CX838" i="1"/>
  <c r="CW838" i="1" s="1"/>
  <c r="CX796" i="1"/>
  <c r="CW796" i="1" s="1"/>
  <c r="CX770" i="1"/>
  <c r="CW770" i="1" s="1"/>
  <c r="CX469" i="1"/>
  <c r="CW469" i="1" s="1"/>
  <c r="CX413" i="1"/>
  <c r="CW413" i="1" s="1"/>
  <c r="CX395" i="1"/>
  <c r="CW395" i="1" s="1"/>
  <c r="CX264" i="1"/>
  <c r="CW264" i="1" s="1"/>
  <c r="CX191" i="1"/>
  <c r="CW191" i="1" s="1"/>
  <c r="CX119" i="1"/>
  <c r="CW119" i="1" s="1"/>
  <c r="CX99" i="1"/>
  <c r="CW99" i="1" s="1"/>
  <c r="DB20" i="1"/>
  <c r="CX20" i="1"/>
  <c r="CW20" i="1" s="1"/>
  <c r="DG187" i="1"/>
  <c r="CX187" i="1"/>
  <c r="CW187" i="1" s="1"/>
  <c r="DG400" i="1"/>
  <c r="CX400" i="1"/>
  <c r="CW400" i="1" s="1"/>
  <c r="DG559" i="1"/>
  <c r="CX559" i="1"/>
  <c r="CW559" i="1" s="1"/>
  <c r="DA721" i="1"/>
  <c r="CX811" i="1"/>
  <c r="CW811" i="1" s="1"/>
  <c r="DG108" i="1"/>
  <c r="CX108" i="1"/>
  <c r="CW108" i="1" s="1"/>
  <c r="DG153" i="1"/>
  <c r="DG243" i="1"/>
  <c r="CX243" i="1"/>
  <c r="CW243" i="1" s="1"/>
  <c r="DG568" i="1"/>
  <c r="CX568" i="1"/>
  <c r="CW568" i="1" s="1"/>
  <c r="CX2" i="1"/>
  <c r="CW2" i="1" s="1"/>
  <c r="DG10" i="1"/>
  <c r="CX10" i="1"/>
  <c r="CW10" i="1" s="1"/>
  <c r="DG81" i="1"/>
  <c r="CX81" i="1"/>
  <c r="CW81" i="1" s="1"/>
  <c r="CX90" i="1"/>
  <c r="CW90" i="1" s="1"/>
  <c r="DG98" i="1"/>
  <c r="CX98" i="1"/>
  <c r="CW98" i="1" s="1"/>
  <c r="DG106" i="1"/>
  <c r="CX106" i="1"/>
  <c r="CW106" i="1" s="1"/>
  <c r="DG127" i="1"/>
  <c r="CX127" i="1"/>
  <c r="CW127" i="1" s="1"/>
  <c r="DG152" i="1"/>
  <c r="DG157" i="1"/>
  <c r="CX157" i="1"/>
  <c r="CW157" i="1" s="1"/>
  <c r="DG186" i="1"/>
  <c r="CX186" i="1"/>
  <c r="CW186" i="1" s="1"/>
  <c r="DG195" i="1"/>
  <c r="CX195" i="1"/>
  <c r="CW195" i="1" s="1"/>
  <c r="DG234" i="1"/>
  <c r="CX234" i="1"/>
  <c r="CW234" i="1" s="1"/>
  <c r="DG262" i="1"/>
  <c r="CX262" i="1"/>
  <c r="CW262" i="1" s="1"/>
  <c r="DG319" i="1"/>
  <c r="DG377" i="1"/>
  <c r="CX377" i="1"/>
  <c r="CW377" i="1" s="1"/>
  <c r="DG419" i="1"/>
  <c r="CX419" i="1"/>
  <c r="CW419" i="1" s="1"/>
  <c r="DG448" i="1"/>
  <c r="CX448" i="1"/>
  <c r="CW448" i="1" s="1"/>
  <c r="DG458" i="1"/>
  <c r="CX458" i="1"/>
  <c r="CW458" i="1" s="1"/>
  <c r="DG506" i="1"/>
  <c r="CX506" i="1"/>
  <c r="CW506" i="1" s="1"/>
  <c r="DA609" i="1"/>
  <c r="DG617" i="1"/>
  <c r="CX617" i="1"/>
  <c r="CW617" i="1" s="1"/>
  <c r="DA642" i="1"/>
  <c r="DB678" i="1"/>
  <c r="DG710" i="1"/>
  <c r="CX710" i="1"/>
  <c r="CW710" i="1" s="1"/>
  <c r="DG820" i="1"/>
  <c r="CX820" i="1"/>
  <c r="CW820" i="1" s="1"/>
  <c r="DA827" i="1"/>
  <c r="DG866" i="1"/>
  <c r="CX795" i="1"/>
  <c r="CW795" i="1" s="1"/>
  <c r="CX751" i="1"/>
  <c r="CW751" i="1" s="1"/>
  <c r="CX557" i="1"/>
  <c r="CW557" i="1" s="1"/>
  <c r="CX502" i="1"/>
  <c r="CW502" i="1" s="1"/>
  <c r="CX484" i="1"/>
  <c r="CW484" i="1" s="1"/>
  <c r="CX412" i="1"/>
  <c r="CW412" i="1" s="1"/>
  <c r="CX391" i="1"/>
  <c r="CW391" i="1" s="1"/>
  <c r="CX373" i="1"/>
  <c r="CW373" i="1" s="1"/>
  <c r="CX280" i="1"/>
  <c r="CW280" i="1" s="1"/>
  <c r="CX190" i="1"/>
  <c r="CW190" i="1" s="1"/>
  <c r="CX97" i="1"/>
  <c r="CW97" i="1" s="1"/>
  <c r="CX79" i="1"/>
  <c r="CW79" i="1" s="1"/>
  <c r="DG315" i="1"/>
  <c r="CX315" i="1"/>
  <c r="CW315" i="1" s="1"/>
  <c r="DG19" i="1"/>
  <c r="CX19" i="1"/>
  <c r="CW19" i="1" s="1"/>
  <c r="DG89" i="1"/>
  <c r="CX89" i="1"/>
  <c r="CW89" i="1" s="1"/>
  <c r="CX117" i="1"/>
  <c r="CW117" i="1" s="1"/>
  <c r="CX214" i="1"/>
  <c r="CW214" i="1" s="1"/>
  <c r="CX223" i="1"/>
  <c r="CW223" i="1" s="1"/>
  <c r="CX242" i="1"/>
  <c r="CW242" i="1" s="1"/>
  <c r="DG250" i="1"/>
  <c r="CX250" i="1"/>
  <c r="CW250" i="1" s="1"/>
  <c r="DG270" i="1"/>
  <c r="CX270" i="1"/>
  <c r="CW270" i="1" s="1"/>
  <c r="DB286" i="1"/>
  <c r="CX311" i="1"/>
  <c r="CW311" i="1" s="1"/>
  <c r="DG323" i="1"/>
  <c r="CX323" i="1"/>
  <c r="CW323" i="1" s="1"/>
  <c r="DG365" i="1"/>
  <c r="CX365" i="1"/>
  <c r="CW365" i="1" s="1"/>
  <c r="DG366" i="1"/>
  <c r="CX366" i="1"/>
  <c r="CW366" i="1" s="1"/>
  <c r="DG389" i="1"/>
  <c r="CX389" i="1"/>
  <c r="CW389" i="1" s="1"/>
  <c r="DG418" i="1"/>
  <c r="CX418" i="1"/>
  <c r="CW418" i="1" s="1"/>
  <c r="CX447" i="1"/>
  <c r="CW447" i="1" s="1"/>
  <c r="CX466" i="1"/>
  <c r="CW466" i="1" s="1"/>
  <c r="DB587" i="1"/>
  <c r="CX616" i="1"/>
  <c r="CW616" i="1" s="1"/>
  <c r="CX633" i="1"/>
  <c r="CW633" i="1" s="1"/>
  <c r="DA641" i="1"/>
  <c r="CX672" i="1"/>
  <c r="CW672" i="1" s="1"/>
  <c r="DG697" i="1"/>
  <c r="CX697" i="1"/>
  <c r="CW697" i="1" s="1"/>
  <c r="DG801" i="1"/>
  <c r="CX801" i="1"/>
  <c r="CW801" i="1" s="1"/>
  <c r="DG835" i="1"/>
  <c r="CX835" i="1"/>
  <c r="CW835" i="1" s="1"/>
  <c r="CX891" i="1"/>
  <c r="CW891" i="1" s="1"/>
  <c r="CX865" i="1"/>
  <c r="CW865" i="1" s="1"/>
  <c r="CX849" i="1"/>
  <c r="CW849" i="1" s="1"/>
  <c r="CX836" i="1"/>
  <c r="CW836" i="1" s="1"/>
  <c r="CX823" i="1"/>
  <c r="CW823" i="1" s="1"/>
  <c r="CX631" i="1"/>
  <c r="CW631" i="1" s="1"/>
  <c r="CX501" i="1"/>
  <c r="CW501" i="1" s="1"/>
  <c r="CX428" i="1"/>
  <c r="CW428" i="1" s="1"/>
  <c r="CX411" i="1"/>
  <c r="CW411" i="1" s="1"/>
  <c r="CX317" i="1"/>
  <c r="CW317" i="1" s="1"/>
  <c r="CX207" i="1"/>
  <c r="CW207" i="1" s="1"/>
  <c r="CX134" i="1"/>
  <c r="CW134" i="1" s="1"/>
  <c r="DG177" i="1"/>
  <c r="CX177" i="1"/>
  <c r="CW177" i="1" s="1"/>
  <c r="DG224" i="1"/>
  <c r="CX224" i="1"/>
  <c r="CW224" i="1" s="1"/>
  <c r="DG324" i="1"/>
  <c r="CX324" i="1"/>
  <c r="CW324" i="1" s="1"/>
  <c r="DG329" i="1"/>
  <c r="DA625" i="1"/>
  <c r="DG674" i="1"/>
  <c r="CX674" i="1"/>
  <c r="CW674" i="1" s="1"/>
  <c r="DG854" i="1"/>
  <c r="CX854" i="1"/>
  <c r="CW854" i="1" s="1"/>
  <c r="DG873" i="1"/>
  <c r="CX824" i="1"/>
  <c r="CW824" i="1" s="1"/>
  <c r="CX246" i="1"/>
  <c r="CW246" i="1" s="1"/>
  <c r="CX229" i="1"/>
  <c r="CW229" i="1" s="1"/>
  <c r="CX208" i="1"/>
  <c r="CW208" i="1" s="1"/>
  <c r="DG9" i="1"/>
  <c r="CX9" i="1"/>
  <c r="CW9" i="1" s="1"/>
  <c r="CX26" i="1"/>
  <c r="CW26" i="1" s="1"/>
  <c r="DG48" i="1"/>
  <c r="DG105" i="1"/>
  <c r="CX105" i="1"/>
  <c r="CW105" i="1" s="1"/>
  <c r="DG146" i="1"/>
  <c r="CX146" i="1"/>
  <c r="CW146" i="1" s="1"/>
  <c r="CX156" i="1"/>
  <c r="CW156" i="1" s="1"/>
  <c r="CX164" i="1"/>
  <c r="CW164" i="1" s="1"/>
  <c r="CX172" i="1"/>
  <c r="CW172" i="1" s="1"/>
  <c r="DG173" i="1"/>
  <c r="CX173" i="1"/>
  <c r="CW173" i="1" s="1"/>
  <c r="DG185" i="1"/>
  <c r="CX185" i="1"/>
  <c r="CW185" i="1" s="1"/>
  <c r="CX194" i="1"/>
  <c r="CW194" i="1" s="1"/>
  <c r="CX233" i="1"/>
  <c r="CW233" i="1" s="1"/>
  <c r="DG241" i="1"/>
  <c r="CX241" i="1"/>
  <c r="CW241" i="1" s="1"/>
  <c r="DG261" i="1"/>
  <c r="CX261" i="1"/>
  <c r="CW261" i="1" s="1"/>
  <c r="CX294" i="1"/>
  <c r="CW294" i="1" s="1"/>
  <c r="DG310" i="1"/>
  <c r="CX310" i="1"/>
  <c r="CW310" i="1" s="1"/>
  <c r="CX364" i="1"/>
  <c r="CW364" i="1" s="1"/>
  <c r="CX388" i="1"/>
  <c r="CW388" i="1" s="1"/>
  <c r="CX398" i="1"/>
  <c r="CW398" i="1" s="1"/>
  <c r="DG407" i="1"/>
  <c r="CX407" i="1"/>
  <c r="CW407" i="1" s="1"/>
  <c r="CX456" i="1"/>
  <c r="CW456" i="1" s="1"/>
  <c r="CX476" i="1"/>
  <c r="CW476" i="1" s="1"/>
  <c r="DG486" i="1"/>
  <c r="CX486" i="1"/>
  <c r="CW486" i="1" s="1"/>
  <c r="CX530" i="1"/>
  <c r="CW530" i="1" s="1"/>
  <c r="CX547" i="1"/>
  <c r="CW547" i="1" s="1"/>
  <c r="DG571" i="1"/>
  <c r="CX599" i="1"/>
  <c r="CW599" i="1" s="1"/>
  <c r="DG607" i="1"/>
  <c r="DG615" i="1"/>
  <c r="CX615" i="1"/>
  <c r="CW615" i="1" s="1"/>
  <c r="CX632" i="1"/>
  <c r="CW632" i="1" s="1"/>
  <c r="DA640" i="1"/>
  <c r="DG671" i="1"/>
  <c r="CX671" i="1"/>
  <c r="CW671" i="1" s="1"/>
  <c r="CX696" i="1"/>
  <c r="CW696" i="1" s="1"/>
  <c r="CX784" i="1"/>
  <c r="CW784" i="1" s="1"/>
  <c r="DG818" i="1"/>
  <c r="CX818" i="1"/>
  <c r="CW818" i="1" s="1"/>
  <c r="CX850" i="1"/>
  <c r="CW850" i="1" s="1"/>
  <c r="DG851" i="1"/>
  <c r="CX851" i="1"/>
  <c r="CW851" i="1" s="1"/>
  <c r="CX822" i="1"/>
  <c r="CW822" i="1" s="1"/>
  <c r="CX780" i="1"/>
  <c r="CW780" i="1" s="1"/>
  <c r="CX749" i="1"/>
  <c r="CW749" i="1" s="1"/>
  <c r="CX593" i="1"/>
  <c r="CW593" i="1" s="1"/>
  <c r="CX575" i="1"/>
  <c r="CW575" i="1" s="1"/>
  <c r="CX465" i="1"/>
  <c r="CW465" i="1" s="1"/>
  <c r="CX445" i="1"/>
  <c r="CW445" i="1" s="1"/>
  <c r="CX390" i="1"/>
  <c r="CW390" i="1" s="1"/>
  <c r="CX372" i="1"/>
  <c r="CW372" i="1" s="1"/>
  <c r="CX189" i="1"/>
  <c r="CW189" i="1" s="1"/>
  <c r="CX167" i="1"/>
  <c r="CW167" i="1" s="1"/>
  <c r="CX111" i="1"/>
  <c r="CW111" i="1" s="1"/>
  <c r="CX39" i="1"/>
  <c r="CW39" i="1" s="1"/>
  <c r="DG159" i="1"/>
  <c r="CX159" i="1"/>
  <c r="CW159" i="1" s="1"/>
  <c r="DG343" i="1"/>
  <c r="CX343" i="1"/>
  <c r="CW343" i="1" s="1"/>
  <c r="DG350" i="1"/>
  <c r="CX350" i="1"/>
  <c r="CW350" i="1" s="1"/>
  <c r="DG360" i="1"/>
  <c r="CX360" i="1"/>
  <c r="CW360" i="1" s="1"/>
  <c r="DG73" i="1"/>
  <c r="CX73" i="1"/>
  <c r="CW73" i="1" s="1"/>
  <c r="DG137" i="1"/>
  <c r="CX137" i="1"/>
  <c r="CW137" i="1" s="1"/>
  <c r="DG295" i="1"/>
  <c r="CX295" i="1"/>
  <c r="CW295" i="1" s="1"/>
  <c r="DB380" i="1"/>
  <c r="DG712" i="1"/>
  <c r="CX712" i="1"/>
  <c r="CW712" i="1" s="1"/>
  <c r="DG18" i="1"/>
  <c r="CX18" i="1"/>
  <c r="CW18" i="1" s="1"/>
  <c r="DG42" i="1"/>
  <c r="CX42" i="1"/>
  <c r="CW42" i="1" s="1"/>
  <c r="CX62" i="1"/>
  <c r="CW62" i="1" s="1"/>
  <c r="DG71" i="1"/>
  <c r="CX71" i="1"/>
  <c r="CW71" i="1" s="1"/>
  <c r="DG88" i="1"/>
  <c r="CX88" i="1"/>
  <c r="CW88" i="1" s="1"/>
  <c r="CX116" i="1"/>
  <c r="CW116" i="1" s="1"/>
  <c r="DB137" i="1"/>
  <c r="CX193" i="1"/>
  <c r="CW193" i="1" s="1"/>
  <c r="CX213" i="1"/>
  <c r="CW213" i="1" s="1"/>
  <c r="DG228" i="1"/>
  <c r="DG269" i="1"/>
  <c r="CX269" i="1"/>
  <c r="CW269" i="1" s="1"/>
  <c r="CX322" i="1"/>
  <c r="CW322" i="1" s="1"/>
  <c r="DG374" i="1"/>
  <c r="CX374" i="1"/>
  <c r="CW374" i="1" s="1"/>
  <c r="CX386" i="1"/>
  <c r="CW386" i="1" s="1"/>
  <c r="DG397" i="1"/>
  <c r="CX397" i="1"/>
  <c r="CW397" i="1" s="1"/>
  <c r="DG406" i="1"/>
  <c r="CX406" i="1"/>
  <c r="CW406" i="1" s="1"/>
  <c r="CX426" i="1"/>
  <c r="CW426" i="1" s="1"/>
  <c r="CX436" i="1"/>
  <c r="CW436" i="1" s="1"/>
  <c r="DG475" i="1"/>
  <c r="CX475" i="1"/>
  <c r="CW475" i="1" s="1"/>
  <c r="DG546" i="1"/>
  <c r="CX546" i="1"/>
  <c r="CW546" i="1" s="1"/>
  <c r="DG555" i="1"/>
  <c r="CX555" i="1"/>
  <c r="CW555" i="1" s="1"/>
  <c r="DG566" i="1"/>
  <c r="CX566" i="1"/>
  <c r="CW566" i="1" s="1"/>
  <c r="DG614" i="1"/>
  <c r="CX614" i="1"/>
  <c r="CW614" i="1" s="1"/>
  <c r="DG650" i="1"/>
  <c r="CX650" i="1"/>
  <c r="CW650" i="1" s="1"/>
  <c r="CX670" i="1"/>
  <c r="CW670" i="1" s="1"/>
  <c r="DG694" i="1"/>
  <c r="CX694" i="1"/>
  <c r="CW694" i="1" s="1"/>
  <c r="CX695" i="1"/>
  <c r="CW695" i="1" s="1"/>
  <c r="DA715" i="1"/>
  <c r="DG766" i="1"/>
  <c r="CX766" i="1"/>
  <c r="CW766" i="1" s="1"/>
  <c r="CX799" i="1"/>
  <c r="CW799" i="1" s="1"/>
  <c r="CX733" i="1"/>
  <c r="CW733" i="1" s="1"/>
  <c r="CX715" i="1"/>
  <c r="CW715" i="1" s="1"/>
  <c r="CX427" i="1"/>
  <c r="CW427" i="1" s="1"/>
  <c r="CX299" i="1"/>
  <c r="CW299" i="1" s="1"/>
  <c r="CX244" i="1"/>
  <c r="CW244" i="1" s="1"/>
  <c r="CX222" i="1"/>
  <c r="CW222" i="1" s="1"/>
  <c r="CX166" i="1"/>
  <c r="CW166" i="1" s="1"/>
  <c r="CX148" i="1"/>
  <c r="CW148" i="1" s="1"/>
  <c r="CX94" i="1"/>
  <c r="CW94" i="1" s="1"/>
  <c r="CX55" i="1"/>
  <c r="CW55" i="1" s="1"/>
  <c r="CX21" i="1"/>
  <c r="CW21" i="1" s="1"/>
  <c r="CX562" i="1"/>
  <c r="CW562" i="1" s="1"/>
  <c r="DG570" i="1"/>
  <c r="CX570" i="1"/>
  <c r="CW570" i="1" s="1"/>
  <c r="CX586" i="1"/>
  <c r="CW586" i="1" s="1"/>
  <c r="CX608" i="1"/>
  <c r="CW608" i="1" s="1"/>
  <c r="DA614" i="1"/>
  <c r="DA622" i="1"/>
  <c r="DA652" i="1"/>
  <c r="DG667" i="1"/>
  <c r="CX667" i="1"/>
  <c r="CW667" i="1" s="1"/>
  <c r="DG688" i="1"/>
  <c r="CX688" i="1"/>
  <c r="CW688" i="1" s="1"/>
  <c r="DG689" i="1"/>
  <c r="CX689" i="1"/>
  <c r="CW689" i="1" s="1"/>
  <c r="CX708" i="1"/>
  <c r="CW708" i="1" s="1"/>
  <c r="CX729" i="1"/>
  <c r="CW729" i="1" s="1"/>
  <c r="CX789" i="1"/>
  <c r="CW789" i="1" s="1"/>
  <c r="CX756" i="1"/>
  <c r="CW756" i="1" s="1"/>
  <c r="CX684" i="1"/>
  <c r="CW684" i="1" s="1"/>
  <c r="DG561" i="1"/>
  <c r="CX561" i="1"/>
  <c r="CW561" i="1" s="1"/>
  <c r="DG578" i="1"/>
  <c r="CX578" i="1"/>
  <c r="CW578" i="1" s="1"/>
  <c r="DA613" i="1"/>
  <c r="DA649" i="1"/>
  <c r="DA651" i="1"/>
  <c r="DG666" i="1"/>
  <c r="CX666" i="1"/>
  <c r="CW666" i="1" s="1"/>
  <c r="DG728" i="1"/>
  <c r="CX728" i="1"/>
  <c r="CW728" i="1" s="1"/>
  <c r="DA749" i="1"/>
  <c r="DG767" i="1"/>
  <c r="CX767" i="1"/>
  <c r="CW767" i="1" s="1"/>
  <c r="DA785" i="1"/>
  <c r="DA794" i="1"/>
  <c r="CX809" i="1"/>
  <c r="CW809" i="1" s="1"/>
  <c r="CX810" i="1"/>
  <c r="CW810" i="1" s="1"/>
  <c r="CX768" i="1"/>
  <c r="CW768" i="1" s="1"/>
  <c r="CX641" i="1"/>
  <c r="CW641" i="1" s="1"/>
  <c r="CX531" i="1"/>
  <c r="CW531" i="1" s="1"/>
  <c r="DG622" i="1"/>
  <c r="CX622" i="1"/>
  <c r="CW622" i="1" s="1"/>
  <c r="CX727" i="1"/>
  <c r="CW727" i="1" s="1"/>
  <c r="DA761" i="1"/>
  <c r="DA793" i="1"/>
  <c r="DG826" i="1"/>
  <c r="CX826" i="1"/>
  <c r="CW826" i="1" s="1"/>
  <c r="CX755" i="1"/>
  <c r="CW755" i="1" s="1"/>
  <c r="CX743" i="1"/>
  <c r="CW743" i="1" s="1"/>
  <c r="CX683" i="1"/>
  <c r="CW683" i="1" s="1"/>
  <c r="CX585" i="1"/>
  <c r="CW585" i="1" s="1"/>
  <c r="CX514" i="1"/>
  <c r="CW514" i="1" s="1"/>
  <c r="CX522" i="1"/>
  <c r="CW522" i="1" s="1"/>
  <c r="CX594" i="1"/>
  <c r="CW594" i="1" s="1"/>
  <c r="DG603" i="1"/>
  <c r="CX603" i="1"/>
  <c r="CW603" i="1" s="1"/>
  <c r="CX637" i="1"/>
  <c r="CW637" i="1" s="1"/>
  <c r="DA647" i="1"/>
  <c r="DB690" i="1"/>
  <c r="CX705" i="1"/>
  <c r="CW705" i="1" s="1"/>
  <c r="DA760" i="1"/>
  <c r="DG786" i="1"/>
  <c r="CX786" i="1"/>
  <c r="CW786" i="1" s="1"/>
  <c r="DA851" i="1"/>
  <c r="DG880" i="1"/>
  <c r="CX880" i="1"/>
  <c r="CW880" i="1" s="1"/>
  <c r="CX808" i="1"/>
  <c r="CW808" i="1" s="1"/>
  <c r="CX742" i="1"/>
  <c r="CW742" i="1" s="1"/>
  <c r="CX640" i="1"/>
  <c r="CW640" i="1" s="1"/>
  <c r="DB340" i="1"/>
  <c r="DB386" i="1"/>
  <c r="DA611" i="1"/>
  <c r="DA684" i="1"/>
  <c r="DB864" i="1"/>
  <c r="DB138" i="1"/>
  <c r="DB602" i="1"/>
  <c r="DB609" i="1"/>
  <c r="DA661" i="1"/>
  <c r="DA764" i="1"/>
  <c r="DB816" i="1"/>
  <c r="DB688" i="1"/>
  <c r="DB568" i="1"/>
  <c r="DB679" i="1"/>
  <c r="DB2" i="1"/>
  <c r="DB78" i="1"/>
  <c r="DB83" i="1"/>
  <c r="DA726" i="1"/>
  <c r="DA855" i="1"/>
  <c r="DA856" i="1"/>
  <c r="DA875" i="1"/>
  <c r="DB133" i="1"/>
  <c r="DB220" i="1"/>
  <c r="DB338" i="1"/>
  <c r="DA664" i="1"/>
  <c r="DA780" i="1"/>
  <c r="DB9" i="1"/>
  <c r="DB40" i="1"/>
  <c r="DB102" i="1"/>
  <c r="DB507" i="1"/>
  <c r="DB11" i="1"/>
  <c r="DB79" i="1"/>
  <c r="DA632" i="1"/>
  <c r="DB268" i="1"/>
  <c r="DB506" i="1"/>
  <c r="DA674" i="1"/>
  <c r="DA697" i="1"/>
  <c r="DA708" i="1"/>
  <c r="DA729" i="1"/>
  <c r="DA801" i="1"/>
  <c r="DA847" i="1"/>
  <c r="DA869" i="1"/>
  <c r="DB131" i="1"/>
  <c r="DB156" i="1"/>
  <c r="DB398" i="1"/>
  <c r="DA672" i="1"/>
  <c r="DA693" i="1"/>
  <c r="DA825" i="1"/>
  <c r="DB143" i="1"/>
  <c r="DB442" i="1"/>
  <c r="DA690" i="1"/>
  <c r="DB744" i="1"/>
  <c r="DA791" i="1"/>
  <c r="DA823" i="1"/>
  <c r="DB294" i="1"/>
  <c r="DB469" i="1"/>
  <c r="DB499" i="1"/>
  <c r="DA668" i="1"/>
  <c r="DA845" i="1"/>
  <c r="DB6" i="1"/>
  <c r="DG286" i="1"/>
  <c r="DA667" i="1"/>
  <c r="DA679" i="1"/>
  <c r="DA758" i="1"/>
  <c r="DA841" i="1"/>
  <c r="DB408" i="1"/>
  <c r="DB411" i="1"/>
  <c r="DA626" i="1"/>
  <c r="DB655" i="1"/>
  <c r="DB658" i="1"/>
  <c r="DA677" i="1"/>
  <c r="DA748" i="1"/>
  <c r="DB830" i="1"/>
  <c r="DB49" i="1"/>
  <c r="DB312" i="1"/>
  <c r="DB332" i="1"/>
  <c r="DB443" i="1"/>
  <c r="DG498" i="1"/>
  <c r="DB501" i="1"/>
  <c r="DB508" i="1"/>
  <c r="DB774" i="1"/>
  <c r="DB782" i="1"/>
  <c r="DA783" i="1"/>
  <c r="DG807" i="1"/>
  <c r="DB844" i="1"/>
  <c r="DG675" i="1"/>
  <c r="DG496" i="1"/>
  <c r="DB5" i="1"/>
  <c r="DB104" i="1"/>
  <c r="DB450" i="1"/>
  <c r="DB70" i="1"/>
  <c r="DB71" i="1"/>
  <c r="DB95" i="1"/>
  <c r="DB164" i="1"/>
  <c r="DG519" i="1"/>
  <c r="DG735" i="1"/>
  <c r="DB93" i="1"/>
  <c r="DB120" i="1"/>
  <c r="DB132" i="1"/>
  <c r="DB189" i="1"/>
  <c r="DB267" i="1"/>
  <c r="DB304" i="1"/>
  <c r="DB801" i="1"/>
  <c r="DB74" i="1"/>
  <c r="DB94" i="1"/>
  <c r="DB234" i="1"/>
  <c r="DB301" i="1"/>
  <c r="DB425" i="1"/>
  <c r="DB650" i="1"/>
  <c r="DG787" i="1"/>
  <c r="DA850" i="1"/>
  <c r="DB119" i="1"/>
  <c r="DB649" i="1"/>
  <c r="DA782" i="1"/>
  <c r="DA887" i="1"/>
  <c r="DB427" i="1"/>
  <c r="DA670" i="1"/>
  <c r="DA683" i="1"/>
  <c r="AK741" i="1"/>
  <c r="AL741" i="1"/>
  <c r="DB813" i="1"/>
  <c r="DB817" i="1"/>
  <c r="DB820" i="1"/>
  <c r="DA843" i="1"/>
  <c r="DA892" i="1"/>
  <c r="DA893" i="1"/>
  <c r="DA894" i="1"/>
  <c r="DG96" i="1"/>
  <c r="DG227" i="1"/>
  <c r="DB530" i="1"/>
  <c r="DB648" i="1"/>
  <c r="DA685" i="1"/>
  <c r="DA687" i="1"/>
  <c r="DA702" i="1"/>
  <c r="DA756" i="1"/>
  <c r="DA757" i="1"/>
  <c r="DA768" i="1"/>
  <c r="DB831" i="1"/>
  <c r="DA844" i="1"/>
  <c r="DA871" i="1"/>
  <c r="DA881" i="1"/>
  <c r="DG890" i="1"/>
  <c r="DB55" i="1"/>
  <c r="DB152" i="1"/>
  <c r="DG354" i="1"/>
  <c r="DG356" i="1"/>
  <c r="DG357" i="1"/>
  <c r="DB533" i="1"/>
  <c r="DA648" i="1"/>
  <c r="DG695" i="1"/>
  <c r="DA706" i="1"/>
  <c r="DB713" i="1"/>
  <c r="DB172" i="1"/>
  <c r="DB179" i="1"/>
  <c r="DG223" i="1"/>
  <c r="DB390" i="1"/>
  <c r="DB429" i="1"/>
  <c r="DG601" i="1"/>
  <c r="DG608" i="1"/>
  <c r="DA639" i="1"/>
  <c r="DA712" i="1"/>
  <c r="DB773" i="1"/>
  <c r="DA816" i="1"/>
  <c r="DA817" i="1"/>
  <c r="DA818" i="1"/>
  <c r="DA832" i="1"/>
  <c r="DA879" i="1"/>
  <c r="DG883" i="1"/>
  <c r="DB59" i="1"/>
  <c r="DB186" i="1"/>
  <c r="DB316" i="1"/>
  <c r="AJ336" i="1"/>
  <c r="DB381" i="1"/>
  <c r="DG532" i="1"/>
  <c r="DG533" i="1"/>
  <c r="DG602" i="1"/>
  <c r="DG634" i="1"/>
  <c r="DG698" i="1"/>
  <c r="DA714" i="1"/>
  <c r="DA752" i="1"/>
  <c r="DA811" i="1"/>
  <c r="DA878" i="1"/>
  <c r="DB43" i="1"/>
  <c r="DB225" i="1"/>
  <c r="DB227" i="1"/>
  <c r="DB313" i="1"/>
  <c r="DG347" i="1"/>
  <c r="DB414" i="1"/>
  <c r="DB445" i="1"/>
  <c r="DG493" i="1"/>
  <c r="DB572" i="1"/>
  <c r="DG703" i="1"/>
  <c r="DA737" i="1"/>
  <c r="DB779" i="1"/>
  <c r="DA787" i="1"/>
  <c r="DA788" i="1"/>
  <c r="DA809" i="1"/>
  <c r="DB15" i="1"/>
  <c r="DB604" i="1"/>
  <c r="DA618" i="1"/>
  <c r="DB638" i="1"/>
  <c r="DA646" i="1"/>
  <c r="DA691" i="1"/>
  <c r="DA759" i="1"/>
  <c r="DA784" i="1"/>
  <c r="DG806" i="1"/>
  <c r="DA808" i="1"/>
  <c r="DA829" i="1"/>
  <c r="DB843" i="1"/>
  <c r="DB145" i="1"/>
  <c r="DB551" i="1"/>
  <c r="DB554" i="1"/>
  <c r="DB580" i="1"/>
  <c r="DA619" i="1"/>
  <c r="DB625" i="1"/>
  <c r="DA673" i="1"/>
  <c r="DA686" i="1"/>
  <c r="DA688" i="1"/>
  <c r="DB695" i="1"/>
  <c r="DA753" i="1"/>
  <c r="DB791" i="1"/>
  <c r="DA857" i="1"/>
  <c r="DG478" i="1"/>
  <c r="DB494" i="1"/>
  <c r="DB521" i="1"/>
  <c r="DB544" i="1"/>
  <c r="DG547" i="1"/>
  <c r="DA623" i="1"/>
  <c r="DA656" i="1"/>
  <c r="DA835" i="1"/>
  <c r="DA840" i="1"/>
  <c r="DA620" i="1"/>
  <c r="DA627" i="1"/>
  <c r="DA662" i="1"/>
  <c r="DA663" i="1"/>
  <c r="DB772" i="1"/>
  <c r="DA796" i="1"/>
  <c r="DA797" i="1"/>
  <c r="DB822" i="1"/>
  <c r="DA873" i="1"/>
  <c r="DB483" i="1"/>
  <c r="DB519" i="1"/>
  <c r="DB593" i="1"/>
  <c r="DA604" i="1"/>
  <c r="DB640" i="1"/>
  <c r="DA699" i="1"/>
  <c r="DA700" i="1"/>
  <c r="DA701" i="1"/>
  <c r="DB718" i="1"/>
  <c r="DA724" i="1"/>
  <c r="DA775" i="1"/>
  <c r="DB827" i="1"/>
  <c r="DA830" i="1"/>
  <c r="DA889" i="1"/>
  <c r="DA897" i="1"/>
  <c r="DB188" i="1"/>
  <c r="DB465" i="1"/>
  <c r="DB592" i="1"/>
  <c r="DA617" i="1"/>
  <c r="DB620" i="1"/>
  <c r="DA634" i="1"/>
  <c r="DA665" i="1"/>
  <c r="DA666" i="1"/>
  <c r="DB786" i="1"/>
  <c r="DA824" i="1"/>
  <c r="DA833" i="1"/>
  <c r="DA846" i="1"/>
  <c r="DA865" i="1"/>
  <c r="DA898" i="1"/>
  <c r="DA899" i="1"/>
  <c r="DG203" i="1"/>
  <c r="DG162" i="1"/>
  <c r="DG392" i="1"/>
  <c r="DG393" i="1"/>
  <c r="DF56" i="1"/>
  <c r="DB56" i="1"/>
  <c r="DG233" i="1"/>
  <c r="DG362" i="1"/>
  <c r="DG184" i="1"/>
  <c r="DF305" i="1"/>
  <c r="DB305" i="1"/>
  <c r="DG239" i="1"/>
  <c r="DG282" i="1"/>
  <c r="DF23" i="1"/>
  <c r="DB23" i="1"/>
  <c r="DG25" i="1"/>
  <c r="DG44" i="1"/>
  <c r="DG45" i="1"/>
  <c r="DG49" i="1"/>
  <c r="DB75" i="1"/>
  <c r="DG114" i="1"/>
  <c r="DB177" i="1"/>
  <c r="DG399" i="1"/>
  <c r="DB399" i="1"/>
  <c r="DG877" i="1"/>
  <c r="DG879" i="1"/>
  <c r="DB879" i="1"/>
  <c r="DB60" i="1"/>
  <c r="DG200" i="1"/>
  <c r="DB84" i="1"/>
  <c r="DG349" i="1"/>
  <c r="DG196" i="1"/>
  <c r="DF504" i="1"/>
  <c r="DB504" i="1"/>
  <c r="DG23" i="1"/>
  <c r="DG26" i="1"/>
  <c r="DG27" i="1"/>
  <c r="DB161" i="1"/>
  <c r="DG75" i="1"/>
  <c r="DG77" i="1"/>
  <c r="DG232" i="1"/>
  <c r="DF251" i="1"/>
  <c r="DB251" i="1"/>
  <c r="DG383" i="1"/>
  <c r="DF393" i="1"/>
  <c r="DB393" i="1"/>
  <c r="DG16" i="1"/>
  <c r="DG221" i="1"/>
  <c r="DG14" i="1"/>
  <c r="DB206" i="1"/>
  <c r="DG101" i="1"/>
  <c r="DG336" i="1"/>
  <c r="DF574" i="1"/>
  <c r="DB574" i="1"/>
  <c r="DB17" i="1"/>
  <c r="DB18" i="1"/>
  <c r="DG333" i="1"/>
  <c r="DB358" i="1"/>
  <c r="DB16" i="1"/>
  <c r="DG61" i="1"/>
  <c r="DB187" i="1"/>
  <c r="DB314" i="1"/>
  <c r="DF314" i="1"/>
  <c r="DG409" i="1"/>
  <c r="DB8" i="1"/>
  <c r="DB54" i="1"/>
  <c r="DG87" i="1"/>
  <c r="DB106" i="1"/>
  <c r="DB117" i="1"/>
  <c r="DG122" i="1"/>
  <c r="DB165" i="1"/>
  <c r="DB208" i="1"/>
  <c r="DB273" i="1"/>
  <c r="DG285" i="1"/>
  <c r="DB285" i="1"/>
  <c r="DG524" i="1"/>
  <c r="DG663" i="1"/>
  <c r="DG74" i="1"/>
  <c r="DB85" i="1"/>
  <c r="DB88" i="1"/>
  <c r="DB121" i="1"/>
  <c r="DG132" i="1"/>
  <c r="DG133" i="1"/>
  <c r="DB256" i="1"/>
  <c r="DG266" i="1"/>
  <c r="DB266" i="1"/>
  <c r="DB281" i="1"/>
  <c r="DB14" i="1"/>
  <c r="DB62" i="1"/>
  <c r="DB247" i="1"/>
  <c r="DB283" i="1"/>
  <c r="DG326" i="1"/>
  <c r="DG334" i="1"/>
  <c r="DG613" i="1"/>
  <c r="DF762" i="1"/>
  <c r="DB762" i="1"/>
  <c r="DG784" i="1"/>
  <c r="DB113" i="1"/>
  <c r="DB129" i="1"/>
  <c r="DF192" i="1"/>
  <c r="DB192" i="1"/>
  <c r="DB233" i="1"/>
  <c r="DB243" i="1"/>
  <c r="DF243" i="1"/>
  <c r="DG785" i="1"/>
  <c r="DB29" i="1"/>
  <c r="DB31" i="1"/>
  <c r="DB58" i="1"/>
  <c r="DF58" i="1"/>
  <c r="DB76" i="1"/>
  <c r="DG219" i="1"/>
  <c r="DB221" i="1"/>
  <c r="DB229" i="1"/>
  <c r="DG322" i="1"/>
  <c r="DB335" i="1"/>
  <c r="DG410" i="1"/>
  <c r="DF841" i="1"/>
  <c r="DB841" i="1"/>
  <c r="DB44" i="1"/>
  <c r="DG197" i="1"/>
  <c r="DF224" i="1"/>
  <c r="DB224" i="1"/>
  <c r="DG345" i="1"/>
  <c r="DG394" i="1"/>
  <c r="DB394" i="1"/>
  <c r="DB67" i="1"/>
  <c r="DF67" i="1"/>
  <c r="DB77" i="1"/>
  <c r="DB103" i="1"/>
  <c r="DG117" i="1"/>
  <c r="DB140" i="1"/>
  <c r="DG238" i="1"/>
  <c r="DF476" i="1"/>
  <c r="DB476" i="1"/>
  <c r="DA615" i="1"/>
  <c r="DB25" i="1"/>
  <c r="DB98" i="1"/>
  <c r="DB99" i="1"/>
  <c r="DB134" i="1"/>
  <c r="DB146" i="1"/>
  <c r="DB171" i="1"/>
  <c r="DG179" i="1"/>
  <c r="DG180" i="1"/>
  <c r="DB184" i="1"/>
  <c r="DG288" i="1"/>
  <c r="DG492" i="1"/>
  <c r="DG686" i="1"/>
  <c r="DG4" i="1"/>
  <c r="DG107" i="1"/>
  <c r="DG149" i="1"/>
  <c r="DB153" i="1"/>
  <c r="DG194" i="1"/>
  <c r="DB197" i="1"/>
  <c r="DB199" i="1"/>
  <c r="DG213" i="1"/>
  <c r="DG274" i="1"/>
  <c r="DB315" i="1"/>
  <c r="DG341" i="1"/>
  <c r="DB345" i="1"/>
  <c r="DF472" i="1"/>
  <c r="DB472" i="1"/>
  <c r="DB27" i="1"/>
  <c r="DG33" i="1"/>
  <c r="DG57" i="1"/>
  <c r="DB105" i="1"/>
  <c r="DG236" i="1"/>
  <c r="DB317" i="1"/>
  <c r="DF536" i="1"/>
  <c r="DB536" i="1"/>
  <c r="DB226" i="1"/>
  <c r="DG330" i="1"/>
  <c r="DB378" i="1"/>
  <c r="DB387" i="1"/>
  <c r="DB591" i="1"/>
  <c r="DG514" i="1"/>
  <c r="DG628" i="1"/>
  <c r="DG716" i="1"/>
  <c r="DB26" i="1"/>
  <c r="DB100" i="1"/>
  <c r="DB107" i="1"/>
  <c r="DB181" i="1"/>
  <c r="DB190" i="1"/>
  <c r="DB288" i="1"/>
  <c r="DG294" i="1"/>
  <c r="DG296" i="1"/>
  <c r="DB330" i="1"/>
  <c r="DG423" i="1"/>
  <c r="DG425" i="1"/>
  <c r="DB460" i="1"/>
  <c r="DB479" i="1"/>
  <c r="DG522" i="1"/>
  <c r="DB545" i="1"/>
  <c r="DB571" i="1"/>
  <c r="DG600" i="1"/>
  <c r="DB600" i="1"/>
  <c r="DB90" i="1"/>
  <c r="DB123" i="1"/>
  <c r="DB157" i="1"/>
  <c r="DB182" i="1"/>
  <c r="DB282" i="1"/>
  <c r="DA675" i="1"/>
  <c r="DB4" i="1"/>
  <c r="DB147" i="1"/>
  <c r="DB149" i="1"/>
  <c r="DG175" i="1"/>
  <c r="DB413" i="1"/>
  <c r="DG594" i="1"/>
  <c r="DG605" i="1"/>
  <c r="DG606" i="1"/>
  <c r="DB651" i="1"/>
  <c r="DB214" i="1"/>
  <c r="DG242" i="1"/>
  <c r="DB262" i="1"/>
  <c r="DG302" i="1"/>
  <c r="DG382" i="1"/>
  <c r="DF457" i="1"/>
  <c r="DB457" i="1"/>
  <c r="DG612" i="1"/>
  <c r="DB35" i="1"/>
  <c r="DB63" i="1"/>
  <c r="DB64" i="1"/>
  <c r="DB66" i="1"/>
  <c r="DB81" i="1"/>
  <c r="DB150" i="1"/>
  <c r="DB151" i="1"/>
  <c r="DF214" i="1"/>
  <c r="DB241" i="1"/>
  <c r="DB274" i="1"/>
  <c r="DB352" i="1"/>
  <c r="DB370" i="1"/>
  <c r="DG381" i="1"/>
  <c r="DB397" i="1"/>
  <c r="DF397" i="1"/>
  <c r="DB406" i="1"/>
  <c r="DB514" i="1"/>
  <c r="DB607" i="1"/>
  <c r="DB10" i="1"/>
  <c r="DB28" i="1"/>
  <c r="DB89" i="1"/>
  <c r="DB125" i="1"/>
  <c r="DB135" i="1"/>
  <c r="DB175" i="1"/>
  <c r="DB202" i="1"/>
  <c r="DG210" i="1"/>
  <c r="DB245" i="1"/>
  <c r="DB277" i="1"/>
  <c r="DB289" i="1"/>
  <c r="DB298" i="1"/>
  <c r="DG464" i="1"/>
  <c r="DB464" i="1"/>
  <c r="DB498" i="1"/>
  <c r="DB520" i="1"/>
  <c r="DF787" i="1"/>
  <c r="DB787" i="1"/>
  <c r="DB69" i="1"/>
  <c r="DB101" i="1"/>
  <c r="DB118" i="1"/>
  <c r="DB126" i="1"/>
  <c r="DB162" i="1"/>
  <c r="DB250" i="1"/>
  <c r="DG281" i="1"/>
  <c r="DF289" i="1"/>
  <c r="DG311" i="1"/>
  <c r="DF338" i="1"/>
  <c r="DB556" i="1"/>
  <c r="DB598" i="1"/>
  <c r="DG642" i="1"/>
  <c r="DF740" i="1"/>
  <c r="DB740" i="1"/>
  <c r="DG816" i="1"/>
  <c r="DB97" i="1"/>
  <c r="DF101" i="1"/>
  <c r="DB108" i="1"/>
  <c r="DB128" i="1"/>
  <c r="DB276" i="1"/>
  <c r="DB296" i="1"/>
  <c r="DB302" i="1"/>
  <c r="DB306" i="1"/>
  <c r="DB382" i="1"/>
  <c r="DB422" i="1"/>
  <c r="DF422" i="1"/>
  <c r="DG702" i="1"/>
  <c r="DB700" i="1"/>
  <c r="DG705" i="1"/>
  <c r="DA711" i="1"/>
  <c r="DB261" i="1"/>
  <c r="DB275" i="1"/>
  <c r="DB284" i="1"/>
  <c r="DB328" i="1"/>
  <c r="DB383" i="1"/>
  <c r="DB395" i="1"/>
  <c r="DB452" i="1"/>
  <c r="DG552" i="1"/>
  <c r="DG616" i="1"/>
  <c r="DG629" i="1"/>
  <c r="DG645" i="1"/>
  <c r="DF682" i="1"/>
  <c r="DB682" i="1"/>
  <c r="DG739" i="1"/>
  <c r="DG799" i="1"/>
  <c r="DB235" i="1"/>
  <c r="DF261" i="1"/>
  <c r="DB278" i="1"/>
  <c r="DB342" i="1"/>
  <c r="DB343" i="1"/>
  <c r="DB434" i="1"/>
  <c r="DB454" i="1"/>
  <c r="DG466" i="1"/>
  <c r="DG528" i="1"/>
  <c r="DB613" i="1"/>
  <c r="DB626" i="1"/>
  <c r="DB666" i="1"/>
  <c r="DB712" i="1"/>
  <c r="DG719" i="1"/>
  <c r="DG737" i="1"/>
  <c r="DG837" i="1"/>
  <c r="DB837" i="1"/>
  <c r="DG861" i="1"/>
  <c r="DG862" i="1"/>
  <c r="DG901" i="1"/>
  <c r="DB341" i="1"/>
  <c r="DB493" i="1"/>
  <c r="DG527" i="1"/>
  <c r="DB531" i="1"/>
  <c r="DB542" i="1"/>
  <c r="DA607" i="1"/>
  <c r="DB654" i="1"/>
  <c r="DF654" i="1"/>
  <c r="DB716" i="1"/>
  <c r="DF850" i="1"/>
  <c r="DB850" i="1"/>
  <c r="DG898" i="1"/>
  <c r="DB210" i="1"/>
  <c r="DB222" i="1"/>
  <c r="DB228" i="1"/>
  <c r="DB270" i="1"/>
  <c r="DB331" i="1"/>
  <c r="DB424" i="1"/>
  <c r="DB438" i="1"/>
  <c r="DB486" i="1"/>
  <c r="DB489" i="1"/>
  <c r="DB502" i="1"/>
  <c r="DG526" i="1"/>
  <c r="DB540" i="1"/>
  <c r="DG560" i="1"/>
  <c r="DG574" i="1"/>
  <c r="DB584" i="1"/>
  <c r="DG597" i="1"/>
  <c r="DG672" i="1"/>
  <c r="DG582" i="1"/>
  <c r="DA645" i="1"/>
  <c r="DG701" i="1"/>
  <c r="DA735" i="1"/>
  <c r="DA838" i="1"/>
  <c r="DB158" i="1"/>
  <c r="DB231" i="1"/>
  <c r="DB269" i="1"/>
  <c r="DB308" i="1"/>
  <c r="DB309" i="1"/>
  <c r="DB374" i="1"/>
  <c r="DB431" i="1"/>
  <c r="DG444" i="1"/>
  <c r="DG521" i="1"/>
  <c r="DF550" i="1"/>
  <c r="DB550" i="1"/>
  <c r="DB558" i="1"/>
  <c r="DB577" i="1"/>
  <c r="DG636" i="1"/>
  <c r="DA719" i="1"/>
  <c r="DB746" i="1"/>
  <c r="DB747" i="1"/>
  <c r="DG758" i="1"/>
  <c r="DF770" i="1"/>
  <c r="DB770" i="1"/>
  <c r="DG821" i="1"/>
  <c r="DB821" i="1"/>
  <c r="DB350" i="1"/>
  <c r="DB368" i="1"/>
  <c r="DB407" i="1"/>
  <c r="DB432" i="1"/>
  <c r="DG446" i="1"/>
  <c r="DG491" i="1"/>
  <c r="DB559" i="1"/>
  <c r="DB576" i="1"/>
  <c r="DB601" i="1"/>
  <c r="DB621" i="1"/>
  <c r="DG638" i="1"/>
  <c r="DG659" i="1"/>
  <c r="DB784" i="1"/>
  <c r="DG847" i="1"/>
  <c r="DB336" i="1"/>
  <c r="DB391" i="1"/>
  <c r="DG456" i="1"/>
  <c r="DG482" i="1"/>
  <c r="DB505" i="1"/>
  <c r="DB523" i="1"/>
  <c r="DG654" i="1"/>
  <c r="DG656" i="1"/>
  <c r="DB656" i="1"/>
  <c r="DB677" i="1"/>
  <c r="DG763" i="1"/>
  <c r="DA765" i="1"/>
  <c r="DG845" i="1"/>
  <c r="DB689" i="1"/>
  <c r="DF689" i="1"/>
  <c r="DA703" i="1"/>
  <c r="DB764" i="1"/>
  <c r="DA774" i="1"/>
  <c r="DG893" i="1"/>
  <c r="DG902" i="1"/>
  <c r="DG586" i="1"/>
  <c r="DB594" i="1"/>
  <c r="DB645" i="1"/>
  <c r="DB750" i="1"/>
  <c r="DB751" i="1"/>
  <c r="DG776" i="1"/>
  <c r="DB777" i="1"/>
  <c r="DA778" i="1"/>
  <c r="DA828" i="1"/>
  <c r="DB847" i="1"/>
  <c r="DA858" i="1"/>
  <c r="DA885" i="1"/>
  <c r="DA895" i="1"/>
  <c r="DB899" i="1"/>
  <c r="DB561" i="1"/>
  <c r="DG567" i="1"/>
  <c r="DA624" i="1"/>
  <c r="DA695" i="1"/>
  <c r="DG759" i="1"/>
  <c r="DB836" i="1"/>
  <c r="DB375" i="1"/>
  <c r="DB441" i="1"/>
  <c r="DB466" i="1"/>
  <c r="DB552" i="1"/>
  <c r="DB575" i="1"/>
  <c r="DG579" i="1"/>
  <c r="DB606" i="1"/>
  <c r="DA616" i="1"/>
  <c r="DA621" i="1"/>
  <c r="DB622" i="1"/>
  <c r="DB629" i="1"/>
  <c r="DG777" i="1"/>
  <c r="DB785" i="1"/>
  <c r="DB802" i="1"/>
  <c r="DA807" i="1"/>
  <c r="DG815" i="1"/>
  <c r="DB834" i="1"/>
  <c r="DB453" i="1"/>
  <c r="DB482" i="1"/>
  <c r="DB503" i="1"/>
  <c r="DB583" i="1"/>
  <c r="DB585" i="1"/>
  <c r="DA633" i="1"/>
  <c r="DA638" i="1"/>
  <c r="DB657" i="1"/>
  <c r="DA698" i="1"/>
  <c r="DG706" i="1"/>
  <c r="DB754" i="1"/>
  <c r="DB756" i="1"/>
  <c r="DA862" i="1"/>
  <c r="DA863" i="1"/>
  <c r="DB881" i="1"/>
  <c r="DA900" i="1"/>
  <c r="DB355" i="1"/>
  <c r="DB417" i="1"/>
  <c r="DB475" i="1"/>
  <c r="DB528" i="1"/>
  <c r="DB680" i="1"/>
  <c r="DB686" i="1"/>
  <c r="DG722" i="1"/>
  <c r="DA745" i="1"/>
  <c r="DG764" i="1"/>
  <c r="DA800" i="1"/>
  <c r="DB840" i="1"/>
  <c r="DB900" i="1"/>
  <c r="DB377" i="1"/>
  <c r="DB384" i="1"/>
  <c r="DB402" i="1"/>
  <c r="DB512" i="1"/>
  <c r="DA629" i="1"/>
  <c r="DB631" i="1"/>
  <c r="DB669" i="1"/>
  <c r="DG746" i="1"/>
  <c r="DG779" i="1"/>
  <c r="DB803" i="1"/>
  <c r="DA837" i="1"/>
  <c r="DA839" i="1"/>
  <c r="DB346" i="1"/>
  <c r="DB405" i="1"/>
  <c r="DB446" i="1"/>
  <c r="DB478" i="1"/>
  <c r="DB513" i="1"/>
  <c r="DB565" i="1"/>
  <c r="DA605" i="1"/>
  <c r="DG609" i="1"/>
  <c r="DA610" i="1"/>
  <c r="DB617" i="1"/>
  <c r="DA630" i="1"/>
  <c r="DA636" i="1"/>
  <c r="DG643" i="1"/>
  <c r="DA658" i="1"/>
  <c r="DB683" i="1"/>
  <c r="DG745" i="1"/>
  <c r="DB759" i="1"/>
  <c r="DG813" i="1"/>
  <c r="DB855" i="1"/>
  <c r="DG857" i="1"/>
  <c r="DA866" i="1"/>
  <c r="DB367" i="1"/>
  <c r="DB401" i="1"/>
  <c r="DB418" i="1"/>
  <c r="DB495" i="1"/>
  <c r="DF512" i="1"/>
  <c r="DB548" i="1"/>
  <c r="DG569" i="1"/>
  <c r="DB616" i="1"/>
  <c r="DB642" i="1"/>
  <c r="DA660" i="1"/>
  <c r="DB697" i="1"/>
  <c r="DB721" i="1"/>
  <c r="DA740" i="1"/>
  <c r="DB752" i="1"/>
  <c r="DF803" i="1"/>
  <c r="DG809" i="1"/>
  <c r="DA822" i="1"/>
  <c r="DG827" i="1"/>
  <c r="DB862" i="1"/>
  <c r="DA676" i="1"/>
  <c r="DB698" i="1"/>
  <c r="DB705" i="1"/>
  <c r="DB717" i="1"/>
  <c r="DA725" i="1"/>
  <c r="DA731" i="1"/>
  <c r="DA762" i="1"/>
  <c r="DA773" i="1"/>
  <c r="DB789" i="1"/>
  <c r="DB811" i="1"/>
  <c r="DB828" i="1"/>
  <c r="DB829" i="1"/>
  <c r="DB838" i="1"/>
  <c r="DB839" i="1"/>
  <c r="DA859" i="1"/>
  <c r="DB890" i="1"/>
  <c r="DA655" i="1"/>
  <c r="DB685" i="1"/>
  <c r="DB708" i="1"/>
  <c r="DA713" i="1"/>
  <c r="DA720" i="1"/>
  <c r="DA747" i="1"/>
  <c r="DA755" i="1"/>
  <c r="DB758" i="1"/>
  <c r="DB796" i="1"/>
  <c r="DA804" i="1"/>
  <c r="DA819" i="1"/>
  <c r="DB832" i="1"/>
  <c r="DA854" i="1"/>
  <c r="DB856" i="1"/>
  <c r="DB865" i="1"/>
  <c r="DB672" i="1"/>
  <c r="DB694" i="1"/>
  <c r="DA707" i="1"/>
  <c r="DA746" i="1"/>
  <c r="DB757" i="1"/>
  <c r="DA769" i="1"/>
  <c r="DB776" i="1"/>
  <c r="DB805" i="1"/>
  <c r="DF805" i="1"/>
  <c r="DA813" i="1"/>
  <c r="DA826" i="1"/>
  <c r="DG885" i="1"/>
  <c r="DB529" i="1"/>
  <c r="DA608" i="1"/>
  <c r="DA635" i="1"/>
  <c r="DB636" i="1"/>
  <c r="DB647" i="1"/>
  <c r="DA659" i="1"/>
  <c r="DF672" i="1"/>
  <c r="DB681" i="1"/>
  <c r="DA716" i="1"/>
  <c r="DA717" i="1"/>
  <c r="DA730" i="1"/>
  <c r="DB739" i="1"/>
  <c r="DF796" i="1"/>
  <c r="DA831" i="1"/>
  <c r="DA872" i="1"/>
  <c r="DA876" i="1"/>
  <c r="DA680" i="1"/>
  <c r="DF739" i="1"/>
  <c r="DG744" i="1"/>
  <c r="DB749" i="1"/>
  <c r="DB781" i="1"/>
  <c r="DA786" i="1"/>
  <c r="DA815" i="1"/>
  <c r="DA874" i="1"/>
  <c r="DG886" i="1"/>
  <c r="DB660" i="1"/>
  <c r="DA669" i="1"/>
  <c r="DA681" i="1"/>
  <c r="DA696" i="1"/>
  <c r="DB702" i="1"/>
  <c r="DA710" i="1"/>
  <c r="DB771" i="1"/>
  <c r="DA777" i="1"/>
  <c r="DA789" i="1"/>
  <c r="DA799" i="1"/>
  <c r="DB800" i="1"/>
  <c r="DB806" i="1"/>
  <c r="DB849" i="1"/>
  <c r="DA861" i="1"/>
  <c r="DA877" i="1"/>
  <c r="DB888" i="1"/>
  <c r="DA867" i="1"/>
  <c r="DB895" i="1"/>
  <c r="DA751" i="1"/>
  <c r="DA763" i="1"/>
  <c r="DA767" i="1"/>
  <c r="DA772" i="1"/>
  <c r="DA790" i="1"/>
  <c r="DB814" i="1"/>
  <c r="DA849" i="1"/>
  <c r="DA853" i="1"/>
  <c r="DB880" i="1"/>
  <c r="DA776" i="1"/>
  <c r="DB783" i="1"/>
  <c r="DA795" i="1"/>
  <c r="DA814" i="1"/>
  <c r="DB851" i="1"/>
  <c r="DA860" i="1"/>
  <c r="DA864" i="1"/>
  <c r="DA868" i="1"/>
  <c r="DA880" i="1"/>
  <c r="DA896" i="1"/>
  <c r="DG32" i="1"/>
  <c r="DG37" i="1"/>
  <c r="DB37" i="1"/>
  <c r="DG38" i="1"/>
  <c r="DB47" i="1"/>
  <c r="DG47" i="1"/>
  <c r="DF863" i="1"/>
  <c r="DB863" i="1"/>
  <c r="DG24" i="1"/>
  <c r="DG46" i="1"/>
  <c r="DF57" i="1"/>
  <c r="DB57" i="1"/>
  <c r="DG204" i="1"/>
  <c r="DB166" i="1"/>
  <c r="DF166" i="1"/>
  <c r="DG12" i="1"/>
  <c r="DB124" i="1"/>
  <c r="DB825" i="1"/>
  <c r="DG825" i="1"/>
  <c r="DG20" i="1"/>
  <c r="DB38" i="1"/>
  <c r="DG154" i="1"/>
  <c r="DG307" i="1"/>
  <c r="DG2" i="1"/>
  <c r="DG8" i="1"/>
  <c r="DG41" i="1"/>
  <c r="DF111" i="1"/>
  <c r="DB111" i="1"/>
  <c r="DB159" i="1"/>
  <c r="DB22" i="1"/>
  <c r="DG82" i="1"/>
  <c r="DG110" i="1"/>
  <c r="DG51" i="1"/>
  <c r="DF72" i="1"/>
  <c r="DB72" i="1"/>
  <c r="DB13" i="1"/>
  <c r="DB109" i="1"/>
  <c r="DB24" i="1"/>
  <c r="DF24" i="1"/>
  <c r="DB48" i="1"/>
  <c r="DB50" i="1"/>
  <c r="DB7" i="1"/>
  <c r="DB110" i="1"/>
  <c r="DF260" i="1"/>
  <c r="DB260" i="1"/>
  <c r="DB12" i="1"/>
  <c r="DG35" i="1"/>
  <c r="DF39" i="1"/>
  <c r="DB39" i="1"/>
  <c r="DB3" i="1"/>
  <c r="DF65" i="1"/>
  <c r="DB65" i="1"/>
  <c r="DG201" i="1"/>
  <c r="DB201" i="1"/>
  <c r="DF218" i="1"/>
  <c r="DB218" i="1"/>
  <c r="DB30" i="1"/>
  <c r="DF61" i="1"/>
  <c r="DB61" i="1"/>
  <c r="DB198" i="1"/>
  <c r="DF272" i="1"/>
  <c r="DB272" i="1"/>
  <c r="DG116" i="1"/>
  <c r="DG130" i="1"/>
  <c r="DB160" i="1"/>
  <c r="DB692" i="1"/>
  <c r="DF692" i="1"/>
  <c r="DG56" i="1"/>
  <c r="DF173" i="1"/>
  <c r="DB173" i="1"/>
  <c r="DB715" i="1"/>
  <c r="DF715" i="1"/>
  <c r="DG819" i="1"/>
  <c r="DF456" i="1"/>
  <c r="DB456" i="1"/>
  <c r="DB46" i="1"/>
  <c r="DF68" i="1"/>
  <c r="DB68" i="1"/>
  <c r="DB193" i="1"/>
  <c r="DB32" i="1"/>
  <c r="DB41" i="1"/>
  <c r="DF73" i="1"/>
  <c r="DB73" i="1"/>
  <c r="DB92" i="1"/>
  <c r="DB127" i="1"/>
  <c r="DB136" i="1"/>
  <c r="DB344" i="1"/>
  <c r="DG344" i="1"/>
  <c r="DG30" i="1"/>
  <c r="DF41" i="1"/>
  <c r="DB42" i="1"/>
  <c r="DG80" i="1"/>
  <c r="DB82" i="1"/>
  <c r="DB86" i="1"/>
  <c r="DB91" i="1"/>
  <c r="DB96" i="1"/>
  <c r="DF108" i="1"/>
  <c r="DF191" i="1"/>
  <c r="DB191" i="1"/>
  <c r="DB216" i="1"/>
  <c r="DG216" i="1"/>
  <c r="DF368" i="1"/>
  <c r="DG894" i="1"/>
  <c r="DG40" i="1"/>
  <c r="DF45" i="1"/>
  <c r="DB45" i="1"/>
  <c r="DB53" i="1"/>
  <c r="DG62" i="1"/>
  <c r="DG84" i="1"/>
  <c r="DB87" i="1"/>
  <c r="DG151" i="1"/>
  <c r="DB155" i="1"/>
  <c r="DF249" i="1"/>
  <c r="DB249" i="1"/>
  <c r="DG467" i="1"/>
  <c r="DG72" i="1"/>
  <c r="DG112" i="1"/>
  <c r="DB116" i="1"/>
  <c r="DG141" i="1"/>
  <c r="DG142" i="1"/>
  <c r="DF448" i="1"/>
  <c r="DB448" i="1"/>
  <c r="DB144" i="1"/>
  <c r="DG181" i="1"/>
  <c r="DB19" i="1"/>
  <c r="DB21" i="1"/>
  <c r="DF31" i="1"/>
  <c r="DB33" i="1"/>
  <c r="DB51" i="1"/>
  <c r="DG69" i="1"/>
  <c r="DB122" i="1"/>
  <c r="DF122" i="1"/>
  <c r="DG376" i="1"/>
  <c r="DG126" i="1"/>
  <c r="DG168" i="1"/>
  <c r="DB203" i="1"/>
  <c r="DF203" i="1"/>
  <c r="DG237" i="1"/>
  <c r="DG6" i="1"/>
  <c r="DG78" i="1"/>
  <c r="DB80" i="1"/>
  <c r="DF90" i="1"/>
  <c r="DG183" i="1"/>
  <c r="DB236" i="1"/>
  <c r="DF253" i="1"/>
  <c r="DB253" i="1"/>
  <c r="DF52" i="1"/>
  <c r="DB52" i="1"/>
  <c r="DB167" i="1"/>
  <c r="DG176" i="1"/>
  <c r="DG209" i="1"/>
  <c r="DB271" i="1"/>
  <c r="DF271" i="1"/>
  <c r="DB279" i="1"/>
  <c r="DF279" i="1"/>
  <c r="DB34" i="1"/>
  <c r="DB114" i="1"/>
  <c r="DB178" i="1"/>
  <c r="DG318" i="1"/>
  <c r="DG90" i="1"/>
  <c r="DB112" i="1"/>
  <c r="DB168" i="1"/>
  <c r="DB170" i="1"/>
  <c r="DB194" i="1"/>
  <c r="DB204" i="1"/>
  <c r="DG205" i="1"/>
  <c r="DB213" i="1"/>
  <c r="DB534" i="1"/>
  <c r="DG534" i="1"/>
  <c r="DG535" i="1"/>
  <c r="DB115" i="1"/>
  <c r="DF207" i="1"/>
  <c r="DB207" i="1"/>
  <c r="DG211" i="1"/>
  <c r="DG217" i="1"/>
  <c r="DB252" i="1"/>
  <c r="DG364" i="1"/>
  <c r="DG500" i="1"/>
  <c r="DB141" i="1"/>
  <c r="DG259" i="1"/>
  <c r="DB259" i="1"/>
  <c r="DF263" i="1"/>
  <c r="DB263" i="1"/>
  <c r="DF420" i="1"/>
  <c r="DB420" i="1"/>
  <c r="DG174" i="1"/>
  <c r="DB180" i="1"/>
  <c r="DB195" i="1"/>
  <c r="DG198" i="1"/>
  <c r="DG214" i="1"/>
  <c r="DB230" i="1"/>
  <c r="DB297" i="1"/>
  <c r="DG331" i="1"/>
  <c r="DB209" i="1"/>
  <c r="DG426" i="1"/>
  <c r="DB148" i="1"/>
  <c r="DG164" i="1"/>
  <c r="DG170" i="1"/>
  <c r="DB183" i="1"/>
  <c r="DG220" i="1"/>
  <c r="DG251" i="1"/>
  <c r="DB258" i="1"/>
  <c r="DG339" i="1"/>
  <c r="DB130" i="1"/>
  <c r="DB139" i="1"/>
  <c r="DB142" i="1"/>
  <c r="DB154" i="1"/>
  <c r="DG156" i="1"/>
  <c r="DF209" i="1"/>
  <c r="DG235" i="1"/>
  <c r="DG325" i="1"/>
  <c r="DF439" i="1"/>
  <c r="DB439" i="1"/>
  <c r="DB462" i="1"/>
  <c r="DF462" i="1"/>
  <c r="DB163" i="1"/>
  <c r="DG193" i="1"/>
  <c r="DF223" i="1"/>
  <c r="DB223" i="1"/>
  <c r="DG160" i="1"/>
  <c r="DF186" i="1"/>
  <c r="DB219" i="1"/>
  <c r="DG287" i="1"/>
  <c r="DB347" i="1"/>
  <c r="AI348" i="1"/>
  <c r="CX348" i="1" s="1"/>
  <c r="CW348" i="1" s="1"/>
  <c r="AJ348" i="1"/>
  <c r="DB36" i="1"/>
  <c r="DB174" i="1"/>
  <c r="DB185" i="1"/>
  <c r="DF190" i="1"/>
  <c r="DB196" i="1"/>
  <c r="DB205" i="1"/>
  <c r="DB265" i="1"/>
  <c r="DB360" i="1"/>
  <c r="DB248" i="1"/>
  <c r="DG277" i="1"/>
  <c r="DB354" i="1"/>
  <c r="DB362" i="1"/>
  <c r="DB369" i="1"/>
  <c r="DG384" i="1"/>
  <c r="DG396" i="1"/>
  <c r="DB449" i="1"/>
  <c r="DB237" i="1"/>
  <c r="DB239" i="1"/>
  <c r="DB257" i="1"/>
  <c r="DB264" i="1"/>
  <c r="DB303" i="1"/>
  <c r="DF458" i="1"/>
  <c r="DB458" i="1"/>
  <c r="DB526" i="1"/>
  <c r="DF526" i="1"/>
  <c r="DB211" i="1"/>
  <c r="DB244" i="1"/>
  <c r="DB254" i="1"/>
  <c r="DG271" i="1"/>
  <c r="DB287" i="1"/>
  <c r="DB310" i="1"/>
  <c r="DB318" i="1"/>
  <c r="DB324" i="1"/>
  <c r="DG455" i="1"/>
  <c r="DB488" i="1"/>
  <c r="DF494" i="1"/>
  <c r="DB496" i="1"/>
  <c r="DF496" i="1"/>
  <c r="DB722" i="1"/>
  <c r="DF722" i="1"/>
  <c r="DB200" i="1"/>
  <c r="DB238" i="1"/>
  <c r="DB518" i="1"/>
  <c r="DF518" i="1"/>
  <c r="DG303" i="1"/>
  <c r="DB396" i="1"/>
  <c r="DG487" i="1"/>
  <c r="DG553" i="1"/>
  <c r="DB217" i="1"/>
  <c r="DG337" i="1"/>
  <c r="DB176" i="1"/>
  <c r="DB242" i="1"/>
  <c r="DG267" i="1"/>
  <c r="DG335" i="1"/>
  <c r="AJ361" i="1"/>
  <c r="AI361" i="1"/>
  <c r="CX361" i="1" s="1"/>
  <c r="CW361" i="1" s="1"/>
  <c r="DG370" i="1"/>
  <c r="DG430" i="1"/>
  <c r="DB169" i="1"/>
  <c r="DB232" i="1"/>
  <c r="DG245" i="1"/>
  <c r="DB255" i="1"/>
  <c r="DB280" i="1"/>
  <c r="DB320" i="1"/>
  <c r="DG355" i="1"/>
  <c r="DB428" i="1"/>
  <c r="DG461" i="1"/>
  <c r="DG595" i="1"/>
  <c r="DB215" i="1"/>
  <c r="DB246" i="1"/>
  <c r="DB290" i="1"/>
  <c r="DG298" i="1"/>
  <c r="DB334" i="1"/>
  <c r="DB366" i="1"/>
  <c r="DB409" i="1"/>
  <c r="DB293" i="1"/>
  <c r="DB319" i="1"/>
  <c r="DB326" i="1"/>
  <c r="DB388" i="1"/>
  <c r="DB400" i="1"/>
  <c r="DF438" i="1"/>
  <c r="DB440" i="1"/>
  <c r="DF453" i="1"/>
  <c r="DB510" i="1"/>
  <c r="DF510" i="1"/>
  <c r="DF511" i="1"/>
  <c r="DB511" i="1"/>
  <c r="DB339" i="1"/>
  <c r="DB430" i="1"/>
  <c r="DG481" i="1"/>
  <c r="DB485" i="1"/>
  <c r="DG544" i="1"/>
  <c r="DG632" i="1"/>
  <c r="DB632" i="1"/>
  <c r="DF634" i="1"/>
  <c r="DB634" i="1"/>
  <c r="DB291" i="1"/>
  <c r="DB295" i="1"/>
  <c r="DB364" i="1"/>
  <c r="DG447" i="1"/>
  <c r="DG463" i="1"/>
  <c r="DF490" i="1"/>
  <c r="DB490" i="1"/>
  <c r="DF516" i="1"/>
  <c r="DB516" i="1"/>
  <c r="DB596" i="1"/>
  <c r="DG596" i="1"/>
  <c r="DB619" i="1"/>
  <c r="DF619" i="1"/>
  <c r="DB240" i="1"/>
  <c r="DG247" i="1"/>
  <c r="DG263" i="1"/>
  <c r="DB299" i="1"/>
  <c r="DG300" i="1"/>
  <c r="DG301" i="1"/>
  <c r="DG316" i="1"/>
  <c r="DB322" i="1"/>
  <c r="DB348" i="1"/>
  <c r="DB412" i="1"/>
  <c r="DB481" i="1"/>
  <c r="DB307" i="1"/>
  <c r="DG346" i="1"/>
  <c r="DF416" i="1"/>
  <c r="DB416" i="1"/>
  <c r="DB436" i="1"/>
  <c r="DF436" i="1"/>
  <c r="DG473" i="1"/>
  <c r="DB509" i="1"/>
  <c r="DF630" i="1"/>
  <c r="DB630" i="1"/>
  <c r="DB292" i="1"/>
  <c r="DB311" i="1"/>
  <c r="DB333" i="1"/>
  <c r="DB357" i="1"/>
  <c r="DG367" i="1"/>
  <c r="DB447" i="1"/>
  <c r="DB467" i="1"/>
  <c r="DB468" i="1"/>
  <c r="DB471" i="1"/>
  <c r="DG515" i="1"/>
  <c r="DB515" i="1"/>
  <c r="DB337" i="1"/>
  <c r="DB372" i="1"/>
  <c r="DG408" i="1"/>
  <c r="DG441" i="1"/>
  <c r="DB444" i="1"/>
  <c r="DB455" i="1"/>
  <c r="DG457" i="1"/>
  <c r="DB300" i="1"/>
  <c r="DB392" i="1"/>
  <c r="DB421" i="1"/>
  <c r="DG422" i="1"/>
  <c r="DB433" i="1"/>
  <c r="DG451" i="1"/>
  <c r="DB451" i="1"/>
  <c r="DG476" i="1"/>
  <c r="DB564" i="1"/>
  <c r="DG630" i="1"/>
  <c r="DG653" i="1"/>
  <c r="DG273" i="1"/>
  <c r="DG314" i="1"/>
  <c r="DG342" i="1"/>
  <c r="DG414" i="1"/>
  <c r="DB459" i="1"/>
  <c r="DG590" i="1"/>
  <c r="DB353" i="1"/>
  <c r="DB365" i="1"/>
  <c r="DB376" i="1"/>
  <c r="DB404" i="1"/>
  <c r="DB426" i="1"/>
  <c r="DF484" i="1"/>
  <c r="DB484" i="1"/>
  <c r="DG517" i="1"/>
  <c r="DB535" i="1"/>
  <c r="DG562" i="1"/>
  <c r="DG610" i="1"/>
  <c r="DF728" i="1"/>
  <c r="DB728" i="1"/>
  <c r="DG753" i="1"/>
  <c r="DB329" i="1"/>
  <c r="DG420" i="1"/>
  <c r="DG477" i="1"/>
  <c r="DG490" i="1"/>
  <c r="DG537" i="1"/>
  <c r="DG589" i="1"/>
  <c r="DG611" i="1"/>
  <c r="DB611" i="1"/>
  <c r="DG748" i="1"/>
  <c r="DB748" i="1"/>
  <c r="DB327" i="1"/>
  <c r="DB351" i="1"/>
  <c r="DB371" i="1"/>
  <c r="DG398" i="1"/>
  <c r="DB410" i="1"/>
  <c r="DF450" i="1"/>
  <c r="DG495" i="1"/>
  <c r="DG511" i="1"/>
  <c r="DG618" i="1"/>
  <c r="DB325" i="1"/>
  <c r="DB389" i="1"/>
  <c r="DB419" i="1"/>
  <c r="DB463" i="1"/>
  <c r="DF473" i="1"/>
  <c r="DB473" i="1"/>
  <c r="DG483" i="1"/>
  <c r="DG510" i="1"/>
  <c r="DG539" i="1"/>
  <c r="DG556" i="1"/>
  <c r="DG583" i="1"/>
  <c r="DB586" i="1"/>
  <c r="DB674" i="1"/>
  <c r="DB323" i="1"/>
  <c r="DB363" i="1"/>
  <c r="DB415" i="1"/>
  <c r="DB423" i="1"/>
  <c r="DG424" i="1"/>
  <c r="DF429" i="1"/>
  <c r="DG489" i="1"/>
  <c r="DG497" i="1"/>
  <c r="DB500" i="1"/>
  <c r="DF500" i="1"/>
  <c r="DB517" i="1"/>
  <c r="DF525" i="1"/>
  <c r="DB525" i="1"/>
  <c r="DG664" i="1"/>
  <c r="DB668" i="1"/>
  <c r="DF668" i="1"/>
  <c r="DB321" i="1"/>
  <c r="DB349" i="1"/>
  <c r="DB356" i="1"/>
  <c r="DB435" i="1"/>
  <c r="DB477" i="1"/>
  <c r="DG513" i="1"/>
  <c r="DB589" i="1"/>
  <c r="DF597" i="1"/>
  <c r="DB597" i="1"/>
  <c r="DB608" i="1"/>
  <c r="DF608" i="1"/>
  <c r="DB359" i="1"/>
  <c r="DB361" i="1"/>
  <c r="DB385" i="1"/>
  <c r="DB403" i="1"/>
  <c r="DB537" i="1"/>
  <c r="DB562" i="1"/>
  <c r="DG599" i="1"/>
  <c r="DG627" i="1"/>
  <c r="DB699" i="1"/>
  <c r="DF823" i="1"/>
  <c r="DB823" i="1"/>
  <c r="DB557" i="1"/>
  <c r="DF710" i="1"/>
  <c r="DB710" i="1"/>
  <c r="DB627" i="1"/>
  <c r="DA631" i="1"/>
  <c r="DF663" i="1"/>
  <c r="DB663" i="1"/>
  <c r="DB704" i="1"/>
  <c r="DF704" i="1"/>
  <c r="DG897" i="1"/>
  <c r="DB897" i="1"/>
  <c r="DB491" i="1"/>
  <c r="DB566" i="1"/>
  <c r="DB676" i="1"/>
  <c r="DF676" i="1"/>
  <c r="DG696" i="1"/>
  <c r="DB379" i="1"/>
  <c r="DB437" i="1"/>
  <c r="DG438" i="1"/>
  <c r="DG453" i="1"/>
  <c r="DB474" i="1"/>
  <c r="DB693" i="1"/>
  <c r="DF730" i="1"/>
  <c r="DB730" i="1"/>
  <c r="DG541" i="1"/>
  <c r="DG564" i="1"/>
  <c r="DF582" i="1"/>
  <c r="DB582" i="1"/>
  <c r="DB618" i="1"/>
  <c r="DG635" i="1"/>
  <c r="DG717" i="1"/>
  <c r="DB532" i="1"/>
  <c r="DB590" i="1"/>
  <c r="DG651" i="1"/>
  <c r="DG691" i="1"/>
  <c r="DB691" i="1"/>
  <c r="DB373" i="1"/>
  <c r="DB461" i="1"/>
  <c r="DF532" i="1"/>
  <c r="DG551" i="1"/>
  <c r="DB560" i="1"/>
  <c r="DG576" i="1"/>
  <c r="DB599" i="1"/>
  <c r="DG670" i="1"/>
  <c r="DB670" i="1"/>
  <c r="DB524" i="1"/>
  <c r="DB555" i="1"/>
  <c r="DB614" i="1"/>
  <c r="DB635" i="1"/>
  <c r="DG637" i="1"/>
  <c r="DF652" i="1"/>
  <c r="DB652" i="1"/>
  <c r="DB664" i="1"/>
  <c r="DB675" i="1"/>
  <c r="DG727" i="1"/>
  <c r="DB886" i="1"/>
  <c r="DG889" i="1"/>
  <c r="DB889" i="1"/>
  <c r="DB527" i="1"/>
  <c r="DB549" i="1"/>
  <c r="DG633" i="1"/>
  <c r="DB633" i="1"/>
  <c r="DB659" i="1"/>
  <c r="DF659" i="1"/>
  <c r="DB745" i="1"/>
  <c r="DF745" i="1"/>
  <c r="DG788" i="1"/>
  <c r="DG882" i="1"/>
  <c r="DB487" i="1"/>
  <c r="DB581" i="1"/>
  <c r="DG662" i="1"/>
  <c r="DB724" i="1"/>
  <c r="DF848" i="1"/>
  <c r="DB848" i="1"/>
  <c r="DB470" i="1"/>
  <c r="DB522" i="1"/>
  <c r="DB595" i="1"/>
  <c r="DB628" i="1"/>
  <c r="DB646" i="1"/>
  <c r="DG673" i="1"/>
  <c r="DB790" i="1"/>
  <c r="DG790" i="1"/>
  <c r="DB793" i="1"/>
  <c r="DF793" i="1"/>
  <c r="DB492" i="1"/>
  <c r="DB497" i="1"/>
  <c r="DB539" i="1"/>
  <c r="DB546" i="1"/>
  <c r="DB553" i="1"/>
  <c r="DF588" i="1"/>
  <c r="DB588" i="1"/>
  <c r="DB624" i="1"/>
  <c r="DG700" i="1"/>
  <c r="DF732" i="1"/>
  <c r="DB732" i="1"/>
  <c r="DG738" i="1"/>
  <c r="DB743" i="1"/>
  <c r="DB543" i="1"/>
  <c r="DB567" i="1"/>
  <c r="DB578" i="1"/>
  <c r="DB612" i="1"/>
  <c r="DG639" i="1"/>
  <c r="DG530" i="1"/>
  <c r="DG542" i="1"/>
  <c r="DB569" i="1"/>
  <c r="DG572" i="1"/>
  <c r="DA603" i="1"/>
  <c r="DB639" i="1"/>
  <c r="DB653" i="1"/>
  <c r="DF766" i="1"/>
  <c r="DB766" i="1"/>
  <c r="DG868" i="1"/>
  <c r="DG869" i="1"/>
  <c r="DB871" i="1"/>
  <c r="DF871" i="1"/>
  <c r="DF898" i="1"/>
  <c r="DB898" i="1"/>
  <c r="DA606" i="1"/>
  <c r="DG648" i="1"/>
  <c r="DA650" i="1"/>
  <c r="DA657" i="1"/>
  <c r="DG668" i="1"/>
  <c r="DB701" i="1"/>
  <c r="DG708" i="1"/>
  <c r="DB735" i="1"/>
  <c r="DG846" i="1"/>
  <c r="DA612" i="1"/>
  <c r="DA643" i="1"/>
  <c r="DF684" i="1"/>
  <c r="DB684" i="1"/>
  <c r="DG709" i="1"/>
  <c r="DB852" i="1"/>
  <c r="DG852" i="1"/>
  <c r="DB644" i="1"/>
  <c r="DF665" i="1"/>
  <c r="DB665" i="1"/>
  <c r="DA682" i="1"/>
  <c r="DB729" i="1"/>
  <c r="DB563" i="1"/>
  <c r="DB570" i="1"/>
  <c r="DB579" i="1"/>
  <c r="DB610" i="1"/>
  <c r="DB637" i="1"/>
  <c r="DB641" i="1"/>
  <c r="DB643" i="1"/>
  <c r="DB662" i="1"/>
  <c r="DB547" i="1"/>
  <c r="DB605" i="1"/>
  <c r="DG649" i="1"/>
  <c r="DB667" i="1"/>
  <c r="DG765" i="1"/>
  <c r="DG842" i="1"/>
  <c r="DB711" i="1"/>
  <c r="DB720" i="1"/>
  <c r="DB760" i="1"/>
  <c r="DF760" i="1"/>
  <c r="DB872" i="1"/>
  <c r="DG887" i="1"/>
  <c r="DG892" i="1"/>
  <c r="DG761" i="1"/>
  <c r="DB859" i="1"/>
  <c r="DG859" i="1"/>
  <c r="DB703" i="1"/>
  <c r="DB706" i="1"/>
  <c r="DA722" i="1"/>
  <c r="DB738" i="1"/>
  <c r="DB541" i="1"/>
  <c r="DB573" i="1"/>
  <c r="DA637" i="1"/>
  <c r="DB661" i="1"/>
  <c r="DB673" i="1"/>
  <c r="DA678" i="1"/>
  <c r="DB696" i="1"/>
  <c r="DG704" i="1"/>
  <c r="DF706" i="1"/>
  <c r="DG734" i="1"/>
  <c r="DB769" i="1"/>
  <c r="DF868" i="1"/>
  <c r="DB868" i="1"/>
  <c r="DA654" i="1"/>
  <c r="DG687" i="1"/>
  <c r="DG750" i="1"/>
  <c r="DB815" i="1"/>
  <c r="DG782" i="1"/>
  <c r="DG729" i="1"/>
  <c r="DB733" i="1"/>
  <c r="DF767" i="1"/>
  <c r="DB767" i="1"/>
  <c r="DB812" i="1"/>
  <c r="DG812" i="1"/>
  <c r="DG900" i="1"/>
  <c r="DB792" i="1"/>
  <c r="DG828" i="1"/>
  <c r="DB882" i="1"/>
  <c r="DG773" i="1"/>
  <c r="DG793" i="1"/>
  <c r="DB797" i="1"/>
  <c r="DB736" i="1"/>
  <c r="DB763" i="1"/>
  <c r="DB804" i="1"/>
  <c r="DB854" i="1"/>
  <c r="DF857" i="1"/>
  <c r="DB857" i="1"/>
  <c r="DB894" i="1"/>
  <c r="DB896" i="1"/>
  <c r="DB671" i="1"/>
  <c r="DB714" i="1"/>
  <c r="DG731" i="1"/>
  <c r="DB778" i="1"/>
  <c r="DB788" i="1"/>
  <c r="DB866" i="1"/>
  <c r="DG881" i="1"/>
  <c r="DB902" i="1"/>
  <c r="DA671" i="1"/>
  <c r="DB727" i="1"/>
  <c r="DB846" i="1"/>
  <c r="DG876" i="1"/>
  <c r="DB603" i="1"/>
  <c r="DG707" i="1"/>
  <c r="DB742" i="1"/>
  <c r="DA718" i="1"/>
  <c r="DB726" i="1"/>
  <c r="DB780" i="1"/>
  <c r="DB798" i="1"/>
  <c r="DB809" i="1"/>
  <c r="DB842" i="1"/>
  <c r="DB873" i="1"/>
  <c r="DB687" i="1"/>
  <c r="DA694" i="1"/>
  <c r="DA705" i="1"/>
  <c r="DB709" i="1"/>
  <c r="DB719" i="1"/>
  <c r="DG833" i="1"/>
  <c r="DA798" i="1"/>
  <c r="DA842" i="1"/>
  <c r="DB884" i="1"/>
  <c r="DA891" i="1"/>
  <c r="DB725" i="1"/>
  <c r="DA727" i="1"/>
  <c r="DB795" i="1"/>
  <c r="DA803" i="1"/>
  <c r="DB860" i="1"/>
  <c r="DB883" i="1"/>
  <c r="DB707" i="1"/>
  <c r="DB775" i="1"/>
  <c r="DG817" i="1"/>
  <c r="DF860" i="1"/>
  <c r="DB878" i="1"/>
  <c r="DB723" i="1"/>
  <c r="DB731" i="1"/>
  <c r="DA738" i="1"/>
  <c r="DB755" i="1"/>
  <c r="DB765" i="1"/>
  <c r="DB818" i="1"/>
  <c r="DB835" i="1"/>
  <c r="DB734" i="1"/>
  <c r="DG800" i="1"/>
  <c r="DB819" i="1"/>
  <c r="DB833" i="1"/>
  <c r="DB887" i="1"/>
  <c r="DB753" i="1"/>
  <c r="DG781" i="1"/>
  <c r="DA805" i="1"/>
  <c r="DA852" i="1"/>
  <c r="DA884" i="1"/>
  <c r="DB741" i="1"/>
  <c r="DA750" i="1"/>
  <c r="DB761" i="1"/>
  <c r="DA771" i="1"/>
  <c r="DG794" i="1"/>
  <c r="DB799" i="1"/>
  <c r="DB808" i="1"/>
  <c r="DB867" i="1"/>
  <c r="DF887" i="1"/>
  <c r="DB807" i="1"/>
  <c r="DA836" i="1"/>
  <c r="DG878" i="1"/>
  <c r="DB737" i="1"/>
  <c r="DA802" i="1"/>
  <c r="DB874" i="1"/>
  <c r="DB875" i="1"/>
  <c r="DB891" i="1"/>
  <c r="DA781" i="1"/>
  <c r="DA812" i="1"/>
  <c r="DB858" i="1"/>
  <c r="DA870" i="1"/>
  <c r="DB876" i="1"/>
  <c r="DA886" i="1"/>
  <c r="DB892" i="1"/>
  <c r="DA902" i="1"/>
  <c r="DB810" i="1"/>
  <c r="DA820" i="1"/>
  <c r="DB826" i="1"/>
  <c r="DB853" i="1"/>
  <c r="DB861" i="1"/>
  <c r="DB768" i="1"/>
  <c r="DB794" i="1"/>
  <c r="DB824" i="1"/>
  <c r="DB869" i="1"/>
  <c r="DB877" i="1"/>
  <c r="DB885" i="1"/>
  <c r="DB893" i="1"/>
  <c r="DB901" i="1"/>
  <c r="DG814" i="1"/>
  <c r="DG839" i="1"/>
  <c r="DG848" i="1"/>
  <c r="DG864" i="1"/>
  <c r="AM742" i="1" l="1"/>
  <c r="AN741" i="1"/>
  <c r="AN742" i="1"/>
  <c r="AM74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rendalopep.jpr</author>
  </authors>
  <commentList>
    <comment ref="K3" authorId="0" shapeId="0" xr:uid="{97980E90-00E0-40AE-B21E-3D1FA0703FD5}">
      <text>
        <r>
          <rPr>
            <b/>
            <sz val="9"/>
            <color indexed="81"/>
            <rFont val="Tahoma"/>
            <family val="2"/>
          </rPr>
          <t>rendalopep.jpr:</t>
        </r>
        <r>
          <rPr>
            <sz val="9"/>
            <color indexed="81"/>
            <rFont val="Tahoma"/>
            <family val="2"/>
          </rPr>
          <t xml:space="preserve">
OVERTOWING TB SUMBER 27</t>
        </r>
      </text>
    </comment>
    <comment ref="L133" authorId="0" shapeId="0" xr:uid="{14C90165-528C-4DD6-B517-113BA51C6690}">
      <text>
        <r>
          <rPr>
            <b/>
            <sz val="9"/>
            <color indexed="81"/>
            <rFont val="Tahoma"/>
            <family val="2"/>
          </rPr>
          <t>rendalopep.jpr:</t>
        </r>
        <r>
          <rPr>
            <sz val="9"/>
            <color indexed="81"/>
            <rFont val="Tahoma"/>
            <family val="2"/>
          </rPr>
          <t xml:space="preserve">
TUKAR ANTRIAN DENGAN PACIFIC STAR 8701</t>
        </r>
      </text>
    </comment>
    <comment ref="AP148" authorId="0" shapeId="0" xr:uid="{2916E0E4-F72E-4A6C-B6E5-7F7D47CF95EE}">
      <text>
        <r>
          <rPr>
            <b/>
            <sz val="9"/>
            <color indexed="81"/>
            <rFont val="Tahoma"/>
            <family val="2"/>
          </rPr>
          <t>rendalopep.jpr:</t>
        </r>
        <r>
          <rPr>
            <sz val="9"/>
            <color indexed="81"/>
            <rFont val="Tahoma"/>
            <family val="2"/>
          </rPr>
          <t xml:space="preserve"> tonase bongkar trucking 6.195,518</t>
        </r>
      </text>
    </comment>
    <comment ref="N432" authorId="0" shapeId="0" xr:uid="{55D60A2C-2A8D-4BF3-AFFC-ADD91DF2314F}">
      <text>
        <r>
          <rPr>
            <b/>
            <sz val="9"/>
            <color indexed="81"/>
            <rFont val="Tahoma"/>
            <family val="2"/>
          </rPr>
          <t>rendalopep.jpr:</t>
        </r>
        <r>
          <rPr>
            <sz val="9"/>
            <color indexed="81"/>
            <rFont val="Tahoma"/>
            <family val="2"/>
          </rPr>
          <t xml:space="preserve">
SHIFTING DARI JETTY TIMUR</t>
        </r>
      </text>
    </comment>
    <comment ref="N677" authorId="0" shapeId="0" xr:uid="{9C09A198-9562-4F60-8CD4-459C9BF4D050}">
      <text>
        <r>
          <rPr>
            <b/>
            <sz val="9"/>
            <color indexed="81"/>
            <rFont val="Tahoma"/>
            <family val="2"/>
          </rPr>
          <t>rendalopep.jpr:</t>
        </r>
        <r>
          <rPr>
            <sz val="9"/>
            <color indexed="81"/>
            <rFont val="Tahoma"/>
            <family val="2"/>
          </rPr>
          <t xml:space="preserve">
SHIFTING DARI JETTY TRUCKING KE JETTY BARAT</t>
        </r>
      </text>
    </comment>
    <comment ref="Z677" authorId="0" shapeId="0" xr:uid="{F7FF8B01-D118-414B-9015-B36428CFC1FB}">
      <text>
        <r>
          <rPr>
            <b/>
            <sz val="9"/>
            <color indexed="81"/>
            <rFont val="Tahoma"/>
            <family val="2"/>
          </rPr>
          <t>rendalopep.jpr:</t>
        </r>
        <r>
          <rPr>
            <sz val="9"/>
            <color indexed="81"/>
            <rFont val="Tahoma"/>
            <family val="2"/>
          </rPr>
          <t xml:space="preserve">
PROSES MAINTENANCE TONGKANG DI JETTY TRUCKING</t>
        </r>
      </text>
    </comment>
    <comment ref="N678" authorId="0" shapeId="0" xr:uid="{9B3213C7-BEE7-4384-81DF-D4A369FA3623}">
      <text>
        <r>
          <rPr>
            <b/>
            <sz val="9"/>
            <color indexed="81"/>
            <rFont val="Tahoma"/>
            <family val="2"/>
          </rPr>
          <t>rendalopep.jpr:</t>
        </r>
        <r>
          <rPr>
            <sz val="9"/>
            <color indexed="81"/>
            <rFont val="Tahoma"/>
            <family val="2"/>
          </rPr>
          <t xml:space="preserve">
INTERMEDIATE KE OB</t>
        </r>
      </text>
    </comment>
    <comment ref="N754" authorId="0" shapeId="0" xr:uid="{279406CC-FD43-442F-8E81-4CD94984619F}">
      <text>
        <r>
          <rPr>
            <b/>
            <sz val="9"/>
            <color indexed="81"/>
            <rFont val="Tahoma"/>
            <family val="2"/>
          </rPr>
          <t>rendalopep.jpr:</t>
        </r>
        <r>
          <rPr>
            <sz val="9"/>
            <color indexed="81"/>
            <rFont val="Tahoma"/>
            <family val="2"/>
          </rPr>
          <t xml:space="preserve">
SANDAR DAN COMMENCED DI JETTY TRUCKING, COMPLETED DI JETTY TIMUR</t>
        </r>
      </text>
    </comment>
    <comment ref="AP754" authorId="0" shapeId="0" xr:uid="{2A6BA99B-02FE-44BE-8A5D-A7C0EC4C17A6}">
      <text>
        <r>
          <rPr>
            <b/>
            <sz val="9"/>
            <color indexed="81"/>
            <rFont val="Tahoma"/>
            <family val="2"/>
          </rPr>
          <t>rendalopep.jpr:</t>
        </r>
        <r>
          <rPr>
            <sz val="9"/>
            <color indexed="81"/>
            <rFont val="Tahoma"/>
            <family val="2"/>
          </rPr>
          <t xml:space="preserve">
UNLOADING DI JETTY TRUCKING : 39.167 MT</t>
        </r>
      </text>
    </comment>
    <comment ref="N766" authorId="0" shapeId="0" xr:uid="{086BFFF5-AF70-4EC9-AA05-8831EA5824C1}">
      <text>
        <r>
          <rPr>
            <b/>
            <sz val="9"/>
            <color indexed="81"/>
            <rFont val="Tahoma"/>
            <family val="2"/>
          </rPr>
          <t>rendalopep.jpr:</t>
        </r>
        <r>
          <rPr>
            <sz val="9"/>
            <color indexed="81"/>
            <rFont val="Tahoma"/>
            <family val="2"/>
          </rPr>
          <t xml:space="preserve">
DARI JETTY TIMUR KE JETTY TRUCKING</t>
        </r>
      </text>
    </comment>
    <comment ref="AP766" authorId="0" shapeId="0" xr:uid="{1DF53DAB-6078-4832-9D40-D1F3A46E8A2A}">
      <text>
        <r>
          <rPr>
            <b/>
            <sz val="9"/>
            <color indexed="81"/>
            <rFont val="Tahoma"/>
            <family val="2"/>
          </rPr>
          <t>rendalopep.jpr:</t>
        </r>
        <r>
          <rPr>
            <sz val="9"/>
            <color indexed="81"/>
            <rFont val="Tahoma"/>
            <family val="2"/>
          </rPr>
          <t xml:space="preserve">
4,339.578 MT DIBONGKAR DI JETTY SU</t>
        </r>
      </text>
    </comment>
    <comment ref="N792" authorId="0" shapeId="0" xr:uid="{60D8D349-357D-439C-8DEE-1D8B89389962}">
      <text>
        <r>
          <rPr>
            <b/>
            <sz val="9"/>
            <color indexed="81"/>
            <rFont val="Tahoma"/>
            <family val="2"/>
          </rPr>
          <t>rendalopep.jpr:</t>
        </r>
        <r>
          <rPr>
            <sz val="9"/>
            <color indexed="81"/>
            <rFont val="Tahoma"/>
            <family val="2"/>
          </rPr>
          <t xml:space="preserve">
DARI JETTY TRUCKING KE JETTY TIMUR</t>
        </r>
      </text>
    </comment>
    <comment ref="AP792" authorId="0" shapeId="0" xr:uid="{AFA69D5E-5832-44BE-909A-5CC52E3A9F52}">
      <text>
        <r>
          <rPr>
            <b/>
            <sz val="9"/>
            <color indexed="81"/>
            <rFont val="Tahoma"/>
            <family val="2"/>
          </rPr>
          <t>rendalopep.jpr:</t>
        </r>
        <r>
          <rPr>
            <sz val="9"/>
            <color indexed="81"/>
            <rFont val="Tahoma"/>
            <family val="2"/>
          </rPr>
          <t xml:space="preserve">
Terbongkar di jetty trucking 
5.179,312 MT</t>
        </r>
      </text>
    </comment>
  </commentList>
</comments>
</file>

<file path=xl/sharedStrings.xml><?xml version="1.0" encoding="utf-8"?>
<sst xmlns="http://schemas.openxmlformats.org/spreadsheetml/2006/main" count="8869" uniqueCount="939">
  <si>
    <t>No.</t>
  </si>
  <si>
    <t>Periode</t>
  </si>
  <si>
    <t>Shipment Code</t>
  </si>
  <si>
    <t>Voyage Code</t>
  </si>
  <si>
    <t>Shipment</t>
  </si>
  <si>
    <t>Suppliers</t>
  </si>
  <si>
    <t>FOB/CIF</t>
  </si>
  <si>
    <t>Sumber Tambang</t>
  </si>
  <si>
    <t>Port Loading</t>
  </si>
  <si>
    <t>Voyage</t>
  </si>
  <si>
    <t>TB</t>
  </si>
  <si>
    <t>BG</t>
  </si>
  <si>
    <t>STS</t>
  </si>
  <si>
    <t>JETTY</t>
  </si>
  <si>
    <t>Agen
Pelayaran</t>
  </si>
  <si>
    <t>TUG</t>
  </si>
  <si>
    <t>TD</t>
  </si>
  <si>
    <t>FOB / CIF</t>
  </si>
  <si>
    <t>KONFIRMASI RAKOR</t>
  </si>
  <si>
    <t>TA</t>
  </si>
  <si>
    <t>NOR ACCEPTED</t>
  </si>
  <si>
    <t>Berthed Time</t>
  </si>
  <si>
    <t>Commenced Unloading</t>
  </si>
  <si>
    <t>START CLEANING</t>
  </si>
  <si>
    <t>Completed Unloading</t>
  </si>
  <si>
    <t>CAST OFF</t>
  </si>
  <si>
    <t>DURASI WAKTU TUNGGU (JAM)</t>
  </si>
  <si>
    <t>DURASI WAKTU BONGKAR (JAM)</t>
  </si>
  <si>
    <t>DURASI WAKTU CLEANING (JAM)</t>
  </si>
  <si>
    <t>Gangguan Coal Handling Facility (Jam)</t>
  </si>
  <si>
    <t>Gangguan Cargo Blocking (jam)</t>
  </si>
  <si>
    <t>Stock Pile/Bunker Penuh (Jam)</t>
  </si>
  <si>
    <t>Lain - lain (Jam)</t>
  </si>
  <si>
    <t>Gangguan Cuaca Ekstrim (Jam)</t>
  </si>
  <si>
    <t>Lost Time OMC
(Jam)</t>
  </si>
  <si>
    <t>Total Jam
Gangguan
(Jam)</t>
  </si>
  <si>
    <t>B/L (MT)</t>
  </si>
  <si>
    <t>DS (MT)</t>
  </si>
  <si>
    <t>Start
Initial DS</t>
  </si>
  <si>
    <t>Finish
Initial DS</t>
  </si>
  <si>
    <t>Start
Lift Off Loader</t>
  </si>
  <si>
    <t>Finish
Lift Off Loader</t>
  </si>
  <si>
    <t>Start
Final DS</t>
  </si>
  <si>
    <t>Finish
Final DS</t>
  </si>
  <si>
    <t>GCV
ARB</t>
  </si>
  <si>
    <t>GCV DB</t>
  </si>
  <si>
    <t>TM
ARB</t>
  </si>
  <si>
    <t>IM
ADB</t>
  </si>
  <si>
    <t>Ash 
Content
ARB</t>
  </si>
  <si>
    <t>Ash 
Content
ADB</t>
  </si>
  <si>
    <t>Ash 
Content
DB</t>
  </si>
  <si>
    <t>VM
ADB</t>
  </si>
  <si>
    <t>FC
ADB</t>
  </si>
  <si>
    <t>Total Sulphur
ARB</t>
  </si>
  <si>
    <t>Total Sulphur
DAFB</t>
  </si>
  <si>
    <t>Total Sulphur
DB</t>
  </si>
  <si>
    <t>C
ADB</t>
  </si>
  <si>
    <t>H
ADB</t>
  </si>
  <si>
    <t>N
ADB</t>
  </si>
  <si>
    <t>N
DAFB</t>
  </si>
  <si>
    <t>O
ADB</t>
  </si>
  <si>
    <t>HGI</t>
  </si>
  <si>
    <t>Slagging</t>
  </si>
  <si>
    <t>Fouling</t>
  </si>
  <si>
    <t>IDT (Reducing)</t>
  </si>
  <si>
    <t>SiO2</t>
  </si>
  <si>
    <t>Al2O3</t>
  </si>
  <si>
    <t>Fe2O3</t>
  </si>
  <si>
    <t>CaO</t>
  </si>
  <si>
    <t>MgO</t>
  </si>
  <si>
    <t>Na2O</t>
  </si>
  <si>
    <t>K2O</t>
  </si>
  <si>
    <t>TiO2</t>
  </si>
  <si>
    <t>SO3</t>
  </si>
  <si>
    <t>MnO2</t>
  </si>
  <si>
    <t>P2O5</t>
  </si>
  <si>
    <t>Mercury</t>
  </si>
  <si>
    <t>70 mm</t>
  </si>
  <si>
    <t>50 mm</t>
  </si>
  <si>
    <t>32 mm</t>
  </si>
  <si>
    <t>2,38 mm</t>
  </si>
  <si>
    <t>GCV
DB</t>
  </si>
  <si>
    <t>GCV (ARB)</t>
  </si>
  <si>
    <t>TM (ARB)</t>
  </si>
  <si>
    <t>Ash (ARB)</t>
  </si>
  <si>
    <t>TS (ARB)</t>
  </si>
  <si>
    <t>TS (DAFB)</t>
  </si>
  <si>
    <t>Flow</t>
  </si>
  <si>
    <t>Flow Rate</t>
  </si>
  <si>
    <t>SLA</t>
  </si>
  <si>
    <t>TOTAL DURASI</t>
  </si>
  <si>
    <t>DURASI CLEANING TONGKANG
(JAM)</t>
  </si>
  <si>
    <t xml:space="preserve">RATA-RATA WAKTU SANDAR  </t>
  </si>
  <si>
    <t>Waktu Tunggu</t>
  </si>
  <si>
    <t>Waktu Sandar</t>
  </si>
  <si>
    <t>Waktu Bongkar</t>
  </si>
  <si>
    <t>Waktu Cleaning</t>
  </si>
  <si>
    <t>LOW</t>
  </si>
  <si>
    <t>PTBA</t>
  </si>
  <si>
    <t>SRIKANDI BARUNA 2401</t>
  </si>
  <si>
    <t>MEDIUM</t>
  </si>
  <si>
    <t>SRIKANDI BARUNA 2402</t>
  </si>
  <si>
    <t>PANCARAN 212</t>
  </si>
  <si>
    <t>CITRA 05</t>
  </si>
  <si>
    <t>BAG</t>
  </si>
  <si>
    <t>TITAN 03</t>
  </si>
  <si>
    <t>MEDELIN SPIRIT</t>
  </si>
  <si>
    <t>SENTANA JAYA</t>
  </si>
  <si>
    <t>MARTHA GLORY</t>
  </si>
  <si>
    <t>SENTANA SAMUDERA</t>
  </si>
  <si>
    <t>MBS 322</t>
  </si>
  <si>
    <t>BINA MARINE 65</t>
  </si>
  <si>
    <t>BINA MARINE 25</t>
  </si>
  <si>
    <t>BINA MARINE 26</t>
  </si>
  <si>
    <t>SENTANA ASIA</t>
  </si>
  <si>
    <t>MARTHA MAJU</t>
  </si>
  <si>
    <t>SENTANA LESTARI</t>
  </si>
  <si>
    <t>MEDELIN OCEAN</t>
  </si>
  <si>
    <t>PANCARAN 512</t>
  </si>
  <si>
    <t>KAPUAS JAYA 3117</t>
  </si>
  <si>
    <t>JOHAN JAYA 118</t>
  </si>
  <si>
    <t>KAPUAS JAYA 3113</t>
  </si>
  <si>
    <t>JOHAN JAYA 109</t>
  </si>
  <si>
    <t>JOHAN JAYA 120</t>
  </si>
  <si>
    <t>MAIDEN STAR</t>
  </si>
  <si>
    <t>SENTANA BLOCK</t>
  </si>
  <si>
    <t>JOHAN JAYA 115</t>
  </si>
  <si>
    <t>TITAN 09</t>
  </si>
  <si>
    <t>PACIFIC STAR 20</t>
  </si>
  <si>
    <t>TRANS POWER 205</t>
  </si>
  <si>
    <t>TRANS POWER 213</t>
  </si>
  <si>
    <t>GOLD TRANS 321</t>
  </si>
  <si>
    <t>JOHAN JAYA 135</t>
  </si>
  <si>
    <t>TRANS POWER 212</t>
  </si>
  <si>
    <t>GOLD TRANS 326</t>
  </si>
  <si>
    <t>MOMENTUM 09</t>
  </si>
  <si>
    <t>PACIFIC STAR 18</t>
  </si>
  <si>
    <t>SPB TITAN 70</t>
  </si>
  <si>
    <t>TITAN 23</t>
  </si>
  <si>
    <t>HE</t>
  </si>
  <si>
    <t>HARLINA 168</t>
  </si>
  <si>
    <t>KAPUAS JAYA 3111</t>
  </si>
  <si>
    <t>TITAN 28</t>
  </si>
  <si>
    <t>TITAN 30</t>
  </si>
  <si>
    <t>SPB PREMIUM BAHARI</t>
  </si>
  <si>
    <t>JOHAN JAYA 130</t>
  </si>
  <si>
    <t>MEGA POWER 19</t>
  </si>
  <si>
    <t>KARYA PACIFIC 23</t>
  </si>
  <si>
    <t>PACIFIC STAR 24</t>
  </si>
  <si>
    <t>KARYA PACIFIC 31</t>
  </si>
  <si>
    <t>PACIFIC STAR 32</t>
  </si>
  <si>
    <t>JOHAN JAYA 105</t>
  </si>
  <si>
    <t>KAPUAS JAYA 365</t>
  </si>
  <si>
    <t>KAPUAS JAYA 3652</t>
  </si>
  <si>
    <t>FMS,PALEMBANG</t>
  </si>
  <si>
    <t>SBL,PULAI GADING,SUMSEL</t>
  </si>
  <si>
    <t>PT.BUKIT ASAM</t>
  </si>
  <si>
    <t>TARAHAN,LAMPUNG</t>
  </si>
  <si>
    <t>PT.ADARO INDONESIA</t>
  </si>
  <si>
    <t>JOHAN JAYA 131</t>
  </si>
  <si>
    <t>KAPUAS JAYA 331</t>
  </si>
  <si>
    <t>MJL 301</t>
  </si>
  <si>
    <t>JOHAN JAYA 137</t>
  </si>
  <si>
    <t>SDJ,SUMSEL</t>
  </si>
  <si>
    <t>ENTEBE POWER 8</t>
  </si>
  <si>
    <t>KAPUAS JAYA 3121</t>
  </si>
  <si>
    <t>JOHAN JAYA 121</t>
  </si>
  <si>
    <t>JOHAN JAYA 136</t>
  </si>
  <si>
    <t>BARUNA POWER 3301</t>
  </si>
  <si>
    <t>CITRA 3009</t>
  </si>
  <si>
    <t>JOHAN JAYA 132</t>
  </si>
  <si>
    <t>MOMENTUM 10</t>
  </si>
  <si>
    <t>MOMENTUM 30010</t>
  </si>
  <si>
    <t>SPB SAINTY GIANT</t>
  </si>
  <si>
    <t>SPB SAINTY GENERAL</t>
  </si>
  <si>
    <t>KAPUAS JAYA 332</t>
  </si>
  <si>
    <t>TALANG DUKU, JAMBI</t>
  </si>
  <si>
    <t>SPB SAINTY GOVERNOR</t>
  </si>
  <si>
    <t>PST 713</t>
  </si>
  <si>
    <t>PST 215</t>
  </si>
  <si>
    <t>JAAG 02</t>
  </si>
  <si>
    <t>JAYA AGUNG 02</t>
  </si>
  <si>
    <t>SENTANA MARINE</t>
  </si>
  <si>
    <t>JOHAN JAYA 112</t>
  </si>
  <si>
    <t>MAIDEN CENDANA</t>
  </si>
  <si>
    <t>SENTANA ABADI</t>
  </si>
  <si>
    <t>TITAN 34</t>
  </si>
  <si>
    <t>PT.BORNEO INDOBARA</t>
  </si>
  <si>
    <t>TITAN 37</t>
  </si>
  <si>
    <t>TITAN 38</t>
  </si>
  <si>
    <t>BARUNA POWER 3302</t>
  </si>
  <si>
    <t>JOHAN JAYA 110</t>
  </si>
  <si>
    <t>KAPUAS JAYA 335</t>
  </si>
  <si>
    <t>MOMENTUM 13</t>
  </si>
  <si>
    <t>MOMENTUM 30013</t>
  </si>
  <si>
    <t>JOHAN JAYA 153</t>
  </si>
  <si>
    <t>KAPUAS JAYA 336</t>
  </si>
  <si>
    <t>FINACIA 90</t>
  </si>
  <si>
    <t>JOHAN JAYA 151</t>
  </si>
  <si>
    <t>GARDATAMA 02</t>
  </si>
  <si>
    <t>MANDARA 3002</t>
  </si>
  <si>
    <t>BMB</t>
  </si>
  <si>
    <t>TITAN 470</t>
  </si>
  <si>
    <t>KARYA PACIFIC 2203</t>
  </si>
  <si>
    <t>KAPUAS JAYA 311</t>
  </si>
  <si>
    <t>KARYA PACIFIC 2202</t>
  </si>
  <si>
    <t>PACIFIC STAR 7802</t>
  </si>
  <si>
    <t>KAPUAS JAYA 333</t>
  </si>
  <si>
    <t>GARDATAMA 01</t>
  </si>
  <si>
    <t>MANDARA 3001</t>
  </si>
  <si>
    <t>PACIFIC STAR 7801</t>
  </si>
  <si>
    <t>PT.BUDI GEMA GEMPITA</t>
  </si>
  <si>
    <t>KARYA PACIFIC 2207</t>
  </si>
  <si>
    <t>PACIFIC STAR 7807</t>
  </si>
  <si>
    <t>PACIFIC STAR 7803</t>
  </si>
  <si>
    <t>KARYA PACIFIC 2205</t>
  </si>
  <si>
    <t>PACIFIC STAR 7805</t>
  </si>
  <si>
    <t>KARYA PACIFIC 47</t>
  </si>
  <si>
    <t>KARYA PACIFIC 2201</t>
  </si>
  <si>
    <t>KARYA PACIFIC 2208</t>
  </si>
  <si>
    <t>PACIFIC STAR 8001</t>
  </si>
  <si>
    <t>KARYA PACIFIC 2209</t>
  </si>
  <si>
    <t>PACIFIC STAR 8002</t>
  </si>
  <si>
    <t>TITAN 50</t>
  </si>
  <si>
    <t>SPB PATRIA ANDROMEDA 1</t>
  </si>
  <si>
    <t>KARYA PACIFIC 2292</t>
  </si>
  <si>
    <t>PACIFIC STAR 48</t>
  </si>
  <si>
    <t>KARYA PACIFIC 2210</t>
  </si>
  <si>
    <t>PACIFIC STAR 8003</t>
  </si>
  <si>
    <t>MULTI 01</t>
  </si>
  <si>
    <t>MULTI 3001</t>
  </si>
  <si>
    <t>TITAN 49</t>
  </si>
  <si>
    <t>TITAN 44</t>
  </si>
  <si>
    <t>MOMENTUM 12</t>
  </si>
  <si>
    <t>MOMENTUM 30012</t>
  </si>
  <si>
    <t>MOMENTUM 11</t>
  </si>
  <si>
    <t>MOMENTUM 30011</t>
  </si>
  <si>
    <t>TIE MRC</t>
  </si>
  <si>
    <t>TIE LRC</t>
  </si>
  <si>
    <t>KAPUAS JAYA 3001</t>
  </si>
  <si>
    <t>BGG</t>
  </si>
  <si>
    <t>VICTORIA 8</t>
  </si>
  <si>
    <t>KARYA PACIFIC 2215</t>
  </si>
  <si>
    <t>PACIFIC STAR 8601</t>
  </si>
  <si>
    <t>JOHAN JAYA 156</t>
  </si>
  <si>
    <t>KAPUAS JAYA 3653</t>
  </si>
  <si>
    <t>KARYA PACIFIC 2217</t>
  </si>
  <si>
    <t>RMK,SUMSEL</t>
  </si>
  <si>
    <t>KARYA PACIFIC 2212</t>
  </si>
  <si>
    <t>PACIFIC STAR 8005</t>
  </si>
  <si>
    <t>ALPINE MARINE 12</t>
  </si>
  <si>
    <t>PACIFIC STAR 8008</t>
  </si>
  <si>
    <t>EWF,JAMBI</t>
  </si>
  <si>
    <t>SUMBER JAYA 3022</t>
  </si>
  <si>
    <t>JOHAN JAYA 155</t>
  </si>
  <si>
    <t>TITAN 520</t>
  </si>
  <si>
    <t>KARYA PACIFIC 2220</t>
  </si>
  <si>
    <t>PACIFIC STAR 8607</t>
  </si>
  <si>
    <t>KARYA AGUNG 25</t>
  </si>
  <si>
    <t>KARYA PACIFIC 2218</t>
  </si>
  <si>
    <t>PACIFIC STAR 8602</t>
  </si>
  <si>
    <t>JOHAN JAYA 157</t>
  </si>
  <si>
    <t>TERSUS PT.TER</t>
  </si>
  <si>
    <t>KARYA PACIFIC 2221</t>
  </si>
  <si>
    <t>PACIFIC STAR 8605</t>
  </si>
  <si>
    <t>KARYA PACIFIC 2219</t>
  </si>
  <si>
    <t>PACIFIC STAR 8603</t>
  </si>
  <si>
    <t>KARYA PACIFIC 2222</t>
  </si>
  <si>
    <t>PACIFIC STAR 8608</t>
  </si>
  <si>
    <t>MULTI 02</t>
  </si>
  <si>
    <t>MULTI 3002</t>
  </si>
  <si>
    <t>ALPINE MARINE 19</t>
  </si>
  <si>
    <t>BHS 01</t>
  </si>
  <si>
    <t>KARYA PACIFIC 2223</t>
  </si>
  <si>
    <t>PACIFIC STAR 8609</t>
  </si>
  <si>
    <t>JOHAN JAYA 163</t>
  </si>
  <si>
    <t>KAPUAS JAYA 3010</t>
  </si>
  <si>
    <t>IGN</t>
  </si>
  <si>
    <t>KARYA PACIFIC 2227</t>
  </si>
  <si>
    <t>PACIFIC STAR 8611</t>
  </si>
  <si>
    <t>KARYA PACIFIC 2229</t>
  </si>
  <si>
    <t>PACIFIC STAR 8615</t>
  </si>
  <si>
    <t>KARYA PACIFIC 2225</t>
  </si>
  <si>
    <t>PACIFIC STAR 8610</t>
  </si>
  <si>
    <t>CITRA 57</t>
  </si>
  <si>
    <t>KBS,JAMBI</t>
  </si>
  <si>
    <t>JOHAN JAYA 160</t>
  </si>
  <si>
    <t>KAPUAS JAYA 3007</t>
  </si>
  <si>
    <t>LAUREL</t>
  </si>
  <si>
    <t>FITRIA 3009</t>
  </si>
  <si>
    <t>TBC LRC</t>
  </si>
  <si>
    <t>PT.TRUNGTUM BEBATUAN CEMERLANG</t>
  </si>
  <si>
    <t>JOHAN JAYA 165</t>
  </si>
  <si>
    <t>KAPUAS JAYA 3011</t>
  </si>
  <si>
    <t>KARYA PACIFIC 2228</t>
  </si>
  <si>
    <t>PACIFIC STAR 8612</t>
  </si>
  <si>
    <t>KARYA PACIFIC 2231</t>
  </si>
  <si>
    <t>KARYA PACIFIC 2230</t>
  </si>
  <si>
    <t>MIP</t>
  </si>
  <si>
    <t>PT.MUSTIKA INDAH PERMAI</t>
  </si>
  <si>
    <t>GEL LRC</t>
  </si>
  <si>
    <t>PT.GORBY PUTRA UTAMA</t>
  </si>
  <si>
    <t>JOHAN JAYA 161</t>
  </si>
  <si>
    <t>KAPUAS JAYA 3008</t>
  </si>
  <si>
    <t>MANDIRI</t>
  </si>
  <si>
    <t>PT.MANDIRI INTI PERKASA</t>
  </si>
  <si>
    <t>TANJUNG BATU, TARAKAN</t>
  </si>
  <si>
    <t>VOYAGER 16</t>
  </si>
  <si>
    <t>JETTY TRUCKING</t>
  </si>
  <si>
    <t>BSR</t>
  </si>
  <si>
    <t>PT.BARA SELARAS RESOURCES</t>
  </si>
  <si>
    <t>PT.BANJARSARI PRIBUMI</t>
  </si>
  <si>
    <t>CAKRAWALA 3009</t>
  </si>
  <si>
    <t>MARINA 2211</t>
  </si>
  <si>
    <t>PLNBB NIAGA</t>
  </si>
  <si>
    <t>DP</t>
  </si>
  <si>
    <t>PT.DIZAMATRA POWERINDO</t>
  </si>
  <si>
    <t>WSA</t>
  </si>
  <si>
    <t>JETTY TIMUR</t>
  </si>
  <si>
    <t>-</t>
  </si>
  <si>
    <t>JETTY BARAT</t>
  </si>
  <si>
    <t>WAYA BULAN INDAH</t>
  </si>
  <si>
    <t>KARYA PACIFIC 2238</t>
  </si>
  <si>
    <t>PACIFIC STAR 8707</t>
  </si>
  <si>
    <t>BANJARMASIN,KALSEL</t>
  </si>
  <si>
    <t>PT.BATU HITAM JAYA</t>
  </si>
  <si>
    <t>SPE</t>
  </si>
  <si>
    <t>SPB BRAVO MARINE</t>
  </si>
  <si>
    <t>TEAP,JAMBI</t>
  </si>
  <si>
    <t>PT.JOHNLIN GROUP</t>
  </si>
  <si>
    <t>SUNGAI DUA,KALSEL</t>
  </si>
  <si>
    <t>LIBERTY 6</t>
  </si>
  <si>
    <t>MAX 03</t>
  </si>
  <si>
    <t>MAX 9003</t>
  </si>
  <si>
    <t>BONTANG,KALTIM</t>
  </si>
  <si>
    <t>PT.BARA ANUGRAH SEJAHTERA</t>
  </si>
  <si>
    <t>SPB CHARLIE MARINE</t>
  </si>
  <si>
    <t>SUTRA BHAKTI 1</t>
  </si>
  <si>
    <t>SUTRA BHAKTI 88</t>
  </si>
  <si>
    <t>BBS 01</t>
  </si>
  <si>
    <t>SENTOSA 3001</t>
  </si>
  <si>
    <t>GEL MRC</t>
  </si>
  <si>
    <t>PT.QUASAR INTI NUSANTARA</t>
  </si>
  <si>
    <t>MAJESTIC ARTIC</t>
  </si>
  <si>
    <t>BLUE SAPHIRE</t>
  </si>
  <si>
    <t>MAX 02</t>
  </si>
  <si>
    <t>MAX 3002</t>
  </si>
  <si>
    <t>UMM LRC</t>
  </si>
  <si>
    <t>PT.JAMBI PRIMA COAL</t>
  </si>
  <si>
    <t>PT.ERA PERKASA MINING</t>
  </si>
  <si>
    <t>CASSANIA</t>
  </si>
  <si>
    <t>ATLANTIKA</t>
  </si>
  <si>
    <t>SUMBER 29</t>
  </si>
  <si>
    <t>BJM 3303</t>
  </si>
  <si>
    <t>JOHAN JAYA 171</t>
  </si>
  <si>
    <t>KAPUAS JAYA 3015</t>
  </si>
  <si>
    <t>JOHAN JAYA 170</t>
  </si>
  <si>
    <t>KAPUAS JAYA 3012</t>
  </si>
  <si>
    <t>KARYA PACIFIC 2255</t>
  </si>
  <si>
    <t>PACIFIC STAR 8711</t>
  </si>
  <si>
    <t>KARYA PACIFIC 2253</t>
  </si>
  <si>
    <t>PACIFIC STAR 8715</t>
  </si>
  <si>
    <t>PBM 989 2019</t>
  </si>
  <si>
    <t>CAKRAWALA VIII 2022</t>
  </si>
  <si>
    <t>ADARO MRC</t>
  </si>
  <si>
    <t>PT.TEBO PRIMA</t>
  </si>
  <si>
    <t>JETTY PMP, JAMBI</t>
  </si>
  <si>
    <t>MAX 05</t>
  </si>
  <si>
    <t>MAX 8005</t>
  </si>
  <si>
    <t>MAX 09</t>
  </si>
  <si>
    <t>MAX 8709</t>
  </si>
  <si>
    <t>LEGASEA 1</t>
  </si>
  <si>
    <t>LEGASEA 3001</t>
  </si>
  <si>
    <t>CAKRAWALA VI 2022</t>
  </si>
  <si>
    <t>GMS CEMERLANG 1</t>
  </si>
  <si>
    <t>GMS 3201</t>
  </si>
  <si>
    <t>MAX 8706</t>
  </si>
  <si>
    <t>UMM MRC</t>
  </si>
  <si>
    <t>PT.ASTAKA DODOL</t>
  </si>
  <si>
    <t>BANYUASIN, SUMSEL</t>
  </si>
  <si>
    <t>BAHARI 31</t>
  </si>
  <si>
    <t>FBS D 686</t>
  </si>
  <si>
    <t>BSL</t>
  </si>
  <si>
    <t>PT.ENERGI SINAR BARA</t>
  </si>
  <si>
    <t>MAX 08</t>
  </si>
  <si>
    <t>MAX 8008</t>
  </si>
  <si>
    <t>LEGASEA 3</t>
  </si>
  <si>
    <t>LEGASEA 3002</t>
  </si>
  <si>
    <t>KAPUAS JAYA 3013</t>
  </si>
  <si>
    <t>MAX 06</t>
  </si>
  <si>
    <t>SPB WGM 9501</t>
  </si>
  <si>
    <t>MARINE POWER 3057</t>
  </si>
  <si>
    <t>PT.TEMPIRAI ENERGY RESOURCES</t>
  </si>
  <si>
    <t>ROYAL MARINE</t>
  </si>
  <si>
    <t>BLM</t>
  </si>
  <si>
    <t>PT.GOLDEN GREAT BORNEO</t>
  </si>
  <si>
    <t>JETTY PUS,JAMBI</t>
  </si>
  <si>
    <t>FORTUNA 103</t>
  </si>
  <si>
    <t>FORTUNA 3003</t>
  </si>
  <si>
    <t>PT.SAROLANGUN BARA PRIMA</t>
  </si>
  <si>
    <t>KARYA PACIFIC 2259</t>
  </si>
  <si>
    <t>PACIFIC STAR 8709</t>
  </si>
  <si>
    <t>KARYA PACIFIC 2232</t>
  </si>
  <si>
    <t>PACIFIC STAR 8708</t>
  </si>
  <si>
    <t>KARYA PACIFIC 2239</t>
  </si>
  <si>
    <t>AH 2018 03</t>
  </si>
  <si>
    <t>LL GERSHWIN LEE</t>
  </si>
  <si>
    <t>PT.BUMI BARA MAKMUR MANDIRI</t>
  </si>
  <si>
    <t>JETTY SIP, KUALA CENAKU</t>
  </si>
  <si>
    <t>GMS CEMERLANG 2</t>
  </si>
  <si>
    <t>GMS 3202</t>
  </si>
  <si>
    <t>MV MALAHAYATI BARUNA</t>
  </si>
  <si>
    <t>KARYA PACIFIC 2271</t>
  </si>
  <si>
    <t>PACIFIC STAR 8712</t>
  </si>
  <si>
    <t>GSM 3301</t>
  </si>
  <si>
    <t>SUMBER BAHARI 33</t>
  </si>
  <si>
    <t>LAYAR MAS 3020</t>
  </si>
  <si>
    <t>VOYAGE III</t>
  </si>
  <si>
    <t>FORTUNA 102</t>
  </si>
  <si>
    <t>FORTUNA 3002</t>
  </si>
  <si>
    <t>JOHAN JAYA 176</t>
  </si>
  <si>
    <t>MOMENTUM 3009</t>
  </si>
  <si>
    <t>SRIKANDI BARUNA 2205</t>
  </si>
  <si>
    <t>BARUNA POWER 3304</t>
  </si>
  <si>
    <t>SUTRA BHAKTI 11</t>
  </si>
  <si>
    <t>SUTRA BHAKTI 8</t>
  </si>
  <si>
    <t>GMS CEMERLANG 3</t>
  </si>
  <si>
    <t>GMS 3203</t>
  </si>
  <si>
    <t>FALUTRA 01</t>
  </si>
  <si>
    <t>FALUTRA 3001</t>
  </si>
  <si>
    <t>HIGH</t>
  </si>
  <si>
    <t>PRIMA HARIMAU</t>
  </si>
  <si>
    <t>JOHAN JAYA 177</t>
  </si>
  <si>
    <t>KAPUAS JAYA 3019</t>
  </si>
  <si>
    <t>GLOBAL PASIFIC 03</t>
  </si>
  <si>
    <t>GSM 3305</t>
  </si>
  <si>
    <t>PT.HUTAMAS KOADO</t>
  </si>
  <si>
    <t>PACIFIC STAR 8701</t>
  </si>
  <si>
    <t>CATHAY 38</t>
  </si>
  <si>
    <t>CSF 3008</t>
  </si>
  <si>
    <t>PT.KEMILAU SUKSES ABADI</t>
  </si>
  <si>
    <t>JOHAN JAYA 173</t>
  </si>
  <si>
    <t>LL BARLIAN</t>
  </si>
  <si>
    <t>TRUST MEGA 777</t>
  </si>
  <si>
    <t>GLOBAL PASIFIC 02</t>
  </si>
  <si>
    <t>SPB WGM 3001 P</t>
  </si>
  <si>
    <t>SRIKANDI BARUNA 2204</t>
  </si>
  <si>
    <t>BARUNA POWER 3303</t>
  </si>
  <si>
    <t>KARYA PACIFIC 2233</t>
  </si>
  <si>
    <t>PACIFIC STAR 8703</t>
  </si>
  <si>
    <t>LAYAR MAS 3321</t>
  </si>
  <si>
    <t>JOHAN JAYA 175</t>
  </si>
  <si>
    <t>KAPUAS JAYA 3020</t>
  </si>
  <si>
    <t>BAHARI 30033</t>
  </si>
  <si>
    <t>ROYAL ANDRIES</t>
  </si>
  <si>
    <t>PLN IP SLA 1-7</t>
  </si>
  <si>
    <t>JETTY SPJ 1, SURALAYA</t>
  </si>
  <si>
    <t>KAPUAS JAYA 3022</t>
  </si>
  <si>
    <t>MARINE POWER 3035</t>
  </si>
  <si>
    <t>MAX 01</t>
  </si>
  <si>
    <t>SPB PREMIER BAHARI</t>
  </si>
  <si>
    <t>AZAMARA 3060</t>
  </si>
  <si>
    <t>TRITON 01</t>
  </si>
  <si>
    <t>TRITON 8701</t>
  </si>
  <si>
    <t>IJAP</t>
  </si>
  <si>
    <t>LAYAR MAS 3023</t>
  </si>
  <si>
    <t>JOHAN JAYA 169</t>
  </si>
  <si>
    <t>KAPUAS JAYA 3017</t>
  </si>
  <si>
    <t>LL 3311</t>
  </si>
  <si>
    <t>PT.UCI JAYA</t>
  </si>
  <si>
    <t>JETTY SMB,PALEMBANG</t>
  </si>
  <si>
    <t>GLOBAL PASIFIC 05</t>
  </si>
  <si>
    <t>GSM 3302</t>
  </si>
  <si>
    <t>BMS</t>
  </si>
  <si>
    <t>MAHAKARYA II</t>
  </si>
  <si>
    <t>MKLS 3001</t>
  </si>
  <si>
    <t>FORTUNA 101</t>
  </si>
  <si>
    <t>FORTUNA 3001</t>
  </si>
  <si>
    <t>BG MAX 3001</t>
  </si>
  <si>
    <t>DAVIS-M</t>
  </si>
  <si>
    <t>KARYA PACIFIC 2251</t>
  </si>
  <si>
    <t>FINACIA 98</t>
  </si>
  <si>
    <t>KT BUMI JAYA 02</t>
  </si>
  <si>
    <t>BUMI 300 03</t>
  </si>
  <si>
    <t>GLOBAL PASIFIC 06</t>
  </si>
  <si>
    <t>GSM 3307</t>
  </si>
  <si>
    <t>DAYA 28</t>
  </si>
  <si>
    <t>DBS 3028</t>
  </si>
  <si>
    <t>BAS</t>
  </si>
  <si>
    <t>PT.BATUALAM SELARAS</t>
  </si>
  <si>
    <t>ABA 76</t>
  </si>
  <si>
    <t>ARTOMORO 1233</t>
  </si>
  <si>
    <t>JETTY MUB,JAMBI</t>
  </si>
  <si>
    <t>TANJUNG BAHARI 56</t>
  </si>
  <si>
    <t>BAHARI 30039</t>
  </si>
  <si>
    <t>KAPUAS JAYA 3025</t>
  </si>
  <si>
    <t>KARYA PACIFIC 2279</t>
  </si>
  <si>
    <t>PACIFIC STAR 7810</t>
  </si>
  <si>
    <t>LL ARIPIN</t>
  </si>
  <si>
    <t>LL 3314</t>
  </si>
  <si>
    <t>REGINA II</t>
  </si>
  <si>
    <t>ASKARA JAYA II</t>
  </si>
  <si>
    <t>KARYA PACIFIC 2272</t>
  </si>
  <si>
    <t>PACIFIC STAR 8730</t>
  </si>
  <si>
    <t>MAX 15</t>
  </si>
  <si>
    <t>MAX 8715</t>
  </si>
  <si>
    <t>BE</t>
  </si>
  <si>
    <t>TANJUNG BAHARI 59</t>
  </si>
  <si>
    <t>BAHARI 30075</t>
  </si>
  <si>
    <t>KARYA PACIFIC 2235</t>
  </si>
  <si>
    <t>PACIFIC STAR 8705</t>
  </si>
  <si>
    <t>SPB PGL 708</t>
  </si>
  <si>
    <t>MBS 2000 5</t>
  </si>
  <si>
    <t>MBS 330 6</t>
  </si>
  <si>
    <t>TANJUNG BAHARI 55</t>
  </si>
  <si>
    <t>BAHARI 30035</t>
  </si>
  <si>
    <t>MAX 12</t>
  </si>
  <si>
    <t>MAX 8712</t>
  </si>
  <si>
    <t>NUSA XXIII 2024</t>
  </si>
  <si>
    <t>CAKRAWALA XXIII 2024</t>
  </si>
  <si>
    <t>KARYA PACIFIC 2250</t>
  </si>
  <si>
    <t>PACIFIC STAR 8719</t>
  </si>
  <si>
    <t>PSB 06</t>
  </si>
  <si>
    <t>PSB 3006</t>
  </si>
  <si>
    <t>JERRY 2901</t>
  </si>
  <si>
    <t>TOM 3001</t>
  </si>
  <si>
    <t>WILLIAM 2000 7</t>
  </si>
  <si>
    <t>BJM 3006</t>
  </si>
  <si>
    <t>KARYA PACIFIC 2270</t>
  </si>
  <si>
    <t>PACIFIC STAR 8722</t>
  </si>
  <si>
    <t>LL VALENTINE</t>
  </si>
  <si>
    <t>LL 3007</t>
  </si>
  <si>
    <t>SPB PGL 709</t>
  </si>
  <si>
    <t>CLM 08</t>
  </si>
  <si>
    <t>CLM 3010</t>
  </si>
  <si>
    <t>GLOBAL PASIFIC 07</t>
  </si>
  <si>
    <t>GSM 3308</t>
  </si>
  <si>
    <t>PACIFIC STAR 8702</t>
  </si>
  <si>
    <t>MASADA 27</t>
  </si>
  <si>
    <t>KARYA PACIFIC 2252</t>
  </si>
  <si>
    <t>PACIFIC STAR 8720</t>
  </si>
  <si>
    <t>TRITON 02</t>
  </si>
  <si>
    <t>TRITON 8702</t>
  </si>
  <si>
    <t>MAHARAJA 2001</t>
  </si>
  <si>
    <t>NUSANTARA 305</t>
  </si>
  <si>
    <t>MAHESA 104</t>
  </si>
  <si>
    <t>ALIKA 103</t>
  </si>
  <si>
    <t>PACIFIC TWENTY SEVEN</t>
  </si>
  <si>
    <t>PACIFIC 3027</t>
  </si>
  <si>
    <t>KSU 3</t>
  </si>
  <si>
    <t>KSU 173</t>
  </si>
  <si>
    <t>SSN</t>
  </si>
  <si>
    <t>PT.DAYA BAMBU SEJAHTERA</t>
  </si>
  <si>
    <t>FORTUNA 107</t>
  </si>
  <si>
    <t>FORTUNA 3006</t>
  </si>
  <si>
    <t>KARYA PACIFIC 2280</t>
  </si>
  <si>
    <t>PACIFIC STAR 8725</t>
  </si>
  <si>
    <t>CAHAYA ATLANTIC 4</t>
  </si>
  <si>
    <t>NUSANTARA ATLANTIC 4</t>
  </si>
  <si>
    <t>KARYA PACIFIC 2282</t>
  </si>
  <si>
    <t>PACIFIC STAR 8735</t>
  </si>
  <si>
    <t>KARYA PACIFIC 2257</t>
  </si>
  <si>
    <t>PACIFIC STAR 8717</t>
  </si>
  <si>
    <t>WIJAYA TRANS 32</t>
  </si>
  <si>
    <t>WIJAYA TRANS 232</t>
  </si>
  <si>
    <t>UNITED 2025</t>
  </si>
  <si>
    <t>MEGANTA 3010</t>
  </si>
  <si>
    <t>PSA</t>
  </si>
  <si>
    <t>KARYA PACIFIC 2283</t>
  </si>
  <si>
    <t>PACIFIC STAR 8733</t>
  </si>
  <si>
    <t>PTBA LRC</t>
  </si>
  <si>
    <t>PELICAN 308</t>
  </si>
  <si>
    <t>ARMADA JAYA 21</t>
  </si>
  <si>
    <t>TRANS MARINE 3110</t>
  </si>
  <si>
    <t>HAMA 002</t>
  </si>
  <si>
    <t>HAMA 8002</t>
  </si>
  <si>
    <t>PT.BATU ALAM SELARAS</t>
  </si>
  <si>
    <t>BLP 01</t>
  </si>
  <si>
    <t>LAUTAN PERKASA 3001</t>
  </si>
  <si>
    <t>TANJUNGAN PEMANCINGAN,KALSEL</t>
  </si>
  <si>
    <t>BGM 01</t>
  </si>
  <si>
    <t>CAKRAWALA XX 2023</t>
  </si>
  <si>
    <t>MV PRIMA SEJAHTERA</t>
  </si>
  <si>
    <t>KARYA PACIFIC 2277</t>
  </si>
  <si>
    <t>PACIFIC STAR 8718</t>
  </si>
  <si>
    <t>SPB NELLY A100</t>
  </si>
  <si>
    <t>SSP 0222</t>
  </si>
  <si>
    <t>SSP 3002</t>
  </si>
  <si>
    <t>GEMA 201</t>
  </si>
  <si>
    <t>GEMA 301</t>
  </si>
  <si>
    <t>PACIFIC STAR 8710</t>
  </si>
  <si>
    <t>LAYAR MAS 3320</t>
  </si>
  <si>
    <t>PACIFIC THIRTY THREE</t>
  </si>
  <si>
    <t>PACIFIC 3033</t>
  </si>
  <si>
    <t>GLOBAL PASIFIC 08</t>
  </si>
  <si>
    <t>GSM 3306</t>
  </si>
  <si>
    <t>HARMONY VIII</t>
  </si>
  <si>
    <t>LINTAS SAMUDERA 97</t>
  </si>
  <si>
    <t>JETTY VMS,JAMBI</t>
  </si>
  <si>
    <t>LL JAMILA</t>
  </si>
  <si>
    <t>LL 3221</t>
  </si>
  <si>
    <t>TANJUNG BAHARI 53</t>
  </si>
  <si>
    <t xml:space="preserve">GLOBAL PASIFIC </t>
  </si>
  <si>
    <t>GSM 3001</t>
  </si>
  <si>
    <t>LIMA BENUA 2202</t>
  </si>
  <si>
    <t>LIMA BENUA 3002</t>
  </si>
  <si>
    <t>KARYA PACIFIC 2275</t>
  </si>
  <si>
    <t>PACIFIC STAR 8721</t>
  </si>
  <si>
    <t>MARINA 2255</t>
  </si>
  <si>
    <t>MARINE POWER 3077</t>
  </si>
  <si>
    <t>BAJ</t>
  </si>
  <si>
    <t>TSA</t>
  </si>
  <si>
    <t>BATU AMPAR,KALSEL</t>
  </si>
  <si>
    <t>BINTANG LAUT 241</t>
  </si>
  <si>
    <t>CHANDRA 301</t>
  </si>
  <si>
    <t>PACIFIC STAR 8723</t>
  </si>
  <si>
    <t>PACIFIC TWO</t>
  </si>
  <si>
    <t>BULESKO IV</t>
  </si>
  <si>
    <t>BUMI JAYA 05</t>
  </si>
  <si>
    <t>BUMI 300 05</t>
  </si>
  <si>
    <t>WECOY 7</t>
  </si>
  <si>
    <t>FORTUNA 110</t>
  </si>
  <si>
    <t>BG FORTUNA 3005</t>
  </si>
  <si>
    <t>MULTI 3003</t>
  </si>
  <si>
    <t>MADHUCON</t>
  </si>
  <si>
    <t>PT.MADHUCON INDONESIA</t>
  </si>
  <si>
    <t>JETTY MADHUCON</t>
  </si>
  <si>
    <t xml:space="preserve">TANJUNG BAHARI 51 </t>
  </si>
  <si>
    <t>BAHARI 30031</t>
  </si>
  <si>
    <t>KAPUAS JAYA 3023</t>
  </si>
  <si>
    <t>FORTUNA 111</t>
  </si>
  <si>
    <t>FORTUNA 3007</t>
  </si>
  <si>
    <t>SML 10A</t>
  </si>
  <si>
    <t>SML 3010A</t>
  </si>
  <si>
    <t>BPS LRC</t>
  </si>
  <si>
    <t>BPS MRC</t>
  </si>
  <si>
    <t>ZAM 01</t>
  </si>
  <si>
    <t>ZAM 3002</t>
  </si>
  <si>
    <t>HARMONY XXIX</t>
  </si>
  <si>
    <t>LINTAS SAMUDERA 75</t>
  </si>
  <si>
    <t>PACIFIC TWENTY ONE</t>
  </si>
  <si>
    <t>PACIFIC 3021</t>
  </si>
  <si>
    <t>PT.SUMBER PANCA ENERGI</t>
  </si>
  <si>
    <t>APN 88</t>
  </si>
  <si>
    <t>APN 3022</t>
  </si>
  <si>
    <t>PACIFIC TWENTY THREE</t>
  </si>
  <si>
    <t>PACIFIC 3023</t>
  </si>
  <si>
    <t>GLOBAL PASIFIC 09</t>
  </si>
  <si>
    <t>GSM 3309</t>
  </si>
  <si>
    <t>BAHTERA 3003</t>
  </si>
  <si>
    <t>PACIFIC SIXTEEN</t>
  </si>
  <si>
    <t>PACIFIC 3016</t>
  </si>
  <si>
    <t>CITRA 282</t>
  </si>
  <si>
    <t xml:space="preserve">JOHAN JAYA 131 </t>
  </si>
  <si>
    <t>LL CHEN CHEN</t>
  </si>
  <si>
    <t>LL 3222</t>
  </si>
  <si>
    <t>FMB</t>
  </si>
  <si>
    <t>PT.FALUTRA MITRA BERSAMA</t>
  </si>
  <si>
    <t>JETTY PELINDO,LAMPUNG</t>
  </si>
  <si>
    <t>PRIMA 8</t>
  </si>
  <si>
    <t>MARITIM 8</t>
  </si>
  <si>
    <t>SML 07A</t>
  </si>
  <si>
    <t>SML 3009A</t>
  </si>
  <si>
    <t xml:space="preserve">GLOBAL PASIFIC 09 </t>
  </si>
  <si>
    <t>PACIFIC THIRTY TWO</t>
  </si>
  <si>
    <t>PACIFIC 3032</t>
  </si>
  <si>
    <t>TBC MRC</t>
  </si>
  <si>
    <t>PT.KHATULISTIWA MAKMUR PERSADA</t>
  </si>
  <si>
    <t>CITRA 55</t>
  </si>
  <si>
    <t>CITRA 3006</t>
  </si>
  <si>
    <t>PATRIA 43</t>
  </si>
  <si>
    <t>PATRIA 3225</t>
  </si>
  <si>
    <t>SENTARUM</t>
  </si>
  <si>
    <t>SENTARUM 1</t>
  </si>
  <si>
    <t>PACIFIC FIFTY</t>
  </si>
  <si>
    <t>PACIFIC 3050</t>
  </si>
  <si>
    <t>PACIFIC TWENTY</t>
  </si>
  <si>
    <t>PACIFIC 3020</t>
  </si>
  <si>
    <t>KARYA PACIFIC 2288</t>
  </si>
  <si>
    <t>PACIFIC STAR 8728</t>
  </si>
  <si>
    <t>KARYA PACIFIC 2293</t>
  </si>
  <si>
    <t>JETTY BSPC</t>
  </si>
  <si>
    <t>KARYA PACIFIC 2289</t>
  </si>
  <si>
    <t>TRUST 36</t>
  </si>
  <si>
    <t>TRUST MEGA 333</t>
  </si>
  <si>
    <t>PACIFIC FIFTEEN</t>
  </si>
  <si>
    <t>PACIFIC 3015</t>
  </si>
  <si>
    <t>HARMONY 37</t>
  </si>
  <si>
    <t>LINTAS SAMUDERA 108</t>
  </si>
  <si>
    <t>JETTY PT.MADHUCON</t>
  </si>
  <si>
    <t>KARYA PACIFIC 2258</t>
  </si>
  <si>
    <t>FOB</t>
  </si>
  <si>
    <t>BERUANG 2002</t>
  </si>
  <si>
    <t>MARITIM 3002</t>
  </si>
  <si>
    <t>PT.DUTA ALAM SUMATERA</t>
  </si>
  <si>
    <t xml:space="preserve">BHS 01 </t>
  </si>
  <si>
    <t>SUMBER 35</t>
  </si>
  <si>
    <t>CIF</t>
  </si>
  <si>
    <t>PACIFIC THIRTY NINE</t>
  </si>
  <si>
    <t>PACIFIC 3039</t>
  </si>
  <si>
    <t>3,5,72</t>
  </si>
  <si>
    <t>KERTAPATI,PALEMBANG</t>
  </si>
  <si>
    <t>SRIKANDI BARUNA 2003</t>
  </si>
  <si>
    <t>BARUNA POWER 3007</t>
  </si>
  <si>
    <t>PENGALIHAN SURALAYA 8</t>
  </si>
  <si>
    <t>PACIFIC STAR 8729</t>
  </si>
  <si>
    <t>WLD 48</t>
  </si>
  <si>
    <t>LND 888</t>
  </si>
  <si>
    <t>BPS</t>
  </si>
  <si>
    <t>0,25,</t>
  </si>
  <si>
    <t>SRIKANDI BARUNA 2206</t>
  </si>
  <si>
    <t>BARUNA POWER 3305</t>
  </si>
  <si>
    <t>HAMA 005</t>
  </si>
  <si>
    <t>HAMA 8003</t>
  </si>
  <si>
    <t>PACIFIC ELEVEN</t>
  </si>
  <si>
    <t>PACIFIC 3011</t>
  </si>
  <si>
    <t>TBC</t>
  </si>
  <si>
    <t>SRIKANDI BARUNA 2207</t>
  </si>
  <si>
    <t>BARUNA POWER 3306</t>
  </si>
  <si>
    <t>PENGALIHAN LONTAR</t>
  </si>
  <si>
    <t>GOLD TRANS 317</t>
  </si>
  <si>
    <t>PACIFIC NINE</t>
  </si>
  <si>
    <t>PACIFIC 3009</t>
  </si>
  <si>
    <t>CAPRICORN 122</t>
  </si>
  <si>
    <t>CAPRICORN 161</t>
  </si>
  <si>
    <t>KARYA PACIFIC 2290</t>
  </si>
  <si>
    <t>PACIFIC STAR 8727</t>
  </si>
  <si>
    <t>SBA 15</t>
  </si>
  <si>
    <t>SBA 16</t>
  </si>
  <si>
    <t>KENDRIC STAR 15</t>
  </si>
  <si>
    <t>CELVIA STAR 16</t>
  </si>
  <si>
    <t>SRIKANDI BARUNA 2203</t>
  </si>
  <si>
    <t>BARUNA POWER 3006</t>
  </si>
  <si>
    <t>NGE MRC</t>
  </si>
  <si>
    <t>PT.NAWASENA GLOBAL ENERGY</t>
  </si>
  <si>
    <t>JAS POWER 1</t>
  </si>
  <si>
    <t>KBU IV</t>
  </si>
  <si>
    <t>CITRA 120</t>
  </si>
  <si>
    <t>CITRA 3019</t>
  </si>
  <si>
    <t>ERINA 2032</t>
  </si>
  <si>
    <t>SG 3009</t>
  </si>
  <si>
    <t>5,,26</t>
  </si>
  <si>
    <t>GERBERA</t>
  </si>
  <si>
    <t>FITRIA 3301</t>
  </si>
  <si>
    <t>7.07</t>
  </si>
  <si>
    <t>KARYA PACIFIC 2278</t>
  </si>
  <si>
    <t>PACIFIC STAR 8732</t>
  </si>
  <si>
    <t>BM</t>
  </si>
  <si>
    <t>16,43,</t>
  </si>
  <si>
    <t>TRANS PERMATA 2</t>
  </si>
  <si>
    <t>GOLD OCEAN 7</t>
  </si>
  <si>
    <t>GLOBAL MARITIM 05</t>
  </si>
  <si>
    <t>GSM 3002</t>
  </si>
  <si>
    <t>PACIFIC EIGHT</t>
  </si>
  <si>
    <t>PACIFIC 3008</t>
  </si>
  <si>
    <t>DRAKO TAWANG 2202</t>
  </si>
  <si>
    <t>DRAKO TLL 3102</t>
  </si>
  <si>
    <t>PT.SARWA SEMBADA KARYA BUMI</t>
  </si>
  <si>
    <t>GLOBAL PASIFIC 11</t>
  </si>
  <si>
    <t>GSM 3311</t>
  </si>
  <si>
    <t>CITRA 118</t>
  </si>
  <si>
    <t>CITRA 3020</t>
  </si>
  <si>
    <t>NGE LRC</t>
  </si>
  <si>
    <t>ARJUNA 01</t>
  </si>
  <si>
    <t>SRIKANDI 01</t>
  </si>
  <si>
    <t>GEMA 202</t>
  </si>
  <si>
    <t>GEMA 302</t>
  </si>
  <si>
    <t>GLOBAL PASIFIC 12</t>
  </si>
  <si>
    <t>GSM 3310</t>
  </si>
  <si>
    <t>NUSA XVII 2023</t>
  </si>
  <si>
    <t>CAKRAWALA XVIII 2023</t>
  </si>
  <si>
    <t>LL MURRY</t>
  </si>
  <si>
    <t>LL 3016</t>
  </si>
  <si>
    <t>PT.TEMPIRAI ENERGI RESOURCE</t>
  </si>
  <si>
    <t>GOLD TRANS 3015</t>
  </si>
  <si>
    <t>JETTY MUB, JAMBI</t>
  </si>
  <si>
    <t>LND 88</t>
  </si>
  <si>
    <t>JETTY SDJ SUMSEL</t>
  </si>
  <si>
    <t>SARASWANTI 4</t>
  </si>
  <si>
    <t>SARASWANTI 3</t>
  </si>
  <si>
    <t>BAHTERA C169</t>
  </si>
  <si>
    <t>MAJU C169</t>
  </si>
  <si>
    <t>KARYA PACIFIC 2281</t>
  </si>
  <si>
    <t>PACIFIC STAR 9002</t>
  </si>
  <si>
    <t>NUSA XII 2023</t>
  </si>
  <si>
    <t>CAKRAWALA XVI 2023</t>
  </si>
  <si>
    <t>TRANS POWER 227</t>
  </si>
  <si>
    <t>GOLD TRANS 3019</t>
  </si>
  <si>
    <t>30,80</t>
  </si>
  <si>
    <t>3,88</t>
  </si>
  <si>
    <t>0,22</t>
  </si>
  <si>
    <t>31,25</t>
  </si>
  <si>
    <t>4,00</t>
  </si>
  <si>
    <t>0,27</t>
  </si>
  <si>
    <t>GLOBAL PASIFIC 10</t>
  </si>
  <si>
    <t>GSM 3303</t>
  </si>
  <si>
    <t>NERA 15</t>
  </si>
  <si>
    <t>SARANA MARINE 16</t>
  </si>
  <si>
    <t>BERUANG 2001</t>
  </si>
  <si>
    <t>MARITIM 3001</t>
  </si>
  <si>
    <t>SML 11A</t>
  </si>
  <si>
    <t>SML 3011A</t>
  </si>
  <si>
    <t>0,24</t>
  </si>
  <si>
    <t>IMC 01</t>
  </si>
  <si>
    <t>ATLANTIS 300 01</t>
  </si>
  <si>
    <t>KARYA PACIFIC 2295</t>
  </si>
  <si>
    <t>PACIFIC STAR 9001</t>
  </si>
  <si>
    <t>PACIFIC THIRTY</t>
  </si>
  <si>
    <t>PACIFIC 3030</t>
  </si>
  <si>
    <t>PT.ENERGI BATUBARA PERKASA</t>
  </si>
  <si>
    <t>TRANS POWER 206</t>
  </si>
  <si>
    <t>GRACE 201</t>
  </si>
  <si>
    <t>ABBY 310</t>
  </si>
  <si>
    <t>PACIFIC NINETEEN</t>
  </si>
  <si>
    <t>PACIFIC 3019</t>
  </si>
  <si>
    <t>28,46</t>
  </si>
  <si>
    <t>14,38</t>
  </si>
  <si>
    <t>42,15</t>
  </si>
  <si>
    <t>MASADA 29</t>
  </si>
  <si>
    <t>JAUHAR</t>
  </si>
  <si>
    <t>VINCENT 1</t>
  </si>
  <si>
    <t>MJL 3011</t>
  </si>
  <si>
    <t>PBM 98 2019</t>
  </si>
  <si>
    <t>HZM 2022</t>
  </si>
  <si>
    <t>PACIFIC TWELVE</t>
  </si>
  <si>
    <t>PACIFIC 3012</t>
  </si>
  <si>
    <t>PACIFIC THIRTY ONE</t>
  </si>
  <si>
    <t>PACIFIC 3031</t>
  </si>
  <si>
    <t>PATRIA 26</t>
  </si>
  <si>
    <t>PATRIA 3213</t>
  </si>
  <si>
    <t>SULTAN AHMAD 02</t>
  </si>
  <si>
    <t>SULTAN AHMAD 3002</t>
  </si>
  <si>
    <t>PACIFIC FIFTY ONE</t>
  </si>
  <si>
    <t>PACIFIC 3051</t>
  </si>
  <si>
    <t>NERA 11</t>
  </si>
  <si>
    <t>SARANA MARINE 12</t>
  </si>
  <si>
    <t>ARSEN 2001</t>
  </si>
  <si>
    <t>GANDASARI 8702</t>
  </si>
  <si>
    <t>MARINE POWER 9011</t>
  </si>
  <si>
    <t>PRIMA 7</t>
  </si>
  <si>
    <t>GANDASARI 3010</t>
  </si>
  <si>
    <t>TRANS PERMATA 5</t>
  </si>
  <si>
    <t>GOLD OCEAN 5</t>
  </si>
  <si>
    <t>BSPC LRC</t>
  </si>
  <si>
    <t>PT.BHUMI SRIWIJAYA PERDANA COAL</t>
  </si>
  <si>
    <t>JETTY BIB, KALSEL</t>
  </si>
  <si>
    <t>STS MV LATIFAH BARUNA</t>
  </si>
  <si>
    <t>GLOBAL MARITIM 03</t>
  </si>
  <si>
    <t>GSM 3312</t>
  </si>
  <si>
    <t>MEGA POWER 25</t>
  </si>
  <si>
    <t>FINACIA 106</t>
  </si>
  <si>
    <t>31,48</t>
  </si>
  <si>
    <t>TANJUNG BAHARI 62</t>
  </si>
  <si>
    <t>BAHARI 30053</t>
  </si>
  <si>
    <t>LIBERTY 12</t>
  </si>
  <si>
    <t>OCEAN MASTER 26</t>
  </si>
  <si>
    <t>JETTY FMS, PALEMBANG</t>
  </si>
  <si>
    <t>BINTANG LAUT 204</t>
  </si>
  <si>
    <t>CHANDRA 304</t>
  </si>
  <si>
    <t>PACIFIC TWENTY NINE</t>
  </si>
  <si>
    <t>PACIFIC 3029</t>
  </si>
  <si>
    <t>JOHAN JAYA 172</t>
  </si>
  <si>
    <t>4,88</t>
  </si>
  <si>
    <t>M</t>
  </si>
  <si>
    <t>PT.MANAMBANG MUARA ENIM</t>
  </si>
  <si>
    <t>JETTY WBS, SUMSEL</t>
  </si>
  <si>
    <t>PRIMA 9</t>
  </si>
  <si>
    <t>MARITIM 9</t>
  </si>
  <si>
    <t>GARUDA JAYA 44</t>
  </si>
  <si>
    <t>BERIBADAT 3001</t>
  </si>
  <si>
    <t>MAX 11</t>
  </si>
  <si>
    <t>MAX 8711</t>
  </si>
  <si>
    <t>STS MV MANALAGI TARA</t>
  </si>
  <si>
    <t>MAHESA 105</t>
  </si>
  <si>
    <t>KAYLA 105</t>
  </si>
  <si>
    <t>TANJUNG BAHARI 58</t>
  </si>
  <si>
    <t>BAHARI 30050</t>
  </si>
  <si>
    <t>ETHAN 1</t>
  </si>
  <si>
    <t>EVELYNN 5</t>
  </si>
  <si>
    <t>ENTEBE STAR 58</t>
  </si>
  <si>
    <t>TRANS POWER 226</t>
  </si>
  <si>
    <t>GOLD TRANS 3018</t>
  </si>
  <si>
    <t>PT.AMANAH BATU ALAM PERSADA</t>
  </si>
  <si>
    <t>JETTY TALENTA BUMI, KALSEL</t>
  </si>
  <si>
    <t>PACIFIC TWENTY TWO</t>
  </si>
  <si>
    <t>PACIFIC 3022</t>
  </si>
  <si>
    <t>2..18</t>
  </si>
  <si>
    <t>PT.MANOOR BULATN LESTARI</t>
  </si>
  <si>
    <t>JETTY MBL, KALTIM</t>
  </si>
  <si>
    <t>PRIMA STAR 6</t>
  </si>
  <si>
    <t>PRIMA SAKTI 76</t>
  </si>
  <si>
    <t>MAX 16</t>
  </si>
  <si>
    <t>MAX 8716</t>
  </si>
  <si>
    <t>BJG</t>
  </si>
  <si>
    <t>PT.TANAH BUMBU RESOURCES</t>
  </si>
  <si>
    <t>JETTY JOHNLIN GROUP,KALSEL</t>
  </si>
  <si>
    <t>HAMA 8005</t>
  </si>
  <si>
    <t>SAE</t>
  </si>
  <si>
    <t>PT.ANUGERAH JAMBI COALINDO</t>
  </si>
  <si>
    <t>PRIMA 10</t>
  </si>
  <si>
    <t>MARITIM 10</t>
  </si>
  <si>
    <t>TRANS PERMATA 3</t>
  </si>
  <si>
    <t>GOLD OCEAN 6</t>
  </si>
  <si>
    <t>LEO POWER 2227</t>
  </si>
  <si>
    <t>LEO MARINE 9006</t>
  </si>
  <si>
    <t>BLUE DRAGON 38</t>
  </si>
  <si>
    <t>SEA DRAGON 3038</t>
  </si>
  <si>
    <t>KENDRIC STAR 10</t>
  </si>
  <si>
    <t>CELVIA STAR 12</t>
  </si>
  <si>
    <t>HARRY 18</t>
  </si>
  <si>
    <t>SVS 303</t>
  </si>
  <si>
    <t>TRANS POWER 222</t>
  </si>
  <si>
    <t>GOLD TRANS 3310</t>
  </si>
  <si>
    <t>LEO POWER 2225</t>
  </si>
  <si>
    <t>LEO MARINE 9003</t>
  </si>
  <si>
    <t>CELVIA STAR 18</t>
  </si>
  <si>
    <t>PSB 05</t>
  </si>
  <si>
    <t>PSB 3005</t>
  </si>
  <si>
    <t>SURYA SEGARA</t>
  </si>
  <si>
    <t>ANGELINE 219 06</t>
  </si>
  <si>
    <t>KIETRANS 81</t>
  </si>
  <si>
    <t>STAR MARINE 3081</t>
  </si>
  <si>
    <t>MEGA POWER 26</t>
  </si>
  <si>
    <t>TANJUNG BAHARI 51</t>
  </si>
  <si>
    <t>GLOBAL 2009</t>
  </si>
  <si>
    <t>KSD 35</t>
  </si>
  <si>
    <t>KSD 96</t>
  </si>
  <si>
    <t>TRANS POWER 225</t>
  </si>
  <si>
    <t>GOLD TRANS 3017</t>
  </si>
  <si>
    <t>SBA 05</t>
  </si>
  <si>
    <t>SBA 18</t>
  </si>
  <si>
    <t>GOLD TRANS 3008</t>
  </si>
  <si>
    <t>PARIS 03</t>
  </si>
  <si>
    <t>MAHKOTA PRIMA 07</t>
  </si>
  <si>
    <t>PT.UNIVERSAL MAHAKAM INTERNATIONAL</t>
  </si>
  <si>
    <t>JETTY KMB,KALTIM</t>
  </si>
  <si>
    <t>KENDRIC STAR 12</t>
  </si>
  <si>
    <t>PATRIA 29</t>
  </si>
  <si>
    <t>ANAND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</si>
</sst>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164" formatCode="[$-409]mmm\-yy;@"/>
    <numFmt numFmtId="165" formatCode="000"/>
    <numFmt numFmtId="166" formatCode="_(* #,##0.000_);_(* \(#,##0.000\);_(* &quot;-&quot;???_);_(@_)"/>
    <numFmt numFmtId="167" formatCode="0.0000"/>
    <numFmt numFmtId="170" formatCode="0000"/>
    <numFmt numFmtId="171" formatCode="[$-421]dd\ mmmm\ yyyy;@"/>
    <numFmt numFmtId="172" formatCode="0.000"/>
  </numFmts>
  <fonts count="1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sz val="10"/>
      <name val="Calibri"/>
      <family val="2"/>
      <charset val="1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Calibri"/>
      <family val="2"/>
      <charset val="1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41" fontId="2" fillId="0" borderId="0" applyFont="0" applyFill="0" applyBorder="0" applyAlignment="0" applyProtection="0"/>
    <xf numFmtId="171" fontId="1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0" xfId="0" applyFont="1"/>
    <xf numFmtId="22" fontId="4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22" fontId="7" fillId="0" borderId="0" xfId="0" applyNumberFormat="1" applyFont="1" applyAlignment="1">
      <alignment horizontal="center" vertical="center" wrapText="1"/>
    </xf>
    <xf numFmtId="22" fontId="7" fillId="4" borderId="0" xfId="0" applyNumberFormat="1" applyFont="1" applyFill="1" applyAlignment="1">
      <alignment horizontal="center" vertical="center" wrapText="1"/>
    </xf>
    <xf numFmtId="4" fontId="7" fillId="0" borderId="0" xfId="0" applyNumberFormat="1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center" vertical="center" wrapText="1"/>
    </xf>
    <xf numFmtId="167" fontId="7" fillId="0" borderId="0" xfId="0" applyNumberFormat="1" applyFont="1" applyAlignment="1">
      <alignment horizontal="center" vertical="center" wrapText="1"/>
    </xf>
    <xf numFmtId="0" fontId="8" fillId="5" borderId="0" xfId="1" applyNumberFormat="1" applyFont="1" applyFill="1" applyAlignment="1">
      <alignment horizontal="center" vertical="center" wrapText="1"/>
    </xf>
    <xf numFmtId="2" fontId="8" fillId="3" borderId="0" xfId="0" applyNumberFormat="1" applyFont="1" applyFill="1" applyAlignment="1">
      <alignment horizontal="center" vertical="center" wrapText="1"/>
    </xf>
    <xf numFmtId="2" fontId="8" fillId="5" borderId="0" xfId="0" applyNumberFormat="1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2" fontId="8" fillId="0" borderId="0" xfId="0" applyNumberFormat="1" applyFont="1" applyAlignment="1">
      <alignment horizontal="center" vertical="center" wrapText="1"/>
    </xf>
    <xf numFmtId="2" fontId="8" fillId="2" borderId="0" xfId="0" applyNumberFormat="1" applyFont="1" applyFill="1" applyAlignment="1">
      <alignment horizontal="center" vertical="center" wrapText="1"/>
    </xf>
    <xf numFmtId="2" fontId="9" fillId="3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Alignment="1">
      <alignment horizontal="left" vertical="center" wrapText="1"/>
    </xf>
    <xf numFmtId="170" fontId="7" fillId="0" borderId="0" xfId="0" applyNumberFormat="1" applyFont="1" applyAlignment="1">
      <alignment horizontal="left" vertical="center" wrapText="1"/>
    </xf>
    <xf numFmtId="4" fontId="7" fillId="0" borderId="1" xfId="0" applyNumberFormat="1" applyFont="1" applyBorder="1" applyAlignment="1">
      <alignment horizontal="center" vertical="center" wrapText="1"/>
    </xf>
    <xf numFmtId="4" fontId="7" fillId="0" borderId="2" xfId="0" applyNumberFormat="1" applyFont="1" applyBorder="1" applyAlignment="1">
      <alignment horizontal="center" vertical="center" wrapText="1"/>
    </xf>
    <xf numFmtId="4" fontId="7" fillId="0" borderId="3" xfId="0" applyNumberFormat="1" applyFont="1" applyBorder="1" applyAlignment="1">
      <alignment horizontal="center" vertical="center" wrapText="1"/>
    </xf>
    <xf numFmtId="164" fontId="8" fillId="6" borderId="0" xfId="0" applyNumberFormat="1" applyFont="1" applyFill="1" applyAlignment="1">
      <alignment horizontal="center" vertical="center"/>
    </xf>
    <xf numFmtId="2" fontId="5" fillId="6" borderId="0" xfId="0" applyNumberFormat="1" applyFont="1" applyFill="1" applyAlignment="1">
      <alignment horizontal="center"/>
    </xf>
    <xf numFmtId="164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2" fontId="5" fillId="6" borderId="0" xfId="1" applyNumberFormat="1" applyFont="1" applyFill="1" applyAlignment="1">
      <alignment horizontal="center"/>
    </xf>
    <xf numFmtId="1" fontId="5" fillId="6" borderId="0" xfId="0" applyNumberFormat="1" applyFont="1" applyFill="1" applyAlignment="1">
      <alignment horizontal="center"/>
    </xf>
    <xf numFmtId="165" fontId="4" fillId="0" borderId="0" xfId="0" applyNumberFormat="1" applyFont="1" applyAlignment="1">
      <alignment horizontal="center"/>
    </xf>
    <xf numFmtId="22" fontId="3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0" fontId="4" fillId="6" borderId="0" xfId="0" applyFont="1" applyFill="1" applyAlignment="1">
      <alignment horizontal="center" vertical="center"/>
    </xf>
    <xf numFmtId="165" fontId="4" fillId="6" borderId="0" xfId="0" applyNumberFormat="1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4" fillId="6" borderId="0" xfId="0" applyFont="1" applyFill="1" applyAlignment="1">
      <alignment horizontal="left"/>
    </xf>
    <xf numFmtId="0" fontId="4" fillId="6" borderId="0" xfId="0" applyFont="1" applyFill="1"/>
    <xf numFmtId="0" fontId="4" fillId="6" borderId="0" xfId="0" applyFont="1" applyFill="1" applyAlignment="1">
      <alignment horizontal="center"/>
    </xf>
    <xf numFmtId="22" fontId="3" fillId="6" borderId="0" xfId="0" applyNumberFormat="1" applyFont="1" applyFill="1" applyAlignment="1">
      <alignment horizontal="center"/>
    </xf>
    <xf numFmtId="166" fontId="4" fillId="6" borderId="0" xfId="0" applyNumberFormat="1" applyFont="1" applyFill="1" applyAlignment="1">
      <alignment horizontal="center"/>
    </xf>
    <xf numFmtId="0" fontId="5" fillId="6" borderId="0" xfId="1" applyNumberFormat="1" applyFont="1" applyFill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1" applyNumberFormat="1" applyFont="1" applyAlignment="1">
      <alignment horizontal="center"/>
    </xf>
    <xf numFmtId="170" fontId="4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4" fontId="3" fillId="6" borderId="0" xfId="0" applyNumberFormat="1" applyFont="1" applyFill="1" applyAlignment="1">
      <alignment horizontal="center"/>
    </xf>
    <xf numFmtId="1" fontId="6" fillId="4" borderId="0" xfId="0" applyNumberFormat="1" applyFont="1" applyFill="1" applyAlignment="1">
      <alignment horizontal="center"/>
    </xf>
    <xf numFmtId="4" fontId="3" fillId="4" borderId="0" xfId="0" applyNumberFormat="1" applyFont="1" applyFill="1" applyAlignment="1">
      <alignment horizontal="center"/>
    </xf>
    <xf numFmtId="0" fontId="5" fillId="4" borderId="0" xfId="1" applyNumberFormat="1" applyFont="1" applyFill="1" applyAlignment="1">
      <alignment horizontal="center"/>
    </xf>
    <xf numFmtId="2" fontId="5" fillId="4" borderId="0" xfId="0" applyNumberFormat="1" applyFont="1" applyFill="1" applyAlignment="1">
      <alignment horizontal="center"/>
    </xf>
    <xf numFmtId="1" fontId="5" fillId="4" borderId="0" xfId="0" applyNumberFormat="1" applyFont="1" applyFill="1" applyAlignment="1">
      <alignment horizontal="center"/>
    </xf>
    <xf numFmtId="22" fontId="4" fillId="6" borderId="0" xfId="0" applyNumberFormat="1" applyFont="1" applyFill="1" applyAlignment="1">
      <alignment horizontal="center"/>
    </xf>
    <xf numFmtId="1" fontId="6" fillId="6" borderId="4" xfId="0" applyNumberFormat="1" applyFont="1" applyFill="1" applyBorder="1" applyAlignment="1">
      <alignment horizontal="center"/>
    </xf>
    <xf numFmtId="1" fontId="6" fillId="6" borderId="5" xfId="0" applyNumberFormat="1" applyFont="1" applyFill="1" applyBorder="1" applyAlignment="1">
      <alignment horizontal="center"/>
    </xf>
    <xf numFmtId="0" fontId="4" fillId="4" borderId="0" xfId="0" applyFont="1" applyFill="1" applyAlignment="1">
      <alignment horizontal="left"/>
    </xf>
    <xf numFmtId="165" fontId="4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22" fontId="3" fillId="4" borderId="0" xfId="0" applyNumberFormat="1" applyFont="1" applyFill="1" applyAlignment="1">
      <alignment horizontal="center"/>
    </xf>
    <xf numFmtId="22" fontId="4" fillId="4" borderId="0" xfId="0" applyNumberFormat="1" applyFont="1" applyFill="1" applyAlignment="1">
      <alignment horizontal="center"/>
    </xf>
    <xf numFmtId="166" fontId="4" fillId="4" borderId="0" xfId="0" applyNumberFormat="1" applyFont="1" applyFill="1" applyAlignment="1">
      <alignment horizontal="center"/>
    </xf>
    <xf numFmtId="14" fontId="4" fillId="4" borderId="0" xfId="0" applyNumberFormat="1" applyFont="1" applyFill="1" applyAlignment="1">
      <alignment horizontal="center"/>
    </xf>
    <xf numFmtId="14" fontId="4" fillId="6" borderId="0" xfId="0" applyNumberFormat="1" applyFont="1" applyFill="1" applyAlignment="1">
      <alignment horizontal="center"/>
    </xf>
    <xf numFmtId="3" fontId="3" fillId="4" borderId="0" xfId="0" applyNumberFormat="1" applyFont="1" applyFill="1" applyAlignment="1">
      <alignment horizontal="center"/>
    </xf>
    <xf numFmtId="164" fontId="8" fillId="4" borderId="0" xfId="0" applyNumberFormat="1" applyFont="1" applyFill="1" applyAlignment="1">
      <alignment horizontal="center" vertical="center"/>
    </xf>
    <xf numFmtId="1" fontId="6" fillId="4" borderId="4" xfId="0" applyNumberFormat="1" applyFont="1" applyFill="1" applyBorder="1" applyAlignment="1">
      <alignment horizontal="center"/>
    </xf>
    <xf numFmtId="1" fontId="6" fillId="4" borderId="5" xfId="0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4" fontId="4" fillId="7" borderId="0" xfId="0" applyNumberFormat="1" applyFont="1" applyFill="1" applyAlignment="1">
      <alignment horizontal="center"/>
    </xf>
    <xf numFmtId="2" fontId="4" fillId="4" borderId="0" xfId="0" applyNumberFormat="1" applyFont="1" applyFill="1" applyAlignment="1">
      <alignment horizontal="center"/>
    </xf>
    <xf numFmtId="2" fontId="4" fillId="6" borderId="0" xfId="0" applyNumberFormat="1" applyFont="1" applyFill="1" applyAlignment="1">
      <alignment horizontal="center"/>
    </xf>
    <xf numFmtId="3" fontId="3" fillId="6" borderId="0" xfId="0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164" fontId="8" fillId="7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left"/>
    </xf>
    <xf numFmtId="165" fontId="4" fillId="7" borderId="0" xfId="0" applyNumberFormat="1" applyFont="1" applyFill="1" applyAlignment="1">
      <alignment horizont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/>
    <xf numFmtId="0" fontId="4" fillId="7" borderId="0" xfId="0" applyFont="1" applyFill="1" applyAlignment="1">
      <alignment horizontal="center"/>
    </xf>
    <xf numFmtId="22" fontId="3" fillId="7" borderId="0" xfId="0" applyNumberFormat="1" applyFont="1" applyFill="1" applyAlignment="1">
      <alignment horizontal="center"/>
    </xf>
    <xf numFmtId="22" fontId="4" fillId="7" borderId="0" xfId="0" applyNumberFormat="1" applyFont="1" applyFill="1" applyAlignment="1">
      <alignment horizontal="center"/>
    </xf>
    <xf numFmtId="4" fontId="3" fillId="7" borderId="0" xfId="0" applyNumberFormat="1" applyFont="1" applyFill="1" applyAlignment="1">
      <alignment horizontal="center"/>
    </xf>
    <xf numFmtId="2" fontId="4" fillId="7" borderId="0" xfId="0" applyNumberFormat="1" applyFont="1" applyFill="1" applyAlignment="1">
      <alignment horizontal="center"/>
    </xf>
    <xf numFmtId="166" fontId="4" fillId="7" borderId="0" xfId="0" applyNumberFormat="1" applyFont="1" applyFill="1" applyAlignment="1">
      <alignment horizontal="center"/>
    </xf>
    <xf numFmtId="0" fontId="5" fillId="7" borderId="0" xfId="1" applyNumberFormat="1" applyFont="1" applyFill="1" applyAlignment="1">
      <alignment horizontal="center"/>
    </xf>
    <xf numFmtId="2" fontId="5" fillId="7" borderId="0" xfId="0" applyNumberFormat="1" applyFont="1" applyFill="1" applyAlignment="1">
      <alignment horizontal="center"/>
    </xf>
    <xf numFmtId="1" fontId="5" fillId="7" borderId="0" xfId="0" applyNumberFormat="1" applyFont="1" applyFill="1" applyAlignment="1">
      <alignment horizontal="center"/>
    </xf>
    <xf numFmtId="1" fontId="6" fillId="7" borderId="4" xfId="0" applyNumberFormat="1" applyFont="1" applyFill="1" applyBorder="1" applyAlignment="1">
      <alignment horizontal="center"/>
    </xf>
    <xf numFmtId="1" fontId="6" fillId="7" borderId="5" xfId="0" applyNumberFormat="1" applyFont="1" applyFill="1" applyBorder="1" applyAlignment="1">
      <alignment horizontal="center"/>
    </xf>
    <xf numFmtId="3" fontId="3" fillId="7" borderId="0" xfId="0" applyNumberFormat="1" applyFont="1" applyFill="1" applyAlignment="1">
      <alignment horizontal="center"/>
    </xf>
    <xf numFmtId="2" fontId="5" fillId="4" borderId="0" xfId="1" applyNumberFormat="1" applyFont="1" applyFill="1" applyAlignment="1">
      <alignment horizontal="center"/>
    </xf>
    <xf numFmtId="172" fontId="5" fillId="6" borderId="0" xfId="0" applyNumberFormat="1" applyFont="1" applyFill="1" applyAlignment="1">
      <alignment horizontal="center"/>
    </xf>
    <xf numFmtId="172" fontId="5" fillId="4" borderId="0" xfId="0" applyNumberFormat="1" applyFont="1" applyFill="1" applyAlignment="1">
      <alignment horizontal="center"/>
    </xf>
    <xf numFmtId="172" fontId="5" fillId="7" borderId="0" xfId="0" applyNumberFormat="1" applyFont="1" applyFill="1" applyAlignment="1">
      <alignment horizontal="center"/>
    </xf>
    <xf numFmtId="0" fontId="5" fillId="4" borderId="0" xfId="4" applyNumberFormat="1" applyFont="1" applyFill="1" applyAlignment="1">
      <alignment horizontal="center"/>
    </xf>
    <xf numFmtId="2" fontId="5" fillId="4" borderId="0" xfId="4" applyNumberFormat="1" applyFont="1" applyFill="1" applyAlignment="1">
      <alignment horizontal="center"/>
    </xf>
    <xf numFmtId="0" fontId="5" fillId="6" borderId="0" xfId="4" applyNumberFormat="1" applyFont="1" applyFill="1" applyAlignment="1">
      <alignment horizontal="center"/>
    </xf>
    <xf numFmtId="2" fontId="5" fillId="6" borderId="0" xfId="4" applyNumberFormat="1" applyFont="1" applyFill="1" applyAlignment="1">
      <alignment horizontal="center"/>
    </xf>
    <xf numFmtId="14" fontId="4" fillId="4" borderId="0" xfId="0" applyNumberFormat="1" applyFont="1" applyFill="1" applyAlignment="1">
      <alignment horizontal="center" vertical="center"/>
    </xf>
    <xf numFmtId="0" fontId="5" fillId="7" borderId="0" xfId="4" applyNumberFormat="1" applyFont="1" applyFill="1" applyAlignment="1">
      <alignment horizontal="center"/>
    </xf>
    <xf numFmtId="2" fontId="5" fillId="7" borderId="0" xfId="4" applyNumberFormat="1" applyFont="1" applyFill="1" applyAlignment="1">
      <alignment horizontal="center"/>
    </xf>
    <xf numFmtId="16" fontId="4" fillId="6" borderId="0" xfId="0" applyNumberFormat="1" applyFont="1" applyFill="1" applyAlignment="1">
      <alignment horizontal="center" vertical="center"/>
    </xf>
    <xf numFmtId="167" fontId="4" fillId="0" borderId="0" xfId="0" applyNumberFormat="1" applyFont="1" applyAlignment="1">
      <alignment horizontal="center"/>
    </xf>
  </cellXfs>
  <cellStyles count="5">
    <cellStyle name="Comma [0]" xfId="1" builtinId="6"/>
    <cellStyle name="Comma [0] 3 2 2" xfId="4" xr:uid="{C5EAE7A6-8117-477D-9AF2-78834DE6E7F4}"/>
    <cellStyle name="Comma [0] 5" xfId="3" xr:uid="{42430850-E1AC-4E26-B6DE-061F2D3754AF}"/>
    <cellStyle name="Normal" xfId="0" builtinId="0"/>
    <cellStyle name="Normal 3 2" xfId="2" xr:uid="{71C9F1E8-A208-43D6-8CE5-6C61C6FC364B}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indahan%20users\Downloads\00.%20Rekapitulasi%20Shipment%20UBP%20-%20JPR.xlsx" TargetMode="External"/><Relationship Id="rId1" Type="http://schemas.openxmlformats.org/officeDocument/2006/relationships/externalLinkPath" Target="file:///D:\pindahan%20users\Downloads\00.%20Rekapitulasi%20Shipment%20UBP%20-%20JP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ndra\hendra#5-7\HENDRA#5-7\kinerja5-7\RKAP\RESUME%20TAHUNA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KTW101\LAPORAN\CashFlow012001Anggara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vaga-dni-pc3\c\uai\uai-2001\revisi-1\lk-TRANS-2001-(8R)-rev-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95.9\Energi%20Primary\Users\SUHARD~1\AppData\Local\Temp\aditya%20wulandari\EP\laporan%20UPJB\fuel%20report%20on%20excel\RBG%20BBM%20-%20Mutasi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73BCEAA\REALISASI%20NIAGA%20OKT%202015%20edi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CDD4C8F\RKAP%20Laba_%20Rugi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etelmen_06\Desember_06\Pengusahaan\NERACA%20ENERGI\Juni_06\C-CalculatorGresikCAP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95.9\Energi%20Primary\PLTU%20PALABUHANRATU\LABUAN\Documents%20and%20Settings\pjb\Desktop\FORM\ME_KINERJA_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98.19\ftp\BB&amp;HSD\Energy%20Primer%202016\Laporan%20Bulanan\04.%20April%202016\04.%20Laporan%20EP%20April%202016_R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95.9\Energi%20Primary\Users\ENJINI~1\AppData\Local\Temp\FINANCE%20DEPT\RKAP%20Final\RKAP%202011\RKAP%20OPERASI\File%20Habib%20PLTU%20Cilacap\rendal%20operasi\RKAP%202008%20PLTU%20CILACAP%20draft%202(4%20Januari)%20(AFa%2080%25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8B05ACD\39-Kit.%20Cilegon%20-%20utk%20pembahasan%20RKAP%202011-GOGON%202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95.9\Energi%20Primary\Documents%20and%20Settings\edyprayitno\Local%20Settings\Temporary%20Internet%20Files\Content.IE5\KJQDYME6\Logo%20Pertamina\SJ%20BARU\SJ%20Baru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98.19\ftp\INVENTORY%20EP\Laporan%20EP%202016%20Rev.5.1.xlsm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microsoft.com/office/2019/04/relationships/externalLinkLongPath" Target="file:///\\192.168.195.9\Users\ENJINI~1\AppData\Local\Temp\RKAP%202008%20MASTER\RKAP%20TA.%202008%20-%20TERAKHIR\20070125Penetapan2007%20KARAWITAN%20BANDUNG\Target%20Kinerja%202007karawitan\JASA\NANING\RKAP_2005\Lk203TW1\LAPORAN\KontrolLaporanTW12003.xls?ED556A87" TargetMode="External"/><Relationship Id="rId1" Type="http://schemas.openxmlformats.org/officeDocument/2006/relationships/externalLinkPath" Target="file:///\\ED556A87\KontrolLaporanTW1200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95.9\Energi%20Primary\Users\ENJINI~1\AppData\Local\Temp\Pedoman%202007\Documents%20and%20Settings\Harsutowo\Local%20Settings\Temp\LAPORAN%20FINA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BB&amp;HSD\DATA%20BONGKAR\05.%20Monitoring%20Pembongkaran-2016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ARGET%20kit_p3b2003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98.113\Laporan%20EP\BB&amp;HSD\Energy%20Primer%202016\Laporan%20Bulanan\Januari%202016\SLA8%20-%20Daily%20Report%202016.xlsm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98.113\Laporan%20EP\Ariyanto\001%20Energi%20Primer\001%20Kerjaan\001%20Suralaya%208\001%20Mutasi%20&amp;%20Stock%20Opname%20BB%20Dan%20HSD\002%20Mutasi%20&amp;%20SO%20HSD\SLA8_BBM_-_Mutasi_Unit(1).xlsm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95.9\Energi%20Primary\Users\ENJINI~1\AppData\Local\Temp\RKAP\RKAP%20PEMBAHASAN%20PUSAT%2001Juli2010\RKAP%20IP%20UBOH\RKAP%202008-Bandung\Data%20Olah-RKA%2008\RKAP%202007-IP-final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300%20TOP%20REPORT%20%20ADB%20-%20198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ATU"/>
      <sheetName val="Vessel"/>
      <sheetName val="Sheet1"/>
      <sheetName val="Total"/>
      <sheetName val="Flow Rate"/>
      <sheetName val="Realisasi Bongkar"/>
      <sheetName val="Rekship Online"/>
      <sheetName val="MRC LRC"/>
      <sheetName val="Pratu Pronia"/>
      <sheetName val="Rata2 Waktu Tunggu"/>
      <sheetName val="List"/>
      <sheetName val="4DX"/>
      <sheetName val="Data Rata2 kalori"/>
      <sheetName val="Umpire"/>
      <sheetName val="coa loading vs coa unloading"/>
      <sheetName val="Rekap Shipment short"/>
      <sheetName val="sheet bantu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B2" t="str">
            <v>PLNBB LRC</v>
          </cell>
          <cell r="D2" t="str">
            <v>CIF</v>
          </cell>
        </row>
        <row r="3">
          <cell r="B3" t="str">
            <v>PLNBB MRC</v>
          </cell>
          <cell r="D3" t="str">
            <v>CIF</v>
          </cell>
        </row>
        <row r="4">
          <cell r="B4" t="str">
            <v>KII</v>
          </cell>
          <cell r="D4" t="str">
            <v>CIF</v>
          </cell>
        </row>
        <row r="5">
          <cell r="B5" t="str">
            <v>HE</v>
          </cell>
          <cell r="D5" t="str">
            <v>CIF</v>
          </cell>
        </row>
        <row r="6">
          <cell r="B6" t="str">
            <v>HE MRC</v>
          </cell>
          <cell r="D6" t="str">
            <v>CIF</v>
          </cell>
        </row>
        <row r="7">
          <cell r="B7" t="str">
            <v>PTBA</v>
          </cell>
          <cell r="D7" t="str">
            <v>FOB</v>
          </cell>
        </row>
        <row r="8">
          <cell r="B8" t="str">
            <v>PTBA LRC</v>
          </cell>
          <cell r="D8" t="str">
            <v>FOB</v>
          </cell>
        </row>
        <row r="9">
          <cell r="B9" t="str">
            <v>TIE LRC</v>
          </cell>
          <cell r="D9" t="str">
            <v>CIF</v>
          </cell>
        </row>
        <row r="10">
          <cell r="B10" t="str">
            <v>TIE MRC</v>
          </cell>
          <cell r="D10" t="str">
            <v>CIF</v>
          </cell>
        </row>
        <row r="11">
          <cell r="B11" t="str">
            <v>GEL LRC</v>
          </cell>
          <cell r="D11" t="str">
            <v>CIF</v>
          </cell>
        </row>
        <row r="12">
          <cell r="B12" t="str">
            <v>GEL MRC</v>
          </cell>
          <cell r="D12" t="str">
            <v>CIF</v>
          </cell>
        </row>
        <row r="13">
          <cell r="B13" t="str">
            <v>NLN</v>
          </cell>
          <cell r="D13" t="str">
            <v>CIF</v>
          </cell>
        </row>
        <row r="14">
          <cell r="B14" t="str">
            <v>IGN</v>
          </cell>
          <cell r="D14" t="str">
            <v>CIF</v>
          </cell>
        </row>
        <row r="15">
          <cell r="B15" t="str">
            <v>SESM</v>
          </cell>
          <cell r="D15" t="str">
            <v>CIF</v>
          </cell>
        </row>
        <row r="16">
          <cell r="B16" t="str">
            <v>TBC</v>
          </cell>
          <cell r="D16" t="str">
            <v>CIF</v>
          </cell>
        </row>
        <row r="17">
          <cell r="B17" t="str">
            <v>SPC</v>
          </cell>
          <cell r="D17" t="str">
            <v>CIF</v>
          </cell>
        </row>
        <row r="18">
          <cell r="B18" t="str">
            <v>MME</v>
          </cell>
          <cell r="D18" t="str">
            <v>FOB</v>
          </cell>
        </row>
        <row r="19">
          <cell r="B19" t="str">
            <v>DP</v>
          </cell>
          <cell r="D19" t="str">
            <v>FOB</v>
          </cell>
        </row>
        <row r="20">
          <cell r="B20" t="str">
            <v>MIP</v>
          </cell>
          <cell r="D20" t="str">
            <v>FOB</v>
          </cell>
        </row>
        <row r="21">
          <cell r="B21" t="str">
            <v>MANDIRI</v>
          </cell>
          <cell r="D21" t="str">
            <v>FOB</v>
          </cell>
        </row>
        <row r="22">
          <cell r="B22" t="str">
            <v>BSR</v>
          </cell>
          <cell r="D22" t="str">
            <v>CIF</v>
          </cell>
        </row>
        <row r="23">
          <cell r="B23" t="str">
            <v>BGG</v>
          </cell>
          <cell r="D23" t="str">
            <v>CIF</v>
          </cell>
        </row>
        <row r="24">
          <cell r="B24" t="str">
            <v>BP</v>
          </cell>
          <cell r="D24" t="str">
            <v>CIF</v>
          </cell>
        </row>
        <row r="25">
          <cell r="B25" t="str">
            <v>AI</v>
          </cell>
          <cell r="D25" t="str">
            <v>FOB</v>
          </cell>
        </row>
        <row r="26">
          <cell r="B26" t="str">
            <v>ARA</v>
          </cell>
          <cell r="D26" t="str">
            <v>CIF</v>
          </cell>
        </row>
        <row r="27">
          <cell r="B27" t="str">
            <v>KJA</v>
          </cell>
          <cell r="D27" t="str">
            <v>FOB</v>
          </cell>
        </row>
        <row r="28">
          <cell r="B28" t="str">
            <v>TBR</v>
          </cell>
          <cell r="D28" t="str">
            <v>FOB</v>
          </cell>
        </row>
        <row r="29">
          <cell r="B29" t="str">
            <v>PLNBB NIAGA</v>
          </cell>
          <cell r="D29" t="str">
            <v>CIF</v>
          </cell>
        </row>
        <row r="30">
          <cell r="B30" t="str">
            <v>SDJ</v>
          </cell>
          <cell r="D30" t="str">
            <v>FOB</v>
          </cell>
        </row>
        <row r="31">
          <cell r="B31" t="str">
            <v>ADARO LRC</v>
          </cell>
          <cell r="D31" t="str">
            <v>FOB</v>
          </cell>
        </row>
        <row r="32">
          <cell r="B32" t="str">
            <v>ADARO MRC</v>
          </cell>
          <cell r="D32" t="str">
            <v>FOB</v>
          </cell>
        </row>
        <row r="33">
          <cell r="B33" t="str">
            <v>BEK</v>
          </cell>
          <cell r="D33" t="str">
            <v>FOB</v>
          </cell>
        </row>
        <row r="34">
          <cell r="B34" t="str">
            <v>KPC</v>
          </cell>
          <cell r="D34" t="str">
            <v>FOB</v>
          </cell>
        </row>
        <row r="35">
          <cell r="B35" t="str">
            <v>SPE</v>
          </cell>
          <cell r="D35" t="str">
            <v>CIF</v>
          </cell>
        </row>
        <row r="36">
          <cell r="B36" t="str">
            <v>JOHNLIN</v>
          </cell>
          <cell r="D36" t="str">
            <v>CIF</v>
          </cell>
        </row>
        <row r="37">
          <cell r="B37" t="str">
            <v>IMM</v>
          </cell>
          <cell r="D37" t="str">
            <v>FOB</v>
          </cell>
        </row>
        <row r="38">
          <cell r="B38" t="str">
            <v>UMM LRC</v>
          </cell>
          <cell r="D38" t="str">
            <v>CIF</v>
          </cell>
        </row>
        <row r="39">
          <cell r="B39" t="str">
            <v>UMM MRC</v>
          </cell>
          <cell r="D39" t="str">
            <v>CIF</v>
          </cell>
        </row>
        <row r="40">
          <cell r="B40" t="str">
            <v>AGM</v>
          </cell>
          <cell r="D40" t="str">
            <v>FOB</v>
          </cell>
        </row>
        <row r="41">
          <cell r="B41" t="str">
            <v>BSL</v>
          </cell>
          <cell r="D41" t="str">
            <v>FOB</v>
          </cell>
        </row>
        <row r="42">
          <cell r="B42" t="str">
            <v>ESB BERAU</v>
          </cell>
          <cell r="D42" t="str">
            <v>FOB</v>
          </cell>
        </row>
        <row r="43">
          <cell r="B43" t="str">
            <v>PLN IP SLA 1-7</v>
          </cell>
          <cell r="D43" t="str">
            <v>FOB</v>
          </cell>
        </row>
        <row r="44">
          <cell r="B44" t="str">
            <v>IJAP</v>
          </cell>
          <cell r="D44" t="str">
            <v>CIF</v>
          </cell>
        </row>
        <row r="45">
          <cell r="B45" t="str">
            <v>BAS</v>
          </cell>
          <cell r="D45" t="str">
            <v>CIF</v>
          </cell>
        </row>
        <row r="46">
          <cell r="B46" t="str">
            <v>BE</v>
          </cell>
          <cell r="D46" t="str">
            <v>CIF</v>
          </cell>
        </row>
        <row r="47">
          <cell r="B47" t="str">
            <v>SSN</v>
          </cell>
          <cell r="D47" t="str">
            <v>CIF</v>
          </cell>
        </row>
        <row r="48">
          <cell r="B48" t="str">
            <v>MADHUCON</v>
          </cell>
          <cell r="D48" t="str">
            <v>CIF</v>
          </cell>
        </row>
        <row r="49">
          <cell r="B49" t="str">
            <v>BPS LRC</v>
          </cell>
          <cell r="D49" t="str">
            <v>CIF</v>
          </cell>
        </row>
        <row r="50">
          <cell r="B50" t="str">
            <v>BPS MRC</v>
          </cell>
          <cell r="D50" t="str">
            <v>CIF</v>
          </cell>
        </row>
        <row r="51">
          <cell r="B51" t="str">
            <v>FMB</v>
          </cell>
          <cell r="D51" t="str">
            <v>CIF</v>
          </cell>
        </row>
        <row r="52">
          <cell r="B52" t="str">
            <v>TBC MRC</v>
          </cell>
          <cell r="D52" t="str">
            <v>CIF</v>
          </cell>
        </row>
        <row r="53">
          <cell r="B53" t="str">
            <v>TBC LRC</v>
          </cell>
          <cell r="D53" t="str">
            <v>CIF</v>
          </cell>
        </row>
        <row r="54">
          <cell r="B54" t="str">
            <v>NGE MRC</v>
          </cell>
          <cell r="D54" t="str">
            <v>CIF</v>
          </cell>
        </row>
        <row r="55">
          <cell r="B55" t="str">
            <v>NGE LRC</v>
          </cell>
          <cell r="D55" t="str">
            <v>CIF</v>
          </cell>
        </row>
        <row r="56">
          <cell r="B56" t="str">
            <v>BSPC LRC</v>
          </cell>
          <cell r="D56" t="str">
            <v>CIF</v>
          </cell>
        </row>
        <row r="57">
          <cell r="B57" t="str">
            <v>BJG</v>
          </cell>
          <cell r="D57" t="str">
            <v>CIF</v>
          </cell>
        </row>
        <row r="58">
          <cell r="B58" t="str">
            <v>SAE</v>
          </cell>
          <cell r="D58" t="str">
            <v>CIF</v>
          </cell>
        </row>
      </sheetData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1TH"/>
      <sheetName val="Kin3TH (2)"/>
      <sheetName val="Kinerja17"/>
      <sheetName val="trenprod2001"/>
      <sheetName val="Res142001"/>
      <sheetName val="Efisiensi"/>
      <sheetName val="Prod842001"/>
      <sheetName val="Kin1BLN"/>
      <sheetName val="Kin1TH"/>
      <sheetName val="Kin2BLN"/>
      <sheetName val="Kin2TH"/>
      <sheetName val="Kin3BLN"/>
      <sheetName val="Kin3TH"/>
      <sheetName val="gangguan57"/>
      <sheetName val="MO14"/>
      <sheetName val="MO57"/>
      <sheetName val="PO17"/>
      <sheetName val="SB14"/>
      <sheetName val="SB57"/>
      <sheetName val="Derated14"/>
      <sheetName val="jadualOH17"/>
      <sheetName val="GrafikProd"/>
      <sheetName val="BiayaProd17"/>
      <sheetName val="Ikhtisar5th"/>
      <sheetName val="tisarBulanan200"/>
      <sheetName val="PemakaianMat"/>
      <sheetName val="AJ"/>
      <sheetName val="AK"/>
      <sheetName val="LOGRESUME"/>
      <sheetName val="Sheet3"/>
      <sheetName val="UshDeb00"/>
      <sheetName val="RESUME TAHUNAN"/>
      <sheetName val="Usia"/>
      <sheetName val="ca"/>
      <sheetName val="PERIODIK"/>
      <sheetName val="pddk"/>
      <sheetName val="TRANS"/>
      <sheetName val="tabel JHT"/>
      <sheetName val="W-NAD"/>
      <sheetName val="M-PEG"/>
      <sheetName val="Sudah Berjalan"/>
      <sheetName val="Wil-2"/>
      <sheetName val="2008"/>
      <sheetName val="tabel-JHT"/>
      <sheetName val="01 A"/>
      <sheetName val="R-SM-KIN"/>
      <sheetName val="Submission Form"/>
      <sheetName val="RKA 2010"/>
      <sheetName val="grafi kesiapan versi p3b dan pe"/>
      <sheetName val="W1"/>
      <sheetName val="CAL"/>
      <sheetName val="LabaRugi"/>
      <sheetName val="Location"/>
      <sheetName val="jabatan-07"/>
      <sheetName val="NRCPTK01"/>
      <sheetName val="PkRp"/>
      <sheetName val="KMS-DIS5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KALTIM"/>
      <sheetName val="Inv_KALSELTENG"/>
      <sheetName val="Asumsi"/>
      <sheetName val="L-PENGUS-24.00"/>
      <sheetName val="Twr (15)"/>
      <sheetName val="A"/>
      <sheetName val="B"/>
      <sheetName val="ROH,DMA, PROD"/>
      <sheetName val="ROH PBS"/>
      <sheetName val="ROH JAM 00-06"/>
      <sheetName val="MEK"/>
      <sheetName val="AkumAT"/>
      <sheetName val="List Unit &amp; AP"/>
      <sheetName val="Rekap Start UP"/>
      <sheetName val="DATABASE"/>
      <sheetName val="L_23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WAN"/>
      <sheetName val="summary-1"/>
      <sheetName val="D"/>
      <sheetName val="C"/>
      <sheetName val="Sheet2"/>
      <sheetName val="Sheet6"/>
      <sheetName val="PAL"/>
      <sheetName val="PPJ"/>
      <sheetName val="PPN"/>
      <sheetName val="TAGSUS"/>
      <sheetName val="MATERAI"/>
      <sheetName val="BAK"/>
      <sheetName val="SMS"/>
      <sheetName val="UMTL"/>
      <sheetName val="GABUNGAN"/>
      <sheetName val="CMK"/>
      <sheetName val="Kamus"/>
      <sheetName val="BRUT0-1"/>
      <sheetName val="DFTR GARDIST"/>
      <sheetName val="FORM-B"/>
      <sheetName val="graf2"/>
      <sheetName val="Harga BBM Indonesia"/>
      <sheetName val="TABEL"/>
      <sheetName val="FAS"/>
      <sheetName val="Catalog"/>
      <sheetName val="PUNCAK-89"/>
      <sheetName val="GABLUARJAWA1 (2)"/>
      <sheetName val="DivVII"/>
      <sheetName val="Sheet4"/>
      <sheetName val="REF"/>
      <sheetName val="P1-o3"/>
      <sheetName val="o3"/>
      <sheetName val="P2-o1a"/>
      <sheetName val="o1a"/>
      <sheetName val="P2-i3"/>
      <sheetName val="i3"/>
      <sheetName val="M-01-PJB"/>
      <sheetName val="KIN&amp;PROD"/>
      <sheetName val="E7"/>
      <sheetName val="PENGUJIAN"/>
      <sheetName val="M"/>
      <sheetName val="RKS"/>
      <sheetName val="Inv_MALUKU"/>
      <sheetName val="MJREV"/>
      <sheetName val="Indikator215"/>
      <sheetName val="TRNS-C1"/>
      <sheetName val="Assumptions (2)"/>
      <sheetName val="sept"/>
      <sheetName val="LKVL-CK-HT-GD1"/>
      <sheetName val="TONG HOP VL-NC"/>
      <sheetName val="chitiet"/>
      <sheetName val="TONGKE3p "/>
      <sheetName val="TH VL, NC, DDHT Thanhphuoc"/>
      <sheetName val="#REF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BBMJenis(12B1)"/>
      <sheetName val="BiLuOp(14)"/>
      <sheetName val="Bipeg-U(12D2)"/>
      <sheetName val="BiPinjaman(15)"/>
      <sheetName val="BPeg-F(12D1)"/>
      <sheetName val="HarJabor(12C2)"/>
      <sheetName val="TUG W49"/>
      <sheetName val="IkhtisarBiop(12.0)"/>
      <sheetName val="List of Inventory W49"/>
      <sheetName val="TUG W50"/>
      <sheetName val="List of Inventory W51"/>
      <sheetName val="JualGTarif(11A)"/>
      <sheetName val="LabaRugi Fungsi th (t-1)(21B)"/>
      <sheetName val="LabaRugi Lainnya(20)"/>
      <sheetName val="LabaRugi Unsur th(t-1)(21A)"/>
      <sheetName val="TUG W51"/>
      <sheetName val="PembelianTL(12A1)"/>
      <sheetName val="PendaLuOp(13)"/>
      <sheetName val="PendOpLain(11B)"/>
      <sheetName val="ProduksiTL(12B2)"/>
      <sheetName val="SewaPemb(12A2)"/>
      <sheetName val="List of Inventory W50"/>
      <sheetName val="IP___TUKG7_Daftar_Sisa_Materia_"/>
      <sheetName val="BD prix PDR"/>
      <sheetName val="Scope"/>
      <sheetName val="L27 Data"/>
      <sheetName val="FNDWRR"/>
      <sheetName val="RAB"/>
      <sheetName val="Daftar Peserta"/>
      <sheetName val="Simulasi SPPD"/>
      <sheetName val="Data asli"/>
      <sheetName val="Database SPPD ke JKT"/>
      <sheetName val="GGN PER UNIT"/>
      <sheetName val="INPUT"/>
      <sheetName val="SAIDI"/>
      <sheetName val="HARGA SATUAN"/>
      <sheetName val="ringkasan penilaian (2)"/>
      <sheetName val="03 UAT DAN PS"/>
      <sheetName val="refrence"/>
      <sheetName val="Invoice"/>
      <sheetName val="FORM (isian)"/>
      <sheetName val="Macro"/>
      <sheetName val="GD"/>
      <sheetName val="KKJ (2)"/>
      <sheetName val="DK-BIDANG"/>
      <sheetName val="Monitoring AI OH SI 2019"/>
      <sheetName val="APO-HAR"/>
      <sheetName val="2008-rev1"/>
      <sheetName val="Uraian"/>
      <sheetName val="Catatan"/>
      <sheetName val="Sheet7"/>
      <sheetName val="PREDIKSI PRODUKSI"/>
      <sheetName val="JULI"/>
      <sheetName val="Detil Timeline (Week)"/>
      <sheetName val="Program VS Position"/>
      <sheetName val="RAB Total"/>
      <sheetName val="REK"/>
      <sheetName val="SMD "/>
      <sheetName val="ICT "/>
      <sheetName val="OJT "/>
      <sheetName val="INTRS "/>
      <sheetName val="PRESENT PA"/>
      <sheetName val="SER DJK"/>
      <sheetName val="SER DAMKAR D"/>
      <sheetName val="REFRESH "/>
      <sheetName val="TA"/>
      <sheetName val="Kebutuhan Sertifikasi"/>
      <sheetName val="Matriks SKTTK Har"/>
      <sheetName val="Matriks SKTTK Op"/>
      <sheetName val="KODE OP KORP &amp; UNIT"/>
      <sheetName val="02"/>
      <sheetName val="03"/>
      <sheetName val="06"/>
      <sheetName val="Vendor"/>
      <sheetName val="Assumptions"/>
      <sheetName val="Construction Period Costs"/>
      <sheetName val="Plant Characteristics"/>
      <sheetName val="61007"/>
      <sheetName val="MAP"/>
      <sheetName val="H.Dasar"/>
      <sheetName val="FLI - Sec.1"/>
      <sheetName val="Currency Rate"/>
      <sheetName val="BukuBesar"/>
      <sheetName val="L-R"/>
      <sheetName val="TB_SKL"/>
      <sheetName val="SATPAM"/>
      <sheetName val="DATA_NOV04"/>
      <sheetName val="StU"/>
      <sheetName val="Tabel-Tk Komp"/>
      <sheetName val="18"/>
      <sheetName val="01"/>
      <sheetName val="17"/>
      <sheetName val="22"/>
      <sheetName val="15"/>
      <sheetName val="08"/>
      <sheetName val="20"/>
      <sheetName val="10"/>
      <sheetName val="INLAND FACTOR DISTANCE"/>
      <sheetName val="Noodles (assumptions)"/>
      <sheetName val="16"/>
      <sheetName val="2"/>
      <sheetName val="REVISI-10"/>
      <sheetName val="REVISI-16"/>
      <sheetName val="REVISI-25"/>
      <sheetName val="REVISI-29"/>
      <sheetName val="05"/>
      <sheetName val="PROTECTION "/>
      <sheetName val="dataTRF"/>
      <sheetName val="dataPDH_Pasok"/>
      <sheetName val="CALC"/>
      <sheetName val="Grf Pedp Lain2"/>
      <sheetName val="Perm. Test"/>
      <sheetName val="prod03"/>
      <sheetName val="Sheet1"/>
      <sheetName val="Links"/>
      <sheetName val="Lead"/>
      <sheetName val="Input GENERATION-DATA"/>
      <sheetName val="L20Keu"/>
      <sheetName val="BQ Gardu Induk"/>
      <sheetName val="BQ Training"/>
      <sheetName val="BIAYA BP"/>
      <sheetName val="List of Inventory"/>
      <sheetName val="W 32"/>
      <sheetName val="Equity"/>
      <sheetName val="Kurs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Daftar Tabel"/>
      <sheetName val="Pk"/>
      <sheetName val="AKTIVA"/>
      <sheetName val="GeneralInfo"/>
      <sheetName val="kriteria"/>
      <sheetName val="Nov"/>
      <sheetName val="Penjualan"/>
      <sheetName val="KRW"/>
      <sheetName val="KPI Unit"/>
      <sheetName val="Sheet8"/>
      <sheetName val="KPI Korporat"/>
      <sheetName val="Sheet9"/>
      <sheetName val="TOOLS"/>
      <sheetName val="Akun"/>
      <sheetName val="ProdSendiri"/>
      <sheetName val="PS&amp;Susut TL"/>
      <sheetName val="SewaBeli"/>
      <sheetName val="Transfer"/>
      <sheetName val="Listing"/>
      <sheetName val="Fak_aktif"/>
      <sheetName val="GL_Account"/>
      <sheetName val="CiMaPlbStd"/>
      <sheetName val="Peny. KomersiaL-FiskaL"/>
      <sheetName val="Adj"/>
      <sheetName val="MASTER"/>
      <sheetName val="data_val"/>
      <sheetName val="NAMES"/>
      <sheetName val="DDL"/>
      <sheetName val="COST-SUM"/>
      <sheetName val="SUM_Steel-Strc"/>
      <sheetName val="AUG02"/>
      <sheetName val="CPC"/>
      <sheetName val="chemcal"/>
      <sheetName val="Detail_313"/>
      <sheetName val="Amortization Table"/>
      <sheetName val="FP_JUAL_"/>
      <sheetName val="Detail_311.01"/>
      <sheetName val="Detail_311.02"/>
      <sheetName val="Detail_312"/>
      <sheetName val="SUMMARY_NOV09"/>
      <sheetName val="ASSUM-COMB-Prop"/>
      <sheetName val="Effort.P"/>
      <sheetName val="Balance Sheet"/>
      <sheetName val="Income Statement"/>
      <sheetName val="Shareholders' Equity"/>
      <sheetName val="Inv_SULSELRA"/>
      <sheetName val="Inv_NTB"/>
      <sheetName val="NOPAT_VDF"/>
      <sheetName val="Invested capital_VDF"/>
      <sheetName val="DCF_VDF"/>
      <sheetName val="WACC_VDF"/>
      <sheetName val="PV of Op Leases_VDF"/>
      <sheetName val="Income Statement_VDF"/>
      <sheetName val="BP1_23"/>
      <sheetName val="Marshal"/>
      <sheetName val="NR _ MTM"/>
      <sheetName val="NR - MTM"/>
      <sheetName val="UPAH"/>
      <sheetName val="ALAT"/>
      <sheetName val="Prod-CS"/>
      <sheetName val="NAME"/>
      <sheetName val="Pink Sheet"/>
      <sheetName val="Data"/>
      <sheetName val="I.5 ADDITION"/>
      <sheetName val="GAB"/>
      <sheetName val="JTM"/>
      <sheetName val="JSiar"/>
      <sheetName val="Bahan "/>
      <sheetName val="Pekerjaan "/>
      <sheetName val="For Report-Akum"/>
      <sheetName val="data_benefit(1)"/>
      <sheetName val="BBM-03"/>
      <sheetName val="KB"/>
      <sheetName val="icvan1"/>
      <sheetName val="OTA"/>
      <sheetName val="136.01(piutang belum faktur)"/>
      <sheetName val="CRA-Detail"/>
      <sheetName val="TW1"/>
      <sheetName val="대비표"/>
      <sheetName val="PS(bruto10-neto10) adjust"/>
      <sheetName val="JSO"/>
      <sheetName val="DATA-BASE SUTT"/>
      <sheetName val="Beli"/>
      <sheetName val="Sewa"/>
      <sheetName val="BBkr"/>
      <sheetName val="NerSubsis"/>
      <sheetName val="Jual"/>
      <sheetName val="List"/>
      <sheetName val="Prod2"/>
      <sheetName val="kCal"/>
      <sheetName val="Sche-Harvest-Monodon"/>
      <sheetName val="P1"/>
      <sheetName val="Productivity"/>
      <sheetName val="Resume"/>
      <sheetName val="bahan"/>
      <sheetName val="Rekap 2002 mod"/>
      <sheetName val="neraca 1999-2000"/>
      <sheetName val="0IV1000251"/>
      <sheetName val="tbl"/>
      <sheetName val="Family"/>
      <sheetName val="Dec"/>
      <sheetName val="tbl_tarip"/>
      <sheetName val="A.4.3"/>
      <sheetName val="N o v"/>
      <sheetName val="J a n"/>
      <sheetName val="HARDY_BQ _rev_"/>
      <sheetName val="data_ee_&lt;nra(1)"/>
      <sheetName val="table"/>
      <sheetName val="data_benefit(2)"/>
      <sheetName val="CODE"/>
      <sheetName val="TB_Dec09"/>
      <sheetName val="TB_Dec08"/>
      <sheetName val="Permanent info"/>
      <sheetName val="bill qty"/>
      <sheetName val="List AT-Dedy"/>
      <sheetName val="Sensititivy"/>
      <sheetName val="PENCAPAIAN"/>
      <sheetName val="REALISASI"/>
      <sheetName val="Identitas"/>
      <sheetName val="Price"/>
      <sheetName val="ALL"/>
      <sheetName val="trf 7 jht"/>
      <sheetName val="A12A.350.SSD"/>
      <sheetName val="Harian"/>
      <sheetName val="Biaya"/>
      <sheetName val="CD&amp;Stok"/>
      <sheetName val="Neraca"/>
      <sheetName val="0"/>
      <sheetName val="Penyulang Padam"/>
      <sheetName val="Ex-Rate"/>
      <sheetName val="1195 B1"/>
      <sheetName val="LK2004"/>
      <sheetName val="TB Juni2011Gabungan"/>
      <sheetName val="BA-1"/>
      <sheetName val="Valuation"/>
      <sheetName val="Kontrak vs Realisasi Gas"/>
      <sheetName val="co_data"/>
      <sheetName val="AA.1.1 BNI"/>
      <sheetName val="rkap2008"/>
      <sheetName val="HARVEST02"/>
      <sheetName val="Form-B-R1"/>
      <sheetName val="NERACA SESUAI PROGRAM GL MAGIC"/>
      <sheetName val="Rekap ADM"/>
      <sheetName val="DebtH12012"/>
      <sheetName val="Fungsi"/>
      <sheetName val="Sumber Asset"/>
      <sheetName val="NMN"/>
      <sheetName val="FORM X COST"/>
      <sheetName val="131 (Piutang PJB)"/>
      <sheetName val="132 (Piutang PLN)"/>
      <sheetName val="133 pihak ke3"/>
      <sheetName val="EMSTOT1"/>
      <sheetName val="FE-1770-I"/>
      <sheetName val="FE-1770.P1"/>
      <sheetName val="FE-1770-II"/>
      <sheetName val="Source HPI"/>
      <sheetName val="Source HP"/>
      <sheetName val="XREF"/>
      <sheetName val="DATA WP"/>
      <sheetName val="trf ns_04"/>
      <sheetName val="tarippasif_wanto"/>
      <sheetName val="Tunda56=1_dodo"/>
      <sheetName val="A.W. VANAMEI"/>
      <sheetName val="A.W. TIGER"/>
      <sheetName val="HARGA SWAL+SKT"/>
      <sheetName val="Notes"/>
      <sheetName val="Periode"/>
      <sheetName val="Daftar Isi"/>
      <sheetName val="FORM.A3"/>
      <sheetName val="AI (IS1)"/>
      <sheetName val="AI (IS2)(1)"/>
      <sheetName val="AI (IS2) (2)"/>
      <sheetName val="REK TRW (IS3)"/>
      <sheetName val="REK TRW (IS4)"/>
      <sheetName val="K.6DEPOSIT"/>
      <sheetName val="PL-2"/>
      <sheetName val="Rekap Budget"/>
      <sheetName val="Input Data"/>
      <sheetName val="Piutang Normal Psrt"/>
      <sheetName val="H_BHN"/>
      <sheetName val="prmt"/>
      <sheetName val="format performen"/>
      <sheetName val="Efficiency English"/>
      <sheetName val="Kontrol"/>
      <sheetName val="Biaya Bulanan"/>
      <sheetName val="Rekap Org"/>
      <sheetName val="RKA 2011"/>
      <sheetName val="Sheet1 (2)"/>
      <sheetName val="Pendapatan IPTL 2008 23"/>
      <sheetName val="Table APJ"/>
      <sheetName val="HDF"/>
      <sheetName val="Basic Price"/>
      <sheetName val="1.2"/>
      <sheetName val="scada 2001"/>
      <sheetName val="SMII-03"/>
      <sheetName val="SMI-04"/>
      <sheetName val="Pola Beban (2)"/>
      <sheetName val="analisa"/>
      <sheetName val="URAIAN "/>
      <sheetName val="LS-Rutin"/>
      <sheetName val="Gangguan"/>
      <sheetName val="Pemeliharaan"/>
      <sheetName val="Rekap"/>
      <sheetName val="Top"/>
      <sheetName val="HARGA ALAT"/>
      <sheetName val="ALAT-1"/>
      <sheetName val="aruskas"/>
      <sheetName val="bakup1"/>
      <sheetName val="PDPKonstruksi"/>
      <sheetName val="TPHDP"/>
      <sheetName val="ttrans"/>
      <sheetName val="Dialog"/>
      <sheetName val="Factor"/>
      <sheetName val="Container"/>
      <sheetName val="GenlistHI"/>
      <sheetName val="Genlist RPTL DES'03"/>
      <sheetName val="GenlistLO"/>
      <sheetName val="Genlist RPTL SEP'03"/>
      <sheetName val="Inv_BABEL"/>
      <sheetName val="Summary SUMATRA"/>
      <sheetName val="Summary KALIMANTAN"/>
      <sheetName val="Summary SULAWESI"/>
      <sheetName val="Inv_NTT"/>
      <sheetName val="Module1"/>
      <sheetName val="Module2"/>
      <sheetName val="Module5"/>
      <sheetName val="Inv_PAPUA"/>
      <sheetName val="Inv_OUTSIDE JAVA"/>
      <sheetName val="Summary LUAR JAWA"/>
      <sheetName val="Analis. E-gak dipakai"/>
      <sheetName val="scd"/>
      <sheetName val="BREKDOWN"/>
      <sheetName val="Persiapan"/>
      <sheetName val="Tanah(B)"/>
      <sheetName val="pondasi(C)"/>
      <sheetName val="Beton(G)"/>
      <sheetName val="Tower "/>
      <sheetName val="KOND &amp; ACC (UNBALANCE)"/>
      <sheetName val="RAB INST"/>
      <sheetName val="bang sederhana"/>
      <sheetName val="bang tdk"/>
      <sheetName val="bang sd"/>
      <sheetName val="bang kantor"/>
      <sheetName val="bangun wc"/>
      <sheetName val="analisa hrg sat-gak dipakai"/>
      <sheetName val="analisa hrg sat (2)"/>
      <sheetName val="upah&amp;material-gak dipakai"/>
      <sheetName val="analisa E-blm diprint"/>
      <sheetName val="analisa bahan-gak dipakai"/>
      <sheetName val="rekap E"/>
      <sheetName val="rekap alat"/>
      <sheetName val="alat -1-udah"/>
      <sheetName val="alat - 2-UDAH"/>
      <sheetName val="alat - 4-diprint"/>
      <sheetName val="REKAP K"/>
      <sheetName val="K.Pvb"/>
      <sheetName val="K.PvbB"/>
      <sheetName val="k.spl"/>
      <sheetName val="K.035"/>
      <sheetName val="K.040"/>
      <sheetName val="K 110"/>
      <sheetName val="K 111"/>
      <sheetName val="K.210"/>
      <sheetName val="K 211"/>
      <sheetName val="K.224"/>
      <sheetName val="K.310"/>
      <sheetName val="K.310.SPL"/>
      <sheetName val="K.311"/>
      <sheetName val="K.321"/>
      <sheetName val="K.321.SPL.A"/>
      <sheetName val="K.321.SPL.B"/>
      <sheetName val="k 422"/>
      <sheetName val="K510"/>
      <sheetName val="k 510 spl"/>
      <sheetName val="K.516"/>
      <sheetName val="K520"/>
      <sheetName val="K.618"/>
      <sheetName val="K  636"/>
      <sheetName val="K  641"/>
      <sheetName val="K  705"/>
      <sheetName val="K  710"/>
      <sheetName val="K  715"/>
      <sheetName val="K  719"/>
      <sheetName val="K  720"/>
      <sheetName val="K  721"/>
      <sheetName val="K  722"/>
      <sheetName val="K 726"/>
      <sheetName val="K  730"/>
      <sheetName val="K 815 SPL"/>
      <sheetName val="SUMMARY OF SELLING BENCHMARK"/>
      <sheetName val="SUMMARY BENCH"/>
      <sheetName val="RESSEC.1.Bench"/>
      <sheetName val="SEC.1.Bench"/>
      <sheetName val="RESSEC.2.Bench"/>
      <sheetName val="SEC.2.Bench"/>
      <sheetName val="RESSEC.3.Bench"/>
      <sheetName val="SEC.3.Bench"/>
      <sheetName val="General"/>
      <sheetName val="CONDITION"/>
      <sheetName val="Tower Input 2 of TWINK"/>
      <sheetName val="Definition"/>
      <sheetName val="Dummy"/>
      <sheetName val="SR"/>
      <sheetName val="FLIb on COD"/>
      <sheetName val="FLIb for Phase One except COD"/>
      <sheetName val="FLIb for Phase Two"/>
      <sheetName val="FLI after COD"/>
      <sheetName val="FLI before COD"/>
      <sheetName val="ACUAN"/>
      <sheetName val="FLI_-_Sec_1"/>
      <sheetName val="FLIb_on_COD"/>
      <sheetName val="FLIb_for_Phase_One_except_COD"/>
      <sheetName val="FLIb_for_Phase_Two"/>
      <sheetName val="FLI_after_COD"/>
      <sheetName val="FLI_before_COD"/>
      <sheetName val="DATA-BASE_SUTT"/>
      <sheetName val="FLI _ Sec_1"/>
      <sheetName val="analhps"/>
      <sheetName val="CashFlow"/>
      <sheetName val="Dasar Pemadaman"/>
      <sheetName val="chitimc"/>
      <sheetName val="dongia (2)"/>
      <sheetName val="giathanh1"/>
      <sheetName val="lam-moi"/>
      <sheetName val="THPDMoi  (2)"/>
      <sheetName val="gtrinh"/>
      <sheetName val="phuluc1"/>
      <sheetName val="thao-go"/>
      <sheetName val="TONGKE-HT"/>
      <sheetName val="dtxl"/>
      <sheetName val="t-h HA THE"/>
      <sheetName val="CHITIET VL-NC-TT -1p"/>
      <sheetName val="TONG HOP VL-NC TT"/>
      <sheetName val="TH XL"/>
      <sheetName val="VC"/>
      <sheetName val="CHITIET VL-NC-TT-3p"/>
      <sheetName val="TDTKP1"/>
      <sheetName val="KPVC-BD "/>
      <sheetName val="Sch-5"/>
      <sheetName val="REFERENSI"/>
      <sheetName val="FLI___Sec_1"/>
      <sheetName val="A1 pri123"/>
      <sheetName val="data-1"/>
      <sheetName val="kWh"/>
      <sheetName val="Source"/>
      <sheetName val="Kuantitas &amp; Harga"/>
      <sheetName val="Peralatan"/>
      <sheetName val="NP-7"/>
      <sheetName val="HSLAIN-LAIN"/>
      <sheetName val="divI"/>
      <sheetName val="divII"/>
      <sheetName val="SCRAP"/>
      <sheetName val="ATTB-AKTV"/>
      <sheetName val="REKAP-REV"/>
      <sheetName val="RAB-REV"/>
      <sheetName val="JLN"/>
      <sheetName val="REKAP-BQ"/>
      <sheetName val="BQMem"/>
      <sheetName val="HSatuan"/>
      <sheetName val="Psiapan(1)"/>
      <sheetName val="Tanah(2)"/>
      <sheetName val="RESUME1"/>
      <sheetName val="Pond(3)"/>
      <sheetName val="Dinding(4)"/>
      <sheetName val="Plester(5)"/>
      <sheetName val="Kayu(6)"/>
      <sheetName val="Beton(7)"/>
      <sheetName val="Atap(8)"/>
      <sheetName val="Langit2(9)"/>
      <sheetName val="Stasi(10)"/>
      <sheetName val="Besi-All(11)"/>
      <sheetName val="Kunci-kaca(12)"/>
      <sheetName val="Keramik(13)"/>
      <sheetName val="Cat (14)"/>
      <sheetName val="acc"/>
      <sheetName val="least"/>
      <sheetName val="urgen"/>
      <sheetName val="CM BAG TIMUR"/>
      <sheetName val=""/>
      <sheetName val="RESUM-MON"/>
      <sheetName val="バルブ材質選定データ"/>
      <sheetName val="Testing"/>
      <sheetName val="RPP 12 SEPT"/>
      <sheetName val="뜃맟뭁돽띿맟_-BLDG"/>
      <sheetName val="뜃맟뭁돽띿맟__BLDG"/>
      <sheetName val="BAG-2"/>
      <sheetName val="MONITORING 307"/>
      <sheetName val="Instalasi"/>
      <sheetName val="Parameter"/>
      <sheetName val="CM_BAG_TIMUR"/>
      <sheetName val="THN-7"/>
      <sheetName val="USAHA"/>
      <sheetName val="LK-1"/>
      <sheetName val="koef"/>
      <sheetName val="ANALISA MEKANIKAL"/>
      <sheetName val="POMPA"/>
      <sheetName val="PANEL"/>
      <sheetName val="LAMPU"/>
      <sheetName val="AN LISTRIK"/>
      <sheetName val="KABEL "/>
      <sheetName val="sch 1.2"/>
      <sheetName val="BBaku(12C3)"/>
      <sheetName val="BiPinjamin(15)"/>
      <sheetName val="BOLain(12E2)"/>
      <sheetName val="LabaRugi Fungsi"/>
      <sheetName val="LabaRugi Fungsi2004(21B)"/>
      <sheetName val="LabaRugi Lainnya 2005(20)"/>
      <sheetName val="LabaRugi Unsur2004(21A)"/>
      <sheetName val="PembelianiTL(12A1"/>
      <sheetName val="NP"/>
      <sheetName val="Cover Daf-2"/>
      <sheetName val="FORM REN RUTIN KIT"/>
      <sheetName val="Upah Bahan"/>
      <sheetName val="COVER (2)"/>
      <sheetName val="COVER (3)"/>
      <sheetName val="COVER (6)"/>
      <sheetName val="p. adm. &amp;teknis"/>
      <sheetName val="tunduk perpres"/>
      <sheetName val="PNSPOLRi"/>
      <sheetName val="subkontrak"/>
      <sheetName val="kebenaran dok."/>
      <sheetName val="form isian (2)"/>
      <sheetName val="DATA ADMINISTRASI (3)"/>
      <sheetName val="Neraca btl (4)"/>
      <sheetName val="personalia (2)"/>
      <sheetName val="PERALATAN "/>
      <sheetName val="pengalaman (4)"/>
      <sheetName val="pengalaman (5)"/>
      <sheetName val="DUK BANK (2)"/>
      <sheetName val="DUK BANK (3)"/>
      <sheetName val="KD SKP"/>
      <sheetName val="minat (4)"/>
      <sheetName val="pakta"/>
      <sheetName val="pakta (2)"/>
      <sheetName val="pailit"/>
      <sheetName val="d. hitam"/>
      <sheetName val="ganti rugi"/>
      <sheetName val="COVER (5)"/>
      <sheetName val="garansi 1 th"/>
      <sheetName val="Jdwal pelaksanaan (2)"/>
      <sheetName val="mETODE pELkSn (2)"/>
      <sheetName val="BAGN ORGANISASI"/>
      <sheetName val="PERALATAN  (2)"/>
      <sheetName val="pengurus"/>
      <sheetName val="COVER (4)"/>
      <sheetName val="SURAT PENAWARAN"/>
      <sheetName val="GRD"/>
      <sheetName val="JTR"/>
      <sheetName val="UPAH "/>
      <sheetName val="TKDN"/>
      <sheetName val="HEA"/>
      <sheetName val="konsorsium"/>
      <sheetName val="HARGA  SATUAN"/>
      <sheetName val="ANAL-UPAH"/>
      <sheetName val="REK-UPAH+BAHAN"/>
      <sheetName val="ANALISA- BAHAN"/>
      <sheetName val="VOLUME"/>
      <sheetName val="dp-001"/>
      <sheetName val="dengan pembangkitan"/>
      <sheetName val="WIL"/>
      <sheetName val="Analis"/>
      <sheetName val="Agregat Halus &amp; Kasar"/>
      <sheetName val="BA_Rapen"/>
      <sheetName val="Steel"/>
      <sheetName val="UPAH DAN BAHAN"/>
      <sheetName val="Premi Iuran"/>
      <sheetName val="H_S_BAHAN"/>
      <sheetName val="Master Edit"/>
      <sheetName val="Analisa "/>
      <sheetName val="anaUTama"/>
      <sheetName val="Harga"/>
      <sheetName val="INPUT HARGA"/>
      <sheetName val="AN-MAJOR"/>
      <sheetName val="CVR (2)"/>
      <sheetName val="CVR"/>
      <sheetName val="U&amp;B"/>
      <sheetName val="ANAL"/>
      <sheetName val="HSP"/>
      <sheetName val="RKLS &amp; LBR DSR"/>
      <sheetName val="REKAP "/>
      <sheetName val="ACHECK"/>
      <sheetName val="time 1 "/>
      <sheetName val="BESI"/>
      <sheetName val="SW-ALAT"/>
      <sheetName val="U-HAR"/>
      <sheetName val="DASBOR"/>
      <sheetName val="H-BHN"/>
      <sheetName val="ANLISA"/>
      <sheetName val="ANLS-ALT"/>
      <sheetName val="A-BANTU"/>
      <sheetName val="U-PEK"/>
      <sheetName val="M-BANTU"/>
      <sheetName val="H-SAT"/>
      <sheetName val="Sag1"/>
      <sheetName val="H.BAHAN"/>
      <sheetName val="BEGISTING"/>
      <sheetName val="BETON-K225"/>
      <sheetName val="BRONJONG"/>
      <sheetName val="BURAS"/>
      <sheetName val="h-tenaga"/>
      <sheetName val="cat-besi"/>
      <sheetName val="h-alat"/>
      <sheetName val="DAMIJA"/>
      <sheetName val="s-jadi (2)"/>
      <sheetName val="GALIAN"/>
      <sheetName val="GAL.KONST"/>
      <sheetName val="K-017"/>
      <sheetName val="K-012"/>
      <sheetName val="K-016"/>
      <sheetName val="K-013"/>
      <sheetName val="lti-gelagar kayu"/>
      <sheetName val="lapen-3"/>
      <sheetName val="lapen-5"/>
      <sheetName val="lapen-krl"/>
      <sheetName val="LPA KLAS A"/>
      <sheetName val="LPA-KLAS B"/>
      <sheetName val="LPB KLAS C"/>
      <sheetName val="PACTHING"/>
      <sheetName val="PADAT-GRG"/>
      <sheetName val="PARIT-A"/>
      <sheetName val="PARIT-samping"/>
      <sheetName val="PAS.BATU"/>
      <sheetName val="PAS-B-Parit"/>
      <sheetName val="PENGECETAN"/>
      <sheetName val="PERANCAH"/>
      <sheetName val="PLESTERAN"/>
      <sheetName val="K-018"/>
      <sheetName val="PARIT GAL.TNH"/>
      <sheetName val="Rawat-JBT"/>
      <sheetName val="SAND SHEET"/>
      <sheetName val="SIARAN"/>
      <sheetName val="SUB-GRADE"/>
      <sheetName val="TIANG PENGAMAN"/>
      <sheetName val="tmbrisan"/>
      <sheetName val="TIMBUNAN"/>
      <sheetName val="TULANGAN"/>
      <sheetName val="urg-pasir"/>
      <sheetName val="SCH2"/>
      <sheetName val="analisa sirtu"/>
      <sheetName val="AN HARGA (2)"/>
      <sheetName val="AN HARGA"/>
      <sheetName val="bahan print"/>
      <sheetName val="UPAH  PRINT"/>
      <sheetName val="ANALISA PRINT"/>
      <sheetName val="PU WIL I"/>
      <sheetName val="Pertambangan"/>
      <sheetName val="Alat Listrik"/>
      <sheetName val="Perhubungan"/>
      <sheetName val="PDAM"/>
      <sheetName val="AC"/>
      <sheetName val="AN HARGA  baru"/>
      <sheetName val="PRK"/>
      <sheetName val="Menu"/>
      <sheetName val="Mobilisasi-pnw"/>
      <sheetName val="Land Clearing-pnw"/>
      <sheetName val="61005"/>
      <sheetName val="DKH"/>
      <sheetName val="AGREGAT"/>
      <sheetName val="A.Div10"/>
      <sheetName val="A.Div3"/>
      <sheetName val="A.Div 2"/>
      <sheetName val="A.Div 4"/>
      <sheetName val="A.Div5"/>
      <sheetName val="A.Div7"/>
      <sheetName val="BQ-E20-02(Rp)"/>
      <sheetName val="REAL-LR"/>
      <sheetName val="Summary"/>
      <sheetName val="HPP"/>
      <sheetName val="DExp.Lmb"/>
      <sheetName val="harga "/>
      <sheetName val="A_BANTU"/>
      <sheetName val="abk 1-14"/>
      <sheetName val="Hsatbahan"/>
      <sheetName val="Budg.Cost"/>
      <sheetName val="PRic3List"/>
      <sheetName val="HYPOTHESES"/>
      <sheetName val="OH by F"/>
      <sheetName val="CM_BAG_TIMUR1"/>
      <sheetName val="HARGA_SATUAN"/>
      <sheetName val="RPP_12_SEPT"/>
      <sheetName val="MONITORING_307"/>
      <sheetName val="Twr_(15)"/>
      <sheetName val="sch_1_2"/>
      <sheetName val="Cover_Daf-2"/>
      <sheetName val="ANALISA_MEKANIKAL"/>
      <sheetName val="AN_LISTRIK"/>
      <sheetName val="KABEL_"/>
      <sheetName val="Upah_Bahan"/>
      <sheetName val="IkhtisarBiop(12_0)"/>
      <sheetName val="LabaRugi_Fungsi"/>
      <sheetName val="LabaRugi_Fungsi2004(21B)"/>
      <sheetName val="LabaRugi_Lainnya_2005(20)"/>
      <sheetName val="LabaRugi_Unsur2004(21A)"/>
      <sheetName val="INLAND_FACTOR_DISTANCE"/>
      <sheetName val="FORM_REN_RUTIN_KIT"/>
      <sheetName val="dengan_pembangkitan"/>
      <sheetName val="COVER_(2)"/>
      <sheetName val="COVER_(3)"/>
      <sheetName val="COVER_(6)"/>
      <sheetName val="p__adm__&amp;teknis"/>
      <sheetName val="tunduk_perpres"/>
      <sheetName val="kebenaran_dok_"/>
      <sheetName val="form_isian_(2)"/>
      <sheetName val="DATA_ADMINISTRASI_(3)"/>
      <sheetName val="Neraca_btl_(4)"/>
      <sheetName val="personalia_(2)"/>
      <sheetName val="PERALATAN_"/>
      <sheetName val="pengalaman_(4)"/>
      <sheetName val="pengalaman_(5)"/>
      <sheetName val="DUK_BANK_(2)"/>
      <sheetName val="DUK_BANK_(3)"/>
      <sheetName val="KD_SKP"/>
      <sheetName val="minat_(4)"/>
      <sheetName val="pakta_(2)"/>
      <sheetName val="d__hitam"/>
      <sheetName val="ganti_rugi"/>
      <sheetName val="COVER_(5)"/>
      <sheetName val="garansi_1_th"/>
      <sheetName val="Jdwal_pelaksanaan_(2)"/>
      <sheetName val="mETODE_pELkSn_(2)"/>
      <sheetName val="Data_Mutation"/>
      <sheetName val="Harga BBM"/>
      <sheetName val="Data_Opname"/>
      <sheetName val="뜃맟뭁돽띿맟?-BLDG"/>
      <sheetName val="BAGN_ORGANISASI"/>
      <sheetName val="PERALATAN__(2)"/>
      <sheetName val="COVER_(4)"/>
      <sheetName val="SURAT_PENAWARAN"/>
      <sheetName val="UPAH_"/>
      <sheetName val="Sheet1_(2)"/>
      <sheetName val="HARGA__SATUAN"/>
      <sheetName val="ANALISA-_BAHAN"/>
      <sheetName val="Agregat_Halus_&amp;_Kasar"/>
      <sheetName val="Currency_Rate"/>
      <sheetName val="INPUT_HARGA"/>
      <sheetName val="CVR_(2)"/>
      <sheetName val="RKLS_&amp;_LBR_DSR"/>
      <sheetName val="REKAP_"/>
      <sheetName val="time_1_"/>
      <sheetName val="Kuantitas_&amp;_Harga"/>
      <sheetName val="harga_"/>
      <sheetName val="Sudah_Berjalan"/>
      <sheetName val="harga 2008"/>
      <sheetName val="Material"/>
      <sheetName val="A.Alat"/>
      <sheetName val="FJ per BLN"/>
      <sheetName val="BasicPrice"/>
      <sheetName val="351BQMCN"/>
      <sheetName val="NEnergi"/>
      <sheetName val="Cover1"/>
      <sheetName val="mu"/>
      <sheetName val="DAF-1"/>
      <sheetName val="Pt"/>
      <sheetName val="THN-6"/>
      <sheetName val="Listrik Mati 05"/>
      <sheetName val="Listrik Mati 06"/>
      <sheetName val="Tabel Kode"/>
      <sheetName val="RAP"/>
      <sheetName val="Bill of Quantity"/>
      <sheetName val="DATA-MASUKAN"/>
      <sheetName val="BOW"/>
      <sheetName val="ANALIS-E"/>
      <sheetName val="ANALIS-K"/>
      <sheetName val="analisa_sirtu"/>
      <sheetName val="AN_HARGA_(2)"/>
      <sheetName val="AN_HARGA"/>
      <sheetName val="bahan_print"/>
      <sheetName val="UPAH__PRINT"/>
      <sheetName val="ANALISA_PRINT"/>
      <sheetName val="PU_WIL_I"/>
      <sheetName val="Alat_Listrik"/>
      <sheetName val="AN_HARGA__baru"/>
      <sheetName val="DAFTAR_ISI"/>
      <sheetName val="harga_2008"/>
      <sheetName val="Omega Man Power"/>
      <sheetName val="SATUAN"/>
      <sheetName val="D-base"/>
      <sheetName val="Fabric &amp; Erection"/>
      <sheetName val="Harga mat's"/>
      <sheetName val="Equipment"/>
      <sheetName val="mat elect"/>
      <sheetName val="analisa civil"/>
      <sheetName val="8LT 12"/>
      <sheetName val="Tabel Istilah"/>
      <sheetName val="se006t"/>
      <sheetName val="UNTUK PAK AHYAK"/>
      <sheetName val="06b"/>
      <sheetName val="FORM A1_A2  Gambir"/>
      <sheetName val="FORM A1_A2  Kebayoran"/>
      <sheetName val="FORM A1_A2  Kramatjati"/>
      <sheetName val="FORM A1_A2  Tangerang"/>
      <sheetName val="FORM A1_A2 KD"/>
      <sheetName val="TID1_Old"/>
      <sheetName val="Basket 6"/>
      <sheetName val="Trunking"/>
      <sheetName val="LAIN2"/>
      <sheetName val="Cover"/>
      <sheetName val="H MAT"/>
      <sheetName val="JAN09"/>
      <sheetName val="x"/>
      <sheetName val="PRK vs GGN 2007-2009"/>
      <sheetName val="QlocSgl"/>
      <sheetName val="VALUE"/>
      <sheetName val="D7(1)"/>
      <sheetName val="BOQ"/>
      <sheetName val="5-ALAT(1)"/>
      <sheetName val="4-Basic Price"/>
      <sheetName val="LAMPIRAN"/>
      <sheetName val="DivVI"/>
      <sheetName val="Dashboard"/>
      <sheetName val="Satpek"/>
      <sheetName val="analisa Str"/>
      <sheetName val="An.Ars"/>
      <sheetName val="Ana Beton"/>
      <sheetName val="Ana Sanitair"/>
      <sheetName val="Sheet5"/>
      <sheetName val="lab bahasa"/>
      <sheetName val="RL2006"/>
      <sheetName val="FORM BQ TL PRATU 4cct"/>
      <sheetName val="ceklis"/>
      <sheetName val="Harsat"/>
      <sheetName val="000000"/>
      <sheetName val="100000"/>
      <sheetName val="anls by sewa"/>
      <sheetName val="AKTIVA TETAP"/>
      <sheetName val="LOAD"/>
      <sheetName val="KH"/>
      <sheetName val="TUK BPJS KES okt"/>
      <sheetName val="Validation"/>
      <sheetName val="D2. ANALISA BIAYA INSP"/>
      <sheetName val="E3. ANALISA BIAYA HAR TEK SUTM"/>
      <sheetName val="E6. ANALISA HARGA HAR NON RUTIN"/>
      <sheetName val="DC REAL PER TW"/>
      <sheetName val="AHS"/>
      <sheetName val="US indoor vs macro outdoor"/>
      <sheetName val="VR-Rev"/>
      <sheetName val="Param"/>
      <sheetName val="US_indoor_vs_macro_outdoor"/>
      <sheetName val="Pipe"/>
      <sheetName val="1"/>
      <sheetName val="Factors"/>
      <sheetName val="US_indoor_vs_macro_outdoor1"/>
      <sheetName val="DAF-5"/>
      <sheetName val="Sub"/>
      <sheetName val="SK"/>
      <sheetName val="Tunduk Panitia"/>
      <sheetName val="Du_lieu"/>
      <sheetName val="SCEDULE"/>
      <sheetName val="rekap harga satuan pek"/>
      <sheetName val="tanah"/>
      <sheetName val="PENGADAAN PANCANG "/>
      <sheetName val="PEMANCANGAN"/>
      <sheetName val="pasangan"/>
      <sheetName val="pembesian"/>
      <sheetName val="baja"/>
      <sheetName val="beton"/>
      <sheetName val="bekesting"/>
      <sheetName val="atap"/>
      <sheetName val="instalasi air bersih"/>
      <sheetName val="instalasi air kotor_bekas"/>
      <sheetName val="paving"/>
      <sheetName val="Cansteen"/>
      <sheetName val="PIPA"/>
      <sheetName val="gab-TRANS"/>
      <sheetName val="resum-ai"/>
      <sheetName val="DIVLUR"/>
      <sheetName val="STET"/>
      <sheetName val="SJKT"/>
      <sheetName val="SPGD"/>
      <sheetName val="SBGR"/>
      <sheetName val="SPRN"/>
      <sheetName val="SCRB"/>
      <sheetName val="SKTG"/>
      <sheetName val="STTG"/>
      <sheetName val="SMDN"/>
      <sheetName val="SBYA"/>
      <sheetName val="SMLG"/>
      <sheetName val="SDPS"/>
      <sheetName val="FORM-A"/>
      <sheetName val="JUSTIFIKASI"/>
      <sheetName val="DAT-BUL"/>
      <sheetName val="JKM 03 "/>
      <sheetName val="kwhpakai_all"/>
      <sheetName val="kirim"/>
      <sheetName val="PS GI"/>
      <sheetName val="stand&amp;faktor kali"/>
      <sheetName val="HARGA_SATUAN1"/>
      <sheetName val="HARGA_SATUAN2"/>
      <sheetName val="sch_1_21"/>
      <sheetName val="Twr_(15)1"/>
      <sheetName val="JENIS PDP"/>
      <sheetName val="UJ.UPJ KECIL"/>
      <sheetName val="Submission_Form"/>
      <sheetName val="PS_GI"/>
      <sheetName val="stand&amp;faktor_kali"/>
      <sheetName val="har-AO"/>
      <sheetName val="Data LM 2019"/>
      <sheetName val="KEBTH"/>
      <sheetName val="ESCON"/>
      <sheetName val="SAP"/>
      <sheetName val="Perintah"/>
      <sheetName val="Option"/>
      <sheetName val="Faktor"/>
      <sheetName val="Mobilisasi div-1"/>
      <sheetName val="BOQ Rekap"/>
      <sheetName val="D-Bahan &amp; Upah"/>
      <sheetName val="div-6"/>
      <sheetName val="div-7"/>
      <sheetName val="PNT-QUOT-#3"/>
      <sheetName val="COAT&amp;WRAP-QIOT-#3"/>
      <sheetName val="INLAND_FACTOR_DISTANCE1"/>
      <sheetName val="Submission_Form1"/>
      <sheetName val="PS_GI1"/>
      <sheetName val="stand&amp;faktor_kali1"/>
      <sheetName val="HARGA_SATUAN3"/>
      <sheetName val="sch_1_22"/>
      <sheetName val="Twr_(15)2"/>
      <sheetName val="INLAND_FACTOR_DISTANCE2"/>
      <sheetName val="Submission_Form2"/>
      <sheetName val="PS_GI2"/>
      <sheetName val="stand&amp;faktor_kali2"/>
      <sheetName val="HARGA_SATUAN7"/>
      <sheetName val="sch_1_26"/>
      <sheetName val="Twr_(15)6"/>
      <sheetName val="INLAND_FACTOR_DISTANCE6"/>
      <sheetName val="Submission_Form6"/>
      <sheetName val="PS_GI6"/>
      <sheetName val="stand&amp;faktor_kali6"/>
      <sheetName val="HARGA_SATUAN4"/>
      <sheetName val="sch_1_23"/>
      <sheetName val="Twr_(15)3"/>
      <sheetName val="INLAND_FACTOR_DISTANCE3"/>
      <sheetName val="Submission_Form3"/>
      <sheetName val="PS_GI3"/>
      <sheetName val="stand&amp;faktor_kali3"/>
      <sheetName val="HARGA_SATUAN5"/>
      <sheetName val="sch_1_24"/>
      <sheetName val="Twr_(15)4"/>
      <sheetName val="INLAND_FACTOR_DISTANCE4"/>
      <sheetName val="Submission_Form4"/>
      <sheetName val="PS_GI4"/>
      <sheetName val="stand&amp;faktor_kali4"/>
      <sheetName val="HARGA_SATUAN6"/>
      <sheetName val="sch_1_25"/>
      <sheetName val="Twr_(15)5"/>
      <sheetName val="INLAND_FACTOR_DISTANCE5"/>
      <sheetName val="Submission_Form5"/>
      <sheetName val="PS_GI5"/>
      <sheetName val="stand&amp;faktor_kali5"/>
      <sheetName val="HARGA_SATUAN8"/>
      <sheetName val="sch_1_27"/>
      <sheetName val="Twr_(15)7"/>
      <sheetName val="INLAND_FACTOR_DISTANCE7"/>
      <sheetName val="Submission_Form7"/>
      <sheetName val="PS_GI7"/>
      <sheetName val="stand&amp;faktor_kali7"/>
      <sheetName val="HARGA_SATUAN9"/>
      <sheetName val="sch_1_28"/>
      <sheetName val="Twr_(15)8"/>
      <sheetName val="INLAND_FACTOR_DISTANCE8"/>
      <sheetName val="Submission_Form8"/>
      <sheetName val="PS_GI8"/>
      <sheetName val="stand&amp;faktor_kali8"/>
      <sheetName val="HARGA_SATUAN10"/>
      <sheetName val="sch_1_29"/>
      <sheetName val="Twr_(15)9"/>
      <sheetName val="INLAND_FACTOR_DISTANCE9"/>
      <sheetName val="Submission_Form9"/>
      <sheetName val="PS_GI9"/>
      <sheetName val="stand&amp;faktor_kali9"/>
      <sheetName val="HARGA_SATUAN11"/>
      <sheetName val="sch_1_210"/>
      <sheetName val="Twr_(15)10"/>
      <sheetName val="INLAND_FACTOR_DISTANCE10"/>
      <sheetName val="Submission_Form10"/>
      <sheetName val="PS_GI10"/>
      <sheetName val="stand&amp;faktor_kali10"/>
      <sheetName val="HARGA_SATUAN12"/>
      <sheetName val="sch_1_211"/>
      <sheetName val="Twr_(15)11"/>
      <sheetName val="INLAND_FACTOR_DISTANCE11"/>
      <sheetName val="Submission_Form11"/>
      <sheetName val="PS_GI11"/>
      <sheetName val="stand&amp;faktor_kali11"/>
      <sheetName val="HARGA_SATUAN13"/>
      <sheetName val="sch_1_212"/>
      <sheetName val="Twr_(15)12"/>
      <sheetName val="INLAND_FACTOR_DISTANCE12"/>
      <sheetName val="Submission_Form12"/>
      <sheetName val="PS_GI12"/>
      <sheetName val="stand&amp;faktor_kali12"/>
      <sheetName val="HARGA_SATUAN14"/>
      <sheetName val="sch_1_213"/>
      <sheetName val="Twr_(15)13"/>
      <sheetName val="INLAND_FACTOR_DISTANCE13"/>
      <sheetName val="Submission_Form13"/>
      <sheetName val="PS_GI13"/>
      <sheetName val="stand&amp;faktor_kali13"/>
      <sheetName val="HARGA_SATUAN17"/>
      <sheetName val="sch_1_216"/>
      <sheetName val="Twr_(15)16"/>
      <sheetName val="INLAND_FACTOR_DISTANCE16"/>
      <sheetName val="Submission_Form16"/>
      <sheetName val="PS_GI16"/>
      <sheetName val="stand&amp;faktor_kali16"/>
      <sheetName val="JKM_03_"/>
      <sheetName val="HARGA_SATUAN15"/>
      <sheetName val="sch_1_214"/>
      <sheetName val="Twr_(15)14"/>
      <sheetName val="INLAND_FACTOR_DISTANCE14"/>
      <sheetName val="Submission_Form14"/>
      <sheetName val="PS_GI14"/>
      <sheetName val="stand&amp;faktor_kali14"/>
      <sheetName val="HARGA_SATUAN16"/>
      <sheetName val="sch_1_215"/>
      <sheetName val="Twr_(15)15"/>
      <sheetName val="INLAND_FACTOR_DISTANCE15"/>
      <sheetName val="Submission_Form15"/>
      <sheetName val="PS_GI15"/>
      <sheetName val="stand&amp;faktor_kali15"/>
      <sheetName val="HARGA_SATUAN19"/>
      <sheetName val="sch_1_218"/>
      <sheetName val="Twr_(15)18"/>
      <sheetName val="INLAND_FACTOR_DISTANCE18"/>
      <sheetName val="Submission_Form18"/>
      <sheetName val="PS_GI18"/>
      <sheetName val="stand&amp;faktor_kali18"/>
      <sheetName val="JKM_03_1"/>
      <sheetName val="HARGA_SATUAN18"/>
      <sheetName val="sch_1_217"/>
      <sheetName val="Twr_(15)17"/>
      <sheetName val="INLAND_FACTOR_DISTANCE17"/>
      <sheetName val="Submission_Form17"/>
      <sheetName val="PS_GI17"/>
      <sheetName val="stand&amp;faktor_kali17"/>
      <sheetName val="Search"/>
      <sheetName val="Harga Satuan Upah &amp; Bahan"/>
      <sheetName val="Exchange"/>
      <sheetName val="Hal-1"/>
      <sheetName val="Taksonomi Risiko"/>
      <sheetName val="TAP"/>
      <sheetName val="PRK-SUTT"/>
      <sheetName val="SFC TJ.BATU"/>
      <sheetName val="DGGKIT+ Derating"/>
      <sheetName val="HARDIBLD"/>
      <sheetName val="Des"/>
      <sheetName val="RKAP"/>
      <sheetName val="SUSUt 9%"/>
      <sheetName val="BrkDwn Disc Insulator"/>
      <sheetName val="BQ PRICE"/>
      <sheetName val="D-2 (E)"/>
      <sheetName val="D-5"/>
      <sheetName val="ANAL-"/>
      <sheetName val="S CURVE"/>
      <sheetName val="rekmodiPtk (MAP)"/>
      <sheetName val="LK 2006"/>
      <sheetName val="F1771-2"/>
      <sheetName val="SEX"/>
      <sheetName val="GBR 3"/>
      <sheetName val="Beltra  (7)"/>
      <sheetName val="Electrical "/>
      <sheetName val="SCADA ENG"/>
      <sheetName val="Div2"/>
      <sheetName val="JENIS_PDP"/>
      <sheetName val="Assumptions_(2)"/>
      <sheetName val="UJ_UPJ_KECIL"/>
      <sheetName val="LabaRugi_Fungsi_th_(t-1)(21B)"/>
      <sheetName val="LabaRugi_Lainnya(20)"/>
      <sheetName val="LabaRugi_Unsur_th(t-1)(21A)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arga_Satuan_Upah_&amp;_Bahan"/>
      <sheetName val="Mobilisasi_div-1"/>
      <sheetName val="BOQ_Rekap"/>
      <sheetName val="D-Bahan_&amp;_Upah"/>
      <sheetName val="Harga_Alat"/>
      <sheetName val="Bill of Qty MEP"/>
      <sheetName val="Mat. List'10"/>
      <sheetName val="EK-JAN-2010"/>
      <sheetName val="FORM A1_A2 APD"/>
      <sheetName val="HU 2017"/>
      <sheetName val="AO"/>
      <sheetName val="Tabel (AO)"/>
      <sheetName val="Luncuran 2017"/>
      <sheetName val="AI"/>
      <sheetName val="REVISI SKKI"/>
      <sheetName val="Tabel (AI)"/>
      <sheetName val="Surat Pengembalian AI"/>
      <sheetName val="lk-TRANS-2001-(8R)-rev-1"/>
      <sheetName val="terbilang"/>
      <sheetName val="plumbing"/>
      <sheetName val="Curah Hujan Bulanan"/>
      <sheetName val="Data Realisasi"/>
      <sheetName val="HARGA_SATUAN20"/>
      <sheetName val="sch_1_219"/>
      <sheetName val="Twr_(15)19"/>
      <sheetName val="INLAND_FACTOR_DISTANCE19"/>
      <sheetName val="IkhtisarBiop(12_0)1"/>
      <sheetName val="LabaRugi_Fungsi_th_(t-1)(21B)1"/>
      <sheetName val="LabaRugi_Lainnya(20)1"/>
      <sheetName val="LabaRugi_Unsur_th(t-1)(21A)1"/>
      <sheetName val="Submission_Form19"/>
      <sheetName val="PS_GI19"/>
      <sheetName val="stand&amp;faktor_kali19"/>
      <sheetName val="JKM_03_2"/>
      <sheetName val="JENIS_PDP1"/>
      <sheetName val="UJ_UPJ_KECIL1"/>
      <sheetName val="Assumptions_(2)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onstruction_Period_Costs"/>
      <sheetName val="Plant_Characteristics"/>
      <sheetName val="Tunduk_Panitia"/>
      <sheetName val="Tabel_Istilah"/>
      <sheetName val="Harga_BBM_Indonesia"/>
      <sheetName val="Mobilisasi_div-11"/>
      <sheetName val="BOQ_Rekap1"/>
      <sheetName val="D-Bahan_&amp;_Upah1"/>
      <sheetName val="A_Alat"/>
      <sheetName val="anls_by_sewa"/>
      <sheetName val="Harga_Alat1"/>
      <sheetName val="Harga_Satuan_Upah_&amp;_Bahan1"/>
      <sheetName val="Taksonomi_Risiko"/>
      <sheetName val="A_Div10"/>
      <sheetName val="A_Div3"/>
      <sheetName val="A_Div_2"/>
      <sheetName val="A_Div_4"/>
      <sheetName val="A_Div5"/>
      <sheetName val="A_Div7"/>
      <sheetName val="Inv_KITLUR_SUMBAGUT"/>
      <sheetName val="Inv_KITLUR_SUMBAGSEL"/>
      <sheetName val="SUSUt_9%"/>
      <sheetName val="DExp_Lmb"/>
      <sheetName val="GBR_3"/>
      <sheetName val="PS&amp;Susut_TL"/>
      <sheetName val="BrkDwn_Disc_Insulator"/>
      <sheetName val="Kontrak_vs_Realisasi_Gas"/>
      <sheetName val="D-2_(E)"/>
      <sheetName val="rekmodiPtk_(MAP)"/>
      <sheetName val="LK_2006"/>
      <sheetName val="BQ_PRICE"/>
      <sheetName val="Beltra__(7)"/>
      <sheetName val="S_CURVE"/>
      <sheetName val="Data_LM_2019"/>
      <sheetName val="Electrical_"/>
      <sheetName val="SCADA_ENG"/>
      <sheetName val="SFC_TJ_BATU"/>
      <sheetName val="DGGKIT+_Derating"/>
      <sheetName val="01_A"/>
      <sheetName val="Harga_BBM"/>
      <sheetName val="Bill_of_Qty_MEP"/>
      <sheetName val="FJ_per_BLN"/>
      <sheetName val="Mat__List'10"/>
      <sheetName val="FORM_A1_A2__Tangerang"/>
      <sheetName val="FORM_A1_A2__Gambir"/>
      <sheetName val="FORM_A1_A2__Kebayoran"/>
      <sheetName val="FORM_A1_A2__Kramatjati"/>
      <sheetName val="FORM_A1_A2_KD"/>
      <sheetName val="Basket_6"/>
      <sheetName val="FORM_A1_A2_APD"/>
      <sheetName val="HU_2017"/>
      <sheetName val="Tabel_(AO)"/>
      <sheetName val="Luncuran_2017"/>
      <sheetName val="REVISI_SKKI"/>
      <sheetName val="Tabel_(AI)"/>
      <sheetName val="Surat_Pengembalian_AI"/>
      <sheetName val="UPAH_DAN_BAHAN"/>
      <sheetName val="NERACA_SESUAI_PROGRAM_GL_MAGIC"/>
      <sheetName val="Dasar_Pemadaman"/>
      <sheetName val="TB_Juni2011Gabungan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Pola_Beban_(2)"/>
      <sheetName val="Curah_Hujan_Bulanan"/>
      <sheetName val="Data_Realisasi"/>
      <sheetName val="Calendar"/>
      <sheetName val="civil-work"/>
      <sheetName val="Supervisory Control System"/>
      <sheetName val="Table 1"/>
      <sheetName val="gvl"/>
      <sheetName val="Concrete"/>
      <sheetName val="non feeder-kc"/>
      <sheetName val="I-KAMAR"/>
      <sheetName val="LOADDAT"/>
      <sheetName val="HR"/>
      <sheetName val="FCM"/>
      <sheetName val="Dana"/>
      <sheetName val="DrDown"/>
      <sheetName val="RkpDrDown"/>
      <sheetName val="Bln3_4"/>
      <sheetName val="BQ MC-0"/>
      <sheetName val="Katalog"/>
      <sheetName val="TERBIL2"/>
      <sheetName val="DI-ESTI"/>
      <sheetName val="rab kj rev0"/>
      <sheetName val="PLANT"/>
      <sheetName val="L4c"/>
      <sheetName val="6"/>
      <sheetName val="ISOLATOR"/>
      <sheetName val="Basic"/>
      <sheetName val="pasca"/>
      <sheetName val="DATA-BASE_SUTT1"/>
      <sheetName val="Tunduk_Panitia1"/>
      <sheetName val="Harga_BBM_Indonesia1"/>
      <sheetName val="Tabel_Istilah1"/>
      <sheetName val="A_Alat1"/>
      <sheetName val="Manning Cluster"/>
      <sheetName val="Mahakam_Ry"/>
      <sheetName val="Preisbildungsblatt"/>
      <sheetName val="Worksheet"/>
      <sheetName val="REKAPITULASI ANALISA"/>
      <sheetName val="DAFTAR HARGA"/>
      <sheetName val="DAFTAR UPAH"/>
      <sheetName val="DATA PENGUSAHAAN"/>
      <sheetName val="Tran0104"/>
      <sheetName val="CRITERIA2"/>
      <sheetName val="RumusTB 1 bln"/>
      <sheetName val="matr aux"/>
      <sheetName val="matr engine"/>
      <sheetName val="jasa rehab"/>
      <sheetName val="jasa pondasi"/>
      <sheetName val="jasa rekon material"/>
      <sheetName val="Detail-PARENT"/>
      <sheetName val="Page_2"/>
      <sheetName val="O &amp; M"/>
      <sheetName val="Vol."/>
      <sheetName val="Daftar Kuantitas dan Harga"/>
      <sheetName val="Rekapitulasi"/>
      <sheetName val="JAMALI APBN 2021"/>
      <sheetName val="ANALISA PONDASI"/>
      <sheetName val="HS PONDASI"/>
      <sheetName val="HARGA_SATUAN21"/>
      <sheetName val="sch_1_220"/>
      <sheetName val="Twr_(15)20"/>
      <sheetName val="INLAND_FACTOR_DISTANCE20"/>
      <sheetName val="JKM_03_3"/>
      <sheetName val="Submission_Form20"/>
      <sheetName val="PS_GI20"/>
      <sheetName val="stand&amp;faktor_kali20"/>
      <sheetName val="anls_by_sewa1"/>
      <sheetName val="Kuantitas_&amp;_Harga1"/>
      <sheetName val="Taksonomi_Risiko1"/>
      <sheetName val="Construction_Period_Costs1"/>
      <sheetName val="Plant_Characteristics1"/>
      <sheetName val="rekmodiPtk_(MAP)1"/>
      <sheetName val="Inv_KITLUR_SUMBAGUT1"/>
      <sheetName val="Inv_KITLUR_SUMBAGSEL1"/>
      <sheetName val="A_Div101"/>
      <sheetName val="A_Div31"/>
      <sheetName val="A_Div_21"/>
      <sheetName val="A_Div_41"/>
      <sheetName val="A_Div51"/>
      <sheetName val="A_Div71"/>
      <sheetName val="Sudah_Berjalan1"/>
      <sheetName val="GBR_31"/>
      <sheetName val="PS&amp;Susut_TL1"/>
      <sheetName val="DExp_Lmb1"/>
      <sheetName val="BrkDwn_Disc_Insulator1"/>
      <sheetName val="SUSUt_9%1"/>
      <sheetName val="LK_20061"/>
      <sheetName val="Kontrak_vs_Realisasi_Gas1"/>
      <sheetName val="D-2_(E)1"/>
      <sheetName val="BQ_PRICE1"/>
      <sheetName val="Beltra__(7)1"/>
      <sheetName val="S_CURVE1"/>
      <sheetName val="Data_LM_20191"/>
      <sheetName val="Electrical_1"/>
      <sheetName val="SCADA_ENG1"/>
      <sheetName val="SFC_TJ_BATU1"/>
      <sheetName val="Mat__List'101"/>
      <sheetName val="prod~alt"/>
      <sheetName val="MRT-03 "/>
      <sheetName val="Resource Plan (2)"/>
      <sheetName val="Anal HPS"/>
      <sheetName val="n"/>
      <sheetName val="Anl. Peralatan"/>
      <sheetName val="DataReferensi"/>
      <sheetName val="Jadwal (2)"/>
      <sheetName val="alat (2)"/>
      <sheetName val="upah (2)"/>
      <sheetName val="DivIII"/>
      <sheetName val="DivIV"/>
      <sheetName val="DivV"/>
      <sheetName val="DivVIII"/>
      <sheetName val="DivIX"/>
      <sheetName val="DivX"/>
      <sheetName val="REKTOT"/>
      <sheetName val="rekI"/>
      <sheetName val="bqI"/>
      <sheetName val="rek2"/>
      <sheetName val="bq2"/>
      <sheetName val="umum"/>
      <sheetName val="mobilisation"/>
      <sheetName val="metoda"/>
      <sheetName val="Twr _15_"/>
      <sheetName val="DENPASAR"/>
      <sheetName val="JAN 2011"/>
      <sheetName val="mpp"/>
      <sheetName val="indir"/>
      <sheetName val="Equip"/>
      <sheetName val="labor"/>
      <sheetName val="cvlRKYS"/>
      <sheetName val="Bare Summary"/>
      <sheetName val="Cov_bid"/>
      <sheetName val="THREE PASS"/>
      <sheetName val="vessel weight"/>
      <sheetName val="Proc_REK_1"/>
      <sheetName val="RAB AR&amp;STR"/>
      <sheetName val="Cash Flow bulanan"/>
      <sheetName val="Memb Schd"/>
      <sheetName val="civil-yin"/>
      <sheetName val="Scheme Mob."/>
      <sheetName val="Conn. Lib"/>
      <sheetName val="SITE-E"/>
      <sheetName val="AN_KSN"/>
      <sheetName val="STR"/>
      <sheetName val="IPL_SCHEDULE"/>
      <sheetName val="Labor Rate"/>
      <sheetName val="Kantor"/>
      <sheetName val="LOADING2"/>
      <sheetName val="dia-in"/>
      <sheetName val="PPC"/>
      <sheetName val="Matrl"/>
      <sheetName val="Mob"/>
      <sheetName val="D7"/>
      <sheetName val="tifico"/>
      <sheetName val="MP_PLAN"/>
      <sheetName val="CASH"/>
      <sheetName val="집계표(OPTION)"/>
      <sheetName val="REF.ONLY"/>
      <sheetName val="BILL"/>
      <sheetName val="COST"/>
      <sheetName val="RAB.SEKRETARIAT (1)"/>
      <sheetName val="Work Volume Elec"/>
      <sheetName val="struktur tdk dipakai"/>
      <sheetName val="HARGA MATERIAL"/>
      <sheetName val="villa"/>
      <sheetName val="H.Satuan"/>
      <sheetName val="Cover Daf_2"/>
      <sheetName val="GSMTOWER"/>
      <sheetName val="Estimate"/>
      <sheetName val="01A- RAB"/>
      <sheetName val="DATA HARGA"/>
      <sheetName val="BQ STP 35 M3 A&amp;B"/>
      <sheetName val="DETAIL RAP"/>
      <sheetName val="Week9-Feb    "/>
      <sheetName val="I-ME"/>
      <sheetName val="Steel-Twr"/>
      <sheetName val="rab - persiapan &amp; lantai-1"/>
      <sheetName val="MASTER R1"/>
      <sheetName val="valve-20k"/>
      <sheetName val="valve"/>
      <sheetName val="Dafmat"/>
      <sheetName val="Bunga"/>
      <sheetName val="Rekap Addendum"/>
      <sheetName val="Rate"/>
      <sheetName val="BAG_2"/>
      <sheetName val="CBD"/>
      <sheetName val="PConsCS"/>
      <sheetName val="TBM"/>
      <sheetName val="TOTAL  "/>
      <sheetName val="TOWN"/>
      <sheetName val="DAF_2"/>
      <sheetName val="MarkUp"/>
      <sheetName val="TU"/>
      <sheetName val="Bare_Summary"/>
      <sheetName val="Memb_Schd"/>
      <sheetName val="Conn__Lib"/>
      <sheetName val="Cash_Flow_bulanan"/>
      <sheetName val="RAB_AR&amp;STR"/>
      <sheetName val="RKP"/>
      <sheetName val="Man Power"/>
      <sheetName val="Mark Up"/>
      <sheetName val="arab"/>
      <sheetName val="Personnel"/>
      <sheetName val="RAB (OK)"/>
      <sheetName val=" schedule AMD-2 Rev III"/>
      <sheetName val="ubay"/>
      <sheetName val="sept 01-07"/>
      <sheetName val="ANALISABBM"/>
      <sheetName val="LR"/>
      <sheetName val="NR"/>
      <sheetName val="CF"/>
      <sheetName val="PSO2005"/>
      <sheetName val="PENJ2005"/>
      <sheetName val="KOKIN"/>
      <sheetName val="K2004"/>
      <sheetName val="SALDO KAS"/>
      <sheetName val="SBDN"/>
      <sheetName val="PEREK"/>
      <sheetName val="PSO2004"/>
      <sheetName val="INV-T"/>
      <sheetName val="datNR"/>
      <sheetName val="BBM"/>
      <sheetName val="datLR"/>
      <sheetName val="PENJ2004"/>
      <sheetName val="L6"/>
      <sheetName val="L6l"/>
      <sheetName val="IPP VOLUME"/>
      <sheetName val="HPP04"/>
      <sheetName val="STAT"/>
      <sheetName val="PPSUB"/>
      <sheetName val="SUBhpp"/>
      <sheetName val="LRA"/>
      <sheetName val="NRA"/>
      <sheetName val="LRA1"/>
      <sheetName val="LRU05"/>
      <sheetName val="LRU04"/>
      <sheetName val="LRBACEH"/>
      <sheetName val="Lamp"/>
      <sheetName val="LISWAS"/>
      <sheetName val="PenBP"/>
      <sheetName val="PSUSUT"/>
      <sheetName val="BDOP5"/>
      <sheetName val="ad51"/>
      <sheetName val="ad52"/>
      <sheetName val="SewD"/>
      <sheetName val="LMNR"/>
      <sheetName val="JKP"/>
      <sheetName val="AKT"/>
      <sheetName val="LM1NR"/>
      <sheetName val="NRU"/>
      <sheetName val="DRNRU"/>
      <sheetName val="datBAB"/>
      <sheetName val="JELAS"/>
      <sheetName val="Rp.kWh"/>
      <sheetName val="L1"/>
      <sheetName val="L2"/>
      <sheetName val="L3"/>
      <sheetName val="Pembelian"/>
      <sheetName val="L5"/>
      <sheetName val="L7"/>
      <sheetName val="L8"/>
      <sheetName val="L9"/>
      <sheetName val="ONK"/>
      <sheetName val="PembelianL"/>
      <sheetName val="SewaDL"/>
      <sheetName val="PENDAPATAN"/>
      <sheetName val="HAR"/>
      <sheetName val="HRT1"/>
      <sheetName val="L11PEG"/>
      <sheetName val="PEG"/>
      <sheetName val="datPEG"/>
      <sheetName val="L12ADM"/>
      <sheetName val="ADM"/>
      <sheetName val="ADM05"/>
      <sheetName val="BDOP"/>
      <sheetName val="BDOP1"/>
      <sheetName val="datBDOP"/>
      <sheetName val="DLOP"/>
      <sheetName val="DLOP1"/>
      <sheetName val="L21"/>
      <sheetName val="INF-UN"/>
      <sheetName val="Piutang"/>
      <sheetName val="datpen"/>
      <sheetName val="L4"/>
      <sheetName val="DRAFTREVISI090605"/>
      <sheetName val="Download_Data"/>
      <sheetName val="Jenis Pelatihan"/>
      <sheetName val="|PRIVATE|Datasheets"/>
      <sheetName val="|PRIVATE|Template"/>
      <sheetName val="13"/>
      <sheetName val="Feb04"/>
      <sheetName val="Harga Upah &amp; Bahan"/>
      <sheetName val="NRCKTP01"/>
      <sheetName val="NRCPTS01"/>
      <sheetName val="NRCSKW01"/>
      <sheetName val="NRCSGU01"/>
      <sheetName val="NRC-STG"/>
      <sheetName val="NRCSBS01"/>
      <sheetName val="NERACA DAYA"/>
      <sheetName val="NERACA TAHAP PERTAMA"/>
      <sheetName val="SISTEM SUMBAGSEL"/>
      <sheetName val="BA Exsport Trafo IP"/>
      <sheetName val="Produksi"/>
      <sheetName val="Pemakaian BBakar"/>
      <sheetName val="BB STAT PTD OKT 11"/>
      <sheetName val="BB PP PTD OKT 11"/>
      <sheetName val="bb stat ptd sept 11"/>
      <sheetName val="BB per sept 11 PTD"/>
      <sheetName val="Rupiah BB permesin"/>
      <sheetName val="eval-jual"/>
      <sheetName val="TGP"/>
      <sheetName val="rencana"/>
      <sheetName val="kroscek BBM"/>
      <sheetName val="simulasi droping"/>
      <sheetName val="S.D."/>
      <sheetName val="Kinerja"/>
      <sheetName val="Eff Thermal"/>
      <sheetName val="EVAL SEWA "/>
      <sheetName val="RKA PER MESIN"/>
      <sheetName val="SK62"/>
      <sheetName val="prk-09"/>
      <sheetName val="rtn-09"/>
      <sheetName val="rek-1"/>
      <sheetName val="2008_rev1"/>
      <sheetName val="r_sm_kin"/>
      <sheetName val="data-final"/>
      <sheetName val="Data-PebKP"/>
      <sheetName val="data-PGT"/>
      <sheetName val="dbgd"/>
      <sheetName val="tabel phs"/>
      <sheetName val="KANTORPST"/>
      <sheetName val="dpa-mrc"/>
      <sheetName val="dbpdksplit"/>
      <sheetName val="data PK II-03"/>
      <sheetName val="dpa-smg"/>
      <sheetName val="dp-tgp"/>
      <sheetName val="listusia"/>
      <sheetName val="FORM REN BUL LUR"/>
      <sheetName val="Juni"/>
      <sheetName val="PAJAK"/>
      <sheetName val="Januari"/>
      <sheetName val="Desember"/>
      <sheetName val="Februari"/>
      <sheetName val="Maret"/>
      <sheetName val="APRIL"/>
      <sheetName val="MEI"/>
      <sheetName val="AGUSTUS"/>
      <sheetName val="Kum"/>
      <sheetName val="P3BS"/>
      <sheetName val="Sub Sistem SBST"/>
      <sheetName val="2019"/>
      <sheetName val="2018"/>
      <sheetName val="Master 2008"/>
      <sheetName val="Asrigita"/>
      <sheetName val="Meppo-gen"/>
      <sheetName val="Asahan"/>
      <sheetName val="Simp Belimbing"/>
      <sheetName val="Inalum"/>
      <sheetName val="Banjarsari"/>
      <sheetName val="Keban Agung"/>
      <sheetName val="sumsel 5"/>
      <sheetName val="WAMPU"/>
      <sheetName val="Semangka"/>
      <sheetName val="PLTP ULUBELU"/>
      <sheetName val="PLTP Sarula"/>
      <sheetName val="LMVPP BELAWAN"/>
      <sheetName val="DAF- PEG"/>
      <sheetName val="I"/>
      <sheetName val="RL-BPP"/>
      <sheetName val="Asumsi "/>
      <sheetName val="BPP"/>
      <sheetName val="SubLis-07"/>
      <sheetName val="Rekap Sublis"/>
      <sheetName val="Rekap BPP"/>
      <sheetName val="E"/>
      <sheetName val="F"/>
      <sheetName val="G"/>
      <sheetName val="H"/>
      <sheetName val="J"/>
      <sheetName val="K"/>
      <sheetName val="L"/>
      <sheetName val="By Non BPP-06"/>
      <sheetName val="LRAnak"/>
      <sheetName val="KWHJUAL"/>
      <sheetName val="Indk"/>
      <sheetName val="Debcap"/>
      <sheetName val="asumsi-org"/>
      <sheetName val="PERHITUNGAN"/>
      <sheetName val="Rekap rutin psb"/>
      <sheetName val="ESTIMASI SUBSIDI 2007 DEPKEU 17"/>
      <sheetName val="Target Produksi"/>
      <sheetName val="REKAP PROD"/>
      <sheetName val="Lap"/>
      <sheetName val="realisasi Prod"/>
      <sheetName val="AGENDA MEETING "/>
      <sheetName val="uts"/>
      <sheetName val="Asumsi_"/>
      <sheetName val="Rekap_Sublis"/>
      <sheetName val="Rekap_BPP"/>
      <sheetName val="By_Non_BPP-06"/>
      <sheetName val="KETERANGAN"/>
      <sheetName val="LABA RUGI"/>
      <sheetName val="rkap2010_latihan"/>
      <sheetName val="Amandemen-2004"/>
      <sheetName val="Selisih Prod"/>
      <sheetName val="TM1Beli"/>
      <sheetName val="Tap2006"/>
      <sheetName val="NEKons"/>
      <sheetName val="Penjualan08"/>
      <sheetName val="Penjualan09"/>
      <sheetName val="Penjualan10"/>
      <sheetName val="Sale10vAGA"/>
      <sheetName val="Gab 2010-2011 Ver1"/>
      <sheetName val="Visi Dis 2012"/>
      <sheetName val="Banding"/>
      <sheetName val="rkap2010"/>
      <sheetName val="Prod01"/>
      <sheetName val="TaraKalor"/>
      <sheetName val="KSU"/>
      <sheetName val="KSS"/>
      <sheetName val="Sampul"/>
      <sheetName val="Chek"/>
      <sheetName val="HitBln"/>
      <sheetName val="Compatibility Report"/>
      <sheetName val="20100119 RKAP 2010 - All Region"/>
      <sheetName val="13-KWH_pertrf"/>
      <sheetName val="reference"/>
      <sheetName val="KONSOLIDASI"/>
      <sheetName val="KONSOL (FIX)"/>
      <sheetName val="kali-2001"/>
      <sheetName val="3-DIV4"/>
      <sheetName val="3-DIV5"/>
      <sheetName val="BLC 2016"/>
      <sheetName val="DTU"/>
      <sheetName val="Strategic Inisiative"/>
      <sheetName val="FailureMode_PLTU"/>
      <sheetName val="pricing"/>
      <sheetName val="KWH 12BL (2)"/>
      <sheetName val="PLTD Bitung"/>
      <sheetName val="RESUME%20TAHUNAN"/>
      <sheetName val="001 Mulyadi + Topik"/>
      <sheetName val="002 Hendra IP"/>
      <sheetName val="003 Ali IP"/>
      <sheetName val="004 Daus"/>
      <sheetName val="005 Hendra"/>
      <sheetName val="006 Muji"/>
      <sheetName val="007 Ermina IP (2)"/>
      <sheetName val="008 Muji # Hadi FIX"/>
      <sheetName val="009 Muji"/>
      <sheetName val="010 Muji"/>
      <sheetName val="011 Muji"/>
      <sheetName val="012 Indra"/>
      <sheetName val="013 Indra"/>
      <sheetName val="014 H. Mulyadi"/>
      <sheetName val="015 Hendra"/>
      <sheetName val="016 Hendra"/>
      <sheetName val="017 Muji # Hadi FIX"/>
      <sheetName val="018 Muji"/>
      <sheetName val="019 Muji"/>
      <sheetName val="020 Muji"/>
      <sheetName val="021 Hendra"/>
      <sheetName val="022 Hendra"/>
      <sheetName val="023 Hendra"/>
      <sheetName val="024 Tegu"/>
      <sheetName val="025 Tegu"/>
      <sheetName val="026 Daus"/>
      <sheetName val="027 Ahmad"/>
      <sheetName val=" 028 Zaen Enginee"/>
      <sheetName val="029 Pak Handono"/>
      <sheetName val="030 Pak Handono"/>
      <sheetName val="031 Pak Handono"/>
      <sheetName val="032 Pak Handono"/>
      <sheetName val="033 Aris"/>
      <sheetName val="034 Pak Handono"/>
      <sheetName val="035 Tegu Amanto"/>
      <sheetName val="036 Budi &amp; Teguh"/>
      <sheetName val="037 Mulyadi"/>
      <sheetName val="038 Daus "/>
      <sheetName val="039 Fitriadi"/>
      <sheetName val="040 Pak Handono"/>
      <sheetName val="041 Haikal"/>
      <sheetName val="042 Aris"/>
      <sheetName val="043 Nurul"/>
      <sheetName val="044 Aris"/>
      <sheetName val="045 Aris"/>
      <sheetName val="046 Arif Sarifudin"/>
      <sheetName val="047 Rahma"/>
      <sheetName val="048 Nursidik"/>
      <sheetName val="049 Rahma"/>
      <sheetName val="050 haikal"/>
      <sheetName val="051 Aris"/>
      <sheetName val="052 Ahmad"/>
      <sheetName val="053 Rahma"/>
      <sheetName val="054 Pak Hecal"/>
      <sheetName val="sampah intake"/>
      <sheetName val="coating h2"/>
      <sheetName val="jws300-24"/>
      <sheetName val="056 Penggalian Lobang "/>
      <sheetName val="058 Pengadaan Laptop lenovo "/>
      <sheetName val="059 Panasonic Ex Blower"/>
      <sheetName val="060 Battery Recharge"/>
      <sheetName val="061 Stock Kotak Penyimpanan"/>
      <sheetName val="pemasangan kandang burung"/>
      <sheetName val="water spray"/>
      <sheetName val="063 filter co clening"/>
      <sheetName val="Sheet19"/>
      <sheetName val="064 kabel reel gantry"/>
      <sheetName val="065 Plang Konservasi"/>
      <sheetName val="Sheet11"/>
      <sheetName val="Sheet12"/>
      <sheetName val="Sheet13"/>
      <sheetName val="Sheet14"/>
      <sheetName val="066 Power Supply Komputer"/>
      <sheetName val="067 Rencana Sewa LAptop"/>
      <sheetName val="068 Material Part Komputer A"/>
      <sheetName val="069 Material Part komputer B"/>
      <sheetName val="070 Pemeliharaan pipa korosif"/>
      <sheetName val="071 PIPA KARBON STEEL"/>
      <sheetName val="072 pengadaan Alat Komunikasi"/>
      <sheetName val="073 Each Tank "/>
      <sheetName val="074 Telephone Cable Chino"/>
      <sheetName val="075 Wireless Acces Point "/>
      <sheetName val="076 pakaian olahraga pegawai"/>
      <sheetName val="077 Sewa Laptop Dell Inspiron "/>
      <sheetName val="079 Perbaikan Setting Komputer"/>
      <sheetName val="078 Pemeliharaan Elevator "/>
      <sheetName val="086 Schneider LV SWGR"/>
      <sheetName val="086 Scheiner LV SWGR"/>
      <sheetName val="088 FLIR"/>
      <sheetName val="087 Jasa Helper TI GI dan Miror"/>
      <sheetName val="Sheet23"/>
      <sheetName val="089. musicool"/>
      <sheetName val="088 Jasa "/>
      <sheetName val="090. ahu DUPONT"/>
      <sheetName val="091. AP BOOTS"/>
      <sheetName val="092. SELENOID VALVE "/>
      <sheetName val="093. Rewinding Motor Pencacah "/>
      <sheetName val="094. Kisi-kisi turbin"/>
      <sheetName val="095. Jasa Pembersihan Turbin"/>
      <sheetName val="095. Jasa Pembersihan Area Turb"/>
      <sheetName val="095. Jasa Pembersihan Turbin "/>
      <sheetName val="096. pengadaan valve WWTP"/>
      <sheetName val="097. PC DIASYS"/>
      <sheetName val="098. PC OPS,CPFM , DESAL "/>
      <sheetName val="099. PC EMS dan PMS Server "/>
      <sheetName val="101. TMS Switch Box"/>
      <sheetName val="102. Comsumable Workshop"/>
      <sheetName val="103. Usulan Buku ISBN"/>
      <sheetName val="105. Overhaoul Chlorint Plant"/>
      <sheetName val="Sheet15"/>
      <sheetName val="106. LOTO"/>
      <sheetName val="107. Peralatan Kimia "/>
      <sheetName val="108. "/>
      <sheetName val="109"/>
      <sheetName val="152. Rev Employ GAtDua "/>
      <sheetName val="111. Paving Blok"/>
      <sheetName val="098. Sparepart Sayuti"/>
      <sheetName val="120. Logam Mulia "/>
      <sheetName val="120. Update Logam mulia "/>
      <sheetName val="121. comsumable HAR "/>
      <sheetName val="122. Refill Apar "/>
      <sheetName val="123. Akses Jalan Gasena "/>
      <sheetName val="124. Design Layout Buku ISBN"/>
      <sheetName val="125. Design DRKPL Proper"/>
      <sheetName val="126. Servis Motor Viar"/>
      <sheetName val="127. TBS dan Chemical Injection"/>
      <sheetName val="129 ."/>
      <sheetName val="`128. p saluran air di ST1"/>
      <sheetName val="Sheet10"/>
      <sheetName val="128. "/>
      <sheetName val="130 Fuse limit switch"/>
      <sheetName val="131 Pergant AC GT Package 1"/>
      <sheetName val="132. Parkiran Sepeda Ring 1"/>
      <sheetName val="`128. Parkiran Sepeda dari Agus"/>
      <sheetName val="133. Conblok Let T"/>
      <sheetName val="134. Pallet box"/>
      <sheetName val="135. Pagar H2 Plant"/>
      <sheetName val="136. Jas Ujan "/>
      <sheetName val="139. Kunci Inggris dll"/>
      <sheetName val="revisi harga pak miki"/>
      <sheetName val="142. Inhouse Training"/>
      <sheetName val="148. Training P3K Rev 1"/>
      <sheetName val="149. Training P3K Rev 2"/>
      <sheetName val="Sheet20"/>
      <sheetName val="141. Plang Lokasi Pembuangan "/>
      <sheetName val="143. Perlengkapan APAR dan Hydr"/>
      <sheetName val="144. Box Pelampung"/>
      <sheetName val="145. Battery SKB"/>
      <sheetName val="128. Parkiran Sepeda CCR"/>
      <sheetName val="147. Pallt Plastik "/>
      <sheetName val="150. Rappit"/>
      <sheetName val="154. Batery 200Ah "/>
      <sheetName val="155. Pengecatan Gedung Admin"/>
      <sheetName val="156 . Pagar H2 Plant"/>
      <sheetName val="157. Conblok area intake "/>
      <sheetName val="Sheet17"/>
      <sheetName val="158. Safety  Shoes OJT"/>
      <sheetName val="160. Revisi Warepack OJT"/>
      <sheetName val="161. Sapu Ijuk "/>
      <sheetName val="162. MCB 40 A"/>
      <sheetName val="163. Tabung CO2"/>
      <sheetName val="164. Proyektor Admin ke Gasena "/>
      <sheetName val="165. Denny UPP "/>
      <sheetName val="Gasket Alfa Laval "/>
      <sheetName val="166. Revisi PH Warepack dan Sft"/>
      <sheetName val="167. Ban Dalam "/>
      <sheetName val="169. Tabung CO2"/>
      <sheetName val="175. Head HP officejet"/>
      <sheetName val="176. Bearing 6212 C3"/>
      <sheetName val="177. Sewa Truck "/>
      <sheetName val="Sheet16"/>
      <sheetName val="Sheet18"/>
      <sheetName val="180. support trash rake "/>
      <sheetName val="181. FAmgath KOP "/>
      <sheetName val="182. Doorprise Famgath"/>
      <sheetName val="183. CPU ZTE"/>
      <sheetName val="184. Doorprize RAT "/>
      <sheetName val="186. jws 300"/>
      <sheetName val="Sheet21"/>
      <sheetName val="187. Co2  GT2"/>
      <sheetName val="188. BELT "/>
      <sheetName val="189. WO 2"/>
      <sheetName val="Sheet25"/>
      <sheetName val="190. Crane "/>
      <sheetName val="191. 5S Ruang PPBJ"/>
      <sheetName val="192. Mobil OP "/>
      <sheetName val="193. Summersible pump 4 pompa"/>
      <sheetName val="194. comsumable majun "/>
      <sheetName val="195. comsumable bearing"/>
      <sheetName val="196. electric fire pump"/>
      <sheetName val="197. pagar seng "/>
      <sheetName val="198. Cartridge Co Cleaning"/>
      <sheetName val="199. loundry carpet"/>
      <sheetName val="200. Maintance Oil"/>
      <sheetName val="201. lptop envy"/>
      <sheetName val="201.rvs AB048Tu"/>
      <sheetName val="air inlet filter 17"/>
      <sheetName val="air inlet filter jan 17 "/>
      <sheetName val="204. tangki penampuangan solar "/>
      <sheetName val="205. rubber coupling"/>
      <sheetName val="206. material cat "/>
      <sheetName val="207. bahan kimia "/>
      <sheetName val="208. Grease "/>
      <sheetName val="208. Cathering Jasindo "/>
      <sheetName val="209. Sound Level Meter "/>
      <sheetName val="210. Tangki dan rapp it"/>
      <sheetName val="214. Stok P3K "/>
      <sheetName val="213. Dioda "/>
      <sheetName val="215. Workshop HAR"/>
      <sheetName val="217. Rotari Blower "/>
      <sheetName val="218. Lampu LED "/>
      <sheetName val="219. oli catcher dan plang "/>
      <sheetName val="220. Jasa Helper"/>
      <sheetName val="221. Jasa Coating "/>
      <sheetName val="222. Bore Gage "/>
      <sheetName val="223. Lampu LED Revisi "/>
      <sheetName val="224. Material Cat Jotun "/>
      <sheetName val="Sheet28"/>
      <sheetName val="225. Comsumable HAR "/>
      <sheetName val="PO Pak Kabul2 "/>
      <sheetName val="PO Bearing SLS "/>
      <sheetName val="226. comsumable k3"/>
      <sheetName val="227. comsumable K3L "/>
      <sheetName val="228. consumable HAR "/>
      <sheetName val="230. temperatur controll"/>
      <sheetName val="Sheet26"/>
      <sheetName val="231.  Source Area oli catcher "/>
      <sheetName val="PO Pak Kabul "/>
      <sheetName val="TB Mutaiara Indah "/>
      <sheetName val="232. Preheater Pump "/>
      <sheetName val="233. Comsumable mekanik "/>
      <sheetName val="PO Kawan lama "/>
      <sheetName val="PO Glodok "/>
      <sheetName val="PO kawan lama 1 item "/>
      <sheetName val="po sarana teknik"/>
      <sheetName val="234. Jasa Helper Banjir "/>
      <sheetName val="238. Tray Filter "/>
      <sheetName val="239. Grease "/>
      <sheetName val="PO Grease Shell "/>
      <sheetName val="PO Grease Mobil "/>
      <sheetName val="PO Grease Idemitsu "/>
      <sheetName val="240. display HAR Elektrik "/>
      <sheetName val="241. oil hydraulic HPU"/>
      <sheetName val="242. Elektrik "/>
      <sheetName val="243. mas ibnu "/>
      <sheetName val="Sewa Kendaraan Transportasi "/>
      <sheetName val="PO Nitrile Rubber "/>
      <sheetName val="244. PH Cat Jotun Decorative  "/>
      <sheetName val="Sheet27"/>
      <sheetName val="Sheet29"/>
      <sheetName val="Sheet30"/>
      <sheetName val="Sheet31"/>
      <sheetName val="337. Revisipengecatan handrill "/>
      <sheetName val="Sheet60"/>
      <sheetName val="248. Voltage transducer "/>
      <sheetName val="PO Voltage Cahaya Tritunggal"/>
      <sheetName val="249. Jasa modifikasi sistem pen"/>
      <sheetName val="250. K3 apar p3k"/>
      <sheetName val="251. War Room "/>
      <sheetName val="261. Coat Lap Futsal "/>
      <sheetName val="263. Peng Kran dan Pompa"/>
      <sheetName val="264. coat workshop chlorint pln"/>
      <sheetName val="265. PH Rubber Coupling "/>
      <sheetName val="266. PH K3 Apar dan P3K"/>
      <sheetName val="267. Jasa Tray Filter "/>
      <sheetName val="268. support trashrake"/>
      <sheetName val="281. Refill Nitrogen "/>
      <sheetName val="282. Coating Waterproof"/>
      <sheetName val="hUTANG YANG BELUM DIBAYAR "/>
      <sheetName val="283. PH Jasa Pengantian Kran "/>
      <sheetName val="285. PH Oring HAR Control Oil "/>
      <sheetName val="PO O-Ring "/>
      <sheetName val="286. Material Cat"/>
      <sheetName val="288. Penggantin TL dan LED"/>
      <sheetName val="PO Lampu TL to LED "/>
      <sheetName val="289. Battery 200Ah "/>
      <sheetName val="Sheet34"/>
      <sheetName val="290. Perbaikan jasa mesin bubut"/>
      <sheetName val="293. Telemecanique "/>
      <sheetName val="294. Pemeliharaan Lampu"/>
      <sheetName val="295. pEMELIHARAAN LAMPU "/>
      <sheetName val="296. Jasa Pemasangan Antivirus "/>
      <sheetName val="Sheet38"/>
      <sheetName val="361. Jasa Pengadaan Per PM"/>
      <sheetName val="298. Pengadaan Oli G"/>
      <sheetName val="299. Mesin Bubut "/>
      <sheetName val="300. ind telemeqanicue"/>
      <sheetName val="Sheet22"/>
      <sheetName val="301. kunci gembok "/>
      <sheetName val="Sheet37"/>
      <sheetName val="312. Penataan Ulang Plang "/>
      <sheetName val="Moda Plang Rambu K3"/>
      <sheetName val="303. Comsu HAR BOP "/>
      <sheetName val="304. Shinpo Logistik "/>
      <sheetName val="305. retrofit AC R1"/>
      <sheetName val="Sheet41"/>
      <sheetName val="Sheet44"/>
      <sheetName val="306. Coating ST1 dan Elctrical "/>
      <sheetName val="Sheet35"/>
      <sheetName val="Sheet36"/>
      <sheetName val="Sheet33"/>
      <sheetName val="363. PH Refill CO2"/>
      <sheetName val="309. PH APD"/>
      <sheetName val="PH. Comsumable "/>
      <sheetName val="Sheet88"/>
      <sheetName val="313. PH Jasa Plang dan Kran ant"/>
      <sheetName val="314. Aptek hidup dan hewan "/>
      <sheetName val="315. REwinding Motor Stator"/>
      <sheetName val="316. Vaccum Cleaner Krisbow "/>
      <sheetName val="317. Tenaga Administrasi "/>
      <sheetName val="362. Pemeliharan IC "/>
      <sheetName val="318. Stiker Air "/>
      <sheetName val="gambar stiker"/>
      <sheetName val="Sheet32"/>
      <sheetName val="Sheet39"/>
      <sheetName val="327. "/>
      <sheetName val="328. Perbaikan AC Packeg"/>
      <sheetName val="Sheet42"/>
      <sheetName val="Sheet43"/>
      <sheetName val="330. Handrill vs Pak Hadi "/>
      <sheetName val="Sheet48"/>
      <sheetName val="Sheet56"/>
      <sheetName val="375. Kabel NYYHY"/>
      <sheetName val="Sheet45"/>
      <sheetName val="Sheet46"/>
      <sheetName val="Sheet47"/>
      <sheetName val="Sheet51"/>
      <sheetName val="333. PH Plang Zona "/>
      <sheetName val="Sheet49"/>
      <sheetName val="Sheet40"/>
      <sheetName val="Sheet24"/>
      <sheetName val="Sheet50"/>
      <sheetName val="Sheet52"/>
      <sheetName val="Sheet53"/>
      <sheetName val="SIMULASI TANGGAP DARURAT "/>
      <sheetName val="394. Peng Bulan K3 Nas"/>
      <sheetName val="397. Refill CO2"/>
      <sheetName val="396. Imple Vis man  Fraza "/>
      <sheetName val="Sheet58"/>
      <sheetName val="403. Jasa Sewa Lapt"/>
      <sheetName val="404. Area Jalan Raya "/>
      <sheetName val="405. Renov Area Samping Guna Nu"/>
      <sheetName val="406. Renovasi Area Saung "/>
      <sheetName val="USER K3 DAN OPS"/>
      <sheetName val="USER HAR"/>
      <sheetName val="USER ENJINEERING "/>
      <sheetName val="Sheet66"/>
      <sheetName val="CEK OPS PNGADAAN SEPT 2017"/>
      <sheetName val="Sheet68"/>
      <sheetName val="Sheet69"/>
      <sheetName val="Sheet70"/>
      <sheetName val="Sheet71"/>
      <sheetName val="Sheet59"/>
      <sheetName val="Sheet72"/>
      <sheetName val="Sheet73"/>
      <sheetName val="Sheet74"/>
      <sheetName val="Sheet55"/>
      <sheetName val="Sheet54"/>
      <sheetName val="Sheet57"/>
      <sheetName val="PO Glandpacking "/>
      <sheetName val="Sheet61"/>
      <sheetName val="Sheet62"/>
      <sheetName val="421. Co2 pak edu "/>
      <sheetName val="Sheet64"/>
      <sheetName val="Sheet65"/>
      <sheetName val="Sheet67"/>
      <sheetName val="Sheet75"/>
      <sheetName val="Sheet76"/>
      <sheetName val="Sheet77"/>
      <sheetName val="apotek hidup 2018"/>
      <sheetName val="tenaga bantu 2018 "/>
      <sheetName val="Sheet79"/>
      <sheetName val="Sheet80"/>
      <sheetName val="Sheet81"/>
      <sheetName val="Sheet82"/>
      <sheetName val="Sheet83"/>
      <sheetName val="Sheet84"/>
      <sheetName val="Sheet63"/>
      <sheetName val="Sheet85"/>
      <sheetName val="Sheet86"/>
      <sheetName val="Laptop GM "/>
      <sheetName val="Sheet90"/>
      <sheetName val="Sewa Tanaman Indoor "/>
      <sheetName val="Sheet89"/>
      <sheetName val="Sheet91"/>
      <sheetName val="Sheet92"/>
      <sheetName val="Sheet93"/>
      <sheetName val="489. PH Pak A"/>
      <sheetName val="Sheet113"/>
      <sheetName val="Sheet94"/>
      <sheetName val="Sheet96"/>
      <sheetName val="RENCANA PEMBAYARAN HUTANG "/>
      <sheetName val="Lampu TL Pak Gunawan "/>
      <sheetName val="Sheet109"/>
      <sheetName val="Sheet99"/>
      <sheetName val="Sheet100"/>
      <sheetName val="Sheet101"/>
      <sheetName val="Sheet102"/>
      <sheetName val="Sheet103"/>
      <sheetName val="Sheet104"/>
      <sheetName val="Sheet78"/>
      <sheetName val="Sheet87"/>
      <sheetName val="Apotek Hidup"/>
      <sheetName val="Sheet97"/>
      <sheetName val="Sheet106"/>
      <sheetName val="Sheet95"/>
      <sheetName val="Sheet98"/>
      <sheetName val="KLEENTEK "/>
      <sheetName val="Sheet107"/>
      <sheetName val="Sheet108"/>
      <sheetName val="Sheet110"/>
      <sheetName val="Sheet111"/>
      <sheetName val="Sheet112"/>
      <sheetName val="Sheet114"/>
      <sheetName val="518. Elektrik pak gunawan "/>
      <sheetName val="Sheet115"/>
      <sheetName val="Sheet116"/>
      <sheetName val="Sheet117"/>
      <sheetName val="Sheet118"/>
      <sheetName val="Sheet105"/>
      <sheetName val="Sheet119"/>
      <sheetName val="Sheet120"/>
      <sheetName val="Sheet121"/>
      <sheetName val="Sheet122"/>
      <sheetName val="Taman Ring Seltan "/>
      <sheetName val="Taman Ring II"/>
      <sheetName val="Tanaman Indoor"/>
      <sheetName val="csr 2018 "/>
      <sheetName val="bearing "/>
      <sheetName val="Rotor Stand "/>
      <sheetName val="Sheet125"/>
      <sheetName val="Sheet126"/>
      <sheetName val="Sheet127"/>
      <sheetName val="Sheet128"/>
      <sheetName val="Sheet129"/>
      <sheetName val="PENGADAAN MATERIAL CS "/>
      <sheetName val="Sheet134"/>
      <sheetName val="Sheet135"/>
      <sheetName val="rUMAH eKSEKUITF "/>
      <sheetName val="Sheet132"/>
      <sheetName val="Ekltrk RKA 2018"/>
      <sheetName val="cek peng + ops"/>
      <sheetName val="Sheet136"/>
      <sheetName val="Sheet123"/>
      <sheetName val="PO Bearing "/>
      <sheetName val="Sheet124"/>
      <sheetName val="refill apar 2018"/>
      <sheetName val="k3 2018"/>
      <sheetName val="Sheet130"/>
      <sheetName val="Sheet131"/>
      <sheetName val="Sheet133"/>
      <sheetName val="OH UJH CI2GT "/>
      <sheetName val="Sheet138"/>
      <sheetName val="Sheet139"/>
      <sheetName val="DAF Sergm, spatu dan "/>
      <sheetName val="JOTUN FEB 2018"/>
      <sheetName val="Sheet140"/>
      <sheetName val="Sheet137"/>
      <sheetName val="Sheet141"/>
      <sheetName val="Sheet142"/>
      <sheetName val="Sheet143"/>
      <sheetName val="Sheet144"/>
      <sheetName val="Sheet145"/>
      <sheetName val="Sheet146"/>
      <sheetName val="Sheet147"/>
      <sheetName val="Sheet148"/>
      <sheetName val="Sheet149"/>
      <sheetName val="Sheet150"/>
      <sheetName val="Sheet151"/>
      <sheetName val="Sheet152"/>
      <sheetName val="Sheet153"/>
      <sheetName val="Sheet155"/>
      <sheetName val="Sheet156"/>
      <sheetName val="Sheet157"/>
      <sheetName val="Sheet154"/>
      <sheetName val="Sheet158"/>
      <sheetName val="Sheet159"/>
      <sheetName val="Sheet160"/>
      <sheetName val="Sheet161"/>
      <sheetName val="Sheet162"/>
      <sheetName val="Sheet163"/>
      <sheetName val="Helper MI"/>
      <sheetName val="Sheet165"/>
      <sheetName val="Sheet166"/>
      <sheetName val="Sheet167"/>
      <sheetName val="Sheet168"/>
      <sheetName val="Sheet169"/>
      <sheetName val="Sheet170"/>
      <sheetName val="Sheet171"/>
      <sheetName val="Sheet172"/>
      <sheetName val="Sheet173"/>
      <sheetName val="Jasa Fabrikasi Chemney"/>
      <sheetName val="Sheet175"/>
      <sheetName val="Sheet176"/>
      <sheetName val="Sheet174"/>
      <sheetName val="Sheet178"/>
      <sheetName val="Sheet177"/>
      <sheetName val="Preventive Comsu"/>
      <sheetName val="Oil Absorbent"/>
      <sheetName val="Sheet181"/>
      <sheetName val="Sheet182"/>
      <sheetName val="Sheet179"/>
      <sheetName val="Sheet180"/>
      <sheetName val="Sheet183"/>
      <sheetName val="Sheet184"/>
      <sheetName val="Sheet185"/>
      <sheetName val="pak gunawan "/>
      <sheetName val="Sheet186"/>
      <sheetName val="Sheet187"/>
      <sheetName val="Sheet188"/>
      <sheetName val="Sheet164"/>
      <sheetName val="Sheet189"/>
      <sheetName val="Sheet190"/>
      <sheetName val="Sheet191"/>
      <sheetName val="Sheet192"/>
      <sheetName val="Peneg perimetri "/>
      <sheetName val="Sheet194"/>
      <sheetName val="Sheet193"/>
      <sheetName val="Sheet195"/>
      <sheetName val="Sheet196"/>
      <sheetName val="Sheet197"/>
      <sheetName val="Sheet198"/>
      <sheetName val="Sheet199"/>
      <sheetName val="Sheet200"/>
      <sheetName val="Sheet201"/>
      <sheetName val="Sheet210"/>
      <sheetName val="Sheet208"/>
      <sheetName val="Sheet209"/>
      <sheetName val="Sheet207"/>
      <sheetName val="Sheet202"/>
      <sheetName val="Sheet203"/>
      <sheetName val="Sheet204"/>
      <sheetName val="Sheet205"/>
      <sheetName val="Sheet206"/>
      <sheetName val="Sheet211"/>
      <sheetName val="Sheet212"/>
      <sheetName val="Sheet213"/>
      <sheetName val="Sheet214"/>
      <sheetName val="Sheet215"/>
      <sheetName val="Sheet216"/>
      <sheetName val="Sheet217"/>
      <sheetName val="Sheet218"/>
      <sheetName val="Sheet219"/>
      <sheetName val="Sheet220"/>
      <sheetName val="Sheet221"/>
      <sheetName val="Sheet222"/>
      <sheetName val="Sheet223"/>
      <sheetName val="Sheet224"/>
      <sheetName val="Sheet225"/>
      <sheetName val="Sheet226"/>
      <sheetName val="Sheet227"/>
      <sheetName val="Sheet230"/>
      <sheetName val="Sheet228"/>
      <sheetName val="Sheet229"/>
      <sheetName val="Sheet231"/>
      <sheetName val="Sheet232"/>
      <sheetName val="Sheet233"/>
      <sheetName val="Sheet234"/>
      <sheetName val="Sheet235"/>
      <sheetName val="Sheet236"/>
      <sheetName val="Sheet245"/>
      <sheetName val="Sheet237"/>
      <sheetName val="Sheet238"/>
      <sheetName val="Sheet239"/>
      <sheetName val="Sheet240"/>
      <sheetName val="Sheet241"/>
      <sheetName val="Sheet242"/>
      <sheetName val="Sheet243"/>
      <sheetName val="Sheet244"/>
      <sheetName val="Sheet246"/>
      <sheetName val="Sheet247"/>
      <sheetName val="Sheet248"/>
      <sheetName val="Sheet249"/>
      <sheetName val="Sheet250"/>
      <sheetName val="Sheet251"/>
      <sheetName val="Sheet252"/>
      <sheetName val="Sheet253"/>
      <sheetName val="Sheet254"/>
      <sheetName val="Sheet255"/>
      <sheetName val="Sheet256"/>
      <sheetName val="Sheet257"/>
      <sheetName val="Sheet258"/>
      <sheetName val="Sheet259"/>
      <sheetName val="Sheet260"/>
      <sheetName val="Sheet261"/>
      <sheetName val="Sheet262"/>
      <sheetName val="Sheet263"/>
      <sheetName val="Sheet264"/>
      <sheetName val="Sheet265"/>
      <sheetName val="Sheet266"/>
      <sheetName val="Sheet267"/>
      <sheetName val="Sheet268"/>
      <sheetName val="Sheet269"/>
      <sheetName val="Sheet270"/>
      <sheetName val="Sheet271"/>
      <sheetName val="Sheet272"/>
      <sheetName val="Sheet273"/>
      <sheetName val="Sheet274"/>
      <sheetName val="Sheet275"/>
      <sheetName val="Sheet276"/>
      <sheetName val="Sheet277"/>
      <sheetName val="Sheet278"/>
      <sheetName val="Sheet279"/>
      <sheetName val="Sheet280"/>
      <sheetName val="Sheet281"/>
      <sheetName val="Sheet282"/>
      <sheetName val="Sheet283"/>
      <sheetName val="Sheet284"/>
      <sheetName val="Sheet285"/>
      <sheetName val="Sheet286"/>
      <sheetName val="Sheet287"/>
      <sheetName val="PH  pGANTIAN kRAN wUDU "/>
      <sheetName val="PH Pbaikan dinding triplek Fire"/>
      <sheetName val="PH Pmasangan Pipa gd CCR"/>
      <sheetName val="PH Perbaikan GD CCR"/>
      <sheetName val="SWG HP IP Drum"/>
      <sheetName val="p'ambilan Cek "/>
      <sheetName val="PH Informa"/>
      <sheetName val="Amano JWM"/>
      <sheetName val="pengambilan Cek "/>
      <sheetName val="Britanica Global "/>
      <sheetName val="Pintu Kantin "/>
      <sheetName val="Penetran Spotcheck"/>
      <sheetName val="BULAN K3 NASIONAL "/>
      <sheetName val="ambil cek "/>
      <sheetName val="AC DAIKIN "/>
      <sheetName val="Sheet303"/>
      <sheetName val="Sheet306"/>
      <sheetName val="House keeping 2019"/>
      <sheetName val="filter danfoss"/>
      <sheetName val="Sheet307"/>
      <sheetName val="cek 2210"/>
      <sheetName val="Sheet290"/>
      <sheetName val="coms "/>
      <sheetName val="Sheet293"/>
      <sheetName val="Sprinkler "/>
      <sheetName val="rotor stand"/>
      <sheetName val="Sheet288"/>
      <sheetName val="Sheet289"/>
      <sheetName val="Sheet291"/>
      <sheetName val="Sheet292"/>
      <sheetName val="strotraeg "/>
      <sheetName val="Sheet295"/>
      <sheetName val="Sheet296"/>
      <sheetName val="Sheet318"/>
      <sheetName val="Sheet297"/>
      <sheetName val="Sheet298"/>
      <sheetName val="Sheet294"/>
      <sheetName val="Sheet299"/>
      <sheetName val="Sheet300"/>
      <sheetName val="Sheet301"/>
      <sheetName val="Sheet302"/>
      <sheetName val="Sheet305"/>
      <sheetName val="Sheet308"/>
      <sheetName val="Sheet309"/>
      <sheetName val="Sheet310"/>
      <sheetName val="Sheet311"/>
      <sheetName val="Sheet312"/>
      <sheetName val="Sheet313"/>
      <sheetName val="Sheet314"/>
      <sheetName val="Sheet315"/>
      <sheetName val="Sheet316"/>
      <sheetName val="Sheet304"/>
      <sheetName val="Sheet317"/>
      <sheetName val="Sheet319"/>
      <sheetName val="Sheet320"/>
      <sheetName val="Sheet321"/>
      <sheetName val="Sheet322"/>
      <sheetName val="Sheet323"/>
      <sheetName val="Sheet324"/>
      <sheetName val="Sheet325"/>
      <sheetName val="Sheet326"/>
      <sheetName val="Sheet327"/>
      <sheetName val="Sheet328"/>
      <sheetName val="Sheet329"/>
      <sheetName val="Sheet330"/>
      <sheetName val="Sheet331"/>
      <sheetName val="Sheet332"/>
      <sheetName val="Sheet333"/>
      <sheetName val="Sheet334"/>
      <sheetName val="Sheet335"/>
      <sheetName val="Sheet336"/>
      <sheetName val="Sheet337"/>
      <sheetName val="Sheet338"/>
      <sheetName val="Sheet339"/>
      <sheetName val="Sheet340"/>
      <sheetName val="Sheet341"/>
      <sheetName val="Sheet342"/>
      <sheetName val="Sheet343"/>
      <sheetName val="Sheet344"/>
      <sheetName val="Sheet345"/>
      <sheetName val="Sheet346"/>
      <sheetName val="Sheet347"/>
      <sheetName val="Sheet351"/>
      <sheetName val="Sheet348"/>
      <sheetName val="Sheet349"/>
      <sheetName val="Sheet350"/>
      <sheetName val="Sheet352"/>
      <sheetName val="Sheet353"/>
      <sheetName val="Sheet354"/>
      <sheetName val="Sheet355"/>
      <sheetName val="Sheet356"/>
      <sheetName val="Sheet357"/>
      <sheetName val="Sheet358"/>
      <sheetName val="Sheet359"/>
      <sheetName val="Sheet360"/>
      <sheetName val="Sheet361"/>
      <sheetName val="Sheet362"/>
      <sheetName val="Sheet363"/>
      <sheetName val="Sheet364"/>
      <sheetName val="Sheet365"/>
      <sheetName val="Sheet366"/>
      <sheetName val="Sheet367"/>
      <sheetName val="Sheet368"/>
      <sheetName val="Sheet369"/>
      <sheetName val="Sheet370"/>
      <sheetName val="Sheet371"/>
      <sheetName val="Sheet372"/>
      <sheetName val="Sheet373"/>
      <sheetName val="Sheet374"/>
      <sheetName val="Sheet375"/>
      <sheetName val="Sheet376"/>
      <sheetName val="Sheet377"/>
      <sheetName val="Sheet378"/>
      <sheetName val="Sheet379"/>
      <sheetName val="Sheet380"/>
      <sheetName val="Sheet381"/>
      <sheetName val="Sheet382"/>
      <sheetName val="Sheet383"/>
      <sheetName val="Sheet384"/>
      <sheetName val="Sheet385"/>
      <sheetName val="Sheet386"/>
      <sheetName val="Sheet387"/>
      <sheetName val="Sheet388"/>
      <sheetName val="Sheet389"/>
      <sheetName val="Sheet390"/>
      <sheetName val="Sheet391"/>
      <sheetName val="Sheet392"/>
      <sheetName val="Sheet393"/>
      <sheetName val="Sheet394"/>
      <sheetName val="Sheet395"/>
      <sheetName val="Sheet396"/>
      <sheetName val="Sheet397"/>
      <sheetName val="Sheet398"/>
      <sheetName val="Sheet423"/>
      <sheetName val="Sheet399"/>
      <sheetName val="Sheet400"/>
      <sheetName val="Sheet401"/>
      <sheetName val="Sheet402"/>
      <sheetName val="Sheet403"/>
      <sheetName val="Sheet404"/>
      <sheetName val="Sheet406"/>
      <sheetName val="Sheet405"/>
      <sheetName val="Sheet407"/>
      <sheetName val="Sheet408"/>
      <sheetName val="Sheet409"/>
      <sheetName val="Sheet424"/>
      <sheetName val="Sheet410"/>
      <sheetName val="Sheet411"/>
      <sheetName val="Sheet412"/>
      <sheetName val="Sheet413"/>
      <sheetName val="Sheet414"/>
      <sheetName val="Sheet415"/>
      <sheetName val="Sheet416"/>
      <sheetName val="Sheet417"/>
      <sheetName val="Sheet418"/>
      <sheetName val="Sheet419"/>
      <sheetName val="Sheet420"/>
      <sheetName val="Sheet421"/>
      <sheetName val="Sheet422"/>
      <sheetName val="Sheet425"/>
      <sheetName val="Sheet426"/>
      <sheetName val="pembuatan scafolding flatform "/>
      <sheetName val="Sheet428"/>
      <sheetName val="Sheet429"/>
      <sheetName val="Sheet430"/>
      <sheetName val="Sheet431"/>
      <sheetName val="Sheet432"/>
      <sheetName val="Sheet433"/>
      <sheetName val="Sheet427"/>
      <sheetName val="Sheet434"/>
      <sheetName val="Sheet435"/>
      <sheetName val="Sheet436"/>
      <sheetName val="Sheet437"/>
      <sheetName val="Sheet438"/>
      <sheetName val="Sheet439"/>
      <sheetName val="Sheet440"/>
      <sheetName val="Sheet441"/>
      <sheetName val="Sheet442"/>
      <sheetName val="Sheet443"/>
      <sheetName val="Sheet444"/>
      <sheetName val="Sheet445"/>
      <sheetName val="Sheet446"/>
      <sheetName val="Sheet447"/>
      <sheetName val="Sheet448"/>
      <sheetName val="Sheet449"/>
      <sheetName val="Sheet450"/>
      <sheetName val="Sheet451"/>
      <sheetName val="Sheet452"/>
      <sheetName val="Sheet453"/>
      <sheetName val="Sheet454"/>
      <sheetName val="Sheet455"/>
      <sheetName val="Sheet456"/>
      <sheetName val="Sheet457"/>
      <sheetName val="Sheet458"/>
      <sheetName val="Sheet459"/>
      <sheetName val="Sheet460"/>
      <sheetName val="Sheet461"/>
      <sheetName val="Sheet462"/>
      <sheetName val="Sheet463"/>
      <sheetName val="Sheet464"/>
      <sheetName val="Sheet465"/>
      <sheetName val="Sheet485"/>
      <sheetName val="Sheet466"/>
      <sheetName val="Sheet467"/>
      <sheetName val="Sheet468"/>
      <sheetName val="Sheet469"/>
      <sheetName val="Sheet470"/>
      <sheetName val="Sheet471"/>
      <sheetName val="Sheet472"/>
      <sheetName val="Sheet473"/>
      <sheetName val="Sheet474"/>
      <sheetName val="Sheet475"/>
      <sheetName val="Sheet476"/>
      <sheetName val="Sheet477"/>
      <sheetName val="Sheet478"/>
      <sheetName val="Sheet479"/>
      <sheetName val="Sheet480"/>
      <sheetName val="Sheet481"/>
      <sheetName val="Sheet482"/>
      <sheetName val="Sheet483"/>
      <sheetName val="Sheet484"/>
      <sheetName val="Sheet486"/>
      <sheetName val="Sheet487"/>
      <sheetName val="Sheet488"/>
      <sheetName val="Sheet489"/>
      <sheetName val="Sheet490"/>
      <sheetName val="Sheet491"/>
      <sheetName val="Sheet492"/>
      <sheetName val="Sheet493"/>
      <sheetName val="Sheet494"/>
      <sheetName val="Sheet495"/>
      <sheetName val="Sheet496"/>
      <sheetName val="Sheet497"/>
      <sheetName val="Sheet498"/>
      <sheetName val="Sheet499"/>
      <sheetName val="Sheet500"/>
      <sheetName val="Sheet501"/>
      <sheetName val="Sheet502"/>
      <sheetName val="Sheet503"/>
      <sheetName val="Sheet504"/>
      <sheetName val="Sheet505"/>
      <sheetName val="Sheet509"/>
      <sheetName val="Sheet506"/>
      <sheetName val="Sheet507"/>
      <sheetName val="Sheet508"/>
      <sheetName val="Sheet510"/>
      <sheetName val="Sheet511"/>
      <sheetName val="Sheet512"/>
      <sheetName val="Sheet513"/>
      <sheetName val="rab 4"/>
      <sheetName val="Visa"/>
      <sheetName val="Lampiran 5A final (465)"/>
      <sheetName val="Lampiran 5A final (ALT1)"/>
      <sheetName val="final (2)"/>
      <sheetName val="Test Accrue"/>
      <sheetName val="Aktiva Fiscal"/>
      <sheetName val="P&amp;L98"/>
      <sheetName val="QSS"/>
      <sheetName val="FORM A12MED"/>
      <sheetName val="FORM A12NIA"/>
      <sheetName val="FORM A12PKM"/>
      <sheetName val="FORM A12RAP"/>
      <sheetName val="FORM A12PMS"/>
      <sheetName val="FORM A12SBG"/>
      <sheetName val="FORM A12BJI"/>
      <sheetName val="0220"/>
      <sheetName val="laporan"/>
      <sheetName val="FKT_PJK"/>
      <sheetName val="LLEGADA"/>
      <sheetName val="Page 1 AC-AR (2)"/>
      <sheetName val="27. BPP KOMPONEN C"/>
      <sheetName val="12. Input UAT GT dan ST"/>
      <sheetName val="Tickmarks"/>
      <sheetName val="66"/>
    </sheetNames>
    <sheetDataSet>
      <sheetData sheetId="0"/>
      <sheetData sheetId="1"/>
      <sheetData sheetId="2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"/>
      <sheetName val="100"/>
      <sheetName val="001"/>
      <sheetName val="BB2000"/>
      <sheetName val="LK2001"/>
      <sheetName val="KK2000"/>
      <sheetName val="CF2000"/>
      <sheetName val="BB2001"/>
      <sheetName val="KK2001"/>
      <sheetName val="CF2001"/>
      <sheetName val="CFAnggaran"/>
      <sheetName val="SPDana"/>
      <sheetName val="CFLK2001"/>
      <sheetName val="UshDebtw101"/>
      <sheetName val="UshDeb00"/>
      <sheetName val="UshDeb03001"/>
      <sheetName val="GABUNGAN"/>
      <sheetName val="Sheet1"/>
      <sheetName val="Sheet2"/>
      <sheetName val="Sheet3"/>
      <sheetName val="CFLK2 01"/>
      <sheetName val="L_23"/>
      <sheetName val="NRC ENERGI"/>
      <sheetName val="1"/>
      <sheetName val="BiInves-Ikhtisar CJI3"/>
      <sheetName val="Persd-Mat APDP"/>
      <sheetName val="Persd-Mat KTP"/>
      <sheetName val="Persd-Mat skp"/>
      <sheetName val="Persd-Mat ptk"/>
      <sheetName val="Persd-Mat skw"/>
      <sheetName val="Persd-Mat kwl"/>
      <sheetName val="Persd-Mat SGU"/>
      <sheetName val="BukuBesar"/>
      <sheetName val="CashFlow012001Anggaran"/>
      <sheetName val="DENPASAR"/>
      <sheetName val="Asumsi"/>
      <sheetName val="Ref"/>
      <sheetName val="ca"/>
      <sheetName val="Resume"/>
      <sheetName val="Sheet5"/>
      <sheetName val="Submission Form"/>
      <sheetName val="Data_Gang_U1"/>
      <sheetName val="Penjualan"/>
      <sheetName val="PdptBP"/>
      <sheetName val="PdptLain"/>
      <sheetName val="ProdVolBiaya"/>
      <sheetName val="IPP"/>
      <sheetName val="Sewa"/>
      <sheetName val="Har"/>
      <sheetName val="BPeg"/>
      <sheetName val="Depr"/>
      <sheetName val="BAdmin"/>
      <sheetName val="LuarOperasi"/>
      <sheetName val="A1 pri123"/>
      <sheetName val="SL3"/>
      <sheetName val="ENERGI MIX 2005-2010-OK-rev2"/>
      <sheetName val="Bln2.1"/>
      <sheetName val="NERACA DAYA"/>
      <sheetName val="Rtn-09"/>
      <sheetName val="Rek-1"/>
      <sheetName val="PRK-09"/>
      <sheetName val="PRK"/>
      <sheetName val="PkRp"/>
      <sheetName val="SBS-SBT"/>
      <sheetName val="SKTM-SD JAN (24)"/>
      <sheetName val="Harga BBM Indonesia"/>
      <sheetName val="L20Keu"/>
      <sheetName val="Sheet1 (2)"/>
      <sheetName val="ProdSendiri"/>
      <sheetName val="PS&amp;Susut TL"/>
      <sheetName val="SewaBeli"/>
      <sheetName val="Transfer"/>
      <sheetName val="Listing"/>
      <sheetName val="prod03"/>
      <sheetName val="THN-7"/>
      <sheetName val="A"/>
      <sheetName val="HON-KT"/>
      <sheetName val="Meter merek Ganz"/>
      <sheetName val="NerSubsis"/>
      <sheetName val="SortSheet"/>
      <sheetName val="JAN09"/>
      <sheetName val="Resource Plan (2)"/>
      <sheetName val="JML MDU"/>
      <sheetName val="WAN"/>
      <sheetName val="Mar 2004"/>
      <sheetName val="list"/>
      <sheetName val="Menu"/>
      <sheetName val="NRCPTK01"/>
      <sheetName val="Source1"/>
      <sheetName val="Source2"/>
      <sheetName val="Sheet6"/>
      <sheetName val="sept"/>
      <sheetName val="Kontrol"/>
      <sheetName val="L-R"/>
      <sheetName val="assumption"/>
      <sheetName val="Proyeksi Produksi"/>
      <sheetName val="Bipeg-U(12D2)"/>
      <sheetName val="DATA"/>
      <sheetName val="PESUT TW2"/>
      <sheetName val="B.3.a.3"/>
      <sheetName val="Hg.Sat"/>
      <sheetName val="FORM BQ TL PRATU 4cct"/>
      <sheetName val="LOAD"/>
      <sheetName val="Inv_NAD"/>
      <sheetName val="Inv_RIAU"/>
      <sheetName val="Inv_MALUKU"/>
      <sheetName val="Inv_SUMUT"/>
      <sheetName val="REKAP"/>
      <sheetName val="Penyulang Padam"/>
      <sheetName val="LabaRugi"/>
      <sheetName val="MyTugas"/>
      <sheetName val="neraca 1999-2000"/>
      <sheetName val="TRANS"/>
      <sheetName val="FAS"/>
      <sheetName val="TRNS-C1"/>
      <sheetName val="Preventif"/>
      <sheetName val="Data I"/>
      <sheetName val="GenlistHI"/>
      <sheetName val="Kuantitas &amp; Harga"/>
      <sheetName val="GrafikProd"/>
      <sheetName val="the list"/>
      <sheetName val="Mat&amp;PDP YAD"/>
      <sheetName val="matr aux"/>
      <sheetName val="matr engine"/>
      <sheetName val="jasa rehab"/>
      <sheetName val="jasa pondasi"/>
      <sheetName val="jasa rekon material"/>
      <sheetName val="Rekap rutin psb"/>
      <sheetName val="aruskas"/>
      <sheetName val="bakup1"/>
      <sheetName val="ExchangeRate"/>
      <sheetName val=""/>
      <sheetName val="Program Strategis"/>
      <sheetName val="Premi Iuran"/>
      <sheetName val="61005"/>
      <sheetName val="61007"/>
      <sheetName val="MAP"/>
      <sheetName val="H.Dasar"/>
      <sheetName val="PREDIKSI PRODUKSI"/>
      <sheetName val="W-NAD"/>
      <sheetName val="RAB GI"/>
      <sheetName val="Uraian"/>
      <sheetName val="INLAND FACTOR DISTANCE"/>
      <sheetName val="8.b Lamp B-1 BAHP Evaluasi SPH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HARGA SATUAN"/>
      <sheetName val="Calc Inst"/>
      <sheetName val="LOGRESUME"/>
      <sheetName val="Macro"/>
      <sheetName val="FORM.A3"/>
      <sheetName val="Rekap 2011"/>
      <sheetName val="pddk"/>
      <sheetName val="tabel JHT"/>
      <sheetName val="Usia"/>
      <sheetName val="Twr (15)"/>
      <sheetName val="rkap2008"/>
      <sheetName val="KMS-DIS5"/>
      <sheetName val="CFLK2_01"/>
      <sheetName val="NRC_ENERGI"/>
      <sheetName val="BiInves-Ikhtisar_CJI3"/>
      <sheetName val="Persd-Mat_APDP"/>
      <sheetName val="Persd-Mat_KTP"/>
      <sheetName val="Persd-Mat_skp"/>
      <sheetName val="Persd-Mat_ptk"/>
      <sheetName val="Persd-Mat_skw"/>
      <sheetName val="Persd-Mat_kwl"/>
      <sheetName val="Persd-Mat_SGU"/>
      <sheetName val="Submission_Form"/>
      <sheetName val="A1_pri123"/>
      <sheetName val="ENERGI_MIX_2005-2010-OK-rev2"/>
      <sheetName val="Bln2_1"/>
      <sheetName val="NERACA_DAYA"/>
      <sheetName val="Meter_merek_Ganz"/>
      <sheetName val="Resource_Plan_(2)"/>
      <sheetName val="SKTM-SD_JAN_(24)"/>
      <sheetName val="Harga_BBM_Indonesia"/>
      <sheetName val="Sheet1_(2)"/>
      <sheetName val="PS&amp;Susut_TL"/>
      <sheetName val="JML_MDU"/>
      <sheetName val="Mar_2004"/>
      <sheetName val="B_3_a_3"/>
      <sheetName val="neraca_1999-2000"/>
      <sheetName val="Data_I"/>
      <sheetName val="Kuantitas_&amp;_Harga"/>
      <sheetName val="the_list"/>
      <sheetName val="Mat&amp;PDP_YAD"/>
      <sheetName val="Proyeksi_Produksi"/>
      <sheetName val="PESUT_TW2"/>
      <sheetName val="Hg_Sat"/>
      <sheetName val="FORM_BQ_TL_PRATU_4cct"/>
      <sheetName val="Penyulang_Padam"/>
      <sheetName val="matr_aux"/>
      <sheetName val="matr_engine"/>
      <sheetName val="jasa_rehab"/>
      <sheetName val="jasa_pondasi"/>
      <sheetName val="jasa_rekon_material"/>
      <sheetName val="Premi_Iuran"/>
      <sheetName val="H_Dasar"/>
      <sheetName val="PREDIKSI_PRODUKSI"/>
      <sheetName val="RAB_GI"/>
      <sheetName val="INLAND_FACTOR_DISTANCE"/>
      <sheetName val="CALC"/>
      <sheetName val="BOQ-Indonesia"/>
      <sheetName val="ENBB"/>
      <sheetName val="Assumptions (2)"/>
      <sheetName val="Pk"/>
      <sheetName val="Transver kWh"/>
      <sheetName val="DbGab"/>
      <sheetName val="Grafik Wil"/>
      <sheetName val="W1"/>
      <sheetName val="Cover"/>
      <sheetName val="Kamus"/>
      <sheetName val="RPBL"/>
      <sheetName val="C"/>
      <sheetName val="M"/>
      <sheetName val="CashFlow"/>
      <sheetName val="Model"/>
      <sheetName val="Kpg"/>
      <sheetName val="Pry"/>
      <sheetName val="Gab.Cab"/>
      <sheetName val="blk"/>
      <sheetName val="Krn"/>
      <sheetName val="Ksg"/>
      <sheetName val="skm"/>
      <sheetName val="UPpry"/>
      <sheetName val="Pbn"/>
      <sheetName val="Spt"/>
      <sheetName val="target"/>
      <sheetName val="Balance Sheet"/>
      <sheetName val="Income Statement"/>
      <sheetName val="prev-i"/>
      <sheetName val="D"/>
      <sheetName val="E"/>
      <sheetName val="PERHITUNGAN 2009"/>
      <sheetName val="I-Rutin Switchgear"/>
      <sheetName val="I-Rutin SUTT"/>
      <sheetName val="I-Rutin Banghal"/>
      <sheetName val="I-R Kendaraan"/>
      <sheetName val="I-R Perlengkapan Um"/>
      <sheetName val="V-Rutin Banghal"/>
      <sheetName val="V-R Kendaraan"/>
      <sheetName val="V-R Perlengkapan Umum"/>
      <sheetName val="V-NR Banghal"/>
      <sheetName val="I-Rutin Transformator"/>
      <sheetName val="XREF"/>
      <sheetName val="AkumAT"/>
      <sheetName val="QlocSgl"/>
      <sheetName val="COVER A1_A3"/>
      <sheetName val="TAP"/>
      <sheetName val="LK2004"/>
      <sheetName val="Kontrak vs Realisasi Gas"/>
      <sheetName val="Analisa"/>
      <sheetName val="Sub"/>
      <sheetName val="RAB"/>
      <sheetName val="Factor"/>
      <sheetName val="Rekap HAR"/>
      <sheetName val="SATPAM"/>
      <sheetName val="Breakfast"/>
      <sheetName val="Lunch"/>
      <sheetName val="mainDishes"/>
      <sheetName val="sideDishes"/>
      <sheetName val="Snacks"/>
      <sheetName val="REFERENSI"/>
      <sheetName val="DAF- PEG"/>
      <sheetName val="KONTRAK"/>
      <sheetName val="FailureMode_PLTU"/>
      <sheetName val="FailureMode_PLTG"/>
      <sheetName val="RAP"/>
      <sheetName val="BBM-03"/>
      <sheetName val="dengan pembangkitan"/>
      <sheetName val="Yearly_acc"/>
      <sheetName val="DSCR"/>
      <sheetName val="REAL"/>
      <sheetName val="1.2 SAIDI"/>
      <sheetName val="4.1 BPP"/>
      <sheetName val="Kurs"/>
      <sheetName val="DIV2"/>
      <sheetName val="DIV5"/>
      <sheetName val="Hal-1"/>
      <sheetName val="Sudah Berjalan"/>
      <sheetName val="AKTIVA"/>
      <sheetName val="Scope"/>
      <sheetName val="Prdk 2000 (2)"/>
      <sheetName val="Laba Rugi"/>
      <sheetName val="Form-B-R1"/>
      <sheetName val="Valuation"/>
      <sheetName val="huruf"/>
      <sheetName val="harga"/>
      <sheetName val="CiMaPlbStd"/>
      <sheetName val="TOP"/>
      <sheetName val="QSS"/>
      <sheetName val="Database"/>
      <sheetName val="E7"/>
      <sheetName val="Grf Pedp Lain2"/>
      <sheetName val="PRK-SUTT"/>
      <sheetName val="06b"/>
      <sheetName val="grafik-010B"/>
      <sheetName val="Template-WBS APP"/>
      <sheetName val="HPSI-Portion"/>
      <sheetName val="Parameter"/>
      <sheetName val="Wil-2"/>
      <sheetName val="Material Distribusi"/>
      <sheetName val="TB"/>
      <sheetName val="Rek.Analisa"/>
      <sheetName val="BIAYA TIDAK LANGSUNG"/>
      <sheetName val="GABLUARJAWA1 (2)"/>
      <sheetName val="HARKIT"/>
      <sheetName val="Akun"/>
      <sheetName val="AHS-JTR"/>
      <sheetName val="SAA"/>
      <sheetName val="Dasar Pemadaman"/>
      <sheetName val="hal 14b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NERACA SESUAI PROGRAM GL MAGIC"/>
      <sheetName val="LOAN"/>
      <sheetName val="CAL"/>
      <sheetName val="Tabel Kode"/>
      <sheetName val="PUNCAK-89"/>
      <sheetName val="Rekap 2002 mod"/>
      <sheetName val="Tabel Istilah"/>
      <sheetName val="GAB"/>
      <sheetName val="WIL"/>
      <sheetName val="form"/>
      <sheetName val="PAL"/>
      <sheetName val="PPJ"/>
      <sheetName val="PPN"/>
      <sheetName val="TAGSUS"/>
      <sheetName val="MATERAI"/>
      <sheetName val="BAK"/>
      <sheetName val="SMS"/>
      <sheetName val="UMTL"/>
      <sheetName val="PGT 2.2"/>
      <sheetName val="Ref Unggulan"/>
      <sheetName val="Sheet4"/>
      <sheetName val="Project Data"/>
      <sheetName val="Basic Price"/>
      <sheetName val="BOM"/>
      <sheetName val="Breakdown"/>
      <sheetName val="Selling Price"/>
      <sheetName val="FORM-B"/>
      <sheetName val="SCH2"/>
      <sheetName val="Instalasi"/>
      <sheetName val="data_val"/>
      <sheetName val="data_ee_&lt;nra(1)"/>
      <sheetName val="data_ee_&lt;nra(2)"/>
      <sheetName val="table"/>
      <sheetName val="R-SM-KIN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KALTIM"/>
      <sheetName val="Inv_KALSELTENG"/>
      <sheetName val="HS"/>
      <sheetName val="FORM A12 BJI"/>
      <sheetName val="FORM A12MED"/>
      <sheetName val="FORM A12PKM"/>
      <sheetName val="FORM A12PMS 2011"/>
      <sheetName val="FORM A12PSP"/>
      <sheetName val="FORM A12 SBG"/>
      <sheetName val="Hitung_Energi"/>
      <sheetName val="Kerusakan Trafo"/>
      <sheetName val="KLP"/>
      <sheetName val="KSN"/>
      <sheetName val="RYN"/>
      <sheetName val="TLK"/>
      <sheetName val="CFLK2_011"/>
      <sheetName val="NRC_ENERGI1"/>
      <sheetName val="BiInves-Ikhtisar_CJI31"/>
      <sheetName val="Persd-Mat_APDP1"/>
      <sheetName val="Persd-Mat_KTP1"/>
      <sheetName val="Persd-Mat_skp1"/>
      <sheetName val="Persd-Mat_ptk1"/>
      <sheetName val="Persd-Mat_skw1"/>
      <sheetName val="Persd-Mat_kwl1"/>
      <sheetName val="Persd-Mat_SGU1"/>
      <sheetName val="Submission_Form1"/>
      <sheetName val="A1_pri1231"/>
      <sheetName val="ENERGI_MIX_2005-2010-OK-rev21"/>
      <sheetName val="Bln2_11"/>
      <sheetName val="NERACA_DAYA1"/>
      <sheetName val="SKTM-SD_JAN_(24)1"/>
      <sheetName val="Harga_BBM_Indonesia1"/>
      <sheetName val="Sheet1_(2)1"/>
      <sheetName val="PS&amp;Susut_TL1"/>
      <sheetName val="Meter_merek_Ganz1"/>
      <sheetName val="Resource_Plan_(2)1"/>
      <sheetName val="JML_MDU1"/>
      <sheetName val="Mar_20041"/>
      <sheetName val="neraca_1999-20001"/>
      <sheetName val="Mat&amp;PDP_YAD1"/>
      <sheetName val="Data_I1"/>
      <sheetName val="B_3_a_31"/>
      <sheetName val="Kuantitas_&amp;_Harga1"/>
      <sheetName val="the_list1"/>
      <sheetName val="Proyeksi_Produksi1"/>
      <sheetName val="PESUT_TW21"/>
      <sheetName val="Hg_Sat1"/>
      <sheetName val="FORM_BQ_TL_PRATU_4cct1"/>
      <sheetName val="Penyulang_Padam1"/>
      <sheetName val="matr_aux1"/>
      <sheetName val="matr_engine1"/>
      <sheetName val="jasa_rehab1"/>
      <sheetName val="jasa_pondasi1"/>
      <sheetName val="jasa_rekon_material1"/>
      <sheetName val="Premi_Iuran1"/>
      <sheetName val="H_Dasar1"/>
      <sheetName val="PREDIKSI_PRODUKSI1"/>
      <sheetName val="RAB_GI1"/>
      <sheetName val="INLAND_FACTOR_DISTANCE1"/>
      <sheetName val="8_b_Lamp_B-1_BAHP_Evaluasi_SPH"/>
      <sheetName val="FORM_A3"/>
      <sheetName val="Rekap_2011"/>
      <sheetName val="tabel_JHT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ARGA_SATUAN"/>
      <sheetName val="Rekap_rutin_psb"/>
      <sheetName val="Program_Strategis"/>
      <sheetName val="Twr_(15)"/>
      <sheetName val="Calc_Inst"/>
      <sheetName val="Gab_Cab"/>
      <sheetName val="Assumptions_(2)"/>
      <sheetName val="Transver_kWh"/>
      <sheetName val="Grafik_Wil"/>
      <sheetName val="COVER_A1_A3"/>
      <sheetName val="PERHITUNGAN_2009"/>
      <sheetName val="I-Rutin_Switchgear"/>
      <sheetName val="I-Rutin_SUTT"/>
      <sheetName val="I-Rutin_Banghal"/>
      <sheetName val="I-R_Kendaraan"/>
      <sheetName val="I-R_Perlengkapan_Um"/>
      <sheetName val="V-Rutin_Banghal"/>
      <sheetName val="V-R_Kendaraan"/>
      <sheetName val="V-R_Perlengkapan_Umum"/>
      <sheetName val="V-NR_Banghal"/>
      <sheetName val="I-Rutin_Transformator"/>
      <sheetName val="Balance_Sheet"/>
      <sheetName val="Income_Statement"/>
      <sheetName val="DAF-_PEG"/>
      <sheetName val="Kontrak_vs_Realisasi_Gas"/>
      <sheetName val="dengan_pembangkitan"/>
      <sheetName val="Prdk_2000_(2)"/>
      <sheetName val="1_2_SAIDI"/>
      <sheetName val="4_1_BPP"/>
      <sheetName val="Sudah_Berjalan"/>
      <sheetName val="Laba_Rugi"/>
      <sheetName val="BAG-2"/>
      <sheetName val="Cover1"/>
      <sheetName val="mu"/>
      <sheetName val="DAF-1"/>
      <sheetName val="Pt"/>
      <sheetName val="APP CAWANG"/>
      <sheetName val="BAHAN BAKAR(19-21)"/>
      <sheetName val="Bln1.3"/>
      <sheetName val="R"/>
      <sheetName val="Download_Data"/>
      <sheetName val="FE-1770-I"/>
      <sheetName val="FE-1770.P1"/>
      <sheetName val="FE-1770-II"/>
      <sheetName val="HRG BAHAN &amp; UPAH okk"/>
      <sheetName val="Analis Kusen okk"/>
      <sheetName val="salary"/>
      <sheetName val="bahan"/>
      <sheetName val="sch 1.2"/>
      <sheetName val="R_ccode"/>
      <sheetName val="StU"/>
      <sheetName val="LR"/>
      <sheetName val="Isian Biodata"/>
      <sheetName val="AHSP PAKAI"/>
      <sheetName val="LIST HARGA"/>
      <sheetName val="4SM00369 &amp; 4SM00370 "/>
      <sheetName val="HRG BHN"/>
      <sheetName val="AKTIVA TETAP"/>
      <sheetName val="Daftar Tabel"/>
      <sheetName val="Budget Import"/>
      <sheetName val="Budget Jasa"/>
      <sheetName val="anal"/>
      <sheetName val="uba"/>
      <sheetName val="Rekap Biaya"/>
      <sheetName val="BOQ GI BELAWAN"/>
      <sheetName val="H.Satuan"/>
      <sheetName val="Sch-5"/>
      <sheetName val="DATA-BASE SUTT"/>
      <sheetName val="Bln3_4"/>
      <sheetName val="Summary"/>
      <sheetName val="chemcal"/>
      <sheetName val="FORM A1_A2 APD"/>
      <sheetName val="USAHA"/>
      <sheetName val="LK-1"/>
      <sheetName val="Config"/>
      <sheetName val="SCRAP"/>
      <sheetName val="ATTB-AKTV"/>
      <sheetName val="AN-MAJOR"/>
      <sheetName val="Daftar Kegiatan"/>
      <sheetName val="Input GENERATION-DATA"/>
      <sheetName val="A1 PRY"/>
      <sheetName val="PERIODIK"/>
      <sheetName val="EXPERTISE ALL_Ceritified"/>
      <sheetName val="WBS 2"/>
      <sheetName val="DB"/>
      <sheetName val="PROG"/>
      <sheetName val="Land Clearing-pnw"/>
      <sheetName val="Periode"/>
      <sheetName val="Mobilisasi"/>
      <sheetName val="4-Basic Price"/>
      <sheetName val="D7(1)"/>
      <sheetName val="tabel1"/>
      <sheetName val="A.W. TIGER"/>
      <sheetName val="A.W. VANAMEI"/>
      <sheetName val="HARGA SWAL+SKT"/>
      <sheetName val="grafi kesiapan versi p3b dan pe"/>
      <sheetName val="2008_rev1"/>
      <sheetName val="R_SM_KIN"/>
      <sheetName val="Assumptions"/>
      <sheetName val="Construction Period Costs"/>
      <sheetName val="Plant Characteristics"/>
      <sheetName val="Answer"/>
      <sheetName val="Productivity"/>
      <sheetName val="name"/>
      <sheetName val="DynamicChart"/>
      <sheetName val="DataTable"/>
      <sheetName val="2013"/>
      <sheetName val="|PRIVATE|Datasheets"/>
      <sheetName val="|PRIVATE|Template"/>
      <sheetName val="For Report-Akum"/>
      <sheetName val="tabel-JHT"/>
      <sheetName val="01 A"/>
      <sheetName val="RKA 2010"/>
      <sheetName val="DivVII"/>
      <sheetName val="FORM A12BJI"/>
      <sheetName val="FORM A12NIA"/>
      <sheetName val="FORM A12RAP"/>
      <sheetName val="FORM A12PMS"/>
      <sheetName val="FORM A12SBG"/>
      <sheetName val="2008-rev1"/>
      <sheetName val="Upah"/>
      <sheetName val="Inv_SULSELRA"/>
      <sheetName val="Inv_NTB"/>
      <sheetName val="136.01(piutang belum faktur)"/>
      <sheetName val="Sheet7"/>
      <sheetName val="F-JKM"/>
      <sheetName val="rekmodiPtk (MAP)"/>
      <sheetName val="ACUAN"/>
      <sheetName val="ACUANBARU"/>
      <sheetName val="laporan pemakaian blangko"/>
      <sheetName val="Anal HPS"/>
      <sheetName val="PDPT - BL"/>
      <sheetName val="AHS "/>
      <sheetName val="pricing"/>
      <sheetName val="B"/>
      <sheetName val="FLI - Sec.1"/>
      <sheetName val="analis"/>
      <sheetName val="F-1"/>
      <sheetName val="data-1"/>
      <sheetName val="Ex-Rate"/>
      <sheetName val="F1771-2"/>
      <sheetName val="summary-1"/>
      <sheetName val="VALUE"/>
      <sheetName val="10 Trafo"/>
      <sheetName val="8LT 12"/>
      <sheetName val="GABIP07"/>
      <sheetName val="Marshal"/>
      <sheetName val="Non-Statistical Sampling Master"/>
      <sheetName val="Two Step Revenue Testing Master"/>
      <sheetName val="Global Data"/>
      <sheetName val="Markup"/>
      <sheetName val="GRP"/>
      <sheetName val="GLVA"/>
      <sheetName val="GKWH"/>
      <sheetName val="kemphis"/>
      <sheetName val="Asli"/>
      <sheetName val="Final"/>
      <sheetName val="CMK"/>
      <sheetName val="Aug-06"/>
      <sheetName val="DivVI"/>
      <sheetName val="DATA AKHIR"/>
      <sheetName val="buku"/>
      <sheetName val="BLC 2016"/>
      <sheetName val="REK-PEG"/>
      <sheetName val="scada 2001"/>
      <sheetName val="Hopf"/>
      <sheetName val="LAMPUNG"/>
      <sheetName val="RekapKinerja2005"/>
      <sheetName val="RekapSusut2005"/>
      <sheetName val="lpb"/>
      <sheetName val="APBN"/>
      <sheetName val="M-01-PJB"/>
      <sheetName val="1721-A1"/>
      <sheetName val="1770S "/>
      <sheetName val="Har R.Corr &amp; NR OH"/>
      <sheetName val="DISC Profile"/>
      <sheetName val="HOME"/>
      <sheetName val="Data Input"/>
      <sheetName val="Vendor UJH"/>
      <sheetName val="simulasi tb 5"/>
      <sheetName val="Peralatan-ok jgn dirubah lagi"/>
      <sheetName val="Ref-Trx"/>
      <sheetName val="Smg"/>
      <sheetName val="GMTN 201710Y"/>
      <sheetName val="GMTN 201730Y"/>
      <sheetName val="RKAP 2016"/>
      <sheetName val="SISTEM SUMBAGSEL"/>
      <sheetName val="trenprod2001"/>
      <sheetName val="Kin1TH"/>
      <sheetName val="Res142001"/>
      <sheetName val="Kin3BLN"/>
      <sheetName val="Kin1BLN"/>
      <sheetName val="Kin2TH"/>
      <sheetName val="Kin2BLN"/>
      <sheetName val="Data Validasi"/>
      <sheetName val="Dashboard"/>
      <sheetName val="LOADDAT"/>
      <sheetName val="UshDeb0"/>
      <sheetName val="KH-Q1,Q2,01"/>
      <sheetName val="REKAP PER SPK"/>
      <sheetName val="NOTES "/>
      <sheetName val="WORKING"/>
      <sheetName val="OLDMAP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bayar_04_fak"/>
      <sheetName val="Gangguan"/>
      <sheetName val="BP"/>
      <sheetName val="Piutang Normal Psrt"/>
      <sheetName val="Equity"/>
      <sheetName val="FG"/>
      <sheetName val="Sensitivitas"/>
      <sheetName val="P2-i3"/>
      <sheetName val="Catatan"/>
      <sheetName val="Beli"/>
      <sheetName val="BBkr"/>
      <sheetName val="Jual"/>
      <sheetName val="Prod2"/>
      <sheetName val="RKAP"/>
      <sheetName val="kCal"/>
      <sheetName val="MATERIAL"/>
      <sheetName val="Dana"/>
      <sheetName val="DrDown"/>
      <sheetName val="RkpDrDown"/>
      <sheetName val="BA1"/>
      <sheetName val="Taksonomi Risiko"/>
      <sheetName val="K.6DEPOSIT"/>
      <sheetName val="I.5 ADDITION"/>
      <sheetName val="PLTD Bitung"/>
      <sheetName val="MOTOSO"/>
      <sheetName val="CATALOG"/>
      <sheetName val="RINCIAN HARGA MATERIAL"/>
      <sheetName val="DIL"/>
      <sheetName val="Detil Timeline (Week)"/>
      <sheetName val="Program VS Position"/>
      <sheetName val="RAB Total"/>
      <sheetName val="REK"/>
      <sheetName val="SMD "/>
      <sheetName val="ICT "/>
      <sheetName val="OJT "/>
      <sheetName val="INTRS "/>
      <sheetName val="PRESENT PA"/>
      <sheetName val="SER DJK"/>
      <sheetName val="SER DAMKAR D"/>
      <sheetName val="REFRESH "/>
      <sheetName val="TA"/>
      <sheetName val="Kebutuhan Sertifikasi"/>
      <sheetName val="Matriks SKTTK Har"/>
      <sheetName val="Matriks SKTTK Op"/>
      <sheetName val="KODE OP KORP &amp; UNIT"/>
      <sheetName val="RAB &amp; RCO OWNER VERS."/>
      <sheetName val="divI"/>
      <sheetName val="divII"/>
      <sheetName val="Ana"/>
      <sheetName val="CRITERIA3"/>
      <sheetName val="11b"/>
      <sheetName val="TBM"/>
      <sheetName val="LAIN2"/>
      <sheetName val="Tabel PTKP"/>
      <sheetName val="25"/>
      <sheetName val="GeneralInfo"/>
      <sheetName val="Data_Mutation"/>
      <sheetName val="Harga BBM"/>
      <sheetName val="Data_Opname"/>
      <sheetName val="DataReferensi"/>
      <sheetName val="sr, jtr &amp; trafo"/>
      <sheetName val="jtm"/>
      <sheetName val="Detail_313"/>
      <sheetName val="P&amp;L98"/>
      <sheetName val="Rumus"/>
      <sheetName val="Kuit"/>
      <sheetName val="Links"/>
      <sheetName val="Lead"/>
      <sheetName val="Detail_311.01"/>
      <sheetName val="Detail_311.02"/>
      <sheetName val="Detail_312"/>
      <sheetName val="SUMMARY_NOV09"/>
      <sheetName val="Permanent info"/>
      <sheetName val="BQ Gardu Induk"/>
      <sheetName val="BQ Training"/>
      <sheetName val="tunj"/>
      <sheetName val="tabel tarip grade"/>
      <sheetName val="Pola Beban (2)"/>
      <sheetName val="Rekap Kinerja"/>
      <sheetName val="WH21"/>
      <sheetName val="WH23"/>
      <sheetName val="i3"/>
      <sheetName val="o3"/>
      <sheetName val="P&amp;L"/>
      <sheetName val="9"/>
      <sheetName val="Pendapatan IPTL 2008 23"/>
      <sheetName val="Electrical "/>
      <sheetName val="SCADA ENG"/>
      <sheetName val="Supervisory Control System"/>
      <sheetName val="Pemeliharaan"/>
      <sheetName val="TB_Dec09"/>
      <sheetName val="TB_Dec08"/>
      <sheetName val="entry kpj"/>
      <sheetName val="NPWP"/>
      <sheetName val="SAP"/>
      <sheetName val="KINERJA UNIT"/>
      <sheetName val="Contract"/>
      <sheetName val="DDA"/>
      <sheetName val="GAAP"/>
      <sheetName val="BegBal"/>
      <sheetName val="Input"/>
      <sheetName val="PSC"/>
      <sheetName val="Share"/>
      <sheetName val="Rekap Piutang"/>
      <sheetName val="BOQ"/>
      <sheetName val="ESCON"/>
      <sheetName val="23 switchgear 20 kv rev"/>
      <sheetName val="Inflasi 2019"/>
      <sheetName val="Rapi_grace"/>
      <sheetName val="KONTROL&amp;PROTEKSI new"/>
      <sheetName val="Rapi_farid"/>
      <sheetName val="perhitungan inflasi"/>
      <sheetName val="LAB&amp;Minyak2"/>
      <sheetName val="DSS"/>
      <sheetName val="Bill of Qty MEP"/>
      <sheetName val="PSP Master JEIA "/>
      <sheetName val="BQ-E20-02(Rp)"/>
      <sheetName val="se006t"/>
      <sheetName val="2.Basic Price"/>
      <sheetName val="5-ALAT(1)"/>
      <sheetName val="D2"/>
      <sheetName val="DKH"/>
      <sheetName val="Agregat Halus &amp; Kasar"/>
      <sheetName val="INPUT HARGA"/>
      <sheetName val="HPE"/>
      <sheetName val="Usulan"/>
      <sheetName val="Du_lieu"/>
      <sheetName val="JASA"/>
      <sheetName val="46"/>
      <sheetName val="minggu (2)"/>
      <sheetName val="galian saluran"/>
      <sheetName val="Nov"/>
      <sheetName val="HARDIBLD"/>
      <sheetName val="P1-o3"/>
      <sheetName val="JSO"/>
      <sheetName val="Invoice"/>
      <sheetName val="Rekap AI 2022_BK"/>
      <sheetName val="www.Kelasexcel.web.id"/>
      <sheetName val="GD"/>
      <sheetName val="KOMPENSASI OKT 09"/>
      <sheetName val="rencana"/>
      <sheetName val="DBase"/>
      <sheetName val="JURNAL"/>
      <sheetName val="Price"/>
      <sheetName val="OTA"/>
      <sheetName val="BPP 3"/>
      <sheetName val="M-GOWA"/>
      <sheetName val="CRA-Detail"/>
      <sheetName val="U2.5 RM From Purhase"/>
      <sheetName val="NP"/>
      <sheetName val="AU 01"/>
      <sheetName val="CH"/>
      <sheetName val="BALT"/>
      <sheetName val="DeVIASI"/>
      <sheetName val="KoMposisi"/>
      <sheetName val="data OCR"/>
      <sheetName val="DataBase Har"/>
      <sheetName val="HARVEST02"/>
      <sheetName val="N o v"/>
      <sheetName val="J a n"/>
      <sheetName val="Table1 MASTER"/>
      <sheetName val="Table4"/>
      <sheetName val="DEVNOTES"/>
      <sheetName val="Lists"/>
      <sheetName val="Table2 MASTER"/>
      <sheetName val="Table3 MASTER"/>
      <sheetName val="ProjectDB"/>
      <sheetName val="Table5 Master"/>
      <sheetName val="ANLS 2"/>
      <sheetName val="TGP"/>
      <sheetName val="listusia"/>
      <sheetName val="SMII-03"/>
      <sheetName val="SMI-04"/>
      <sheetName val="o1a"/>
      <sheetName val="P2-o1a"/>
      <sheetName val="As"/>
      <sheetName val="Debt-Tariff"/>
      <sheetName val="Dep-tariff"/>
      <sheetName val="total"/>
      <sheetName val="manpower"/>
      <sheetName val="tools"/>
      <sheetName val="EfB-HL"/>
      <sheetName val="part"/>
      <sheetName val="JOURNAL"/>
      <sheetName val="JOURNAL2"/>
      <sheetName val="JURNAL JAN'98"/>
      <sheetName val="Galian 1"/>
      <sheetName val="H MAT"/>
      <sheetName val="Source"/>
      <sheetName val="MRT-03 "/>
      <sheetName val="SCH"/>
      <sheetName val="Div3"/>
      <sheetName val="Div4"/>
      <sheetName val="Div6"/>
      <sheetName val="Div7"/>
      <sheetName val="Div8"/>
      <sheetName val="graf2"/>
      <sheetName val="RINCIAN"/>
      <sheetName val="Efficiency English"/>
      <sheetName val="HGPI Duri"/>
      <sheetName val="BA-1"/>
      <sheetName val="200212ac"/>
      <sheetName val="KK"/>
      <sheetName val="KEBUTUHAN MATERIAL UP3 FBB"/>
      <sheetName val="KEBUTUHAN MATERIAL UP3 FBT"/>
      <sheetName val="KEBUTUHAN MATERIAL UP3 KUPANG"/>
      <sheetName val="KEBUTUHAN MATERIAL UP3 SUMBA"/>
      <sheetName val="KINERJA OPERASI"/>
      <sheetName val="TARGET-RKAP"/>
      <sheetName val="HSBU"/>
      <sheetName val="ANALISA GRS TENGAH"/>
      <sheetName val="RESUM-MON"/>
      <sheetName val="Analisa BOW 08 NP"/>
      <sheetName val="MPADC"/>
      <sheetName val="anaUTama"/>
      <sheetName val="Daftar Harga"/>
      <sheetName val="Analisa Upah &amp; Bahan Plum"/>
      <sheetName val="saldo"/>
      <sheetName val="RumusTB 1 bln"/>
      <sheetName val="131 (Piutang PJB)"/>
      <sheetName val="132 (Piutang PLN)"/>
      <sheetName val="133 pihak ke3"/>
      <sheetName val="General Parameter"/>
      <sheetName val="dumtk"/>
      <sheetName val="Grouping"/>
      <sheetName val="R.A.B"/>
      <sheetName val="DAS"/>
      <sheetName val="Perm. Test"/>
      <sheetName val="Master Edit"/>
      <sheetName val="AnTek"/>
      <sheetName val="AT"/>
      <sheetName val="Analisa Quarry"/>
      <sheetName val="3-DIV3"/>
      <sheetName val="MAPDC"/>
      <sheetName val="ALAT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KEBALAT"/>
      <sheetName val="gvl"/>
      <sheetName val="FORM A1_A2  Gambir"/>
      <sheetName val="FORM A1_A2  Kebayoran"/>
      <sheetName val="FORM A1_A2  Kramatjati"/>
      <sheetName val="FORM A1_A2  Tangerang"/>
      <sheetName val="FORM A1_A2 KD"/>
      <sheetName val="TID1_Old"/>
      <sheetName val="Basket 6"/>
      <sheetName val="Trunking"/>
      <sheetName val="FDR"/>
      <sheetName val="PL-2"/>
      <sheetName val="CFLK2_012"/>
      <sheetName val="NRC_ENERGI2"/>
      <sheetName val="BiInves-Ikhtisar_CJI32"/>
      <sheetName val="Persd-Mat_APDP2"/>
      <sheetName val="Persd-Mat_KTP2"/>
      <sheetName val="Persd-Mat_skp2"/>
      <sheetName val="Persd-Mat_ptk2"/>
      <sheetName val="Persd-Mat_skw2"/>
      <sheetName val="Persd-Mat_kwl2"/>
      <sheetName val="Persd-Mat_SGU2"/>
      <sheetName val="Submission_Form2"/>
      <sheetName val="A1_pri1232"/>
      <sheetName val="ENERGI_MIX_2005-2010-OK-rev22"/>
      <sheetName val="Bln2_12"/>
      <sheetName val="NERACA_DAYA2"/>
      <sheetName val="SKTM-SD_JAN_(24)2"/>
      <sheetName val="Harga_BBM_Indonesia2"/>
      <sheetName val="Sheet1_(2)2"/>
      <sheetName val="PS&amp;Susut_TL2"/>
      <sheetName val="Meter_merek_Ganz2"/>
      <sheetName val="Resource_Plan_(2)2"/>
      <sheetName val="JML_MDU2"/>
      <sheetName val="Mar_20042"/>
      <sheetName val="neraca_1999-20002"/>
      <sheetName val="Data_I2"/>
      <sheetName val="B_3_a_32"/>
      <sheetName val="Kuantitas_&amp;_Harga2"/>
      <sheetName val="Mat&amp;PDP_YAD2"/>
      <sheetName val="the_list2"/>
      <sheetName val="Proyeksi_Produksi2"/>
      <sheetName val="PESUT_TW22"/>
      <sheetName val="Hg_Sat2"/>
      <sheetName val="FORM_BQ_TL_PRATU_4cct2"/>
      <sheetName val="Penyulang_Padam2"/>
      <sheetName val="matr_aux2"/>
      <sheetName val="matr_engine2"/>
      <sheetName val="jasa_rehab2"/>
      <sheetName val="jasa_pondasi2"/>
      <sheetName val="jasa_rekon_material2"/>
      <sheetName val="Premi_Iuran2"/>
      <sheetName val="H_Dasar2"/>
      <sheetName val="PREDIKSI_PRODUKSI2"/>
      <sheetName val="RAB_GI2"/>
      <sheetName val="INLAND_FACTOR_DISTANCE2"/>
      <sheetName val="8_b_Lamp_B-1_BAHP_Evaluasi_SPH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ARGA_SATUAN1"/>
      <sheetName val="Rekap_rutin_psb1"/>
      <sheetName val="Program_Strategis1"/>
      <sheetName val="FORM_A31"/>
      <sheetName val="Rekap_20111"/>
      <sheetName val="tabel_JHT1"/>
      <sheetName val="Twr_(15)1"/>
      <sheetName val="Calc_Inst1"/>
      <sheetName val="Assumptions_(2)1"/>
      <sheetName val="Transver_kWh1"/>
      <sheetName val="Grafik_Wil1"/>
      <sheetName val="Gab_Cab1"/>
      <sheetName val="COVER_A1_A31"/>
      <sheetName val="Balance_Sheet1"/>
      <sheetName val="Income_Statement1"/>
      <sheetName val="PERHITUNGAN_20091"/>
      <sheetName val="I-Rutin_Switchgear1"/>
      <sheetName val="I-Rutin_SUTT1"/>
      <sheetName val="I-Rutin_Banghal1"/>
      <sheetName val="I-R_Kendaraan1"/>
      <sheetName val="I-R_Perlengkapan_Um1"/>
      <sheetName val="V-Rutin_Banghal1"/>
      <sheetName val="V-R_Kendaraan1"/>
      <sheetName val="V-R_Perlengkapan_Umum1"/>
      <sheetName val="V-NR_Banghal1"/>
      <sheetName val="I-Rutin_Transformator1"/>
      <sheetName val="DAF-_PEG1"/>
      <sheetName val="Kontrak_vs_Realisasi_Gas1"/>
      <sheetName val="dengan_pembangkitan1"/>
      <sheetName val="1_2_SAIDI1"/>
      <sheetName val="4_1_BPP1"/>
      <sheetName val="Sudah_Berjalan1"/>
      <sheetName val="Prdk_2000_(2)1"/>
      <sheetName val="Laba_Rugi1"/>
      <sheetName val="Grf_Pedp_Lain2"/>
      <sheetName val="Template-WBS_APP"/>
      <sheetName val="Rek_Analisa"/>
      <sheetName val="BIAYA_TIDAK_LANGSUNG"/>
      <sheetName val="GABLUARJAWA1_(2)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Dasar_Pemadaman"/>
      <sheetName val="hal_14b"/>
      <sheetName val="NERACA_SESUAI_PROGRAM_GL_MAGIC"/>
      <sheetName val="Material_Distribusi"/>
      <sheetName val="Tabel_Kode"/>
      <sheetName val="Rekap_2002_mod"/>
      <sheetName val="Tabel_Istilah"/>
      <sheetName val="Ref_Unggulan"/>
      <sheetName val="Project_Data"/>
      <sheetName val="Basic_Price"/>
      <sheetName val="Selling_Price"/>
      <sheetName val="Rekap_HAR"/>
      <sheetName val="Kerusakan_Trafo"/>
      <sheetName val="APP_CAWANG"/>
      <sheetName val="FORM_A12_BJI"/>
      <sheetName val="FORM_A12MED"/>
      <sheetName val="FORM_A12PKM"/>
      <sheetName val="FORM_A12PMS_2011"/>
      <sheetName val="FORM_A12PSP"/>
      <sheetName val="FORM_A12_SBG"/>
      <sheetName val="PGT_2_2"/>
      <sheetName val="BAHAN_BAKAR(19-21)"/>
      <sheetName val="Bln1_3"/>
      <sheetName val="HRG_BAHAN_&amp;_UPAH_okk"/>
      <sheetName val="Analis_Kusen_okk"/>
      <sheetName val="sch_1_2"/>
      <sheetName val="FE-1770_P1"/>
      <sheetName val="Inv_KITLUR_SUMBAGUT"/>
      <sheetName val="Inv_KITLUR_SUMBAGSEL"/>
      <sheetName val="AHSP_PAKAI"/>
      <sheetName val="LIST_HARGA"/>
      <sheetName val="4SM00369_&amp;_4SM00370_"/>
      <sheetName val="HRG_BHN"/>
      <sheetName val="AKTIVA_TETAP"/>
      <sheetName val="Daftar_Tabel"/>
      <sheetName val="Isian_Biodata"/>
      <sheetName val="DATA-BASE_SUTT"/>
      <sheetName val="Land_Clearing-pnw"/>
      <sheetName val="Budget_Import"/>
      <sheetName val="Budget_Jasa"/>
      <sheetName val="Rekap_Biaya"/>
      <sheetName val="BOQ_GI_BELAWAN"/>
      <sheetName val="H_Satuan"/>
      <sheetName val="Daftar_Kegiatan"/>
      <sheetName val="Input_GENERATION-DATA"/>
      <sheetName val="A1_PRY"/>
      <sheetName val="WBS_2"/>
      <sheetName val="FORM_A1_A2_APD"/>
      <sheetName val="4-Basic_Price"/>
      <sheetName val="FORM_A12BJI"/>
      <sheetName val="FORM_A12NIA"/>
      <sheetName val="FORM_A12RAP"/>
      <sheetName val="FORM_A12PMS"/>
      <sheetName val="FORM_A12SBG"/>
      <sheetName val="136_01(piutang_belum_faktur)"/>
      <sheetName val="For_Report-Akum"/>
      <sheetName val="rekmodiPtk_(MAP)"/>
      <sheetName val="laporan_pemakaian_blangko"/>
      <sheetName val="Anal_HPS"/>
      <sheetName val="PDPT_-_BL"/>
      <sheetName val="AHS_"/>
      <sheetName val="FLI_-_Sec_1"/>
      <sheetName val="01_A"/>
      <sheetName val="PLTD_Bitung"/>
      <sheetName val="10_Trafo"/>
      <sheetName val="8LT_12"/>
      <sheetName val="Non-Statistical_Sampling_Master"/>
      <sheetName val="Two_Step_Revenue_Testing_Master"/>
      <sheetName val="Global_Data"/>
      <sheetName val="DATA_AKHIR"/>
      <sheetName val="BLC_2016"/>
      <sheetName val="scada_2001"/>
      <sheetName val="EXPERTISE_ALL_Ceritified"/>
      <sheetName val="RKA_2010"/>
      <sheetName val="Vendor_UJH"/>
      <sheetName val="1770S_"/>
      <sheetName val="Har_R_Corr_&amp;_NR_OH"/>
      <sheetName val="DISC_Profile"/>
      <sheetName val="simulasi_tb_5"/>
      <sheetName val="A_W__TIGER"/>
      <sheetName val="A_W__VANAMEI"/>
      <sheetName val="HARGA_SWAL+SKT"/>
      <sheetName val="grafi_kesiapan_versi_p3b_dan_pe"/>
      <sheetName val="Construction_Period_Costs"/>
      <sheetName val="Plant_Characteristics"/>
      <sheetName val="GMTN_201710Y"/>
      <sheetName val="GMTN_201730Y"/>
      <sheetName val="Peralatan-ok_jgn_dirubah_lagi"/>
      <sheetName val="REKAP_PER_SPK"/>
      <sheetName val="RKAP_2016"/>
      <sheetName val="SISTEM_SUMBAGSEL"/>
      <sheetName val="NOTES_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Piutang_Normal_Psrt"/>
      <sheetName val="Data_Input"/>
      <sheetName val="Taksonomi_Risiko"/>
      <sheetName val="Data_Validasi"/>
      <sheetName val="K_6DEPOSIT"/>
      <sheetName val="I_5_ADDITION"/>
      <sheetName val="Harga_BBM"/>
      <sheetName val="tabel_tarip_grade"/>
      <sheetName val="RINCIAN_HARGA_MATERIAL"/>
      <sheetName val="Detil_Timeline_(Week)"/>
      <sheetName val="Program_VS_Position"/>
      <sheetName val="RAB_Total"/>
      <sheetName val="SMD_"/>
      <sheetName val="ICT_"/>
      <sheetName val="OJT_"/>
      <sheetName val="INTRS_"/>
      <sheetName val="PRESENT_PA"/>
      <sheetName val="SER_DJK"/>
      <sheetName val="SER_DAMKAR_D"/>
      <sheetName val="REFRESH_"/>
      <sheetName val="Kebutuhan_Sertifikasi"/>
      <sheetName val="Matriks_SKTTK_Har"/>
      <sheetName val="Matriks_SKTTK_Op"/>
      <sheetName val="KODE_OP_KORP_&amp;_UNIT"/>
      <sheetName val="RAB_&amp;_RCO_OWNER_VERS_"/>
      <sheetName val="Tabel_PTKP"/>
      <sheetName val="sr,_jtr_&amp;_trafo"/>
      <sheetName val="Detail_311_01"/>
      <sheetName val="Detail_311_02"/>
      <sheetName val="Permanent_info"/>
      <sheetName val="BQ_Gardu_Induk"/>
      <sheetName val="BQ_Training"/>
      <sheetName val="Pola_Beban_(2)"/>
      <sheetName val="Pendapatan_IPTL_2008_23"/>
      <sheetName val="Rekap_Kinerja"/>
      <sheetName val="entry_kpj"/>
      <sheetName val="Electrical_"/>
      <sheetName val="SCADA_ENG"/>
      <sheetName val="Supervisory_Control_System"/>
      <sheetName val="23_switchgear_20_kv_rev"/>
      <sheetName val="Inflasi_2019"/>
      <sheetName val="KONTROL&amp;PROTEKSI_new"/>
      <sheetName val="perhitungan_inflasi"/>
      <sheetName val="Bill_of_Qty_MEP"/>
      <sheetName val="PSP_Master_JEIA_"/>
      <sheetName val="KINERJA_UNIT"/>
      <sheetName val="Rekap_Piutang"/>
      <sheetName val="2_Basic_Price"/>
      <sheetName val="Agregat_Halus_&amp;_Kasar"/>
      <sheetName val="INPUT_HARGA"/>
      <sheetName val="ME2N"/>
      <sheetName val="analhps"/>
      <sheetName val="3-DIV5"/>
      <sheetName val="EPC"/>
      <sheetName val="BiLuOp(14)"/>
      <sheetName val="BiPinjamin(15)"/>
      <sheetName val="BPeg-F(12D1)"/>
      <sheetName val="IkhtisarBiop(12.0)"/>
      <sheetName val="JualGTarif(11A)"/>
      <sheetName val="PendaLuOp(13)"/>
      <sheetName val="PendOpLain(11B)"/>
      <sheetName val="ProduksiTL(12B2)"/>
      <sheetName val="SewaPemb(12A2)"/>
      <sheetName val="eks me sd 31 MAR 07 "/>
      <sheetName val="eks me sd 28 fEB 07 "/>
      <sheetName val="eks me sd 31 Jan 07"/>
      <sheetName val="eks me sd 31 Des 06"/>
      <sheetName val="eks me sd 31 JULI 07 "/>
      <sheetName val="eks me sd 31 MEI 07  "/>
      <sheetName val="eks me sd 30 APRIL 07 "/>
      <sheetName val="PDPKonstruksi"/>
      <sheetName val="2-asi-00"/>
      <sheetName val="HARGA MATERIAL"/>
      <sheetName val="FEB"/>
      <sheetName val="JAN"/>
      <sheetName val="MAR"/>
      <sheetName val="hrg uph+bhn"/>
      <sheetName val="TARIF"/>
      <sheetName val="Tataudara"/>
      <sheetName val="Worksheet-03"/>
      <sheetName val="dataTRF"/>
      <sheetName val="dataPDH_Pasok"/>
      <sheetName val="WBS"/>
      <sheetName val="DPKlah"/>
      <sheetName val="EAS"/>
      <sheetName val="BOQ Rekap"/>
      <sheetName val="D-Bahan &amp; Upah"/>
      <sheetName val="div-6"/>
      <sheetName val="div-7"/>
      <sheetName val="anal Lamp 4a"/>
      <sheetName val="Manpower-Cost"/>
      <sheetName val="Sheet8"/>
      <sheetName val="BASIC"/>
      <sheetName val="Foundation"/>
      <sheetName val="kwhpakai_all"/>
      <sheetName val="kirim"/>
      <sheetName val="PS GI"/>
      <sheetName val="terima"/>
      <sheetName val="stand&amp;faktor kali"/>
      <sheetName val="HarJabor(12C2)"/>
      <sheetName val="Perintah"/>
      <sheetName val="Formulas"/>
      <sheetName val="Test Accrue"/>
      <sheetName val="TABEL"/>
      <sheetName val="Trading Statement"/>
      <sheetName val="TB Juni2011Gabungan"/>
      <sheetName val="Based Data_wacc"/>
      <sheetName val="MON. SKKO"/>
      <sheetName val="MASTER"/>
      <sheetName val="JAD-PEL"/>
      <sheetName val="M.Pekerjaan"/>
      <sheetName val="ANALISA SNI'07(Bangli)"/>
      <sheetName val="ANALISA SNI"/>
      <sheetName val="RAB 1"/>
      <sheetName val="RAB 10"/>
      <sheetName val="RAB 11"/>
      <sheetName val="RAB 4"/>
      <sheetName val="RAB 6"/>
      <sheetName val="RAB 7"/>
      <sheetName val="RJBR"/>
      <sheetName val="BOQ EM"/>
      <sheetName val="gi"/>
      <sheetName val="AHSP SNI"/>
      <sheetName val="DUTCH CONE"/>
      <sheetName val="REKAP_AN"/>
      <sheetName val="UBAS"/>
      <sheetName val="D4"/>
      <sheetName val="D6"/>
      <sheetName val="D7"/>
      <sheetName val="D8"/>
      <sheetName val="Lstsub"/>
      <sheetName val="ReInKit"/>
      <sheetName val="ReInTran"/>
      <sheetName val="ReInDis"/>
      <sheetName val="ReInTUL&amp;Lain"/>
      <sheetName val="bbtest2"/>
      <sheetName val="LEMBAR4"/>
      <sheetName val="BQMPALOC"/>
      <sheetName val="SK62"/>
      <sheetName val="Job"/>
      <sheetName val="SD"/>
      <sheetName val="Harian"/>
      <sheetName val="Biaya"/>
      <sheetName val="CD&amp;Stok"/>
      <sheetName val="Neraca"/>
      <sheetName val="EXTERNAL WORK"/>
      <sheetName val="MS"/>
      <sheetName val="O &amp; M"/>
      <sheetName val="input-cost"/>
      <sheetName val="BLK-KWH"/>
      <sheetName val="KVA"/>
      <sheetName val="KWH"/>
      <sheetName val="Rp.Penj."/>
      <sheetName val="41_niaga"/>
      <sheetName val="D985"/>
      <sheetName val="OP PNYL"/>
      <sheetName val="trend"/>
      <sheetName val="pnyl"/>
      <sheetName val="FORM (isian)"/>
      <sheetName val="Standart KKS (2)"/>
      <sheetName val="KKJ (2)"/>
      <sheetName val="DK-BIDANG"/>
      <sheetName val="RKA 2011"/>
      <sheetName val="66"/>
      <sheetName val="02"/>
      <sheetName val="06"/>
      <sheetName val="RPP"/>
      <sheetName val="03"/>
      <sheetName val="05"/>
      <sheetName val="Peralatan"/>
      <sheetName val="Daftar upah"/>
      <sheetName val="ELEKTRONIK"/>
      <sheetName val="ELEKTRIKAL"/>
      <sheetName val="MEKANIKAL"/>
      <sheetName val="REKAP BAHAN"/>
      <sheetName val="bio01"/>
      <sheetName val="hps"/>
      <sheetName val="TANJUNG-CONV"/>
      <sheetName val="CONS."/>
      <sheetName val="GM not used"/>
      <sheetName val="HYPOTHESES"/>
      <sheetName val="Currency Rate"/>
      <sheetName val="PROTECTION "/>
      <sheetName val="RISK REGISTER"/>
      <sheetName val="주주명부&lt;끝&gt;"/>
      <sheetName val="Prod-CS"/>
      <sheetName val="Labor"/>
      <sheetName val="DESEMBER"/>
      <sheetName val="Notes"/>
      <sheetName val="랙_기능별 물자"/>
      <sheetName val="HPP_19_"/>
      <sheetName val="PL (MONTHLY)"/>
      <sheetName val="AN_Input"/>
      <sheetName val="1195 B1"/>
      <sheetName val="kriteria"/>
      <sheetName val="hslkj_fab"/>
      <sheetName val="20A.Sum"/>
      <sheetName val="Depr."/>
      <sheetName val="ACCOUNT"/>
      <sheetName val="P1"/>
      <sheetName val="data_benefit(2)"/>
      <sheetName val="data_benefit(1)"/>
      <sheetName val="JER_ELIM"/>
      <sheetName val="Altman Z Score"/>
      <sheetName val="Trial Balance - Detail"/>
      <sheetName val="IS"/>
      <sheetName val="Hyp"/>
      <sheetName val="BS-RTI"/>
      <sheetName val="trf ns_04"/>
      <sheetName val="tarippasif_wanto"/>
      <sheetName val="Tunda56=1_dodo"/>
      <sheetName val="icvan1"/>
      <sheetName val="0"/>
      <sheetName val="Reconcil.bal.sheet(out)"/>
      <sheetName val="Assets"/>
      <sheetName val="1A"/>
      <sheetName val="std.wt."/>
      <sheetName val="Bonus"/>
      <sheetName val="Donat"/>
      <sheetName val="Fuel"/>
      <sheetName val="Meals"/>
      <sheetName val="Medical"/>
      <sheetName val="Overtime"/>
      <sheetName val="Pention"/>
      <sheetName val="COSTSALES"/>
      <sheetName val="Scoping"/>
      <sheetName val="Drop down"/>
      <sheetName val="Family"/>
      <sheetName val="NP (4)"/>
      <sheetName val="tarip"/>
      <sheetName val="co_data"/>
      <sheetName val="tunj."/>
      <sheetName val="trf-d-w"/>
      <sheetName val="trf d-i"/>
      <sheetName val="trf"/>
      <sheetName val="Fungsi"/>
      <sheetName val="Sumber Asset"/>
      <sheetName val="trf 7 jht"/>
      <sheetName val="DATABASE FMC TSEL"/>
      <sheetName val="Validasi"/>
      <sheetName val="Cover-01"/>
      <sheetName val="BS01"/>
      <sheetName val="PL"/>
      <sheetName val="MCOST1"/>
      <sheetName val="Shareholders' Equity"/>
      <sheetName val="NEGARA"/>
      <sheetName val="Hua Yang Quarterly"/>
      <sheetName val="NAMES"/>
      <sheetName val="List AT-Dedy"/>
      <sheetName val="reg"/>
      <sheetName val="Lamp-14(Manajemen)"/>
      <sheetName val="tabel nilai"/>
      <sheetName val="quarry"/>
      <sheetName val="Table 1"/>
      <sheetName val="C1 NOV"/>
      <sheetName val="IPO BoQ"/>
      <sheetName val="Pareto_SKR#3"/>
      <sheetName val="Pareto_SKR#4"/>
      <sheetName val="DHSD"/>
      <sheetName val="div 8"/>
      <sheetName val="div 2"/>
      <sheetName val="div 3"/>
      <sheetName val="div 4"/>
      <sheetName val="div 5"/>
      <sheetName val="div 6"/>
      <sheetName val="div 7"/>
      <sheetName val="div 9"/>
      <sheetName val="Tran0104"/>
      <sheetName val="abk 1-14"/>
      <sheetName val="Library Procedures"/>
      <sheetName val="SHORT LIST SATKER"/>
      <sheetName val="dataKIT"/>
      <sheetName val="PkJt"/>
      <sheetName val="By"/>
      <sheetName val="ByDkp"/>
      <sheetName val="ByDkpJt"/>
      <sheetName val="PkV"/>
      <sheetName val="PkJTV"/>
      <sheetName val="ByV"/>
      <sheetName val="ByDkpV"/>
      <sheetName val="ByDkpJtV"/>
      <sheetName val="TR1LUNAS"/>
      <sheetName val="TR2lunasAgt15"/>
      <sheetName val="TR3"/>
      <sheetName val="TR4"/>
      <sheetName val="TR5"/>
      <sheetName val="TR6"/>
      <sheetName val="TR7"/>
      <sheetName val="TR8"/>
      <sheetName val="TR9"/>
      <sheetName val="TR10"/>
      <sheetName val="TR11"/>
      <sheetName val="TR12"/>
      <sheetName val="TR13"/>
      <sheetName val="TR14"/>
      <sheetName val="Tr15"/>
      <sheetName val="Bln3.9"/>
      <sheetName val="R-1"/>
      <sheetName val="R-14.OIL"/>
      <sheetName val="tr-28202"/>
      <sheetName val="Detail-PARENT"/>
      <sheetName val="kepmenaker150"/>
      <sheetName val="TRF 150"/>
      <sheetName val="Individual Gross Profit J - Aug"/>
      <sheetName val="dapeg lama"/>
      <sheetName val="FS"/>
      <sheetName val="Danamon LK"/>
      <sheetName val="PPT"/>
      <sheetName val="TSR"/>
      <sheetName val="UNIT3"/>
      <sheetName val="UNIT4"/>
      <sheetName val="NB UNIT1"/>
      <sheetName val="NB AE"/>
      <sheetName val="NB TSR"/>
      <sheetName val="NB UNIT3"/>
      <sheetName val="NB UNIT4"/>
      <sheetName val="NB TELE"/>
      <sheetName val="UNIT1"/>
      <sheetName val="AE"/>
      <sheetName val="UNIT2"/>
      <sheetName val="NB UNIT2"/>
      <sheetName val="Scenario"/>
      <sheetName val="Scenario (CN)"/>
      <sheetName val="N"/>
      <sheetName val="Fak_aktif"/>
      <sheetName val="CRITERIA2"/>
      <sheetName val="prmt"/>
      <sheetName val="General Info."/>
      <sheetName val="CODE"/>
      <sheetName val="TRBP"/>
      <sheetName val="Tariptunda"/>
      <sheetName val="Start"/>
      <sheetName val="Texte"/>
      <sheetName val="EE &amp; COA"/>
      <sheetName val="Sensititivy"/>
      <sheetName val="VAT out"/>
      <sheetName val="1crb"/>
      <sheetName val="Visa"/>
      <sheetName val="Lampiran 5A final (ALT1)"/>
      <sheetName val="final (2)"/>
      <sheetName val="JENIS PDP"/>
      <sheetName val="NAMA DEPT"/>
      <sheetName val="Manajemen Fee"/>
      <sheetName val="COST-SUM"/>
      <sheetName val="CPC"/>
      <sheetName val="Posisi Okt' 2001"/>
      <sheetName val="BBMJenis(12B1)"/>
      <sheetName val="BiPinjaman(15)"/>
      <sheetName val="LabaRugi Fungsi th (t-1)(21B)"/>
      <sheetName val="LabaRugi Lainnya(20)"/>
      <sheetName val="LabaRugi Unsur th(t-1)(21A)"/>
      <sheetName val="PembelianTL(12A1)"/>
      <sheetName val="DTU"/>
      <sheetName val="REAL-LR"/>
      <sheetName val="form ren rutin kit"/>
      <sheetName val="JADWAL"/>
      <sheetName val="KEB Mat"/>
      <sheetName val="05.NEGOSIASI"/>
      <sheetName val="06.persetujuan"/>
      <sheetName val="01.UND"/>
      <sheetName val="03. BA-EVA"/>
      <sheetName val="02.BA PENJ"/>
      <sheetName val="04. BA NEGO"/>
      <sheetName val="SP"/>
      <sheetName val="07.SPK1"/>
      <sheetName val="SPK1 (2)"/>
      <sheetName val="SP (2)"/>
      <sheetName val="Lampiran SPK"/>
      <sheetName val="SPK"/>
      <sheetName val="Buis beton"/>
      <sheetName val="DFTR GARDIST"/>
      <sheetName val="reference"/>
      <sheetName val="Customer"/>
      <sheetName val="Data Validation"/>
      <sheetName val="High"/>
      <sheetName val="Low"/>
      <sheetName val="Medium"/>
      <sheetName val="shareholders"/>
      <sheetName val="Lampiran"/>
      <sheetName val="R-16.1"/>
      <sheetName val="R-16.2"/>
      <sheetName val="FP_JUAL_"/>
      <sheetName val="F1771-II"/>
      <sheetName val="F1771-III"/>
      <sheetName val="LabaRugi Lainnya 2005(20)"/>
      <sheetName val="LabaRugi Unsur2004(21A)"/>
      <sheetName val="MvNonPilot"/>
      <sheetName val="NPK"/>
      <sheetName val="InformasiUmumConfig"/>
      <sheetName val="Schedul Har OTG 2017"/>
      <sheetName val="KOPINSA "/>
      <sheetName val="KOPINBA  "/>
      <sheetName val="MEDIA PRIMA   "/>
      <sheetName val="bill qty"/>
      <sheetName val="Inputs"/>
      <sheetName val="JVFORM"/>
      <sheetName val="Source HPI"/>
      <sheetName val="Source HP"/>
      <sheetName val="IPL_SCHEDULE"/>
      <sheetName val="AA.1.1 BNI"/>
      <sheetName val="SLS-TGT-FEED (FDM)"/>
      <sheetName val="C&amp;E"/>
      <sheetName val="SheetGMP"/>
      <sheetName val="SheetGMT"/>
      <sheetName val="Project"/>
      <sheetName val="BOY"/>
      <sheetName val="ISI"/>
      <sheetName val="NB BOY"/>
      <sheetName val="NB ISI"/>
      <sheetName val="Parameters"/>
      <sheetName val="Div 10"/>
      <sheetName val="Informasi"/>
      <sheetName val="CAPEX"/>
      <sheetName val="SUD Iron Curtain Method"/>
      <sheetName val="PP"/>
      <sheetName val="DATA PENGUSAHAAN"/>
      <sheetName val="rekap impor"/>
      <sheetName val="Equity Movement"/>
      <sheetName val="hitung"/>
      <sheetName val="Alat dan Perabot"/>
      <sheetName val="Act"/>
      <sheetName val="AN_EL(16.0)"/>
      <sheetName val="FA1999"/>
      <sheetName val="SUPPEXT"/>
      <sheetName val="BASIC ASSUMPTION"/>
      <sheetName val="12.REFERENSI"/>
      <sheetName val="DAT-BUL"/>
      <sheetName val="PB(B)"/>
      <sheetName val="EMSTOT1"/>
      <sheetName val="Kode GL "/>
      <sheetName val="kali-2001"/>
      <sheetName val="OPEX Non-Fuel"/>
      <sheetName val="Contoh Template Rekap Payroll"/>
      <sheetName val="ASSUM-COMB-Prop"/>
      <sheetName val="dayin"/>
      <sheetName val="BS Audited"/>
      <sheetName val="4.1.1"/>
      <sheetName val="D-2"/>
      <sheetName val="Kalk"/>
      <sheetName val="HR"/>
      <sheetName val="ME BAY"/>
      <sheetName val="Trhan_Outdoor_Combined wo MK"/>
      <sheetName val="Mat.Group vs Val.Class"/>
      <sheetName val="eQUIPMENT COST"/>
      <sheetName val="Data Tower"/>
      <sheetName val="5-Peralatan"/>
      <sheetName val="FCM"/>
      <sheetName val="HARGA SATUAN MDU"/>
      <sheetName val="PkVal"/>
      <sheetName val="PkJtRp"/>
      <sheetName val="PkJtVal"/>
      <sheetName val="ByDkpRp"/>
      <sheetName val="ByDkpVal"/>
      <sheetName val="ByDkpJtRp"/>
      <sheetName val="ByDkpJtVal"/>
      <sheetName val="ByPinjRp"/>
      <sheetName val="ByPinjVal"/>
      <sheetName val="DJBB PNYL"/>
      <sheetName val="Chart gang BOGOR"/>
      <sheetName val="MESIN_KIT"/>
      <sheetName val="B.P-C.P 2006"/>
      <sheetName val="Kode"/>
      <sheetName val="DJBB_PNYL"/>
      <sheetName val="Chart_gang_BOGOR"/>
      <sheetName val="B_P-C_P_2006"/>
      <sheetName val="Layout-UNIT1"/>
      <sheetName val="Location"/>
      <sheetName val="Produksi"/>
      <sheetName val="BRUT0-1"/>
      <sheetName val="Lk200312-02-03-04"/>
      <sheetName val="Prod.Harian"/>
      <sheetName val="M-PEG"/>
      <sheetName val="L-rok"/>
      <sheetName val="sk17-76-78"/>
      <sheetName val="Listrik Mati 05"/>
      <sheetName val="Listrik Mati 06"/>
      <sheetName val="L-PENGUS-24.00"/>
      <sheetName val="KINERJA"/>
      <sheetName val="Eval.bln.Okt'15"/>
      <sheetName val="ROH PBS"/>
      <sheetName val="PBS"/>
      <sheetName val="ROH JAM 07-14"/>
      <sheetName val="JLK"/>
      <sheetName val="ROH JAM 15-21"/>
      <sheetName val="ROH JAM 00-06"/>
      <sheetName val="TIMO"/>
      <sheetName val="GRG"/>
      <sheetName val="KTG"/>
      <sheetName val="WDL"/>
      <sheetName val="PJKL"/>
      <sheetName val="KDO"/>
      <sheetName val="KLB"/>
      <sheetName val="SMPR"/>
      <sheetName val="SDRJ"/>
      <sheetName val="WNG"/>
      <sheetName val="Input T&amp;R Prod"/>
      <sheetName val="Da AN BRAT TWR"/>
      <sheetName val="THN-6"/>
      <sheetName val="Pareto_SKR#2"/>
      <sheetName val="KUMULATIP"/>
      <sheetName val="Jenis Pelatihan"/>
      <sheetName val="DGGKIT+ Derating"/>
      <sheetName val="WORKPLAN GROWS R KARANGNUNGGAL"/>
      <sheetName val="PTG"/>
      <sheetName val="Daftar"/>
      <sheetName val="MST"/>
      <sheetName val="DJBB_PNYL1"/>
      <sheetName val="Chart_gang_BOGOR1"/>
      <sheetName val="B_P-C_P_20061"/>
      <sheetName val="FORM_REN_RUTIN_KIT"/>
      <sheetName val="Prod_Harian"/>
      <sheetName val="Listrik_Mati_05"/>
      <sheetName val="Listrik_Mati_06"/>
      <sheetName val="L-PENGUS-24_00"/>
      <sheetName val="Eval_bln_Okt'15"/>
      <sheetName val="ROH_PBS"/>
      <sheetName val="ROH_JAM_07-14"/>
      <sheetName val="ROH_JAM_15-21"/>
      <sheetName val="ROH_JAM_00-06"/>
      <sheetName val="Input_T&amp;R_Prod"/>
      <sheetName val="Da_AN_BRAT_TWR"/>
      <sheetName val="GABLUARJAWA1_(2)1"/>
      <sheetName val="FORM_A1_A2__Tangerang"/>
      <sheetName val="FORM_A1_A2__Gambir"/>
      <sheetName val="FORM_A1_A2__Kebayoran"/>
      <sheetName val="FORM_A1_A2__Kramatjati"/>
      <sheetName val="FORM_A1_A2_KD"/>
      <sheetName val="Basket_6"/>
      <sheetName val="Jenis_Pelatihan"/>
      <sheetName val="TUL III-09"/>
      <sheetName val="analhps Pasng"/>
      <sheetName val="TAHAP 5"/>
      <sheetName val="Beltra  (7)"/>
      <sheetName val="NP-7"/>
      <sheetName val="HSLAIN-LAIN"/>
      <sheetName val="AC"/>
      <sheetName val="DAFGED"/>
      <sheetName val="Peralatan (2)"/>
      <sheetName val="UPAH DAN BAHAN"/>
      <sheetName val="2008"/>
      <sheetName val="RATE TENAGA KERJA"/>
      <sheetName val="beban"/>
      <sheetName val="Kuantitas"/>
      <sheetName val="PANDUAN"/>
      <sheetName val="HIDE"/>
      <sheetName val="Prog Desc"/>
      <sheetName val="bayar_per_02082018"/>
      <sheetName val="4.2-BPP"/>
      <sheetName val="4.3-HargaJual"/>
      <sheetName val="2"/>
      <sheetName val="master rab"/>
      <sheetName val="TRIP TRAFO APR"/>
      <sheetName val="METER"/>
      <sheetName val="HAR APR"/>
      <sheetName val="GRAFIK"/>
      <sheetName val="AGREGAT"/>
      <sheetName val="A.Div10"/>
      <sheetName val="A.Div3"/>
      <sheetName val="A.Div 2"/>
      <sheetName val="A.Div 4"/>
      <sheetName val="A.Div5"/>
      <sheetName val="A.Div7"/>
      <sheetName val="Sect-1a"/>
      <sheetName val="Cover_sheet"/>
      <sheetName val="DGGKIT+_Derating"/>
      <sheetName val="WORKPLAN_GROWS_R_KARANGNUNGGAL"/>
      <sheetName val="TUL_III-09"/>
      <sheetName val="MC_Qty"/>
      <sheetName val="vendor"/>
      <sheetName val="form KD"/>
      <sheetName val="VM OKT"/>
      <sheetName val="SPK GABUNG"/>
      <sheetName val="SPB"/>
      <sheetName val="SPJ"/>
      <sheetName val="JASA AI"/>
      <sheetName val="JASA AO"/>
      <sheetName val="BARANG AI"/>
      <sheetName val="BARANG AO"/>
      <sheetName val="SPB BELUM KEMBALI"/>
      <sheetName val="SISA KUOTA KHS JASA"/>
      <sheetName val="Ref Additional Payment"/>
      <sheetName val="PENYEBAB"/>
      <sheetName val="K_TAM_SPK032"/>
      <sheetName val="Keterangan"/>
      <sheetName val="FJ per BLN"/>
      <sheetName val="DC REAL PER TW"/>
      <sheetName val="10"/>
      <sheetName val="GGN_PENY_FEB2009 &gt; 5"/>
      <sheetName val="DJBB_PNYL2"/>
      <sheetName val="Chart_gang_BOGOR2"/>
      <sheetName val="B_P-C_P_20062"/>
      <sheetName val="FORM_REN_RUTIN_KIT1"/>
      <sheetName val="Prod_Harian1"/>
      <sheetName val="Listrik_Mati_051"/>
      <sheetName val="Listrik_Mati_061"/>
      <sheetName val="Tabel_Kode1"/>
      <sheetName val="Da_AN_BRAT_TWR1"/>
      <sheetName val="L-PENGUS-24_001"/>
      <sheetName val="Eval_bln_Okt'151"/>
      <sheetName val="ROH_PBS1"/>
      <sheetName val="ROH_JAM_07-141"/>
      <sheetName val="ROH_JAM_15-211"/>
      <sheetName val="ROH_JAM_00-061"/>
      <sheetName val="Input_T&amp;R_Prod1"/>
      <sheetName val="GABLUARJAWA1_(2)2"/>
      <sheetName val="WORKPLAN_GROWS_R_KARANGNUNGGAL1"/>
      <sheetName val="FORM_A1_A2__Tangerang1"/>
      <sheetName val="FORM_A1_A2__Gambir1"/>
      <sheetName val="FORM_A1_A2__Kebayoran1"/>
      <sheetName val="FORM_A1_A2__Kramatjati1"/>
      <sheetName val="FORM_A1_A2_KD1"/>
      <sheetName val="Basket_61"/>
      <sheetName val="scada_20011"/>
      <sheetName val="Jenis_Pelatihan1"/>
      <sheetName val="DGGKIT+_Derating1"/>
      <sheetName val="FLI_-_Sec_11"/>
      <sheetName val="BIODATA"/>
      <sheetName val="KARYAWAN"/>
      <sheetName val="masteradm"/>
      <sheetName val="master_fln"/>
      <sheetName val="master_opt"/>
      <sheetName val="master_pgd"/>
      <sheetName val="master_pmd"/>
      <sheetName val="master_pmd_new"/>
      <sheetName val="Analisa 600"/>
      <sheetName val="terbilang"/>
      <sheetName val="H.BAHAN"/>
      <sheetName val="DATA ACUAN"/>
      <sheetName val="kumpulan"/>
      <sheetName val="STRUKTUR"/>
      <sheetName val="COP"/>
      <sheetName val="HPP"/>
      <sheetName val="uts"/>
      <sheetName val="TITIK KOORDINAT 1"/>
      <sheetName val="TRAFO 2"/>
      <sheetName val="FJ KSKT"/>
      <sheetName val="FJ KSKT EMIN"/>
      <sheetName val="FJ per BLN EMIN"/>
      <sheetName val="ASSET SE-060"/>
      <sheetName val="DATA LF"/>
      <sheetName val="KWH E MIN"/>
      <sheetName val="HITUNG LF TR,TRFO,SR"/>
      <sheetName val="KONDUKTOR"/>
      <sheetName val="GARDU"/>
      <sheetName val="TRAFO"/>
      <sheetName val="BA_Rapen"/>
      <sheetName val="LOAD2010"/>
      <sheetName val="BHN"/>
      <sheetName val="Jenis Pemeliharaan"/>
      <sheetName val="Kode User"/>
      <sheetName val="RekapLEP"/>
      <sheetName val="Confidential PAS HMI"/>
      <sheetName val="P-SA"/>
      <sheetName val="SATUAN"/>
      <sheetName val="LISDES"/>
      <sheetName val="SEX"/>
      <sheetName val="List of Inventory"/>
      <sheetName val="ATRIBUT"/>
      <sheetName val="JARAK TEMPUH PERGESERAN TRAFO"/>
      <sheetName val="Lembar1"/>
      <sheetName val="Lembar2"/>
      <sheetName val="JARAK PEMBONGKARAN &amp; RELOKASI N"/>
      <sheetName val="DAFTAR PEKERJAAN PONDASI &amp; PEMA"/>
      <sheetName val="DAFTAR PENGADAAN PEMASANGAN NCT"/>
      <sheetName val="SAPITO"/>
      <sheetName val="SALDO PERSEDIAAN"/>
      <sheetName val="Daftar Peserta"/>
      <sheetName val="Simulasi SPPD"/>
      <sheetName val="Data asli"/>
      <sheetName val="Database SPPD ke JKT"/>
      <sheetName val="Section 2 MastlisteRev02"/>
      <sheetName val="Overview"/>
      <sheetName val="WO"/>
      <sheetName val="DKM Jasa"/>
      <sheetName val="RAB Jasa"/>
      <sheetName val="DKM Konsumabel"/>
      <sheetName val="RAB Mat Konsumabel"/>
      <sheetName val="RAB Mat Utama"/>
      <sheetName val="DKM Mat. Utama"/>
      <sheetName val="Analisa Material Utama"/>
      <sheetName val="HPE Jasa"/>
      <sheetName val="Tentative "/>
      <sheetName val="SPEK TEKNIS (2)"/>
      <sheetName val="CPI"/>
      <sheetName val="IKK 2018"/>
      <sheetName val="INKINDO 2018"/>
      <sheetName val="IKK 2017"/>
      <sheetName val="new kinerja"/>
      <sheetName val="Data Kit"/>
      <sheetName val="Data Kit Kaltim"/>
      <sheetName val="Upah Bahan"/>
      <sheetName val="WP"/>
      <sheetName val="RKS"/>
      <sheetName val="VALIDASI PRK"/>
      <sheetName val="KATALOG"/>
      <sheetName val="Rekap per Jenis"/>
      <sheetName val="Formula"/>
      <sheetName val="BBaku(12C3)"/>
      <sheetName val="BOLain(12E2)"/>
      <sheetName val="LabaRugi Fungsi"/>
      <sheetName val="LabaRugi Fungsi2004(21B)"/>
      <sheetName val="PembelianiTL(12A1"/>
      <sheetName val="Adj"/>
      <sheetName val="TUL III-09 UNIT"/>
      <sheetName val="Posisi"/>
      <sheetName val="000000"/>
      <sheetName val="dataPHT"/>
      <sheetName val="dataIBT"/>
      <sheetName val="Sheet42"/>
      <sheetName val="Sentra"/>
      <sheetName val="POWER"/>
      <sheetName val="DExp.Lmb"/>
      <sheetName val="Konstruksi"/>
      <sheetName val="Pengalaman Per"/>
      <sheetName val="SITE-E"/>
      <sheetName val="KH"/>
      <sheetName val="Umum"/>
      <sheetName val="Amr"/>
      <sheetName val="Energi Disalurkan"/>
      <sheetName val="KWH_RPJual"/>
      <sheetName val="Data Penyulang"/>
      <sheetName val="URA E450"/>
      <sheetName val="2-JTW"/>
      <sheetName val="Progress"/>
      <sheetName val="Mobilisasi-pnw"/>
      <sheetName val="TAHAP_5"/>
      <sheetName val="analhps_Pasng"/>
      <sheetName val="Beltra__(7)"/>
      <sheetName val="Master_Edit"/>
      <sheetName val="RATE_TENAGA_KERJA"/>
      <sheetName val="Peralatan_(2)"/>
      <sheetName val="Prog_Desc"/>
      <sheetName val="GAJI"/>
      <sheetName val="MAIN"/>
      <sheetName val="PESANTREN"/>
      <sheetName val="G"/>
      <sheetName val="Curup"/>
      <sheetName val="Prabu"/>
      <sheetName val="On Time"/>
      <sheetName val="BQ"/>
      <sheetName val="mob (2)"/>
      <sheetName val="Contract &amp; Assumptions"/>
      <sheetName val="MENU1"/>
      <sheetName val="Data Realisasi"/>
      <sheetName val="Curah Hujan Bulanan"/>
      <sheetName val="KWH 12BL (2)"/>
      <sheetName val="Note"/>
      <sheetName val="TDL2001"/>
      <sheetName val="D_ANALISA"/>
      <sheetName val="TUK BPJS KES okt"/>
      <sheetName val="spta"/>
      <sheetName val="Laba Rugi Smt I"/>
      <sheetName val="INVESTIGASI JTR"/>
      <sheetName val="HPE-Non-Person"/>
      <sheetName val="HPS-Person"/>
      <sheetName val="Analisa Harga"/>
      <sheetName val="D2 BOQ LE TWR"/>
      <sheetName val="Ea. ANA POND"/>
      <sheetName val="UK110301"/>
      <sheetName val="drawing"/>
      <sheetName val="Sag1"/>
      <sheetName val="SWENG_Risk"/>
      <sheetName val="TRA_TS"/>
      <sheetName val="Price_List"/>
      <sheetName val="Analisa Mrg1"/>
      <sheetName val="Pipe"/>
      <sheetName val="HB "/>
      <sheetName val="villa"/>
      <sheetName val="struktur tdk dipakai"/>
      <sheetName val="anal-drainase,tanah&amp;ps batu"/>
      <sheetName val="anal-beton"/>
      <sheetName val="Gangg_PL"/>
      <sheetName val="Sche-Harvest-Monodon"/>
      <sheetName val="Query2"/>
      <sheetName val="Prod~Alt"/>
      <sheetName val="Shedule"/>
      <sheetName val="Real Lunas"/>
      <sheetName val="Monitoring Juli"/>
      <sheetName val="Scoreboard"/>
      <sheetName val="GET ULP"/>
      <sheetName val="Tw I,II,III,IV"/>
      <sheetName val="PELUNASAN P2TL"/>
      <sheetName val="P2TL KWH&amp;RP GET WIL"/>
      <sheetName val="P2TL KWH&amp;RP GET WIL (2)"/>
      <sheetName val="TARGET WILSU VS PPJ"/>
      <sheetName val="Monitoring Feb"/>
      <sheetName val="Monitoring Mar"/>
      <sheetName val="Monitoring April"/>
      <sheetName val="Monitoring Mei"/>
      <sheetName val="Monitoring Juni"/>
      <sheetName val="Hrg.Dasar"/>
      <sheetName val="Mob."/>
      <sheetName val="AHS - Personel"/>
      <sheetName val="AHS - Non Personel"/>
      <sheetName val="Analisa Struktur Data"/>
      <sheetName val="갑지"/>
      <sheetName val="BAG-III"/>
      <sheetName val="Noodles (assumptions)"/>
      <sheetName val="SUMMARY TOTAL"/>
      <sheetName val="pegawai"/>
      <sheetName val="DINI"/>
      <sheetName val="MPP"/>
      <sheetName val="HARGA BAHAN"/>
      <sheetName val="HBA Base"/>
      <sheetName val="DBF"/>
      <sheetName val="DBF Mode"/>
      <sheetName val="2. Volume Pasokan 2017"/>
      <sheetName val="TSS"/>
      <sheetName val="references"/>
      <sheetName val="F1-Construction Cost Breakdown"/>
      <sheetName val="Bill of Quantity"/>
      <sheetName val="Rekapitulasi"/>
      <sheetName val="indeks"/>
      <sheetName val="Breakdown-CommSvc"/>
      <sheetName val="Breakdown-ConstrSvc"/>
      <sheetName val="Breakdown-EngSvc"/>
      <sheetName val="Engineering"/>
      <sheetName val="Owner Jkt Office"/>
      <sheetName val="Owner Site Office"/>
      <sheetName val="Breakdown-ProjMgtServ"/>
      <sheetName val="Breakdown-ProcSvc"/>
      <sheetName val="Form-04B"/>
      <sheetName val="Cost_BD_Steel"/>
      <sheetName val="SCH_GG &amp; SAS"/>
      <sheetName val="Cara"/>
      <sheetName val="CUTI TH"/>
      <sheetName val="CUTI BESAR"/>
      <sheetName val="WINDUAN 2"/>
      <sheetName val="WINDUAN 3"/>
      <sheetName val="WINDUAN 4"/>
      <sheetName val="PENSIUN"/>
      <sheetName val="Pens. Normal "/>
      <sheetName val="Data THR"/>
      <sheetName val="Data Peg. per 1 Jan-2006"/>
      <sheetName val="Gaji Dasar"/>
      <sheetName val="Tunj. Jabatan"/>
      <sheetName val="Tj. Daerah"/>
      <sheetName val="Tj. Dasar"/>
      <sheetName val="Ct Th "/>
      <sheetName val="Ct.Bsr "/>
      <sheetName val="2 Windu"/>
      <sheetName val="3 Windu"/>
      <sheetName val="4 Windu"/>
      <sheetName val="THR"/>
      <sheetName val="Iur Pemb Kerja"/>
      <sheetName val="Pajak "/>
      <sheetName val="Pakaian Dinas"/>
      <sheetName val="Rupa-rupa"/>
      <sheetName val="Uang Makan Lembur"/>
      <sheetName val="Biaya Diklat"/>
      <sheetName val="Final - 1 Tahun"/>
      <sheetName val="Final - Triwulanan"/>
      <sheetName val="Final - Bulanan"/>
      <sheetName val="DivIII"/>
      <sheetName val="DivIV"/>
      <sheetName val="DivV"/>
      <sheetName val="DivVIII"/>
      <sheetName val="divIX"/>
      <sheetName val="DivX"/>
      <sheetName val="REKTOT"/>
      <sheetName val="rekI"/>
      <sheetName val="bqI"/>
      <sheetName val="rek2"/>
      <sheetName val="bq2"/>
      <sheetName val="rek3"/>
      <sheetName val="bq3"/>
      <sheetName val="rek4"/>
      <sheetName val="bq4"/>
      <sheetName val="metoda"/>
      <sheetName val="alat (2)"/>
      <sheetName val="upah (2)"/>
      <sheetName val="BS-Rupiah"/>
      <sheetName val="BS-USD"/>
      <sheetName val="PL-IDR"/>
      <sheetName val="PL-USD"/>
      <sheetName val="Cash &amp; cash equivalent"/>
      <sheetName val="Trade Receivable"/>
      <sheetName val="Other Receivable"/>
      <sheetName val="Inventories"/>
      <sheetName val="Tax Recoverable"/>
      <sheetName val="Deffered Expenditure"/>
      <sheetName val="Plasma Investment"/>
      <sheetName val="koreksi plasma"/>
      <sheetName val="Developmen Cost of Plt."/>
      <sheetName val="Fixed Asset"/>
      <sheetName val="Construction In Progress"/>
      <sheetName val="Creditors"/>
      <sheetName val="Acrual "/>
      <sheetName val="Advances from customers"/>
      <sheetName val="Borrowing"/>
      <sheetName val="Tax Payable"/>
      <sheetName val="Bank Loan &amp; Other Loan"/>
      <sheetName val="Capital"/>
      <sheetName val="Forex"/>
      <sheetName val="Other Forex"/>
      <sheetName val="Interest"/>
      <sheetName val="Finance exp."/>
      <sheetName val="loan wilmar 1"/>
      <sheetName val="loan wilmar 2"/>
      <sheetName val="loan u sap 1"/>
      <sheetName val="loan u sap 2"/>
      <sheetName val="loan wilmar"/>
      <sheetName val="loan u sap"/>
      <sheetName val="Tes Bs"/>
      <sheetName val="Tes Pl"/>
      <sheetName val="Idr This Month"/>
      <sheetName val="Idr Todate"/>
      <sheetName val="Usd This Month"/>
      <sheetName val="Usd Todate"/>
      <sheetName val="Forex 1"/>
      <sheetName val="ITEM-BALANCE"/>
      <sheetName val="NMI-Tax Recoverable &amp; Payable"/>
      <sheetName val="NMI-Acrual"/>
      <sheetName val="Other Asset"/>
      <sheetName val="Stock Movement"/>
      <sheetName val="NMI-Tax Recoverable&amp;Payable"/>
      <sheetName val="NMI-Acrual "/>
      <sheetName val="NMI-Developmen Cost of Plt."/>
      <sheetName val="NMI-Plasma Investment"/>
      <sheetName val="NMI-Def exp, Bank&amp;Other Loan"/>
      <sheetName val="Monetery Item- Related"/>
      <sheetName val="Monetery Item-Non Related"/>
      <sheetName val="Monetery Item"/>
      <sheetName val="MASTER FILE"/>
      <sheetName val="3"/>
      <sheetName val="4"/>
      <sheetName val="usd 2002 stl adj"/>
      <sheetName val="Agenda"/>
      <sheetName val="Menutama"/>
      <sheetName val="DL"/>
      <sheetName val="Cinta Manis1"/>
      <sheetName val="Cinta Manis2"/>
      <sheetName val="Bengkunat1"/>
      <sheetName val="Bengkunat2"/>
      <sheetName val="Pwsari1"/>
      <sheetName val="Pwsari2"/>
      <sheetName val="MSiau1"/>
      <sheetName val="MSiau2"/>
      <sheetName val="PDagang1"/>
      <sheetName val="PDagang2"/>
      <sheetName val="SLokan1"/>
      <sheetName val="SLokan2"/>
      <sheetName val="TKelumpang1"/>
      <sheetName val="TKelumpang2"/>
      <sheetName val="H"/>
      <sheetName val="S"/>
      <sheetName val="T"/>
      <sheetName val="6"/>
      <sheetName val="7"/>
      <sheetName val="8"/>
      <sheetName val="11"/>
      <sheetName val="Revisi"/>
      <sheetName val="Cover_Kontrak"/>
      <sheetName val="Daftar Isi"/>
      <sheetName val="RekapKon"/>
      <sheetName val="CiMaPlbTmb"/>
      <sheetName val="BeKu1Tgk"/>
      <sheetName val="BeKu2Tgk"/>
      <sheetName val="PuWoJmbStd"/>
      <sheetName val="PuWoJmbTmb"/>
      <sheetName val="MuSiJmbStd"/>
      <sheetName val="MuSiJmbTmb"/>
      <sheetName val="PeDaJmbStd"/>
      <sheetName val="PeDaJmbTmb"/>
      <sheetName val="SeLoJmbStd"/>
      <sheetName val="SeLoJmbTmb"/>
      <sheetName val="TaKeTjpStd"/>
      <sheetName val="TaKeTjpTmb"/>
      <sheetName val="ADMINISTRASI"/>
      <sheetName val="16.P.W.T"/>
      <sheetName val="13.FLARE SYSTEM"/>
      <sheetName val="5.C.H.U"/>
      <sheetName val="4.G.S.U AREA"/>
      <sheetName val="3.INLET MANIFOLD"/>
      <sheetName val="2.CPP station"/>
      <sheetName val="1.Flow line"/>
      <sheetName val="Bentuk-28"/>
      <sheetName val="Bentuk-10"/>
      <sheetName val="Bentuk-11 "/>
      <sheetName val="Form 04B-2"/>
      <sheetName val="AG Pipe Qty Analysis"/>
      <sheetName val="inter"/>
      <sheetName val="BA Transaction"/>
      <sheetName val="Download_Cover"/>
      <sheetName val="AHS STR ARS"/>
      <sheetName val="AHS ME"/>
      <sheetName val="HSD ARS+STR"/>
      <sheetName val="HSD ME"/>
      <sheetName val="KMS-DISHIGH "/>
      <sheetName val="SE.11-BASKET"/>
      <sheetName val="TRANS (GAB)"/>
      <sheetName val="Resume RKAP"/>
      <sheetName val="RESUM-BASKET"/>
      <sheetName val="RESUM  DISBURSE"/>
      <sheetName val="Resum Prioritas"/>
      <sheetName val="RESUM "/>
      <sheetName val="DISBURSE"/>
      <sheetName val="TID"/>
      <sheetName val="TI"/>
      <sheetName val="urgensi-basket 1"/>
      <sheetName val="urgensi-basket 2"/>
      <sheetName val="urgensi-basket 3"/>
      <sheetName val="urgensi-basket 4"/>
      <sheetName val="urgensi-basket 5"/>
      <sheetName val="urgensi-basket 6"/>
      <sheetName val="RESUME-UAI"/>
      <sheetName val="UAI 2009- RJBR-Rev Jun 2008"/>
      <sheetName val="DAFT_HARG_SAT_PEK."/>
      <sheetName val="DAFT_ALAT,UPAH &amp; MAT"/>
      <sheetName val="RKAP_06_UAI"/>
      <sheetName val="W-SU"/>
      <sheetName val="W-SB"/>
      <sheetName val="W-R"/>
      <sheetName val="W-SJB"/>
      <sheetName val="W-L"/>
      <sheetName val="W-BB"/>
      <sheetName val="W-KB"/>
      <sheetName val="W-KST"/>
      <sheetName val="W-KT"/>
      <sheetName val="W-SUT"/>
      <sheetName val="W-SSR"/>
      <sheetName val="W-M"/>
      <sheetName val="W-P"/>
      <sheetName val="W-NTB"/>
      <sheetName val="W-NTT"/>
      <sheetName val="D-B"/>
      <sheetName val="D-JTM"/>
      <sheetName val="D-JTG"/>
      <sheetName val="D-JBB"/>
      <sheetName val="D-JRT"/>
      <sheetName val="K-SBU"/>
      <sheetName val="K-SBS"/>
      <sheetName val="P3B-J"/>
      <sheetName val="P3B-S"/>
      <sheetName val="JPP"/>
      <sheetName val="JE"/>
      <sheetName val="JP"/>
      <sheetName val="JMK"/>
      <sheetName val="JS"/>
      <sheetName val="KP"/>
      <sheetName val="P-SSR"/>
      <sheetName val="P-JBN"/>
      <sheetName val="P-S"/>
      <sheetName val="P-K"/>
      <sheetName val="K-TJ"/>
      <sheetName val="K-MTR"/>
      <sheetName val="K-CLG"/>
      <sheetName val="PJB"/>
      <sheetName val="IP"/>
      <sheetName val="BTM"/>
      <sheetName val="ICP"/>
      <sheetName val="PLN E"/>
      <sheetName val="PLN TRK"/>
      <sheetName val="REK WIL"/>
      <sheetName val="REK DIS"/>
      <sheetName val="REK KP"/>
      <sheetName val="REK JP"/>
      <sheetName val="REK PIK"/>
      <sheetName val="REK AP"/>
      <sheetName val="REKAP UNIT 1"/>
      <sheetName val="RIP 1"/>
      <sheetName val="RKAI 1"/>
      <sheetName val="RISD 1"/>
      <sheetName val="RIP"/>
      <sheetName val="RKAI"/>
      <sheetName val="RISD"/>
      <sheetName val="DAF PROY"/>
      <sheetName val="PROFIT"/>
      <sheetName val="P-L"/>
      <sheetName val="BUDg"/>
      <sheetName val="예산"/>
      <sheetName val="FCST"/>
      <sheetName val="M_H"/>
      <sheetName val="F_MONY"/>
      <sheetName val="환보고"/>
      <sheetName val="환자료"/>
      <sheetName val="노무비(MM)"/>
      <sheetName val="노무비(비용)"/>
      <sheetName val="공사비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odule1"/>
      <sheetName val="Module2"/>
      <sheetName val="Module3"/>
      <sheetName val="COA-17"/>
      <sheetName val="C-18"/>
      <sheetName val="별총"/>
      <sheetName val="총괄표"/>
      <sheetName val="h-013211-2"/>
      <sheetName val="Plan"/>
      <sheetName val="일위대가"/>
      <sheetName val="SG"/>
      <sheetName val="SHL"/>
      <sheetName val="도"/>
      <sheetName val="산근"/>
      <sheetName val="CAT_5"/>
      <sheetName val="INSTR"/>
      <sheetName val="LinerWt"/>
      <sheetName val="TTL"/>
      <sheetName val="기계내역서"/>
      <sheetName val="DESIGN"/>
      <sheetName val="OCT.FDN"/>
      <sheetName val="12CGOU"/>
      <sheetName val="Summary Sheets"/>
      <sheetName val="Activity"/>
      <sheetName val="Crew"/>
      <sheetName val="Piping"/>
      <sheetName val="Pipe Supports"/>
      <sheetName val="VXXXXX"/>
      <sheetName val="인원계획"/>
      <sheetName val="공조위생"/>
      <sheetName val="EQUIP LIST"/>
      <sheetName val="CST_STAT"/>
      <sheetName val="Process Piping"/>
      <sheetName val="FILTER"/>
      <sheetName val="노임9월"/>
      <sheetName val="Cash2"/>
      <sheetName val="Z"/>
      <sheetName val="기준"/>
      <sheetName val="WORK-VOL"/>
      <sheetName val="EQT-ESTN"/>
      <sheetName val="당진1,2호기전선관설치및접지4차공사내역서-을지"/>
      <sheetName val="3. GROUNDING SYSTEM"/>
      <sheetName val="Material and Manpower data"/>
      <sheetName val="Pricing Summary"/>
      <sheetName val="일위대가표"/>
      <sheetName val="집계표"/>
      <sheetName val="대비표"/>
      <sheetName val="Project-A"/>
      <sheetName val="Chart"/>
      <sheetName val="EQUIP"/>
      <sheetName val="견"/>
      <sheetName val="보온자재단가표"/>
      <sheetName val="작성기준"/>
      <sheetName val="Alum."/>
      <sheetName val="LEGEND"/>
      <sheetName val="look-up"/>
      <sheetName val="AILC004"/>
      <sheetName val="Fax"/>
      <sheetName val="단가"/>
      <sheetName val="실행내역"/>
      <sheetName val="rate"/>
      <sheetName val="9_Material Rates"/>
      <sheetName val="1_References"/>
      <sheetName val="갑지1"/>
      <sheetName val="P-HOT.XLS"/>
      <sheetName val="현장지지물물량"/>
      <sheetName val="내역서"/>
      <sheetName val="Bid Summary"/>
      <sheetName val="SKETCH"/>
      <sheetName val="2.2 STAFF Scedule"/>
      <sheetName val="PROCURE"/>
      <sheetName val="조명시설"/>
      <sheetName val="CALCULATION"/>
      <sheetName val="PRO_DCI"/>
      <sheetName val="INST_DCI"/>
      <sheetName val="HVAC_DCI"/>
      <sheetName val="PIPE_DCI"/>
      <sheetName val="환율"/>
      <sheetName val="CONTENTS"/>
      <sheetName val="금액내역서"/>
      <sheetName val="steam table"/>
      <sheetName val="WORK"/>
      <sheetName val="HORI. VESSEL"/>
      <sheetName val="@PRICE1"/>
      <sheetName val="최종단가"/>
      <sheetName val="장비"/>
      <sheetName val="노무"/>
      <sheetName val="자재"/>
      <sheetName val="산근1"/>
      <sheetName val="토목품셈"/>
      <sheetName val="입출재고현황 (2)"/>
      <sheetName val="AREA"/>
      <sheetName val="바닥판"/>
      <sheetName val="TYPE1"/>
      <sheetName val="철근량"/>
      <sheetName val="토목주소"/>
      <sheetName val="프랜트면허"/>
      <sheetName val="역T형"/>
      <sheetName val="PILE"/>
      <sheetName val="Quantity"/>
      <sheetName val="견적"/>
      <sheetName val="Engg-Exec-2"/>
      <sheetName val="Site-Precom-2"/>
      <sheetName val="Collab"/>
      <sheetName val="Transport"/>
      <sheetName val="Civil 1"/>
      <sheetName val="Civil 2"/>
      <sheetName val="Civil 3"/>
      <sheetName val="Site 1"/>
      <sheetName val="Site 2"/>
      <sheetName val="Site 3"/>
      <sheetName val="Site Faci"/>
      <sheetName val="Cont"/>
      <sheetName val="Engg-Exec-1"/>
      <sheetName val="Site-Precom-1"/>
      <sheetName val="Site-Precom-Vendor"/>
      <sheetName val="Risk-Anal"/>
      <sheetName val="Ranges"/>
      <sheetName val="User"/>
      <sheetName val="Rate Analysis"/>
      <sheetName val="insulation"/>
      <sheetName val="97 사업추정(WEKI)"/>
      <sheetName val="찍기"/>
      <sheetName val="95삼성급(본사)"/>
      <sheetName val="Man Hole"/>
      <sheetName val="대로근거"/>
      <sheetName val="중로근거"/>
      <sheetName val="조건표"/>
      <sheetName val="내역표지"/>
      <sheetName val="산출2-기기동력"/>
      <sheetName val="40총괄"/>
      <sheetName val="40집계"/>
      <sheetName val="30신설일위대가"/>
      <sheetName val="30집계표"/>
      <sheetName val="NSCP견적물량"/>
      <sheetName val="Inst Matl Table"/>
      <sheetName val="Inst_Type"/>
      <sheetName val="Loop Type"/>
      <sheetName val="Tracing"/>
      <sheetName val="Hookup"/>
      <sheetName val="1. 설계조건 2.단면가정 3. 하중계산"/>
      <sheetName val="DATA 입력란"/>
      <sheetName val="내역"/>
      <sheetName val="초기화면"/>
      <sheetName val="경비"/>
      <sheetName val="GROUNDING SYSTEM"/>
      <sheetName val="El(Increased)"/>
      <sheetName val="Civil"/>
      <sheetName val="DB@Acess"/>
      <sheetName val="재료비"/>
      <sheetName val="GiaVL"/>
      <sheetName val="Code_Magics"/>
      <sheetName val="MP MOB"/>
      <sheetName val="공사비예산서(토목분)"/>
      <sheetName val="가격조사서"/>
      <sheetName val="연돌일위집계"/>
      <sheetName val="HANDHOLE(2)"/>
      <sheetName val="PAD TR보호대기초"/>
      <sheetName val="가로등기초"/>
      <sheetName val="TABLES"/>
      <sheetName val="공사내역"/>
      <sheetName val="D-3109"/>
      <sheetName val="당초"/>
      <sheetName val="Master_Data"/>
      <sheetName val="집계표(OPTION)"/>
      <sheetName val="배명(단가)"/>
      <sheetName val="TANK"/>
      <sheetName val="Car park lease"/>
      <sheetName val="단면가정"/>
      <sheetName val="설계조건"/>
      <sheetName val="LTR-2"/>
      <sheetName val="sum1 (2)"/>
      <sheetName val="대비"/>
      <sheetName val="C1"/>
      <sheetName val="General Data"/>
      <sheetName val="DRUM"/>
      <sheetName val="노임단가"/>
      <sheetName val="8.PILE  (돌출)"/>
      <sheetName val="CTEMCOST"/>
      <sheetName val="계수시트"/>
      <sheetName val="철근단위중량"/>
      <sheetName val="SCHEDULE"/>
      <sheetName val="bldg list"/>
      <sheetName val="소화실적"/>
      <sheetName val="Utility and Fire flange"/>
      <sheetName val="SILICATE"/>
      <sheetName val="L V Separator"/>
      <sheetName val="PI"/>
      <sheetName val="Eq. Mobilization"/>
      <sheetName val="실행철강하도"/>
      <sheetName val="IBASE"/>
      <sheetName val="부하(성남)"/>
      <sheetName val="전기"/>
      <sheetName val="ABB"/>
      <sheetName val="DATE"/>
      <sheetName val="C-301E~305E"/>
      <sheetName val="Default"/>
      <sheetName val="MTO REV.2(ARMOR)"/>
      <sheetName val="Steel-Main Work"/>
      <sheetName val="parts-V2"/>
      <sheetName val="MK2-1"/>
      <sheetName val="Proj Cost Sumry"/>
      <sheetName val="Wt of Mod."/>
      <sheetName val="BM"/>
      <sheetName val="terdistribusi"/>
      <sheetName val="M3산출"/>
      <sheetName val="SM1-09"/>
      <sheetName val="SM2-09"/>
      <sheetName val="BAND(200)"/>
      <sheetName val="BD-09"/>
      <sheetName val="EL 표면적"/>
      <sheetName val="MT-09"/>
      <sheetName val="980731"/>
      <sheetName val="jobhist"/>
      <sheetName val="초임연봉"/>
      <sheetName val="시가지우회도로공내역서"/>
      <sheetName val="영업소실적"/>
      <sheetName val="D2old"/>
      <sheetName val="D1.1"/>
      <sheetName val="Library"/>
      <sheetName val="D1X"/>
      <sheetName val="D2X"/>
      <sheetName val="D2.1"/>
      <sheetName val="Checklist"/>
      <sheetName val="eq_data"/>
      <sheetName val="Administrative Prices"/>
      <sheetName val="토공정보"/>
      <sheetName val="두앙"/>
      <sheetName val="날개벽(좌,우=60도-4개)"/>
      <sheetName val="15100"/>
      <sheetName val="장비검사 사진"/>
      <sheetName val="2000년1차"/>
      <sheetName val="Summary_Sheets"/>
      <sheetName val="OCT_FDN"/>
      <sheetName val="Pipe_Supports"/>
      <sheetName val="Process_Piping"/>
      <sheetName val="EQUIP_LIST"/>
      <sheetName val="9_Material_Rates"/>
      <sheetName val="3__GROUNDING_SYSTEM"/>
      <sheetName val="Material_and_Manpower_data"/>
      <sheetName val="Pricing_Summary"/>
      <sheetName val="Alum_"/>
      <sheetName val="P-HOT_XLS"/>
      <sheetName val="steam_table"/>
      <sheetName val="2_2_STAFF_Scedule"/>
      <sheetName val="Civil_1"/>
      <sheetName val="Civil_2"/>
      <sheetName val="Civil_3"/>
      <sheetName val="Site_1"/>
      <sheetName val="Site_2"/>
      <sheetName val="Site_3"/>
      <sheetName val="Site_Faci"/>
      <sheetName val="Rate_Analysis"/>
      <sheetName val="HORI__VESSEL"/>
      <sheetName val="입출재고현황_(2)"/>
      <sheetName val="Man_Hole"/>
      <sheetName val="MP_MOB"/>
      <sheetName val="GROUNDING_SYSTEM"/>
      <sheetName val="97_사업추정(WEKI)"/>
      <sheetName val="Inst_Matl_Table"/>
      <sheetName val="Loop_Type"/>
      <sheetName val="PAD_TR보호대기초"/>
      <sheetName val="1__설계조건_2_단면가정_3__하중계산"/>
      <sheetName val="DATA_입력란"/>
      <sheetName val="General_Data"/>
      <sheetName val="Car_park_lease"/>
      <sheetName val="Utility_and_Fire_flange"/>
      <sheetName val="sum1_(2)"/>
      <sheetName val="L_V_Separator"/>
      <sheetName val="Eq__Mobilization"/>
      <sheetName val="8_PILE__(돌출)"/>
      <sheetName val="bldg_list"/>
      <sheetName val="IN"/>
      <sheetName val="MEXICO-C"/>
      <sheetName val="골조시행"/>
      <sheetName val="SPEC"/>
      <sheetName val="PriceSummary"/>
      <sheetName val="dc1"/>
      <sheetName val="Air Cooler-E"/>
      <sheetName val="CASH"/>
      <sheetName val="HX"/>
      <sheetName val="백분율"/>
      <sheetName val="DHEQSUPT"/>
      <sheetName val="2-Conc"/>
      <sheetName val="수입"/>
      <sheetName val="static.cal"/>
      <sheetName val="⑤항목별2"/>
      <sheetName val="SOS_PLC &amp; Panel"/>
      <sheetName val="95D"/>
      <sheetName val="94D"/>
      <sheetName val="p2-1"/>
      <sheetName val="#1유량조정조"/>
      <sheetName val="중간재 재공"/>
      <sheetName val="UTCA"/>
      <sheetName val="업무분장"/>
      <sheetName val="기성내역"/>
      <sheetName val="CAUDIT"/>
      <sheetName val="본문"/>
      <sheetName val="EXT.CHECK"/>
      <sheetName val="Process_Piping1"/>
      <sheetName val="OCT_FDN1"/>
      <sheetName val="Summary_Sheets1"/>
      <sheetName val="Pipe_Supports1"/>
      <sheetName val="EQUIP_LIST1"/>
      <sheetName val="9_Material_Rates1"/>
      <sheetName val="3__GROUNDING_SYSTEM1"/>
      <sheetName val="P-HOT_XLS1"/>
      <sheetName val="Material_and_Manpower_data1"/>
      <sheetName val="Pricing_Summary1"/>
      <sheetName val="Alum_1"/>
      <sheetName val="steam_table1"/>
      <sheetName val="2_2_STAFF_Scedule1"/>
      <sheetName val="HORI__VESSEL1"/>
      <sheetName val="입출재고현황_(2)1"/>
      <sheetName val="Man_Hole1"/>
      <sheetName val="MP_MOB1"/>
      <sheetName val="Civil_11"/>
      <sheetName val="Civil_21"/>
      <sheetName val="Civil_31"/>
      <sheetName val="Site_11"/>
      <sheetName val="Site_21"/>
      <sheetName val="Site_31"/>
      <sheetName val="Site_Faci1"/>
      <sheetName val="Rate_Analysis1"/>
      <sheetName val="97_사업추정(WEKI)1"/>
      <sheetName val="Inst_Matl_Table1"/>
      <sheetName val="Loop_Type1"/>
      <sheetName val="1__설계조건_2_단면가정_3__하중계산1"/>
      <sheetName val="DATA_입력란1"/>
      <sheetName val="GROUNDING_SYSTEM1"/>
      <sheetName val="General_Data1"/>
      <sheetName val="PAD_TR보호대기초1"/>
      <sheetName val="Car_park_lease1"/>
      <sheetName val="Utility_and_Fire_flange1"/>
      <sheetName val="sum1_(2)1"/>
      <sheetName val="L_V_Separator1"/>
      <sheetName val="Eq__Mobilization1"/>
      <sheetName val="8_PILE__(돌출)1"/>
      <sheetName val="bldg_list1"/>
      <sheetName val="MTO_REV_2(ARMOR)"/>
      <sheetName val="Steel-Main_Work"/>
      <sheetName val="Proj_Cost_Sumry"/>
      <sheetName val="Administrative_Prices"/>
      <sheetName val="Wt_of_Mod_"/>
      <sheetName val="D1_1"/>
      <sheetName val="D2_1"/>
      <sheetName val="1.설계조건"/>
      <sheetName val="Summary_Sheets2"/>
      <sheetName val="OCT_FDN2"/>
      <sheetName val="Pipe_Supports2"/>
      <sheetName val="Process_Piping2"/>
      <sheetName val="EQUIP_LIST2"/>
      <sheetName val="9_Material_Rates2"/>
      <sheetName val="3__GROUNDING_SYSTEM2"/>
      <sheetName val="Material_and_Manpower_data2"/>
      <sheetName val="Pricing_Summary2"/>
      <sheetName val="P-HOT_XLS2"/>
      <sheetName val="Alum_2"/>
      <sheetName val="steam_table2"/>
      <sheetName val="2_2_STAFF_Scedule2"/>
      <sheetName val="Civil_12"/>
      <sheetName val="Civil_22"/>
      <sheetName val="Civil_32"/>
      <sheetName val="Site_12"/>
      <sheetName val="Site_22"/>
      <sheetName val="Site_32"/>
      <sheetName val="Site_Faci2"/>
      <sheetName val="Rate_Analysis2"/>
      <sheetName val="HORI__VESSEL2"/>
      <sheetName val="입출재고현황_(2)2"/>
      <sheetName val="Man_Hole2"/>
      <sheetName val="Inst_Matl_Table2"/>
      <sheetName val="Loop_Type2"/>
      <sheetName val="MP_MOB2"/>
      <sheetName val="1__설계조건_2_단면가정_3__하중계산2"/>
      <sheetName val="DATA_입력란2"/>
      <sheetName val="GROUNDING_SYSTEM2"/>
      <sheetName val="General_Data2"/>
      <sheetName val="97_사업추정(WEKI)2"/>
      <sheetName val="Car_park_lease2"/>
      <sheetName val="sum1_(2)2"/>
      <sheetName val="PAD_TR보호대기초2"/>
      <sheetName val="Utility_and_Fire_flange2"/>
      <sheetName val="Summary_Sheets4"/>
      <sheetName val="OCT_FDN4"/>
      <sheetName val="Pipe_Supports4"/>
      <sheetName val="Process_Piping4"/>
      <sheetName val="EQUIP_LIST4"/>
      <sheetName val="9_Material_Rates4"/>
      <sheetName val="3__GROUNDING_SYSTEM4"/>
      <sheetName val="Material_and_Manpower_data4"/>
      <sheetName val="Pricing_Summary4"/>
      <sheetName val="P-HOT_XLS4"/>
      <sheetName val="Alum_4"/>
      <sheetName val="steam_table4"/>
      <sheetName val="2_2_STAFF_Scedule4"/>
      <sheetName val="Civil_14"/>
      <sheetName val="Civil_24"/>
      <sheetName val="Civil_34"/>
      <sheetName val="Site_14"/>
      <sheetName val="Site_24"/>
      <sheetName val="Site_34"/>
      <sheetName val="Site_Faci4"/>
      <sheetName val="Rate_Analysis4"/>
      <sheetName val="HORI__VESSEL4"/>
      <sheetName val="입출재고현황_(2)4"/>
      <sheetName val="Man_Hole4"/>
      <sheetName val="Inst_Matl_Table4"/>
      <sheetName val="Loop_Type4"/>
      <sheetName val="MP_MOB4"/>
      <sheetName val="1__설계조건_2_단면가정_3__하중계산4"/>
      <sheetName val="DATA_입력란4"/>
      <sheetName val="GROUNDING_SYSTEM4"/>
      <sheetName val="General_Data4"/>
      <sheetName val="97_사업추정(WEKI)4"/>
      <sheetName val="Car_park_lease4"/>
      <sheetName val="sum1_(2)4"/>
      <sheetName val="PAD_TR보호대기초4"/>
      <sheetName val="Utility_and_Fire_flange4"/>
      <sheetName val="8_PILE__(돌출)2"/>
      <sheetName val="Summary_Sheets3"/>
      <sheetName val="OCT_FDN3"/>
      <sheetName val="Pipe_Supports3"/>
      <sheetName val="Process_Piping3"/>
      <sheetName val="EQUIP_LIST3"/>
      <sheetName val="9_Material_Rates3"/>
      <sheetName val="3__GROUNDING_SYSTEM3"/>
      <sheetName val="Material_and_Manpower_data3"/>
      <sheetName val="Pricing_Summary3"/>
      <sheetName val="P-HOT_XLS3"/>
      <sheetName val="Alum_3"/>
      <sheetName val="steam_table3"/>
      <sheetName val="2_2_STAFF_Scedule3"/>
      <sheetName val="Civil_13"/>
      <sheetName val="Civil_23"/>
      <sheetName val="Civil_33"/>
      <sheetName val="Site_13"/>
      <sheetName val="Site_23"/>
      <sheetName val="Site_33"/>
      <sheetName val="Site_Faci3"/>
      <sheetName val="Rate_Analysis3"/>
      <sheetName val="HORI__VESSEL3"/>
      <sheetName val="입출재고현황_(2)3"/>
      <sheetName val="Man_Hole3"/>
      <sheetName val="Inst_Matl_Table3"/>
      <sheetName val="Loop_Type3"/>
      <sheetName val="MP_MOB3"/>
      <sheetName val="1__설계조건_2_단면가정_3__하중계산3"/>
      <sheetName val="DATA_입력란3"/>
      <sheetName val="GROUNDING_SYSTEM3"/>
      <sheetName val="General_Data3"/>
      <sheetName val="97_사업추정(WEKI)3"/>
      <sheetName val="Car_park_lease3"/>
      <sheetName val="sum1_(2)3"/>
      <sheetName val="PAD_TR보호대기초3"/>
      <sheetName val="Utility_and_Fire_flange3"/>
      <sheetName val="Insts"/>
      <sheetName val="118.세금과공과"/>
      <sheetName val="108.수선비"/>
      <sheetName val="Benchmark"/>
      <sheetName val="영동(D)"/>
      <sheetName val="KUNGDEVI"/>
      <sheetName val="부대공Ⅱ"/>
      <sheetName val="12월 수선비 사용실적"/>
      <sheetName val="일위(PN)"/>
      <sheetName val="PIPE(UG)내역"/>
      <sheetName val="CRITERIA"/>
      <sheetName val="M 11"/>
      <sheetName val="nde_request"/>
      <sheetName val="공문"/>
      <sheetName val="PKG &quot;A&quot; Detail - 정풍"/>
      <sheetName val="sum3"/>
      <sheetName val="Memb Schd"/>
      <sheetName val="2004"/>
      <sheetName val="Graf_th2004"/>
      <sheetName val="Graf_7th_04"/>
      <sheetName val="2003"/>
      <sheetName val="2002"/>
      <sheetName val="2001"/>
      <sheetName val="2000"/>
      <sheetName val="1999"/>
      <sheetName val="1998"/>
      <sheetName val="1997"/>
      <sheetName val="1996"/>
      <sheetName val="TU"/>
      <sheetName val="MO"/>
      <sheetName val="Vibro_Roller"/>
      <sheetName val="Indikator215"/>
      <sheetName val="lkai-2006-r3-sep"/>
      <sheetName val="Harga Satuan Upah &amp; Bahan"/>
      <sheetName val="BARU-3"/>
      <sheetName val="BARU-4 "/>
      <sheetName val="1c"/>
      <sheetName val="Rincian Iuran"/>
      <sheetName val="Data Rekon"/>
      <sheetName val="bleqoq"/>
      <sheetName val="Inter. 1(1)&amp;2(0)"/>
      <sheetName val="Inter. 1(1)&amp;2(1)"/>
      <sheetName val="Inds &amp; For"/>
      <sheetName val="Mob-Site-3"/>
      <sheetName val="BREKDOWN5"/>
      <sheetName val="Analisa-1"/>
      <sheetName val="K&amp;ACC (UNCE) 1-5 ME"/>
      <sheetName val="RAB INST 1-5 ME"/>
      <sheetName val="RAB 1-5"/>
      <sheetName val="RKP 1-5"/>
      <sheetName val="MAP-1"/>
      <sheetName val="MAP-2"/>
      <sheetName val="MAP-3"/>
      <sheetName val="MAP-4"/>
      <sheetName val="MAP-5"/>
      <sheetName val="ANALISA-DC"/>
      <sheetName val="61004"/>
      <sheetName val="61006-1"/>
      <sheetName val="61006"/>
      <sheetName val="61008"/>
      <sheetName val="Form-05A Bare Cost"/>
      <sheetName val="Form-05B Calculation Cost"/>
      <sheetName val="Form-05C Major Item"/>
      <sheetName val="Summary FO"/>
      <sheetName val="BoQ FO"/>
      <sheetName val="BoQ FO Bare"/>
      <sheetName val="LC"/>
      <sheetName val="Labor Rate"/>
      <sheetName val="HE Rate"/>
      <sheetName val="TDC COA Sumry"/>
      <sheetName val="TDC Item Dets"/>
      <sheetName val="TDC Item Sumry"/>
      <sheetName val="TDC Key Qty Sumry"/>
      <sheetName val="List - Components"/>
      <sheetName val="List - Equipment"/>
      <sheetName val="COA Sumry - Std Imp"/>
      <sheetName val="Contr TDC - Std Imp"/>
      <sheetName val="Item Sumry - Std Imp"/>
      <sheetName val="Unit Costs - Std Imp"/>
      <sheetName val="Unit MH - Std Imp"/>
      <sheetName val="Proj TIC - Std Imp"/>
      <sheetName val="KKN"/>
      <sheetName val="NBL"/>
      <sheetName val="PLB"/>
      <sheetName val="DAFISI"/>
      <sheetName val="Jelas"/>
      <sheetName val="LR_F"/>
      <sheetName val="Arus_Kas"/>
      <sheetName val="RE"/>
      <sheetName val="Cat"/>
      <sheetName val="L1_1"/>
      <sheetName val="L1_2"/>
      <sheetName val="L1_3"/>
      <sheetName val="L1_4"/>
      <sheetName val="L1_5"/>
      <sheetName val="L1_6"/>
      <sheetName val="L1_7"/>
      <sheetName val="L1_8"/>
      <sheetName val="L1_9"/>
      <sheetName val="L2_1"/>
      <sheetName val="L2_2"/>
      <sheetName val="L2_3"/>
      <sheetName val="L2_4"/>
      <sheetName val="L_2_4b"/>
      <sheetName val="L2_5"/>
      <sheetName val="L2_6"/>
      <sheetName val="L3_1"/>
      <sheetName val="L3_2"/>
      <sheetName val="L3_3"/>
      <sheetName val="L3_4"/>
      <sheetName val="L3_5"/>
      <sheetName val="L_4"/>
      <sheetName val="L_4_1"/>
      <sheetName val="L_5"/>
      <sheetName val="L_6"/>
      <sheetName val="L_7"/>
      <sheetName val="L_8a"/>
      <sheetName val="L_8b"/>
      <sheetName val="L_9"/>
      <sheetName val="L_10"/>
      <sheetName val="L_11"/>
      <sheetName val="L_12"/>
      <sheetName val="L_13"/>
      <sheetName val="L_14"/>
      <sheetName val="L_14b"/>
      <sheetName val="L_15"/>
      <sheetName val="L_16"/>
      <sheetName val="L_17"/>
      <sheetName val="L_18"/>
      <sheetName val="L_19"/>
      <sheetName val="L_20_1"/>
      <sheetName val="L_20_2"/>
      <sheetName val="L_21"/>
      <sheetName val="L_22"/>
      <sheetName val="L_24"/>
      <sheetName val="L_25"/>
      <sheetName val="L_26"/>
      <sheetName val="L_27"/>
      <sheetName val="L_27_1"/>
      <sheetName val="L_27_2"/>
      <sheetName val="L_28a"/>
      <sheetName val="L_28b"/>
      <sheetName val="L_28c"/>
      <sheetName val="L_29"/>
      <sheetName val="DaftarIsi (2)"/>
      <sheetName val="DaftarIsi"/>
      <sheetName val="Perubahan"/>
      <sheetName val="Penjelas"/>
      <sheetName val="Penyert-anak"/>
      <sheetName val="Penyert lainnya"/>
      <sheetName val="BiDitghkan"/>
      <sheetName val="PIUT-JP"/>
      <sheetName val="BDD&amp;UMLain"/>
      <sheetName val="DpsK3bln"/>
      <sheetName val="Dep3-12bln"/>
      <sheetName val="PiutLL"/>
      <sheetName val="Piut-Unsur"/>
      <sheetName val="HapusPiut"/>
      <sheetName val="PiutMacam"/>
      <sheetName val="MatHar"/>
      <sheetName val="BantuanLN"/>
      <sheetName val="AkunPenutup"/>
      <sheetName val="AkunPenutup AP"/>
      <sheetName val="UtPiut-Anak"/>
      <sheetName val="PendBP"/>
      <sheetName val="DaftarBP"/>
      <sheetName val="HutBank-3"/>
      <sheetName val="UtBiProy"/>
      <sheetName val="UtangUsh"/>
      <sheetName val="UmurUtang"/>
      <sheetName val="UtangValas"/>
      <sheetName val="IPS-IPK"/>
      <sheetName val="ManfPs"/>
      <sheetName val="UT-Pajak"/>
      <sheetName val="HutLain"/>
      <sheetName val="UtangBiaya"/>
      <sheetName val="JualGTarif"/>
      <sheetName val="JualGLangg"/>
      <sheetName val="PendOpLain"/>
      <sheetName val="IkhtisarBiop"/>
      <sheetName val="PembelianiTL"/>
      <sheetName val="SewaDis"/>
      <sheetName val="BBMJenis"/>
      <sheetName val="ProduksiTL"/>
      <sheetName val="HarMat"/>
      <sheetName val="HarJabor"/>
      <sheetName val="BPeg-F"/>
      <sheetName val="Bipeg-U"/>
      <sheetName val="BOLain"/>
      <sheetName val="PendaLuOp"/>
      <sheetName val="BiLuOp"/>
      <sheetName val="BiPinjaman"/>
      <sheetName val="SelisihKurs"/>
      <sheetName val="KursNota "/>
      <sheetName val="KursSend"/>
      <sheetName val="NRC-Unit"/>
      <sheetName val="LRU-Unit"/>
      <sheetName val="NrcKWh"/>
      <sheetName val="KOR-PAJAK"/>
      <sheetName val="Pot-Jual"/>
      <sheetName val="Extra1"/>
      <sheetName val="Extra2"/>
      <sheetName val="[LKSEM2001PJB.xlsUL_28b"/>
      <sheetName val="ROB AGUST'06"/>
      <sheetName val="_LKSEM2001PJB.xlsUL_28b"/>
      <sheetName val="LKSEM2001PJB"/>
      <sheetName val="TARGET 10.20 - 2005"/>
      <sheetName val="LK"/>
      <sheetName val="CBOX"/>
      <sheetName val="chooser"/>
      <sheetName val="DaftarIsi_(2)"/>
      <sheetName val="Penyert_lainnya"/>
      <sheetName val="AkunPenutup_AP"/>
      <sheetName val="KursNota_"/>
      <sheetName val="[LKSEM2001PJB_xlsUL_28b"/>
      <sheetName val="ROB_AGUST'06"/>
      <sheetName val="_LKSEM2001PJB_xlsUL_28b"/>
      <sheetName val="TARGET_10_20_-_2005"/>
      <sheetName val="An. Alat"/>
      <sheetName val="Pareto Per Bay Trafo"/>
      <sheetName val="kroscek BBM"/>
      <sheetName val="simulasi droping"/>
      <sheetName val="Bill_Qua"/>
      <sheetName val="Tabel ND(Tb8)"/>
      <sheetName val="dft-harga"/>
      <sheetName val="Tabels"/>
      <sheetName val="LR_LAIN2"/>
      <sheetName val="KOMULATIF"/>
      <sheetName val="Harga Upah"/>
      <sheetName val="343"/>
      <sheetName val="243"/>
      <sheetName val="78"/>
      <sheetName val="PROFIL"/>
      <sheetName val="DaftarIsi_(2)1"/>
      <sheetName val="Penyert_lainnya1"/>
      <sheetName val="AkunPenutup_AP1"/>
      <sheetName val="KursNota_1"/>
      <sheetName val="[LKSEM2001PJB_xlsUL_28b1"/>
      <sheetName val="ROB_AGUST'061"/>
      <sheetName val="_LKSEM2001PJB_xlsUL_28b1"/>
      <sheetName val="TARGET_10_20_-_20051"/>
      <sheetName val="IkhtisarBiop(12_0)"/>
      <sheetName val="LabaRugi_Fungsi2004(21B)"/>
      <sheetName val="LabaRugi_Lainnya_2005(20)"/>
      <sheetName val="LabaRugi_Unsur2004(21A)"/>
      <sheetName val="An__Alat"/>
      <sheetName val="Pareto_Per_Bay_Trafo"/>
      <sheetName val="IPP_3"/>
      <sheetName val="D1-R (Prelim)"/>
      <sheetName val="PA1"/>
      <sheetName val="RAB SPK PB 41.500 VA"/>
      <sheetName val="RAB INV PB 41.500 VA"/>
      <sheetName val="GAMBAR"/>
      <sheetName val="BUKTI BAYAR"/>
      <sheetName val="PERSEDIAAN MATERIAL"/>
      <sheetName val="List of Eqp"/>
      <sheetName val="UPA"/>
      <sheetName val="DebtH12012"/>
      <sheetName val="SEKTOR"/>
      <sheetName val="Laba (Rugi) Per Unsur"/>
      <sheetName val="Fixset"/>
      <sheetName val="16"/>
      <sheetName val="REVISI-10"/>
      <sheetName val="18"/>
      <sheetName val="01"/>
      <sheetName val="17"/>
      <sheetName val="22"/>
      <sheetName val="REVISI-16"/>
      <sheetName val="15"/>
      <sheetName val="08"/>
      <sheetName val="20"/>
      <sheetName val="REVISI-25"/>
      <sheetName val="TB_SKL"/>
      <sheetName val="spp mesin sn 1428 (Electric)"/>
      <sheetName val="biaya jasa borongan 1428"/>
      <sheetName val="AWAL"/>
      <sheetName val="UP2B"/>
      <sheetName val="UP3B KSKT"/>
      <sheetName val="UP3B KALBAR"/>
      <sheetName val="UP3B KALTIM"/>
      <sheetName val="UPT KSKT"/>
      <sheetName val="UPT KALTIMRA"/>
      <sheetName val="Table 2"/>
      <sheetName val="1.KONTEKS"/>
      <sheetName val="25.GABUNGAN JASA 2014-2016"/>
      <sheetName val="Tabel ND"/>
      <sheetName val="All"/>
      <sheetName val="Unit - Indramayu"/>
      <sheetName val="Bubes"/>
      <sheetName val="10. ND-Lampung"/>
      <sheetName val="PenjTL(18)"/>
      <sheetName val="bybungafix"/>
      <sheetName val="Rinci sekt 13-14"/>
      <sheetName val="JULI"/>
      <sheetName val="APO"/>
      <sheetName val="RUTIN"/>
      <sheetName val="JTR&amp;SR'07"/>
      <sheetName val="PORTAL'07"/>
      <sheetName val="1. IMPASSING"/>
      <sheetName val="ANALISA  (BARU)"/>
      <sheetName val="Analisa SNI 2009"/>
      <sheetName val="Inflasi $"/>
      <sheetName val="Dolar dalam Rp"/>
      <sheetName val="compare"/>
      <sheetName val="Rekap WP"/>
      <sheetName val="REKAPAN RFM 687"/>
      <sheetName val="Kalimantan"/>
      <sheetName val="KB"/>
      <sheetName val="F-2"/>
      <sheetName val="NOPAT_VDF"/>
      <sheetName val="Invested capital_VDF"/>
      <sheetName val="DCF_VDF"/>
      <sheetName val="WACC_VDF"/>
      <sheetName val="Summary Page_VDF"/>
      <sheetName val="PV of Op Leases_VDF"/>
      <sheetName val="Income Statement_VDF"/>
      <sheetName val="Isolasi Luar Dalam"/>
      <sheetName val="Isolasi Luar"/>
      <sheetName val="BP1_23"/>
      <sheetName val="Identitas"/>
      <sheetName val="RISK_table"/>
      <sheetName val="FA Movement"/>
      <sheetName val="Steel-Twr"/>
      <sheetName val="OVERALL V2"/>
      <sheetName val="Inditect non Markup"/>
      <sheetName val="Detail  INDirect Cost"/>
      <sheetName val="Form-05A"/>
      <sheetName val="MP1-ProjMgtSvc"/>
      <sheetName val="Personel Detail-ProjMgtSvc"/>
      <sheetName val="Personel Bulanan-ProjMgtSvc"/>
      <sheetName val="Fasilitas&amp;Tunjangan-ProjMgtSvc"/>
      <sheetName val="Travelling-ProjMgtSvc"/>
      <sheetName val="Insentif-ProjMgtSvc"/>
      <sheetName val="Insentif Mngt"/>
      <sheetName val="MP2-EngSvc"/>
      <sheetName val="Personel Detail-EngSvc"/>
      <sheetName val="Personel Bulanan-EngSvc"/>
      <sheetName val="Fasilitas&amp;Tunjangan-EngSvc"/>
      <sheetName val="TravellingEngSvc"/>
      <sheetName val="Insentif-EngSvc"/>
      <sheetName val="MP3-ProcSvc"/>
      <sheetName val="Personel Detail-ProcSvc"/>
      <sheetName val="Personel Bulanan-ProcSvc"/>
      <sheetName val="Fasilitas&amp;Tunjangan-ProcSvc"/>
      <sheetName val="Travelling-ProcSvc"/>
      <sheetName val="Insentif-ProcSvc"/>
      <sheetName val="MP4_ConstrSvc"/>
      <sheetName val="Personel Detail-ConstrSvc"/>
      <sheetName val="Personel Bulanan-ConstrSvc"/>
      <sheetName val="Fasilitas&amp;Tunjangan-ConstrSvc"/>
      <sheetName val="Mob-Demob-ConstrSvc"/>
      <sheetName val="Travelling-ConstrSvc"/>
      <sheetName val="QC"/>
      <sheetName val="HSE"/>
      <sheetName val="Facilities for PTM"/>
      <sheetName val="Migas"/>
      <sheetName val="ICT Jkt"/>
      <sheetName val="ICT Balongan"/>
      <sheetName val="Training &amp; Others"/>
      <sheetName val="FAT"/>
      <sheetName val="MPS"/>
      <sheetName val="LOCAL"/>
      <sheetName val="quick account rate"/>
      <sheetName val="quick account rate2"/>
      <sheetName val="Sewa Ruang Meeting"/>
      <sheetName val="MT2-EngSvc"/>
      <sheetName val="Definition"/>
      <sheetName val="Dummy"/>
      <sheetName val="SR"/>
      <sheetName val="FLIb on COD"/>
      <sheetName val="FLIb for Phase One except COD"/>
      <sheetName val="FLIb for Phase Two"/>
      <sheetName val="FLI after COD"/>
      <sheetName val="FLI before COD"/>
      <sheetName val="FLI _ Sec_1"/>
      <sheetName val="pldt"/>
      <sheetName val="Pendukung"/>
      <sheetName val="Metode"/>
      <sheetName val="XXXX"/>
      <sheetName val="Equip COA Sumry"/>
      <sheetName val="Pipe COA Sumry"/>
      <sheetName val="Civil COA Sumry"/>
      <sheetName val="Steel COA Sumry"/>
      <sheetName val="Inst COA Sumry"/>
      <sheetName val="Elec COA Sumry"/>
      <sheetName val="Insul COA Sumry"/>
      <sheetName val="Paint COA Sumry"/>
      <sheetName val="Pipe Item Sumry"/>
      <sheetName val="Civil Item Sumry"/>
      <sheetName val="Steel Item Sumry"/>
      <sheetName val="Inst Item Sumry"/>
      <sheetName val="Elec Item Sumry"/>
      <sheetName val="Insul Item Sumry"/>
      <sheetName val="Paint Item Sumry"/>
      <sheetName val="Equip Item Dets"/>
      <sheetName val="Pipe Item Dets"/>
      <sheetName val="Civil Item Dets"/>
      <sheetName val="Steel Item Dets"/>
      <sheetName val="Inst Item Dets"/>
      <sheetName val="Elec Item Dets"/>
      <sheetName val="Insul Item Dets"/>
      <sheetName val="Paint Item Dets"/>
      <sheetName val="Design - All Equip"/>
      <sheetName val="Design - Comprsr"/>
      <sheetName val="Design - Exchangers"/>
      <sheetName val="Design - Pumps"/>
      <sheetName val="Design - Towers"/>
      <sheetName val="Design - Utility Svc"/>
      <sheetName val="Design - Vessels"/>
      <sheetName val="List - Motors"/>
      <sheetName val="Project Metrics"/>
      <sheetName val="Pipe Line List"/>
      <sheetName val="srt"/>
      <sheetName val="maker"/>
      <sheetName val="PRO"/>
      <sheetName val="SUMPRO"/>
      <sheetName val="dbp-0601"/>
      <sheetName val="General"/>
      <sheetName val="Neraca Changes"/>
      <sheetName val="Laba Rugi Changes"/>
      <sheetName val="Investasi Changes"/>
      <sheetName val="PTKU"/>
      <sheetName val="LabaRugi Unsur"/>
      <sheetName val="HarMat(12C1)"/>
      <sheetName val="BOLain(12E1)"/>
      <sheetName val="L"/>
      <sheetName val="FAKTORMWHJUAL (2)"/>
      <sheetName val="FAKTORMWHJUAL"/>
      <sheetName val="Feuil2"/>
      <sheetName val="XL4Test5"/>
      <sheetName val="ANALISABBM"/>
      <sheetName val="NR"/>
      <sheetName val="CF"/>
      <sheetName val="PSO2005"/>
      <sheetName val="PENJ2005"/>
      <sheetName val="KOKIN"/>
      <sheetName val="K2004"/>
      <sheetName val="SALDO KAS"/>
      <sheetName val="SBDN"/>
      <sheetName val="PEREK"/>
      <sheetName val="PSO2004"/>
      <sheetName val="INV-T"/>
      <sheetName val="datNR"/>
      <sheetName val="BBM"/>
      <sheetName val="datLR"/>
      <sheetName val="PENJ2004"/>
      <sheetName val="L6"/>
      <sheetName val="L6l"/>
      <sheetName val="IPP VOLUME"/>
      <sheetName val="HPP04"/>
      <sheetName val="STAT"/>
      <sheetName val="PPSUB"/>
      <sheetName val="SUBhpp"/>
      <sheetName val="LRA"/>
      <sheetName val="NRA"/>
      <sheetName val="LRA1"/>
      <sheetName val="LRU05"/>
      <sheetName val="LRU04"/>
      <sheetName val="LRBACEH"/>
      <sheetName val="Lamp"/>
      <sheetName val="LISWAS"/>
      <sheetName val="PenBP"/>
      <sheetName val="PSUSUT"/>
      <sheetName val="BDOP5"/>
      <sheetName val="ad51"/>
      <sheetName val="ad52"/>
      <sheetName val="SewD"/>
      <sheetName val="LMNR"/>
      <sheetName val="JKP"/>
      <sheetName val="AKT"/>
      <sheetName val="LM1NR"/>
      <sheetName val="NRU"/>
      <sheetName val="DRNRU"/>
      <sheetName val="datBAB"/>
      <sheetName val="Rp.kWh"/>
      <sheetName val="L1"/>
      <sheetName val="L2"/>
      <sheetName val="L3"/>
      <sheetName val="Pembelian"/>
      <sheetName val="L5"/>
      <sheetName val="L7"/>
      <sheetName val="L8"/>
      <sheetName val="L9"/>
      <sheetName val="ONK"/>
      <sheetName val="PembelianL"/>
      <sheetName val="SewaDL"/>
      <sheetName val="PENDAPATAN"/>
      <sheetName val="HRT1"/>
      <sheetName val="L11PEG"/>
      <sheetName val="PEG"/>
      <sheetName val="datPEG"/>
      <sheetName val="L12ADM"/>
      <sheetName val="ADM"/>
      <sheetName val="ADM05"/>
      <sheetName val="BDOP"/>
      <sheetName val="BDOP1"/>
      <sheetName val="datBDOP"/>
      <sheetName val="DLOP"/>
      <sheetName val="DLOP1"/>
      <sheetName val="L21"/>
      <sheetName val="INF-UN"/>
      <sheetName val="Piutang"/>
      <sheetName val="datpen"/>
      <sheetName val="L4"/>
      <sheetName val="DATAVARIABEL"/>
      <sheetName val="SPDN"/>
      <sheetName val="PEREQ"/>
      <sheetName val="PPem"/>
      <sheetName val="LRANG"/>
      <sheetName val="NRANG"/>
      <sheetName val="ROE"/>
      <sheetName val="PenTL"/>
      <sheetName val="PenGol"/>
      <sheetName val="SalesUnit"/>
      <sheetName val="KVAGOL"/>
      <sheetName val="Ongkos Angkut"/>
      <sheetName val="OIL"/>
      <sheetName val="AOHAR"/>
      <sheetName val="POLain"/>
      <sheetName val="CFBulanan"/>
      <sheetName val="Inv-SD"/>
      <sheetName val="INVES-F"/>
      <sheetName val="NRCunit2004"/>
      <sheetName val="LRUnit2004"/>
      <sheetName val="BiAdm"/>
      <sheetName val="adm_dat"/>
      <sheetName val="SewaD"/>
      <sheetName val="DEPRES"/>
      <sheetName val="Revaldll"/>
      <sheetName val="BAB Lainnya"/>
      <sheetName val="LISWAS4"/>
      <sheetName val="CashBudget"/>
      <sheetName val="DataLR"/>
      <sheetName val="DataNRC"/>
      <sheetName val="F-KIT"/>
      <sheetName val="F-DIST"/>
      <sheetName val="pelanggan"/>
      <sheetName val="investasi"/>
      <sheetName val="sfc&amp;hrgbbm"/>
      <sheetName val="biayabbm"/>
      <sheetName val="penjualantl"/>
      <sheetName val="ekuitas"/>
      <sheetName val="neracatlub"/>
      <sheetName val="neracatl"/>
      <sheetName val="lkbiayabbm"/>
      <sheetName val="pinjaman"/>
      <sheetName val="00000000"/>
      <sheetName val="By Non HPP"/>
      <sheetName val="Beban-Usaha"/>
      <sheetName val="DPN"/>
      <sheetName val="AT 2004"/>
      <sheetName val="Biaya&amp;NrcKWh"/>
      <sheetName val="NE"/>
      <sheetName val="Perhit.HPP"/>
      <sheetName val="GambarB"/>
      <sheetName val="Subsidi"/>
      <sheetName val="Cair Subs"/>
      <sheetName val="000001"/>
      <sheetName val="W2"/>
      <sheetName val="W3"/>
      <sheetName val="W4"/>
      <sheetName val="W5"/>
      <sheetName val="W6"/>
      <sheetName val="W7"/>
      <sheetName val="W8"/>
      <sheetName val="W9"/>
      <sheetName val="W10"/>
      <sheetName val="w11"/>
      <sheetName val="batam"/>
      <sheetName val="kitut"/>
      <sheetName val="kitsel"/>
      <sheetName val="GABWIL"/>
      <sheetName val="JATIM"/>
      <sheetName val="JATENG"/>
      <sheetName val="JABAR"/>
      <sheetName val="dki"/>
      <sheetName val="P3B"/>
      <sheetName val="BENGKEL"/>
      <sheetName val="GABDIS"/>
      <sheetName val="DKP"/>
      <sheetName val="LMK"/>
      <sheetName val="JASDIK"/>
      <sheetName val="PPE"/>
      <sheetName val="pusat"/>
      <sheetName val="PENGUS"/>
      <sheetName val="DAK"/>
      <sheetName val="HOLDING"/>
      <sheetName val="PJB1"/>
      <sheetName val="PJB2"/>
      <sheetName val="ANAK"/>
      <sheetName val="KONSOLIDASI"/>
      <sheetName val="OPSISDIS"/>
      <sheetName val="PJBS"/>
      <sheetName val=" Biaya Hsd&amp;Oli"/>
      <sheetName val="&lt;&lt;Bridge&gt;&gt;"/>
      <sheetName val="FungsiEP"/>
      <sheetName val="PROD1TH"/>
      <sheetName val="Kin3TH (2)"/>
      <sheetName val="Kinerja17"/>
      <sheetName val="Efisiensi"/>
      <sheetName val="Prod842001"/>
      <sheetName val="Kin3TH"/>
      <sheetName val="gangguan57"/>
      <sheetName val="MO14"/>
      <sheetName val="MO57"/>
      <sheetName val="PO17"/>
      <sheetName val="SB14"/>
      <sheetName val="SB57"/>
      <sheetName val="Derated14"/>
      <sheetName val="jadualOH17"/>
      <sheetName val="BiayaProd17"/>
      <sheetName val="Ikhtisar5th"/>
      <sheetName val="tisarBulanan200"/>
      <sheetName val="PemakaianMat"/>
      <sheetName val="AJ"/>
      <sheetName val="AK"/>
      <sheetName val="RESUME TAHUNAN"/>
      <sheetName val="jabatan-07"/>
      <sheetName val="ROH,DMA, PROD"/>
      <sheetName val="MEK"/>
      <sheetName val="List Unit &amp; AP"/>
      <sheetName val="Rekap Start UP"/>
      <sheetName val="MJREV"/>
      <sheetName val="BD prix PDR"/>
      <sheetName val="GGN PER UNIT"/>
      <sheetName val="SAIDI"/>
      <sheetName val="L27 Data"/>
      <sheetName val="ringkasan penilaian (2)"/>
      <sheetName val="KIN&amp;PROD"/>
      <sheetName val="PENGUJIAN"/>
      <sheetName val="TUG W49"/>
      <sheetName val="List of Inventory W49"/>
      <sheetName val="TUG W50"/>
      <sheetName val="List of Inventory W51"/>
      <sheetName val="TUG W51"/>
      <sheetName val="List of Inventory W50"/>
      <sheetName val="IP___TUKG7_Daftar_Sisa_Materia_"/>
      <sheetName val="refrence"/>
      <sheetName val="FNDWRR"/>
      <sheetName val="03 UAT DAN PS"/>
      <sheetName val="Monitoring AI OH SI 2019"/>
      <sheetName val="APO-HAR"/>
      <sheetName val="Bahan "/>
      <sheetName val="Pekerjaan "/>
      <sheetName val="REVISI-29"/>
      <sheetName val="TW1"/>
      <sheetName val="XXXXXX"/>
      <sheetName val="KUWATI(Total) "/>
      <sheetName val="GC-01"/>
      <sheetName val="GC-02"/>
      <sheetName val="GC-03"/>
      <sheetName val="GC-04"/>
      <sheetName val="GC-07"/>
      <sheetName val="GC-08"/>
      <sheetName val="GC-09"/>
      <sheetName val="GC-10"/>
      <sheetName val="GC-19"/>
      <sheetName val="GC-21"/>
      <sheetName val="GC-22"/>
      <sheetName val="견적조건"/>
      <sheetName val="집계표 (TOTAL)"/>
      <sheetName val="집계표 (CIVIL-23)"/>
      <sheetName val="집계표 (FGRU)"/>
      <sheetName val="집계표 (25,26)"/>
      <sheetName val="집계표 (MEROX)"/>
      <sheetName val="집계표 (NITROGEN)"/>
      <sheetName val="집계표 (M4)"/>
      <sheetName val="집계표 (CIVIL4)"/>
      <sheetName val="집계표 (CIVIL6)"/>
      <sheetName val="집계표 (CIVIL7)"/>
      <sheetName val="내역서(DEMO TOTAL)"/>
      <sheetName val="내역서 (CIVIL-23)"/>
      <sheetName val="내역서 (fgru)"/>
      <sheetName val="내역서 (25&amp;26)"/>
      <sheetName val="내역서 (MEROX)"/>
      <sheetName val="내역서 (NITROGEN)"/>
      <sheetName val="내역서 (M4)"/>
      <sheetName val="내역서 (CIVIL-4)"/>
      <sheetName val="내역서 (CIVIL-6)"/>
      <sheetName val="내역서 (CIVIL-7)"/>
      <sheetName val="OPTION 2"/>
      <sheetName val="OPTION 3"/>
      <sheetName val="2002년 현장공사비 국내 실적"/>
      <sheetName val="2003년국내현장공사비 실적"/>
      <sheetName val="_REF"/>
      <sheetName val="집계표_OPTION_"/>
      <sheetName val="단가(자재)"/>
      <sheetName val="단가(노임)"/>
      <sheetName val="기초목록"/>
      <sheetName val="???"/>
      <sheetName val="VC2 10.99"/>
      <sheetName val="KP1590_E"/>
      <sheetName val="영업2"/>
      <sheetName val="1월"/>
      <sheetName val="영업3"/>
      <sheetName val="??"/>
      <sheetName val="ERECIN"/>
      <sheetName val="INPUT DATA"/>
      <sheetName val="집계표 (25,26ဩ"/>
      <sheetName val="경영혁신본부"/>
      <sheetName val="BQ_Utl_Off"/>
      <sheetName val="BD集計用"/>
      <sheetName val="»ê±Ù"/>
      <sheetName val="___"/>
      <sheetName val="KUWATI(Total)_"/>
      <sheetName val="OPTION_2"/>
      <sheetName val="OPTION_3"/>
      <sheetName val="집계표_(TOTAL)"/>
      <sheetName val="집계표_(CIVIL-23)"/>
      <sheetName val="집계표_(FGRU)"/>
      <sheetName val="집계표_(25,26)"/>
      <sheetName val="집계표_(MEROX)"/>
      <sheetName val="집계표_(NITROGEN)"/>
      <sheetName val="집계표_(M4)"/>
      <sheetName val="집계표_(CIVIL4)"/>
      <sheetName val="집계표_(CIVIL6)"/>
      <sheetName val="집계표_(CIVIL7)"/>
      <sheetName val="내역서(DEMO_TOTAL)"/>
      <sheetName val="내역서_(CIVIL-23)"/>
      <sheetName val="내역서_(fgru)"/>
      <sheetName val="내역서_(25&amp;26)"/>
      <sheetName val="내역서_(MEROX)"/>
      <sheetName val="내역서_(NITROGEN)"/>
      <sheetName val="내역서_(M4)"/>
      <sheetName val="내역서_(CIVIL-4)"/>
      <sheetName val="내역서_(CIVIL-6)"/>
      <sheetName val="내역서_(CIVIL-7)"/>
      <sheetName val="2002년_현장공사비_국내_실적"/>
      <sheetName val="2003년국내현장공사비_실적"/>
      <sheetName val="VC2_10_99"/>
      <sheetName val="뜃맟뭁돽띿맟?-BLDG"/>
      <sheetName val="DESCRIPTION"/>
      <sheetName val="SANDAN"/>
      <sheetName val="Final(1)summary"/>
      <sheetName val="Form 0"/>
      <sheetName val="Form D-1"/>
      <sheetName val="Form B-1"/>
      <sheetName val="Form F-1"/>
      <sheetName val="Assist(B-1)"/>
      <sheetName val="Form A"/>
      <sheetName val="세금자료"/>
      <sheetName val="__"/>
      <sheetName val="LABOR &amp; 자재"/>
      <sheetName val="제작도"/>
      <sheetName val="SALA-002"/>
      <sheetName val="뜃맟뭁돽띿맟_-BLDG"/>
      <sheetName val="내역서 耰&quot;"/>
      <sheetName val="_x0008_"/>
      <sheetName val="CB"/>
      <sheetName val="M-EQPT-Z"/>
      <sheetName val="Price Schedule"/>
      <sheetName val="간접비내역-1"/>
      <sheetName val="Lup2"/>
      <sheetName val="간접비 총괄"/>
      <sheetName val="노임단가표"/>
      <sheetName val="INPUT_DATA"/>
      <sheetName val="집계표_(25,26ဩ"/>
      <sheetName val="Form_0"/>
      <sheetName val="6PILE  (돌출)"/>
      <sheetName val="당초내역서"/>
      <sheetName val="3.공통공사대비"/>
      <sheetName val="주간기성"/>
      <sheetName val="???(OPTION)"/>
      <sheetName val="내역ࠜĀ"/>
      <sheetName val="비교검토"/>
      <sheetName val="BOROUGE2"/>
      <sheetName val="PRICES"/>
      <sheetName val="合成単価作成表-BLDG"/>
      <sheetName val="????¢ç¢®¡¿????"/>
      <sheetName val="??????????¢ç??????"/>
      <sheetName val="???¡§????"/>
      <sheetName val="???????¢ç¢®¢¯????"/>
      <sheetName val="CAL."/>
      <sheetName val="???????®¡¿????"/>
      <sheetName val="??????????????????"/>
      <sheetName val="Q&amp;pl-V"/>
      <sheetName val="표지"/>
      <sheetName val="F4-F7"/>
      <sheetName val="내역서 耰&quot;??"/>
      <sheetName val="24V"/>
      <sheetName val="물량"/>
      <sheetName val="WEIGHT LIST"/>
      <sheetName val="산#2-1 (2)"/>
      <sheetName val="POL6차-PIPING"/>
      <sheetName val="산#3-1"/>
      <sheetName val="BEND LOSS"/>
      <sheetName val="WE'T"/>
      <sheetName val="EQUIPMENT -2"/>
      <sheetName val="실행"/>
      <sheetName val="공사비 내역 (가)"/>
      <sheetName val="Static Equip"/>
      <sheetName val="단면 (2)"/>
      <sheetName val="Form A "/>
      <sheetName val="내역ࠜĀ_x005f_x0000_M4)"/>
      <sheetName val="내역서 耰&quot;_x005f_x0000__x005f_x0000_"/>
      <sheetName val="_x005f_x0008_"/>
      <sheetName val="___(OPTION)"/>
      <sheetName val="내역ࠜĀ_x005f_x005f_x005f_x0000_M4)"/>
      <sheetName val="국내"/>
      <sheetName val="°ßÀûÁ¶°Ç"/>
      <sheetName val="´ëºñÇ¥"/>
      <sheetName val="Áý°èÇ¥ (TOTAL)"/>
      <sheetName val="Áý°èÇ¥ (CIVIL-23)"/>
      <sheetName val="Áý°èÇ¥ (FGRU)"/>
      <sheetName val="Áý°èÇ¥ (25,26)"/>
      <sheetName val="Áý°èÇ¥ (MEROX)"/>
      <sheetName val="Áý°èÇ¥ (NITROGEN)"/>
      <sheetName val="Áý°èÇ¥ (M4)"/>
      <sheetName val="Áý°èÇ¥ (CIVIL4)"/>
      <sheetName val="Áý°èÇ¥ (CIVIL6)"/>
      <sheetName val="Áý°èÇ¥ (CIVIL7)"/>
      <sheetName val="³»¿ª¼­(DEMO TOTAL)"/>
      <sheetName val="³»¿ª¼­ (CIVIL-23)"/>
      <sheetName val="³»¿ª¼­ (fgru)"/>
      <sheetName val="³»¿ª¼­ (25&amp;26)"/>
      <sheetName val="³»¿ª¼­ (MEROX)"/>
      <sheetName val="³»¿ª¼­ (NITROGEN)"/>
      <sheetName val="³»¿ª¼­ (M4)"/>
      <sheetName val="³»¿ª¼­ (CIVIL-4)"/>
      <sheetName val="³»¿ª¼­ (CIVIL-6)"/>
      <sheetName val="³»¿ª¼­ (CIVIL-7)"/>
      <sheetName val="Áý°èÇ¥(OPTION)"/>
      <sheetName val="2002³â ÇöÀå°ø»çºñ ±¹³» ½ÇÀû"/>
      <sheetName val="2003³â±¹³»ÇöÀå°ø»çºñ ½ÇÀû"/>
      <sheetName val="electrical"/>
      <sheetName val="[SANDAN.XLS??"/>
      <sheetName val="3.Breakdown Direct Paint"/>
      <sheetName val="Spl"/>
      <sheetName val="BID"/>
      <sheetName val="OPTION_21"/>
      <sheetName val="OPTION_31"/>
      <sheetName val="KUWATI(Total)_1"/>
      <sheetName val="집계표_(TOTAL)1"/>
      <sheetName val="집계표_(CIVIL-23)1"/>
      <sheetName val="집계표_(FGRU)1"/>
      <sheetName val="집계표_(25,26)1"/>
      <sheetName val="집계표_(MEROX)1"/>
      <sheetName val="집계표_(NITROGEN)1"/>
      <sheetName val="집계표_(M4)1"/>
      <sheetName val="집계표_(CIVIL4)1"/>
      <sheetName val="집계표_(CIVIL6)1"/>
      <sheetName val="집계표_(CIVIL7)1"/>
      <sheetName val="내역서(DEMO_TOTAL)1"/>
      <sheetName val="내역서_(CIVIL-23)1"/>
      <sheetName val="내역서_(fgru)1"/>
      <sheetName val="내역서_(25&amp;26)1"/>
      <sheetName val="내역서_(MEROX)1"/>
      <sheetName val="내역서_(NITROGEN)1"/>
      <sheetName val="내역서_(M4)1"/>
      <sheetName val="내역서_(CIVIL-4)1"/>
      <sheetName val="내역서_(CIVIL-6)1"/>
      <sheetName val="내역서_(CIVIL-7)1"/>
      <sheetName val="2002년_현장공사비_국내_실적1"/>
      <sheetName val="2003년국내현장공사비_실적1"/>
      <sheetName val="VC2_10_991"/>
      <sheetName val="INPUT_DATA1"/>
      <sheetName val="집계표_(25,26ဩ1"/>
      <sheetName val="Form_D-1"/>
      <sheetName val="Form_B-1"/>
      <sheetName val="Form_F-1"/>
      <sheetName val="Form_A"/>
      <sheetName val="Form_01"/>
      <sheetName val="LABOR_&amp;_자재"/>
      <sheetName val="간접비_총괄"/>
      <sheetName val="Price_Schedule"/>
      <sheetName val="3_공통공사대비"/>
      <sheetName val="내역서_耰&quot;"/>
      <sheetName val="EQUIPMENT_-2"/>
      <sheetName val="CAL_"/>
      <sheetName val="내역서_耰&quot;??"/>
      <sheetName val="내역ࠜĀ?M4)"/>
      <sheetName val="경영혁신본뷀"/>
      <sheetName val="Cash Flow bulanan"/>
      <sheetName val="9906"/>
      <sheetName val="인부신상자료"/>
      <sheetName val="___¡§____"/>
      <sheetName val="____¢ç¢®¡¿____"/>
      <sheetName val="__________¢ç______"/>
      <sheetName val="_______¢ç¢®¢¯____"/>
      <sheetName val="_______®¡¿____"/>
      <sheetName val="__________________"/>
      <sheetName val="갑지(추정)"/>
      <sheetName val="ELEC_DCI"/>
      <sheetName val="내역서 耰&quot;__"/>
      <sheetName val="7. 월별투입내역서"/>
      <sheetName val="BM DATA SHEET"/>
      <sheetName val="입찰품의서"/>
      <sheetName val="계측 내역서"/>
      <sheetName val="고압수량(철거)"/>
      <sheetName val="내역서 耰&quot;_x005f_x005f_x005f_x0000__x005f_x005f_x0000"/>
      <sheetName val="_x005f_x005f_x005f_x0008_"/>
      <sheetName val="내역ࠜĀ_M4)"/>
      <sheetName val="float&amp;bear"/>
      <sheetName val="Kfracture"/>
      <sheetName val="ERECT"/>
      <sheetName val="PROSUM"/>
      <sheetName val="EQUIPOS"/>
      <sheetName val="입력시트"/>
      <sheetName val="수로보호공"/>
      <sheetName val="데이타"/>
      <sheetName val="식재인부"/>
      <sheetName val="변경집계표"/>
      <sheetName val="Z- GENERAL PRICE SUMMARY"/>
      <sheetName val=" Estimate  "/>
      <sheetName val="SummaryC"/>
      <sheetName val="Detail"/>
      <sheetName val="Q-7100-001"/>
      <sheetName val="WBS 44"/>
      <sheetName val="WBS 41"/>
      <sheetName val="Precios por Administración"/>
      <sheetName val="Resumen"/>
      <sheetName val="Precios Unitarios"/>
      <sheetName val="Subcon A"/>
      <sheetName val="내역서_耰&quot;__"/>
      <sheetName val="내역ࠜĀ_x005f_x005f_x005f_x005f_x005f_x005f_x005f_x0000_M4"/>
      <sheetName val="내역서 耰&quot;_x005f_x005f_x005f_x005f_x005f_x005f_x005f_x0000_"/>
      <sheetName val="_x005f_x005f_x005f_x005f_x005f_x005f_x005f_x0008_"/>
      <sheetName val="직재"/>
      <sheetName val="I一般比"/>
      <sheetName val="cable-data"/>
      <sheetName val="T 3"/>
      <sheetName val="cable"/>
      <sheetName val="배관내역"/>
      <sheetName val="수주추정"/>
      <sheetName val="Vind - BtB"/>
      <sheetName val="LV induction motors"/>
      <sheetName val="BSD (2)"/>
      <sheetName val="Direct"/>
      <sheetName val="FORM-12"/>
      <sheetName val="내역ࠜĀM4)"/>
      <sheetName val="D-623D"/>
      <sheetName val="SCHEDD TAMBAHAN"/>
      <sheetName val="I-KAMAR"/>
      <sheetName val="schalt"/>
      <sheetName val="schtng"/>
      <sheetName val="schbhn"/>
      <sheetName val="I_KAMAR"/>
      <sheetName val="_SANDAN.XLS__"/>
      <sheetName val="Particular Sch"/>
      <sheetName val="TJ1Q47"/>
      <sheetName val="입찰내역 발주처 양식"/>
      <sheetName val="RAB AR&amp;STR"/>
      <sheetName val="Unit Price "/>
      <sheetName val="Form B"/>
      <sheetName val="trf(36%)"/>
      <sheetName val="M_DB"/>
      <sheetName val="BCPAB"/>
      <sheetName val="_x0002_"/>
      <sheetName val="Material Selections"/>
      <sheetName val="Monthly Load"/>
      <sheetName val="Weekly Load"/>
      <sheetName val="All_2"/>
      <sheetName val="수량집계"/>
      <sheetName val="총괄집계표"/>
      <sheetName val="내역서 (∮ἀ嘆ɶ"/>
      <sheetName val="당초_xd8b4_∸ἀ"/>
      <sheetName val="내역ࠜĀ_x005f_x005f_x005f_x005f_x005f_x005f_x005f_x005f_x0"/>
      <sheetName val="내역서 耰&quot;_x005f_x005f_x005f_x005f_x005f_x005f_x005f_x005f_"/>
      <sheetName val="_x005f_x005f_x005f_x005f_x005f_x005f_x005f_x005f_x005f_x005f_"/>
      <sheetName val="BATCH"/>
      <sheetName val="sum"/>
      <sheetName val="Hot"/>
      <sheetName val="Data List"/>
      <sheetName val="Man Power &amp; Comp"/>
      <sheetName val="MP-PLAN"/>
      <sheetName val="L-TIGA"/>
      <sheetName val="MP_PLAN"/>
      <sheetName val="PNT"/>
      <sheetName val="AHS"/>
      <sheetName val="Evaluasi Penw"/>
      <sheetName val="{}"/>
      <sheetName val="LISTRIK"/>
      <sheetName val="F ALARM"/>
      <sheetName val="UP MINOR"/>
      <sheetName val="Piping BQ for one turbine"/>
      <sheetName val="금융"/>
      <sheetName val="Piping_물량_정리_"/>
      <sheetName val="KUWATI(Total)_2"/>
      <sheetName val="집계표_(TOTAL)2"/>
      <sheetName val="집계표_(CIVIL-23)2"/>
      <sheetName val="집계표_(FGRU)2"/>
      <sheetName val="집계표_(25,26)2"/>
      <sheetName val="집계표_(MEROX)2"/>
      <sheetName val="집계표_(NITROGEN)2"/>
      <sheetName val="집계표_(M4)2"/>
      <sheetName val="집계표_(CIVIL4)2"/>
      <sheetName val="집계표_(CIVIL6)2"/>
      <sheetName val="집계표_(CIVIL7)2"/>
      <sheetName val="내역서(DEMO_TOTAL)2"/>
      <sheetName val="내역서_(CIVIL-23)2"/>
      <sheetName val="내역서_(fgru)2"/>
      <sheetName val="내역서_(25&amp;26)2"/>
      <sheetName val="내역서_(MEROX)2"/>
      <sheetName val="내역서_(NITROGEN)2"/>
      <sheetName val="내역서_(M4)2"/>
      <sheetName val="내역서_(CIVIL-4)2"/>
      <sheetName val="내역서_(CIVIL-6)2"/>
      <sheetName val="내역서_(CIVIL-7)2"/>
      <sheetName val="OPTION_22"/>
      <sheetName val="OPTION_32"/>
      <sheetName val="2002년_현장공사비_국내_실적2"/>
      <sheetName val="2003년국내현장공사비_실적2"/>
      <sheetName val="VC2_10_992"/>
      <sheetName val="KUWATI(Total)_3"/>
      <sheetName val="집계표_(TOTAL)3"/>
      <sheetName val="집계표_(CIVIL-23)3"/>
      <sheetName val="집계표_(FGRU)3"/>
      <sheetName val="집계표_(25,26)3"/>
      <sheetName val="집계표_(MEROX)3"/>
      <sheetName val="집계표_(NITROGEN)3"/>
      <sheetName val="집계표_(M4)3"/>
      <sheetName val="집계표_(CIVIL4)3"/>
      <sheetName val="집계표_(CIVIL6)3"/>
      <sheetName val="집계표_(CIVIL7)3"/>
      <sheetName val="내역서(DEMO_TOTAL)3"/>
      <sheetName val="내역서_(CIVIL-23)3"/>
      <sheetName val="내역서_(fgru)3"/>
      <sheetName val="내역서_(25&amp;26)3"/>
      <sheetName val="내역서_(MEROX)3"/>
      <sheetName val="내역서_(NITROGEN)3"/>
      <sheetName val="내역서_(M4)3"/>
      <sheetName val="내역서_(CIVIL-4)3"/>
      <sheetName val="내역서_(CIVIL-6)3"/>
      <sheetName val="내역서_(CIVIL-7)3"/>
      <sheetName val="OPTION_23"/>
      <sheetName val="OPTION_33"/>
      <sheetName val="2002년_현장공사비_국내_실적3"/>
      <sheetName val="2003년국내현장공사비_실적3"/>
      <sheetName val="VC2_10_993"/>
      <sheetName val="실행집계"/>
      <sheetName val="breakdown of wage rate"/>
      <sheetName val="Indirect Cost"/>
      <sheetName val="Unit"/>
      <sheetName val="Basic_Rate"/>
      <sheetName val="appendix_2_5_final_accounts"/>
      <sheetName val="Format"/>
      <sheetName val="Labour"/>
      <sheetName val="INPUT_DATA2"/>
      <sheetName val="집계표_(25,26ဩ2"/>
      <sheetName val="Form_02"/>
      <sheetName val="Form_D-11"/>
      <sheetName val="Form_B-11"/>
      <sheetName val="Form_F-11"/>
      <sheetName val="Form_A1"/>
      <sheetName val="LABOR_&amp;_자재1"/>
      <sheetName val="간접비_총괄1"/>
      <sheetName val="Price_Schedule1"/>
      <sheetName val="3_공통공사대비1"/>
      <sheetName val="내역서_耰&quot;??1"/>
      <sheetName val="CAL_1"/>
      <sheetName val="EQUIPMENT_-21"/>
      <sheetName val="Static_Equip"/>
      <sheetName val="3_Breakdown_Direct_Paint"/>
      <sheetName val="WEIGHT_LIST"/>
      <sheetName val="산#2-1_(2)"/>
      <sheetName val="BEND_LOSS"/>
      <sheetName val="공사비_내역_(가)"/>
      <sheetName val="단면_(2)"/>
      <sheetName val="내역서_耰&quot;_x005f_x0000__x005f_x0000_"/>
      <sheetName val="6PILE__(돌출)"/>
      <sheetName val="Form_A_"/>
      <sheetName val="내역서_耰&quot;__1"/>
      <sheetName val="DCS"/>
      <sheetName val="FWBS7000,8000"/>
      <sheetName val="ANALYSER"/>
      <sheetName val="출금실적"/>
      <sheetName val="경영현황"/>
      <sheetName val="_x0002_?뻘N??_x0001_ࠀ역서"/>
      <sheetName val="Resource table"/>
      <sheetName val="일일총괄"/>
      <sheetName val="RFP002"/>
      <sheetName val="Menus"/>
      <sheetName val="DK-KH"/>
      <sheetName val="_x0004_"/>
      <sheetName val="_x000a_"/>
      <sheetName val="BREAKDOWN(철거설치)"/>
      <sheetName val="BREAKDOWN(신규설치)"/>
      <sheetName val="자바라1"/>
      <sheetName val="Curves"/>
      <sheetName val="data_dci"/>
      <sheetName val="Heads"/>
      <sheetName val="BASE"/>
      <sheetName val="data_mci"/>
      <sheetName val="BLDG_DCI"/>
      <sheetName val="BLDG_MCI"/>
      <sheetName val="PRO_A"/>
      <sheetName val="Page_2"/>
      <sheetName val="behind"/>
      <sheetName val="costing_CV"/>
      <sheetName val="ITB_COST"/>
      <sheetName val="costing_ESDV"/>
      <sheetName val="costing_FE"/>
      <sheetName val="정부노임단가"/>
      <sheetName val="Jobcost"/>
      <sheetName val="Default_Magics"/>
      <sheetName val="BM_DATA_SHEET"/>
      <sheetName val="Graph_(LGEN)"/>
      <sheetName val="PumpSpec"/>
      <sheetName val="costing_MOV"/>
      <sheetName val="out_prog"/>
      <sheetName val="costing_Press"/>
      <sheetName val="96_121"/>
      <sheetName val="선적schedule_(2)"/>
      <sheetName val="System구분"/>
      <sheetName val="견적기준"/>
      <sheetName val="b_balju-단가단가단가"/>
      <sheetName val="10현장조직"/>
      <sheetName val="할증표"/>
      <sheetName val="choose"/>
      <sheetName val="7422CW00"/>
      <sheetName val="FWBS 1530"/>
      <sheetName val="Preliminaries"/>
      <sheetName val="Mech"/>
      <sheetName val="Fire Protection"/>
      <sheetName val="Buildings"/>
      <sheetName val="Instrument"/>
      <sheetName val="중기"/>
      <sheetName val="목표세부명세"/>
      <sheetName val="중기일위대가"/>
      <sheetName val="단가 (2)"/>
      <sheetName val="4-3LEVEL-5 epic.4"/>
      <sheetName val="HP-Steamdrum"/>
      <sheetName val="부대비율"/>
      <sheetName val="COVER-P"/>
      <sheetName val="w't table"/>
      <sheetName val="실행예산 MM"/>
      <sheetName val="SS2"/>
      <sheetName val="품셈"/>
      <sheetName val="결과조달"/>
      <sheetName val="1350-A"/>
      <sheetName val="Heavy Equipments"/>
      <sheetName val="원가"/>
      <sheetName val="BM-Elec"/>
      <sheetName val="BM-Inst"/>
      <sheetName val="97"/>
      <sheetName val="MANP"/>
      <sheetName val="Equipment List"/>
      <sheetName val="info"/>
      <sheetName val="TP"/>
      <sheetName val="Form1.SQP"/>
      <sheetName val="Resource"/>
      <sheetName val="공정계획(내부계획25%,내부w.f)"/>
      <sheetName val="breakdown_of_wage_rate"/>
      <sheetName val="Indirect_Cost"/>
      <sheetName val="생산계획"/>
      <sheetName val="상반기손익차2총괄"/>
      <sheetName val="VLOOKUP"/>
      <sheetName val="cal-foamglass"/>
      <sheetName val="연습"/>
      <sheetName val="운반"/>
      <sheetName val="CHANNEL"/>
      <sheetName val="사급자재집계표"/>
      <sheetName val="HVAC(사급자재)"/>
      <sheetName val="U-W"/>
      <sheetName val="SFN ORIG"/>
      <sheetName val="SFN"/>
      <sheetName val="R2564AHDTS"/>
      <sheetName val="CPS"/>
      <sheetName val="plan&amp;section of foundation"/>
      <sheetName val="working load at the btm ft."/>
      <sheetName val="stability check"/>
      <sheetName val="design criteria"/>
      <sheetName val="design load"/>
      <sheetName val="mto-rev0B"/>
      <sheetName val="한강운반비"/>
      <sheetName val="BOQ-B.DOWN"/>
      <sheetName val="LOB"/>
      <sheetName val="Dir Manpower Other Exp."/>
      <sheetName val="수량산출서"/>
      <sheetName val="Proposal"/>
      <sheetName val="VIZ4"/>
      <sheetName val="VIZ7"/>
      <sheetName val="UZ"/>
      <sheetName val="K_SURFACES"/>
      <sheetName val="WBS_44"/>
      <sheetName val="WBS_41"/>
      <sheetName val="Precios_por_Administración"/>
      <sheetName val="Precios_Unitarios"/>
      <sheetName val="Subcon_A"/>
      <sheetName val="ITB COST"/>
      <sheetName val="MODULE CONFIRM"/>
      <sheetName val="분전반계산서(석관)"/>
      <sheetName val="이자율"/>
      <sheetName val="WIND"/>
      <sheetName val="강재"/>
      <sheetName val="견적대비표"/>
      <sheetName val="KUWATI(Total)_4"/>
      <sheetName val="OPTION_24"/>
      <sheetName val="OPTION_34"/>
      <sheetName val="집계표_(TOTAL)4"/>
      <sheetName val="집계표_(CIVIL-23)4"/>
      <sheetName val="집계표_(FGRU)4"/>
      <sheetName val="집계표_(25,26)4"/>
      <sheetName val="집계표_(MEROX)4"/>
      <sheetName val="집계표_(NITROGEN)4"/>
      <sheetName val="집계표_(M4)4"/>
      <sheetName val="집계표_(CIVIL4)4"/>
      <sheetName val="집계표_(CIVIL6)4"/>
      <sheetName val="집계표_(CIVIL7)4"/>
      <sheetName val="내역서(DEMO_TOTAL)4"/>
      <sheetName val="내역서_(CIVIL-23)4"/>
      <sheetName val="내역서_(fgru)4"/>
      <sheetName val="내역서_(25&amp;26)4"/>
      <sheetName val="내역서_(MEROX)4"/>
      <sheetName val="내역서_(NITROGEN)4"/>
      <sheetName val="내역서_(M4)4"/>
      <sheetName val="내역서_(CIVIL-4)4"/>
      <sheetName val="내역서_(CIVIL-6)4"/>
      <sheetName val="내역서_(CIVIL-7)4"/>
      <sheetName val="2002년_현장공사비_국내_실적4"/>
      <sheetName val="2003년국내현장공사비_실적4"/>
      <sheetName val="VC2_10_994"/>
      <sheetName val="INPUT_DATA3"/>
      <sheetName val="집계표_(25,26ဩ3"/>
      <sheetName val="Form_D-12"/>
      <sheetName val="Form_B-12"/>
      <sheetName val="Form_F-12"/>
      <sheetName val="Form_A2"/>
      <sheetName val="Form_03"/>
      <sheetName val="LABOR_&amp;_자재2"/>
      <sheetName val="Price_Schedule2"/>
      <sheetName val="간접비_총괄2"/>
      <sheetName val="3_공통공사대비2"/>
      <sheetName val="EQUIPMENT_-22"/>
      <sheetName val="CAL_2"/>
      <sheetName val="내역서_耰&quot;_x005f_x0000__x005f_x0000_1"/>
      <sheetName val="Static_Equip1"/>
      <sheetName val="WEIGHT_LIST1"/>
      <sheetName val="산#2-1_(2)1"/>
      <sheetName val="BEND_LOSS1"/>
      <sheetName val="공사비_내역_(가)1"/>
      <sheetName val="6PILE__(돌출)1"/>
      <sheetName val="내역서_耰&quot;??2"/>
      <sheetName val="단면_(2)1"/>
      <sheetName val="Form_A_1"/>
      <sheetName val="3_Breakdown_Direct_Paint1"/>
      <sheetName val="Áý°èÇ¥_(TOTAL)"/>
      <sheetName val="Áý°èÇ¥_(CIVIL-23)"/>
      <sheetName val="Áý°èÇ¥_(FGRU)"/>
      <sheetName val="Áý°èÇ¥_(25,26)"/>
      <sheetName val="Áý°èÇ¥_(MEROX)"/>
      <sheetName val="Áý°èÇ¥_(NITROGEN)"/>
      <sheetName val="Áý°èÇ¥_(M4)"/>
      <sheetName val="Áý°èÇ¥_(CIVIL4)"/>
      <sheetName val="Áý°èÇ¥_(CIVIL6)"/>
      <sheetName val="Áý°èÇ¥_(CIVIL7)"/>
      <sheetName val="³»¿ª¼­(DEMO_TOTAL)"/>
      <sheetName val="³»¿ª¼­_(CIVIL-23)"/>
      <sheetName val="³»¿ª¼­_(fgru)"/>
      <sheetName val="³»¿ª¼­_(25&amp;26)"/>
      <sheetName val="³»¿ª¼­_(MEROX)"/>
      <sheetName val="³»¿ª¼­_(NITROGEN)"/>
      <sheetName val="³»¿ª¼­_(M4)"/>
      <sheetName val="³»¿ª¼­_(CIVIL-4)"/>
      <sheetName val="³»¿ª¼­_(CIVIL-6)"/>
      <sheetName val="³»¿ª¼­_(CIVIL-7)"/>
      <sheetName val="2002³â_ÇöÀå°ø»çºñ_±¹³»_½ÇÀû"/>
      <sheetName val="2003³â±¹³»ÇöÀå°ø»çºñ_½ÇÀû"/>
      <sheetName val="내역서_耰&quot;__2"/>
      <sheetName val="내역서_耰&quot;_x005f_x005f_x005f_x0000__x005f_x005f_x0000"/>
      <sheetName val="계측_내역서"/>
      <sheetName val="7__월별투입내역서"/>
      <sheetName val="내역서_耰&quot;_x005f_x005f_x005f_x005f_x005f_x005f_x005f_x0000_"/>
      <sheetName val="Z-_GENERAL_PRICE_SUMMARY"/>
      <sheetName val="_Estimate__"/>
      <sheetName val="T_3"/>
      <sheetName val="내역서_耰&quot;_x005f_x005f_x005f_x005f_x005f_x005f_x005f_x005f_"/>
      <sheetName val="Vind_-_BtB"/>
      <sheetName val="LV_induction_motors"/>
      <sheetName val="BSD_(2)"/>
      <sheetName val="Form_B"/>
      <sheetName val="Monthly_Load"/>
      <sheetName val="Weekly_Load"/>
      <sheetName val="Material_Selections"/>
      <sheetName val="내역서_(∮ἀ嘆ɶ᠀㬁"/>
      <sheetName val="[SANDAN_XLS??"/>
      <sheetName val="Piping_BQ_for_one_turbine"/>
      <sheetName val="Heavy_Equipments"/>
      <sheetName val="AG_Pipe_Qty_Analysis"/>
      <sheetName val="Costo-MO"/>
      <sheetName val="BM_DATA_SHEET1"/>
      <sheetName val="내역서_耰&quot;1"/>
      <sheetName val="_x000a__x000a_"/>
      <sheetName val="Resource_table"/>
      <sheetName val="SFN_ORIG"/>
      <sheetName val="?뻘N??ࠀ역서"/>
      <sheetName val="_SANDAN_XLS__"/>
      <sheetName val="Equipment_List"/>
      <sheetName val="Form1_SQP"/>
      <sheetName val="공정계획(내부계획25%,내부w_f)"/>
      <sheetName val="배수내역"/>
      <sheetName val="판가반영"/>
      <sheetName val="OD5000"/>
      <sheetName val="일위대가(계측기설치)"/>
      <sheetName val="EP0618"/>
      <sheetName val="FWBS"/>
      <sheetName val="설계명세1-1"/>
      <sheetName val="Cash In-Cash Out Actual"/>
      <sheetName val="CIBATU5OO"/>
      <sheetName val="실행(ALT1)"/>
      <sheetName val="내역서1999.8최종"/>
      <sheetName val="REDUCER"/>
      <sheetName val="w't_table"/>
      <sheetName val="breakdown_of_wage_rate1"/>
      <sheetName val="Indirect_Cost1"/>
      <sheetName val="SCHEDD_TAMBAHAN"/>
      <sheetName val="Fire_Protection"/>
      <sheetName val="입찰내역_발주처_양식"/>
      <sheetName val="MODULE_CONFIRM"/>
      <sheetName val="실행예산_MM"/>
      <sheetName val="plan&amp;section_of_foundation"/>
      <sheetName val="working_load_at_the_btm_ft_"/>
      <sheetName val="stability_check"/>
      <sheetName val="design_criteria"/>
      <sheetName val="design_load"/>
      <sheetName val="단가_(2)"/>
      <sheetName val="4-3LEVEL-5_epic_4"/>
      <sheetName val="BOQ-B_DOWN"/>
      <sheetName val="Dir_Manpower_Other_Exp_"/>
      <sheetName val="FWBS_1530"/>
      <sheetName val="PROJECT BRIEF"/>
      <sheetName val="tggwan(mac)"/>
      <sheetName val="첨부1-집행내역(요약)"/>
      <sheetName val="5"/>
      <sheetName val="Overall"/>
      <sheetName val=" "/>
      <sheetName val="할증 "/>
      <sheetName val="CÓDIGOS"/>
      <sheetName val="MTP"/>
      <sheetName val="BILL"/>
      <sheetName val="Personnel"/>
      <sheetName val="PROJEC䁔"/>
      <sheetName val="Jobcos䁴"/>
      <sheetName val="Sy䁳tem구분"/>
      <sheetName val="BM䀭Elec"/>
      <sheetName val="AN䁁LIS䁁"/>
      <sheetName val="BO䁑-B.䁄OWN"/>
      <sheetName val="HV䁁C(사자재)"/>
      <sheetName val="R2䀵64A䁈DTS"/>
      <sheetName val="mto-re䁶0B"/>
      <sheetName val="내역脜_(M䀴)4"/>
      <sheetName val="3_공통공사비2"/>
      <sheetName val="BEND_L䁏SS1"/>
      <sheetName val="Fo䁲m_A_1"/>
      <sheetName val="Ci䁶il_11"/>
      <sheetName val="Ci䁶il_䀳1"/>
      <sheetName val="Si䁴e_2䀱"/>
      <sheetName val="Si䁴e_F䁡ci1"/>
      <sheetName val="EQ䁕IP_䁌IST"/>
      <sheetName val="Su䁢con_A"/>
      <sheetName val="BS䁄_(2)"/>
      <sheetName val="FWBS_1䀵30"/>
      <sheetName val="MTO"/>
      <sheetName val="Elect_BOM"/>
      <sheetName val="Elect"/>
      <sheetName val="aa_piping"/>
      <sheetName val="CABLE_DATA"/>
      <sheetName val="CIVIL_UP"/>
      <sheetName val="ETUDE_de_Prix__(2)"/>
      <sheetName val="選單"/>
      <sheetName val="99. FWBS(Ref)"/>
      <sheetName val="99. Change Rate"/>
      <sheetName val="CUADRO DE PRECIOS"/>
      <sheetName val="Checklist-Parameters"/>
      <sheetName val="Fillermetal"/>
      <sheetName val="Updating Form-Oct 2011"/>
      <sheetName val="Weld Consumable"/>
      <sheetName val="WQT"/>
      <sheetName val="NDE Cost-Summary"/>
      <sheetName val="9July Above Ground Pipe"/>
      <sheetName val="Process Data 1"/>
      <sheetName val="35"/>
      <sheetName val="37"/>
      <sheetName val="64.4"/>
      <sheetName val="64.5"/>
      <sheetName val="36.2"/>
      <sheetName val="36.1"/>
      <sheetName val="Sum (Case-3)"/>
      <sheetName val="예산-내부"/>
      <sheetName val="Closeout Control"/>
      <sheetName val="Hoja2"/>
      <sheetName val="Site Findings Status Sheet"/>
      <sheetName val="경제지표"/>
      <sheetName val="1100-1200-1300-1910-2140-LEV 2"/>
      <sheetName val="내역ࠜĀ_x005f_x005f_x005f_x0000_M4"/>
      <sheetName val="내역서 耰&quot;_x005f_x005f_x005f_x0000_"/>
      <sheetName val="내역ࠜĀ_x005f_x005f_x005f_x005f_x0"/>
      <sheetName val="내역서 耰&quot;_x005f_x005f_x005f_x005f_"/>
      <sheetName val="내역서 耰&quot;_x005f_x0000__x0000"/>
      <sheetName val="_x005f_x005f_x005f_x005f_"/>
      <sheetName val="Material Price"/>
      <sheetName val="KUWATI(Total)_5"/>
      <sheetName val="OPTION_25"/>
      <sheetName val="OPTION_35"/>
      <sheetName val="집계표_(TOTAL)5"/>
      <sheetName val="집계표_(CIVIL-23)5"/>
      <sheetName val="집계표_(FGRU)5"/>
      <sheetName val="집계표_(25,26)5"/>
      <sheetName val="집계표_(MEROX)5"/>
      <sheetName val="집계표_(NITROGEN)5"/>
      <sheetName val="집계표_(M4)5"/>
      <sheetName val="집계표_(CIVIL4)5"/>
      <sheetName val="집계표_(CIVIL6)5"/>
      <sheetName val="집계표_(CIVIL7)5"/>
      <sheetName val="내역서(DEMO_TOTAL)5"/>
      <sheetName val="내역서_(CIVIL-23)5"/>
      <sheetName val="내역서_(fgru)5"/>
      <sheetName val="내역서_(25&amp;26)5"/>
      <sheetName val="내역서_(MEROX)5"/>
      <sheetName val="내역서_(NITROGEN)5"/>
      <sheetName val="내역서_(M4)5"/>
      <sheetName val="내역서_(CIVIL-4)5"/>
      <sheetName val="내역서_(CIVIL-6)5"/>
      <sheetName val="내역서_(CIVIL-7)5"/>
      <sheetName val="2002년_현장공사비_국내_실적5"/>
      <sheetName val="2003년국내현장공사비_실적5"/>
      <sheetName val="VC2_10_995"/>
      <sheetName val="집계표_(25,26ဩ4"/>
      <sheetName val="INPUT_DATA4"/>
      <sheetName val="Form_04"/>
      <sheetName val="Form_D-13"/>
      <sheetName val="Form_B-13"/>
      <sheetName val="Form_F-13"/>
      <sheetName val="LABOR_&amp;_자재3"/>
      <sheetName val="간접비_총괄3"/>
      <sheetName val="Price_Schedule3"/>
      <sheetName val="3_공통공사대비3"/>
      <sheetName val="CAL_3"/>
      <sheetName val="EQUIPMENT_-23"/>
      <sheetName val="내역서_耰&quot;??3"/>
      <sheetName val="WEIGHT_LIST2"/>
      <sheetName val="산#2-1_(2)2"/>
      <sheetName val="BEND_LOSS2"/>
      <sheetName val="공사비_내역_(가)2"/>
      <sheetName val="단면_(2)2"/>
      <sheetName val="내역서_耰&quot;_x005f_x0000__x005f_x0000_2"/>
      <sheetName val="6PILE__(돌출)2"/>
      <sheetName val="Form_A_2"/>
      <sheetName val="3_Breakdown_Direct_Paint2"/>
      <sheetName val="Static_Equip2"/>
      <sheetName val="Áý°èÇ¥_(TOTAL)1"/>
      <sheetName val="Áý°èÇ¥_(CIVIL-23)1"/>
      <sheetName val="Áý°èÇ¥_(FGRU)1"/>
      <sheetName val="Áý°èÇ¥_(25,26)1"/>
      <sheetName val="Áý°èÇ¥_(MEROX)1"/>
      <sheetName val="Áý°èÇ¥_(NITROGEN)1"/>
      <sheetName val="Áý°èÇ¥_(M4)1"/>
      <sheetName val="Áý°èÇ¥_(CIVIL4)1"/>
      <sheetName val="Áý°èÇ¥_(CIVIL6)1"/>
      <sheetName val="Áý°èÇ¥_(CIVIL7)1"/>
      <sheetName val="³»¿ª¼­(DEMO_TOTAL)1"/>
      <sheetName val="³»¿ª¼­_(CIVIL-23)1"/>
      <sheetName val="³»¿ª¼­_(fgru)1"/>
      <sheetName val="³»¿ª¼­_(25&amp;26)1"/>
      <sheetName val="³»¿ª¼­_(MEROX)1"/>
      <sheetName val="³»¿ª¼­_(NITROGEN)1"/>
      <sheetName val="³»¿ª¼­_(M4)1"/>
      <sheetName val="³»¿ª¼­_(CIVIL-4)1"/>
      <sheetName val="³»¿ª¼­_(CIVIL-6)1"/>
      <sheetName val="³»¿ª¼­_(CIVIL-7)1"/>
      <sheetName val="2002³â_ÇöÀå°ø»çºñ_±¹³»_½ÇÀû1"/>
      <sheetName val="2003³â±¹³»ÇöÀå°ø»çºñ_½ÇÀû1"/>
      <sheetName val="내역서_耰&quot;__3"/>
      <sheetName val="내역서_耰&quot;2"/>
      <sheetName val="7__월별투입내역서1"/>
      <sheetName val="내역서_耰&quot;_x005f_x005f_x005f_x0000__x005f_x005f_x0001"/>
      <sheetName val="계측_내역서1"/>
      <sheetName val="내역서_耰&quot;_x005f_x005f_x005f_x005f_x005f_x005f_x00001"/>
      <sheetName val="Z-_GENERAL_PRICE_SUMMARY1"/>
      <sheetName val="_Estimate__1"/>
      <sheetName val="T_31"/>
      <sheetName val="Precios_Unitarios1"/>
      <sheetName val="Form_B1"/>
      <sheetName val="Administrative_Prices1"/>
      <sheetName val="WBS_441"/>
      <sheetName val="WBS_411"/>
      <sheetName val="Precios_por_Administración1"/>
      <sheetName val="Subcon_A1"/>
      <sheetName val="Vind_-_BtB1"/>
      <sheetName val="LV_induction_motors1"/>
      <sheetName val="BSD_(2)1"/>
      <sheetName val="BM_DATA_SHEET2"/>
      <sheetName val="내역서_耰&quot;_x005f_x005f_x005f_x005f_x005f_x005f_x005f1"/>
      <sheetName val="Monthly_Load1"/>
      <sheetName val="Weekly_Load1"/>
      <sheetName val="[SANDAN_XLS??1"/>
      <sheetName val="Piping_BQ_for_one_turbine1"/>
      <sheetName val="Material_Selections1"/>
      <sheetName val="_SANDAN_XLS__1"/>
      <sheetName val="Resource_table1"/>
      <sheetName val="KUWATI(Total)_6"/>
      <sheetName val="집계표_(TOTAL)6"/>
      <sheetName val="집계표_(CIVIL-23)6"/>
      <sheetName val="집계표_(FGRU)6"/>
      <sheetName val="집계표_(25,26)6"/>
      <sheetName val="집계표_(MEROX)6"/>
      <sheetName val="집계표_(NITROGEN)6"/>
      <sheetName val="집계표_(M4)6"/>
      <sheetName val="집계표_(CIVIL4)6"/>
      <sheetName val="집계표_(CIVIL6)6"/>
      <sheetName val="집계표_(CIVIL7)6"/>
      <sheetName val="내역서(DEMO_TOTAL)6"/>
      <sheetName val="내역서_(CIVIL-23)6"/>
      <sheetName val="내역서_(fgru)6"/>
      <sheetName val="내역서_(25&amp;26)6"/>
      <sheetName val="내역서_(MEROX)6"/>
      <sheetName val="내역서_(NITROGEN)6"/>
      <sheetName val="내역서_(M4)6"/>
      <sheetName val="내역서_(CIVIL-4)6"/>
      <sheetName val="내역서_(CIVIL-6)6"/>
      <sheetName val="내역서_(CIVIL-7)6"/>
      <sheetName val="OPTION_26"/>
      <sheetName val="OPTION_36"/>
      <sheetName val="2002년_현장공사비_국내_실적6"/>
      <sheetName val="2003년국내현장공사비_실적6"/>
      <sheetName val="VC2_10_996"/>
      <sheetName val="집계표_(25,26ဩ5"/>
      <sheetName val="INPUT_DATA5"/>
      <sheetName val="Form_05"/>
      <sheetName val="Form_D-14"/>
      <sheetName val="Form_B-14"/>
      <sheetName val="Form_F-14"/>
      <sheetName val="Form_A4"/>
      <sheetName val="General_Data5"/>
      <sheetName val="LABOR_&amp;_자재4"/>
      <sheetName val="간접비_총괄4"/>
      <sheetName val="Price_Schedule4"/>
      <sheetName val="3_공통공사대비4"/>
      <sheetName val="CAL_4"/>
      <sheetName val="내역서_耰&quot;??4"/>
      <sheetName val="EQUIPMENT_-24"/>
      <sheetName val="6PILE__(돌출)3"/>
      <sheetName val="WEIGHT_LIST3"/>
      <sheetName val="산#2-1_(2)3"/>
      <sheetName val="BEND_LOSS3"/>
      <sheetName val="공사비_내역_(가)3"/>
      <sheetName val="3_Breakdown_Direct_Paint3"/>
      <sheetName val="Static_Equip3"/>
      <sheetName val="단면_(2)3"/>
      <sheetName val="Form_A_3"/>
      <sheetName val="내역서_耰&quot;_x005f_x0000__x005f_x0000_3"/>
      <sheetName val="내역서_耰&quot;__4"/>
      <sheetName val="Áý°èÇ¥_(TOTAL)2"/>
      <sheetName val="Áý°èÇ¥_(CIVIL-23)2"/>
      <sheetName val="Áý°èÇ¥_(FGRU)2"/>
      <sheetName val="Áý°èÇ¥_(25,26)2"/>
      <sheetName val="Áý°èÇ¥_(MEROX)2"/>
      <sheetName val="Áý°èÇ¥_(NITROGEN)2"/>
      <sheetName val="Áý°èÇ¥_(M4)2"/>
      <sheetName val="Áý°èÇ¥_(CIVIL4)2"/>
      <sheetName val="Áý°èÇ¥_(CIVIL6)2"/>
      <sheetName val="Áý°èÇ¥_(CIVIL7)2"/>
      <sheetName val="³»¿ª¼­(DEMO_TOTAL)2"/>
      <sheetName val="³»¿ª¼­_(CIVIL-23)2"/>
      <sheetName val="³»¿ª¼­_(fgru)2"/>
      <sheetName val="³»¿ª¼­_(25&amp;26)2"/>
      <sheetName val="³»¿ª¼­_(MEROX)2"/>
      <sheetName val="³»¿ª¼­_(NITROGEN)2"/>
      <sheetName val="³»¿ª¼­_(M4)2"/>
      <sheetName val="³»¿ª¼­_(CIVIL-4)2"/>
      <sheetName val="³»¿ª¼­_(CIVIL-6)2"/>
      <sheetName val="³»¿ª¼­_(CIVIL-7)2"/>
      <sheetName val="2002³â_ÇöÀå°ø»çºñ_±¹³»_½ÇÀû2"/>
      <sheetName val="2003³â±¹³»ÇöÀå°ø»çºñ_½ÇÀû2"/>
      <sheetName val="BM_DATA_SHEET3"/>
      <sheetName val="내역서_耰&quot;_x005f_x005f_x005f_x0000__x005f_x005f_x0002"/>
      <sheetName val="7__월별투입내역서2"/>
      <sheetName val="계측_내역서2"/>
      <sheetName val="내역서_耰&quot;_x005f_x005f_x005f_x005f_x005f_x005f_x00002"/>
      <sheetName val="Vind_-_BtB2"/>
      <sheetName val="LV_induction_motors2"/>
      <sheetName val="BSD_(2)2"/>
      <sheetName val="Sheet1_(2)3"/>
      <sheetName val="Z-_GENERAL_PRICE_SUMMARY2"/>
      <sheetName val="_Estimate__2"/>
      <sheetName val="T_32"/>
      <sheetName val="Precios_Unitarios2"/>
      <sheetName val="Administrative_Prices2"/>
      <sheetName val="WBS_442"/>
      <sheetName val="WBS_412"/>
      <sheetName val="Precios_por_Administración2"/>
      <sheetName val="Subcon_A2"/>
      <sheetName val="내역서_耰&quot;_x005f_x005f_x005f_x005f_x005f_x005f_x005f2"/>
      <sheetName val="Form_B2"/>
      <sheetName val="내역서_耰&quot;3"/>
      <sheetName val="[SANDAN_XLS??2"/>
      <sheetName val="Piping_BQ_for_one_turbine2"/>
      <sheetName val="Monthly_Load2"/>
      <sheetName val="Weekly_Load2"/>
      <sheetName val="Material_Selections2"/>
      <sheetName val="_SANDAN_XLS__2"/>
      <sheetName val="Eq__Mobilization2"/>
      <sheetName val="breakdown_of_wage_rate2"/>
      <sheetName val="Indirect_Cost2"/>
      <sheetName val="Resource_table2"/>
      <sheetName val="Datos"/>
      <sheetName val="Weekl_x0004_"/>
      <sheetName val="예가표"/>
      <sheetName val="노임이"/>
      <sheetName val="ANX3A11"/>
      <sheetName val="5.) Time Delays"/>
      <sheetName val="KP_List"/>
      <sheetName val="내역서_(N _x000e__x000e__x000e_  _x0012__x0010__x000a_"/>
      <sheetName val="ഀࠀကЀЀԀЀԀ̀ᤀഀ؀Ѐༀ"/>
      <sheetName val="경상"/>
      <sheetName val="Discounted Cash Flow"/>
      <sheetName val="Ocean Transporation Charge"/>
      <sheetName val="HVAC"/>
      <sheetName val="내역서_耰&quot;_x005f_x0000__x0000"/>
      <sheetName val="??-BLDG"/>
      <sheetName val="SUMMARY (0A)"/>
      <sheetName val="SUMMARY (1A)"/>
      <sheetName val="SUMMARY (1B)"/>
      <sheetName val="SUMMARY (03)"/>
      <sheetName val="F1"/>
      <sheetName val="F2"/>
      <sheetName val="F1(Cable Rack)"/>
      <sheetName val="F2(Cable Rack)"/>
      <sheetName val="F3(Cable Rack)"/>
      <sheetName val="F1 (POLYMER)"/>
      <sheetName val="F2 (POLYMER)"/>
      <sheetName val="F3 (POLYMER)"/>
      <sheetName val="F4 (POLYMER)"/>
      <sheetName val="F5( Polymerization )"/>
      <sheetName val="F6 ( Polymerization )"/>
      <sheetName val="B1 (Grid A-7, -6)"/>
      <sheetName val="B1 (Grid A, B)"/>
      <sheetName val="B1 (Grid C-7, -6)"/>
      <sheetName val="B2 (Grid -7 B, C) (1)"/>
      <sheetName val="B2 (Grid -7 B, C) (2)"/>
      <sheetName val="B2 (Grid -6 B, C) (1)"/>
      <sheetName val="B2 (Grid -6 B, C) (2)"/>
      <sheetName val="F1 (MONOMER)"/>
      <sheetName val="F2 (MONOMER)"/>
      <sheetName val="F3 (MONOMER)"/>
      <sheetName val="90K060C (MONOMER)"/>
      <sheetName val="F1 (EXTRUSION)"/>
      <sheetName val="F2 (EXTRUSION)"/>
      <sheetName val="F3 (EXTRUSION)"/>
      <sheetName val="F4 (EXTRUSION)"/>
      <sheetName val="F5 (EXTRUSION)"/>
      <sheetName val="F6A (EXTRUSION)"/>
      <sheetName val="F6D (EXTRUSION)"/>
      <sheetName val="F7 (EXTRUSION)"/>
      <sheetName val="F8 (EXTRUSION)"/>
      <sheetName val="F9 (EXTRUSION)"/>
      <sheetName val="F10 (EXTRUSION)"/>
      <sheetName val="F11 (EXTRUSION)"/>
      <sheetName val="B1 (Grid F-5`, 4`)"/>
      <sheetName val="B2 (Grid F,E-4`)"/>
      <sheetName val="B2 (Grid F,E-5`)"/>
      <sheetName val="B3 (Grid C,B-4`)"/>
      <sheetName val="B4 (Grid B,A-4`)"/>
      <sheetName val="B5 (Grid E-5`) &amp; (Grid D-5`)"/>
      <sheetName val="B6 (Grid E,D-5')"/>
      <sheetName val="B7 (Grid E,D-5')"/>
      <sheetName val="95D040, A506"/>
      <sheetName val="95P040AB, A507"/>
      <sheetName val="95X020-U08, A602"/>
      <sheetName val="95X020-U07, A606"/>
      <sheetName val="95E040, A509"/>
      <sheetName val="95D024;025, A615"/>
      <sheetName val="95X020-U05, A601"/>
      <sheetName val="95X020-U02, A204"/>
      <sheetName val="Extruder FDN"/>
      <sheetName val="PF1a"/>
      <sheetName val="PF4"/>
      <sheetName val="PF4a"/>
      <sheetName val="PF5"/>
      <sheetName val="BOG COMP. FDN"/>
      <sheetName val="SOG COMP. FDN"/>
      <sheetName val="1G1 (Ground Beam)"/>
      <sheetName val="1G2-1(Ground Beam)"/>
      <sheetName val="1G2-2(Ground Beam)"/>
      <sheetName val="P2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, 16"/>
      <sheetName val="LO CONSOLE FDN"/>
      <sheetName val="OIL COOLER FDN"/>
      <sheetName val="CW CONSOLE FDN (SOG)"/>
      <sheetName val="PD3"/>
      <sheetName val="SF1"/>
      <sheetName val="PD1"/>
      <sheetName val="PD2"/>
      <sheetName val="PD3 (SOG)"/>
      <sheetName val="SF1 (SOG)"/>
      <sheetName val="SF2 (SOG)"/>
      <sheetName val="SLAB (1S1-1)"/>
      <sheetName val="SLAB (1S1-2)"/>
      <sheetName val="SLAB (1S1-3)"/>
      <sheetName val="COLUMN (+5500)"/>
      <sheetName val="COLUMN (+12500)"/>
      <sheetName val="COLUMN (+15500)"/>
      <sheetName val="ETC."/>
      <sheetName val="Engineering&amp;Management"/>
      <sheetName val="Tools &amp; Settings"/>
      <sheetName val="Data Summary"/>
      <sheetName val="Resources"/>
      <sheetName val="FFA"/>
      <sheetName val="Currencies"/>
      <sheetName val="Crew Costs"/>
      <sheetName val="Spread Costs"/>
      <sheetName val="Unique List_Misc"/>
      <sheetName val="In-House Summary"/>
      <sheetName val="EE-PROP"/>
      <sheetName val="DATA MENTAH"/>
      <sheetName val="Pengesahan "/>
      <sheetName val="Bill rekap"/>
      <sheetName val="7422CW_x0013_"/>
      <sheetName val="KUWATI(Total)_8"/>
      <sheetName val="집계표_(TOTAL)8"/>
      <sheetName val="집계표_(CIVIL-23)8"/>
      <sheetName val="집계표_(FGRU)8"/>
      <sheetName val="집계표_(25,26)8"/>
      <sheetName val="집계표_(MEROX)8"/>
      <sheetName val="집계표_(NITROGEN)8"/>
      <sheetName val="집계표_(M4)8"/>
      <sheetName val="집계표_(CIVIL4)8"/>
      <sheetName val="집계표_(CIVIL6)8"/>
      <sheetName val="집계표_(CIVIL7)8"/>
      <sheetName val="내역서(DEMO_TOTAL)8"/>
      <sheetName val="내역서_(CIVIL-23)8"/>
      <sheetName val="내역서_(fgru)8"/>
      <sheetName val="내역서_(25&amp;26)8"/>
      <sheetName val="내역서_(MEROX)8"/>
      <sheetName val="내역서_(NITROGEN)8"/>
      <sheetName val="내역서_(M4)8"/>
      <sheetName val="내역서_(CIVIL-4)8"/>
      <sheetName val="내역서_(CIVIL-6)8"/>
      <sheetName val="내역서_(CIVIL-7)8"/>
      <sheetName val="OPTION_28"/>
      <sheetName val="OPTION_38"/>
      <sheetName val="2002년_현장공사비_국내_실적8"/>
      <sheetName val="2003년국내현장공사비_실적8"/>
      <sheetName val="VC2_10_998"/>
      <sheetName val="집계표_(25,26ဩ7"/>
      <sheetName val="INPUT_DATA7"/>
      <sheetName val="Form_07"/>
      <sheetName val="Form_D-16"/>
      <sheetName val="Form_B-16"/>
      <sheetName val="Form_F-16"/>
      <sheetName val="Form_A6"/>
      <sheetName val="입출재고현황_(2)6"/>
      <sheetName val="General_Data7"/>
      <sheetName val="LABOR_&amp;_자재6"/>
      <sheetName val="간접비_총괄6"/>
      <sheetName val="Price_Schedule6"/>
      <sheetName val="3_공통공사대비6"/>
      <sheetName val="CAL_6"/>
      <sheetName val="Rate_Analysis6"/>
      <sheetName val="내역서_耰&quot;??6"/>
      <sheetName val="EQUIPMENT_-26"/>
      <sheetName val="6PILE__(돌출)5"/>
      <sheetName val="WEIGHT_LIST5"/>
      <sheetName val="산#2-1_(2)5"/>
      <sheetName val="BEND_LOSS5"/>
      <sheetName val="공사비_내역_(가)5"/>
      <sheetName val="3_Breakdown_Direct_Paint5"/>
      <sheetName val="Static_Equip5"/>
      <sheetName val="단면_(2)5"/>
      <sheetName val="Form_A_5"/>
      <sheetName val="내역서_耰&quot;_x005f_x0000__x005f_x0000_5"/>
      <sheetName val="내역서_耰&quot;__6"/>
      <sheetName val="Summary_Sheets5"/>
      <sheetName val="Civil_15"/>
      <sheetName val="Civil_25"/>
      <sheetName val="Civil_35"/>
      <sheetName val="Site_15"/>
      <sheetName val="Site_25"/>
      <sheetName val="Site_35"/>
      <sheetName val="Site_Faci5"/>
      <sheetName val="Áý°èÇ¥_(TOTAL)4"/>
      <sheetName val="Áý°èÇ¥_(CIVIL-23)4"/>
      <sheetName val="Áý°èÇ¥_(FGRU)4"/>
      <sheetName val="Áý°èÇ¥_(25,26)4"/>
      <sheetName val="Áý°èÇ¥_(MEROX)4"/>
      <sheetName val="Áý°èÇ¥_(NITROGEN)4"/>
      <sheetName val="Áý°èÇ¥_(M4)4"/>
      <sheetName val="Áý°èÇ¥_(CIVIL4)4"/>
      <sheetName val="Áý°èÇ¥_(CIVIL6)4"/>
      <sheetName val="Áý°èÇ¥_(CIVIL7)4"/>
      <sheetName val="³»¿ª¼­(DEMO_TOTAL)4"/>
      <sheetName val="³»¿ª¼­_(CIVIL-23)4"/>
      <sheetName val="³»¿ª¼­_(fgru)4"/>
      <sheetName val="³»¿ª¼­_(25&amp;26)4"/>
      <sheetName val="³»¿ª¼­_(MEROX)4"/>
      <sheetName val="³»¿ª¼­_(NITROGEN)4"/>
      <sheetName val="³»¿ª¼­_(M4)4"/>
      <sheetName val="³»¿ª¼­_(CIVIL-4)4"/>
      <sheetName val="³»¿ª¼­_(CIVIL-6)4"/>
      <sheetName val="³»¿ª¼­_(CIVIL-7)4"/>
      <sheetName val="2002³â_ÇöÀå°ø»çºñ_±¹³»_½ÇÀû4"/>
      <sheetName val="2003³â±¹³»ÇöÀå°ø»çºñ_½ÇÀû4"/>
      <sheetName val="BM_DATA_SHEET5"/>
      <sheetName val="내역서_耰&quot;_x005f_x005f_x005f_x0000__x005f_x005f_x0004"/>
      <sheetName val="7__월별투입내역서4"/>
      <sheetName val="계측_내역서4"/>
      <sheetName val="내역서_耰&quot;_x005f_x005f_x005f_x005f_x005f_x005f_x00004"/>
      <sheetName val="Vind_-_BtB4"/>
      <sheetName val="LV_induction_motors4"/>
      <sheetName val="BSD_(2)4"/>
      <sheetName val="Sheet1_(2)5"/>
      <sheetName val="Z-_GENERAL_PRICE_SUMMARY4"/>
      <sheetName val="_Estimate__4"/>
      <sheetName val="T_34"/>
      <sheetName val="Precios_Unitarios4"/>
      <sheetName val="Administrative_Prices4"/>
      <sheetName val="WBS_444"/>
      <sheetName val="WBS_414"/>
      <sheetName val="Precios_por_Administración4"/>
      <sheetName val="Subcon_A4"/>
      <sheetName val="내역서_耰&quot;_x005f_x005f_x005f_x005f_x005f_x005f_x005f4"/>
      <sheetName val="Form_B4"/>
      <sheetName val="내역서_耰&quot;5"/>
      <sheetName val="[SANDAN_XLS??4"/>
      <sheetName val="Piping_BQ_for_one_turbine4"/>
      <sheetName val="Monthly_Load4"/>
      <sheetName val="Weekly_Load4"/>
      <sheetName val="Material_Selections4"/>
      <sheetName val="_SANDAN_XLS__4"/>
      <sheetName val="Eq__Mobilization4"/>
      <sheetName val="breakdown_of_wage_rate4"/>
      <sheetName val="Indirect_Cost4"/>
      <sheetName val="Resource_table4"/>
      <sheetName val="Heavy_Equipments2"/>
      <sheetName val="AG_Pipe_Qty_Analysis2"/>
      <sheetName val="입찰내역_발주처_양식1"/>
      <sheetName val="Equipment_List2"/>
      <sheetName val="Form1_SQP2"/>
      <sheetName val="공정계획(내부계획25%,내부w_f)2"/>
      <sheetName val="FWBS_15301"/>
      <sheetName val="Fire_Protection1"/>
      <sheetName val="SFN_ORIG2"/>
      <sheetName val="내역서_(∮ἀ嘆ɶ1"/>
      <sheetName val="Dir_Manpower_Other_Exp_1"/>
      <sheetName val="SCHEDD_TAMBAHAN1"/>
      <sheetName val="w't_table1"/>
      <sheetName val="실행예산_MM1"/>
      <sheetName val="BOQ-B_DOWN1"/>
      <sheetName val="단가_(2)1"/>
      <sheetName val="4-3LEVEL-5_epic_41"/>
      <sheetName val="ITB_COST2"/>
      <sheetName val="KUWATI(Total)_7"/>
      <sheetName val="집계표_(TOTAL)7"/>
      <sheetName val="집계표_(CIVIL-23)7"/>
      <sheetName val="집계표_(FGRU)7"/>
      <sheetName val="집계표_(25,26)7"/>
      <sheetName val="집계표_(MEROX)7"/>
      <sheetName val="집계표_(NITROGEN)7"/>
      <sheetName val="집계표_(M4)7"/>
      <sheetName val="집계표_(CIVIL4)7"/>
      <sheetName val="집계표_(CIVIL6)7"/>
      <sheetName val="집계표_(CIVIL7)7"/>
      <sheetName val="내역서(DEMO_TOTAL)7"/>
      <sheetName val="내역서_(CIVIL-23)7"/>
      <sheetName val="내역서_(fgru)7"/>
      <sheetName val="내역서_(25&amp;26)7"/>
      <sheetName val="내역서_(MEROX)7"/>
      <sheetName val="내역서_(NITROGEN)7"/>
      <sheetName val="내역서_(M4)7"/>
      <sheetName val="내역서_(CIVIL-4)7"/>
      <sheetName val="내역서_(CIVIL-6)7"/>
      <sheetName val="내역서_(CIVIL-7)7"/>
      <sheetName val="OPTION_27"/>
      <sheetName val="OPTION_37"/>
      <sheetName val="2002년_현장공사비_국내_실적7"/>
      <sheetName val="2003년국내현장공사비_실적7"/>
      <sheetName val="VC2_10_997"/>
      <sheetName val="집계표_(25,26ဩ6"/>
      <sheetName val="INPUT_DATA6"/>
      <sheetName val="Form_06"/>
      <sheetName val="Form_D-15"/>
      <sheetName val="Form_B-15"/>
      <sheetName val="Form_F-15"/>
      <sheetName val="Form_A5"/>
      <sheetName val="입출재고현황_(2)5"/>
      <sheetName val="General_Data6"/>
      <sheetName val="LABOR_&amp;_자재5"/>
      <sheetName val="간접비_총괄5"/>
      <sheetName val="Price_Schedule5"/>
      <sheetName val="3_공통공사대비5"/>
      <sheetName val="CAL_5"/>
      <sheetName val="Rate_Analysis5"/>
      <sheetName val="내역서_耰&quot;??5"/>
      <sheetName val="EQUIPMENT_-25"/>
      <sheetName val="6PILE__(돌출)4"/>
      <sheetName val="WEIGHT_LIST4"/>
      <sheetName val="산#2-1_(2)4"/>
      <sheetName val="BEND_LOSS4"/>
      <sheetName val="공사비_내역_(가)4"/>
      <sheetName val="3_Breakdown_Direct_Paint4"/>
      <sheetName val="Static_Equip4"/>
      <sheetName val="단면_(2)4"/>
      <sheetName val="Form_A_4"/>
      <sheetName val="내역서_耰&quot;_x005f_x0000__x005f_x0000_4"/>
      <sheetName val="내역서_耰&quot;__5"/>
      <sheetName val="Áý°èÇ¥_(TOTAL)3"/>
      <sheetName val="Áý°èÇ¥_(CIVIL-23)3"/>
      <sheetName val="Áý°èÇ¥_(FGRU)3"/>
      <sheetName val="Áý°èÇ¥_(25,26)3"/>
      <sheetName val="Áý°èÇ¥_(MEROX)3"/>
      <sheetName val="Áý°èÇ¥_(NITROGEN)3"/>
      <sheetName val="Áý°èÇ¥_(M4)3"/>
      <sheetName val="Áý°èÇ¥_(CIVIL4)3"/>
      <sheetName val="Áý°èÇ¥_(CIVIL6)3"/>
      <sheetName val="Áý°èÇ¥_(CIVIL7)3"/>
      <sheetName val="³»¿ª¼­(DEMO_TOTAL)3"/>
      <sheetName val="³»¿ª¼­_(CIVIL-23)3"/>
      <sheetName val="³»¿ª¼­_(fgru)3"/>
      <sheetName val="³»¿ª¼­_(25&amp;26)3"/>
      <sheetName val="³»¿ª¼­_(MEROX)3"/>
      <sheetName val="³»¿ª¼­_(NITROGEN)3"/>
      <sheetName val="³»¿ª¼­_(M4)3"/>
      <sheetName val="³»¿ª¼­_(CIVIL-4)3"/>
      <sheetName val="³»¿ª¼­_(CIVIL-6)3"/>
      <sheetName val="³»¿ª¼­_(CIVIL-7)3"/>
      <sheetName val="2002³â_ÇöÀå°ø»çºñ_±¹³»_½ÇÀû3"/>
      <sheetName val="2003³â±¹³»ÇöÀå°ø»çºñ_½ÇÀû3"/>
      <sheetName val="BM_DATA_SHEET4"/>
      <sheetName val="내역서_耰&quot;_x005f_x005f_x005f_x0000__x005f_x005f_x0003"/>
      <sheetName val="7__월별투입내역서3"/>
      <sheetName val="계측_내역서3"/>
      <sheetName val="내역서_耰&quot;_x005f_x005f_x005f_x005f_x005f_x005f_x00003"/>
      <sheetName val="Vind_-_BtB3"/>
      <sheetName val="LV_induction_motors3"/>
      <sheetName val="BSD_(2)3"/>
      <sheetName val="Sheet1_(2)4"/>
      <sheetName val="Z-_GENERAL_PRICE_SUMMARY3"/>
      <sheetName val="_Estimate__3"/>
      <sheetName val="T_33"/>
      <sheetName val="Precios_Unitarios3"/>
      <sheetName val="Administrative_Prices3"/>
      <sheetName val="WBS_443"/>
      <sheetName val="WBS_413"/>
      <sheetName val="Precios_por_Administración3"/>
      <sheetName val="Subcon_A3"/>
      <sheetName val="내역서_耰&quot;_x005f_x005f_x005f_x005f_x005f_x005f_x005f3"/>
      <sheetName val="Form_B3"/>
      <sheetName val="내역서_耰&quot;4"/>
      <sheetName val="[SANDAN_XLS??3"/>
      <sheetName val="Piping_BQ_for_one_turbine3"/>
      <sheetName val="Monthly_Load3"/>
      <sheetName val="Weekly_Load3"/>
      <sheetName val="Material_Selections3"/>
      <sheetName val="_SANDAN_XLS__3"/>
      <sheetName val="Eq__Mobilization3"/>
      <sheetName val="breakdown_of_wage_rate3"/>
      <sheetName val="Indirect_Cost3"/>
      <sheetName val="Resource_table3"/>
      <sheetName val="Heavy_Equipments1"/>
      <sheetName val="AG_Pipe_Qty_Analysis1"/>
      <sheetName val="Equipment_List1"/>
      <sheetName val="Form1_SQP1"/>
      <sheetName val="공정계획(내부계획25%,내부w_f)1"/>
      <sheetName val="SFN_ORIG1"/>
      <sheetName val="내역서_(∮ἀ嘆ɶ"/>
      <sheetName val="ITB_COST1"/>
      <sheetName val="검측서"/>
      <sheetName val="Equip Rental Summary by Contr"/>
      <sheetName val="Project Equip Rental Summary"/>
      <sheetName val="Contractor Indirect Sumry"/>
      <sheetName val="Project Indirect Sumry"/>
      <sheetName val="COA Sumry by Area"/>
      <sheetName val="COA Sumry by Contr"/>
      <sheetName val="COA Sumry by RG"/>
      <sheetName val="TDC COA Grp Sumry"/>
      <sheetName val="TDC COA Grp Sumry by Area"/>
      <sheetName val="TDC COA Grp Sumry by RG"/>
      <sheetName val="Equipment Sumry"/>
      <sheetName val="TDC Item Dets-Full"/>
      <sheetName val="TDC Item Dets-IPM-Full"/>
      <sheetName val="TDC Item Sumry by Area"/>
      <sheetName val="TDC Item Sumry by RG"/>
      <sheetName val="TDC Key Qty Sumry by RG"/>
      <sheetName val="List - Equipment by Area"/>
      <sheetName val="List - Equipment by Contr"/>
      <sheetName val="Equipment - Unit Costs by Mat"/>
      <sheetName val="List - Equipment by Rep Grp"/>
      <sheetName val="Craft Summary by Contr"/>
      <sheetName val="Project Craft Summary"/>
      <sheetName val="Item code"/>
      <sheetName val="업체코드"/>
      <sheetName val="Unt rate"/>
      <sheetName val="2. 현장 자금투입 집계표"/>
      <sheetName val="_도면 및 도서 제출목록 및 일정_170202.xlsx"/>
      <sheetName val="Direct PMS"/>
      <sheetName val="경비실"/>
      <sheetName val="OPT_x0012_"/>
      <sheetName val="AUX"/>
      <sheetName val="Aux."/>
      <sheetName val="Codes.Pers"/>
      <sheetName val="_x0002__뻘N___x0001_ࠀ역서"/>
      <sheetName val="배수공"/>
      <sheetName val="Rates &amp; Legend"/>
      <sheetName val="Exchange Rate"/>
      <sheetName val="TYPE"/>
      <sheetName val="수량산출"/>
      <sheetName val="General Notes"/>
      <sheetName val="CAL1"/>
      <sheetName val="BQ_IMPORT"/>
      <sheetName val="00-Summary Information-ABB"/>
      <sheetName val="물량표"/>
      <sheetName val="PABS,Site info"/>
      <sheetName val="0. Resource　Code"/>
      <sheetName val="Process Data (2)"/>
      <sheetName val="장산"/>
      <sheetName val="Material code"/>
      <sheetName val="예산실적전체당월"/>
      <sheetName val="시행분석"/>
      <sheetName val="PROTECTION_"/>
      <sheetName val="CUADRO_DE_PRECIOS"/>
      <sheetName val="Cash_In-Cash_Out_Actual"/>
      <sheetName val="w't_table2"/>
      <sheetName val="SCHEDD_TAMBAHAN2"/>
      <sheetName val="Fire_Protection2"/>
      <sheetName val="입찰내역_발주처_양식2"/>
      <sheetName val="Dir_Manpower_Other_Exp_2"/>
      <sheetName val="MODULE_CONFIRM1"/>
      <sheetName val="PROTECTION_1"/>
      <sheetName val="CUADRO_DE_PRECIOS1"/>
      <sheetName val="Cash_In-Cash_Out_Actual1"/>
      <sheetName val="Equipment_List3"/>
      <sheetName val="Form1_SQP3"/>
      <sheetName val="공정계획(내부계획25%,내부w_f)3"/>
      <sheetName val="Heavy_Equipments3"/>
      <sheetName val="AG_Pipe_Qty_Analysis3"/>
      <sheetName val="SFN_ORIG3"/>
      <sheetName val="w't_table3"/>
      <sheetName val="SCHEDD_TAMBAHAN3"/>
      <sheetName val="Fire_Protection3"/>
      <sheetName val="입찰내역_발주처_양식3"/>
      <sheetName val="Dir_Manpower_Other_Exp_3"/>
      <sheetName val="FWBS_15302"/>
      <sheetName val="내역서_(∮ἀ嘆ɶ2"/>
      <sheetName val="4-3LEVEL-5_epic_42"/>
      <sheetName val="단가_(2)2"/>
      <sheetName val="실행예산_MM2"/>
      <sheetName val="MODULE_CONFIRM2"/>
      <sheetName val="PROTECTION_2"/>
      <sheetName val="BOQ-B_DOWN2"/>
      <sheetName val="ITB_COST3"/>
      <sheetName val="CUADRO_DE_PRECIOS2"/>
      <sheetName val="Cash_In-Cash_Out_Actual2"/>
      <sheetName val="Equipment_List4"/>
      <sheetName val="Form1_SQP4"/>
      <sheetName val="공정계획(내부계획25%,내부w_f)4"/>
      <sheetName val="Heavy_Equipments4"/>
      <sheetName val="AG_Pipe_Qty_Analysis4"/>
      <sheetName val="SFN_ORIG4"/>
      <sheetName val="w't_table4"/>
      <sheetName val="SCHEDD_TAMBAHAN4"/>
      <sheetName val="Fire_Protection4"/>
      <sheetName val="입찰내역_발주처_양식4"/>
      <sheetName val="Dir_Manpower_Other_Exp_4"/>
      <sheetName val="FWBS_15303"/>
      <sheetName val="내역서_(∮ἀ嘆ɶ3"/>
      <sheetName val="4-3LEVEL-5_epic_43"/>
      <sheetName val="단가_(2)3"/>
      <sheetName val="실행예산_MM3"/>
      <sheetName val="MODULE_CONFIRM3"/>
      <sheetName val="PROTECTION_3"/>
      <sheetName val="BOQ-B_DOWN3"/>
      <sheetName val="ITB_COST4"/>
      <sheetName val="CUADRO_DE_PRECIOS3"/>
      <sheetName val="Cash_In-Cash_Out_Actual3"/>
      <sheetName val="KUWATI(Total)_9"/>
      <sheetName val="집계표_(TOTAL)9"/>
      <sheetName val="집계표_(CIVIL-23)9"/>
      <sheetName val="집계표_(FGRU)9"/>
      <sheetName val="집계표_(25,26)9"/>
      <sheetName val="집계표_(MEROX)9"/>
      <sheetName val="집계표_(NITROGEN)9"/>
      <sheetName val="집계표_(M4)9"/>
      <sheetName val="집계표_(CIVIL4)9"/>
      <sheetName val="집계표_(CIVIL6)9"/>
      <sheetName val="집계표_(CIVIL7)9"/>
      <sheetName val="내역서(DEMO_TOTAL)9"/>
      <sheetName val="내역서_(CIVIL-23)9"/>
      <sheetName val="내역서_(fgru)9"/>
      <sheetName val="내역서_(25&amp;26)9"/>
      <sheetName val="내역서_(MEROX)9"/>
      <sheetName val="내역서_(NITROGEN)9"/>
      <sheetName val="내역서_(M4)9"/>
      <sheetName val="내역서_(CIVIL-4)9"/>
      <sheetName val="내역서_(CIVIL-6)9"/>
      <sheetName val="내역서_(CIVIL-7)9"/>
      <sheetName val="OPTION_29"/>
      <sheetName val="OPTION_39"/>
      <sheetName val="2002년_현장공사비_국내_실적9"/>
      <sheetName val="2003년국내현장공사비_실적9"/>
      <sheetName val="VC2_10_999"/>
      <sheetName val="집계표_(25,26ဩ8"/>
      <sheetName val="INPUT_DATA8"/>
      <sheetName val="입출재고현황_(2)7"/>
      <sheetName val="Form_08"/>
      <sheetName val="Form_D-17"/>
      <sheetName val="Form_B-17"/>
      <sheetName val="Form_F-17"/>
      <sheetName val="Form_A7"/>
      <sheetName val="General_Data8"/>
      <sheetName val="LABOR_&amp;_자재7"/>
      <sheetName val="Price_Schedule7"/>
      <sheetName val="간접비_총괄7"/>
      <sheetName val="3_공통공사대비7"/>
      <sheetName val="Rate_Analysis7"/>
      <sheetName val="CAL_7"/>
      <sheetName val="WEIGHT_LIST6"/>
      <sheetName val="산#2-1_(2)6"/>
      <sheetName val="BEND_LOSS6"/>
      <sheetName val="공사비_내역_(가)6"/>
      <sheetName val="내역서_耰&quot;??7"/>
      <sheetName val="EQUIPMENT_-27"/>
      <sheetName val="6PILE__(돌출)6"/>
      <sheetName val="Static_Equip6"/>
      <sheetName val="단면_(2)6"/>
      <sheetName val="Form_A_6"/>
      <sheetName val="내역서_耰&quot;_x005f_x0000__x005f_x0000_6"/>
      <sheetName val="3_Breakdown_Direct_Paint6"/>
      <sheetName val="내역서_耰&quot;__7"/>
      <sheetName val="Summary_Sheets6"/>
      <sheetName val="Civil_16"/>
      <sheetName val="Civil_26"/>
      <sheetName val="Civil_36"/>
      <sheetName val="Site_16"/>
      <sheetName val="Site_26"/>
      <sheetName val="Site_36"/>
      <sheetName val="Site_Faci6"/>
      <sheetName val="Administrative_Prices5"/>
      <sheetName val="WBS_445"/>
      <sheetName val="WBS_415"/>
      <sheetName val="Precios_por_Administración5"/>
      <sheetName val="Precios_Unitarios5"/>
      <sheetName val="Subcon_A5"/>
      <sheetName val="BM_DATA_SHEET6"/>
      <sheetName val="Áý°èÇ¥_(TOTAL)5"/>
      <sheetName val="Áý°èÇ¥_(CIVIL-23)5"/>
      <sheetName val="Áý°èÇ¥_(FGRU)5"/>
      <sheetName val="Áý°èÇ¥_(25,26)5"/>
      <sheetName val="Áý°èÇ¥_(MEROX)5"/>
      <sheetName val="Áý°èÇ¥_(NITROGEN)5"/>
      <sheetName val="Áý°èÇ¥_(M4)5"/>
      <sheetName val="Áý°èÇ¥_(CIVIL4)5"/>
      <sheetName val="Áý°èÇ¥_(CIVIL6)5"/>
      <sheetName val="Áý°èÇ¥_(CIVIL7)5"/>
      <sheetName val="³»¿ª¼­(DEMO_TOTAL)5"/>
      <sheetName val="³»¿ª¼­_(CIVIL-23)5"/>
      <sheetName val="³»¿ª¼­_(fgru)5"/>
      <sheetName val="³»¿ª¼­_(25&amp;26)5"/>
      <sheetName val="³»¿ª¼­_(MEROX)5"/>
      <sheetName val="³»¿ª¼­_(NITROGEN)5"/>
      <sheetName val="³»¿ª¼­_(M4)5"/>
      <sheetName val="³»¿ª¼­_(CIVIL-4)5"/>
      <sheetName val="³»¿ª¼­_(CIVIL-6)5"/>
      <sheetName val="³»¿ª¼­_(CIVIL-7)5"/>
      <sheetName val="2002³â_ÇöÀå°ø»çºñ_±¹³»_½ÇÀû5"/>
      <sheetName val="2003³â±¹³»ÇöÀå°ø»çºñ_½ÇÀû5"/>
      <sheetName val="EQUIP_LIST5"/>
      <sheetName val="Z-_GENERAL_PRICE_SUMMARY5"/>
      <sheetName val="_Estimate__5"/>
      <sheetName val="2_2_STAFF_Scedule5"/>
      <sheetName val="내역서_耰&quot;_x005f_x005f_x005f_x0000__x005f_x005f_x0005"/>
      <sheetName val="계측_내역서5"/>
      <sheetName val="Man_Hole5"/>
      <sheetName val="Sheet1_(2)6"/>
      <sheetName val="내역서_耰&quot;_x005f_x005f_x005f_x005f_x005f_x005f_x00005"/>
      <sheetName val="7__월별투입내역서5"/>
      <sheetName val="T_35"/>
      <sheetName val="HORI__VESSEL5"/>
      <sheetName val="Vind_-_BtB5"/>
      <sheetName val="LV_induction_motors5"/>
      <sheetName val="BSD_(2)5"/>
      <sheetName val="Monthly_Load5"/>
      <sheetName val="Weekly_Load5"/>
      <sheetName val="MP_MOB5"/>
      <sheetName val="Form_B5"/>
      <sheetName val="Material_Selections5"/>
      <sheetName val="내역서_耰&quot;_x005f_x005f_x005f_x005f_x005f_x005f_x005f5"/>
      <sheetName val="97_사업추정(WEKI)5"/>
      <sheetName val="breakdown_of_wage_rate5"/>
      <sheetName val="Indirect_Cost5"/>
      <sheetName val="[SANDAN_XLS??5"/>
      <sheetName val="Eq__Mobilization5"/>
      <sheetName val="Resource_table5"/>
      <sheetName val="Piping_BQ_for_one_turbine5"/>
      <sheetName val="Utility_and_Fire_flange5"/>
      <sheetName val="Equipment_List5"/>
      <sheetName val="Form1_SQP5"/>
      <sheetName val="공정계획(내부계획25%,내부w_f)5"/>
      <sheetName val="Heavy_Equipments5"/>
      <sheetName val="AG_Pipe_Qty_Analysis5"/>
      <sheetName val="_SANDAN_XLS__5"/>
      <sheetName val="SFN_ORIG5"/>
      <sheetName val="w't_table5"/>
      <sheetName val="SCHEDD_TAMBAHAN5"/>
      <sheetName val="Fire_Protection5"/>
      <sheetName val="입찰내역_발주처_양식5"/>
      <sheetName val="Dir_Manpower_Other_Exp_5"/>
      <sheetName val="FWBS_15304"/>
      <sheetName val="내역서_(∮ἀ嘆ɶ4"/>
      <sheetName val="4-3LEVEL-5_epic_44"/>
      <sheetName val="단가_(2)4"/>
      <sheetName val="실행예산_MM4"/>
      <sheetName val="MODULE_CONFIRM4"/>
      <sheetName val="PROTECTION_4"/>
      <sheetName val="BOQ-B_DOWN4"/>
      <sheetName val="ITB_COST5"/>
      <sheetName val="CUADRO_DE_PRECIOS4"/>
      <sheetName val="Cash_In-Cash_Out_Actual4"/>
      <sheetName val="2.Overall Summary "/>
      <sheetName val="  "/>
      <sheetName val="breakdown of wage ra`f"/>
      <sheetName val="breakdown of wage ra"/>
      <sheetName val="breakdown of wage rað-"/>
      <sheetName val="Chart_Cable"/>
      <sheetName val="BD"/>
      <sheetName val="breakdown of wage rap"/>
      <sheetName val="내역서_耰&quot;_x005f_x005f_x005f_x0000_"/>
      <sheetName val="내역서_耰&quot;_x005f_x005f_x005f_x005f_"/>
      <sheetName val="내역ࠜĀ_x005f_x0000_M4"/>
      <sheetName val="내역서 耰&quot;_x005f_x0000_"/>
      <sheetName val="내역ࠜĀ_x005f_x005f_x0"/>
      <sheetName val="내역서 耰&quot;_x005f_x005f_"/>
      <sheetName val="_x005f_x005f_"/>
      <sheetName val="내역서_耰&quot;_x005f_x0000__x0001"/>
      <sheetName val="내역서_耰&quot;_x005f_x005f_x00001"/>
      <sheetName val="내역서_耰&quot;_x005f_x005f_x005f1"/>
      <sheetName val="내역서_耰&quot;_x005f_x0000__x0002"/>
      <sheetName val="내역서_耰&quot;_x005f_x005f_x00002"/>
      <sheetName val="내역서_耰&quot;_x005f_x005f_x005f2"/>
      <sheetName val="HO_Site Rates-2011"/>
      <sheetName val="Updating_Form-Oct_2011"/>
      <sheetName val="Weld_Consumable"/>
      <sheetName val="NDE_Cost-Summary"/>
      <sheetName val="9July_Above_Ground_Pipe"/>
      <sheetName val="Tools_&amp;_Settings"/>
      <sheetName val="Data_Summary"/>
      <sheetName val="Crew_Costs"/>
      <sheetName val="Spread_Costs"/>
      <sheetName val="Unique_List_Misc"/>
      <sheetName val="M_11"/>
      <sheetName val="Process_Data_(2)"/>
      <sheetName val="실행집_x0005_"/>
      <sheetName val="실행집聈"/>
      <sheetName val="plan&amp;section_of_foundation1"/>
      <sheetName val="Unit_Price_"/>
      <sheetName val="내역서1999_8최종"/>
      <sheetName val="working_load_at_the_btm_ft_1"/>
      <sheetName val="stability_check1"/>
      <sheetName val="design_load1"/>
      <sheetName val="1100-1200-1300-1910-2140-LEV_2"/>
      <sheetName val="Process_Data_1"/>
      <sheetName val="TDC_COA_Sumry"/>
      <sheetName val="TDC_Item_Dets"/>
      <sheetName val="TDC_Item_Sumry"/>
      <sheetName val="TDC_Key_Qty_Sumry"/>
      <sheetName val="List_-_Components"/>
      <sheetName val="List_-_Equipment"/>
      <sheetName val="COA_Sumry_-_Std_Imp"/>
      <sheetName val="Contr_TDC_-_Std_Imp"/>
      <sheetName val="Item_Sumry_-_Std_Imp"/>
      <sheetName val="Unit_Costs_-_Std_Imp"/>
      <sheetName val="Unit_MH_-_Std_Imp"/>
      <sheetName val="Proj_TIC_-_Std_Imp"/>
      <sheetName val="Closeout_Control"/>
      <sheetName val="Site_Findings_Status_Sheet"/>
      <sheetName val="Currency_Rate"/>
      <sheetName val="Evaluasi_Penw"/>
      <sheetName val="Man_Power_&amp;_Comp"/>
      <sheetName val="Data_List"/>
      <sheetName val="Material_Price"/>
      <sheetName val="Codes_Pers"/>
      <sheetName val="Sum_(Case-3)"/>
      <sheetName val="PROJECT_BRIEF"/>
      <sheetName val="In-House_Summary"/>
      <sheetName val="7422CW"/>
      <sheetName val="차트 (2)"/>
      <sheetName val="Direct_PMS"/>
      <sheetName val="5_)_Time_Delays"/>
      <sheetName val="OPT_x000a_"/>
      <sheetName val="Weekl_x000a_"/>
      <sheetName val="Aux_"/>
      <sheetName val="PWA"/>
      <sheetName val="9_1차이내역"/>
      <sheetName val="pipeline-1"/>
      <sheetName val="대운산출"/>
      <sheetName val="LEGENDA"/>
      <sheetName val="Pipe-Hot"/>
      <sheetName val="손익차9월2"/>
      <sheetName val="design_criteria1"/>
      <sheetName val="Raw data"/>
      <sheetName val="내역서_耰&quot;6"/>
      <sheetName val="BO䁑-B_䁄OWN"/>
      <sheetName val="UP_MINOR"/>
      <sheetName val="RAB_AR&amp;STR"/>
      <sheetName val="Cash_Flow_bulanan"/>
      <sheetName val="Bill_rekap"/>
      <sheetName val="99__FWBS(Ref)"/>
      <sheetName val="99__Change_Rate"/>
      <sheetName val="F_ALARM"/>
      <sheetName val="내역서_耰&quot;_x005f_x0000__x00001"/>
      <sheetName val="할증_"/>
      <sheetName val="내역서_(N____x000a_"/>
      <sheetName val="내역서_(N   _x000a_"/>
      <sheetName val="Discounted_Cash_Flow"/>
      <sheetName val="Ocean_Transporation_Charge"/>
      <sheetName val="차트_(2)"/>
      <sheetName val="Pengesahan_"/>
      <sheetName val="Exchange_Rate"/>
      <sheetName val="_x000a__x0"/>
      <sheetName val="Unt_rate"/>
      <sheetName val="Equip_Rental_Summary_by_Contr"/>
      <sheetName val="Project_Equip_Rental_Summary"/>
      <sheetName val="Contractor_Indirect_Sumry"/>
      <sheetName val="Project_Indirect_Sumry"/>
      <sheetName val="COA_Sumry_by_Area"/>
      <sheetName val="COA_Sumry_by_Contr"/>
      <sheetName val="COA_Sumry_by_RG"/>
      <sheetName val="TDC_COA_Grp_Sumry"/>
      <sheetName val="TDC_COA_Grp_Sumry_by_Area"/>
      <sheetName val="TDC_COA_Grp_Sumry_by_RG"/>
      <sheetName val="Equipment_Sumry"/>
      <sheetName val="TDC_Item_Dets-Full"/>
      <sheetName val="TDC_Item_Dets-IPM-Full"/>
      <sheetName val="TDC_Item_Sumry_by_Area"/>
      <sheetName val="TDC_Item_Sumry_by_RG"/>
      <sheetName val="TDC_Key_Qty_Sumry_by_RG"/>
      <sheetName val="List_-_Equipment_by_Area"/>
      <sheetName val="List_-_Equipment_by_Contr"/>
      <sheetName val="Equipment_-_Unit_Costs_by_Mat"/>
      <sheetName val="List_-_Equipment_by_Rep_Grp"/>
      <sheetName val="Craft_Summary_by_Contr"/>
      <sheetName val="Project_Craft_Summary"/>
      <sheetName val="Project_Metrics"/>
      <sheetName val="Item_code"/>
      <sheetName val="SUMMARY_(0A)"/>
      <sheetName val="SUMMARY_(1A)"/>
      <sheetName val="SUMMARY_(1B)"/>
      <sheetName val="SUMMARY_(03)"/>
      <sheetName val="F1(Cable_Rack)"/>
      <sheetName val="F2(Cable_Rack)"/>
      <sheetName val="F3(Cable_Rack)"/>
      <sheetName val="F1_(POLYMER)"/>
      <sheetName val="F2_(POLYMER)"/>
      <sheetName val="F3_(POLYMER)"/>
      <sheetName val="F4_(POLYMER)"/>
      <sheetName val="F5(_Polymerization_)"/>
      <sheetName val="F6_(_Polymerization_)"/>
      <sheetName val="B1_(Grid_A-7,_-6)"/>
      <sheetName val="B1_(Grid_A,_B)"/>
      <sheetName val="B1_(Grid_C-7,_-6)"/>
      <sheetName val="B2_(Grid_-7_B,_C)_(1)"/>
      <sheetName val="B2_(Grid_-7_B,_C)_(2)"/>
      <sheetName val="B2_(Grid_-6_B,_C)_(1)"/>
      <sheetName val="B2_(Grid_-6_B,_C)_(2)"/>
      <sheetName val="F1_(MONOMER)"/>
      <sheetName val="F2_(MONOMER)"/>
      <sheetName val="F3_(MONOMER)"/>
      <sheetName val="90K060C_(MONOMER)"/>
      <sheetName val="F1_(EXTRUSION)"/>
      <sheetName val="F2_(EXTRUSION)"/>
      <sheetName val="F3_(EXTRUSION)"/>
      <sheetName val="F4_(EXTRUSION)"/>
      <sheetName val="F5_(EXTRUSION)"/>
      <sheetName val="F6A_(EXTRUSION)"/>
      <sheetName val="F6D_(EXTRUSION)"/>
      <sheetName val="F7_(EXTRUSION)"/>
      <sheetName val="F8_(EXTRUSION)"/>
      <sheetName val="F9_(EXTRUSION)"/>
      <sheetName val="F10_(EXTRUSION)"/>
      <sheetName val="F11_(EXTRUSION)"/>
      <sheetName val="B1_(Grid_F-5`,_4`)"/>
      <sheetName val="B2_(Grid_F,E-4`)"/>
      <sheetName val="B2_(Grid_F,E-5`)"/>
      <sheetName val="B3_(Grid_C,B-4`)"/>
      <sheetName val="B4_(Grid_B,A-4`)"/>
      <sheetName val="B5_(Grid_E-5`)_&amp;_(Grid_D-5`)"/>
      <sheetName val="B6_(Grid_E,D-5')"/>
      <sheetName val="B7_(Grid_E,D-5')"/>
      <sheetName val="95D040,_A506"/>
      <sheetName val="95P040AB,_A507"/>
      <sheetName val="95X020-U08,_A602"/>
      <sheetName val="95X020-U07,_A606"/>
      <sheetName val="95E040,_A509"/>
      <sheetName val="95D024;025,_A615"/>
      <sheetName val="95X020-U05,_A601"/>
      <sheetName val="95X020-U02,_A204"/>
      <sheetName val="Extruder_FDN"/>
      <sheetName val="BOG_COMP__FDN"/>
      <sheetName val="SOG_COMP__FDN"/>
      <sheetName val="1G1_(Ground_Beam)"/>
      <sheetName val="1G2-1(Ground_Beam)"/>
      <sheetName val="1G2-2(Ground_Beam)"/>
      <sheetName val="P15,_16"/>
      <sheetName val="LO_CONSOLE_FDN"/>
      <sheetName val="OIL_COOLER_FDN"/>
      <sheetName val="CW_CONSOLE_FDN_(SOG)"/>
      <sheetName val="PD3_(SOG)"/>
      <sheetName val="SF1_(SOG)"/>
      <sheetName val="SF2_(SOG)"/>
      <sheetName val="SLAB_(1S1-1)"/>
      <sheetName val="SLAB_(1S1-2)"/>
      <sheetName val="SLAB_(1S1-3)"/>
      <sheetName val="COLUMN_(+5500)"/>
      <sheetName val="COLUMN_(+12500)"/>
      <sheetName val="COLUMN_(+15500)"/>
      <sheetName val="ETC_"/>
      <sheetName val="2__현장_자금투입_집계표"/>
      <sheetName val="_도면_및_도서_제출목록_및_일정_170202_xlsx"/>
      <sheetName val="_뻘N__ࠀ역서"/>
      <sheetName val="Rates_&amp;_Legend"/>
      <sheetName val="General_Notes"/>
      <sheetName val="Statprod gab"/>
      <sheetName val="Normalisasi"/>
      <sheetName val="L 1"/>
      <sheetName val="Analisa-Harga"/>
      <sheetName val="Analisa Lump sum"/>
      <sheetName val="data-pendukung"/>
      <sheetName val="CH-RANC"/>
      <sheetName val="351BQMCN"/>
      <sheetName val="2003상반기노임기준"/>
      <sheetName val="유림골조"/>
      <sheetName val="TQ Format"/>
      <sheetName val="도면자료제출일정"/>
      <sheetName val="Action Item"/>
      <sheetName val="Rating"/>
      <sheetName val="BQMP"/>
      <sheetName val="Header"/>
      <sheetName val="ID.CD"/>
      <sheetName val="개시대사 (2)"/>
      <sheetName val="용접품"/>
      <sheetName val="절단품"/>
      <sheetName val="Equipment Spec List"/>
      <sheetName val="SPEC LIST(EQUP, SYS)"/>
      <sheetName val="drg"/>
      <sheetName val="Distribution Table"/>
      <sheetName val="BA1047集約"/>
      <sheetName val="Sec I ML"/>
      <sheetName val="GRAND REKAP"/>
      <sheetName val="HARSAT"/>
      <sheetName val="analisa (2)"/>
      <sheetName val="HargaDasar"/>
      <sheetName val="D-4-Struktur"/>
      <sheetName val="Analisa 2"/>
      <sheetName val="CUACA"/>
      <sheetName val="ANALISA-S"/>
      <sheetName val="hrgsat"/>
      <sheetName val="Analisa Fave"/>
      <sheetName val="Bank"/>
      <sheetName val="BUA"/>
      <sheetName val="Harsat Bahan"/>
      <sheetName val="Harsat Subkon"/>
      <sheetName val="Harsat Upah"/>
      <sheetName val="Master 1.0"/>
      <sheetName val="Estimate"/>
      <sheetName val="DIV_5"/>
      <sheetName val="DIV_7A"/>
      <sheetName val="DIV_2"/>
      <sheetName val="DIV_4"/>
      <sheetName val="DIV_6"/>
      <sheetName val="DIV_8"/>
      <sheetName val="MT_an"/>
      <sheetName val="dasar"/>
      <sheetName val="Harga Sat_APP"/>
      <sheetName val="AMP"/>
      <sheetName val="6-AGREGAT"/>
      <sheetName val="STAF"/>
      <sheetName val="jpr"/>
      <sheetName val="Up &amp; bhn"/>
      <sheetName val="Str"/>
      <sheetName val="34"/>
      <sheetName val="_"/>
      <sheetName val="Analysis"/>
      <sheetName val="EVA-004-MEC"/>
      <sheetName val="USDKRW"/>
      <sheetName val="Inquiry"/>
      <sheetName val="품셈TABLE"/>
      <sheetName val="DISCIPLINE"/>
      <sheetName val="당초?∸ἀ"/>
      <sheetName val="손익차총괄2"/>
      <sheetName val="Up"/>
      <sheetName val="tblg denda"/>
      <sheetName val="tblg_denda"/>
      <sheetName val="LRK "/>
      <sheetName val="내역서_(N _x000e__x000e__x000e_  _x0012__x0010_ "/>
      <sheetName val="208"/>
      <sheetName val="기기리스트"/>
      <sheetName val="광통신 견적내역서1"/>
      <sheetName val="내역서_耰&quot;_x005f_x0000__x0003"/>
      <sheetName val="내역서_耰&quot;_x005f_x005f_x00003"/>
      <sheetName val="내역서_耰&quot;_x005f_x005f_x005f3"/>
      <sheetName val="내역서_耰&quot;_x005f_x0000__x0004"/>
      <sheetName val="내역서_耰&quot;_x005f_x005f_x00004"/>
      <sheetName val="내역서_耰&quot;_x005f_x005f_x005f4"/>
      <sheetName val="내역서_耰&quot;_x005f_x0000__x0005"/>
      <sheetName val="내역서_耰&quot;_x005f_x005f_x00005"/>
      <sheetName val="내역서_耰&quot;_x005f_x005f_x005f5"/>
      <sheetName val="내역서_耰&quot;_x005f_x0000_"/>
      <sheetName val="내역서_耰&quot;_x005f_x005f_"/>
      <sheetName val="내역ࠜĀ_x0"/>
      <sheetName val="내역서 耰&quot;_"/>
      <sheetName val="내역서_耰&quot;_x00001"/>
      <sheetName val="내역서_耰&quot;_x005f1"/>
      <sheetName val="내역서_耰&quot;_x00002"/>
      <sheetName val="내역서_耰&quot;_x005f2"/>
      <sheetName val="Others"/>
      <sheetName val="Risk"/>
      <sheetName val="리스크 분류체계"/>
      <sheetName val="SUM "/>
      <sheetName val="Multi-currency"/>
      <sheetName val="定额"/>
      <sheetName val="Linelist LNGC Process"/>
      <sheetName val="Al Taweelah"/>
      <sheetName val="breakdown of wage raÐ¾"/>
      <sheetName val="Additional data"/>
      <sheetName val="MD"/>
      <sheetName val="Values"/>
      <sheetName val="내역서 ᢐ_x001f_"/>
      <sheetName val="EQUIPMENT_-"/>
      <sheetName val="공사비집계"/>
      <sheetName val="热力"/>
      <sheetName val="PHSB"/>
      <sheetName val="AN"/>
      <sheetName val="구분"/>
      <sheetName val="11.자재단가"/>
      <sheetName val="Attach 4-18"/>
      <sheetName val="날개벽"/>
      <sheetName val="공사비SUM"/>
      <sheetName val="33628-Rev. A"/>
      <sheetName val="내역(한신APT)"/>
      <sheetName val="2_Overall_Summary_"/>
      <sheetName val="Données"/>
      <sheetName val="GraphData"/>
      <sheetName val="BHANDUP"/>
      <sheetName val="Register"/>
      <sheetName val="INPUT DATA OF SCHEDULE"/>
      <sheetName val="Codes"/>
      <sheetName val="Analisa (ok punya)"/>
      <sheetName val="SAT-DAS"/>
      <sheetName val="Har_mat"/>
      <sheetName val="sdm"/>
      <sheetName val="RAB-NEGO"/>
      <sheetName val="DAF-2"/>
      <sheetName val="Anl"/>
      <sheetName val="뻘Nࠀ역서"/>
      <sheetName val="breakdown of wage ra"/>
      <sheetName val="뻘N_"/>
      <sheetName val="List _ Equipment"/>
      <sheetName val="List _ Components"/>
      <sheetName val="Proj TIC _ Std Imp"/>
      <sheetName val="Contr TDC _ Std Imp"/>
      <sheetName val="COA Sumry _ Std Imp"/>
      <sheetName val="Item Sumry _ Std Imp"/>
      <sheetName val="Unit Costs _ Std Imp"/>
      <sheetName val="Unit MH _ Std Imp"/>
      <sheetName val="Form-Summary"/>
      <sheetName val="detail direct cost"/>
      <sheetName val="DC Detail"/>
      <sheetName val="summ"/>
      <sheetName val="Comm"/>
      <sheetName val="Equipment"/>
      <sheetName val="Consumable"/>
      <sheetName val="OSBL Equipment List"/>
      <sheetName val="FireProof"/>
      <sheetName val="Platform &amp; ladder est weight"/>
      <sheetName val="Surface"/>
      <sheetName val="FO Sum"/>
      <sheetName val="Rate MP insentif 6x"/>
      <sheetName val="Rate MP insentif 2x"/>
      <sheetName val="Format biaya MP"/>
      <sheetName val="Format biaya SPJ"/>
      <sheetName val="Tools&amp;Consum"/>
      <sheetName val="Equip. Sch"/>
      <sheetName val="RFP003D"/>
      <sheetName val="Eng_Hrs (HO)"/>
      <sheetName val="Form-05A Services"/>
      <sheetName val="MP5_CommSvc"/>
      <sheetName val="Form-05B Other Cost"/>
      <sheetName val="Other Cost"/>
      <sheetName val="ICT HO"/>
      <sheetName val="ICT FO"/>
      <sheetName val="Insurance"/>
      <sheetName val="Transportation Cost"/>
      <sheetName val="Pre-comm Material"/>
      <sheetName val="Vendor Serviceman"/>
      <sheetName val="Training"/>
      <sheetName val="Pre-comm Matl"/>
      <sheetName val="QC Tools"/>
      <sheetName val="QC Certificate &amp; NDT"/>
      <sheetName val="QC Migas Cost"/>
      <sheetName val="MHI Facilities"/>
      <sheetName val="Breakdown-WarantyPrd"/>
      <sheetName val="Khs-09 "/>
      <sheetName val="2009 04FEB09JDWL "/>
      <sheetName val="2009 04FEB09 _rekap_"/>
      <sheetName val="KOMPONEN 04FEB2009 "/>
      <sheetName val="K.TambahAC"/>
      <sheetName val="FH"/>
      <sheetName val="K.TambahFH"/>
      <sheetName val="valve"/>
      <sheetName val="valve 16k"/>
      <sheetName val="ASS-PL"/>
      <sheetName val="Fitting"/>
      <sheetName val="Ana duct"/>
      <sheetName val="Hsd Duct"/>
      <sheetName val="Grille"/>
      <sheetName val="DM"/>
      <sheetName val="Manning Cluster"/>
      <sheetName val="Model-EBIT"/>
      <sheetName val="PropSum"/>
      <sheetName val="Eng_Hrs (SO)"/>
      <sheetName val="Add Eng Allow (HO)"/>
      <sheetName val="Con_Hrs"/>
      <sheetName val="Software"/>
      <sheetName val="Disb_HO"/>
      <sheetName val="Disb_CM"/>
      <sheetName val="OrgRates2000"/>
      <sheetName val="OrgRates1999"/>
      <sheetName val="BillingRATES"/>
      <sheetName val="Eng_Exp"/>
      <sheetName val="MHRS"/>
      <sheetName val="CPR"/>
      <sheetName val="CWP"/>
      <sheetName val="CKD"/>
      <sheetName val="CPG"/>
      <sheetName val="CPL"/>
      <sheetName val="CBK"/>
      <sheetName val="CBB"/>
      <sheetName val="Rekap Cetak"/>
      <sheetName val="SUSUt 9%"/>
      <sheetName val="INDEX"/>
      <sheetName val="AREAS"/>
      <sheetName val="L Januari"/>
      <sheetName val="Foundation DA 7 charging system"/>
      <sheetName val="SAT-BHN"/>
      <sheetName val="BEFORE ALLOCATION"/>
      <sheetName val="pro ra op"/>
      <sheetName val="I"/>
      <sheetName val="RL-BPP"/>
      <sheetName val="Asumsi "/>
      <sheetName val="BPP"/>
      <sheetName val="SubLis-07"/>
      <sheetName val="Rekap Sublis"/>
      <sheetName val="Rekap BPP"/>
      <sheetName val="F"/>
      <sheetName val="J"/>
      <sheetName val="K"/>
      <sheetName val="By Non BPP-06"/>
      <sheetName val="LRAnak"/>
      <sheetName val="KWHJUAL"/>
      <sheetName val="Indk"/>
      <sheetName val="Debcap"/>
      <sheetName val="asumsi-org"/>
      <sheetName val="PERHITUNGAN"/>
      <sheetName val="ESTIMASI SUBSIDI 2007 DEPKEU 17"/>
      <sheetName val="Target Produksi"/>
      <sheetName val="REKAP PROD"/>
      <sheetName val="Lap"/>
      <sheetName val="realisasi Prod"/>
      <sheetName val="AGENDA MEETING "/>
      <sheetName val="Asumsi_"/>
      <sheetName val="Rekap_Sublis"/>
      <sheetName val="Rekap_BPP"/>
      <sheetName val="By_Non_BPP-06"/>
      <sheetName val="Eng Services"/>
      <sheetName val="Manpower Plan"/>
      <sheetName val="Personel Detail"/>
      <sheetName val="Personel Bulanan"/>
      <sheetName val="Fasilitas&amp;Tunjangan"/>
      <sheetName val="Travelling"/>
      <sheetName val="Insentif ES"/>
      <sheetName val="REKAP1"/>
      <sheetName val="REKAP2"/>
      <sheetName val="TRANS-A"/>
      <sheetName val="TRANS-C2"/>
      <sheetName val="TRANS-C3"/>
      <sheetName val="TRANS-C4"/>
      <sheetName val="TEL"/>
      <sheetName val="FORM-B ( Uai Per BL ) (1)"/>
      <sheetName val="FORM-B ( Uai Per BL ) (2)"/>
      <sheetName val="Losses (2)"/>
      <sheetName val="REKAP-MEI"/>
      <sheetName val="⼅킴`଀　ମ"/>
      <sheetName val="TRNS_C1"/>
      <sheetName val="⼅킴`଀　ମ?ᰳ蠀ᰫ관킱쁠壢耄䢿਀_x0002_＀_xffff_ヿ଱ꠀᰳ耀ଘ਀_x0002_"/>
      <sheetName val="FORM-B_(_Uai_Per_BL_)_(1)"/>
      <sheetName val="FORM-B_(_Uai_Per_BL_)_(2)"/>
      <sheetName val="⼅킴`଀　ମ_ᰳ蠀ᰫ관킱쁠壢耄䢿਀_x0002_＀_xffff_ヿ଱ꠀᰳ耀ଘ਀_x0002_"/>
      <sheetName val="石炭性状"/>
      <sheetName val="RPP 12 SEPT"/>
      <sheetName val="Testing"/>
      <sheetName val="ME-KDS"/>
      <sheetName val="ME-BANTL"/>
      <sheetName val="ME-BTNG"/>
      <sheetName val="basic-price"/>
      <sheetName val="⼅킴`଀　ମ_x005f_x0000_ᰳ蠀ᰫ관킱쁠壢耄䢿਀_x005f_x0002_＀"/>
      <sheetName val="⼅킴`଀　ମ?ᰳ蠀ᰫ관킱쁠壢耄䢿਀_x005f_x0002_＀_xffff"/>
      <sheetName val="⼅킴`଀　ମ_ᰳ蠀ᰫ관킱쁠壢耄䢿਀_x005f_x0002_＀_xffff"/>
      <sheetName val="⼅킴`଀　ମ_ᰳ蠀ᰫ관킱쁠壢耄䢿਀_x0002_＀_xffff"/>
      <sheetName val="UAI-2000"/>
      <sheetName val="⼅킴`଀　ମ_x005f_x005f_x005f_x0000_ᰳ蠀ᰫ관킱쁠壢耄䢿਀_x"/>
      <sheetName val="⼅킴`଀　ମ_ᰳ蠀ᰫ관킱쁠壢耄䢿਀_x005f_x005f_x005f_x0002_＀"/>
      <sheetName val="⼅킴`଀　ମ?ᰳ蠀ᰫ관킱쁠壢耄䢿਀_x005f_x005f_x005f_x0002_＀"/>
      <sheetName val="SUTT"/>
      <sheetName val="⼅킴`଀　ମ_x005f_x005f_x005f_x005f_x005f_x005f_x005f_x0000_"/>
      <sheetName val="⼅킴`଀　ମ_ᰳ蠀ᰫ관킱쁠壢耄䢿਀_x005f_x005f_x005f_x005f_x"/>
      <sheetName val="⼅킴`଀　ମ?ᰳ蠀ᰫ관킱쁠壢耄䢿਀_x005f_x005f_x005f_x005f_x"/>
      <sheetName val="13.REFERENSI"/>
      <sheetName val="⼅킴`଀　ମ_x005f_x0000_ᰳ蠀ᰫ관킱쁠壢耄䢿਀_x"/>
      <sheetName val="⼅킴`଀　ମ_ᰳ蠀ᰫ관킱쁠壢耄䢿਀_x005f_x0002_＀"/>
      <sheetName val="⼅킴`଀　ମ_x005f_x005f_x005f_x0000_"/>
      <sheetName val="⼅킴`଀　ମ_ᰳ蠀ᰫ관킱쁠壢耄䢿਀_x005f_x005f_x"/>
      <sheetName val="AO 2017"/>
      <sheetName val="app madiun"/>
      <sheetName val="app bali"/>
      <sheetName val="⼅킴`଀　ମ_x005f_x005f_x005f_x005f_"/>
      <sheetName val="⼅킴`଀　ମ_ᰳ蠀ᰫ관킱쁠壢耄䢿਀_x0002_＀"/>
      <sheetName val="⼅킴`଀　ମ_x005f_x0000_"/>
      <sheetName val="⼅킴`଀　ମ_x005f_x005f_"/>
      <sheetName val="⼅킴`଀　ମ_ᰳ蠀ᰫ관킱쁠壢耄䢿਀_x"/>
      <sheetName val="PRK-PAKET"/>
      <sheetName val="Pilihan"/>
      <sheetName val="REGION"/>
      <sheetName val="OFFGRID"/>
      <sheetName val="⼅킴`଀　ମ?ᰳ蠀ᰫ관킱쁠壢耄䢿਀_x0002_＀"/>
      <sheetName val="⼅킴`଀　ମ_x005f_x005f_x005f_x005f_x005f_x005f_x005f_x005f_"/>
      <sheetName val="REKAP Prbndingn"/>
      <sheetName val="A.Alat"/>
      <sheetName val="LK 2006"/>
      <sheetName val="DES2003"/>
      <sheetName val="Preisbildungsblatt"/>
      <sheetName val="Des"/>
      <sheetName val="Jakban"/>
      <sheetName val="MS scc"/>
      <sheetName val="JSiar"/>
      <sheetName val="PNT-QUOT-#3"/>
      <sheetName val="COAT&amp;WRAP-QIOT-#3"/>
      <sheetName val="⼅킴`଀　ମ_"/>
      <sheetName val="FORM 12-RB"/>
      <sheetName val="⼅킴`଀　ମ?ᰳ蠀ᰫ관킱쁠壢耄䢿਀_x"/>
      <sheetName val="Auditor"/>
      <sheetName val="Isian PKA"/>
      <sheetName val="FailureMode"/>
      <sheetName val="Analisa (Okey)"/>
      <sheetName val="FORM-B_(_Uai_Per_BL_)_(1)1"/>
      <sheetName val="FORM-B_(_Uai_Per_BL_)_(2)1"/>
      <sheetName val="Losses_(2)"/>
      <sheetName val="⼅킴`଀　ମᰳ蠀ᰫ관킱쁠壢耄䢿਀＀ヿ଱ꠀᰳ耀ଘ਀"/>
      <sheetName val="⼅킴`଀　ମ?ᰳ蠀ᰫ관킱쁠壢耄䢿਀＀ヿ଱ꠀᰳ耀ଘ਀"/>
      <sheetName val="⼅킴`଀　ମ_ᰳ蠀ᰫ관킱쁠壢耄䢿਀＀ヿ଱ꠀᰳ耀ଘ਀"/>
      <sheetName val="RPP_12_SEPT"/>
      <sheetName val="Target_Produksi"/>
      <sheetName val="REKAP_PROD"/>
      <sheetName val="⼅킴`଀　ମᰳ蠀ᰫ관킱쁠壢耄䢿਀＀"/>
      <sheetName val="⼅킴`଀　ମ_ᰳ蠀ᰫ관킱쁠壢耄䢿਀＀_xffff"/>
      <sheetName val="AO_2017"/>
      <sheetName val="13_REFERENSI"/>
      <sheetName val="app_madiun"/>
      <sheetName val="app_bali"/>
      <sheetName val="⼅킴`଀　ମ_ᰳ蠀ᰫ관킱쁠壢耄䢿਀＀"/>
      <sheetName val="R SD-REKAP1"/>
      <sheetName val="Mobilisasi div-1"/>
      <sheetName val="⼅킴`଀　ମ?ᰳ蠀ᰫ관킱쁠壢耄䢿਀_x005f_x0002_＀"/>
      <sheetName val="BASIC DATA SHEET"/>
      <sheetName val="LEGEND AND NAME DATA SHEET"/>
      <sheetName val="뜃맟뭁돽띿맟__BLDG"/>
      <sheetName val="KLASIFIKASI"/>
      <sheetName val="⼅킴`଀　ମ?ᰳ蠀ᰫ관킱쁠壢耄䢿਀_x0002_＀_xffff"/>
      <sheetName val="⼅킴`଀　ମ?ᰳ蠀ᰫ관킱쁠壢耄䢿਀_x005f_x005f_x"/>
      <sheetName val="BD3"/>
      <sheetName val="BQ-Arun"/>
      <sheetName val="OPTION"/>
      <sheetName val="L-4a,b"/>
      <sheetName val="anls by sewa"/>
      <sheetName val="terbilang HPE"/>
      <sheetName val="Hari libur"/>
      <sheetName val="Monitoring"/>
      <sheetName val="0.Scedule"/>
      <sheetName val="Smp 5S-2019"/>
      <sheetName val="Calder"/>
      <sheetName val="0.Scedule (Plan)"/>
      <sheetName val="1. Jadwal"/>
      <sheetName val="ND Pj_DIK"/>
      <sheetName val="4. Bukti "/>
      <sheetName val="5. Ceklist ( Potrait )"/>
      <sheetName val="5a. Ceklist"/>
      <sheetName val="5b. Ceklist"/>
      <sheetName val="6a. Periksa"/>
      <sheetName val="6b. Periksa"/>
      <sheetName val="7. BA PPTUP"/>
      <sheetName val="16. Pakta Intgs"/>
      <sheetName val="12. PEM- B ACARA"/>
      <sheetName val="HARGA BAHAN BAKU"/>
      <sheetName val="struktur_tdk_dipakai"/>
      <sheetName val="REKAP_Prbndingn"/>
      <sheetName val="⼅킴`଀　ମ?ᰳ蠀ᰫ관킱쁠壢耄䢿਀＀"/>
      <sheetName val="TP_DATABASE"/>
      <sheetName val="MM.PAGE-2.X"/>
      <sheetName val="⼅킴`଀　ମ_ᰳ蠀ᰫ관킱쁠壢耄䢿਀_x005f_x0002_＀ヿ଱ꠀᰳ耀ଘ"/>
      <sheetName val="⼅킴`଀　ମ_ᰳ蠀ᰫ관킱쁠壢耄䢿਀_x0002_＀ヿ଱ꠀᰳ耀ଘ"/>
      <sheetName val="Quote"/>
      <sheetName val="SK"/>
      <sheetName val="Tunduk Panitia"/>
      <sheetName val="SWJJR"/>
      <sheetName val="JDPN"/>
      <sheetName val="KLYT"/>
      <sheetName val="BNL"/>
      <sheetName val="SGS"/>
      <sheetName val="PDWG"/>
      <sheetName val="BMYU"/>
      <sheetName val="HW"/>
      <sheetName val="HU 2017"/>
      <sheetName val="AO"/>
      <sheetName val="Tabel (AO)"/>
      <sheetName val="Luncuran 2017"/>
      <sheetName val="AI"/>
      <sheetName val="REVISI SKKI"/>
      <sheetName val="Tabel (AI)"/>
      <sheetName val="Surat Pengembalian AI"/>
      <sheetName val="Rincian AI 5 Tahun_BK"/>
      <sheetName val="HARGA ALAT"/>
      <sheetName val="Isian"/>
      <sheetName val="terbilang PP"/>
      <sheetName val="indek PP"/>
      <sheetName val="ND PP"/>
      <sheetName val="12. ND bMS"/>
      <sheetName val="13. SPPBJ"/>
      <sheetName val="15. Srt. Konfirm. BG"/>
      <sheetName val="Vol."/>
      <sheetName val="MAT&amp;LABOR"/>
      <sheetName val="Rkp1"/>
      <sheetName val="BL"/>
      <sheetName val="DAPRO"/>
      <sheetName val="Pdemin"/>
      <sheetName val="PR"/>
      <sheetName val="BQ25"/>
      <sheetName val="Analisa BOW"/>
      <sheetName val="Rinci H Borong"/>
      <sheetName val="Prof"/>
      <sheetName val="ttd"/>
      <sheetName val="CYLB31.8"/>
      <sheetName val="AnaSat"/>
      <sheetName val="C2 HARGA MAT CFIA"/>
      <sheetName val="TOT RKP CFIA"/>
      <sheetName val="A1 RAB SVEY1"/>
      <sheetName val="A RKP SVEY"/>
      <sheetName val="Overall S Curve-Total "/>
      <sheetName val="KURVA S"/>
      <sheetName val="ANALISA SNI'13 "/>
      <sheetName val="Cek Extend Material"/>
      <sheetName val="BRONZE BANDAR NELAYAN"/>
      <sheetName val="Kode PRK"/>
      <sheetName val="_______x005f_x0000____________x005f_x0002_2"/>
      <sheetName val="__________________x005f_x0002___xff_2"/>
      <sheetName val="__________________x005f_x0002___xff_3"/>
      <sheetName val="_______x005f_x005f_x005f_x0000____________2"/>
      <sheetName val="__________________x005f_x005f_x005f_x0002_2"/>
      <sheetName val="__________________x005f_x005f_x005f_x0002_3"/>
      <sheetName val="_______x005f_x005f_x005f_x005f_x005f_x005f_x000_2"/>
      <sheetName val="__________________x005f_x005f_x005f_x005f_2"/>
      <sheetName val="__________________x005f_x005f_x005f_x005f_3"/>
      <sheetName val="_______x005f_x005f_x005f_x005f_x005f_x005f_x005_2"/>
      <sheetName val="__________________x005f_x005f_x005f_x005f_4"/>
      <sheetName val="__________________x005f_x005f_x005f_x005f_5"/>
      <sheetName val="_______x005f_x005f_x005f_x005f_x005f_x005f_x005_3"/>
      <sheetName val="______"/>
      <sheetName val="__________________x0002___xff_2"/>
      <sheetName val="__________________x0002___xff_3"/>
      <sheetName val="_______x005f_x0000____________2"/>
      <sheetName val="__________________x005f_x0002_2"/>
      <sheetName val="__________________x005f_x0002_3"/>
      <sheetName val="_______x005f_x005f_x000_2"/>
      <sheetName val="__________________x005f_x005f_2"/>
      <sheetName val="__________________x005f_x005f_3"/>
      <sheetName val="_______x005f_x005f_x005_2"/>
      <sheetName val="__________________x005f_x005f_4"/>
      <sheetName val="__________________x005f_x005f_5"/>
      <sheetName val="_______x005f_x005f_x005_3"/>
      <sheetName val="GRD"/>
      <sheetName val="KATALOG HS NON-ICON"/>
      <sheetName val="I-PPh"/>
      <sheetName val="Macro "/>
      <sheetName val="tuong"/>
      <sheetName val="PaintBreak"/>
      <sheetName val="INSSUBCON"/>
      <sheetName val="BW"/>
      <sheetName val="A+Supl."/>
      <sheetName val="daf-3(OK)"/>
      <sheetName val="daf-7(OK)"/>
      <sheetName val="Analisa "/>
      <sheetName val="Har Sat"/>
      <sheetName val="mc adam"/>
      <sheetName val="ps batu&amp;brjg"/>
      <sheetName val="G_SUMMARY"/>
      <sheetName val="DIVISI 3"/>
      <sheetName val="Div.6"/>
      <sheetName val="Analis Kusen 1 ESKALASI"/>
      <sheetName val="Koefisien"/>
      <sheetName val="DIV.1"/>
      <sheetName val="Perhitungan RAB"/>
      <sheetName val="MH Detail Engineering"/>
      <sheetName val="Manning Engineering HO"/>
      <sheetName val="Manning Procurement HO"/>
      <sheetName val="NRCKTP01"/>
      <sheetName val="NRCPTS01"/>
      <sheetName val="NRCSKW01"/>
      <sheetName val="NRCSGU01"/>
      <sheetName val="NRC-STG"/>
      <sheetName val="NRCSBS01"/>
      <sheetName val="Indeks Sell"/>
      <sheetName val="UU_PR-4&amp;5"/>
      <sheetName val="BBS (UU_PR-4)"/>
      <sheetName val="BBS (UU_PR-5)"/>
      <sheetName val="Breakdown Instrument"/>
      <sheetName val="Sch.6"/>
      <sheetName val="Detail by Cat"/>
      <sheetName val="NM"/>
      <sheetName val="Prod"/>
      <sheetName val="man_PEP"/>
      <sheetName val="FORM X COST"/>
      <sheetName val="RINC FIN T4  _3_"/>
      <sheetName val="RINC FIN T4  _2_"/>
      <sheetName val="Form-7"/>
      <sheetName val="Proc_REK_1"/>
      <sheetName val="COST SUMM"/>
      <sheetName val="INDIRECT COST-PART l"/>
      <sheetName val="notifier"/>
      <sheetName val="AHSbj"/>
      <sheetName val="MK"/>
      <sheetName val="UU_PR-4&amp;5.xls"/>
      <sheetName val="PR(S-Curve) (Future Cost)"/>
      <sheetName val="PR(S-Curve)"/>
      <sheetName val="bhn "/>
      <sheetName val="Base_Data"/>
      <sheetName val="Keb. Bhn, alt, tenaga"/>
      <sheetName val="4-MVAC"/>
      <sheetName val="EK"/>
      <sheetName val="Anls"/>
      <sheetName val="dia-in"/>
      <sheetName val="Appendix 2(SatDas)"/>
      <sheetName val="SELL-SUMM-COST"/>
      <sheetName val="APP-9"/>
      <sheetName val="WT-LIST"/>
      <sheetName val="unit rate analysis"/>
      <sheetName val="Man Power"/>
      <sheetName val="REQDELTA"/>
      <sheetName val="DHS AC"/>
      <sheetName val="Analisa Baja"/>
      <sheetName val="jadw"/>
      <sheetName val="Waktu"/>
      <sheetName val="BQ ARS"/>
      <sheetName val="MARK-UP_CALC"/>
      <sheetName val="CM Services"/>
      <sheetName val="Mob-Demob"/>
      <sheetName val="PersEqpt"/>
      <sheetName val="Breakdown-FabSvc"/>
      <sheetName val="MP5_FabSvc"/>
      <sheetName val="Personel Detail-FabSvc"/>
      <sheetName val="Personel Bulanan-FabSvc"/>
      <sheetName val="Fasilitas&amp;Tunjangan-FabSvc"/>
      <sheetName val="Mob-Demob-FabSvc"/>
      <sheetName val="Travelling-FabSvc"/>
      <sheetName val="penyulang"/>
      <sheetName val="har 70"/>
      <sheetName val="har 150"/>
      <sheetName val="GGN TRANS 150"/>
      <sheetName val="GGN TRANS 70"/>
      <sheetName val="GGN-PENYULANG"/>
      <sheetName val="GGN-TRANSMISI-07"/>
      <sheetName val="GGN-KIT-07"/>
      <sheetName val="KINERJA KIT"/>
      <sheetName val="GGN TRANS"/>
      <sheetName val="TRF-07"/>
      <sheetName val="ubay"/>
      <sheetName val="sept 01-07"/>
      <sheetName val="1.b Pola Operasi"/>
      <sheetName val="REN-DMA-09"/>
      <sheetName val="2015-0"/>
      <sheetName val="(L1.3) CFLOW Print"/>
      <sheetName val="Microsoft Package"/>
      <sheetName val="Rkp"/>
      <sheetName val="Kabel C&amp;S"/>
      <sheetName val="BBT HARDU"/>
      <sheetName val="BBT HARJAR"/>
      <sheetName val="BOBOT + VMAN"/>
      <sheetName val="biak"/>
      <sheetName val="timika"/>
      <sheetName val="jayapura"/>
      <sheetName val="manokwari"/>
      <sheetName val="merauke"/>
      <sheetName val="wilayah"/>
      <sheetName val="Prod-kWh"/>
      <sheetName val="RL2006"/>
      <sheetName val="usd"/>
      <sheetName val="CAB"/>
      <sheetName val="LINEAR_A_LOCATION"/>
      <sheetName val="LINEAR_B_MVCELLGI"/>
      <sheetName val="LINEAR_C_MVCABLE"/>
      <sheetName val="LINEAR_D_HANTARANJTM"/>
      <sheetName val="LINEAR_E_JTM"/>
      <sheetName val="LINEAR_F_JOINTING"/>
      <sheetName val="LINEAR_G_TERMINASI"/>
      <sheetName val="LINEAR_H_TIANG"/>
      <sheetName val="LINEAR_I_GARDU"/>
      <sheetName val="LINEAR_J_MVCELLGD"/>
      <sheetName val="LINEAR_K_CT"/>
      <sheetName val="LINEAR_L_PT"/>
      <sheetName val="LINEAR_N_ARRESTER"/>
      <sheetName val="LINEAR_O_KOTAKAPP"/>
      <sheetName val="LINEAR_P_KWHGD"/>
      <sheetName val="LINEAR_Q_FCO"/>
      <sheetName val="LINEAR_R_LBS"/>
      <sheetName val="LINEAR_S_RECLOSER"/>
      <sheetName val="LINEAR_T_SECTIONALIZER"/>
      <sheetName val="LINEAR_V_PHBTR"/>
      <sheetName val="LINEAR_W_LVCABLE"/>
      <sheetName val="LINEAR_ZA_DATAPOHON"/>
      <sheetName val="gab-TRANS"/>
      <sheetName val="resum-ai"/>
      <sheetName val="DIVLUR"/>
      <sheetName val="STET"/>
      <sheetName val="SJKT"/>
      <sheetName val="SPGD"/>
      <sheetName val="SBGR"/>
      <sheetName val="SPRN"/>
      <sheetName val="SCRB"/>
      <sheetName val="SKTG"/>
      <sheetName val="STTG"/>
      <sheetName val="SMDN"/>
      <sheetName val="SBYA"/>
      <sheetName val="SMLG"/>
      <sheetName val="SDPS"/>
      <sheetName val="FORM-A"/>
      <sheetName val="JUSTIFIKASI"/>
      <sheetName val="HARGA_SATUAN2"/>
      <sheetName val="sch_1_21"/>
      <sheetName val="JKM 03 "/>
      <sheetName val="100000"/>
      <sheetName val="UJ.UPJ KECIL"/>
      <sheetName val="PS_GI"/>
      <sheetName val="stand&amp;faktor_kali"/>
      <sheetName val="har-AO"/>
      <sheetName val="PS_GI1"/>
      <sheetName val="stand&amp;faktor_kali1"/>
      <sheetName val="HARGA_SATUAN3"/>
      <sheetName val="sch_1_22"/>
      <sheetName val="Twr_(15)2"/>
      <sheetName val="PS_GI2"/>
      <sheetName val="stand&amp;faktor_kali2"/>
      <sheetName val="HARGA_SATUAN7"/>
      <sheetName val="sch_1_26"/>
      <sheetName val="Twr_(15)6"/>
      <sheetName val="INLAND_FACTOR_DISTANCE6"/>
      <sheetName val="Submission_Form6"/>
      <sheetName val="PS_GI6"/>
      <sheetName val="stand&amp;faktor_kali6"/>
      <sheetName val="HARGA_SATUAN4"/>
      <sheetName val="sch_1_23"/>
      <sheetName val="Twr_(15)3"/>
      <sheetName val="INLAND_FACTOR_DISTANCE3"/>
      <sheetName val="Submission_Form3"/>
      <sheetName val="PS_GI3"/>
      <sheetName val="stand&amp;faktor_kali3"/>
      <sheetName val="HARGA_SATUAN5"/>
      <sheetName val="sch_1_24"/>
      <sheetName val="Twr_(15)4"/>
      <sheetName val="INLAND_FACTOR_DISTANCE4"/>
      <sheetName val="Submission_Form4"/>
      <sheetName val="PS_GI4"/>
      <sheetName val="stand&amp;faktor_kali4"/>
      <sheetName val="HARGA_SATUAN6"/>
      <sheetName val="sch_1_25"/>
      <sheetName val="Twr_(15)5"/>
      <sheetName val="INLAND_FACTOR_DISTANCE5"/>
      <sheetName val="Submission_Form5"/>
      <sheetName val="PS_GI5"/>
      <sheetName val="stand&amp;faktor_kali5"/>
      <sheetName val="HARGA_SATUAN8"/>
      <sheetName val="sch_1_27"/>
      <sheetName val="Twr_(15)7"/>
      <sheetName val="INLAND_FACTOR_DISTANCE7"/>
      <sheetName val="Submission_Form7"/>
      <sheetName val="PS_GI7"/>
      <sheetName val="stand&amp;faktor_kali7"/>
      <sheetName val="HARGA_SATUAN9"/>
      <sheetName val="sch_1_28"/>
      <sheetName val="Twr_(15)8"/>
      <sheetName val="INLAND_FACTOR_DISTANCE8"/>
      <sheetName val="Submission_Form8"/>
      <sheetName val="PS_GI8"/>
      <sheetName val="stand&amp;faktor_kali8"/>
      <sheetName val="HARGA_SATUAN10"/>
      <sheetName val="sch_1_29"/>
      <sheetName val="Twr_(15)9"/>
      <sheetName val="INLAND_FACTOR_DISTANCE9"/>
      <sheetName val="Submission_Form9"/>
      <sheetName val="PS_GI9"/>
      <sheetName val="stand&amp;faktor_kali9"/>
      <sheetName val="HARGA_SATUAN11"/>
      <sheetName val="sch_1_210"/>
      <sheetName val="Twr_(15)10"/>
      <sheetName val="INLAND_FACTOR_DISTANCE10"/>
      <sheetName val="Submission_Form10"/>
      <sheetName val="PS_GI10"/>
      <sheetName val="stand&amp;faktor_kali10"/>
      <sheetName val="HARGA_SATUAN12"/>
      <sheetName val="sch_1_211"/>
      <sheetName val="Twr_(15)11"/>
      <sheetName val="INLAND_FACTOR_DISTANCE11"/>
      <sheetName val="Submission_Form11"/>
      <sheetName val="PS_GI11"/>
      <sheetName val="stand&amp;faktor_kali11"/>
      <sheetName val="HARGA_SATUAN13"/>
      <sheetName val="sch_1_212"/>
      <sheetName val="Twr_(15)12"/>
      <sheetName val="INLAND_FACTOR_DISTANCE12"/>
      <sheetName val="Submission_Form12"/>
      <sheetName val="PS_GI12"/>
      <sheetName val="stand&amp;faktor_kali12"/>
      <sheetName val="Faktor"/>
      <sheetName val="D-2 (E)"/>
      <sheetName val="D-5"/>
      <sheetName val="H_S_BAHAN"/>
      <sheetName val="HARGA_SATUAN14"/>
      <sheetName val="sch_1_213"/>
      <sheetName val="Twr_(15)13"/>
      <sheetName val="INLAND_FACTOR_DISTANCE13"/>
      <sheetName val="Submission_Form13"/>
      <sheetName val="PS_GI13"/>
      <sheetName val="stand&amp;faktor_kali13"/>
      <sheetName val="HARGA_SATUAN17"/>
      <sheetName val="sch_1_216"/>
      <sheetName val="Twr_(15)16"/>
      <sheetName val="INLAND_FACTOR_DISTANCE16"/>
      <sheetName val="Submission_Form16"/>
      <sheetName val="PS_GI16"/>
      <sheetName val="stand&amp;faktor_kali16"/>
      <sheetName val="JKM_03_"/>
      <sheetName val="HARGA_SATUAN15"/>
      <sheetName val="sch_1_214"/>
      <sheetName val="Twr_(15)14"/>
      <sheetName val="INLAND_FACTOR_DISTANCE14"/>
      <sheetName val="Submission_Form14"/>
      <sheetName val="PS_GI14"/>
      <sheetName val="stand&amp;faktor_kali14"/>
      <sheetName val="HARGA_SATUAN16"/>
      <sheetName val="sch_1_215"/>
      <sheetName val="Twr_(15)15"/>
      <sheetName val="INLAND_FACTOR_DISTANCE15"/>
      <sheetName val="Submission_Form15"/>
      <sheetName val="PS_GI15"/>
      <sheetName val="stand&amp;faktor_kali15"/>
      <sheetName val="HARGA_SATUAN19"/>
      <sheetName val="sch_1_218"/>
      <sheetName val="Twr_(15)18"/>
      <sheetName val="INLAND_FACTOR_DISTANCE18"/>
      <sheetName val="Submission_Form18"/>
      <sheetName val="PS_GI18"/>
      <sheetName val="stand&amp;faktor_kali18"/>
      <sheetName val="JKM_03_1"/>
      <sheetName val="HARGA_SATUAN18"/>
      <sheetName val="sch_1_217"/>
      <sheetName val="Twr_(15)17"/>
      <sheetName val="INLAND_FACTOR_DISTANCE17"/>
      <sheetName val="Submission_Form17"/>
      <sheetName val="PS_GI17"/>
      <sheetName val="stand&amp;faktor_kali17"/>
      <sheetName val="Search"/>
      <sheetName val="Exchange"/>
      <sheetName val="KEBTH"/>
      <sheetName val="BrkDwn Disc Insulator"/>
      <sheetName val="BQ PRICE"/>
      <sheetName val="ANAL-"/>
      <sheetName val="S CURVE"/>
      <sheetName val="GBR 3"/>
      <sheetName val="Data LM 2019"/>
      <sheetName val="SFC TJ.BATU"/>
      <sheetName val="JENIS_PDP"/>
      <sheetName val="UJ_UPJ_KECIL"/>
      <sheetName val="LabaRugi_Fungsi_th_(t-1)(21B)"/>
      <sheetName val="LabaRugi_Lainnya(20)"/>
      <sheetName val="LabaRugi_Unsur_th(t-1)(21A)"/>
      <sheetName val="Harga_Satuan_Upah_&amp;_Bahan"/>
      <sheetName val="Mobilisasi_div-1"/>
      <sheetName val="BOQ_Rekap"/>
      <sheetName val="D-Bahan_&amp;_Upah"/>
      <sheetName val="Harga_Alat"/>
      <sheetName val="Daftar tunggu"/>
      <sheetName val="Monitor"/>
      <sheetName val="SKKI dalam Proses"/>
      <sheetName val="Usulan Baru"/>
      <sheetName val="Usulan Potensial"/>
      <sheetName val="Param"/>
      <sheetName val="Amortization Table"/>
      <sheetName val="MS Est"/>
      <sheetName val="PS"/>
      <sheetName val="SUN"/>
      <sheetName val="Penawaran"/>
      <sheetName val="sun indo"/>
      <sheetName val="MISC"/>
      <sheetName val="Ritt"/>
      <sheetName val="Cabinets"/>
      <sheetName val="Mimic"/>
      <sheetName val="SCADA"/>
      <sheetName val="Server"/>
      <sheetName val="VGA Ext"/>
      <sheetName val="UI"/>
      <sheetName val="PTSI"/>
      <sheetName val="HP PC"/>
      <sheetName val="Cisco"/>
      <sheetName val="Sun Misc"/>
      <sheetName val="Printers"/>
      <sheetName val="PC"/>
      <sheetName val="ASE"/>
      <sheetName val="PC Srv"/>
      <sheetName val="GPS"/>
      <sheetName val="Exceed"/>
      <sheetName val="Compilers"/>
      <sheetName val="Clearcase"/>
      <sheetName val="NA_TS"/>
      <sheetName val="PA_TS"/>
      <sheetName val="PM_TS"/>
      <sheetName val="REKAP-REV"/>
      <sheetName val="RAB-REV"/>
      <sheetName val="JLN"/>
      <sheetName val="REKAP-BQ"/>
      <sheetName val="BQMem"/>
      <sheetName val="HSatuan"/>
      <sheetName val="Psiapan(1)"/>
      <sheetName val="Tanah(2)"/>
      <sheetName val="RESUME1"/>
      <sheetName val="Pond(3)"/>
      <sheetName val="Dinding(4)"/>
      <sheetName val="Plester(5)"/>
      <sheetName val="Kayu(6)"/>
      <sheetName val="Beton(7)"/>
      <sheetName val="Atap(8)"/>
      <sheetName val="Langit2(9)"/>
      <sheetName val="Stasi(10)"/>
      <sheetName val="Besi-All(11)"/>
      <sheetName val="Kunci-kaca(12)"/>
      <sheetName val="Keramik(13)"/>
      <sheetName val="Cat (14)"/>
      <sheetName val="BIAYA BP"/>
      <sheetName val="DATA_NOV04"/>
      <sheetName val="Tabel-Tk Komp"/>
      <sheetName val="URAIAN "/>
      <sheetName val="LS-Rutin"/>
      <sheetName val="ALAT-1"/>
      <sheetName val="Dialog"/>
      <sheetName val="Container"/>
      <sheetName val="Genlist RPTL DES'03"/>
      <sheetName val="GenlistLO"/>
      <sheetName val="Genlist RPTL SEP'03"/>
      <sheetName val="Inv_BABEL"/>
      <sheetName val="Summary SUMATRA"/>
      <sheetName val="Summary KALIMANTAN"/>
      <sheetName val="Summary SULAWESI"/>
      <sheetName val="Inv_NTT"/>
      <sheetName val="Module5"/>
      <sheetName val="Inv_PAPUA"/>
      <sheetName val="Inv_OUTSIDE JAVA"/>
      <sheetName val="Summary LUAR JAWA"/>
      <sheetName val="Analis. E-gak dipakai"/>
      <sheetName val="scd"/>
      <sheetName val="BREKDOWN"/>
      <sheetName val="Persiapan"/>
      <sheetName val="Tanah(B)"/>
      <sheetName val="pondasi(C)"/>
      <sheetName val="Beton(G)"/>
      <sheetName val="Tower "/>
      <sheetName val="KOND &amp; ACC (UNBALANCE)"/>
      <sheetName val="RAB INST"/>
      <sheetName val="bang sederhana"/>
      <sheetName val="bang tdk"/>
      <sheetName val="bang sd"/>
      <sheetName val="bang kantor"/>
      <sheetName val="bangun wc"/>
      <sheetName val="analisa hrg sat-gak dipakai"/>
      <sheetName val="analisa hrg sat (2)"/>
      <sheetName val="upah&amp;material-gak dipakai"/>
      <sheetName val="analisa E-blm diprint"/>
      <sheetName val="analisa bahan-gak dipakai"/>
      <sheetName val="rekap E"/>
      <sheetName val="rekap alat"/>
      <sheetName val="alat -1-udah"/>
      <sheetName val="alat - 2-UDAH"/>
      <sheetName val="alat - 4-diprint"/>
      <sheetName val="REKAP K"/>
      <sheetName val="K.Pvb"/>
      <sheetName val="K.PvbB"/>
      <sheetName val="k.spl"/>
      <sheetName val="K.035"/>
      <sheetName val="K.040"/>
      <sheetName val="K 110"/>
      <sheetName val="K 111"/>
      <sheetName val="K.210"/>
      <sheetName val="K 211"/>
      <sheetName val="K.224"/>
      <sheetName val="K.310"/>
      <sheetName val="K.310.SPL"/>
      <sheetName val="K.311"/>
      <sheetName val="K.321"/>
      <sheetName val="K.321.SPL.A"/>
      <sheetName val="K.321.SPL.B"/>
      <sheetName val="k 422"/>
      <sheetName val="K510"/>
      <sheetName val="k 510 spl"/>
      <sheetName val="K.516"/>
      <sheetName val="K520"/>
      <sheetName val="K.618"/>
      <sheetName val="K  636"/>
      <sheetName val="K  641"/>
      <sheetName val="K  705"/>
      <sheetName val="K  710"/>
      <sheetName val="K  715"/>
      <sheetName val="K  719"/>
      <sheetName val="K  720"/>
      <sheetName val="K  721"/>
      <sheetName val="K  722"/>
      <sheetName val="K 726"/>
      <sheetName val="K  730"/>
      <sheetName val="K 815 SPL"/>
      <sheetName val="SUMMARY OF SELLING BENCHMARK"/>
      <sheetName val="SUMMARY BENCH"/>
      <sheetName val="RESSEC.1.Bench"/>
      <sheetName val="SEC.1.Bench"/>
      <sheetName val="RESSEC.2.Bench"/>
      <sheetName val="SEC.2.Bench"/>
      <sheetName val="RESSEC.3.Bench"/>
      <sheetName val="SEC.3.Bench"/>
      <sheetName val="CONDITION"/>
      <sheetName val="Tower Input 2 of TWINK"/>
      <sheetName val="FLIb_on_COD"/>
      <sheetName val="FLIb_for_Phase_One_except_COD"/>
      <sheetName val="FLIb_for_Phase_Two"/>
      <sheetName val="FLI_after_COD"/>
      <sheetName val="FLI_before_COD"/>
      <sheetName val="FLI___Sec_1"/>
      <sheetName val="acc"/>
      <sheetName val="least"/>
      <sheetName val="urgen"/>
      <sheetName val="CM BAG TIMUR"/>
      <sheetName val="バルブ材質選定データ"/>
      <sheetName val="MONITORING 307"/>
      <sheetName val="CM_BAG_TIMUR"/>
      <sheetName val="koef"/>
      <sheetName val="ANALISA MEKANIKAL"/>
      <sheetName val="POMPA"/>
      <sheetName val="PANEL"/>
      <sheetName val="LAMPU"/>
      <sheetName val="AN LISTRIK"/>
      <sheetName val="KABEL "/>
      <sheetName val="Cover Daf-2"/>
      <sheetName val="COVER (2)"/>
      <sheetName val="COVER (3)"/>
      <sheetName val="COVER (6)"/>
      <sheetName val="p. adm. &amp;teknis"/>
      <sheetName val="tunduk perpres"/>
      <sheetName val="PNSPOLRi"/>
      <sheetName val="subkontrak"/>
      <sheetName val="kebenaran dok."/>
      <sheetName val="form isian (2)"/>
      <sheetName val="DATA ADMINISTRASI (3)"/>
      <sheetName val="Neraca btl (4)"/>
      <sheetName val="personalia (2)"/>
      <sheetName val="PERALATAN "/>
      <sheetName val="pengalaman (4)"/>
      <sheetName val="pengalaman (5)"/>
      <sheetName val="DUK BANK (2)"/>
      <sheetName val="DUK BANK (3)"/>
      <sheetName val="KD SKP"/>
      <sheetName val="minat (4)"/>
      <sheetName val="pakta"/>
      <sheetName val="pakta (2)"/>
      <sheetName val="pailit"/>
      <sheetName val="d. hitam"/>
      <sheetName val="ganti rugi"/>
      <sheetName val="COVER (5)"/>
      <sheetName val="garansi 1 th"/>
      <sheetName val="Jdwal pelaksanaan (2)"/>
      <sheetName val="mETODE pELkSn (2)"/>
      <sheetName val="BAGN ORGANISASI"/>
      <sheetName val="PERALATAN  (2)"/>
      <sheetName val="pengurus"/>
      <sheetName val="COVER (4)"/>
      <sheetName val="SURAT PENAWARAN"/>
      <sheetName val="JTR"/>
      <sheetName val="UPAH "/>
      <sheetName val="TKDN"/>
      <sheetName val="HEA"/>
      <sheetName val="konsorsium"/>
      <sheetName val="HARGA  SATUAN"/>
      <sheetName val="ANAL-UPAH"/>
      <sheetName val="REK-UPAH+BAHAN"/>
      <sheetName val="ANALISA- BAHAN"/>
      <sheetName val="VOLUME"/>
      <sheetName val="dp-001"/>
      <sheetName val="Steel"/>
      <sheetName val="CVR (2)"/>
      <sheetName val="CVR"/>
      <sheetName val="U&amp;B"/>
      <sheetName val="HSP"/>
      <sheetName val="RKLS &amp; LBR DSR"/>
      <sheetName val="REKAP "/>
      <sheetName val="ACHECK"/>
      <sheetName val="time 1 "/>
      <sheetName val="BESI"/>
      <sheetName val="SW-ALAT"/>
      <sheetName val="U-HAR"/>
      <sheetName val="DASBOR"/>
      <sheetName val="H-BHN"/>
      <sheetName val="ANLISA"/>
      <sheetName val="ANLS-ALT"/>
      <sheetName val="A-BANTU"/>
      <sheetName val="U-PEK"/>
      <sheetName val="M-BANTU"/>
      <sheetName val="H-SAT"/>
      <sheetName val="BEGISTING"/>
      <sheetName val="BETON-K225"/>
      <sheetName val="BRONJONG"/>
      <sheetName val="BURAS"/>
      <sheetName val="h-tenaga"/>
      <sheetName val="cat-besi"/>
      <sheetName val="h-alat"/>
      <sheetName val="DAMIJA"/>
      <sheetName val="s-jadi (2)"/>
      <sheetName val="GALIAN"/>
      <sheetName val="GAL.KONST"/>
      <sheetName val="K-017"/>
      <sheetName val="K-012"/>
      <sheetName val="K-016"/>
      <sheetName val="K-013"/>
      <sheetName val="lti-gelagar kayu"/>
      <sheetName val="lapen-3"/>
      <sheetName val="lapen-5"/>
      <sheetName val="lapen-krl"/>
      <sheetName val="LPA KLAS A"/>
      <sheetName val="LPA-KLAS B"/>
      <sheetName val="LPB KLAS C"/>
      <sheetName val="PACTHING"/>
      <sheetName val="PADAT-GRG"/>
      <sheetName val="PARIT-A"/>
      <sheetName val="PARIT-samping"/>
      <sheetName val="PAS.BATU"/>
      <sheetName val="PAS-B-Parit"/>
      <sheetName val="PENGECETAN"/>
      <sheetName val="PERANCAH"/>
      <sheetName val="PLESTERAN"/>
      <sheetName val="K-018"/>
      <sheetName val="PARIT GAL.TNH"/>
      <sheetName val="Rawat-JBT"/>
      <sheetName val="SAND SHEET"/>
      <sheetName val="SIARAN"/>
      <sheetName val="SUB-GRADE"/>
      <sheetName val="TIANG PENGAMAN"/>
      <sheetName val="tmbrisan"/>
      <sheetName val="TIMBUNAN"/>
      <sheetName val="TULANGAN"/>
      <sheetName val="urg-pasir"/>
      <sheetName val="analisa sirtu"/>
      <sheetName val="AN HARGA (2)"/>
      <sheetName val="AN HARGA"/>
      <sheetName val="bahan print"/>
      <sheetName val="UPAH  PRINT"/>
      <sheetName val="ANALISA PRINT"/>
      <sheetName val="PU WIL I"/>
      <sheetName val="Pertambangan"/>
      <sheetName val="Alat Listrik"/>
      <sheetName val="Perhubungan"/>
      <sheetName val="PDAM"/>
      <sheetName val="AN HARGA  baru"/>
      <sheetName val="harga "/>
      <sheetName val="H_BHN"/>
      <sheetName val="A_BANTU"/>
      <sheetName val="Hsatbahan"/>
      <sheetName val="Budg.Cost"/>
      <sheetName val="PRic3List"/>
      <sheetName val="OH by F"/>
      <sheetName val="CM_BAG_TIMUR1"/>
      <sheetName val="MONITORING_307"/>
      <sheetName val="Cover_Daf-2"/>
      <sheetName val="ANALISA_MEKANIKAL"/>
      <sheetName val="AN_LISTRIK"/>
      <sheetName val="KABEL_"/>
      <sheetName val="Upah_Bahan"/>
      <sheetName val="LabaRugi_Fungsi"/>
      <sheetName val="COVER_(2)"/>
      <sheetName val="COVER_(3)"/>
      <sheetName val="COVER_(6)"/>
      <sheetName val="p__adm__&amp;teknis"/>
      <sheetName val="tunduk_perpres"/>
      <sheetName val="kebenaran_dok_"/>
      <sheetName val="form_isian_(2)"/>
      <sheetName val="DATA_ADMINISTRASI_(3)"/>
      <sheetName val="Neraca_btl_(4)"/>
      <sheetName val="personalia_(2)"/>
      <sheetName val="PERALATAN_"/>
      <sheetName val="pengalaman_(4)"/>
      <sheetName val="pengalaman_(5)"/>
      <sheetName val="DUK_BANK_(2)"/>
      <sheetName val="DUK_BANK_(3)"/>
      <sheetName val="KD_SKP"/>
      <sheetName val="minat_(4)"/>
      <sheetName val="pakta_(2)"/>
      <sheetName val="d__hitam"/>
      <sheetName val="ganti_rugi"/>
      <sheetName val="COVER_(5)"/>
      <sheetName val="garansi_1_th"/>
      <sheetName val="Jdwal_pelaksanaan_(2)"/>
      <sheetName val="mETODE_pELkSn_(2)"/>
      <sheetName val="BAGN_ORGANISASI"/>
      <sheetName val="PERALATAN__(2)"/>
      <sheetName val="COVER_(4)"/>
      <sheetName val="SURAT_PENAWARAN"/>
      <sheetName val="UPAH_"/>
      <sheetName val="HARGA__SATUAN"/>
      <sheetName val="ANALISA-_BAHAN"/>
      <sheetName val="CVR_(2)"/>
      <sheetName val="RKLS_&amp;_LBR_DSR"/>
      <sheetName val="REKAP_"/>
      <sheetName val="time_1_"/>
      <sheetName val="harga_"/>
      <sheetName val="harga 2008"/>
      <sheetName val="BasicPrice"/>
      <sheetName val="NEnergi"/>
      <sheetName val="DATA-MASUKAN"/>
      <sheetName val="BOW"/>
      <sheetName val="ANALIS-E"/>
      <sheetName val="ANALIS-K"/>
      <sheetName val="analisa_sirtu"/>
      <sheetName val="AN_HARGA_(2)"/>
      <sheetName val="AN_HARGA"/>
      <sheetName val="bahan_print"/>
      <sheetName val="UPAH__PRINT"/>
      <sheetName val="ANALISA_PRINT"/>
      <sheetName val="PU_WIL_I"/>
      <sheetName val="Alat_Listrik"/>
      <sheetName val="AN_HARGA__baru"/>
      <sheetName val="DAFTAR_ISI"/>
      <sheetName val="harga_2008"/>
      <sheetName val="Omega Man Power"/>
      <sheetName val="D-base"/>
      <sheetName val="Fabric &amp; Erection"/>
      <sheetName val="Harga mat's"/>
      <sheetName val="mat elect"/>
      <sheetName val="analisa civil"/>
      <sheetName val="UNTUK PAK AHYAK"/>
      <sheetName val="x"/>
      <sheetName val="PRK vs GGN 2007-2009"/>
      <sheetName val="Satpek"/>
      <sheetName val="analisa Str"/>
      <sheetName val="An.Ars"/>
      <sheetName val="Ana Beton"/>
      <sheetName val="Ana Sanitair"/>
      <sheetName val="lab bahasa"/>
      <sheetName val="ceklis"/>
      <sheetName val="Validation"/>
      <sheetName val="D2. ANALISA BIAYA INSP"/>
      <sheetName val="E3. ANALISA BIAYA HAR TEK SUTM"/>
      <sheetName val="E6. ANALISA HARGA HAR NON RUTIN"/>
      <sheetName val="US indoor vs macro outdoor"/>
      <sheetName val="VR-Rev"/>
      <sheetName val="US_indoor_vs_macro_outdoor"/>
      <sheetName val="Factors"/>
      <sheetName val="US_indoor_vs_macro_outdoor1"/>
      <sheetName val="DAF-5"/>
      <sheetName val="SCEDULE"/>
      <sheetName val="rekap harga satuan pek"/>
      <sheetName val="tanah"/>
      <sheetName val="PENGADAAN PANCANG "/>
      <sheetName val="PEMANCANGAN"/>
      <sheetName val="pasangan"/>
      <sheetName val="pembesian"/>
      <sheetName val="baja"/>
      <sheetName val="beton"/>
      <sheetName val="bekesting"/>
      <sheetName val="atap"/>
      <sheetName val="instalasi air bersih"/>
      <sheetName val="instalasi air kotor_bekas"/>
      <sheetName val="paving"/>
      <sheetName val="Cansteen"/>
      <sheetName val="PIPA"/>
      <sheetName val="Mat. List'10"/>
      <sheetName val="EK-JAN-2010"/>
      <sheetName val="lk-TRANS-2001-(8R)-rev-1"/>
      <sheetName val="plumbing"/>
      <sheetName val="HARGA_SATUAN20"/>
      <sheetName val="sch_1_219"/>
      <sheetName val="Twr_(15)19"/>
      <sheetName val="INLAND_FACTOR_DISTANCE19"/>
      <sheetName val="IkhtisarBiop(12_0)1"/>
      <sheetName val="LabaRugi_Fungsi_th_(t-1)(21B)1"/>
      <sheetName val="LabaRugi_Lainnya(20)1"/>
      <sheetName val="LabaRugi_Unsur_th(t-1)(21A)1"/>
      <sheetName val="Submission_Form19"/>
      <sheetName val="PS_GI19"/>
      <sheetName val="stand&amp;faktor_kali19"/>
      <sheetName val="JKM_03_2"/>
      <sheetName val="JENIS_PDP1"/>
      <sheetName val="UJ_UPJ_KECIL1"/>
      <sheetName val="Tunduk_Panitia"/>
      <sheetName val="Mobilisasi_div-11"/>
      <sheetName val="BOQ_Rekap1"/>
      <sheetName val="D-Bahan_&amp;_Upah1"/>
      <sheetName val="A_Alat"/>
      <sheetName val="anls_by_sewa"/>
      <sheetName val="Harga_Alat1"/>
      <sheetName val="Harga_Satuan_Upah_&amp;_Bahan1"/>
      <sheetName val="A_Div10"/>
      <sheetName val="A_Div3"/>
      <sheetName val="A_Div_2"/>
      <sheetName val="A_Div_4"/>
      <sheetName val="A_Div5"/>
      <sheetName val="A_Div7"/>
      <sheetName val="SUSUt_9%"/>
      <sheetName val="DExp_Lmb"/>
      <sheetName val="GBR_3"/>
      <sheetName val="BrkDwn_Disc_Insulator"/>
      <sheetName val="D-2_(E)"/>
      <sheetName val="LK_2006"/>
      <sheetName val="BQ_PRICE"/>
      <sheetName val="S_CURVE"/>
      <sheetName val="Data_LM_2019"/>
      <sheetName val="SFC_TJ_BATU"/>
      <sheetName val="FJ_per_BLN"/>
      <sheetName val="Mat__List'10"/>
      <sheetName val="HU_2017"/>
      <sheetName val="Tabel_(AO)"/>
      <sheetName val="Luncuran_2017"/>
      <sheetName val="REVISI_SKKI"/>
      <sheetName val="Tabel_(AI)"/>
      <sheetName val="Surat_Pengembalian_AI"/>
      <sheetName val="UPAH_DAN_BAHAN"/>
      <sheetName val="TB_Juni2011Gabungan"/>
      <sheetName val="Curah_Hujan_Bulanan"/>
      <sheetName val="Data_Realisasi"/>
      <sheetName val="Calendar"/>
      <sheetName val="civil-work"/>
      <sheetName val="Concrete"/>
      <sheetName val="non feeder-kc"/>
      <sheetName val="BQ MC-0"/>
      <sheetName val="TERBIL2"/>
      <sheetName val="DI-ESTI"/>
      <sheetName val="rab kj rev0"/>
      <sheetName val="PLANT"/>
      <sheetName val="L4c"/>
      <sheetName val="ISOLATOR"/>
      <sheetName val="pasca"/>
      <sheetName val="DATA-BASE_SUTT1"/>
      <sheetName val="Tunduk_Panitia1"/>
      <sheetName val="Tabel_Istilah1"/>
      <sheetName val="A_Alat1"/>
      <sheetName val="Mahakam_Ry"/>
      <sheetName val="Worksheet"/>
      <sheetName val="REKAPITULASI ANALISA"/>
      <sheetName val="Daftar Kuantitas dan Harga"/>
      <sheetName val="JAMALI APBN 2021"/>
      <sheetName val="ANALISA PONDASI"/>
      <sheetName val="HS PONDASI"/>
      <sheetName val="HARGA_SATUAN21"/>
      <sheetName val="sch_1_220"/>
      <sheetName val="Twr_(15)20"/>
      <sheetName val="INLAND_FACTOR_DISTANCE20"/>
      <sheetName val="JKM_03_3"/>
      <sheetName val="Submission_Form20"/>
      <sheetName val="PS_GI20"/>
      <sheetName val="stand&amp;faktor_kali20"/>
      <sheetName val="anls_by_sewa1"/>
      <sheetName val="Taksonomi_Risiko1"/>
      <sheetName val="Construction_Period_Costs1"/>
      <sheetName val="Plant_Characteristics1"/>
      <sheetName val="rekmodiPtk_(MAP)1"/>
      <sheetName val="Inv_KITLUR_SUMBAGUT1"/>
      <sheetName val="Inv_KITLUR_SUMBAGSEL1"/>
      <sheetName val="A_Div101"/>
      <sheetName val="A_Div31"/>
      <sheetName val="A_Div_21"/>
      <sheetName val="A_Div_41"/>
      <sheetName val="A_Div51"/>
      <sheetName val="A_Div71"/>
      <sheetName val="GBR_31"/>
      <sheetName val="DExp_Lmb1"/>
      <sheetName val="BrkDwn_Disc_Insulator1"/>
      <sheetName val="SUSUt_9%1"/>
      <sheetName val="LK_20061"/>
      <sheetName val="D-2_(E)1"/>
      <sheetName val="BQ_PRICE1"/>
      <sheetName val="Beltra__(7)1"/>
      <sheetName val="S_CURVE1"/>
      <sheetName val="Data_LM_20191"/>
      <sheetName val="Electrical_1"/>
      <sheetName val="SCADA_ENG1"/>
      <sheetName val="SFC_TJ_BATU1"/>
      <sheetName val="Mat__List'101"/>
      <sheetName val="Anl. Peralatan"/>
      <sheetName val="Jadwal (2)"/>
      <sheetName val="mobilisation"/>
      <sheetName val="Twr _15_"/>
      <sheetName val="JAN 2011"/>
      <sheetName val="indir"/>
      <sheetName val="cvlRKYS"/>
      <sheetName val="Bare Summary"/>
      <sheetName val="Cov_bid"/>
      <sheetName val="THREE PASS"/>
      <sheetName val="vessel weight"/>
      <sheetName val="civil-yin"/>
      <sheetName val="Scheme Mob."/>
      <sheetName val="Conn. Lib"/>
      <sheetName val="AN_KSN"/>
      <sheetName val="Kantor"/>
      <sheetName val="LOADING2"/>
      <sheetName val="PPC"/>
      <sheetName val="Matrl"/>
      <sheetName val="Mob"/>
      <sheetName val="tifico"/>
      <sheetName val="REF.ONLY"/>
      <sheetName val="COST"/>
      <sheetName val="RAB.SEKRETARIAT (1)"/>
      <sheetName val="Work Volume Elec"/>
      <sheetName val="Cover Daf_2"/>
      <sheetName val="GSMTOWER"/>
      <sheetName val="01A- RAB"/>
      <sheetName val="DATA HARGA"/>
      <sheetName val="BQ STP 35 M3 A&amp;B"/>
      <sheetName val="DETAIL RAP"/>
      <sheetName val="Week9-Feb    "/>
      <sheetName val="I-ME"/>
      <sheetName val="rab - persiapan &amp; lantai-1"/>
      <sheetName val="MASTER R1"/>
      <sheetName val="valve-20k"/>
      <sheetName val="Dafmat"/>
      <sheetName val="Bunga"/>
      <sheetName val="Rekap Addendum"/>
      <sheetName val="BAG_2"/>
      <sheetName val="CBD"/>
      <sheetName val="PConsCS"/>
      <sheetName val="TOTAL  "/>
      <sheetName val="TOWN"/>
      <sheetName val="DAF_2"/>
      <sheetName val="Bare_Summary"/>
      <sheetName val="Memb_Schd"/>
      <sheetName val="Conn__Lib"/>
      <sheetName val="Mark Up"/>
      <sheetName val="arab"/>
      <sheetName val="RAB (OK)"/>
      <sheetName val=" schedule AMD-2 Rev III"/>
      <sheetName val="DRAFTREVISI090605"/>
      <sheetName val="13"/>
      <sheetName val="Feb04"/>
      <sheetName val="Harga Upah &amp; Bahan"/>
      <sheetName val="NERACA TAHAP PERTAMA"/>
      <sheetName val="BA Exsport Trafo IP"/>
      <sheetName val="Pemakaian BBakar"/>
      <sheetName val="BB STAT PTD OKT 11"/>
      <sheetName val="BB PP PTD OKT 11"/>
      <sheetName val="bb stat ptd sept 11"/>
      <sheetName val="BB per sept 11 PTD"/>
      <sheetName val="Rupiah BB permesin"/>
      <sheetName val="PS(bruto10-neto10) adjust"/>
      <sheetName val="eval-jual"/>
      <sheetName val="S.D."/>
      <sheetName val="Eff Thermal"/>
      <sheetName val="EVAL SEWA "/>
      <sheetName val="RKA PER MESIN"/>
      <sheetName val="data-final"/>
      <sheetName val="Data-PebKP"/>
      <sheetName val="data-PGT"/>
      <sheetName val="dbgd"/>
      <sheetName val="tabel phs"/>
      <sheetName val="KANTORPST"/>
      <sheetName val="dpa-mrc"/>
      <sheetName val="dbpdksplit"/>
      <sheetName val="data PK II-03"/>
      <sheetName val="dpa-smg"/>
      <sheetName val="dp-tgp"/>
      <sheetName val="FORM REN BUL LUR"/>
      <sheetName val="Juni"/>
      <sheetName val="PAJAK"/>
      <sheetName val="Januari"/>
      <sheetName val="Februari"/>
      <sheetName val="Maret"/>
      <sheetName val="APRIL"/>
      <sheetName val="MEI"/>
      <sheetName val="AGUSTUS"/>
      <sheetName val="Kum"/>
      <sheetName val="P3BS"/>
      <sheetName val="Sub Sistem SBST"/>
      <sheetName val="2019"/>
      <sheetName val="2018"/>
      <sheetName val="Master 2008"/>
      <sheetName val="Asrigita"/>
      <sheetName val="Meppo-gen"/>
      <sheetName val="Asahan"/>
      <sheetName val="Simp Belimbing"/>
      <sheetName val="Inalum"/>
      <sheetName val="Banjarsari"/>
      <sheetName val="Keban Agung"/>
      <sheetName val="sumsel 5"/>
      <sheetName val="WAMPU"/>
      <sheetName val="Semangka"/>
      <sheetName val="PLTP ULUBELU"/>
      <sheetName val="PLTP Sarula"/>
      <sheetName val="LMVPP BELAWAN"/>
      <sheetName val="rkap2010_latihan"/>
      <sheetName val="Amandemen-2004"/>
      <sheetName val="Selisih Prod"/>
      <sheetName val="TM1Beli"/>
      <sheetName val="Tap2006"/>
      <sheetName val="NEKons"/>
      <sheetName val="Penjualan08"/>
      <sheetName val="Penjualan09"/>
      <sheetName val="Penjualan10"/>
      <sheetName val="Sale10vAGA"/>
      <sheetName val="Gab 2010-2011 Ver1"/>
      <sheetName val="Visi Dis 2012"/>
      <sheetName val="Banding"/>
      <sheetName val="rkap2010"/>
      <sheetName val="Prod01"/>
      <sheetName val="TaraKalor"/>
      <sheetName val="KSU"/>
      <sheetName val="KSS"/>
      <sheetName val="Sampul"/>
      <sheetName val="Chek"/>
      <sheetName val="HitBln"/>
      <sheetName val="Compatibility Report"/>
      <sheetName val="20100119 RKAP 2010 - All Region"/>
      <sheetName val="13-KWH_pertrf"/>
      <sheetName val="KONSOL (FIX)"/>
      <sheetName val="3-DIV4"/>
      <sheetName val="Strategic Inisiative"/>
      <sheetName val="Project_P"/>
      <sheetName val="ocean voyage"/>
      <sheetName val="Non Rutin Baai"/>
      <sheetName val="Non Rutin SKM"/>
      <sheetName val="Priodik Mirrless2B SKM (2)"/>
      <sheetName val="Priodik Mirrless2 SKM"/>
      <sheetName val="Pri Mir 3 TO"/>
      <sheetName val="Priodik Sulzer 2 Baai"/>
      <sheetName val="Priodik Sulzer 2B Baai"/>
      <sheetName val="Priodik SWD BAAI"/>
      <sheetName val="Rutin Baai "/>
      <sheetName val="Rutin SKM"/>
      <sheetName val="draft"/>
      <sheetName val="urai"/>
      <sheetName val="Scd_rev"/>
      <sheetName val="PENGUKURAN"/>
      <sheetName val="H-SAT-"/>
      <sheetName val="SAT-JADI"/>
      <sheetName val="CCO"/>
      <sheetName val="BAP"/>
      <sheetName val="BA-AJ"/>
      <sheetName val="Bend II"/>
      <sheetName val="SKO"/>
      <sheetName val="BA BAYAR"/>
      <sheetName val="Hrg"/>
      <sheetName val="Status"/>
      <sheetName val="inst.pemrintah"/>
      <sheetName val="SULSEL"/>
      <sheetName val="SULBAR"/>
      <sheetName val="GJ09"/>
      <sheetName val="JAN07"/>
      <sheetName val="AR"/>
      <sheetName val="INSP.ANALISA"/>
      <sheetName val="SUTM.SUTR.ANALISA"/>
      <sheetName val="HARDU.ANALISA"/>
      <sheetName val="Formulasi HM"/>
      <sheetName val="Refference"/>
      <sheetName val="6.3 ANALISA HARJAR"/>
      <sheetName val="HAR.SUTM.BIAYA"/>
      <sheetName val="C. SARANA"/>
      <sheetName val="MASTER (2)"/>
      <sheetName val="analisa_jasa"/>
      <sheetName val="6.3.1 BIAYA HARJAR"/>
      <sheetName val="4.1 RINCIAN SARANA"/>
      <sheetName val="7. Over Time"/>
      <sheetName val="4.2 Short List SARKER"/>
      <sheetName val="7.1 Rincian biaya SPPD"/>
      <sheetName val="D2. ANALISA HS INSP"/>
      <sheetName val="E3. ANALISA HS HAR TEK SUTM"/>
      <sheetName val="E6. ANALISA HS HAR"/>
      <sheetName val="JASA 15"/>
      <sheetName val="Pay for Position"/>
      <sheetName val="dataupd"/>
      <sheetName val="Data Customer"/>
      <sheetName val="Eksport (Main)"/>
      <sheetName val="REKAP PER UNIT"/>
      <sheetName val="RekapBOQ"/>
      <sheetName val="AnaAlat"/>
      <sheetName val="Analisa &amp; Upah"/>
      <sheetName val="INTERLOC"/>
      <sheetName val="TE TS FA LAN MATV"/>
      <sheetName val="Ratio TGK"/>
      <sheetName val="CFLK2_013"/>
      <sheetName val="NRC_ENERGI3"/>
      <sheetName val="BiInves-Ikhtisar_CJI33"/>
      <sheetName val="Persd-Mat_APDP3"/>
      <sheetName val="Persd-Mat_KTP3"/>
      <sheetName val="Persd-Mat_skp3"/>
      <sheetName val="Persd-Mat_ptk3"/>
      <sheetName val="Persd-Mat_skw3"/>
      <sheetName val="Persd-Mat_kwl3"/>
      <sheetName val="Persd-Mat_SGU3"/>
      <sheetName val="A1_pri1233"/>
      <sheetName val="ENERGI_MIX_2005-2010-OK-rev23"/>
      <sheetName val="Bln2_13"/>
      <sheetName val="NERACA_DAYA3"/>
      <sheetName val="SKTM-SD_JAN_(24)3"/>
      <sheetName val="Harga_BBM_Indonesia3"/>
      <sheetName val="PS&amp;Susut_TL3"/>
      <sheetName val="Meter_merek_Ganz3"/>
      <sheetName val="Resource_Plan_(2)3"/>
      <sheetName val="JML_MDU3"/>
      <sheetName val="Mar_20043"/>
      <sheetName val="neraca_1999-20003"/>
      <sheetName val="B_3_a_33"/>
      <sheetName val="Data_I3"/>
      <sheetName val="Kuantitas_&amp;_Harga3"/>
      <sheetName val="the_list3"/>
      <sheetName val="Mat&amp;PDP_YAD3"/>
      <sheetName val="Proyeksi_Produksi3"/>
      <sheetName val="PESUT_TW23"/>
      <sheetName val="Hg_Sat3"/>
      <sheetName val="FORM_BQ_TL_PRATU_4cct3"/>
      <sheetName val="Penyulang_Padam3"/>
      <sheetName val="matr_aux3"/>
      <sheetName val="matr_engine3"/>
      <sheetName val="jasa_rehab3"/>
      <sheetName val="jasa_pondasi3"/>
      <sheetName val="jasa_rekon_material3"/>
      <sheetName val="Premi_Iuran3"/>
      <sheetName val="H_Dasar3"/>
      <sheetName val="PREDIKSI_PRODUKSI3"/>
      <sheetName val="RAB_GI3"/>
      <sheetName val="8_b_Lamp_B-1_BAHP_Evaluasi_SPH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Rekap_rutin_psb2"/>
      <sheetName val="Program_Strategis2"/>
      <sheetName val="FORM_A32"/>
      <sheetName val="Rekap_20112"/>
      <sheetName val="tabel_JHT2"/>
      <sheetName val="Calc_Inst2"/>
      <sheetName val="Assumptions_(2)2"/>
      <sheetName val="Transver_kWh2"/>
      <sheetName val="Grafik_Wil2"/>
      <sheetName val="Gab_Cab2"/>
      <sheetName val="Balance_Sheet2"/>
      <sheetName val="Income_Statement2"/>
      <sheetName val="PERHITUNGAN_20092"/>
      <sheetName val="I-Rutin_Switchgear2"/>
      <sheetName val="I-Rutin_SUTT2"/>
      <sheetName val="I-Rutin_Banghal2"/>
      <sheetName val="I-R_Kendaraan2"/>
      <sheetName val="I-R_Perlengkapan_Um2"/>
      <sheetName val="V-Rutin_Banghal2"/>
      <sheetName val="V-R_Kendaraan2"/>
      <sheetName val="V-R_Perlengkapan_Umum2"/>
      <sheetName val="V-NR_Banghal2"/>
      <sheetName val="I-Rutin_Transformator2"/>
      <sheetName val="COVER_A1_A32"/>
      <sheetName val="DAF-_PEG2"/>
      <sheetName val="Kontrak_vs_Realisasi_Gas2"/>
      <sheetName val="dengan_pembangkitan2"/>
      <sheetName val="1_2_SAIDI2"/>
      <sheetName val="4_1_BPP2"/>
      <sheetName val="Sudah_Berjalan2"/>
      <sheetName val="Prdk_2000_(2)2"/>
      <sheetName val="Laba_Rugi2"/>
      <sheetName val="Grf_Pedp_Lain21"/>
      <sheetName val="Template-WBS_APP1"/>
      <sheetName val="Rek_Analisa1"/>
      <sheetName val="BIAYA_TIDAK_LANGSUNG1"/>
      <sheetName val="Material_Distribusi1"/>
      <sheetName val="Dasar_Pemadaman1"/>
      <sheetName val="hal_14b1"/>
      <sheetName val="Rekap_2002_mod1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NERACA_SESUAI_PROGRAM_GL_MAGIC1"/>
      <sheetName val="Rekap_HAR1"/>
      <sheetName val="Ref_Unggulan1"/>
      <sheetName val="Project_Data1"/>
      <sheetName val="Basic_Price1"/>
      <sheetName val="Selling_Price1"/>
      <sheetName val="FORM_A12_BJI1"/>
      <sheetName val="FORM_A12MED1"/>
      <sheetName val="FORM_A12PKM1"/>
      <sheetName val="FORM_A12PMS_20111"/>
      <sheetName val="FORM_A12PSP1"/>
      <sheetName val="FORM_A12_SBG1"/>
      <sheetName val="Kerusakan_Trafo1"/>
      <sheetName val="APP_CAWANG1"/>
      <sheetName val="BAHAN_BAKAR(19-21)1"/>
      <sheetName val="PGT_2_21"/>
      <sheetName val="Bln1_31"/>
      <sheetName val="AHSP_PAKAI1"/>
      <sheetName val="LIST_HARGA1"/>
      <sheetName val="4SM00369_&amp;_4SM00370_1"/>
      <sheetName val="HRG_BHN1"/>
      <sheetName val="AKTIVA_TETAP1"/>
      <sheetName val="Daftar_Tabel1"/>
      <sheetName val="HRG_BAHAN_&amp;_UPAH_okk1"/>
      <sheetName val="Analis_Kusen_okk1"/>
      <sheetName val="FE-1770_P11"/>
      <sheetName val="Budget_Import1"/>
      <sheetName val="Budget_Jasa1"/>
      <sheetName val="Rekap_Biaya1"/>
      <sheetName val="BOQ_GI_BELAWAN1"/>
      <sheetName val="H_Satuan1"/>
      <sheetName val="FORM_A1_A2_APD1"/>
      <sheetName val="Daftar_Kegiatan1"/>
      <sheetName val="Input_GENERATION-DATA1"/>
      <sheetName val="A1_PRY1"/>
      <sheetName val="Isian_Biodata1"/>
      <sheetName val="WBS_21"/>
      <sheetName val="Land_Clearing-pnw1"/>
      <sheetName val="4-Basic_Price1"/>
      <sheetName val="laporan_pemakaian_blangko1"/>
      <sheetName val="Anal_HPS1"/>
      <sheetName val="PDPT_-_BL1"/>
      <sheetName val="AHS_1"/>
      <sheetName val="BLC_20161"/>
      <sheetName val="FORM_A12BJI1"/>
      <sheetName val="FORM_A12NIA1"/>
      <sheetName val="FORM_A12RAP1"/>
      <sheetName val="FORM_A12PMS1"/>
      <sheetName val="FORM_A12SBG1"/>
      <sheetName val="10_Trafo1"/>
      <sheetName val="136_01(piutang_belum_faktur)1"/>
      <sheetName val="8LT_121"/>
      <sheetName val="For_Report-Akum1"/>
      <sheetName val="01_A1"/>
      <sheetName val="Non-Statistical_Sampling_Maste1"/>
      <sheetName val="Two_Step_Revenue_Testing_Maste1"/>
      <sheetName val="Global_Data1"/>
      <sheetName val="EXPERTISE_ALL_Ceritified1"/>
      <sheetName val="A_W__TIGER1"/>
      <sheetName val="A_W__VANAMEI1"/>
      <sheetName val="HARGA_SWAL+SKT1"/>
      <sheetName val="grafi_kesiapan_versi_p3b_dan_p1"/>
      <sheetName val="RKA_20101"/>
      <sheetName val="DATA_AKHIR1"/>
      <sheetName val="Vendor_UJH1"/>
      <sheetName val="1770S_1"/>
      <sheetName val="simulasi_tb_51"/>
      <sheetName val="Peralatan-ok_jgn_dirubah_lagi1"/>
      <sheetName val="GMTN_201710Y1"/>
      <sheetName val="GMTN_201730Y1"/>
      <sheetName val="REKAP_PER_SPK1"/>
      <sheetName val="RKAP_20161"/>
      <sheetName val="SISTEM_SUMBAGSEL1"/>
      <sheetName val="NOTES_1"/>
      <sheetName val="A_u_g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Piutang_Normal_Psrt1"/>
      <sheetName val="Data_Input1"/>
      <sheetName val="Data_Validasi1"/>
      <sheetName val="Har_R_Corr_&amp;_NR_OH1"/>
      <sheetName val="DISC_Profile1"/>
      <sheetName val="K_6DEPOSIT1"/>
      <sheetName val="I_5_ADDITION1"/>
      <sheetName val="PLTD_Bitung1"/>
      <sheetName val="sr,_jtr_&amp;_trafo1"/>
      <sheetName val="Harga_BBM1"/>
      <sheetName val="RINCIAN_HARGA_MATERIAL1"/>
      <sheetName val="Detil_Timeline_(Week)1"/>
      <sheetName val="Program_VS_Position1"/>
      <sheetName val="RAB_Total1"/>
      <sheetName val="SMD_1"/>
      <sheetName val="ICT_1"/>
      <sheetName val="OJT_1"/>
      <sheetName val="INTRS_1"/>
      <sheetName val="PRESENT_PA1"/>
      <sheetName val="SER_DJK1"/>
      <sheetName val="SER_DAMKAR_D1"/>
      <sheetName val="REFRESH_1"/>
      <sheetName val="Kebutuhan_Sertifikasi1"/>
      <sheetName val="Matriks_SKTTK_Har1"/>
      <sheetName val="Matriks_SKTTK_Op1"/>
      <sheetName val="KODE_OP_KORP_&amp;_UNIT1"/>
      <sheetName val="RAB_&amp;_RCO_OWNER_VERS_1"/>
      <sheetName val="Detail_311_011"/>
      <sheetName val="Detail_311_021"/>
      <sheetName val="Permanent_info1"/>
      <sheetName val="BQ_Gardu_Induk1"/>
      <sheetName val="BQ_Training1"/>
      <sheetName val="Pola_Beban_(2)1"/>
      <sheetName val="PSP_Master_JEIA_1"/>
      <sheetName val="tabel_tarip_grade1"/>
      <sheetName val="Tabel_PTKP1"/>
      <sheetName val="Pendapatan_IPTL_2008_231"/>
      <sheetName val="Rekap_Kinerja1"/>
      <sheetName val="Agregat_Halus_&amp;_Kasar1"/>
      <sheetName val="Galian_1"/>
      <sheetName val="H_MAT"/>
      <sheetName val="MRT-03_"/>
      <sheetName val="entry_kpj1"/>
      <sheetName val="Supervisory_Control_System1"/>
      <sheetName val="23_switchgear_20_kv_rev1"/>
      <sheetName val="Inflasi_20191"/>
      <sheetName val="KONTROL&amp;PROTEKSI_new1"/>
      <sheetName val="perhitungan_inflasi1"/>
      <sheetName val="Bill_of_Qty_MEP1"/>
      <sheetName val="2_Basic_Price1"/>
      <sheetName val="INPUT_HARGA1"/>
      <sheetName val="Rekap_AI_2022_BK"/>
      <sheetName val="KINERJA_OPERASI"/>
      <sheetName val="www_Kelasexcel_web_id"/>
      <sheetName val="General_Parameter"/>
      <sheetName val="R_A_B"/>
      <sheetName val="KINERJA_UNIT1"/>
      <sheetName val="Rekap_Piutang1"/>
      <sheetName val="minggu_(2)"/>
      <sheetName val="galian_saluran"/>
      <sheetName val="BPP_3"/>
      <sheetName val="U2_5_RM_From_Purhase"/>
      <sheetName val="AU_01"/>
      <sheetName val="data_OCR"/>
      <sheetName val="DataBase_Har"/>
      <sheetName val="N_o_v"/>
      <sheetName val="J_a_n"/>
      <sheetName val="JURNAL_JAN'98"/>
      <sheetName val="Efficiency_English"/>
      <sheetName val="HGPI_Duri"/>
      <sheetName val="KEBUTUHAN_MATERIAL_UP3_FBB"/>
      <sheetName val="KEBUTUHAN_MATERIAL_UP3_FBT"/>
      <sheetName val="KEBUTUHAN_MATERIAL_UP3_KUPANG"/>
      <sheetName val="KEBUTUHAN_MATERIAL_UP3_SUMBA"/>
      <sheetName val="ANALISA_GRS_TENGAH"/>
      <sheetName val="Analisa_BOW_08_NP"/>
      <sheetName val="Daftar_Harga"/>
      <sheetName val="Analisa_Upah_&amp;_Bahan_Plum"/>
      <sheetName val="KOMPENSASI_OKT_09"/>
      <sheetName val="RumusTB_1_bln"/>
      <sheetName val="131_(Piutang_PJB)"/>
      <sheetName val="132_(Piutang_PLN)"/>
      <sheetName val="133_pihak_ke3"/>
      <sheetName val="MON__SKKO"/>
      <sheetName val="CFLK2_018"/>
      <sheetName val="NRC_ENERGI8"/>
      <sheetName val="BiInves-Ikhtisar_CJI38"/>
      <sheetName val="Persd-Mat_APDP8"/>
      <sheetName val="Persd-Mat_KTP8"/>
      <sheetName val="Persd-Mat_skp8"/>
      <sheetName val="Persd-Mat_ptk8"/>
      <sheetName val="Persd-Mat_skw8"/>
      <sheetName val="Persd-Mat_kwl8"/>
      <sheetName val="Persd-Mat_SGU8"/>
      <sheetName val="A1_pri1238"/>
      <sheetName val="ENERGI_MIX_2005-2010-OK-rev28"/>
      <sheetName val="Bln2_18"/>
      <sheetName val="NERACA_DAYA8"/>
      <sheetName val="SKTM-SD_JAN_(24)8"/>
      <sheetName val="Harga_BBM_Indonesia8"/>
      <sheetName val="Sheet1_(2)8"/>
      <sheetName val="PS&amp;Susut_TL8"/>
      <sheetName val="Meter_merek_Ganz8"/>
      <sheetName val="Resource_Plan_(2)8"/>
      <sheetName val="JML_MDU8"/>
      <sheetName val="Mar_20048"/>
      <sheetName val="neraca_1999-20008"/>
      <sheetName val="B_3_a_38"/>
      <sheetName val="Data_I8"/>
      <sheetName val="Kuantitas_&amp;_Harga8"/>
      <sheetName val="the_list8"/>
      <sheetName val="Mat&amp;PDP_YAD8"/>
      <sheetName val="Proyeksi_Produksi8"/>
      <sheetName val="PESUT_TW28"/>
      <sheetName val="Hg_Sat8"/>
      <sheetName val="FORM_BQ_TL_PRATU_4cct8"/>
      <sheetName val="Penyulang_Padam8"/>
      <sheetName val="matr_aux8"/>
      <sheetName val="matr_engine8"/>
      <sheetName val="jasa_rehab8"/>
      <sheetName val="jasa_pondasi8"/>
      <sheetName val="jasa_rekon_material8"/>
      <sheetName val="Premi_Iuran8"/>
      <sheetName val="H_Dasar8"/>
      <sheetName val="PREDIKSI_PRODUKSI8"/>
      <sheetName val="RAB_GI8"/>
      <sheetName val="8_b_Lamp_B-1_BAHP_Evaluasi_SPH7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Rekap_rutin_psb7"/>
      <sheetName val="Program_Strategis7"/>
      <sheetName val="FORM_A37"/>
      <sheetName val="Rekap_20117"/>
      <sheetName val="tabel_JHT7"/>
      <sheetName val="Calc_Inst7"/>
      <sheetName val="Assumptions_(2)7"/>
      <sheetName val="Transver_kWh7"/>
      <sheetName val="Grafik_Wil7"/>
      <sheetName val="Gab_Cab7"/>
      <sheetName val="Balance_Sheet7"/>
      <sheetName val="Income_Statement7"/>
      <sheetName val="PERHITUNGAN_20097"/>
      <sheetName val="I-Rutin_Switchgear7"/>
      <sheetName val="I-Rutin_SUTT7"/>
      <sheetName val="I-Rutin_Banghal7"/>
      <sheetName val="I-R_Kendaraan7"/>
      <sheetName val="I-R_Perlengkapan_Um7"/>
      <sheetName val="V-Rutin_Banghal7"/>
      <sheetName val="V-R_Kendaraan7"/>
      <sheetName val="V-R_Perlengkapan_Umum7"/>
      <sheetName val="V-NR_Banghal7"/>
      <sheetName val="I-Rutin_Transformator7"/>
      <sheetName val="COVER_A1_A37"/>
      <sheetName val="DAF-_PEG7"/>
      <sheetName val="Kontrak_vs_Realisasi_Gas7"/>
      <sheetName val="dengan_pembangkitan7"/>
      <sheetName val="1_2_SAIDI7"/>
      <sheetName val="4_1_BPP7"/>
      <sheetName val="Sudah_Berjalan7"/>
      <sheetName val="Prdk_2000_(2)7"/>
      <sheetName val="Laba_Rugi7"/>
      <sheetName val="Grf_Pedp_Lain26"/>
      <sheetName val="Template-WBS_APP6"/>
      <sheetName val="Rek_Analisa6"/>
      <sheetName val="BIAYA_TIDAK_LANGSUNG6"/>
      <sheetName val="GABLUARJAWA1_(2)6"/>
      <sheetName val="Material_Distribusi6"/>
      <sheetName val="Tabel_Kode6"/>
      <sheetName val="Dasar_Pemadaman6"/>
      <sheetName val="hal_14b6"/>
      <sheetName val="Rekap_2002_mod6"/>
      <sheetName val="Tabel_Istilah6"/>
      <sheetName val="KONS_BID_P&amp;N6"/>
      <sheetName val="UP_II_DUMAI6"/>
      <sheetName val="KP_DIT_HULU6"/>
      <sheetName val="UP_VI_BALONGAN6"/>
      <sheetName val="UP_1_BRANDAN6"/>
      <sheetName val="UP_V_BALIKPAPAN6"/>
      <sheetName val="DIT_HILIR6"/>
      <sheetName val="UP_IV_CILACAP6"/>
      <sheetName val="UP_III_PLAJU6"/>
      <sheetName val="KONS_DIT_HULU6"/>
      <sheetName val="KR_AMPEL6"/>
      <sheetName val="UP_VII_KASIM6"/>
      <sheetName val="KONS_BID_P6"/>
      <sheetName val="NERACA_SESUAI_PROGRAM_GL_MAGIC6"/>
      <sheetName val="Rekap_HAR6"/>
      <sheetName val="Ref_Unggulan6"/>
      <sheetName val="Project_Data6"/>
      <sheetName val="Basic_Price6"/>
      <sheetName val="Selling_Price6"/>
      <sheetName val="FORM_A12_BJI6"/>
      <sheetName val="FORM_A12MED6"/>
      <sheetName val="FORM_A12PKM6"/>
      <sheetName val="FORM_A12PMS_20116"/>
      <sheetName val="FORM_A12PSP6"/>
      <sheetName val="FORM_A12_SBG6"/>
      <sheetName val="Kerusakan_Trafo6"/>
      <sheetName val="APP_CAWANG6"/>
      <sheetName val="BAHAN_BAKAR(19-21)6"/>
      <sheetName val="PGT_2_26"/>
      <sheetName val="Bln1_36"/>
      <sheetName val="AHSP_PAKAI6"/>
      <sheetName val="LIST_HARGA6"/>
      <sheetName val="4SM00369_&amp;_4SM00370_6"/>
      <sheetName val="HRG_BHN6"/>
      <sheetName val="AKTIVA_TETAP6"/>
      <sheetName val="Daftar_Tabel6"/>
      <sheetName val="HRG_BAHAN_&amp;_UPAH_okk6"/>
      <sheetName val="Analis_Kusen_okk6"/>
      <sheetName val="FE-1770_P16"/>
      <sheetName val="Budget_Import6"/>
      <sheetName val="Budget_Jasa6"/>
      <sheetName val="Rekap_Biaya6"/>
      <sheetName val="BOQ_GI_BELAWAN6"/>
      <sheetName val="H_Satuan6"/>
      <sheetName val="FORM_A1_A2_APD6"/>
      <sheetName val="DATA-BASE_SUTT6"/>
      <sheetName val="Daftar_Kegiatan6"/>
      <sheetName val="Input_GENERATION-DATA6"/>
      <sheetName val="A1_PRY6"/>
      <sheetName val="Isian_Biodata6"/>
      <sheetName val="Inv_KITLUR_SUMBAGUT6"/>
      <sheetName val="Inv_KITLUR_SUMBAGSEL6"/>
      <sheetName val="WBS_26"/>
      <sheetName val="Land_Clearing-pnw6"/>
      <sheetName val="4-Basic_Price6"/>
      <sheetName val="laporan_pemakaian_blangko6"/>
      <sheetName val="Anal_HPS6"/>
      <sheetName val="PDPT_-_BL6"/>
      <sheetName val="AHS_6"/>
      <sheetName val="FLI_-_Sec_16"/>
      <sheetName val="BLC_20166"/>
      <sheetName val="FORM_A12BJI6"/>
      <sheetName val="FORM_A12NIA6"/>
      <sheetName val="FORM_A12RAP6"/>
      <sheetName val="FORM_A12PMS6"/>
      <sheetName val="FORM_A12SBG6"/>
      <sheetName val="10_Trafo6"/>
      <sheetName val="136_01(piutang_belum_faktur)6"/>
      <sheetName val="8LT_126"/>
      <sheetName val="For_Report-Akum6"/>
      <sheetName val="rekmodiPtk_(MAP)6"/>
      <sheetName val="01_A6"/>
      <sheetName val="Non-Statistical_Sampling_Maste6"/>
      <sheetName val="Two_Step_Revenue_Testing_Maste6"/>
      <sheetName val="Global_Data6"/>
      <sheetName val="EXPERTISE_ALL_Ceritified6"/>
      <sheetName val="A_W__TIGER6"/>
      <sheetName val="A_W__VANAMEI6"/>
      <sheetName val="HARGA_SWAL+SKT6"/>
      <sheetName val="grafi_kesiapan_versi_p3b_dan_p6"/>
      <sheetName val="Construction_Period_Costs6"/>
      <sheetName val="Plant_Characteristics6"/>
      <sheetName val="RKA_20106"/>
      <sheetName val="DATA_AKHIR6"/>
      <sheetName val="scada_20016"/>
      <sheetName val="Vendor_UJH6"/>
      <sheetName val="1770S_6"/>
      <sheetName val="simulasi_tb_56"/>
      <sheetName val="Peralatan-ok_jgn_dirubah_lagi6"/>
      <sheetName val="GMTN_201710Y6"/>
      <sheetName val="GMTN_201730Y6"/>
      <sheetName val="REKAP_PER_SPK6"/>
      <sheetName val="RKAP_20166"/>
      <sheetName val="SISTEM_SUMBAGSEL6"/>
      <sheetName val="NOTES_6"/>
      <sheetName val="A_u_g6"/>
      <sheetName val="J_u_l6"/>
      <sheetName val="O_c_t6"/>
      <sheetName val="A_p_r6"/>
      <sheetName val="M_a_y6"/>
      <sheetName val="S_e_p6"/>
      <sheetName val="00_received_in_016"/>
      <sheetName val="F_e_b6"/>
      <sheetName val="Per_GL_J_a_n6"/>
      <sheetName val="J_u_n6"/>
      <sheetName val="M_a_r6"/>
      <sheetName val="Piutang_Normal_Psrt6"/>
      <sheetName val="Data_Input6"/>
      <sheetName val="Data_Validasi6"/>
      <sheetName val="Har_R_Corr_&amp;_NR_OH6"/>
      <sheetName val="DISC_Profile6"/>
      <sheetName val="Taksonomi_Risiko6"/>
      <sheetName val="K_6DEPOSIT6"/>
      <sheetName val="I_5_ADDITION6"/>
      <sheetName val="PLTD_Bitung6"/>
      <sheetName val="sr,_jtr_&amp;_trafo6"/>
      <sheetName val="Harga_BBM6"/>
      <sheetName val="RINCIAN_HARGA_MATERIAL6"/>
      <sheetName val="Detil_Timeline_(Week)6"/>
      <sheetName val="Program_VS_Position6"/>
      <sheetName val="RAB_Total6"/>
      <sheetName val="SMD_6"/>
      <sheetName val="ICT_6"/>
      <sheetName val="OJT_6"/>
      <sheetName val="INTRS_6"/>
      <sheetName val="PRESENT_PA6"/>
      <sheetName val="SER_DJK6"/>
      <sheetName val="SER_DAMKAR_D6"/>
      <sheetName val="REFRESH_6"/>
      <sheetName val="Kebutuhan_Sertifikasi6"/>
      <sheetName val="Matriks_SKTTK_Har6"/>
      <sheetName val="Matriks_SKTTK_Op6"/>
      <sheetName val="KODE_OP_KORP_&amp;_UNIT6"/>
      <sheetName val="RAB_&amp;_RCO_OWNER_VERS_6"/>
      <sheetName val="Detail_311_016"/>
      <sheetName val="Detail_311_026"/>
      <sheetName val="Permanent_info6"/>
      <sheetName val="BQ_Gardu_Induk6"/>
      <sheetName val="BQ_Training6"/>
      <sheetName val="Pola_Beban_(2)6"/>
      <sheetName val="PSP_Master_JEIA_6"/>
      <sheetName val="tabel_tarip_grade6"/>
      <sheetName val="Tabel_PTKP6"/>
      <sheetName val="Pendapatan_IPTL_2008_236"/>
      <sheetName val="Rekap_Kinerja6"/>
      <sheetName val="Agregat_Halus_&amp;_Kasar6"/>
      <sheetName val="Galian_15"/>
      <sheetName val="H_MAT5"/>
      <sheetName val="MRT-03_5"/>
      <sheetName val="entry_kpj6"/>
      <sheetName val="Electrical_6"/>
      <sheetName val="SCADA_ENG6"/>
      <sheetName val="Supervisory_Control_System6"/>
      <sheetName val="23_switchgear_20_kv_rev6"/>
      <sheetName val="Inflasi_20196"/>
      <sheetName val="KONTROL&amp;PROTEKSI_new6"/>
      <sheetName val="perhitungan_inflasi6"/>
      <sheetName val="Bill_of_Qty_MEP6"/>
      <sheetName val="Rekap_AI_2022_BK5"/>
      <sheetName val="2_Basic_Price6"/>
      <sheetName val="INPUT_HARGA6"/>
      <sheetName val="KINERJA_OPERASI5"/>
      <sheetName val="www_Kelasexcel_web_id5"/>
      <sheetName val="General_Parameter5"/>
      <sheetName val="R_A_B5"/>
      <sheetName val="KINERJA_UNIT6"/>
      <sheetName val="Rekap_Piutang6"/>
      <sheetName val="minggu_(2)5"/>
      <sheetName val="galian_saluran5"/>
      <sheetName val="BPP_35"/>
      <sheetName val="U2_5_RM_From_Purhase5"/>
      <sheetName val="AU_015"/>
      <sheetName val="data_OCR5"/>
      <sheetName val="DataBase_Har5"/>
      <sheetName val="N_o_v5"/>
      <sheetName val="J_a_n5"/>
      <sheetName val="JURNAL_JAN'985"/>
      <sheetName val="Efficiency_English5"/>
      <sheetName val="HGPI_Duri5"/>
      <sheetName val="KEBUTUHAN_MATERIAL_UP3_FBB5"/>
      <sheetName val="KEBUTUHAN_MATERIAL_UP3_FBT5"/>
      <sheetName val="KEBUTUHAN_MATERIAL_UP3_KUPANG5"/>
      <sheetName val="KEBUTUHAN_MATERIAL_UP3_SUMBA5"/>
      <sheetName val="ANALISA_GRS_TENGAH5"/>
      <sheetName val="Analisa_BOW_08_NP5"/>
      <sheetName val="Daftar_Harga5"/>
      <sheetName val="Analisa_Upah_&amp;_Bahan_Plum5"/>
      <sheetName val="KOMPENSASI_OKT_095"/>
      <sheetName val="RumusTB_1_bln5"/>
      <sheetName val="131_(Piutang_PJB)5"/>
      <sheetName val="132_(Piutang_PLN)5"/>
      <sheetName val="133_pihak_ke35"/>
      <sheetName val="MON__SKKO5"/>
      <sheetName val="CFLK2_014"/>
      <sheetName val="NRC_ENERGI4"/>
      <sheetName val="BiInves-Ikhtisar_CJI34"/>
      <sheetName val="Persd-Mat_APDP4"/>
      <sheetName val="Persd-Mat_KTP4"/>
      <sheetName val="Persd-Mat_skp4"/>
      <sheetName val="Persd-Mat_ptk4"/>
      <sheetName val="Persd-Mat_skw4"/>
      <sheetName val="Persd-Mat_kwl4"/>
      <sheetName val="Persd-Mat_SGU4"/>
      <sheetName val="A1_pri1234"/>
      <sheetName val="ENERGI_MIX_2005-2010-OK-rev24"/>
      <sheetName val="Bln2_14"/>
      <sheetName val="NERACA_DAYA4"/>
      <sheetName val="SKTM-SD_JAN_(24)4"/>
      <sheetName val="Harga_BBM_Indonesia4"/>
      <sheetName val="PS&amp;Susut_TL4"/>
      <sheetName val="Meter_merek_Ganz4"/>
      <sheetName val="Resource_Plan_(2)4"/>
      <sheetName val="JML_MDU4"/>
      <sheetName val="Mar_20044"/>
      <sheetName val="neraca_1999-20004"/>
      <sheetName val="B_3_a_34"/>
      <sheetName val="Data_I4"/>
      <sheetName val="Kuantitas_&amp;_Harga4"/>
      <sheetName val="the_list4"/>
      <sheetName val="Mat&amp;PDP_YAD4"/>
      <sheetName val="Proyeksi_Produksi4"/>
      <sheetName val="PESUT_TW24"/>
      <sheetName val="Hg_Sat4"/>
      <sheetName val="FORM_BQ_TL_PRATU_4cct4"/>
      <sheetName val="Penyulang_Padam4"/>
      <sheetName val="matr_aux4"/>
      <sheetName val="matr_engine4"/>
      <sheetName val="jasa_rehab4"/>
      <sheetName val="jasa_pondasi4"/>
      <sheetName val="jasa_rekon_material4"/>
      <sheetName val="Premi_Iuran4"/>
      <sheetName val="H_Dasar4"/>
      <sheetName val="PREDIKSI_PRODUKSI4"/>
      <sheetName val="RAB_GI4"/>
      <sheetName val="8_b_Lamp_B-1_BAHP_Evaluasi_SPH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Rekap_rutin_psb3"/>
      <sheetName val="Program_Strategis3"/>
      <sheetName val="FORM_A33"/>
      <sheetName val="Rekap_20113"/>
      <sheetName val="tabel_JHT3"/>
      <sheetName val="Calc_Inst3"/>
      <sheetName val="Assumptions_(2)3"/>
      <sheetName val="Transver_kWh3"/>
      <sheetName val="Grafik_Wil3"/>
      <sheetName val="Gab_Cab3"/>
      <sheetName val="Balance_Sheet3"/>
      <sheetName val="Income_Statement3"/>
      <sheetName val="PERHITUNGAN_20093"/>
      <sheetName val="I-Rutin_Switchgear3"/>
      <sheetName val="I-Rutin_SUTT3"/>
      <sheetName val="I-Rutin_Banghal3"/>
      <sheetName val="I-R_Kendaraan3"/>
      <sheetName val="I-R_Perlengkapan_Um3"/>
      <sheetName val="V-Rutin_Banghal3"/>
      <sheetName val="V-R_Kendaraan3"/>
      <sheetName val="V-R_Perlengkapan_Umum3"/>
      <sheetName val="V-NR_Banghal3"/>
      <sheetName val="I-Rutin_Transformator3"/>
      <sheetName val="COVER_A1_A33"/>
      <sheetName val="DAF-_PEG3"/>
      <sheetName val="Kontrak_vs_Realisasi_Gas3"/>
      <sheetName val="dengan_pembangkitan3"/>
      <sheetName val="1_2_SAIDI3"/>
      <sheetName val="4_1_BPP3"/>
      <sheetName val="Sudah_Berjalan3"/>
      <sheetName val="Prdk_2000_(2)3"/>
      <sheetName val="Laba_Rugi3"/>
      <sheetName val="Grf_Pedp_Lain22"/>
      <sheetName val="Template-WBS_APP2"/>
      <sheetName val="Rek_Analisa2"/>
      <sheetName val="BIAYA_TIDAK_LANGSUNG2"/>
      <sheetName val="Material_Distribusi2"/>
      <sheetName val="Tabel_Kode2"/>
      <sheetName val="Dasar_Pemadaman2"/>
      <sheetName val="hal_14b2"/>
      <sheetName val="Rekap_2002_mod2"/>
      <sheetName val="Tabel_Istilah2"/>
      <sheetName val="KONS_BID_P&amp;N2"/>
      <sheetName val="UP_II_DUMAI2"/>
      <sheetName val="KP_DIT_HULU2"/>
      <sheetName val="UP_VI_BALONGAN2"/>
      <sheetName val="UP_1_BRANDAN2"/>
      <sheetName val="UP_V_BALIKPAPAN2"/>
      <sheetName val="DIT_HILIR2"/>
      <sheetName val="UP_IV_CILACAP2"/>
      <sheetName val="UP_III_PLAJU2"/>
      <sheetName val="KONS_DIT_HULU2"/>
      <sheetName val="KR_AMPEL2"/>
      <sheetName val="UP_VII_KASIM2"/>
      <sheetName val="KONS_BID_P2"/>
      <sheetName val="NERACA_SESUAI_PROGRAM_GL_MAGIC2"/>
      <sheetName val="Rekap_HAR2"/>
      <sheetName val="Ref_Unggulan2"/>
      <sheetName val="Project_Data2"/>
      <sheetName val="Basic_Price2"/>
      <sheetName val="Selling_Price2"/>
      <sheetName val="FORM_A12_BJI2"/>
      <sheetName val="FORM_A12MED2"/>
      <sheetName val="FORM_A12PKM2"/>
      <sheetName val="FORM_A12PMS_20112"/>
      <sheetName val="FORM_A12PSP2"/>
      <sheetName val="FORM_A12_SBG2"/>
      <sheetName val="Kerusakan_Trafo2"/>
      <sheetName val="APP_CAWANG2"/>
      <sheetName val="BAHAN_BAKAR(19-21)2"/>
      <sheetName val="PGT_2_22"/>
      <sheetName val="Bln1_32"/>
      <sheetName val="AHSP_PAKAI2"/>
      <sheetName val="LIST_HARGA2"/>
      <sheetName val="4SM00369_&amp;_4SM00370_2"/>
      <sheetName val="HRG_BHN2"/>
      <sheetName val="AKTIVA_TETAP2"/>
      <sheetName val="Daftar_Tabel2"/>
      <sheetName val="HRG_BAHAN_&amp;_UPAH_okk2"/>
      <sheetName val="Analis_Kusen_okk2"/>
      <sheetName val="FE-1770_P12"/>
      <sheetName val="Budget_Import2"/>
      <sheetName val="Budget_Jasa2"/>
      <sheetName val="Rekap_Biaya2"/>
      <sheetName val="BOQ_GI_BELAWAN2"/>
      <sheetName val="H_Satuan2"/>
      <sheetName val="FORM_A1_A2_APD2"/>
      <sheetName val="DATA-BASE_SUTT2"/>
      <sheetName val="Daftar_Kegiatan2"/>
      <sheetName val="Input_GENERATION-DATA2"/>
      <sheetName val="A1_PRY2"/>
      <sheetName val="Isian_Biodata2"/>
      <sheetName val="Inv_KITLUR_SUMBAGUT2"/>
      <sheetName val="Inv_KITLUR_SUMBAGSEL2"/>
      <sheetName val="WBS_22"/>
      <sheetName val="Land_Clearing-pnw2"/>
      <sheetName val="4-Basic_Price2"/>
      <sheetName val="laporan_pemakaian_blangko2"/>
      <sheetName val="Anal_HPS2"/>
      <sheetName val="PDPT_-_BL2"/>
      <sheetName val="AHS_2"/>
      <sheetName val="FLI_-_Sec_12"/>
      <sheetName val="BLC_20162"/>
      <sheetName val="FORM_A12BJI2"/>
      <sheetName val="FORM_A12NIA2"/>
      <sheetName val="FORM_A12RAP2"/>
      <sheetName val="FORM_A12PMS2"/>
      <sheetName val="FORM_A12SBG2"/>
      <sheetName val="10_Trafo2"/>
      <sheetName val="136_01(piutang_belum_faktur)2"/>
      <sheetName val="8LT_122"/>
      <sheetName val="For_Report-Akum2"/>
      <sheetName val="rekmodiPtk_(MAP)2"/>
      <sheetName val="01_A2"/>
      <sheetName val="Non-Statistical_Sampling_Maste2"/>
      <sheetName val="Two_Step_Revenue_Testing_Maste2"/>
      <sheetName val="Global_Data2"/>
      <sheetName val="EXPERTISE_ALL_Ceritified2"/>
      <sheetName val="A_W__TIGER2"/>
      <sheetName val="A_W__VANAMEI2"/>
      <sheetName val="HARGA_SWAL+SKT2"/>
      <sheetName val="grafi_kesiapan_versi_p3b_dan_p2"/>
      <sheetName val="Construction_Period_Costs2"/>
      <sheetName val="Plant_Characteristics2"/>
      <sheetName val="RKA_20102"/>
      <sheetName val="DATA_AKHIR2"/>
      <sheetName val="scada_20012"/>
      <sheetName val="Vendor_UJH2"/>
      <sheetName val="1770S_2"/>
      <sheetName val="simulasi_tb_52"/>
      <sheetName val="Peralatan-ok_jgn_dirubah_lagi2"/>
      <sheetName val="GMTN_201710Y2"/>
      <sheetName val="GMTN_201730Y2"/>
      <sheetName val="REKAP_PER_SPK2"/>
      <sheetName val="RKAP_20162"/>
      <sheetName val="SISTEM_SUMBAGSEL2"/>
      <sheetName val="NOTES_2"/>
      <sheetName val="A_u_g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Piutang_Normal_Psrt2"/>
      <sheetName val="Data_Input2"/>
      <sheetName val="Data_Validasi2"/>
      <sheetName val="Har_R_Corr_&amp;_NR_OH2"/>
      <sheetName val="DISC_Profile2"/>
      <sheetName val="Taksonomi_Risiko2"/>
      <sheetName val="K_6DEPOSIT2"/>
      <sheetName val="I_5_ADDITION2"/>
      <sheetName val="PLTD_Bitung2"/>
      <sheetName val="sr,_jtr_&amp;_trafo2"/>
      <sheetName val="Harga_BBM2"/>
      <sheetName val="RINCIAN_HARGA_MATERIAL2"/>
      <sheetName val="Detil_Timeline_(Week)2"/>
      <sheetName val="Program_VS_Position2"/>
      <sheetName val="RAB_Total2"/>
      <sheetName val="SMD_2"/>
      <sheetName val="ICT_2"/>
      <sheetName val="OJT_2"/>
      <sheetName val="INTRS_2"/>
      <sheetName val="PRESENT_PA2"/>
      <sheetName val="SER_DJK2"/>
      <sheetName val="SER_DAMKAR_D2"/>
      <sheetName val="REFRESH_2"/>
      <sheetName val="Kebutuhan_Sertifikasi2"/>
      <sheetName val="Matriks_SKTTK_Har2"/>
      <sheetName val="Matriks_SKTTK_Op2"/>
      <sheetName val="KODE_OP_KORP_&amp;_UNIT2"/>
      <sheetName val="RAB_&amp;_RCO_OWNER_VERS_2"/>
      <sheetName val="Detail_311_012"/>
      <sheetName val="Detail_311_022"/>
      <sheetName val="Permanent_info2"/>
      <sheetName val="BQ_Gardu_Induk2"/>
      <sheetName val="BQ_Training2"/>
      <sheetName val="Pola_Beban_(2)2"/>
      <sheetName val="PSP_Master_JEIA_2"/>
      <sheetName val="tabel_tarip_grade2"/>
      <sheetName val="Tabel_PTKP2"/>
      <sheetName val="Pendapatan_IPTL_2008_232"/>
      <sheetName val="Rekap_Kinerja2"/>
      <sheetName val="Agregat_Halus_&amp;_Kasar2"/>
      <sheetName val="Galian_11"/>
      <sheetName val="H_MAT1"/>
      <sheetName val="MRT-03_1"/>
      <sheetName val="entry_kpj2"/>
      <sheetName val="Electrical_2"/>
      <sheetName val="SCADA_ENG2"/>
      <sheetName val="Supervisory_Control_System2"/>
      <sheetName val="23_switchgear_20_kv_rev2"/>
      <sheetName val="Inflasi_20192"/>
      <sheetName val="KONTROL&amp;PROTEKSI_new2"/>
      <sheetName val="perhitungan_inflasi2"/>
      <sheetName val="Bill_of_Qty_MEP2"/>
      <sheetName val="Rekap_AI_2022_BK1"/>
      <sheetName val="2_Basic_Price2"/>
      <sheetName val="INPUT_HARGA2"/>
      <sheetName val="KINERJA_OPERASI1"/>
      <sheetName val="www_Kelasexcel_web_id1"/>
      <sheetName val="General_Parameter1"/>
      <sheetName val="R_A_B1"/>
      <sheetName val="KINERJA_UNIT2"/>
      <sheetName val="Rekap_Piutang2"/>
      <sheetName val="minggu_(2)1"/>
      <sheetName val="galian_saluran1"/>
      <sheetName val="BPP_31"/>
      <sheetName val="U2_5_RM_From_Purhase1"/>
      <sheetName val="AU_011"/>
      <sheetName val="data_OCR1"/>
      <sheetName val="DataBase_Har1"/>
      <sheetName val="N_o_v1"/>
      <sheetName val="J_a_n1"/>
      <sheetName val="JURNAL_JAN'981"/>
      <sheetName val="Efficiency_English1"/>
      <sheetName val="HGPI_Duri1"/>
      <sheetName val="KEBUTUHAN_MATERIAL_UP3_FBB1"/>
      <sheetName val="KEBUTUHAN_MATERIAL_UP3_FBT1"/>
      <sheetName val="KEBUTUHAN_MATERIAL_UP3_KUPANG1"/>
      <sheetName val="KEBUTUHAN_MATERIAL_UP3_SUMBA1"/>
      <sheetName val="ANALISA_GRS_TENGAH1"/>
      <sheetName val="Analisa_BOW_08_NP1"/>
      <sheetName val="Daftar_Harga1"/>
      <sheetName val="Analisa_Upah_&amp;_Bahan_Plum1"/>
      <sheetName val="KOMPENSASI_OKT_091"/>
      <sheetName val="RumusTB_1_bln1"/>
      <sheetName val="131_(Piutang_PJB)1"/>
      <sheetName val="132_(Piutang_PLN)1"/>
      <sheetName val="133_pihak_ke31"/>
      <sheetName val="MON__SKKO1"/>
      <sheetName val="CFLK2_015"/>
      <sheetName val="NRC_ENERGI5"/>
      <sheetName val="BiInves-Ikhtisar_CJI35"/>
      <sheetName val="Persd-Mat_APDP5"/>
      <sheetName val="Persd-Mat_KTP5"/>
      <sheetName val="Persd-Mat_skp5"/>
      <sheetName val="Persd-Mat_ptk5"/>
      <sheetName val="Persd-Mat_skw5"/>
      <sheetName val="Persd-Mat_kwl5"/>
      <sheetName val="Persd-Mat_SGU5"/>
      <sheetName val="A1_pri1235"/>
      <sheetName val="ENERGI_MIX_2005-2010-OK-rev25"/>
      <sheetName val="Bln2_15"/>
      <sheetName val="NERACA_DAYA5"/>
      <sheetName val="SKTM-SD_JAN_(24)5"/>
      <sheetName val="Harga_BBM_Indonesia5"/>
      <sheetName val="PS&amp;Susut_TL5"/>
      <sheetName val="Meter_merek_Ganz5"/>
      <sheetName val="Resource_Plan_(2)5"/>
      <sheetName val="JML_MDU5"/>
      <sheetName val="Mar_20045"/>
      <sheetName val="neraca_1999-20005"/>
      <sheetName val="B_3_a_35"/>
      <sheetName val="Data_I5"/>
      <sheetName val="Kuantitas_&amp;_Harga5"/>
      <sheetName val="the_list5"/>
      <sheetName val="Mat&amp;PDP_YAD5"/>
      <sheetName val="Proyeksi_Produksi5"/>
      <sheetName val="PESUT_TW25"/>
      <sheetName val="Hg_Sat5"/>
      <sheetName val="FORM_BQ_TL_PRATU_4cct5"/>
      <sheetName val="Penyulang_Padam5"/>
      <sheetName val="matr_aux5"/>
      <sheetName val="matr_engine5"/>
      <sheetName val="jasa_rehab5"/>
      <sheetName val="jasa_pondasi5"/>
      <sheetName val="jasa_rekon_material5"/>
      <sheetName val="Premi_Iuran5"/>
      <sheetName val="H_Dasar5"/>
      <sheetName val="PREDIKSI_PRODUKSI5"/>
      <sheetName val="RAB_GI5"/>
      <sheetName val="8_b_Lamp_B-1_BAHP_Evaluasi_SPH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Rekap_rutin_psb4"/>
      <sheetName val="Program_Strategis4"/>
      <sheetName val="FORM_A34"/>
      <sheetName val="Rekap_20114"/>
      <sheetName val="tabel_JHT4"/>
      <sheetName val="Calc_Inst4"/>
      <sheetName val="Assumptions_(2)4"/>
      <sheetName val="Transver_kWh4"/>
      <sheetName val="Grafik_Wil4"/>
      <sheetName val="Gab_Cab4"/>
      <sheetName val="Balance_Sheet4"/>
      <sheetName val="Income_Statement4"/>
      <sheetName val="PERHITUNGAN_20094"/>
      <sheetName val="I-Rutin_Switchgear4"/>
      <sheetName val="I-Rutin_SUTT4"/>
      <sheetName val="I-Rutin_Banghal4"/>
      <sheetName val="I-R_Kendaraan4"/>
      <sheetName val="I-R_Perlengkapan_Um4"/>
      <sheetName val="V-Rutin_Banghal4"/>
      <sheetName val="V-R_Kendaraan4"/>
      <sheetName val="V-R_Perlengkapan_Umum4"/>
      <sheetName val="V-NR_Banghal4"/>
      <sheetName val="I-Rutin_Transformator4"/>
      <sheetName val="COVER_A1_A34"/>
      <sheetName val="DAF-_PEG4"/>
      <sheetName val="Kontrak_vs_Realisasi_Gas4"/>
      <sheetName val="dengan_pembangkitan4"/>
      <sheetName val="1_2_SAIDI4"/>
      <sheetName val="4_1_BPP4"/>
      <sheetName val="Sudah_Berjalan4"/>
      <sheetName val="Prdk_2000_(2)4"/>
      <sheetName val="Laba_Rugi4"/>
      <sheetName val="Grf_Pedp_Lain23"/>
      <sheetName val="Template-WBS_APP3"/>
      <sheetName val="Rek_Analisa3"/>
      <sheetName val="BIAYA_TIDAK_LANGSUNG3"/>
      <sheetName val="GABLUARJAWA1_(2)3"/>
      <sheetName val="Material_Distribusi3"/>
      <sheetName val="Tabel_Kode3"/>
      <sheetName val="Dasar_Pemadaman3"/>
      <sheetName val="hal_14b3"/>
      <sheetName val="Rekap_2002_mod3"/>
      <sheetName val="Tabel_Istilah3"/>
      <sheetName val="KONS_BID_P&amp;N3"/>
      <sheetName val="UP_II_DUMAI3"/>
      <sheetName val="KP_DIT_HULU3"/>
      <sheetName val="UP_VI_BALONGAN3"/>
      <sheetName val="UP_1_BRANDAN3"/>
      <sheetName val="UP_V_BALIKPAPAN3"/>
      <sheetName val="DIT_HILIR3"/>
      <sheetName val="UP_IV_CILACAP3"/>
      <sheetName val="UP_III_PLAJU3"/>
      <sheetName val="KONS_DIT_HULU3"/>
      <sheetName val="KR_AMPEL3"/>
      <sheetName val="UP_VII_KASIM3"/>
      <sheetName val="KONS_BID_P3"/>
      <sheetName val="NERACA_SESUAI_PROGRAM_GL_MAGIC3"/>
      <sheetName val="Rekap_HAR3"/>
      <sheetName val="Ref_Unggulan3"/>
      <sheetName val="Project_Data3"/>
      <sheetName val="Basic_Price3"/>
      <sheetName val="Selling_Price3"/>
      <sheetName val="FORM_A12_BJI3"/>
      <sheetName val="FORM_A12MED3"/>
      <sheetName val="FORM_A12PKM3"/>
      <sheetName val="FORM_A12PMS_20113"/>
      <sheetName val="FORM_A12PSP3"/>
      <sheetName val="FORM_A12_SBG3"/>
      <sheetName val="Kerusakan_Trafo3"/>
      <sheetName val="APP_CAWANG3"/>
      <sheetName val="BAHAN_BAKAR(19-21)3"/>
      <sheetName val="PGT_2_23"/>
      <sheetName val="Bln1_33"/>
      <sheetName val="AHSP_PAKAI3"/>
      <sheetName val="LIST_HARGA3"/>
      <sheetName val="4SM00369_&amp;_4SM00370_3"/>
      <sheetName val="HRG_BHN3"/>
      <sheetName val="AKTIVA_TETAP3"/>
      <sheetName val="Daftar_Tabel3"/>
      <sheetName val="HRG_BAHAN_&amp;_UPAH_okk3"/>
      <sheetName val="Analis_Kusen_okk3"/>
      <sheetName val="FE-1770_P13"/>
      <sheetName val="Budget_Import3"/>
      <sheetName val="Budget_Jasa3"/>
      <sheetName val="Rekap_Biaya3"/>
      <sheetName val="BOQ_GI_BELAWAN3"/>
      <sheetName val="H_Satuan3"/>
      <sheetName val="FORM_A1_A2_APD3"/>
      <sheetName val="DATA-BASE_SUTT3"/>
      <sheetName val="Daftar_Kegiatan3"/>
      <sheetName val="Input_GENERATION-DATA3"/>
      <sheetName val="A1_PRY3"/>
      <sheetName val="Isian_Biodata3"/>
      <sheetName val="Inv_KITLUR_SUMBAGUT3"/>
      <sheetName val="Inv_KITLUR_SUMBAGSEL3"/>
      <sheetName val="WBS_23"/>
      <sheetName val="Land_Clearing-pnw3"/>
      <sheetName val="4-Basic_Price3"/>
      <sheetName val="laporan_pemakaian_blangko3"/>
      <sheetName val="Anal_HPS3"/>
      <sheetName val="PDPT_-_BL3"/>
      <sheetName val="AHS_3"/>
      <sheetName val="FLI_-_Sec_13"/>
      <sheetName val="BLC_20163"/>
      <sheetName val="FORM_A12BJI3"/>
      <sheetName val="FORM_A12NIA3"/>
      <sheetName val="FORM_A12RAP3"/>
      <sheetName val="FORM_A12PMS3"/>
      <sheetName val="FORM_A12SBG3"/>
      <sheetName val="10_Trafo3"/>
      <sheetName val="136_01(piutang_belum_faktur)3"/>
      <sheetName val="8LT_123"/>
      <sheetName val="For_Report-Akum3"/>
      <sheetName val="rekmodiPtk_(MAP)3"/>
      <sheetName val="01_A3"/>
      <sheetName val="Non-Statistical_Sampling_Maste3"/>
      <sheetName val="Two_Step_Revenue_Testing_Maste3"/>
      <sheetName val="Global_Data3"/>
      <sheetName val="EXPERTISE_ALL_Ceritified3"/>
      <sheetName val="A_W__TIGER3"/>
      <sheetName val="A_W__VANAMEI3"/>
      <sheetName val="HARGA_SWAL+SKT3"/>
      <sheetName val="grafi_kesiapan_versi_p3b_dan_p3"/>
      <sheetName val="Construction_Period_Costs3"/>
      <sheetName val="Plant_Characteristics3"/>
      <sheetName val="RKA_20103"/>
      <sheetName val="DATA_AKHIR3"/>
      <sheetName val="scada_20013"/>
      <sheetName val="Vendor_UJH3"/>
      <sheetName val="1770S_3"/>
      <sheetName val="simulasi_tb_53"/>
      <sheetName val="Peralatan-ok_jgn_dirubah_lagi3"/>
      <sheetName val="GMTN_201710Y3"/>
      <sheetName val="GMTN_201730Y3"/>
      <sheetName val="REKAP_PER_SPK3"/>
      <sheetName val="RKAP_20163"/>
      <sheetName val="SISTEM_SUMBAGSEL3"/>
      <sheetName val="NOTES_3"/>
      <sheetName val="A_u_g3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M_a_r3"/>
      <sheetName val="Piutang_Normal_Psrt3"/>
      <sheetName val="Data_Input3"/>
      <sheetName val="Data_Validasi3"/>
      <sheetName val="Har_R_Corr_&amp;_NR_OH3"/>
      <sheetName val="DISC_Profile3"/>
      <sheetName val="Taksonomi_Risiko3"/>
      <sheetName val="K_6DEPOSIT3"/>
      <sheetName val="I_5_ADDITION3"/>
      <sheetName val="PLTD_Bitung3"/>
      <sheetName val="sr,_jtr_&amp;_trafo3"/>
      <sheetName val="Harga_BBM3"/>
      <sheetName val="RINCIAN_HARGA_MATERIAL3"/>
      <sheetName val="Detil_Timeline_(Week)3"/>
      <sheetName val="Program_VS_Position3"/>
      <sheetName val="RAB_Total3"/>
      <sheetName val="SMD_3"/>
      <sheetName val="ICT_3"/>
      <sheetName val="OJT_3"/>
      <sheetName val="INTRS_3"/>
      <sheetName val="PRESENT_PA3"/>
      <sheetName val="SER_DJK3"/>
      <sheetName val="SER_DAMKAR_D3"/>
      <sheetName val="REFRESH_3"/>
      <sheetName val="Kebutuhan_Sertifikasi3"/>
      <sheetName val="Matriks_SKTTK_Har3"/>
      <sheetName val="Matriks_SKTTK_Op3"/>
      <sheetName val="KODE_OP_KORP_&amp;_UNIT3"/>
      <sheetName val="RAB_&amp;_RCO_OWNER_VERS_3"/>
      <sheetName val="Detail_311_013"/>
      <sheetName val="Detail_311_023"/>
      <sheetName val="Permanent_info3"/>
      <sheetName val="BQ_Gardu_Induk3"/>
      <sheetName val="BQ_Training3"/>
      <sheetName val="Pola_Beban_(2)3"/>
      <sheetName val="PSP_Master_JEIA_3"/>
      <sheetName val="tabel_tarip_grade3"/>
      <sheetName val="Tabel_PTKP3"/>
      <sheetName val="Pendapatan_IPTL_2008_233"/>
      <sheetName val="Rekap_Kinerja3"/>
      <sheetName val="Agregat_Halus_&amp;_Kasar3"/>
      <sheetName val="Galian_12"/>
      <sheetName val="H_MAT2"/>
      <sheetName val="MRT-03_2"/>
      <sheetName val="entry_kpj3"/>
      <sheetName val="Electrical_3"/>
      <sheetName val="SCADA_ENG3"/>
      <sheetName val="Supervisory_Control_System3"/>
      <sheetName val="23_switchgear_20_kv_rev3"/>
      <sheetName val="Inflasi_20193"/>
      <sheetName val="KONTROL&amp;PROTEKSI_new3"/>
      <sheetName val="perhitungan_inflasi3"/>
      <sheetName val="Bill_of_Qty_MEP3"/>
      <sheetName val="Rekap_AI_2022_BK2"/>
      <sheetName val="2_Basic_Price3"/>
      <sheetName val="INPUT_HARGA3"/>
      <sheetName val="KINERJA_OPERASI2"/>
      <sheetName val="www_Kelasexcel_web_id2"/>
      <sheetName val="General_Parameter2"/>
      <sheetName val="R_A_B2"/>
      <sheetName val="KINERJA_UNIT3"/>
      <sheetName val="Rekap_Piutang3"/>
      <sheetName val="minggu_(2)2"/>
      <sheetName val="galian_saluran2"/>
      <sheetName val="BPP_32"/>
      <sheetName val="U2_5_RM_From_Purhase2"/>
      <sheetName val="AU_012"/>
      <sheetName val="data_OCR2"/>
      <sheetName val="DataBase_Har2"/>
      <sheetName val="N_o_v2"/>
      <sheetName val="J_a_n2"/>
      <sheetName val="JURNAL_JAN'982"/>
      <sheetName val="Efficiency_English2"/>
      <sheetName val="HGPI_Duri2"/>
      <sheetName val="KEBUTUHAN_MATERIAL_UP3_FBB2"/>
      <sheetName val="KEBUTUHAN_MATERIAL_UP3_FBT2"/>
      <sheetName val="KEBUTUHAN_MATERIAL_UP3_KUPANG2"/>
      <sheetName val="KEBUTUHAN_MATERIAL_UP3_SUMBA2"/>
      <sheetName val="ANALISA_GRS_TENGAH2"/>
      <sheetName val="Analisa_BOW_08_NP2"/>
      <sheetName val="Daftar_Harga2"/>
      <sheetName val="Analisa_Upah_&amp;_Bahan_Plum2"/>
      <sheetName val="KOMPENSASI_OKT_092"/>
      <sheetName val="RumusTB_1_bln2"/>
      <sheetName val="131_(Piutang_PJB)2"/>
      <sheetName val="132_(Piutang_PLN)2"/>
      <sheetName val="133_pihak_ke32"/>
      <sheetName val="MON__SKKO2"/>
      <sheetName val="CFLK2_016"/>
      <sheetName val="NRC_ENERGI6"/>
      <sheetName val="BiInves-Ikhtisar_CJI36"/>
      <sheetName val="Persd-Mat_APDP6"/>
      <sheetName val="Persd-Mat_KTP6"/>
      <sheetName val="Persd-Mat_skp6"/>
      <sheetName val="Persd-Mat_ptk6"/>
      <sheetName val="Persd-Mat_skw6"/>
      <sheetName val="Persd-Mat_kwl6"/>
      <sheetName val="Persd-Mat_SGU6"/>
      <sheetName val="A1_pri1236"/>
      <sheetName val="ENERGI_MIX_2005-2010-OK-rev26"/>
      <sheetName val="Bln2_16"/>
      <sheetName val="NERACA_DAYA6"/>
      <sheetName val="SKTM-SD_JAN_(24)6"/>
      <sheetName val="Harga_BBM_Indonesia6"/>
      <sheetName val="PS&amp;Susut_TL6"/>
      <sheetName val="Meter_merek_Ganz6"/>
      <sheetName val="Resource_Plan_(2)6"/>
      <sheetName val="JML_MDU6"/>
      <sheetName val="Mar_20046"/>
      <sheetName val="neraca_1999-20006"/>
      <sheetName val="B_3_a_36"/>
      <sheetName val="Data_I6"/>
      <sheetName val="Kuantitas_&amp;_Harga6"/>
      <sheetName val="the_list6"/>
      <sheetName val="Mat&amp;PDP_YAD6"/>
      <sheetName val="Proyeksi_Produksi6"/>
      <sheetName val="PESUT_TW26"/>
      <sheetName val="Hg_Sat6"/>
      <sheetName val="FORM_BQ_TL_PRATU_4cct6"/>
      <sheetName val="Penyulang_Padam6"/>
      <sheetName val="matr_aux6"/>
      <sheetName val="matr_engine6"/>
      <sheetName val="jasa_rehab6"/>
      <sheetName val="jasa_pondasi6"/>
      <sheetName val="jasa_rekon_material6"/>
      <sheetName val="Premi_Iuran6"/>
      <sheetName val="H_Dasar6"/>
      <sheetName val="PREDIKSI_PRODUKSI6"/>
      <sheetName val="RAB_GI6"/>
      <sheetName val="8_b_Lamp_B-1_BAHP_Evaluasi_SPH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Rekap_rutin_psb5"/>
      <sheetName val="Program_Strategis5"/>
      <sheetName val="FORM_A35"/>
      <sheetName val="Rekap_20115"/>
      <sheetName val="tabel_JHT5"/>
      <sheetName val="Calc_Inst5"/>
      <sheetName val="Assumptions_(2)5"/>
      <sheetName val="Transver_kWh5"/>
      <sheetName val="Grafik_Wil5"/>
      <sheetName val="Gab_Cab5"/>
      <sheetName val="Balance_Sheet5"/>
      <sheetName val="Income_Statement5"/>
      <sheetName val="PERHITUNGAN_20095"/>
      <sheetName val="I-Rutin_Switchgear5"/>
      <sheetName val="I-Rutin_SUTT5"/>
      <sheetName val="I-Rutin_Banghal5"/>
      <sheetName val="I-R_Kendaraan5"/>
      <sheetName val="I-R_Perlengkapan_Um5"/>
      <sheetName val="V-Rutin_Banghal5"/>
      <sheetName val="V-R_Kendaraan5"/>
      <sheetName val="V-R_Perlengkapan_Umum5"/>
      <sheetName val="V-NR_Banghal5"/>
      <sheetName val="I-Rutin_Transformator5"/>
      <sheetName val="COVER_A1_A35"/>
      <sheetName val="DAF-_PEG5"/>
      <sheetName val="Kontrak_vs_Realisasi_Gas5"/>
      <sheetName val="dengan_pembangkitan5"/>
      <sheetName val="1_2_SAIDI5"/>
      <sheetName val="4_1_BPP5"/>
      <sheetName val="Sudah_Berjalan5"/>
      <sheetName val="Prdk_2000_(2)5"/>
      <sheetName val="Laba_Rugi5"/>
      <sheetName val="Grf_Pedp_Lain24"/>
      <sheetName val="Template-WBS_APP4"/>
      <sheetName val="Rek_Analisa4"/>
      <sheetName val="BIAYA_TIDAK_LANGSUNG4"/>
      <sheetName val="GABLUARJAWA1_(2)4"/>
      <sheetName val="Material_Distribusi4"/>
      <sheetName val="Tabel_Kode4"/>
      <sheetName val="Dasar_Pemadaman4"/>
      <sheetName val="hal_14b4"/>
      <sheetName val="Rekap_2002_mod4"/>
      <sheetName val="Tabel_Istilah4"/>
      <sheetName val="KONS_BID_P&amp;N4"/>
      <sheetName val="UP_II_DUMAI4"/>
      <sheetName val="KP_DIT_HULU4"/>
      <sheetName val="UP_VI_BALONGAN4"/>
      <sheetName val="UP_1_BRANDAN4"/>
      <sheetName val="UP_V_BALIKPAPAN4"/>
      <sheetName val="DIT_HILIR4"/>
      <sheetName val="UP_IV_CILACAP4"/>
      <sheetName val="UP_III_PLAJU4"/>
      <sheetName val="KONS_DIT_HULU4"/>
      <sheetName val="KR_AMPEL4"/>
      <sheetName val="UP_VII_KASIM4"/>
      <sheetName val="KONS_BID_P4"/>
      <sheetName val="NERACA_SESUAI_PROGRAM_GL_MAGIC4"/>
      <sheetName val="Rekap_HAR4"/>
      <sheetName val="Ref_Unggulan4"/>
      <sheetName val="Project_Data4"/>
      <sheetName val="Basic_Price4"/>
      <sheetName val="Selling_Price4"/>
      <sheetName val="FORM_A12_BJI4"/>
      <sheetName val="FORM_A12MED4"/>
      <sheetName val="FORM_A12PKM4"/>
      <sheetName val="FORM_A12PMS_20114"/>
      <sheetName val="FORM_A12PSP4"/>
      <sheetName val="FORM_A12_SBG4"/>
      <sheetName val="Kerusakan_Trafo4"/>
      <sheetName val="APP_CAWANG4"/>
      <sheetName val="BAHAN_BAKAR(19-21)4"/>
      <sheetName val="PGT_2_24"/>
      <sheetName val="Bln1_34"/>
      <sheetName val="AHSP_PAKAI4"/>
      <sheetName val="LIST_HARGA4"/>
      <sheetName val="4SM00369_&amp;_4SM00370_4"/>
      <sheetName val="HRG_BHN4"/>
      <sheetName val="AKTIVA_TETAP4"/>
      <sheetName val="Daftar_Tabel4"/>
      <sheetName val="HRG_BAHAN_&amp;_UPAH_okk4"/>
      <sheetName val="Analis_Kusen_okk4"/>
      <sheetName val="FE-1770_P14"/>
      <sheetName val="Budget_Import4"/>
      <sheetName val="Budget_Jasa4"/>
      <sheetName val="Rekap_Biaya4"/>
      <sheetName val="BOQ_GI_BELAWAN4"/>
      <sheetName val="H_Satuan4"/>
      <sheetName val="FORM_A1_A2_APD4"/>
      <sheetName val="DATA-BASE_SUTT4"/>
      <sheetName val="Daftar_Kegiatan4"/>
      <sheetName val="Input_GENERATION-DATA4"/>
      <sheetName val="A1_PRY4"/>
      <sheetName val="Isian_Biodata4"/>
      <sheetName val="Inv_KITLUR_SUMBAGUT4"/>
      <sheetName val="Inv_KITLUR_SUMBAGSEL4"/>
      <sheetName val="WBS_24"/>
      <sheetName val="Land_Clearing-pnw4"/>
      <sheetName val="4-Basic_Price4"/>
      <sheetName val="laporan_pemakaian_blangko4"/>
      <sheetName val="Anal_HPS4"/>
      <sheetName val="PDPT_-_BL4"/>
      <sheetName val="AHS_4"/>
      <sheetName val="FLI_-_Sec_14"/>
      <sheetName val="BLC_20164"/>
      <sheetName val="FORM_A12BJI4"/>
      <sheetName val="FORM_A12NIA4"/>
      <sheetName val="FORM_A12RAP4"/>
      <sheetName val="FORM_A12PMS4"/>
      <sheetName val="FORM_A12SBG4"/>
      <sheetName val="10_Trafo4"/>
      <sheetName val="136_01(piutang_belum_faktur)4"/>
      <sheetName val="8LT_124"/>
      <sheetName val="For_Report-Akum4"/>
      <sheetName val="rekmodiPtk_(MAP)4"/>
      <sheetName val="01_A4"/>
      <sheetName val="Non-Statistical_Sampling_Maste4"/>
      <sheetName val="Two_Step_Revenue_Testing_Maste4"/>
      <sheetName val="Global_Data4"/>
      <sheetName val="EXPERTISE_ALL_Ceritified4"/>
      <sheetName val="A_W__TIGER4"/>
      <sheetName val="A_W__VANAMEI4"/>
      <sheetName val="HARGA_SWAL+SKT4"/>
      <sheetName val="grafi_kesiapan_versi_p3b_dan_p4"/>
      <sheetName val="Construction_Period_Costs4"/>
      <sheetName val="Plant_Characteristics4"/>
      <sheetName val="RKA_20104"/>
      <sheetName val="DATA_AKHIR4"/>
      <sheetName val="scada_20014"/>
      <sheetName val="Vendor_UJH4"/>
      <sheetName val="1770S_4"/>
      <sheetName val="simulasi_tb_54"/>
      <sheetName val="Peralatan-ok_jgn_dirubah_lagi4"/>
      <sheetName val="GMTN_201710Y4"/>
      <sheetName val="GMTN_201730Y4"/>
      <sheetName val="REKAP_PER_SPK4"/>
      <sheetName val="RKAP_20164"/>
      <sheetName val="SISTEM_SUMBAGSEL4"/>
      <sheetName val="NOTES_4"/>
      <sheetName val="A_u_g4"/>
      <sheetName val="J_u_l4"/>
      <sheetName val="O_c_t4"/>
      <sheetName val="A_p_r4"/>
      <sheetName val="M_a_y4"/>
      <sheetName val="S_e_p4"/>
      <sheetName val="00_received_in_014"/>
      <sheetName val="F_e_b4"/>
      <sheetName val="Per_GL_J_a_n4"/>
      <sheetName val="J_u_n4"/>
      <sheetName val="M_a_r4"/>
      <sheetName val="Piutang_Normal_Psrt4"/>
      <sheetName val="Data_Input4"/>
      <sheetName val="Data_Validasi4"/>
      <sheetName val="Har_R_Corr_&amp;_NR_OH4"/>
      <sheetName val="DISC_Profile4"/>
      <sheetName val="Taksonomi_Risiko4"/>
      <sheetName val="K_6DEPOSIT4"/>
      <sheetName val="I_5_ADDITION4"/>
      <sheetName val="PLTD_Bitung4"/>
      <sheetName val="sr,_jtr_&amp;_trafo4"/>
      <sheetName val="Harga_BBM4"/>
      <sheetName val="RINCIAN_HARGA_MATERIAL4"/>
      <sheetName val="Detil_Timeline_(Week)4"/>
      <sheetName val="Program_VS_Position4"/>
      <sheetName val="RAB_Total4"/>
      <sheetName val="SMD_4"/>
      <sheetName val="ICT_4"/>
      <sheetName val="OJT_4"/>
      <sheetName val="INTRS_4"/>
      <sheetName val="PRESENT_PA4"/>
      <sheetName val="SER_DJK4"/>
      <sheetName val="SER_DAMKAR_D4"/>
      <sheetName val="REFRESH_4"/>
      <sheetName val="Kebutuhan_Sertifikasi4"/>
      <sheetName val="Matriks_SKTTK_Har4"/>
      <sheetName val="Matriks_SKTTK_Op4"/>
      <sheetName val="KODE_OP_KORP_&amp;_UNIT4"/>
      <sheetName val="RAB_&amp;_RCO_OWNER_VERS_4"/>
      <sheetName val="Detail_311_014"/>
      <sheetName val="Detail_311_024"/>
      <sheetName val="Permanent_info4"/>
      <sheetName val="BQ_Gardu_Induk4"/>
      <sheetName val="BQ_Training4"/>
      <sheetName val="Pola_Beban_(2)4"/>
      <sheetName val="PSP_Master_JEIA_4"/>
      <sheetName val="tabel_tarip_grade4"/>
      <sheetName val="Tabel_PTKP4"/>
      <sheetName val="Pendapatan_IPTL_2008_234"/>
      <sheetName val="Rekap_Kinerja4"/>
      <sheetName val="Agregat_Halus_&amp;_Kasar4"/>
      <sheetName val="Galian_13"/>
      <sheetName val="H_MAT3"/>
      <sheetName val="MRT-03_3"/>
      <sheetName val="entry_kpj4"/>
      <sheetName val="Electrical_4"/>
      <sheetName val="SCADA_ENG4"/>
      <sheetName val="Supervisory_Control_System4"/>
      <sheetName val="23_switchgear_20_kv_rev4"/>
      <sheetName val="Inflasi_20194"/>
      <sheetName val="KONTROL&amp;PROTEKSI_new4"/>
      <sheetName val="perhitungan_inflasi4"/>
      <sheetName val="Bill_of_Qty_MEP4"/>
      <sheetName val="2_Basic_Price4"/>
      <sheetName val="INPUT_HARGA4"/>
      <sheetName val="Rekap_AI_2022_BK3"/>
      <sheetName val="KINERJA_OPERASI3"/>
      <sheetName val="www_Kelasexcel_web_id3"/>
      <sheetName val="General_Parameter3"/>
      <sheetName val="R_A_B3"/>
      <sheetName val="KINERJA_UNIT4"/>
      <sheetName val="Rekap_Piutang4"/>
      <sheetName val="minggu_(2)3"/>
      <sheetName val="galian_saluran3"/>
      <sheetName val="BPP_33"/>
      <sheetName val="U2_5_RM_From_Purhase3"/>
      <sheetName val="AU_013"/>
      <sheetName val="data_OCR3"/>
      <sheetName val="DataBase_Har3"/>
      <sheetName val="N_o_v3"/>
      <sheetName val="J_a_n3"/>
      <sheetName val="JURNAL_JAN'983"/>
      <sheetName val="Efficiency_English3"/>
      <sheetName val="HGPI_Duri3"/>
      <sheetName val="KEBUTUHAN_MATERIAL_UP3_FBB3"/>
      <sheetName val="KEBUTUHAN_MATERIAL_UP3_FBT3"/>
      <sheetName val="KEBUTUHAN_MATERIAL_UP3_KUPANG3"/>
      <sheetName val="KEBUTUHAN_MATERIAL_UP3_SUMBA3"/>
      <sheetName val="ANALISA_GRS_TENGAH3"/>
      <sheetName val="Analisa_BOW_08_NP3"/>
      <sheetName val="Daftar_Harga3"/>
      <sheetName val="Analisa_Upah_&amp;_Bahan_Plum3"/>
      <sheetName val="KOMPENSASI_OKT_093"/>
      <sheetName val="RumusTB_1_bln3"/>
      <sheetName val="131_(Piutang_PJB)3"/>
      <sheetName val="132_(Piutang_PLN)3"/>
      <sheetName val="133_pihak_ke33"/>
      <sheetName val="MON__SKKO3"/>
      <sheetName val="CFLK2_017"/>
      <sheetName val="NRC_ENERGI7"/>
      <sheetName val="BiInves-Ikhtisar_CJI37"/>
      <sheetName val="Persd-Mat_APDP7"/>
      <sheetName val="Persd-Mat_KTP7"/>
      <sheetName val="Persd-Mat_skp7"/>
      <sheetName val="Persd-Mat_ptk7"/>
      <sheetName val="Persd-Mat_skw7"/>
      <sheetName val="Persd-Mat_kwl7"/>
      <sheetName val="Persd-Mat_SGU7"/>
      <sheetName val="A1_pri1237"/>
      <sheetName val="ENERGI_MIX_2005-2010-OK-rev27"/>
      <sheetName val="Bln2_17"/>
      <sheetName val="NERACA_DAYA7"/>
      <sheetName val="SKTM-SD_JAN_(24)7"/>
      <sheetName val="Harga_BBM_Indonesia7"/>
      <sheetName val="Sheet1_(2)7"/>
      <sheetName val="PS&amp;Susut_TL7"/>
      <sheetName val="Meter_merek_Ganz7"/>
      <sheetName val="Resource_Plan_(2)7"/>
      <sheetName val="JML_MDU7"/>
      <sheetName val="Mar_20047"/>
      <sheetName val="neraca_1999-20007"/>
      <sheetName val="B_3_a_37"/>
      <sheetName val="Data_I7"/>
      <sheetName val="Kuantitas_&amp;_Harga7"/>
      <sheetName val="the_list7"/>
      <sheetName val="Mat&amp;PDP_YAD7"/>
      <sheetName val="Proyeksi_Produksi7"/>
      <sheetName val="PESUT_TW27"/>
      <sheetName val="Hg_Sat7"/>
      <sheetName val="FORM_BQ_TL_PRATU_4cct7"/>
      <sheetName val="Penyulang_Padam7"/>
      <sheetName val="matr_aux7"/>
      <sheetName val="matr_engine7"/>
      <sheetName val="jasa_rehab7"/>
      <sheetName val="jasa_pondasi7"/>
      <sheetName val="jasa_rekon_material7"/>
      <sheetName val="Premi_Iuran7"/>
      <sheetName val="H_Dasar7"/>
      <sheetName val="PREDIKSI_PRODUKSI7"/>
      <sheetName val="RAB_GI7"/>
      <sheetName val="8_b_Lamp_B-1_BAHP_Evaluasi_SPH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Rekap_rutin_psb6"/>
      <sheetName val="Program_Strategis6"/>
      <sheetName val="FORM_A36"/>
      <sheetName val="Rekap_20116"/>
      <sheetName val="tabel_JHT6"/>
      <sheetName val="Calc_Inst6"/>
      <sheetName val="Assumptions_(2)6"/>
      <sheetName val="Transver_kWh6"/>
      <sheetName val="Grafik_Wil6"/>
      <sheetName val="Gab_Cab6"/>
      <sheetName val="Balance_Sheet6"/>
      <sheetName val="Income_Statement6"/>
      <sheetName val="PERHITUNGAN_20096"/>
      <sheetName val="I-Rutin_Switchgear6"/>
      <sheetName val="I-Rutin_SUTT6"/>
      <sheetName val="I-Rutin_Banghal6"/>
      <sheetName val="I-R_Kendaraan6"/>
      <sheetName val="I-R_Perlengkapan_Um6"/>
      <sheetName val="V-Rutin_Banghal6"/>
      <sheetName val="V-R_Kendaraan6"/>
      <sheetName val="V-R_Perlengkapan_Umum6"/>
      <sheetName val="V-NR_Banghal6"/>
      <sheetName val="I-Rutin_Transformator6"/>
      <sheetName val="COVER_A1_A36"/>
      <sheetName val="DAF-_PEG6"/>
      <sheetName val="Kontrak_vs_Realisasi_Gas6"/>
      <sheetName val="dengan_pembangkitan6"/>
      <sheetName val="1_2_SAIDI6"/>
      <sheetName val="4_1_BPP6"/>
      <sheetName val="Sudah_Berjalan6"/>
      <sheetName val="Prdk_2000_(2)6"/>
      <sheetName val="Laba_Rugi6"/>
      <sheetName val="Grf_Pedp_Lain25"/>
      <sheetName val="Template-WBS_APP5"/>
      <sheetName val="Rek_Analisa5"/>
      <sheetName val="BIAYA_TIDAK_LANGSUNG5"/>
      <sheetName val="GABLUARJAWA1_(2)5"/>
      <sheetName val="Material_Distribusi5"/>
      <sheetName val="Tabel_Kode5"/>
      <sheetName val="Dasar_Pemadaman5"/>
      <sheetName val="hal_14b5"/>
      <sheetName val="Rekap_2002_mod5"/>
      <sheetName val="Tabel_Istilah5"/>
      <sheetName val="KONS_BID_P&amp;N5"/>
      <sheetName val="UP_II_DUMAI5"/>
      <sheetName val="KP_DIT_HULU5"/>
      <sheetName val="UP_VI_BALONGAN5"/>
      <sheetName val="UP_1_BRANDAN5"/>
      <sheetName val="UP_V_BALIKPAPAN5"/>
      <sheetName val="DIT_HILIR5"/>
      <sheetName val="UP_IV_CILACAP5"/>
      <sheetName val="UP_III_PLAJU5"/>
      <sheetName val="KONS_DIT_HULU5"/>
      <sheetName val="KR_AMPEL5"/>
      <sheetName val="UP_VII_KASIM5"/>
      <sheetName val="KONS_BID_P5"/>
      <sheetName val="NERACA_SESUAI_PROGRAM_GL_MAGIC5"/>
      <sheetName val="Rekap_HAR5"/>
      <sheetName val="Ref_Unggulan5"/>
      <sheetName val="Project_Data5"/>
      <sheetName val="Basic_Price5"/>
      <sheetName val="Selling_Price5"/>
      <sheetName val="FORM_A12_BJI5"/>
      <sheetName val="FORM_A12MED5"/>
      <sheetName val="FORM_A12PKM5"/>
      <sheetName val="FORM_A12PMS_20115"/>
      <sheetName val="FORM_A12PSP5"/>
      <sheetName val="FORM_A12_SBG5"/>
      <sheetName val="Kerusakan_Trafo5"/>
      <sheetName val="APP_CAWANG5"/>
      <sheetName val="BAHAN_BAKAR(19-21)5"/>
      <sheetName val="PGT_2_25"/>
      <sheetName val="Bln1_35"/>
      <sheetName val="AHSP_PAKAI5"/>
      <sheetName val="LIST_HARGA5"/>
      <sheetName val="4SM00369_&amp;_4SM00370_5"/>
      <sheetName val="HRG_BHN5"/>
      <sheetName val="AKTIVA_TETAP5"/>
      <sheetName val="Daftar_Tabel5"/>
      <sheetName val="HRG_BAHAN_&amp;_UPAH_okk5"/>
      <sheetName val="Analis_Kusen_okk5"/>
      <sheetName val="FE-1770_P15"/>
      <sheetName val="Budget_Import5"/>
      <sheetName val="Budget_Jasa5"/>
      <sheetName val="Rekap_Biaya5"/>
      <sheetName val="BOQ_GI_BELAWAN5"/>
      <sheetName val="H_Satuan5"/>
      <sheetName val="FORM_A1_A2_APD5"/>
      <sheetName val="DATA-BASE_SUTT5"/>
      <sheetName val="Daftar_Kegiatan5"/>
      <sheetName val="Input_GENERATION-DATA5"/>
      <sheetName val="A1_PRY5"/>
      <sheetName val="Isian_Biodata5"/>
      <sheetName val="Inv_KITLUR_SUMBAGUT5"/>
      <sheetName val="Inv_KITLUR_SUMBAGSEL5"/>
      <sheetName val="WBS_25"/>
      <sheetName val="Land_Clearing-pnw5"/>
      <sheetName val="4-Basic_Price5"/>
      <sheetName val="laporan_pemakaian_blangko5"/>
      <sheetName val="Anal_HPS5"/>
      <sheetName val="PDPT_-_BL5"/>
      <sheetName val="AHS_5"/>
      <sheetName val="FLI_-_Sec_15"/>
      <sheetName val="BLC_20165"/>
      <sheetName val="FORM_A12BJI5"/>
      <sheetName val="FORM_A12NIA5"/>
      <sheetName val="FORM_A12RAP5"/>
      <sheetName val="FORM_A12PMS5"/>
      <sheetName val="FORM_A12SBG5"/>
      <sheetName val="10_Trafo5"/>
      <sheetName val="136_01(piutang_belum_faktur)5"/>
      <sheetName val="8LT_125"/>
      <sheetName val="For_Report-Akum5"/>
      <sheetName val="rekmodiPtk_(MAP)5"/>
      <sheetName val="01_A5"/>
      <sheetName val="Non-Statistical_Sampling_Maste5"/>
      <sheetName val="Two_Step_Revenue_Testing_Maste5"/>
      <sheetName val="Global_Data5"/>
      <sheetName val="EXPERTISE_ALL_Ceritified5"/>
      <sheetName val="A_W__TIGER5"/>
      <sheetName val="A_W__VANAMEI5"/>
      <sheetName val="HARGA_SWAL+SKT5"/>
      <sheetName val="grafi_kesiapan_versi_p3b_dan_p5"/>
      <sheetName val="Construction_Period_Costs5"/>
      <sheetName val="Plant_Characteristics5"/>
      <sheetName val="RKA_20105"/>
      <sheetName val="DATA_AKHIR5"/>
      <sheetName val="scada_20015"/>
      <sheetName val="Vendor_UJH5"/>
      <sheetName val="1770S_5"/>
      <sheetName val="simulasi_tb_55"/>
      <sheetName val="Peralatan-ok_jgn_dirubah_lagi5"/>
      <sheetName val="GMTN_201710Y5"/>
      <sheetName val="GMTN_201730Y5"/>
      <sheetName val="REKAP_PER_SPK5"/>
      <sheetName val="RKAP_20165"/>
      <sheetName val="SISTEM_SUMBAGSEL5"/>
      <sheetName val="NOTES_5"/>
      <sheetName val="A_u_g5"/>
      <sheetName val="J_u_l5"/>
      <sheetName val="O_c_t5"/>
      <sheetName val="A_p_r5"/>
      <sheetName val="M_a_y5"/>
      <sheetName val="S_e_p5"/>
      <sheetName val="00_received_in_015"/>
      <sheetName val="F_e_b5"/>
      <sheetName val="Per_GL_J_a_n5"/>
      <sheetName val="J_u_n5"/>
      <sheetName val="M_a_r5"/>
      <sheetName val="Piutang_Normal_Psrt5"/>
      <sheetName val="Data_Input5"/>
      <sheetName val="Data_Validasi5"/>
      <sheetName val="Har_R_Corr_&amp;_NR_OH5"/>
      <sheetName val="DISC_Profile5"/>
      <sheetName val="Taksonomi_Risiko5"/>
      <sheetName val="K_6DEPOSIT5"/>
      <sheetName val="I_5_ADDITION5"/>
      <sheetName val="PLTD_Bitung5"/>
      <sheetName val="sr,_jtr_&amp;_trafo5"/>
      <sheetName val="Harga_BBM5"/>
      <sheetName val="RINCIAN_HARGA_MATERIAL5"/>
      <sheetName val="Detil_Timeline_(Week)5"/>
      <sheetName val="Program_VS_Position5"/>
      <sheetName val="RAB_Total5"/>
      <sheetName val="SMD_5"/>
      <sheetName val="ICT_5"/>
      <sheetName val="OJT_5"/>
      <sheetName val="INTRS_5"/>
      <sheetName val="PRESENT_PA5"/>
      <sheetName val="SER_DJK5"/>
      <sheetName val="SER_DAMKAR_D5"/>
      <sheetName val="REFRESH_5"/>
      <sheetName val="Kebutuhan_Sertifikasi5"/>
      <sheetName val="Matriks_SKTTK_Har5"/>
      <sheetName val="Matriks_SKTTK_Op5"/>
      <sheetName val="KODE_OP_KORP_&amp;_UNIT5"/>
      <sheetName val="RAB_&amp;_RCO_OWNER_VERS_5"/>
      <sheetName val="Detail_311_015"/>
      <sheetName val="Detail_311_025"/>
      <sheetName val="Permanent_info5"/>
      <sheetName val="BQ_Gardu_Induk5"/>
      <sheetName val="BQ_Training5"/>
      <sheetName val="Pola_Beban_(2)5"/>
      <sheetName val="PSP_Master_JEIA_5"/>
      <sheetName val="tabel_tarip_grade5"/>
      <sheetName val="Tabel_PTKP5"/>
      <sheetName val="Pendapatan_IPTL_2008_235"/>
      <sheetName val="Rekap_Kinerja5"/>
      <sheetName val="Agregat_Halus_&amp;_Kasar5"/>
      <sheetName val="Galian_14"/>
      <sheetName val="H_MAT4"/>
      <sheetName val="MRT-03_4"/>
      <sheetName val="entry_kpj5"/>
      <sheetName val="Electrical_5"/>
      <sheetName val="SCADA_ENG5"/>
      <sheetName val="Supervisory_Control_System5"/>
      <sheetName val="23_switchgear_20_kv_rev5"/>
      <sheetName val="Inflasi_20195"/>
      <sheetName val="KONTROL&amp;PROTEKSI_new5"/>
      <sheetName val="perhitungan_inflasi5"/>
      <sheetName val="Bill_of_Qty_MEP5"/>
      <sheetName val="Rekap_AI_2022_BK4"/>
      <sheetName val="2_Basic_Price5"/>
      <sheetName val="INPUT_HARGA5"/>
      <sheetName val="KINERJA_OPERASI4"/>
      <sheetName val="www_Kelasexcel_web_id4"/>
      <sheetName val="General_Parameter4"/>
      <sheetName val="R_A_B4"/>
      <sheetName val="KINERJA_UNIT5"/>
      <sheetName val="Rekap_Piutang5"/>
      <sheetName val="minggu_(2)4"/>
      <sheetName val="galian_saluran4"/>
      <sheetName val="BPP_34"/>
      <sheetName val="U2_5_RM_From_Purhase4"/>
      <sheetName val="AU_014"/>
      <sheetName val="data_OCR4"/>
      <sheetName val="DataBase_Har4"/>
      <sheetName val="N_o_v4"/>
      <sheetName val="J_a_n4"/>
      <sheetName val="JURNAL_JAN'984"/>
      <sheetName val="Efficiency_English4"/>
      <sheetName val="HGPI_Duri4"/>
      <sheetName val="KEBUTUHAN_MATERIAL_UP3_FBB4"/>
      <sheetName val="KEBUTUHAN_MATERIAL_UP3_FBT4"/>
      <sheetName val="KEBUTUHAN_MATERIAL_UP3_KUPANG4"/>
      <sheetName val="KEBUTUHAN_MATERIAL_UP3_SUMBA4"/>
      <sheetName val="ANALISA_GRS_TENGAH4"/>
      <sheetName val="Analisa_BOW_08_NP4"/>
      <sheetName val="Daftar_Harga4"/>
      <sheetName val="Analisa_Upah_&amp;_Bahan_Plum4"/>
      <sheetName val="KOMPENSASI_OKT_094"/>
      <sheetName val="RumusTB_1_bln4"/>
      <sheetName val="131_(Piutang_PJB)4"/>
      <sheetName val="132_(Piutang_PLN)4"/>
      <sheetName val="133_pihak_ke34"/>
      <sheetName val="MON__SKKO4"/>
      <sheetName val="Operating Cycle"/>
      <sheetName val="Sources &amp; Uses"/>
      <sheetName val="An.BOW"/>
      <sheetName val="3-Tanah"/>
      <sheetName val="8-Struktur"/>
      <sheetName val="1-Umum"/>
      <sheetName val="Analisa Struktur"/>
      <sheetName val="Daftar Harga Upah"/>
      <sheetName val="DIR DIST"/>
      <sheetName val="ODJ"/>
      <sheetName val="Operasi"/>
      <sheetName val="Casc RSD"/>
      <sheetName val="UID (Distribusi)"/>
      <sheetName val="KodeGangguan"/>
      <sheetName val="kwh pakai"/>
      <sheetName val="Sheet 1"/>
      <sheetName val="BPP ALCO"/>
      <sheetName val="Tabel Sentral KIT"/>
      <sheetName val="_____________0_______8___j____2"/>
      <sheetName val="#1"/>
      <sheetName val="rekab Peralatan"/>
      <sheetName val="EL-2"/>
      <sheetName val="DV 3"/>
      <sheetName val="DV 5"/>
      <sheetName val="DV 6"/>
      <sheetName val="DV 7"/>
      <sheetName val="DV 10"/>
      <sheetName val="DV 8"/>
      <sheetName val="DV 9"/>
      <sheetName val="upahbahan"/>
      <sheetName val="rab1"/>
      <sheetName val="OUTPUT"/>
      <sheetName val="Daf Kuantitas &amp; Harga"/>
      <sheetName val="Rekap a"/>
      <sheetName val="KesejahteraanKary&amp;Sumb"/>
      <sheetName val="Peny. KomersiaL-FiskaL"/>
      <sheetName val="Breakevn"/>
      <sheetName val="Tickmarks"/>
      <sheetName val="TPHDP"/>
      <sheetName val="ttrans"/>
      <sheetName val="AI (IS1)"/>
      <sheetName val="AI (IS2)(1)"/>
      <sheetName val="AI (IS2) (2)"/>
      <sheetName val="REK TRW (IS3)"/>
      <sheetName val="REK TRW (IS4)"/>
      <sheetName val="Table APJ"/>
      <sheetName val="trf multiple"/>
      <sheetName val="trfakt sgl"/>
      <sheetName val="2102"/>
      <sheetName val="K2-FA"/>
      <sheetName val="Factor Alat Berat"/>
      <sheetName val="Land Clearing"/>
      <sheetName val="MDU"/>
      <sheetName val="GKP"/>
      <sheetName val="biaya administrasi"/>
      <sheetName val="biaya workshop"/>
      <sheetName val="biaya jasa borongan"/>
      <sheetName val="daftar spp rehab"/>
      <sheetName val="Rp_Penj_"/>
      <sheetName val="form_ren_rutin_kit5"/>
      <sheetName val="Rp_Penj_5"/>
      <sheetName val="Rp_Penj_1"/>
      <sheetName val="form_ren_rutin_kit2"/>
      <sheetName val="Rp_Penj_2"/>
      <sheetName val="form_ren_rutin_kit3"/>
      <sheetName val="Rp_Penj_3"/>
      <sheetName val="form_ren_rutin_kit4"/>
      <sheetName val="Rp_Penj_4"/>
      <sheetName val="lb-lkao"/>
      <sheetName val="DFTR_GARDIST"/>
      <sheetName val="DFTR_GARDIST3"/>
      <sheetName val="DFTR_GARDIST1"/>
      <sheetName val="DFTR_GARDIST2"/>
      <sheetName val="-"/>
      <sheetName val="Asumsi_1"/>
      <sheetName val="SAP DATA"/>
      <sheetName val="HARGA_BAHAN"/>
      <sheetName val="HARGA_BAHAN3"/>
      <sheetName val="HARGA_BAHAN1"/>
      <sheetName val="HARGA_BAHAN2"/>
      <sheetName val="HSBU ANA"/>
      <sheetName val="PE task sheets"/>
      <sheetName val="Base task sheets"/>
      <sheetName val="Labor Rates"/>
      <sheetName val="KALK_GES"/>
      <sheetName val="TABEL SFC"/>
      <sheetName val="Gedung Kantor"/>
      <sheetName val=" DATA 2"/>
      <sheetName val="Skor"/>
      <sheetName val="10. FUEL MIX"/>
      <sheetName val="3. EAF"/>
      <sheetName val="13.SAIDI"/>
      <sheetName val="12.SAIFI"/>
      <sheetName val="4. EFOR"/>
      <sheetName val="7. SOF"/>
      <sheetName val="11. Co-Firing"/>
      <sheetName val="9.SFC"/>
      <sheetName val="8. PS"/>
      <sheetName val="5. GCF"/>
      <sheetName val="sht1"/>
      <sheetName val="Pajak Penghasilan"/>
      <sheetName val="TB KONS PIT 2019"/>
      <sheetName val="HARGA SAT"/>
      <sheetName val="SPI"/>
      <sheetName val="CFLK2_019"/>
      <sheetName val="NRC_ENERGI9"/>
      <sheetName val="BiInves-Ikhtisar_CJI39"/>
      <sheetName val="Persd-Mat_APDP9"/>
      <sheetName val="Persd-Mat_KTP9"/>
      <sheetName val="Persd-Mat_skp9"/>
      <sheetName val="Persd-Mat_ptk9"/>
      <sheetName val="Persd-Mat_skw9"/>
      <sheetName val="Persd-Mat_kwl9"/>
      <sheetName val="Persd-Mat_SGU9"/>
      <sheetName val="A1_pri1239"/>
      <sheetName val="ENERGI_MIX_2005-2010-OK-rev29"/>
      <sheetName val="Bln2_19"/>
      <sheetName val="NERACA_DAYA9"/>
      <sheetName val="SKTM-SD_JAN_(24)9"/>
      <sheetName val="Harga_BBM_Indonesia9"/>
      <sheetName val="Sheet1_(2)9"/>
      <sheetName val="PS&amp;Susut_TL9"/>
      <sheetName val="Meter_merek_Ganz9"/>
      <sheetName val="Resource_Plan_(2)9"/>
      <sheetName val="JML_MDU9"/>
      <sheetName val="Mar_20049"/>
      <sheetName val="neraca_1999-20009"/>
      <sheetName val="Data_I9"/>
      <sheetName val="B_3_a_39"/>
      <sheetName val="Kuantitas_&amp;_Harga9"/>
      <sheetName val="Mat&amp;PDP_YAD9"/>
      <sheetName val="the_list9"/>
      <sheetName val="Proyeksi_Produksi9"/>
      <sheetName val="PESUT_TW29"/>
      <sheetName val="Hg_Sat9"/>
      <sheetName val="FORM_BQ_TL_PRATU_4cct9"/>
      <sheetName val="Penyulang_Padam9"/>
      <sheetName val="matr_aux9"/>
      <sheetName val="matr_engine9"/>
      <sheetName val="jasa_rehab9"/>
      <sheetName val="jasa_pondasi9"/>
      <sheetName val="jasa_rekon_material9"/>
      <sheetName val="Premi_Iuran9"/>
      <sheetName val="H_Dasar9"/>
      <sheetName val="PREDIKSI_PRODUKSI9"/>
      <sheetName val="RAB_GI9"/>
      <sheetName val="8_b_Lamp_B-1_BAHP_Evaluasi_SPH8"/>
      <sheetName val="dongia_(2)8"/>
      <sheetName val="THPDMoi__(2)8"/>
      <sheetName val="TONG_HOP_VL-NC8"/>
      <sheetName val="TONGKE3p_8"/>
      <sheetName val="TH_VL,_NC,_DDHT_Thanhphuoc8"/>
      <sheetName val="DON_GIA8"/>
      <sheetName val="t-h_HA_THE8"/>
      <sheetName val="CHITIET_VL-NC-TT_-1p8"/>
      <sheetName val="TONG_HOP_VL-NC_TT8"/>
      <sheetName val="TH_XL8"/>
      <sheetName val="CHITIET_VL-NC8"/>
      <sheetName val="CHITIET_VL-NC-TT-3p8"/>
      <sheetName val="KPVC-BD_8"/>
      <sheetName val="Rekap_rutin_psb8"/>
      <sheetName val="Program_Strategis8"/>
      <sheetName val="FORM_A38"/>
      <sheetName val="Rekap_20118"/>
      <sheetName val="tabel_JHT8"/>
      <sheetName val="Calc_Inst8"/>
      <sheetName val="Transver_kWh8"/>
      <sheetName val="Grafik_Wil8"/>
      <sheetName val="Assumptions_(2)8"/>
      <sheetName val="Balance_Sheet8"/>
      <sheetName val="Income_Statement8"/>
      <sheetName val="PERHITUNGAN_20098"/>
      <sheetName val="I-Rutin_Switchgear8"/>
      <sheetName val="I-Rutin_SUTT8"/>
      <sheetName val="I-Rutin_Banghal8"/>
      <sheetName val="I-R_Kendaraan8"/>
      <sheetName val="I-R_Perlengkapan_Um8"/>
      <sheetName val="V-Rutin_Banghal8"/>
      <sheetName val="V-R_Kendaraan8"/>
      <sheetName val="V-R_Perlengkapan_Umum8"/>
      <sheetName val="V-NR_Banghal8"/>
      <sheetName val="I-Rutin_Transformator8"/>
      <sheetName val="Gab_Cab8"/>
      <sheetName val="COVER_A1_A38"/>
      <sheetName val="DAF-_PEG8"/>
      <sheetName val="Kontrak_vs_Realisasi_Gas8"/>
      <sheetName val="dengan_pembangkitan8"/>
      <sheetName val="1_2_SAIDI8"/>
      <sheetName val="4_1_BPP8"/>
      <sheetName val="Sudah_Berjalan8"/>
      <sheetName val="Prdk_2000_(2)8"/>
      <sheetName val="Laba_Rugi8"/>
      <sheetName val="Grf_Pedp_Lain27"/>
      <sheetName val="Template-WBS_APP7"/>
      <sheetName val="Rek_Analisa7"/>
      <sheetName val="BIAYA_TIDAK_LANGSUNG7"/>
      <sheetName val="GABLUARJAWA1_(2)7"/>
      <sheetName val="KONS_BID_P&amp;N7"/>
      <sheetName val="UP_II_DUMAI7"/>
      <sheetName val="KP_DIT_HULU7"/>
      <sheetName val="UP_VI_BALONGAN7"/>
      <sheetName val="UP_1_BRANDAN7"/>
      <sheetName val="UP_V_BALIKPAPAN7"/>
      <sheetName val="DIT_HILIR7"/>
      <sheetName val="UP_IV_CILACAP7"/>
      <sheetName val="UP_III_PLAJU7"/>
      <sheetName val="KONS_DIT_HULU7"/>
      <sheetName val="KR_AMPEL7"/>
      <sheetName val="UP_VII_KASIM7"/>
      <sheetName val="KONS_BID_P7"/>
      <sheetName val="Dasar_Pemadaman7"/>
      <sheetName val="hal_14b7"/>
      <sheetName val="NERACA_SESUAI_PROGRAM_GL_MAGIC7"/>
      <sheetName val="Material_Distribusi7"/>
      <sheetName val="Tabel_Kode7"/>
      <sheetName val="Rekap_2002_mod7"/>
      <sheetName val="Tabel_Istilah7"/>
      <sheetName val="Ref_Unggulan7"/>
      <sheetName val="Project_Data7"/>
      <sheetName val="Basic_Price7"/>
      <sheetName val="Selling_Price7"/>
      <sheetName val="Rekap_HAR7"/>
      <sheetName val="PGT_2_27"/>
      <sheetName val="FORM_A12_BJI7"/>
      <sheetName val="FORM_A12MED7"/>
      <sheetName val="FORM_A12PKM7"/>
      <sheetName val="FORM_A12PMS_20117"/>
      <sheetName val="FORM_A12PSP7"/>
      <sheetName val="FORM_A12_SBG7"/>
      <sheetName val="Kerusakan_Trafo7"/>
      <sheetName val="APP_CAWANG7"/>
      <sheetName val="BAHAN_BAKAR(19-21)7"/>
      <sheetName val="Bln1_37"/>
      <sheetName val="Isian_Biodata7"/>
      <sheetName val="HRG_BAHAN_&amp;_UPAH_okk7"/>
      <sheetName val="Analis_Kusen_okk7"/>
      <sheetName val="FE-1770_P17"/>
      <sheetName val="Inv_KITLUR_SUMBAGUT7"/>
      <sheetName val="Inv_KITLUR_SUMBAGSEL7"/>
      <sheetName val="DATA-BASE_SUTT7"/>
      <sheetName val="4SM00369_&amp;_4SM00370_7"/>
      <sheetName val="HRG_BHN7"/>
      <sheetName val="AKTIVA_TETAP7"/>
      <sheetName val="Daftar_Tabel7"/>
      <sheetName val="Budget_Import7"/>
      <sheetName val="Budget_Jasa7"/>
      <sheetName val="Rekap_Biaya7"/>
      <sheetName val="BOQ_GI_BELAWAN7"/>
      <sheetName val="H_Satuan7"/>
      <sheetName val="AHSP_PAKAI7"/>
      <sheetName val="LIST_HARGA7"/>
      <sheetName val="WBS_27"/>
      <sheetName val="Land_Clearing-pnw7"/>
      <sheetName val="Daftar_Kegiatan7"/>
      <sheetName val="Input_GENERATION-DATA7"/>
      <sheetName val="A1_PRY7"/>
      <sheetName val="4-Basic_Price7"/>
      <sheetName val="FORM_A1_A2_APD7"/>
      <sheetName val="10_Trafo7"/>
      <sheetName val="FORM_A12BJI7"/>
      <sheetName val="FORM_A12NIA7"/>
      <sheetName val="FORM_A12RAP7"/>
      <sheetName val="FORM_A12PMS7"/>
      <sheetName val="FORM_A12SBG7"/>
      <sheetName val="136_01(piutang_belum_faktur)7"/>
      <sheetName val="FLI_-_Sec_17"/>
      <sheetName val="8LT_127"/>
      <sheetName val="For_Report-Akum7"/>
      <sheetName val="rekmodiPtk_(MAP)7"/>
      <sheetName val="laporan_pemakaian_blangko7"/>
      <sheetName val="Anal_HPS7"/>
      <sheetName val="PDPT_-_BL7"/>
      <sheetName val="AHS_7"/>
      <sheetName val="01_A7"/>
      <sheetName val="Non-Statistical_Sampling_Maste7"/>
      <sheetName val="Two_Step_Revenue_Testing_Maste7"/>
      <sheetName val="Global_Data7"/>
      <sheetName val="EXPERTISE_ALL_Ceritified7"/>
      <sheetName val="A_W__TIGER7"/>
      <sheetName val="A_W__VANAMEI7"/>
      <sheetName val="HARGA_SWAL+SKT7"/>
      <sheetName val="grafi_kesiapan_versi_p3b_dan_p7"/>
      <sheetName val="Construction_Period_Costs7"/>
      <sheetName val="Plant_Characteristics7"/>
      <sheetName val="DATA_AKHIR7"/>
      <sheetName val="BLC_20167"/>
      <sheetName val="scada_20017"/>
      <sheetName val="RKA_20107"/>
      <sheetName val="Vendor_UJH7"/>
      <sheetName val="1770S_7"/>
      <sheetName val="simulasi_tb_57"/>
      <sheetName val="Peralatan-ok_jgn_dirubah_lagi7"/>
      <sheetName val="GMTN_201710Y7"/>
      <sheetName val="GMTN_201730Y7"/>
      <sheetName val="REKAP_PER_SPK7"/>
      <sheetName val="RKAP_20167"/>
      <sheetName val="SISTEM_SUMBAGSEL7"/>
      <sheetName val="NOTES_7"/>
      <sheetName val="A_u_g7"/>
      <sheetName val="J_u_l7"/>
      <sheetName val="O_c_t7"/>
      <sheetName val="A_p_r7"/>
      <sheetName val="M_a_y7"/>
      <sheetName val="S_e_p7"/>
      <sheetName val="00_received_in_017"/>
      <sheetName val="F_e_b7"/>
      <sheetName val="Per_GL_J_a_n7"/>
      <sheetName val="J_u_n7"/>
      <sheetName val="M_a_r7"/>
      <sheetName val="Data_Input7"/>
      <sheetName val="Piutang_Normal_Psrt7"/>
      <sheetName val="Har_R_Corr_&amp;_NR_OH7"/>
      <sheetName val="DISC_Profile7"/>
      <sheetName val="Data_Validasi7"/>
      <sheetName val="Taksonomi_Risiko7"/>
      <sheetName val="K_6DEPOSIT7"/>
      <sheetName val="I_5_ADDITION7"/>
      <sheetName val="PLTD_Bitung7"/>
      <sheetName val="RINCIAN_HARGA_MATERIAL7"/>
      <sheetName val="Detil_Timeline_(Week)7"/>
      <sheetName val="Program_VS_Position7"/>
      <sheetName val="RAB_Total7"/>
      <sheetName val="SMD_7"/>
      <sheetName val="ICT_7"/>
      <sheetName val="OJT_7"/>
      <sheetName val="INTRS_7"/>
      <sheetName val="PRESENT_PA7"/>
      <sheetName val="SER_DJK7"/>
      <sheetName val="SER_DAMKAR_D7"/>
      <sheetName val="REFRESH_7"/>
      <sheetName val="Kebutuhan_Sertifikasi7"/>
      <sheetName val="Matriks_SKTTK_Har7"/>
      <sheetName val="Matriks_SKTTK_Op7"/>
      <sheetName val="KODE_OP_KORP_&amp;_UNIT7"/>
      <sheetName val="RAB_&amp;_RCO_OWNER_VERS_7"/>
      <sheetName val="Tabel_PTKP7"/>
      <sheetName val="Harga_BBM7"/>
      <sheetName val="sr,_jtr_&amp;_trafo7"/>
      <sheetName val="Detail_311_017"/>
      <sheetName val="Detail_311_027"/>
      <sheetName val="Permanent_info7"/>
      <sheetName val="BQ_Gardu_Induk7"/>
      <sheetName val="BQ_Training7"/>
      <sheetName val="tabel_tarip_grade7"/>
      <sheetName val="Pola_Beban_(2)7"/>
      <sheetName val="Rekap_Kinerja7"/>
      <sheetName val="Pendapatan_IPTL_2008_237"/>
      <sheetName val="PSP_Master_JEIA_7"/>
      <sheetName val="Agregat_Halus_&amp;_Kasar7"/>
      <sheetName val="Galian_16"/>
      <sheetName val="H_MAT6"/>
      <sheetName val="MRT-03_6"/>
      <sheetName val="Electrical_7"/>
      <sheetName val="SCADA_ENG7"/>
      <sheetName val="Supervisory_Control_System7"/>
      <sheetName val="23_switchgear_20_kv_rev7"/>
      <sheetName val="Inflasi_20197"/>
      <sheetName val="KONTROL&amp;PROTEKSI_new7"/>
      <sheetName val="perhitungan_inflasi7"/>
      <sheetName val="Bill_of_Qty_MEP7"/>
      <sheetName val="2_Basic_Price7"/>
      <sheetName val="INPUT_HARGA7"/>
      <sheetName val="entry_kpj7"/>
      <sheetName val="Rekap_AI_2022_BK6"/>
      <sheetName val="KINERJA_OPERASI6"/>
      <sheetName val="www_Kelasexcel_web_id6"/>
      <sheetName val="General_Parameter6"/>
      <sheetName val="R_A_B6"/>
      <sheetName val="Efficiency_English6"/>
      <sheetName val="minggu_(2)6"/>
      <sheetName val="galian_saluran6"/>
      <sheetName val="KINERJA_UNIT7"/>
      <sheetName val="Rekap_Piutang7"/>
      <sheetName val="BPP_36"/>
      <sheetName val="U2_5_RM_From_Purhase6"/>
      <sheetName val="AU_016"/>
      <sheetName val="data_OCR6"/>
      <sheetName val="DataBase_Har6"/>
      <sheetName val="N_o_v6"/>
      <sheetName val="J_a_n6"/>
      <sheetName val="JURNAL_JAN'986"/>
      <sheetName val="HGPI_Duri6"/>
      <sheetName val="KEBUTUHAN_MATERIAL_UP3_FBB6"/>
      <sheetName val="KEBUTUHAN_MATERIAL_UP3_FBT6"/>
      <sheetName val="KEBUTUHAN_MATERIAL_UP3_KUPANG6"/>
      <sheetName val="KEBUTUHAN_MATERIAL_UP3_SUMBA6"/>
      <sheetName val="KOMPENSASI_OKT_096"/>
      <sheetName val="ANALISA_GRS_TENGAH6"/>
      <sheetName val="Analisa_BOW_08_NP6"/>
      <sheetName val="Daftar_Harga6"/>
      <sheetName val="Analisa_Upah_&amp;_Bahan_Plum6"/>
      <sheetName val="RumusTB_1_bln6"/>
      <sheetName val="131_(Piutang_PJB)6"/>
      <sheetName val="132_(Piutang_PLN)6"/>
      <sheetName val="133_pihak_ke36"/>
      <sheetName val="Perm__Test"/>
      <sheetName val="Master_Edit1"/>
      <sheetName val="Analisa_Quarry"/>
      <sheetName val="FORM_A1_A2__Gambir2"/>
      <sheetName val="FORM_A1_A2__Kebayoran2"/>
      <sheetName val="FORM_A1_A2__Kramatjati2"/>
      <sheetName val="FORM_A1_A2__Tangerang2"/>
      <sheetName val="FORM_A1_A2_KD2"/>
      <sheetName val="Basket_62"/>
      <sheetName val="anal_Lamp_4a"/>
      <sheetName val="Test_Accrue"/>
      <sheetName val="Trading_Statement"/>
      <sheetName val="Based_Data_wacc"/>
      <sheetName val="HARGA_MATERIAL"/>
      <sheetName val="M_Pekerjaan"/>
      <sheetName val="MON__SKKO6"/>
      <sheetName val="eks_me_sd_31_MAR_07_"/>
      <sheetName val="eks_me_sd_28_fEB_07_"/>
      <sheetName val="eks_me_sd_31_Jan_07"/>
      <sheetName val="eks_me_sd_31_Des_06"/>
      <sheetName val="eks_me_sd_31_JULI_07_"/>
      <sheetName val="eks_me_sd_31_MEI_07__"/>
      <sheetName val="eks_me_sd_30_APRIL_07_"/>
      <sheetName val="hrg_uph+bhn"/>
      <sheetName val="ANALISA_SNI'07(Bangli)"/>
      <sheetName val="ANALISA_SNI"/>
      <sheetName val="RAB_1"/>
      <sheetName val="RAB_10"/>
      <sheetName val="RAB_11"/>
      <sheetName val="RAB_4"/>
      <sheetName val="RAB_6"/>
      <sheetName val="RAB_7"/>
      <sheetName val="BOQ_EM"/>
      <sheetName val="AHSP_SNI"/>
      <sheetName val="DUTCH_CONE"/>
      <sheetName val="Table1_MASTER"/>
      <sheetName val="Table2_MASTER"/>
      <sheetName val="Table3_MASTER"/>
      <sheetName val="Table5_Master"/>
      <sheetName val="ANLS_2"/>
      <sheetName val="OP_PNYL"/>
      <sheetName val="EXTERNAL_WORK"/>
      <sheetName val="O_&amp;_M"/>
      <sheetName val="Daftar_upah"/>
      <sheetName val="REKAP_BAHAN"/>
      <sheetName val="CONS_"/>
      <sheetName val="GM_not_used"/>
      <sheetName val="RISK_REGISTER"/>
      <sheetName val="20A_Sum"/>
      <sheetName val="Depr_"/>
      <sheetName val="Altman_Z_Score"/>
      <sheetName val="Trial_Balance_-_Detail"/>
      <sheetName val="trf_ns_04"/>
      <sheetName val="Reconcil_bal_sheet(out)"/>
      <sheetName val="std_wt_"/>
      <sheetName val="PL_(MONTHLY)"/>
      <sheetName val="Drop_down"/>
      <sheetName val="NP_(4)"/>
      <sheetName val="tunj_"/>
      <sheetName val="trf_d-i"/>
      <sheetName val="Sumber_Asset"/>
      <sheetName val="trf_7_jht"/>
      <sheetName val="DATABASE_FMC_TSEL"/>
      <sheetName val="Shareholders'_Equity"/>
      <sheetName val="Hua_Yang_Quarterly"/>
      <sheetName val="랙_기능별_물자"/>
      <sheetName val="List_AT-Dedy"/>
      <sheetName val="tabel_nilai"/>
      <sheetName val="Table_1"/>
      <sheetName val="C1_NOV"/>
      <sheetName val="abk_1-14"/>
      <sheetName val="Library_Procedures"/>
      <sheetName val="SHORT_LIST_SATKER"/>
      <sheetName val="Bln3_9"/>
      <sheetName val="R-14_OIL"/>
      <sheetName val="TRF_150"/>
      <sheetName val="1195_B1"/>
      <sheetName val="Individual_Gross_Profit_J_-_Aug"/>
      <sheetName val="dapeg_lama"/>
      <sheetName val="Danamon_LK"/>
      <sheetName val="NB_UNIT1"/>
      <sheetName val="NB_AE"/>
      <sheetName val="NB_TSR"/>
      <sheetName val="NB_UNIT3"/>
      <sheetName val="NB_UNIT4"/>
      <sheetName val="NB_TELE"/>
      <sheetName val="NB_UNIT2"/>
      <sheetName val="Scenario_(CN)"/>
      <sheetName val="FORM_(isian)"/>
      <sheetName val="Standart_KKS_(2)"/>
      <sheetName val="KKJ_(2)"/>
      <sheetName val="RKA_2011"/>
      <sheetName val="IPO_BoQ"/>
      <sheetName val="div_3"/>
      <sheetName val="div_7"/>
      <sheetName val="div_9"/>
      <sheetName val="NAMA_DEPT"/>
      <sheetName val="Manajemen_Fee"/>
      <sheetName val="General_Info_"/>
      <sheetName val="EE_&amp;_COA"/>
      <sheetName val="VAT_out"/>
      <sheetName val="Lampiran_5A_final_(ALT1)"/>
      <sheetName val="final_(2)"/>
      <sheetName val="ocean_voyage"/>
      <sheetName val="Non_Rutin_Baai"/>
      <sheetName val="Non_Rutin_SKM"/>
      <sheetName val="Priodik_Mirrless2B_SKM_(2)"/>
      <sheetName val="Priodik_Mirrless2_SKM"/>
      <sheetName val="Pri_Mir_3_TO"/>
      <sheetName val="Priodik_Sulzer_2_Baai"/>
      <sheetName val="Priodik_Sulzer_2B_Baai"/>
      <sheetName val="Priodik_SWD_BAAI"/>
      <sheetName val="Rutin_Baai_"/>
      <sheetName val="Rutin_SKM"/>
      <sheetName val="AN_EL(16_0)"/>
      <sheetName val="DATA_PENGUSAHAAN"/>
      <sheetName val="BASIC_ASSUMPTION"/>
      <sheetName val="Kode_GL_"/>
      <sheetName val="Posisi_Okt'_2001"/>
      <sheetName val="KEB_Mat"/>
      <sheetName val="05_NEGOSIASI"/>
      <sheetName val="06_persetujuan"/>
      <sheetName val="01_UND"/>
      <sheetName val="03__BA-EVA"/>
      <sheetName val="02_BA_PENJ"/>
      <sheetName val="04__BA_NEGO"/>
      <sheetName val="07_SPK1"/>
      <sheetName val="SPK1_(2)"/>
      <sheetName val="SP_(2)"/>
      <sheetName val="Lampiran_SPK"/>
      <sheetName val="Buis_beton"/>
      <sheetName val="Data_Validation"/>
      <sheetName val="R-16_1"/>
      <sheetName val="R-16_2"/>
      <sheetName val="KOPINSA_"/>
      <sheetName val="KOPINBA__"/>
      <sheetName val="MEDIA_PRIMA___"/>
      <sheetName val="bill_qty"/>
      <sheetName val="Source_HPI"/>
      <sheetName val="Source_HP"/>
      <sheetName val="AA_1_1_BNI"/>
      <sheetName val="SLS-TGT-FEED_(FDM)"/>
      <sheetName val="NB_BOY"/>
      <sheetName val="NB_ISI"/>
      <sheetName val="Div_10"/>
      <sheetName val="SUD_Iron_Curtain_Method"/>
      <sheetName val="rekap_impor"/>
      <sheetName val="Equity_Movement"/>
      <sheetName val="Alat_dan_Perabot"/>
      <sheetName val="Schedul_Har_OTG_2017"/>
      <sheetName val="12_REFERENSI"/>
      <sheetName val="OPEX_Non-Fuel"/>
      <sheetName val="ME_BAY"/>
      <sheetName val="Trhan_Outdoor_Combined_wo_MK"/>
      <sheetName val="Mat_Group_vs_Val_Class"/>
      <sheetName val="eQUIPMENT_COST"/>
      <sheetName val="Data_Tower"/>
      <sheetName val="HARGA_SATUAN_MDU"/>
      <sheetName val="HBA_Base"/>
      <sheetName val="DBF_Mode"/>
      <sheetName val="2__Volume_Pasokan_2017"/>
      <sheetName val="TE_TS_FA_LAN_MATV"/>
      <sheetName val="REKAP_PER_UNIT"/>
      <sheetName val="Ratio_TGK"/>
      <sheetName val="DJBB_PNYL3"/>
      <sheetName val="Chart_gang_BOGOR3"/>
      <sheetName val="B_P-C_P_20063"/>
      <sheetName val="Prod_Harian2"/>
      <sheetName val="Listrik_Mati_052"/>
      <sheetName val="Listrik_Mati_062"/>
      <sheetName val="L-PENGUS-24_002"/>
      <sheetName val="Eval_bln_Okt'152"/>
      <sheetName val="ROH_PBS2"/>
      <sheetName val="ROH_JAM_07-142"/>
      <sheetName val="ROH_JAM_15-212"/>
      <sheetName val="ROH_JAM_00-062"/>
      <sheetName val="Input_T&amp;R_Prod2"/>
      <sheetName val="Da_AN_BRAT_TWR2"/>
      <sheetName val="Jenis_Pelatihan2"/>
      <sheetName val="DGGKIT+_Derating2"/>
      <sheetName val="WORKPLAN_GROWS_R_KARANGNUNGGAL2"/>
      <sheetName val="TUL_III-091"/>
      <sheetName val="analhps_Pasng1"/>
      <sheetName val="TAHAP_51"/>
      <sheetName val="Peralatan_(2)1"/>
      <sheetName val="RATE_TENAGA_KERJA1"/>
      <sheetName val="Prog_Desc1"/>
      <sheetName val="4_2-BPP"/>
      <sheetName val="4_3-HargaJual"/>
      <sheetName val="master_rab"/>
      <sheetName val="TRIP_TRAFO_APR"/>
      <sheetName val="HAR_APR"/>
      <sheetName val="form_KD"/>
      <sheetName val="VM_OKT"/>
      <sheetName val="SPK_GABUNG"/>
      <sheetName val="JASA_AI"/>
      <sheetName val="JASA_AO"/>
      <sheetName val="BARANG_AI"/>
      <sheetName val="BARANG_AO"/>
      <sheetName val="SPB_BELUM_KEMBALI"/>
      <sheetName val="SISA_KUOTA_KHS_JASA"/>
      <sheetName val="Ref_Additional_Payment"/>
      <sheetName val="DC_REAL_PER_TW"/>
      <sheetName val="GGN_PENY_FEB2009_&gt;_5"/>
      <sheetName val="Analisa_600"/>
      <sheetName val="H_BAHAN"/>
      <sheetName val="DATA_ACUAN"/>
      <sheetName val="TITIK_KOORDINAT_1"/>
      <sheetName val="TRAFO_2"/>
      <sheetName val="FJ_KSKT"/>
      <sheetName val="FJ_KSKT_EMIN"/>
      <sheetName val="FJ_per_BLN_EMIN"/>
      <sheetName val="ASSET_SE-060"/>
      <sheetName val="DATA_LF"/>
      <sheetName val="KWH_E_MIN"/>
      <sheetName val="HITUNG_LF_TR,TRFO,SR"/>
      <sheetName val="Jenis_Pemeliharaan"/>
      <sheetName val="Kode_User"/>
      <sheetName val="Confidential_PAS_HMI"/>
      <sheetName val="List_of_Inventory"/>
      <sheetName val="JARAK_TEMPUH_PERGESERAN_TRAFO"/>
      <sheetName val="JARAK_PEMBONGKARAN_&amp;_RELOKASI_N"/>
      <sheetName val="DAFTAR_PEKERJAAN_PONDASI_&amp;_PEMA"/>
      <sheetName val="DAFTAR_PENGADAAN_PEMASANGAN_NCT"/>
      <sheetName val="SALDO_PERSEDIAAN"/>
      <sheetName val="Daftar_Peserta"/>
      <sheetName val="Simulasi_SPPD"/>
      <sheetName val="Data_asli"/>
      <sheetName val="Database_SPPD_ke_JKT"/>
      <sheetName val="Section_2_MastlisteRev02"/>
      <sheetName val="DKM_Jasa"/>
      <sheetName val="RAB_Jasa"/>
      <sheetName val="DKM_Konsumabel"/>
      <sheetName val="RAB_Mat_Konsumabel"/>
      <sheetName val="RAB_Mat_Utama"/>
      <sheetName val="DKM_Mat__Utama"/>
      <sheetName val="Analisa_Material_Utama"/>
      <sheetName val="HPE_Jasa"/>
      <sheetName val="Tentative_"/>
      <sheetName val="SPEK_TEKNIS_(2)"/>
      <sheetName val="IKK_2018"/>
      <sheetName val="INKINDO_2018"/>
      <sheetName val="IKK_2017"/>
      <sheetName val="new_kinerja"/>
      <sheetName val="Data_Kit"/>
      <sheetName val="Data_Kit_Kaltim"/>
      <sheetName val="VALIDASI_PRK"/>
      <sheetName val="Rekap_per_Jenis"/>
      <sheetName val="TUL_III-09_UNIT"/>
      <sheetName val="Pengalaman_Per"/>
      <sheetName val="Energi_Disalurkan"/>
      <sheetName val="Data_Penyulang"/>
      <sheetName val="URA_E450"/>
      <sheetName val="On_Time"/>
      <sheetName val="mob_(2)"/>
      <sheetName val="Contract_&amp;_Assumptions"/>
      <sheetName val="KWH_12BL_(2)"/>
      <sheetName val="TUK_BPJS_KES_okt"/>
      <sheetName val="Laba_Rugi_Smt_I"/>
      <sheetName val="INVESTIGASI_JTR"/>
      <sheetName val="Analisa_Harga"/>
      <sheetName val="D2_BOQ_LE_TWR"/>
      <sheetName val="Ea__ANA_POND"/>
      <sheetName val="Analisa_Mrg1"/>
      <sheetName val="HB_"/>
      <sheetName val="anal-drainase,tanah&amp;ps_batu"/>
      <sheetName val="Real_Lunas"/>
      <sheetName val="Monitoring_Juli"/>
      <sheetName val="GET_ULP"/>
      <sheetName val="Tw_I,II,III,IV"/>
      <sheetName val="PELUNASAN_P2TL"/>
      <sheetName val="P2TL_KWH&amp;RP_GET_WIL"/>
      <sheetName val="P2TL_KWH&amp;RP_GET_WIL_(2)"/>
      <sheetName val="TARGET_WILSU_VS_PPJ"/>
      <sheetName val="Monitoring_Feb"/>
      <sheetName val="Monitoring_Mar"/>
      <sheetName val="Monitoring_April"/>
      <sheetName val="Monitoring_Mei"/>
      <sheetName val="Monitoring_Juni"/>
      <sheetName val="Hrg_Dasar"/>
      <sheetName val="Mob_"/>
      <sheetName val="AHS_-_Personel"/>
      <sheetName val="AHS_-_Non_Personel"/>
      <sheetName val="Analisa_Struktur_Data"/>
      <sheetName val="INSP_ANALISA"/>
      <sheetName val="SUTM_SUTR_ANALISA"/>
      <sheetName val="HARDU_ANALISA"/>
      <sheetName val="Formulasi_HM"/>
      <sheetName val="6_3_ANALISA_HARJAR"/>
      <sheetName val="HAR_SUTM_BIAYA"/>
      <sheetName val="C__SARANA"/>
      <sheetName val="MASTER_(2)"/>
      <sheetName val="6_3_1_BIAYA_HARJAR"/>
      <sheetName val="4_1_RINCIAN_SARANA"/>
      <sheetName val="7__Over_Time"/>
      <sheetName val="4_2_Short_List_SARKER"/>
      <sheetName val="7_1_Rincian_biaya_SPPD"/>
      <sheetName val="D2__ANALISA_HS_INSP"/>
      <sheetName val="E3__ANALISA_HS_HAR_TEK_SUTM"/>
      <sheetName val="E6__ANALISA_HS_HAR"/>
      <sheetName val="JASA_15"/>
      <sheetName val="Pay_for_Position"/>
      <sheetName val="Data_Customer"/>
      <sheetName val="Contoh_Template_Rekap_Payroll"/>
      <sheetName val="BS_Audited"/>
      <sheetName val="4_1_1"/>
      <sheetName val="Bend_II"/>
      <sheetName val="BA_BAYAR"/>
      <sheetName val="inst_pemrintah"/>
      <sheetName val="Eksport_(Main)"/>
      <sheetName val="Analisa_&amp;_Upah"/>
      <sheetName val="Operating_Cycle"/>
      <sheetName val="Sources_&amp;_Uses"/>
      <sheetName val="CFLK2_0110"/>
      <sheetName val="NRC_ENERGI10"/>
      <sheetName val="BiInves-Ikhtisar_CJI310"/>
      <sheetName val="Persd-Mat_APDP10"/>
      <sheetName val="Persd-Mat_KTP10"/>
      <sheetName val="Persd-Mat_skp10"/>
      <sheetName val="Persd-Mat_ptk10"/>
      <sheetName val="Persd-Mat_skw10"/>
      <sheetName val="Persd-Mat_kwl10"/>
      <sheetName val="Persd-Mat_SGU10"/>
      <sheetName val="A1_pri12310"/>
      <sheetName val="ENERGI_MIX_2005-2010-OK-rev210"/>
      <sheetName val="Bln2_110"/>
      <sheetName val="NERACA_DAYA10"/>
      <sheetName val="SKTM-SD_JAN_(24)10"/>
      <sheetName val="Harga_BBM_Indonesia10"/>
      <sheetName val="Sheet1_(2)10"/>
      <sheetName val="PS&amp;Susut_TL10"/>
      <sheetName val="Meter_merek_Ganz10"/>
      <sheetName val="Resource_Plan_(2)10"/>
      <sheetName val="JML_MDU10"/>
      <sheetName val="Mar_200410"/>
      <sheetName val="neraca_1999-200010"/>
      <sheetName val="Data_I10"/>
      <sheetName val="B_3_a_310"/>
      <sheetName val="Kuantitas_&amp;_Harga10"/>
      <sheetName val="Mat&amp;PDP_YAD10"/>
      <sheetName val="the_list10"/>
      <sheetName val="Proyeksi_Produksi10"/>
      <sheetName val="PESUT_TW210"/>
      <sheetName val="Hg_Sat10"/>
      <sheetName val="FORM_BQ_TL_PRATU_4cct10"/>
      <sheetName val="Penyulang_Padam10"/>
      <sheetName val="matr_aux10"/>
      <sheetName val="matr_engine10"/>
      <sheetName val="jasa_rehab10"/>
      <sheetName val="jasa_pondasi10"/>
      <sheetName val="jasa_rekon_material10"/>
      <sheetName val="Premi_Iuran10"/>
      <sheetName val="H_Dasar10"/>
      <sheetName val="PREDIKSI_PRODUKSI10"/>
      <sheetName val="RAB_GI10"/>
      <sheetName val="8_b_Lamp_B-1_BAHP_Evaluasi_SPH9"/>
      <sheetName val="dongia_(2)9"/>
      <sheetName val="THPDMoi__(2)9"/>
      <sheetName val="TONG_HOP_VL-NC9"/>
      <sheetName val="TONGKE3p_9"/>
      <sheetName val="TH_VL,_NC,_DDHT_Thanhphuoc9"/>
      <sheetName val="DON_GIA9"/>
      <sheetName val="t-h_HA_THE9"/>
      <sheetName val="CHITIET_VL-NC-TT_-1p9"/>
      <sheetName val="TONG_HOP_VL-NC_TT9"/>
      <sheetName val="TH_XL9"/>
      <sheetName val="CHITIET_VL-NC9"/>
      <sheetName val="CHITIET_VL-NC-TT-3p9"/>
      <sheetName val="KPVC-BD_9"/>
      <sheetName val="Rekap_rutin_psb9"/>
      <sheetName val="Program_Strategis9"/>
      <sheetName val="FORM_A39"/>
      <sheetName val="Rekap_20119"/>
      <sheetName val="tabel_JHT9"/>
      <sheetName val="Calc_Inst9"/>
      <sheetName val="Transver_kWh9"/>
      <sheetName val="Grafik_Wil9"/>
      <sheetName val="Assumptions_(2)9"/>
      <sheetName val="Balance_Sheet9"/>
      <sheetName val="Income_Statement9"/>
      <sheetName val="PERHITUNGAN_20099"/>
      <sheetName val="I-Rutin_Switchgear9"/>
      <sheetName val="I-Rutin_SUTT9"/>
      <sheetName val="I-Rutin_Banghal9"/>
      <sheetName val="I-R_Kendaraan9"/>
      <sheetName val="I-R_Perlengkapan_Um9"/>
      <sheetName val="V-Rutin_Banghal9"/>
      <sheetName val="V-R_Kendaraan9"/>
      <sheetName val="V-R_Perlengkapan_Umum9"/>
      <sheetName val="V-NR_Banghal9"/>
      <sheetName val="I-Rutin_Transformator9"/>
      <sheetName val="Gab_Cab9"/>
      <sheetName val="COVER_A1_A39"/>
      <sheetName val="DAF-_PEG9"/>
      <sheetName val="Kontrak_vs_Realisasi_Gas9"/>
      <sheetName val="dengan_pembangkitan9"/>
      <sheetName val="1_2_SAIDI9"/>
      <sheetName val="4_1_BPP9"/>
      <sheetName val="Sudah_Berjalan9"/>
      <sheetName val="Prdk_2000_(2)9"/>
      <sheetName val="Laba_Rugi9"/>
      <sheetName val="Grf_Pedp_Lain28"/>
      <sheetName val="Template-WBS_APP8"/>
      <sheetName val="Rek_Analisa8"/>
      <sheetName val="BIAYA_TIDAK_LANGSUNG8"/>
      <sheetName val="GABLUARJAWA1_(2)8"/>
      <sheetName val="KONS_BID_P&amp;N8"/>
      <sheetName val="UP_II_DUMAI8"/>
      <sheetName val="KP_DIT_HULU8"/>
      <sheetName val="UP_VI_BALONGAN8"/>
      <sheetName val="UP_1_BRANDAN8"/>
      <sheetName val="UP_V_BALIKPAPAN8"/>
      <sheetName val="DIT_HILIR8"/>
      <sheetName val="UP_IV_CILACAP8"/>
      <sheetName val="UP_III_PLAJU8"/>
      <sheetName val="KONS_DIT_HULU8"/>
      <sheetName val="KR_AMPEL8"/>
      <sheetName val="UP_VII_KASIM8"/>
      <sheetName val="KONS_BID_P8"/>
      <sheetName val="Dasar_Pemadaman8"/>
      <sheetName val="hal_14b8"/>
      <sheetName val="NERACA_SESUAI_PROGRAM_GL_MAGIC8"/>
      <sheetName val="Material_Distribusi8"/>
      <sheetName val="Tabel_Kode8"/>
      <sheetName val="Rekap_2002_mod8"/>
      <sheetName val="Tabel_Istilah8"/>
      <sheetName val="Ref_Unggulan8"/>
      <sheetName val="Project_Data8"/>
      <sheetName val="Basic_Price8"/>
      <sheetName val="Selling_Price8"/>
      <sheetName val="Rekap_HAR8"/>
      <sheetName val="PGT_2_28"/>
      <sheetName val="FORM_A12_BJI8"/>
      <sheetName val="FORM_A12MED8"/>
      <sheetName val="FORM_A12PKM8"/>
      <sheetName val="FORM_A12PMS_20118"/>
      <sheetName val="FORM_A12PSP8"/>
      <sheetName val="FORM_A12_SBG8"/>
      <sheetName val="Kerusakan_Trafo8"/>
      <sheetName val="APP_CAWANG8"/>
      <sheetName val="BAHAN_BAKAR(19-21)8"/>
      <sheetName val="Bln1_38"/>
      <sheetName val="Isian_Biodata8"/>
      <sheetName val="HRG_BAHAN_&amp;_UPAH_okk8"/>
      <sheetName val="Analis_Kusen_okk8"/>
      <sheetName val="FE-1770_P18"/>
      <sheetName val="Inv_KITLUR_SUMBAGUT8"/>
      <sheetName val="Inv_KITLUR_SUMBAGSEL8"/>
      <sheetName val="DATA-BASE_SUTT8"/>
      <sheetName val="4SM00369_&amp;_4SM00370_8"/>
      <sheetName val="HRG_BHN8"/>
      <sheetName val="AKTIVA_TETAP8"/>
      <sheetName val="Daftar_Tabel8"/>
      <sheetName val="Budget_Import8"/>
      <sheetName val="Budget_Jasa8"/>
      <sheetName val="Rekap_Biaya8"/>
      <sheetName val="BOQ_GI_BELAWAN8"/>
      <sheetName val="H_Satuan8"/>
      <sheetName val="AHSP_PAKAI8"/>
      <sheetName val="LIST_HARGA8"/>
      <sheetName val="WBS_28"/>
      <sheetName val="Land_Clearing-pnw8"/>
      <sheetName val="Daftar_Kegiatan8"/>
      <sheetName val="Input_GENERATION-DATA8"/>
      <sheetName val="A1_PRY8"/>
      <sheetName val="4-Basic_Price8"/>
      <sheetName val="FORM_A1_A2_APD8"/>
      <sheetName val="10_Trafo8"/>
      <sheetName val="FORM_A12BJI8"/>
      <sheetName val="FORM_A12NIA8"/>
      <sheetName val="FORM_A12RAP8"/>
      <sheetName val="FORM_A12PMS8"/>
      <sheetName val="FORM_A12SBG8"/>
      <sheetName val="136_01(piutang_belum_faktur)8"/>
      <sheetName val="FLI_-_Sec_18"/>
      <sheetName val="8LT_128"/>
      <sheetName val="For_Report-Akum8"/>
      <sheetName val="rekmodiPtk_(MAP)8"/>
      <sheetName val="laporan_pemakaian_blangko8"/>
      <sheetName val="Anal_HPS8"/>
      <sheetName val="PDPT_-_BL8"/>
      <sheetName val="AHS_8"/>
      <sheetName val="01_A8"/>
      <sheetName val="Non-Statistical_Sampling_Maste8"/>
      <sheetName val="Two_Step_Revenue_Testing_Maste8"/>
      <sheetName val="Global_Data8"/>
      <sheetName val="EXPERTISE_ALL_Ceritified8"/>
      <sheetName val="A_W__TIGER8"/>
      <sheetName val="A_W__VANAMEI8"/>
      <sheetName val="HARGA_SWAL+SKT8"/>
      <sheetName val="grafi_kesiapan_versi_p3b_dan_p8"/>
      <sheetName val="Construction_Period_Costs8"/>
      <sheetName val="Plant_Characteristics8"/>
      <sheetName val="DATA_AKHIR8"/>
      <sheetName val="BLC_20168"/>
      <sheetName val="scada_20018"/>
      <sheetName val="RKA_20108"/>
      <sheetName val="Vendor_UJH8"/>
      <sheetName val="1770S_8"/>
      <sheetName val="simulasi_tb_58"/>
      <sheetName val="Peralatan-ok_jgn_dirubah_lagi8"/>
      <sheetName val="GMTN_201710Y8"/>
      <sheetName val="GMTN_201730Y8"/>
      <sheetName val="REKAP_PER_SPK8"/>
      <sheetName val="RKAP_20168"/>
      <sheetName val="SISTEM_SUMBAGSEL8"/>
      <sheetName val="NOTES_8"/>
      <sheetName val="A_u_g8"/>
      <sheetName val="J_u_l8"/>
      <sheetName val="O_c_t8"/>
      <sheetName val="A_p_r8"/>
      <sheetName val="M_a_y8"/>
      <sheetName val="S_e_p8"/>
      <sheetName val="00_received_in_018"/>
      <sheetName val="F_e_b8"/>
      <sheetName val="Per_GL_J_a_n8"/>
      <sheetName val="J_u_n8"/>
      <sheetName val="M_a_r8"/>
      <sheetName val="Data_Input8"/>
      <sheetName val="Piutang_Normal_Psrt8"/>
      <sheetName val="Har_R_Corr_&amp;_NR_OH8"/>
      <sheetName val="DISC_Profile8"/>
      <sheetName val="Data_Validasi8"/>
      <sheetName val="Taksonomi_Risiko8"/>
      <sheetName val="K_6DEPOSIT8"/>
      <sheetName val="I_5_ADDITION8"/>
      <sheetName val="PLTD_Bitung8"/>
      <sheetName val="RINCIAN_HARGA_MATERIAL8"/>
      <sheetName val="Detil_Timeline_(Week)8"/>
      <sheetName val="Program_VS_Position8"/>
      <sheetName val="RAB_Total8"/>
      <sheetName val="SMD_8"/>
      <sheetName val="ICT_8"/>
      <sheetName val="OJT_8"/>
      <sheetName val="INTRS_8"/>
      <sheetName val="PRESENT_PA8"/>
      <sheetName val="SER_DJK8"/>
      <sheetName val="SER_DAMKAR_D8"/>
      <sheetName val="REFRESH_8"/>
      <sheetName val="Kebutuhan_Sertifikasi8"/>
      <sheetName val="Matriks_SKTTK_Har8"/>
      <sheetName val="Matriks_SKTTK_Op8"/>
      <sheetName val="KODE_OP_KORP_&amp;_UNIT8"/>
      <sheetName val="RAB_&amp;_RCO_OWNER_VERS_8"/>
      <sheetName val="Tabel_PTKP8"/>
      <sheetName val="Harga_BBM8"/>
      <sheetName val="sr,_jtr_&amp;_trafo8"/>
      <sheetName val="Detail_311_018"/>
      <sheetName val="Detail_311_028"/>
      <sheetName val="Permanent_info8"/>
      <sheetName val="BQ_Gardu_Induk8"/>
      <sheetName val="BQ_Training8"/>
      <sheetName val="tabel_tarip_grade8"/>
      <sheetName val="Pola_Beban_(2)8"/>
      <sheetName val="Rekap_Kinerja8"/>
      <sheetName val="Pendapatan_IPTL_2008_238"/>
      <sheetName val="PSP_Master_JEIA_8"/>
      <sheetName val="Agregat_Halus_&amp;_Kasar8"/>
      <sheetName val="Galian_17"/>
      <sheetName val="H_MAT7"/>
      <sheetName val="MRT-03_7"/>
      <sheetName val="Electrical_8"/>
      <sheetName val="SCADA_ENG8"/>
      <sheetName val="Supervisory_Control_System8"/>
      <sheetName val="23_switchgear_20_kv_rev8"/>
      <sheetName val="Inflasi_20198"/>
      <sheetName val="KONTROL&amp;PROTEKSI_new8"/>
      <sheetName val="perhitungan_inflasi8"/>
      <sheetName val="Bill_of_Qty_MEP8"/>
      <sheetName val="2_Basic_Price8"/>
      <sheetName val="INPUT_HARGA8"/>
      <sheetName val="entry_kpj8"/>
      <sheetName val="Rekap_AI_2022_BK7"/>
      <sheetName val="KINERJA_OPERASI7"/>
      <sheetName val="www_Kelasexcel_web_id7"/>
      <sheetName val="General_Parameter7"/>
      <sheetName val="R_A_B7"/>
      <sheetName val="Efficiency_English7"/>
      <sheetName val="minggu_(2)7"/>
      <sheetName val="galian_saluran7"/>
      <sheetName val="KINERJA_UNIT8"/>
      <sheetName val="Rekap_Piutang8"/>
      <sheetName val="BPP_37"/>
      <sheetName val="U2_5_RM_From_Purhase7"/>
      <sheetName val="AU_017"/>
      <sheetName val="data_OCR7"/>
      <sheetName val="DataBase_Har7"/>
      <sheetName val="N_o_v7"/>
      <sheetName val="J_a_n7"/>
      <sheetName val="JURNAL_JAN'987"/>
      <sheetName val="HGPI_Duri7"/>
      <sheetName val="KEBUTUHAN_MATERIAL_UP3_FBB7"/>
      <sheetName val="KEBUTUHAN_MATERIAL_UP3_FBT7"/>
      <sheetName val="KEBUTUHAN_MATERIAL_UP3_KUPANG7"/>
      <sheetName val="KEBUTUHAN_MATERIAL_UP3_SUMBA7"/>
      <sheetName val="KOMPENSASI_OKT_097"/>
      <sheetName val="ANALISA_GRS_TENGAH7"/>
      <sheetName val="Analisa_BOW_08_NP7"/>
      <sheetName val="Daftar_Harga7"/>
      <sheetName val="Analisa_Upah_&amp;_Bahan_Plum7"/>
      <sheetName val="RumusTB_1_bln7"/>
      <sheetName val="131_(Piutang_PJB)7"/>
      <sheetName val="132_(Piutang_PLN)7"/>
      <sheetName val="133_pihak_ke37"/>
      <sheetName val="Perm__Test1"/>
      <sheetName val="Master_Edit2"/>
      <sheetName val="Analisa_Quarry1"/>
      <sheetName val="FORM_A1_A2__Gambir3"/>
      <sheetName val="FORM_A1_A2__Kebayoran3"/>
      <sheetName val="FORM_A1_A2__Kramatjati3"/>
      <sheetName val="FORM_A1_A2__Tangerang3"/>
      <sheetName val="FORM_A1_A2_KD3"/>
      <sheetName val="Basket_63"/>
      <sheetName val="anal_Lamp_4a1"/>
      <sheetName val="Test_Accrue1"/>
      <sheetName val="Trading_Statement1"/>
      <sheetName val="TB_Juni2011Gabungan1"/>
      <sheetName val="Based_Data_wacc1"/>
      <sheetName val="HARGA_MATERIAL1"/>
      <sheetName val="M_Pekerjaan1"/>
      <sheetName val="MON__SKKO7"/>
      <sheetName val="eks_me_sd_31_MAR_07_1"/>
      <sheetName val="eks_me_sd_28_fEB_07_1"/>
      <sheetName val="eks_me_sd_31_Jan_071"/>
      <sheetName val="eks_me_sd_31_Des_061"/>
      <sheetName val="eks_me_sd_31_JULI_07_1"/>
      <sheetName val="eks_me_sd_31_MEI_07__1"/>
      <sheetName val="eks_me_sd_30_APRIL_07_1"/>
      <sheetName val="hrg_uph+bhn1"/>
      <sheetName val="ANALISA_SNI'07(Bangli)1"/>
      <sheetName val="ANALISA_SNI1"/>
      <sheetName val="RAB_12"/>
      <sheetName val="RAB_101"/>
      <sheetName val="RAB_111"/>
      <sheetName val="RAB_41"/>
      <sheetName val="RAB_61"/>
      <sheetName val="RAB_71"/>
      <sheetName val="BOQ_EM1"/>
      <sheetName val="AHSP_SNI1"/>
      <sheetName val="DUTCH_CONE1"/>
      <sheetName val="Table1_MASTER1"/>
      <sheetName val="Table2_MASTER1"/>
      <sheetName val="Table3_MASTER1"/>
      <sheetName val="Table5_Master1"/>
      <sheetName val="ANLS_21"/>
      <sheetName val="OP_PNYL1"/>
      <sheetName val="EXTERNAL_WORK1"/>
      <sheetName val="O_&amp;_M1"/>
      <sheetName val="Daftar_upah1"/>
      <sheetName val="REKAP_BAHAN1"/>
      <sheetName val="CONS_1"/>
      <sheetName val="GM_not_used1"/>
      <sheetName val="Currency_Rate1"/>
      <sheetName val="RISK_REGISTER1"/>
      <sheetName val="20A_Sum1"/>
      <sheetName val="Depr_1"/>
      <sheetName val="Altman_Z_Score1"/>
      <sheetName val="Trial_Balance_-_Detail1"/>
      <sheetName val="trf_ns_041"/>
      <sheetName val="Reconcil_bal_sheet(out)1"/>
      <sheetName val="std_wt_1"/>
      <sheetName val="PL_(MONTHLY)1"/>
      <sheetName val="Drop_down1"/>
      <sheetName val="NP_(4)1"/>
      <sheetName val="tunj_1"/>
      <sheetName val="trf_d-i1"/>
      <sheetName val="Sumber_Asset1"/>
      <sheetName val="trf_7_jht1"/>
      <sheetName val="DATABASE_FMC_TSEL1"/>
      <sheetName val="Shareholders'_Equity1"/>
      <sheetName val="Hua_Yang_Quarterly1"/>
      <sheetName val="랙_기능별_물자1"/>
      <sheetName val="List_AT-Dedy1"/>
      <sheetName val="tabel_nilai1"/>
      <sheetName val="Table_11"/>
      <sheetName val="C1_NOV1"/>
      <sheetName val="abk_1-141"/>
      <sheetName val="Library_Procedures1"/>
      <sheetName val="SHORT_LIST_SATKER1"/>
      <sheetName val="Bln3_91"/>
      <sheetName val="R-14_OIL1"/>
      <sheetName val="TRF_1501"/>
      <sheetName val="1195_B11"/>
      <sheetName val="Individual_Gross_Profit_J_-_Au1"/>
      <sheetName val="dapeg_lama1"/>
      <sheetName val="Danamon_LK1"/>
      <sheetName val="NB_UNIT11"/>
      <sheetName val="NB_AE1"/>
      <sheetName val="NB_TSR1"/>
      <sheetName val="NB_UNIT31"/>
      <sheetName val="NB_UNIT41"/>
      <sheetName val="NB_TELE1"/>
      <sheetName val="NB_UNIT21"/>
      <sheetName val="Scenario_(CN)1"/>
      <sheetName val="FORM_(isian)1"/>
      <sheetName val="Standart_KKS_(2)1"/>
      <sheetName val="KKJ_(2)1"/>
      <sheetName val="RKA_20111"/>
      <sheetName val="IPO_BoQ1"/>
      <sheetName val="div_81"/>
      <sheetName val="div_21"/>
      <sheetName val="div_31"/>
      <sheetName val="div_41"/>
      <sheetName val="div_51"/>
      <sheetName val="div_61"/>
      <sheetName val="div_71"/>
      <sheetName val="div_91"/>
      <sheetName val="NAMA_DEPT1"/>
      <sheetName val="Manajemen_Fee1"/>
      <sheetName val="LabaRugi_Lainnya_2005(20)1"/>
      <sheetName val="LabaRugi_Unsur2004(21A)1"/>
      <sheetName val="General_Info_1"/>
      <sheetName val="EE_&amp;_COA1"/>
      <sheetName val="VAT_out1"/>
      <sheetName val="Lampiran_5A_final_(ALT1)1"/>
      <sheetName val="final_(2)1"/>
      <sheetName val="ocean_voyage1"/>
      <sheetName val="Non_Rutin_Baai1"/>
      <sheetName val="Non_Rutin_SKM1"/>
      <sheetName val="Priodik_Mirrless2B_SKM_(2)1"/>
      <sheetName val="Priodik_Mirrless2_SKM1"/>
      <sheetName val="Pri_Mir_3_TO1"/>
      <sheetName val="Priodik_Sulzer_2_Baai1"/>
      <sheetName val="Priodik_Sulzer_2B_Baai1"/>
      <sheetName val="Priodik_SWD_BAAI1"/>
      <sheetName val="Rutin_Baai_1"/>
      <sheetName val="Rutin_SKM1"/>
      <sheetName val="AN_EL(16_0)1"/>
      <sheetName val="DATA_PENGUSAHAAN1"/>
      <sheetName val="BASIC_ASSUMPTION1"/>
      <sheetName val="Kode_GL_1"/>
      <sheetName val="Posisi_Okt'_20011"/>
      <sheetName val="KEB_Mat1"/>
      <sheetName val="05_NEGOSIASI1"/>
      <sheetName val="06_persetujuan1"/>
      <sheetName val="01_UND1"/>
      <sheetName val="03__BA-EVA1"/>
      <sheetName val="02_BA_PENJ1"/>
      <sheetName val="04__BA_NEGO1"/>
      <sheetName val="07_SPK11"/>
      <sheetName val="SPK1_(2)1"/>
      <sheetName val="SP_(2)1"/>
      <sheetName val="Lampiran_SPK1"/>
      <sheetName val="Buis_beton1"/>
      <sheetName val="Data_Validation1"/>
      <sheetName val="R-16_11"/>
      <sheetName val="R-16_21"/>
      <sheetName val="KOPINSA_1"/>
      <sheetName val="KOPINBA__1"/>
      <sheetName val="MEDIA_PRIMA___1"/>
      <sheetName val="bill_qty1"/>
      <sheetName val="Source_HPI1"/>
      <sheetName val="Source_HP1"/>
      <sheetName val="AA_1_1_BNI1"/>
      <sheetName val="SLS-TGT-FEED_(FDM)1"/>
      <sheetName val="NB_BOY1"/>
      <sheetName val="NB_ISI1"/>
      <sheetName val="Div_101"/>
      <sheetName val="SUD_Iron_Curtain_Method1"/>
      <sheetName val="rekap_impor1"/>
      <sheetName val="Equity_Movement1"/>
      <sheetName val="Alat_dan_Perabot1"/>
      <sheetName val="Schedul_Har_OTG_20171"/>
      <sheetName val="12_REFERENSI1"/>
      <sheetName val="OPEX_Non-Fuel1"/>
      <sheetName val="ME_BAY1"/>
      <sheetName val="Trhan_Outdoor_Combined_wo_MK1"/>
      <sheetName val="Mat_Group_vs_Val_Class1"/>
      <sheetName val="eQUIPMENT_COST1"/>
      <sheetName val="Data_Tower1"/>
      <sheetName val="HARGA_SATUAN_MDU1"/>
      <sheetName val="HBA_Base1"/>
      <sheetName val="DBF_Mode1"/>
      <sheetName val="2__Volume_Pasokan_20171"/>
      <sheetName val="TE_TS_FA_LAN_MATV1"/>
      <sheetName val="REKAP_PER_UNIT1"/>
      <sheetName val="Ratio_TGK1"/>
      <sheetName val="DJBB_PNYL4"/>
      <sheetName val="Chart_gang_BOGOR4"/>
      <sheetName val="B_P-C_P_20064"/>
      <sheetName val="Prod_Harian3"/>
      <sheetName val="Listrik_Mati_053"/>
      <sheetName val="Listrik_Mati_063"/>
      <sheetName val="L-PENGUS-24_003"/>
      <sheetName val="Eval_bln_Okt'153"/>
      <sheetName val="ROH_PBS3"/>
      <sheetName val="ROH_JAM_07-143"/>
      <sheetName val="ROH_JAM_15-213"/>
      <sheetName val="ROH_JAM_00-063"/>
      <sheetName val="Input_T&amp;R_Prod3"/>
      <sheetName val="Da_AN_BRAT_TWR3"/>
      <sheetName val="Jenis_Pelatihan3"/>
      <sheetName val="DGGKIT+_Derating3"/>
      <sheetName val="WORKPLAN_GROWS_R_KARANGNUNGGAL3"/>
      <sheetName val="TUL_III-092"/>
      <sheetName val="analhps_Pasng2"/>
      <sheetName val="TAHAP_52"/>
      <sheetName val="Beltra__(7)2"/>
      <sheetName val="Peralatan_(2)2"/>
      <sheetName val="UPAH_DAN_BAHAN1"/>
      <sheetName val="RATE_TENAGA_KERJA2"/>
      <sheetName val="Prog_Desc2"/>
      <sheetName val="4_2-BPP1"/>
      <sheetName val="4_3-HargaJual1"/>
      <sheetName val="master_rab1"/>
      <sheetName val="TRIP_TRAFO_APR1"/>
      <sheetName val="HAR_APR1"/>
      <sheetName val="form_KD1"/>
      <sheetName val="VM_OKT1"/>
      <sheetName val="SPK_GABUNG1"/>
      <sheetName val="JASA_AI1"/>
      <sheetName val="JASA_AO1"/>
      <sheetName val="BARANG_AI1"/>
      <sheetName val="BARANG_AO1"/>
      <sheetName val="SPB_BELUM_KEMBALI1"/>
      <sheetName val="SISA_KUOTA_KHS_JASA1"/>
      <sheetName val="Ref_Additional_Payment1"/>
      <sheetName val="FJ_per_BLN1"/>
      <sheetName val="DC_REAL_PER_TW1"/>
      <sheetName val="GGN_PENY_FEB2009_&gt;_51"/>
      <sheetName val="Analisa_6001"/>
      <sheetName val="H_BAHAN1"/>
      <sheetName val="DATA_ACUAN1"/>
      <sheetName val="TITIK_KOORDINAT_11"/>
      <sheetName val="TRAFO_21"/>
      <sheetName val="FJ_KSKT1"/>
      <sheetName val="FJ_KSKT_EMIN1"/>
      <sheetName val="FJ_per_BLN_EMIN1"/>
      <sheetName val="ASSET_SE-0601"/>
      <sheetName val="DATA_LF1"/>
      <sheetName val="KWH_E_MIN1"/>
      <sheetName val="HITUNG_LF_TR,TRFO,SR1"/>
      <sheetName val="Jenis_Pemeliharaan1"/>
      <sheetName val="Kode_User1"/>
      <sheetName val="Confidential_PAS_HMI1"/>
      <sheetName val="List_of_Inventory1"/>
      <sheetName val="JARAK_TEMPUH_PERGESERAN_TRAFO1"/>
      <sheetName val="JARAK_PEMBONGKARAN_&amp;_RELOKASI_1"/>
      <sheetName val="DAFTAR_PEKERJAAN_PONDASI_&amp;_PEM1"/>
      <sheetName val="DAFTAR_PENGADAAN_PEMASANGAN_NC1"/>
      <sheetName val="SALDO_PERSEDIAAN1"/>
      <sheetName val="Daftar_Peserta1"/>
      <sheetName val="Simulasi_SPPD1"/>
      <sheetName val="Data_asli1"/>
      <sheetName val="Database_SPPD_ke_JKT1"/>
      <sheetName val="Section_2_MastlisteRev021"/>
      <sheetName val="DKM_Jasa1"/>
      <sheetName val="RAB_Jasa1"/>
      <sheetName val="DKM_Konsumabel1"/>
      <sheetName val="RAB_Mat_Konsumabel1"/>
      <sheetName val="RAB_Mat_Utama1"/>
      <sheetName val="DKM_Mat__Utama1"/>
      <sheetName val="Analisa_Material_Utama1"/>
      <sheetName val="HPE_Jasa1"/>
      <sheetName val="Tentative_1"/>
      <sheetName val="SPEK_TEKNIS_(2)1"/>
      <sheetName val="IKK_20181"/>
      <sheetName val="INKINDO_20181"/>
      <sheetName val="IKK_20171"/>
      <sheetName val="new_kinerja1"/>
      <sheetName val="Data_Kit1"/>
      <sheetName val="Data_Kit_Kaltim1"/>
      <sheetName val="Upah_Bahan1"/>
      <sheetName val="VALIDASI_PRK1"/>
      <sheetName val="Rekap_per_Jenis1"/>
      <sheetName val="LabaRugi_Fungsi1"/>
      <sheetName val="LabaRugi_Fungsi2004(21B)1"/>
      <sheetName val="TUL_III-09_UNIT1"/>
      <sheetName val="Pengalaman_Per1"/>
      <sheetName val="Energi_Disalurkan1"/>
      <sheetName val="Data_Penyulang1"/>
      <sheetName val="URA_E4501"/>
      <sheetName val="On_Time1"/>
      <sheetName val="mob_(2)1"/>
      <sheetName val="Contract_&amp;_Assumptions1"/>
      <sheetName val="Data_Realisasi1"/>
      <sheetName val="Curah_Hujan_Bulanan1"/>
      <sheetName val="KWH_12BL_(2)1"/>
      <sheetName val="TUK_BPJS_KES_okt1"/>
      <sheetName val="Laba_Rugi_Smt_I1"/>
      <sheetName val="INVESTIGASI_JTR1"/>
      <sheetName val="Analisa_Harga1"/>
      <sheetName val="D2_BOQ_LE_TWR1"/>
      <sheetName val="Ea__ANA_POND1"/>
      <sheetName val="Analisa_Mrg11"/>
      <sheetName val="HB_1"/>
      <sheetName val="struktur_tdk_dipakai1"/>
      <sheetName val="anal-drainase,tanah&amp;ps_batu1"/>
      <sheetName val="Real_Lunas1"/>
      <sheetName val="Monitoring_Juli1"/>
      <sheetName val="GET_ULP1"/>
      <sheetName val="Tw_I,II,III,IV1"/>
      <sheetName val="PELUNASAN_P2TL1"/>
      <sheetName val="P2TL_KWH&amp;RP_GET_WIL1"/>
      <sheetName val="P2TL_KWH&amp;RP_GET_WIL_(2)1"/>
      <sheetName val="TARGET_WILSU_VS_PPJ1"/>
      <sheetName val="Monitoring_Feb1"/>
      <sheetName val="Monitoring_Mar1"/>
      <sheetName val="Monitoring_April1"/>
      <sheetName val="Monitoring_Mei1"/>
      <sheetName val="Monitoring_Juni1"/>
      <sheetName val="Hrg_Dasar1"/>
      <sheetName val="Mob_1"/>
      <sheetName val="AHS_-_Personel1"/>
      <sheetName val="AHS_-_Non_Personel1"/>
      <sheetName val="Analisa_Struktur_Data1"/>
      <sheetName val="INSP_ANALISA1"/>
      <sheetName val="SUTM_SUTR_ANALISA1"/>
      <sheetName val="HARDU_ANALISA1"/>
      <sheetName val="Formulasi_HM1"/>
      <sheetName val="6_3_ANALISA_HARJAR1"/>
      <sheetName val="HAR_SUTM_BIAYA1"/>
      <sheetName val="C__SARANA1"/>
      <sheetName val="MASTER_(2)1"/>
      <sheetName val="6_3_1_BIAYA_HARJAR1"/>
      <sheetName val="4_1_RINCIAN_SARANA1"/>
      <sheetName val="7__Over_Time1"/>
      <sheetName val="4_2_Short_List_SARKER1"/>
      <sheetName val="7_1_Rincian_biaya_SPPD1"/>
      <sheetName val="D2__ANALISA_HS_INSP1"/>
      <sheetName val="E3__ANALISA_HS_HAR_TEK_SUTM1"/>
      <sheetName val="E6__ANALISA_HS_HAR1"/>
      <sheetName val="JASA_151"/>
      <sheetName val="Pay_for_Position1"/>
      <sheetName val="Data_Customer1"/>
      <sheetName val="Contoh_Template_Rekap_Payroll1"/>
      <sheetName val="BS_Audited1"/>
      <sheetName val="4_1_11"/>
      <sheetName val="Bend_II1"/>
      <sheetName val="BA_BAYAR1"/>
      <sheetName val="inst_pemrintah1"/>
      <sheetName val="Eksport_(Main)1"/>
      <sheetName val="UBAH"/>
      <sheetName val="Daftar Harga Bahan"/>
      <sheetName val="SCHDUL"/>
      <sheetName val="GJ (5)"/>
      <sheetName val="hitungan cuti"/>
      <sheetName val="PLG"/>
      <sheetName val="Rensar"/>
      <sheetName val="Lamp_1"/>
      <sheetName val="Lamp_5"/>
      <sheetName val="Lamp_7"/>
      <sheetName val="FJ UID"/>
      <sheetName val="ANALISA SNI'07rootsREV"/>
      <sheetName val="ANL TOREN"/>
      <sheetName val="PENYUSUTAN ALAT"/>
      <sheetName val="hrg sat1"/>
      <sheetName val="CEMPAKA"/>
      <sheetName val="007 CRANE MILL UNIT 3"/>
      <sheetName val="IE Matrik Outomatic"/>
      <sheetName val="List Material&amp;Jasa"/>
      <sheetName val="OST Agustus"/>
      <sheetName val="GRADE ap"/>
      <sheetName val="PICKUP"/>
      <sheetName val="k341k612"/>
      <sheetName val="E450"/>
      <sheetName val="STEEL STRUCTURE"/>
      <sheetName val="XLS Avg Rev"/>
      <sheetName val="Libur"/>
      <sheetName val="Data_Umum"/>
      <sheetName val="Detail Exp."/>
      <sheetName val="KBB-CIB BANK"/>
      <sheetName val="MSC-L5"/>
      <sheetName val="BTS-L4-L5-1C"/>
      <sheetName val="A.4.3"/>
      <sheetName val="TABEL BANTU"/>
      <sheetName val="JENJANG"/>
      <sheetName val="Effort.P"/>
      <sheetName val="SSP"/>
      <sheetName val="A12A.350.SSD"/>
      <sheetName val="共通費ﾏｽﾀ"/>
      <sheetName val="UTILITAS"/>
      <sheetName val="PEMAKAIAN PAKAN &amp; OBAT"/>
      <sheetName val="RekBq"/>
      <sheetName val="Rekap Budget"/>
      <sheetName val="FRYPROD"/>
      <sheetName val="ADD-DISP-OTHER"/>
      <sheetName val="Benefit_Tab"/>
      <sheetName val="summary_frm_output"/>
      <sheetName val="decr_table"/>
      <sheetName val="Input_tables"/>
      <sheetName val="PSC_Calc"/>
      <sheetName val="TB98,oct99&amp;sap99-WPL"/>
      <sheetName val="Forecast summary"/>
      <sheetName val="BS"/>
      <sheetName val="Deprec"/>
      <sheetName val="income"/>
      <sheetName val="Costs"/>
      <sheetName val="내역ࠜĀ_x0000_M4)"/>
      <sheetName val="내역서 耰&quot;_x0000__x0000_"/>
      <sheetName val="내역서_耰&quot;_x0000__x0000_"/>
      <sheetName val="내역서_耰&quot;_x0000__x0000_1"/>
      <sheetName val="내역서 耰&quot;_x0000__x0000"/>
      <sheetName val="내역서_耰&quot;_x0000__x0000_2"/>
      <sheetName val="내역서_耰&quot;_x0000__x0000_3"/>
      <sheetName val="내역서_(N _x000e__x000e__x000e_  _x0012__x0010__"/>
      <sheetName val="내역서_耰&quot;_x0000__x0000"/>
      <sheetName val="__-BLDG"/>
      <sheetName val="내역서_耰&quot;_x0000__x0000_5"/>
      <sheetName val="내역서_耰&quot;_x0000__x0000_4"/>
      <sheetName val="내역서_耰&quot;_x0000__x0000_6"/>
      <sheetName val="내역ࠜĀ_x0000_M4"/>
      <sheetName val="내역서 耰&quot;_x0000_"/>
      <sheetName val="내역서_耰&quot;_x0000__x0001"/>
      <sheetName val="내역서_耰&quot;_x0000__x0002"/>
      <sheetName val="OPT_"/>
      <sheetName val="Weekl_"/>
      <sheetName val="내역서_耰&quot;_x0000__x00001"/>
      <sheetName val="내역서_(N____"/>
      <sheetName val="내역서_(N   _"/>
      <sheetName val="__x0"/>
      <sheetName val="당초_∸ἀ"/>
      <sheetName val="내역서_耰&quot;_x0000__x0003"/>
      <sheetName val="내역서_耰&quot;_x00003"/>
      <sheetName val="내역서_耰&quot;_x005f3"/>
      <sheetName val="내역서_耰&quot;_x0000__x0004"/>
      <sheetName val="내역서_耰&quot;_x00004"/>
      <sheetName val="내역서_耰&quot;_x005f4"/>
      <sheetName val="내역서_耰&quot;_x0000__x0005"/>
      <sheetName val="내역서_耰&quot;_x00005"/>
      <sheetName val="내역서_耰&quot;_x005f5"/>
      <sheetName val="내역서_耰&quot;_x0000_"/>
      <sheetName val="내역서_耰&quot;_"/>
      <sheetName val="⼅킴`଀　ମ_x0000_ᰳ蠀ᰫ관킱쁠壢耄䢿਀_x0002_＀"/>
      <sheetName val="⼅킴`଀　ମ_x0000_ᰳ蠀ᰫ관킱쁠壢耄䢿਀_x"/>
      <sheetName val="⼅킴`଀　ମ_x0000_"/>
      <sheetName val="_______x0000____________x0002_2"/>
      <sheetName val="_______x0000____________2"/>
      <sheetName val="__________________x0002_2"/>
      <sheetName val="__________________x0002_3"/>
      <sheetName val="_______x000_2"/>
      <sheetName val="__________________2"/>
      <sheetName val="__________________3"/>
      <sheetName val="_______x005_2"/>
      <sheetName val="__________________4"/>
      <sheetName val="__________________5"/>
      <sheetName val="_______x005_3"/>
      <sheetName val="jadwal "/>
      <sheetName val="ELEMENT SUM"/>
      <sheetName val="PEDOMAN"/>
      <sheetName val="Biaya Bulanan"/>
      <sheetName val="Rekap Org"/>
      <sheetName val="H02"/>
      <sheetName val="Dropdown"/>
      <sheetName val="내역서 耰&quot;_x0000"/>
      <sheetName val="내역서_耰&quot;_x0000"/>
      <sheetName val="내역ࠜĀM4"/>
      <sheetName val="내역서_耰&quot;_x0001"/>
      <sheetName val="내역서_耰&quot;_x0002"/>
      <sheetName val="내역서_耰&quot;_x0003"/>
      <sheetName val="내역서_耰&quot;_x0004"/>
      <sheetName val="내역서_耰&quot;_x0005"/>
      <sheetName val="_________________x0002_2"/>
      <sheetName val="_________________2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Submission_Form21"/>
      <sheetName val="INLAND_FACTOR_DISTANCE21"/>
      <sheetName val="HARGA_SATUAN22"/>
      <sheetName val="Twr_(15)21"/>
      <sheetName val="sch_1_221"/>
      <sheetName val="BOQ_Rekap2"/>
      <sheetName val="D-Bahan_&amp;_Upah2"/>
      <sheetName val="PS_GI21"/>
      <sheetName val="stand&amp;faktor_kali21"/>
      <sheetName val="IkhtisarBiop(12_0)2"/>
      <sheetName val="PROTECTION_5"/>
      <sheetName val="JENIS_PDP2"/>
      <sheetName val="LabaRugi_Fungsi_th_(t-1)(21B)2"/>
      <sheetName val="LabaRugi_Lainnya(20)2"/>
      <sheetName val="LabaRugi_Unsur_th(t-1)(21A)2"/>
      <sheetName val="kwh_pakai"/>
      <sheetName val="A_Div102"/>
      <sheetName val="A_Div32"/>
      <sheetName val="A_Div_22"/>
      <sheetName val="A_Div_42"/>
      <sheetName val="A_Div52"/>
      <sheetName val="A_Div72"/>
      <sheetName val="DExp_Lmb2"/>
      <sheetName val="Noodles_(assumptions)"/>
      <sheetName val="SUMMARY_TOTAL"/>
      <sheetName val="F1-Construction_Cost_Breakdown"/>
      <sheetName val="Bill_of_Quantity"/>
      <sheetName val="Owner_Jkt_Office"/>
      <sheetName val="Owner_Site_Office"/>
      <sheetName val="SCH_GG_&amp;_SAS"/>
      <sheetName val="CUTI_TH"/>
      <sheetName val="CUTI_BESAR"/>
      <sheetName val="WINDUAN_2"/>
      <sheetName val="WINDUAN_3"/>
      <sheetName val="WINDUAN_4"/>
      <sheetName val="Pens__Normal_"/>
      <sheetName val="Data_THR"/>
      <sheetName val="Data_Peg__per_1_Jan-2006"/>
      <sheetName val="Gaji_Dasar"/>
      <sheetName val="Tunj__Jabatan"/>
      <sheetName val="Tj__Daerah"/>
      <sheetName val="Tj__Dasar"/>
      <sheetName val="Ct_Th_"/>
      <sheetName val="Ct_Bsr_"/>
      <sheetName val="2_Windu"/>
      <sheetName val="3_Windu"/>
      <sheetName val="4_Windu"/>
      <sheetName val="Iur_Pemb_Kerja"/>
      <sheetName val="Pajak_"/>
      <sheetName val="Pakaian_Dinas"/>
      <sheetName val="Uang_Makan_Lembur"/>
      <sheetName val="Biaya_Diklat"/>
      <sheetName val="Final_-_1_Tahun"/>
      <sheetName val="Final_-_Triwulanan"/>
      <sheetName val="Final_-_Bulanan"/>
      <sheetName val="alat_(2)"/>
      <sheetName val="upah_(2)"/>
      <sheetName val="Cash_&amp;_cash_equivalent"/>
      <sheetName val="Trade_Receivable"/>
      <sheetName val="Other_Receivable"/>
      <sheetName val="Tax_Recoverable"/>
      <sheetName val="Deffered_Expenditure"/>
      <sheetName val="Plasma_Investment"/>
      <sheetName val="koreksi_plasma"/>
      <sheetName val="Developmen_Cost_of_Plt_"/>
      <sheetName val="Fixed_Asset"/>
      <sheetName val="Construction_In_Progress"/>
      <sheetName val="Acrual_"/>
      <sheetName val="Advances_from_customers"/>
      <sheetName val="Tax_Payable"/>
      <sheetName val="Bank_Loan_&amp;_Other_Loan"/>
      <sheetName val="Other_Forex"/>
      <sheetName val="Finance_exp_"/>
      <sheetName val="loan_wilmar_1"/>
      <sheetName val="loan_wilmar_2"/>
      <sheetName val="loan_u_sap_1"/>
      <sheetName val="loan_u_sap_2"/>
      <sheetName val="loan_wilmar"/>
      <sheetName val="loan_u_sap"/>
      <sheetName val="Tes_Bs"/>
      <sheetName val="Tes_Pl"/>
      <sheetName val="Idr_This_Month"/>
      <sheetName val="Idr_Todate"/>
      <sheetName val="Usd_This_Month"/>
      <sheetName val="Usd_Todate"/>
      <sheetName val="Forex_1"/>
      <sheetName val="NMI-Tax_Recoverable_&amp;_Payable"/>
      <sheetName val="Other_Asset"/>
      <sheetName val="Stock_Movement"/>
      <sheetName val="NMI-Tax_Recoverable&amp;Payable"/>
      <sheetName val="NMI-Acrual_"/>
      <sheetName val="NMI-Developmen_Cost_of_Plt_"/>
      <sheetName val="NMI-Plasma_Investment"/>
      <sheetName val="NMI-Def_exp,_Bank&amp;Other_Loan"/>
      <sheetName val="Monetery_Item-_Related"/>
      <sheetName val="Monetery_Item-Non_Related"/>
      <sheetName val="Monetery_Item"/>
      <sheetName val="MASTER_FILE"/>
      <sheetName val="usd_2002_stl_adj"/>
      <sheetName val="Cinta_Manis1"/>
      <sheetName val="Cinta_Manis2"/>
      <sheetName val="16_P_W_T"/>
      <sheetName val="13_FLARE_SYSTEM"/>
      <sheetName val="5_C_H_U"/>
      <sheetName val="4_G_S_U_AREA"/>
      <sheetName val="3_INLET_MANIFOLD"/>
      <sheetName val="2_CPP_station"/>
      <sheetName val="1_Flow_line"/>
      <sheetName val="Bentuk-11_"/>
      <sheetName val="Form_04B-2"/>
      <sheetName val="AG_Pipe_Qty_Analysis6"/>
      <sheetName val="BA_Transaction"/>
      <sheetName val="AHS_STR_ARS"/>
      <sheetName val="AHS_ME"/>
      <sheetName val="HSD_ARS+STR"/>
      <sheetName val="HSD_ME"/>
      <sheetName val="KMS-DISHIGH_"/>
      <sheetName val="SE_11-BASKET"/>
      <sheetName val="TRANS_(GAB)"/>
      <sheetName val="Resume_RKAP"/>
      <sheetName val="RESUM__DISBURSE"/>
      <sheetName val="Resum_Prioritas"/>
      <sheetName val="RESUM_"/>
      <sheetName val="urgensi-basket_1"/>
      <sheetName val="urgensi-basket_2"/>
      <sheetName val="urgensi-basket_3"/>
      <sheetName val="urgensi-basket_4"/>
      <sheetName val="urgensi-basket_5"/>
      <sheetName val="urgensi-basket_6"/>
      <sheetName val="UAI_2009-_RJBR-Rev_Jun_2008"/>
      <sheetName val="DAFT_HARG_SAT_PEK_"/>
      <sheetName val="DAFT_ALAT,UPAH_&amp;_MAT"/>
      <sheetName val="PLN_E"/>
      <sheetName val="PLN_TRK"/>
      <sheetName val="REK_WIL"/>
      <sheetName val="REK_DIS"/>
      <sheetName val="REK_KP"/>
      <sheetName val="REK_JP"/>
      <sheetName val="REK_PIK"/>
      <sheetName val="REK_AP"/>
      <sheetName val="REKAP_UNIT_1"/>
      <sheetName val="RIP_1"/>
      <sheetName val="RKAI_1"/>
      <sheetName val="RISD_1"/>
      <sheetName val="DAF_PROY"/>
      <sheetName val="OCT_FDN5"/>
      <sheetName val="Summary_Sheets7"/>
      <sheetName val="Pipe_Supports5"/>
      <sheetName val="EQUIP_LIST6"/>
      <sheetName val="Process_Piping5"/>
      <sheetName val="3__GROUNDING_SYSTEM5"/>
      <sheetName val="Material_and_Manpower_data5"/>
      <sheetName val="Pricing_Summary5"/>
      <sheetName val="Alum_5"/>
      <sheetName val="9_Material_Rates5"/>
      <sheetName val="P-HOT_XLS5"/>
      <sheetName val="Bid_Summary"/>
      <sheetName val="2_2_STAFF_Scedule6"/>
      <sheetName val="steam_table5"/>
      <sheetName val="HORI__VESSEL6"/>
      <sheetName val="입출재고현황_(2)8"/>
      <sheetName val="Civil_17"/>
      <sheetName val="Civil_27"/>
      <sheetName val="Civil_37"/>
      <sheetName val="Site_17"/>
      <sheetName val="Site_27"/>
      <sheetName val="Site_37"/>
      <sheetName val="Site_Faci7"/>
      <sheetName val="Rate_Analysis8"/>
      <sheetName val="97_사업추정(WEKI)6"/>
      <sheetName val="Man_Hole6"/>
      <sheetName val="Inst_Matl_Table5"/>
      <sheetName val="Loop_Type5"/>
      <sheetName val="1__설계조건_2_단면가정_3__하중계산5"/>
      <sheetName val="DATA_입력란5"/>
      <sheetName val="GROUNDING_SYSTEM5"/>
      <sheetName val="MP_MOB6"/>
      <sheetName val="PAD_TR보호대기초5"/>
      <sheetName val="Car_park_lease5"/>
      <sheetName val="sum1_(2)5"/>
      <sheetName val="General_Data9"/>
      <sheetName val="8_PILE__(돌출)3"/>
      <sheetName val="bldg_list2"/>
      <sheetName val="Utility_and_Fire_flange6"/>
      <sheetName val="L_V_Separator2"/>
      <sheetName val="Eq__Mobilization6"/>
      <sheetName val="MTO_REV_2(ARMOR)1"/>
      <sheetName val="Steel-Main_Work1"/>
      <sheetName val="Proj_Cost_Sumry1"/>
      <sheetName val="Wt_of_Mod_1"/>
      <sheetName val="EL_표면적"/>
      <sheetName val="D1_11"/>
      <sheetName val="D2_11"/>
      <sheetName val="Administrative_Prices6"/>
      <sheetName val="장비검사_사진"/>
      <sheetName val="Air_Cooler-E"/>
      <sheetName val="static_cal"/>
      <sheetName val="SOS_PLC_&amp;_Panel"/>
      <sheetName val="중간재_재공"/>
      <sheetName val="EXT_CHECK"/>
      <sheetName val="1_설계조건"/>
      <sheetName val="118_세금과공과"/>
      <sheetName val="108_수선비"/>
      <sheetName val="12월_수선비_사용실적"/>
      <sheetName val="M_111"/>
      <sheetName val="PKG_&quot;A&quot;_Detail_-_정풍"/>
      <sheetName val="Memb_Schd1"/>
      <sheetName val="Harga_Satuan_Upah_&amp;_Bahan2"/>
      <sheetName val="BARU-4_"/>
      <sheetName val="Rincian_Iuran"/>
      <sheetName val="Data_Rekon"/>
      <sheetName val="Inter__1(1)&amp;2(0)"/>
      <sheetName val="Inter__1(1)&amp;2(1)"/>
      <sheetName val="Inds_&amp;_For"/>
      <sheetName val="K&amp;ACC_(UNCE)_1-5_ME"/>
      <sheetName val="RAB_INST_1-5_ME"/>
      <sheetName val="RAB_1-5"/>
      <sheetName val="RKP_1-5"/>
      <sheetName val="Form-05A_Bare_Cost"/>
      <sheetName val="Form-05B_Calculation_Cost"/>
      <sheetName val="Form-05C_Major_Item"/>
      <sheetName val="Summary_FO"/>
      <sheetName val="BoQ_FO"/>
      <sheetName val="BoQ_FO_Bare"/>
      <sheetName val="Labor_Rate"/>
      <sheetName val="HE_Rate"/>
      <sheetName val="TDC_COA_Sumry1"/>
      <sheetName val="TDC_Item_Dets1"/>
      <sheetName val="TDC_Item_Sumry1"/>
      <sheetName val="TDC_Key_Qty_Sumry1"/>
      <sheetName val="List_-_Components1"/>
      <sheetName val="List_-_Equipment1"/>
      <sheetName val="COA_Sumry_-_Std_Imp1"/>
      <sheetName val="Contr_TDC_-_Std_Imp1"/>
      <sheetName val="Item_Sumry_-_Std_Imp1"/>
      <sheetName val="Unit_Costs_-_Std_Imp1"/>
      <sheetName val="Unit_MH_-_Std_Imp1"/>
      <sheetName val="Proj_TIC_-_Std_Imp1"/>
      <sheetName val="DaftarIsi_(2)2"/>
      <sheetName val="Penyert_lainnya2"/>
      <sheetName val="AkunPenutup_AP2"/>
      <sheetName val="KursNota_2"/>
      <sheetName val="[LKSEM2001PJB_xlsUL_28b2"/>
      <sheetName val="ROB_AGUST'062"/>
      <sheetName val="_LKSEM2001PJB_xlsUL_28b2"/>
      <sheetName val="TARGET_10_20_-_20052"/>
      <sheetName val="An__Alat1"/>
      <sheetName val="Pareto_Per_Bay_Trafo1"/>
      <sheetName val="kroscek_BBM"/>
      <sheetName val="simulasi_droping"/>
      <sheetName val="Tabel_ND(Tb8)"/>
      <sheetName val="Harga_Upah"/>
      <sheetName val="D1-R_(Prelim)"/>
      <sheetName val="RAB_SPK_PB_41_500_VA"/>
      <sheetName val="RAB_INV_PB_41_500_VA"/>
      <sheetName val="BUKTI_BAYAR"/>
      <sheetName val="PERSEDIAAN_MATERIAL"/>
      <sheetName val="List_of_Eqp"/>
      <sheetName val="Laba_(Rugi)_Per_Unsur"/>
      <sheetName val="spp_mesin_sn_1428_(Electric)"/>
      <sheetName val="biaya_jasa_borongan_1428"/>
      <sheetName val="UP3B_KSKT"/>
      <sheetName val="UP3B_KALBAR"/>
      <sheetName val="UP3B_KALTIM"/>
      <sheetName val="UPT_KSKT"/>
      <sheetName val="UPT_KALTIMRA"/>
      <sheetName val="Table_2"/>
      <sheetName val="1_KONTEKS"/>
      <sheetName val="25_GABUNGAN_JASA_2014-2016"/>
      <sheetName val="Tabel_ND"/>
      <sheetName val="Unit_-_Indramayu"/>
      <sheetName val="10__ND-Lampung"/>
      <sheetName val="Rinci_sekt_13-14"/>
      <sheetName val="1__IMPASSING"/>
      <sheetName val="ANALISA__(BARU)"/>
      <sheetName val="Analisa_SNI_2009"/>
      <sheetName val="Inflasi_$"/>
      <sheetName val="Dolar_dalam_Rp"/>
      <sheetName val="Rekap_WP"/>
      <sheetName val="REKAPAN_RFM_687"/>
      <sheetName val="Invested_capital_VDF"/>
      <sheetName val="Summary_Page_VDF"/>
      <sheetName val="PV_of_Op_Leases_VDF"/>
      <sheetName val="Income_Statement_VDF"/>
      <sheetName val="Isolasi_Luar_Dalam"/>
      <sheetName val="Isolasi_Luar"/>
      <sheetName val="FA_Movement"/>
      <sheetName val="OVERALL_V2"/>
      <sheetName val="Inditect_non_Markup"/>
      <sheetName val="Detail__INDirect_Cost"/>
      <sheetName val="Personel_Detail-ProjMgtSvc"/>
      <sheetName val="Personel_Bulanan-ProjMgtSvc"/>
      <sheetName val="Insentif_Mngt"/>
      <sheetName val="Personel_Detail-EngSvc"/>
      <sheetName val="Personel_Bulanan-EngSvc"/>
      <sheetName val="Personel_Detail-ProcSvc"/>
      <sheetName val="Personel_Bulanan-ProcSvc"/>
      <sheetName val="Personel_Detail-ConstrSvc"/>
      <sheetName val="Personel_Bulanan-ConstrSvc"/>
      <sheetName val="Facilities_for_PTM"/>
      <sheetName val="ICT_Jkt"/>
      <sheetName val="ICT_Balongan"/>
      <sheetName val="Training_&amp;_Others"/>
      <sheetName val="quick_account_rate"/>
      <sheetName val="quick_account_rate2"/>
      <sheetName val="Sewa_Ruang_Meeting"/>
      <sheetName val="FLIb_on_COD1"/>
      <sheetName val="FLIb_for_Phase_One_except_COD1"/>
      <sheetName val="FLIb_for_Phase_Two1"/>
      <sheetName val="FLI_after_COD1"/>
      <sheetName val="FLI_before_COD1"/>
      <sheetName val="FLI___Sec_11"/>
      <sheetName val="Equip_COA_Sumry"/>
      <sheetName val="Pipe_COA_Sumry"/>
      <sheetName val="Civil_COA_Sumry"/>
      <sheetName val="Steel_COA_Sumry"/>
      <sheetName val="Inst_COA_Sumry"/>
      <sheetName val="Elec_COA_Sumry"/>
      <sheetName val="Insul_COA_Sumry"/>
      <sheetName val="Paint_COA_Sumry"/>
      <sheetName val="Pipe_Item_Sumry"/>
      <sheetName val="Civil_Item_Sumry"/>
      <sheetName val="Steel_Item_Sumry"/>
      <sheetName val="Inst_Item_Sumry"/>
      <sheetName val="Elec_Item_Sumry"/>
      <sheetName val="Insul_Item_Sumry"/>
      <sheetName val="Paint_Item_Sumry"/>
      <sheetName val="Equip_Item_Dets"/>
      <sheetName val="Pipe_Item_Dets"/>
      <sheetName val="Civil_Item_Dets"/>
      <sheetName val="Steel_Item_Dets"/>
      <sheetName val="Inst_Item_Dets"/>
      <sheetName val="Elec_Item_Dets"/>
      <sheetName val="Insul_Item_Dets"/>
      <sheetName val="Paint_Item_Dets"/>
      <sheetName val="Design_-_All_Equip"/>
      <sheetName val="Design_-_Comprsr"/>
      <sheetName val="Design_-_Exchangers"/>
      <sheetName val="Design_-_Pumps"/>
      <sheetName val="Design_-_Towers"/>
      <sheetName val="Design_-_Utility_Svc"/>
      <sheetName val="Design_-_Vessels"/>
      <sheetName val="List_-_Motors"/>
      <sheetName val="Project_Metrics1"/>
      <sheetName val="Pipe_Line_List"/>
      <sheetName val="Neraca_Changes"/>
      <sheetName val="Laba_Rugi_Changes"/>
      <sheetName val="Investasi_Changes"/>
      <sheetName val="LabaRugi_Unsur"/>
      <sheetName val="FAKTORMWHJUAL_(2)"/>
      <sheetName val="SALDO_KAS"/>
      <sheetName val="IPP_VOLUME"/>
      <sheetName val="Rp_kWh"/>
      <sheetName val="Ongkos_Angkut"/>
      <sheetName val="BAB_Lainnya"/>
      <sheetName val="By_Non_HPP"/>
      <sheetName val="AT_2004"/>
      <sheetName val="Perhit_HPP"/>
      <sheetName val="Cair_Subs"/>
      <sheetName val="_Biaya_Hsd&amp;Oli"/>
      <sheetName val="Kin3TH_(2)"/>
      <sheetName val="RESUME_TAHUNAN"/>
      <sheetName val="ROH,DMA,_PROD"/>
      <sheetName val="List_Unit_&amp;_AP"/>
      <sheetName val="Rekap_Start_UP"/>
      <sheetName val="BD_prix_PDR"/>
      <sheetName val="GGN_PER_UNIT"/>
      <sheetName val="L27_Data"/>
      <sheetName val="ringkasan_penilaian_(2)"/>
      <sheetName val="TUG_W49"/>
      <sheetName val="List_of_Inventory_W49"/>
      <sheetName val="TUG_W50"/>
      <sheetName val="List_of_Inventory_W51"/>
      <sheetName val="TUG_W51"/>
      <sheetName val="List_of_Inventory_W50"/>
      <sheetName val="03_UAT_DAN_PS"/>
      <sheetName val="Monitoring_AI_OH_SI_2019"/>
      <sheetName val="Bahan_"/>
      <sheetName val="Pekerjaan_"/>
      <sheetName val="KUWATI(Total)_10"/>
      <sheetName val="집계표_(TOTAL)10"/>
      <sheetName val="집계표_(CIVIL-23)10"/>
      <sheetName val="집계표_(FGRU)10"/>
      <sheetName val="집계표_(25,26)10"/>
      <sheetName val="집계표_(MEROX)10"/>
      <sheetName val="집계표_(NITROGEN)10"/>
      <sheetName val="집계표_(M4)10"/>
      <sheetName val="집계표_(CIVIL4)10"/>
      <sheetName val="집계표_(CIVIL6)10"/>
      <sheetName val="집계표_(CIVIL7)10"/>
      <sheetName val="내역서(DEMO_TOTAL)10"/>
      <sheetName val="내역서_(CIVIL-23)10"/>
      <sheetName val="내역서_(fgru)10"/>
      <sheetName val="내역서_(25&amp;26)10"/>
      <sheetName val="내역서_(MEROX)10"/>
      <sheetName val="내역서_(NITROGEN)10"/>
      <sheetName val="내역서_(M4)10"/>
      <sheetName val="내역서_(CIVIL-4)10"/>
      <sheetName val="내역서_(CIVIL-6)10"/>
      <sheetName val="내역서_(CIVIL-7)10"/>
      <sheetName val="OPTION_210"/>
      <sheetName val="OPTION_310"/>
      <sheetName val="2002년_현장공사비_국내_실적10"/>
      <sheetName val="2003년국내현장공사비_실적10"/>
      <sheetName val="VC2_10_9910"/>
      <sheetName val="INPUT_DATA9"/>
      <sheetName val="집계표_(25,26ဩ9"/>
      <sheetName val="Form_09"/>
      <sheetName val="Form_D-18"/>
      <sheetName val="Form_B-18"/>
      <sheetName val="Form_F-18"/>
      <sheetName val="LABOR_&amp;_자재8"/>
      <sheetName val="내역서_耰&quot;7"/>
      <sheetName val="Price_Schedule8"/>
      <sheetName val="간접비_총괄8"/>
      <sheetName val="6PILE__(돌출)7"/>
      <sheetName val="3_공통공사대비8"/>
      <sheetName val="CAL_8"/>
      <sheetName val="내역서_耰&quot;??8"/>
      <sheetName val="WEIGHT_LIST7"/>
      <sheetName val="산#2-1_(2)7"/>
      <sheetName val="BEND_LOSS7"/>
      <sheetName val="EQUIPMENT_-28"/>
      <sheetName val="공사비_내역_(가)7"/>
      <sheetName val="Static_Equip7"/>
      <sheetName val="단면_(2)7"/>
      <sheetName val="Form_A_7"/>
      <sheetName val="내역서_耰&quot;_x005f_x0000__x005f_x0000_7"/>
      <sheetName val="Áý°èÇ¥_(TOTAL)6"/>
      <sheetName val="Áý°èÇ¥_(CIVIL-23)6"/>
      <sheetName val="Áý°èÇ¥_(FGRU)6"/>
      <sheetName val="Áý°èÇ¥_(25,26)6"/>
      <sheetName val="Áý°èÇ¥_(MEROX)6"/>
      <sheetName val="Áý°èÇ¥_(NITROGEN)6"/>
      <sheetName val="Áý°èÇ¥_(M4)6"/>
      <sheetName val="Áý°èÇ¥_(CIVIL4)6"/>
      <sheetName val="Áý°èÇ¥_(CIVIL6)6"/>
      <sheetName val="Áý°èÇ¥_(CIVIL7)6"/>
      <sheetName val="³»¿ª¼­(DEMO_TOTAL)6"/>
      <sheetName val="³»¿ª¼­_(CIVIL-23)6"/>
      <sheetName val="³»¿ª¼­_(fgru)6"/>
      <sheetName val="³»¿ª¼­_(25&amp;26)6"/>
      <sheetName val="³»¿ª¼­_(MEROX)6"/>
      <sheetName val="³»¿ª¼­_(NITROGEN)6"/>
      <sheetName val="³»¿ª¼­_(M4)6"/>
      <sheetName val="³»¿ª¼­_(CIVIL-4)6"/>
      <sheetName val="³»¿ª¼­_(CIVIL-6)6"/>
      <sheetName val="³»¿ª¼­_(CIVIL-7)6"/>
      <sheetName val="2002³â_ÇöÀå°ø»çºñ_±¹³»_½ÇÀû6"/>
      <sheetName val="2003³â±¹³»ÇöÀå°ø»çºñ_½ÇÀû6"/>
      <sheetName val="[SANDAN_XLS??6"/>
      <sheetName val="3_Breakdown_Direct_Paint7"/>
      <sheetName val="Cash_Flow_bulanan1"/>
      <sheetName val="내역서_耰&quot;__8"/>
      <sheetName val="7__월별투입내역서6"/>
      <sheetName val="BM_DATA_SHEET7"/>
      <sheetName val="계측_내역서6"/>
      <sheetName val="내역서_耰&quot;_x005f_x005f_x005f_x0000__x005f_x005f_x0006"/>
      <sheetName val="Z-_GENERAL_PRICE_SUMMARY6"/>
      <sheetName val="_Estimate__6"/>
      <sheetName val="WBS_446"/>
      <sheetName val="WBS_416"/>
      <sheetName val="Precios_por_Administración6"/>
      <sheetName val="Precios_Unitarios6"/>
      <sheetName val="Subcon_A6"/>
      <sheetName val="내역서_耰&quot;_x005f_x005f_x005f_x005f_x005f_x005f_x00006"/>
      <sheetName val="T_36"/>
      <sheetName val="Vind_-_BtB6"/>
      <sheetName val="LV_induction_motors6"/>
      <sheetName val="BSD_(2)6"/>
      <sheetName val="SCHEDD_TAMBAHAN6"/>
      <sheetName val="_SANDAN_XLS__6"/>
      <sheetName val="Particular_Sch"/>
      <sheetName val="입찰내역_발주처_양식6"/>
      <sheetName val="RAB_AR&amp;STR1"/>
      <sheetName val="Unit_Price_1"/>
      <sheetName val="Form_B6"/>
      <sheetName val="Material_Selections6"/>
      <sheetName val="Monthly_Load6"/>
      <sheetName val="Weekly_Load6"/>
      <sheetName val="내역서_(∮ἀ嘆ɶ5"/>
      <sheetName val="내역서_耰&quot;_x005f_x005f_x005f_x005f_x005f_x005f_x005f6"/>
      <sheetName val="Data_List1"/>
      <sheetName val="Man_Power_&amp;_Comp1"/>
      <sheetName val="Evaluasi_Penw1"/>
      <sheetName val="F_ALARM1"/>
      <sheetName val="UP_MINOR1"/>
      <sheetName val="Piping_BQ_for_one_turbine6"/>
      <sheetName val="breakdown_of_wage_rate6"/>
      <sheetName val="Indirect_Cost6"/>
      <sheetName val="Resource_table6"/>
      <sheetName val="FWBS_15305"/>
      <sheetName val="Fire_Protection6"/>
      <sheetName val="단가_(2)5"/>
      <sheetName val="4-3LEVEL-5_epic_45"/>
      <sheetName val="w't_table6"/>
      <sheetName val="실행예산_MM5"/>
      <sheetName val="Heavy_Equipments6"/>
      <sheetName val="Equipment_List6"/>
      <sheetName val="Form1_SQP6"/>
      <sheetName val="공정계획(내부계획25%,내부w_f)6"/>
      <sheetName val="SFN_ORIG6"/>
      <sheetName val="plan&amp;section_of_foundation2"/>
      <sheetName val="working_load_at_the_btm_ft_2"/>
      <sheetName val="stability_check2"/>
      <sheetName val="design_criteria2"/>
      <sheetName val="design_load2"/>
      <sheetName val="BOQ-B_DOWN5"/>
      <sheetName val="Dir_Manpower_Other_Exp_6"/>
      <sheetName val="ITB_COST6"/>
      <sheetName val="MODULE_CONFIRM5"/>
      <sheetName val="Cash_In-Cash_Out_Actual5"/>
      <sheetName val="내역서1999_8최종1"/>
      <sheetName val="PROJECT_BRIEF1"/>
      <sheetName val="_1"/>
      <sheetName val="할증_1"/>
      <sheetName val="BO䁑-B_䁄OWN1"/>
      <sheetName val="99__FWBS(Ref)1"/>
      <sheetName val="99__Change_Rate1"/>
      <sheetName val="CUADRO_DE_PRECIOS5"/>
      <sheetName val="Updating_Form-Oct_20111"/>
      <sheetName val="Weld_Consumable1"/>
      <sheetName val="NDE_Cost-Summary1"/>
      <sheetName val="9July_Above_Ground_Pipe1"/>
      <sheetName val="Process_Data_11"/>
      <sheetName val="64_4"/>
      <sheetName val="64_5"/>
      <sheetName val="36_2"/>
      <sheetName val="36_1"/>
      <sheetName val="Sum_(Case-3)1"/>
      <sheetName val="Closeout_Control1"/>
      <sheetName val="Site_Findings_Status_Sheet1"/>
      <sheetName val="1100-1200-1300-1910-2140-LEV_21"/>
      <sheetName val="내역서_耰&quot;_x005f_x005f_x005f_x0000_1"/>
      <sheetName val="내역서_耰&quot;_x005f_x005f_x005f_x005f_1"/>
      <sheetName val="내역서_耰&quot;_x005f_x0000__x00002"/>
      <sheetName val="Material_Price1"/>
      <sheetName val="Weekl"/>
      <sheetName val="5_)_Time_Delays1"/>
      <sheetName val="Discounted_Cash_Flow1"/>
      <sheetName val="Ocean_Transporation_Charge1"/>
      <sheetName val="SUMMARY_(0A)1"/>
      <sheetName val="SUMMARY_(1A)1"/>
      <sheetName val="SUMMARY_(1B)1"/>
      <sheetName val="SUMMARY_(03)1"/>
      <sheetName val="F1(Cable_Rack)1"/>
      <sheetName val="F2(Cable_Rack)1"/>
      <sheetName val="F3(Cable_Rack)1"/>
      <sheetName val="F1_(POLYMER)1"/>
      <sheetName val="F2_(POLYMER)1"/>
      <sheetName val="F3_(POLYMER)1"/>
      <sheetName val="F4_(POLYMER)1"/>
      <sheetName val="F5(_Polymerization_)1"/>
      <sheetName val="F6_(_Polymerization_)1"/>
      <sheetName val="B1_(Grid_A-7,_-6)1"/>
      <sheetName val="B1_(Grid_A,_B)1"/>
      <sheetName val="B1_(Grid_C-7,_-6)1"/>
      <sheetName val="B2_(Grid_-7_B,_C)_(1)1"/>
      <sheetName val="B2_(Grid_-7_B,_C)_(2)1"/>
      <sheetName val="B2_(Grid_-6_B,_C)_(1)1"/>
      <sheetName val="B2_(Grid_-6_B,_C)_(2)1"/>
      <sheetName val="F1_(MONOMER)1"/>
      <sheetName val="F2_(MONOMER)1"/>
      <sheetName val="F3_(MONOMER)1"/>
      <sheetName val="90K060C_(MONOMER)1"/>
      <sheetName val="F1_(EXTRUSION)1"/>
      <sheetName val="F2_(EXTRUSION)1"/>
      <sheetName val="F3_(EXTRUSION)1"/>
      <sheetName val="F4_(EXTRUSION)1"/>
      <sheetName val="F5_(EXTRUSION)1"/>
      <sheetName val="F6A_(EXTRUSION)1"/>
      <sheetName val="F6D_(EXTRUSION)1"/>
      <sheetName val="F7_(EXTRUSION)1"/>
      <sheetName val="F8_(EXTRUSION)1"/>
      <sheetName val="F9_(EXTRUSION)1"/>
      <sheetName val="F10_(EXTRUSION)1"/>
      <sheetName val="F11_(EXTRUSION)1"/>
      <sheetName val="B1_(Grid_F-5`,_4`)1"/>
      <sheetName val="B2_(Grid_F,E-4`)1"/>
      <sheetName val="B2_(Grid_F,E-5`)1"/>
      <sheetName val="B3_(Grid_C,B-4`)1"/>
      <sheetName val="B4_(Grid_B,A-4`)1"/>
      <sheetName val="B5_(Grid_E-5`)_&amp;_(Grid_D-5`)1"/>
      <sheetName val="B6_(Grid_E,D-5')1"/>
      <sheetName val="B7_(Grid_E,D-5')1"/>
      <sheetName val="95D040,_A5061"/>
      <sheetName val="95P040AB,_A5071"/>
      <sheetName val="95X020-U08,_A6021"/>
      <sheetName val="95X020-U07,_A6061"/>
      <sheetName val="95E040,_A5091"/>
      <sheetName val="95D024;025,_A6151"/>
      <sheetName val="95X020-U05,_A6011"/>
      <sheetName val="95X020-U02,_A2041"/>
      <sheetName val="Extruder_FDN1"/>
      <sheetName val="BOG_COMP__FDN1"/>
      <sheetName val="SOG_COMP__FDN1"/>
      <sheetName val="1G1_(Ground_Beam)1"/>
      <sheetName val="1G2-1(Ground_Beam)1"/>
      <sheetName val="1G2-2(Ground_Beam)1"/>
      <sheetName val="P15,_161"/>
      <sheetName val="LO_CONSOLE_FDN1"/>
      <sheetName val="OIL_COOLER_FDN1"/>
      <sheetName val="CW_CONSOLE_FDN_(SOG)1"/>
      <sheetName val="PD3_(SOG)1"/>
      <sheetName val="SF1_(SOG)1"/>
      <sheetName val="SF2_(SOG)1"/>
      <sheetName val="SLAB_(1S1-1)1"/>
      <sheetName val="SLAB_(1S1-2)1"/>
      <sheetName val="SLAB_(1S1-3)1"/>
      <sheetName val="COLUMN_(+5500)1"/>
      <sheetName val="COLUMN_(+12500)1"/>
      <sheetName val="COLUMN_(+15500)1"/>
      <sheetName val="ETC_1"/>
      <sheetName val="Tools_&amp;_Settings1"/>
      <sheetName val="Data_Summary1"/>
      <sheetName val="Crew_Costs1"/>
      <sheetName val="Spread_Costs1"/>
      <sheetName val="Unique_List_Misc1"/>
      <sheetName val="In-House_Summary1"/>
      <sheetName val="DATA_MENTAH"/>
      <sheetName val="Pengesahan_1"/>
      <sheetName val="Bill_rekap1"/>
      <sheetName val="Equip_Rental_Summary_by_Contr1"/>
      <sheetName val="Project_Equip_Rental_Summary1"/>
      <sheetName val="Contractor_Indirect_Sumry1"/>
      <sheetName val="Project_Indirect_Sumry1"/>
      <sheetName val="COA_Sumry_by_Area1"/>
      <sheetName val="COA_Sumry_by_Contr1"/>
      <sheetName val="COA_Sumry_by_RG1"/>
      <sheetName val="TDC_COA_Grp_Sumry1"/>
      <sheetName val="TDC_COA_Grp_Sumry_by_Area1"/>
      <sheetName val="TDC_COA_Grp_Sumry_by_RG1"/>
      <sheetName val="Equipment_Sumry1"/>
      <sheetName val="TDC_Item_Dets-Full1"/>
      <sheetName val="TDC_Item_Dets-IPM-Full1"/>
      <sheetName val="TDC_Item_Sumry_by_Area1"/>
      <sheetName val="TDC_Item_Sumry_by_RG1"/>
      <sheetName val="TDC_Key_Qty_Sumry_by_RG1"/>
      <sheetName val="List_-_Equipment_by_Area1"/>
      <sheetName val="List_-_Equipment_by_Contr1"/>
      <sheetName val="Equipment_-_Unit_Costs_by_Mat1"/>
      <sheetName val="List_-_Equipment_by_Rep_Grp1"/>
      <sheetName val="Craft_Summary_by_Contr1"/>
      <sheetName val="Project_Craft_Summary1"/>
      <sheetName val="Item_code1"/>
      <sheetName val="Unt_rate1"/>
      <sheetName val="2__현장_자금투입_집계표1"/>
      <sheetName val="_도면_및_도서_제출목록_및_일정_170202_xlsx1"/>
      <sheetName val="Direct_PMS1"/>
      <sheetName val="OPT"/>
      <sheetName val="Aux_1"/>
      <sheetName val="Codes_Pers1"/>
      <sheetName val="Rates_&amp;_Legend1"/>
      <sheetName val="Exchange_Rate1"/>
      <sheetName val="General_Notes1"/>
      <sheetName val="00-Summary_Information-ABB"/>
      <sheetName val="PABS,Site_info"/>
      <sheetName val="0__Resource　Code"/>
      <sheetName val="Process_Data_(2)1"/>
      <sheetName val="Material_code"/>
      <sheetName val="2_Overall_Summary_1"/>
      <sheetName val="__1"/>
      <sheetName val="breakdown_of_wage_ra`f"/>
      <sheetName val="breakdown_of_wage_ra"/>
      <sheetName val="breakdown_of_wage_rað-"/>
      <sheetName val="breakdown_of_wage_rap"/>
      <sheetName val="내역서_耰&quot;_x005f_x0000_1"/>
      <sheetName val="내역서_耰&quot;_x005f_x005f_1"/>
      <sheetName val="HO_Site_Rates-2011"/>
      <sheetName val="실행집"/>
      <sheetName val="차트_(2)1"/>
      <sheetName val="Raw_data"/>
      <sheetName val="내역서_(N____x000a_1"/>
      <sheetName val="Statprod_gab"/>
      <sheetName val="L_1"/>
      <sheetName val="Analisa_Lump_sum"/>
      <sheetName val="TQ_Format"/>
      <sheetName val="Action_Item"/>
      <sheetName val="ID_CD"/>
      <sheetName val="개시대사_(2)"/>
      <sheetName val="Equipment_Spec_List"/>
      <sheetName val="SPEC_LIST(EQUP,_SYS)"/>
      <sheetName val="Distribution_Table"/>
      <sheetName val="Sec_I_ML"/>
      <sheetName val="GRAND_REKAP"/>
      <sheetName val="analisa_(2)"/>
      <sheetName val="Analisa_2"/>
      <sheetName val="Analisa_Fave"/>
      <sheetName val="Harsat_Bahan"/>
      <sheetName val="Harsat_Subkon"/>
      <sheetName val="Harsat_Upah"/>
      <sheetName val="Master_1_0"/>
      <sheetName val="Harga_Sat_APP"/>
      <sheetName val="Up_&amp;_bhn"/>
      <sheetName val="tblg_denda1"/>
      <sheetName val="LRK_"/>
      <sheetName val="광통신_견적내역서1"/>
      <sheetName val="리스크_분류체계"/>
      <sheetName val="SUM_"/>
      <sheetName val="Linelist_LNGC_Process"/>
      <sheetName val="Al_Taweelah"/>
      <sheetName val="breakdown_of_wage_raÐ¾"/>
      <sheetName val="Additional_data"/>
      <sheetName val="내역서_ᢐ"/>
      <sheetName val="11_자재단가"/>
      <sheetName val="Attach_4-18"/>
      <sheetName val="33628-Rev__A"/>
      <sheetName val="INPUT_DATA_OF_SCHEDULE"/>
      <sheetName val="Analisa_(ok_punya)"/>
      <sheetName val="breakdown_of_wage_ra"/>
      <sheetName val="List___Equipment"/>
      <sheetName val="List___Components"/>
      <sheetName val="Proj_TIC___Std_Imp"/>
      <sheetName val="Contr_TDC___Std_Imp"/>
      <sheetName val="COA_Sumry___Std_Imp"/>
      <sheetName val="Item_Sumry___Std_Imp"/>
      <sheetName val="Unit_Costs___Std_Imp"/>
      <sheetName val="Unit_MH___Std_Imp"/>
      <sheetName val="detail_direct_cost"/>
      <sheetName val="DC_Detail"/>
      <sheetName val="OSBL_Equipment_List"/>
      <sheetName val="Platform_&amp;_ladder_est_weight"/>
      <sheetName val="FO_Sum"/>
      <sheetName val="Rate_MP_insentif_6x"/>
      <sheetName val="Rate_MP_insentif_2x"/>
      <sheetName val="Format_biaya_MP"/>
      <sheetName val="Format_biaya_SPJ"/>
      <sheetName val="Equip__Sch"/>
      <sheetName val="Eng_Hrs_(HO)"/>
      <sheetName val="Form-05A_Services"/>
      <sheetName val="Form-05B_Other_Cost"/>
      <sheetName val="Other_Cost"/>
      <sheetName val="ICT_HO"/>
      <sheetName val="ICT_FO"/>
      <sheetName val="Transportation_Cost"/>
      <sheetName val="Pre-comm_Material"/>
      <sheetName val="Vendor_Serviceman"/>
      <sheetName val="Pre-comm_Matl"/>
      <sheetName val="QC_Tools"/>
      <sheetName val="QC_Certificate_&amp;_NDT"/>
      <sheetName val="QC_Migas_Cost"/>
      <sheetName val="MHI_Facilities"/>
      <sheetName val="Khs-09_"/>
      <sheetName val="2009_04FEB09JDWL_"/>
      <sheetName val="2009_04FEB09__rekap_"/>
      <sheetName val="KOMPONEN_04FEB2009_"/>
      <sheetName val="K_TambahAC"/>
      <sheetName val="K_TambahFH"/>
      <sheetName val="valve_16k"/>
      <sheetName val="Ana_duct"/>
      <sheetName val="Hsd_Duct"/>
      <sheetName val="Manning_Cluster"/>
      <sheetName val="Eng_Hrs_(SO)"/>
      <sheetName val="Add_Eng_Allow_(HO)"/>
      <sheetName val="Rekap_Cetak"/>
      <sheetName val="SUSUt_9%2"/>
      <sheetName val="L_Januari"/>
      <sheetName val="Foundation_DA_7_charging_system"/>
      <sheetName val="BEFORE_ALLOCATION"/>
      <sheetName val="pro_ra_op"/>
      <sheetName val="Rekap_Sublis1"/>
      <sheetName val="Rekap_BPP1"/>
      <sheetName val="By_Non_BPP-061"/>
      <sheetName val="ESTIMASI_SUBSIDI_2007_DEPKEU_17"/>
      <sheetName val="Target_Produksi1"/>
      <sheetName val="REKAP_PROD1"/>
      <sheetName val="realisasi_Prod"/>
      <sheetName val="AGENDA_MEETING_"/>
      <sheetName val="Eng_Services"/>
      <sheetName val="Manpower_Plan"/>
      <sheetName val="Personel_Detail"/>
      <sheetName val="Personel_Bulanan"/>
      <sheetName val="Insentif_ES"/>
      <sheetName val="FORM-B_(_Uai_Per_BL_)_(1)2"/>
      <sheetName val="FORM-B_(_Uai_Per_BL_)_(2)2"/>
      <sheetName val="Losses_(2)1"/>
      <sheetName val="RPP_12_SEPT1"/>
      <sheetName val="13_REFERENSI1"/>
      <sheetName val="AO_20171"/>
      <sheetName val="app_madiun1"/>
      <sheetName val="app_bali1"/>
      <sheetName val="REKAP_Prbndingn1"/>
      <sheetName val="A_Alat2"/>
      <sheetName val="LK_20062"/>
      <sheetName val="MS_scc"/>
      <sheetName val="FORM_12-RB"/>
      <sheetName val="Isian_PKA"/>
      <sheetName val="Analisa_(Okey)"/>
      <sheetName val="R_SD-REKAP1"/>
      <sheetName val="Mobilisasi_div-12"/>
      <sheetName val="BASIC_DATA_SHEET"/>
      <sheetName val="LEGEND_AND_NAME_DATA_SHEET"/>
      <sheetName val="⼅킴`଀　ମ?ᰳ蠀ᰫ관킱쁠壢耄䢿਀＀_xffff"/>
      <sheetName val="anls_by_sewa2"/>
      <sheetName val="terbilang_HPE"/>
      <sheetName val="Hari_libur"/>
      <sheetName val="0_Scedule"/>
      <sheetName val="Smp_5S-2019"/>
      <sheetName val="0_Scedule_(Plan)"/>
      <sheetName val="1__Jadwal"/>
      <sheetName val="ND_Pj_DIK"/>
      <sheetName val="4__Bukti_"/>
      <sheetName val="5__Ceklist_(_Potrait_)"/>
      <sheetName val="5a__Ceklist"/>
      <sheetName val="5b__Ceklist"/>
      <sheetName val="6a__Periksa"/>
      <sheetName val="6b__Periksa"/>
      <sheetName val="7__BA_PPTUP"/>
      <sheetName val="16__Pakta_Intgs"/>
      <sheetName val="12__PEM-_B_ACARA"/>
      <sheetName val="HARGA_BAHAN_BAKU"/>
      <sheetName val="MM_PAGE-2_X"/>
      <sheetName val="Tunduk_Panitia2"/>
      <sheetName val="HU_20171"/>
      <sheetName val="Tabel_(AO)1"/>
      <sheetName val="Luncuran_20171"/>
      <sheetName val="REVISI_SKKI1"/>
      <sheetName val="Tabel_(AI)1"/>
      <sheetName val="Surat_Pengembalian_AI1"/>
      <sheetName val="Rincian_AI_5_Tahun_BK"/>
      <sheetName val="terbilang_PP"/>
      <sheetName val="indek_PP"/>
      <sheetName val="ND_PP"/>
      <sheetName val="12__ND_bMS"/>
      <sheetName val="13__SPPBJ"/>
      <sheetName val="15__Srt__Konfirm__BG"/>
      <sheetName val="Vol_"/>
      <sheetName val="Analisa_BOW"/>
      <sheetName val="Rinci_H_Borong"/>
      <sheetName val="CYLB31_8"/>
      <sheetName val="C2_HARGA_MAT_CFIA"/>
      <sheetName val="TOT_RKP_CFIA"/>
      <sheetName val="A1_RAB_SVEY1"/>
      <sheetName val="A_RKP_SVEY"/>
      <sheetName val="Overall_S_Curve-Total_"/>
      <sheetName val="KURVA_S"/>
      <sheetName val="ANALISA_SNI'13_"/>
      <sheetName val="Cek_Extend_Material"/>
      <sheetName val="BRONZE_BANDAR_NELAYAN"/>
      <sheetName val="Kode_PRK"/>
      <sheetName val="___________________xff_2"/>
      <sheetName val="___________________xff_3"/>
      <sheetName val="KATALOG_HS_NON-ICON"/>
      <sheetName val="Macro_"/>
      <sheetName val="A+Supl_"/>
      <sheetName val="Analisa_"/>
      <sheetName val="Har_Sat"/>
      <sheetName val="mc_adam"/>
      <sheetName val="ps_batu&amp;brjg"/>
      <sheetName val="DIVISI_3"/>
      <sheetName val="Analis_Kusen_1_ESKALASI"/>
      <sheetName val="DIV_1"/>
      <sheetName val="Perhitungan_RAB"/>
      <sheetName val="MH_Detail_Engineering"/>
      <sheetName val="Manning_Engineering_HO"/>
      <sheetName val="Manning_Procurement_HO"/>
      <sheetName val="Indeks_Sell"/>
      <sheetName val="BBS_(UU_PR-4)"/>
      <sheetName val="BBS_(UU_PR-5)"/>
      <sheetName val="Breakdown_Instrument"/>
      <sheetName val="Sch_6"/>
      <sheetName val="Detail_by_Cat"/>
      <sheetName val="FORM_X_COST"/>
      <sheetName val="RINC_FIN_T4___3_"/>
      <sheetName val="RINC_FIN_T4___2_"/>
      <sheetName val="COST_SUMM"/>
      <sheetName val="INDIRECT_COST-PART_l"/>
      <sheetName val="UU_PR-4&amp;5_xls"/>
      <sheetName val="PR(S-Curve)_(Future_Cost)"/>
      <sheetName val="bhn_"/>
      <sheetName val="Keb__Bhn,_alt,_tenaga"/>
      <sheetName val="Appendix_2(SatDas)"/>
      <sheetName val="unit_rate_analysis"/>
      <sheetName val="Man_Power"/>
      <sheetName val="DHS_AC"/>
      <sheetName val="Analisa_Baja"/>
      <sheetName val="BQ_ARS"/>
      <sheetName val="CM_Services"/>
      <sheetName val="Personel_Detail-FabSvc"/>
      <sheetName val="Personel_Bulanan-FabSvc"/>
      <sheetName val="har_70"/>
      <sheetName val="har_150"/>
      <sheetName val="GGN_TRANS_150"/>
      <sheetName val="GGN_TRANS_70"/>
      <sheetName val="KINERJA_KIT"/>
      <sheetName val="GGN_TRANS"/>
      <sheetName val="sept_01-07"/>
      <sheetName val="1_b_Pola_Operasi"/>
      <sheetName val="(L1_3)_CFLOW_Print"/>
      <sheetName val="Microsoft_Package"/>
      <sheetName val="Kabel_C&amp;S"/>
      <sheetName val="BBT_HARDU"/>
      <sheetName val="BBT_HARJAR"/>
      <sheetName val="BOBOT_+_VMAN"/>
      <sheetName val="JKM_03_4"/>
      <sheetName val="UJ_UPJ_KECIL2"/>
      <sheetName val="D-2_(E)2"/>
      <sheetName val="BrkDwn_Disc_Insulator2"/>
      <sheetName val="BQ_PRICE2"/>
      <sheetName val="S_CURVE2"/>
      <sheetName val="GBR_32"/>
      <sheetName val="Data_LM_20192"/>
      <sheetName val="SFC_TJ_BATU2"/>
      <sheetName val="Daftar_tunggu"/>
      <sheetName val="SKKI_dalam_Proses"/>
      <sheetName val="Usulan_Baru"/>
      <sheetName val="Usulan_Potensial"/>
      <sheetName val="Amortization_Table"/>
      <sheetName val="MS_Est"/>
      <sheetName val="sun_indo"/>
      <sheetName val="VGA_Ext"/>
      <sheetName val="HP_PC"/>
      <sheetName val="Sun_Misc"/>
      <sheetName val="PC_Srv"/>
      <sheetName val="Cat_(14)"/>
      <sheetName val="BIAYA_BP"/>
      <sheetName val="Tabel-Tk_Komp"/>
      <sheetName val="URAIAN_"/>
      <sheetName val="Genlist_RPTL_DES'03"/>
      <sheetName val="Genlist_RPTL_SEP'03"/>
      <sheetName val="Summary_SUMATRA"/>
      <sheetName val="Summary_KALIMANTAN"/>
      <sheetName val="Summary_SULAWESI"/>
      <sheetName val="Inv_OUTSIDE_JAVA"/>
      <sheetName val="Summary_LUAR_JAWA"/>
      <sheetName val="Analis__E-gak_dipakai"/>
      <sheetName val="Tower_"/>
      <sheetName val="KOND_&amp;_ACC_(UNBALANCE)"/>
      <sheetName val="RAB_INST"/>
      <sheetName val="bang_sederhana"/>
      <sheetName val="bang_tdk"/>
      <sheetName val="bang_sd"/>
      <sheetName val="bang_kantor"/>
      <sheetName val="bangun_wc"/>
      <sheetName val="analisa_hrg_sat-gak_dipakai"/>
      <sheetName val="analisa_hrg_sat_(2)"/>
      <sheetName val="upah&amp;material-gak_dipakai"/>
      <sheetName val="analisa_E-blm_diprint"/>
      <sheetName val="analisa_bahan-gak_dipakai"/>
      <sheetName val="rekap_E"/>
      <sheetName val="rekap_alat"/>
      <sheetName val="alat_-1-udah"/>
      <sheetName val="alat_-_2-UDAH"/>
      <sheetName val="alat_-_4-diprint"/>
      <sheetName val="REKAP_K"/>
      <sheetName val="K_Pvb"/>
      <sheetName val="K_PvbB"/>
      <sheetName val="k_spl"/>
      <sheetName val="K_035"/>
      <sheetName val="K_040"/>
      <sheetName val="K_110"/>
      <sheetName val="K_111"/>
      <sheetName val="K_210"/>
      <sheetName val="K_211"/>
      <sheetName val="K_224"/>
      <sheetName val="K_310"/>
      <sheetName val="K_310_SPL"/>
      <sheetName val="K_311"/>
      <sheetName val="K_321"/>
      <sheetName val="K_321_SPL_A"/>
      <sheetName val="K_321_SPL_B"/>
      <sheetName val="k_422"/>
      <sheetName val="k_510_spl"/>
      <sheetName val="K_516"/>
      <sheetName val="K_618"/>
      <sheetName val="K__636"/>
      <sheetName val="K__641"/>
      <sheetName val="K__705"/>
      <sheetName val="K__710"/>
      <sheetName val="K__715"/>
      <sheetName val="K__719"/>
      <sheetName val="K__720"/>
      <sheetName val="K__721"/>
      <sheetName val="K__722"/>
      <sheetName val="K_726"/>
      <sheetName val="K__730"/>
      <sheetName val="K_815_SPL"/>
      <sheetName val="SUMMARY_OF_SELLING_BENCHMARK"/>
      <sheetName val="SUMMARY_BENCH"/>
      <sheetName val="RESSEC_1_Bench"/>
      <sheetName val="SEC_1_Bench"/>
      <sheetName val="RESSEC_2_Bench"/>
      <sheetName val="SEC_2_Bench"/>
      <sheetName val="RESSEC_3_Bench"/>
      <sheetName val="SEC_3_Bench"/>
      <sheetName val="Tower_Input_2_of_TWINK"/>
      <sheetName val="CM_BAG_TIMUR2"/>
      <sheetName val="MONITORING_3071"/>
      <sheetName val="ANALISA_MEKANIKAL1"/>
      <sheetName val="AN_LISTRIK1"/>
      <sheetName val="KABEL_1"/>
      <sheetName val="Cover_Daf-21"/>
      <sheetName val="COVER_(2)1"/>
      <sheetName val="COVER_(3)1"/>
      <sheetName val="COVER_(6)1"/>
      <sheetName val="p__adm__&amp;teknis1"/>
      <sheetName val="tunduk_perpres1"/>
      <sheetName val="kebenaran_dok_1"/>
      <sheetName val="form_isian_(2)1"/>
      <sheetName val="DATA_ADMINISTRASI_(3)1"/>
      <sheetName val="Neraca_btl_(4)1"/>
      <sheetName val="personalia_(2)1"/>
      <sheetName val="PERALATAN_1"/>
      <sheetName val="pengalaman_(4)1"/>
      <sheetName val="pengalaman_(5)1"/>
      <sheetName val="DUK_BANK_(2)1"/>
      <sheetName val="DUK_BANK_(3)1"/>
      <sheetName val="KD_SKP1"/>
      <sheetName val="minat_(4)1"/>
      <sheetName val="pakta_(2)1"/>
      <sheetName val="d__hitam1"/>
      <sheetName val="ganti_rugi1"/>
      <sheetName val="COVER_(5)1"/>
      <sheetName val="garansi_1_th1"/>
      <sheetName val="Jdwal_pelaksanaan_(2)1"/>
      <sheetName val="mETODE_pELkSn_(2)1"/>
      <sheetName val="BAGN_ORGANISASI1"/>
      <sheetName val="PERALATAN__(2)1"/>
      <sheetName val="COVER_(4)1"/>
      <sheetName val="SURAT_PENAWARAN1"/>
      <sheetName val="UPAH_1"/>
      <sheetName val="HARGA__SATUAN1"/>
      <sheetName val="ANALISA-_BAHAN1"/>
      <sheetName val="CVR_(2)1"/>
      <sheetName val="RKLS_&amp;_LBR_DSR1"/>
      <sheetName val="REKAP_1"/>
      <sheetName val="time_1_1"/>
      <sheetName val="s-jadi_(2)"/>
      <sheetName val="GAL_KONST"/>
      <sheetName val="lti-gelagar_kayu"/>
      <sheetName val="LPA_KLAS_A"/>
      <sheetName val="LPA-KLAS_B"/>
      <sheetName val="LPB_KLAS_C"/>
      <sheetName val="PAS_BATU"/>
      <sheetName val="PARIT_GAL_TNH"/>
      <sheetName val="SAND_SHEET"/>
      <sheetName val="TIANG_PENGAMAN"/>
      <sheetName val="analisa_sirtu1"/>
      <sheetName val="AN_HARGA_(2)1"/>
      <sheetName val="AN_HARGA1"/>
      <sheetName val="bahan_print1"/>
      <sheetName val="UPAH__PRINT1"/>
      <sheetName val="ANALISA_PRINT1"/>
      <sheetName val="PU_WIL_I1"/>
      <sheetName val="Alat_Listrik1"/>
      <sheetName val="AN_HARGA__baru1"/>
      <sheetName val="harga_1"/>
      <sheetName val="Budg_Cost"/>
      <sheetName val="OH_by_F"/>
      <sheetName val="harga_20081"/>
      <sheetName val="Omega_Man_Power"/>
      <sheetName val="Fabric_&amp;_Erection"/>
      <sheetName val="Harga_mat's"/>
      <sheetName val="mat_elect"/>
      <sheetName val="analisa_civil"/>
      <sheetName val="UNTUK_PAK_AHYAK"/>
      <sheetName val="PRK_vs_GGN_2007-2009"/>
      <sheetName val="analisa_Str"/>
      <sheetName val="An_Ars"/>
      <sheetName val="Ana_Beton"/>
      <sheetName val="Ana_Sanitair"/>
      <sheetName val="lab_bahasa"/>
      <sheetName val="D2__ANALISA_BIAYA_INSP"/>
      <sheetName val="E3__ANALISA_BIAYA_HAR_TEK_SUTM"/>
      <sheetName val="E6__ANALISA_HARGA_HAR_NON_RUTIN"/>
      <sheetName val="US_indoor_vs_macro_outdoor2"/>
      <sheetName val="rekap_harga_satuan_pek"/>
      <sheetName val="PENGADAAN_PANCANG_"/>
      <sheetName val="instalasi_air_bersih"/>
      <sheetName val="instalasi_air_kotor_bekas"/>
      <sheetName val="Mat__List'102"/>
      <sheetName val="non_feeder-kc"/>
      <sheetName val="BQ_MC-0"/>
      <sheetName val="rab_kj_rev0"/>
      <sheetName val="REKAPITULASI_ANALISA"/>
      <sheetName val="Daftar_Kuantitas_dan_Harga"/>
      <sheetName val="JAMALI_APBN_2021"/>
      <sheetName val="ANALISA_PONDASI"/>
      <sheetName val="HS_PONDASI"/>
      <sheetName val="Anl__Peralatan"/>
      <sheetName val="Jadwal_(2)"/>
      <sheetName val="Twr__15_"/>
      <sheetName val="JAN_2011"/>
      <sheetName val="Bare_Summary1"/>
      <sheetName val="THREE_PASS"/>
      <sheetName val="vessel_weight"/>
      <sheetName val="Scheme_Mob_"/>
      <sheetName val="Conn__Lib1"/>
      <sheetName val="REF_ONLY"/>
      <sheetName val="RAB_SEKRETARIAT_(1)"/>
      <sheetName val="Work_Volume_Elec"/>
      <sheetName val="Cover_Daf_2"/>
      <sheetName val="01A-_RAB"/>
      <sheetName val="DATA_HARGA"/>
      <sheetName val="BQ_STP_35_M3_A&amp;B"/>
      <sheetName val="DETAIL_RAP"/>
      <sheetName val="Week9-Feb____"/>
      <sheetName val="rab_-_persiapan_&amp;_lantai-1"/>
      <sheetName val="MASTER_R1"/>
      <sheetName val="Rekap_Addendum"/>
      <sheetName val="TOTAL__"/>
      <sheetName val="Mark_Up"/>
      <sheetName val="RAB_(OK)"/>
      <sheetName val="_schedule_AMD-2_Rev_III"/>
      <sheetName val="Harga_Upah_&amp;_Bahan"/>
      <sheetName val="NERACA_TAHAP_PERTAMA"/>
      <sheetName val="BA_Exsport_Trafo_IP"/>
      <sheetName val="Pemakaian_BBakar"/>
      <sheetName val="BB_STAT_PTD_OKT_11"/>
      <sheetName val="BB_PP_PTD_OKT_11"/>
      <sheetName val="bb_stat_ptd_sept_11"/>
      <sheetName val="BB_per_sept_11_PTD"/>
      <sheetName val="Rupiah_BB_permesin"/>
      <sheetName val="PS(bruto10-neto10)_adjust"/>
      <sheetName val="S_D_"/>
      <sheetName val="Eff_Thermal"/>
      <sheetName val="EVAL_SEWA_"/>
      <sheetName val="RKA_PER_MESIN"/>
      <sheetName val="tabel_phs"/>
      <sheetName val="data_PK_II-03"/>
      <sheetName val="FORM_REN_BUL_LUR"/>
      <sheetName val="Sub_Sistem_SBST"/>
      <sheetName val="Master_2008"/>
      <sheetName val="Simp_Belimbing"/>
      <sheetName val="Keban_Agung"/>
      <sheetName val="sumsel_5"/>
      <sheetName val="PLTP_ULUBELU"/>
      <sheetName val="PLTP_Sarula"/>
      <sheetName val="LMVPP_BELAWAN"/>
      <sheetName val="Selisih_Prod"/>
      <sheetName val="Gab_2010-2011_Ver1"/>
      <sheetName val="Visi_Dis_2012"/>
      <sheetName val="Compatibility_Report"/>
      <sheetName val="20100119_RKAP_2010_-_All_Region"/>
      <sheetName val="KONSOL_(FIX)"/>
      <sheetName val="Strategic_Inisiative"/>
      <sheetName val="⼅킴`଀　ମ_ᰳ蠀ᰫ관킱쁠壢耄䢿਀＀ヿ଱ꠀᰳ耀ଘ"/>
      <sheetName val="BTND"/>
      <sheetName val="Jetty"/>
      <sheetName val="Realisasi Mitra"/>
      <sheetName val="Realisasi PLTU"/>
      <sheetName val="Bahan dan Upah"/>
      <sheetName val="AHSP"/>
      <sheetName val="VolumePipaLaut"/>
      <sheetName val="N-ASII"/>
      <sheetName val="BBCAJ"/>
      <sheetName val="BBCA"/>
      <sheetName val="BBRI-N"/>
      <sheetName val="BMRI"/>
      <sheetName val="DNKS-N"/>
      <sheetName val="IDSR"/>
      <sheetName val="JIHD-J"/>
      <sheetName val="N-ISAT"/>
      <sheetName val="LAPD"/>
      <sheetName val="N-SMGR"/>
      <sheetName val="N-TLKM"/>
      <sheetName val="N-UNTR"/>
      <sheetName val="N-UNVR"/>
      <sheetName val="Submission_Form22"/>
      <sheetName val="INLAND_FACTOR_DISTANCE22"/>
      <sheetName val="HARGA_SATUAN23"/>
      <sheetName val="Twr_(15)22"/>
      <sheetName val="sch_1_222"/>
      <sheetName val="BOQ_Rekap3"/>
      <sheetName val="D-Bahan_&amp;_Upah3"/>
      <sheetName val="TB_Juni2011Gabungan2"/>
      <sheetName val="PS_GI22"/>
      <sheetName val="stand&amp;faktor_kali22"/>
      <sheetName val="IkhtisarBiop(12_0)3"/>
      <sheetName val="Currency_Rate2"/>
      <sheetName val="PROTECTION_6"/>
      <sheetName val="JENIS_PDP3"/>
      <sheetName val="LabaRugi_Lainnya_2005(20)2"/>
      <sheetName val="LabaRugi_Unsur2004(21A)2"/>
      <sheetName val="LabaRugi_Fungsi_th_(t-1)(21B)3"/>
      <sheetName val="LabaRugi_Lainnya(20)3"/>
      <sheetName val="LabaRugi_Unsur_th(t-1)(21A)3"/>
      <sheetName val="kwh_pakai1"/>
      <sheetName val="Beltra__(7)3"/>
      <sheetName val="UPAH_DAN_BAHAN2"/>
      <sheetName val="A_Div103"/>
      <sheetName val="A_Div33"/>
      <sheetName val="A_Div_23"/>
      <sheetName val="A_Div_43"/>
      <sheetName val="A_Div53"/>
      <sheetName val="A_Div73"/>
      <sheetName val="FJ_per_BLN2"/>
      <sheetName val="Upah_Bahan2"/>
      <sheetName val="LabaRugi_Fungsi2"/>
      <sheetName val="LabaRugi_Fungsi2004(21B)2"/>
      <sheetName val="DExp_Lmb3"/>
      <sheetName val="Data_Realisasi2"/>
      <sheetName val="Curah_Hujan_Bulanan2"/>
      <sheetName val="struktur_tdk_dipakai2"/>
      <sheetName val="Analisa_&amp;_Upah1"/>
      <sheetName val="Noodles_(assumptions)1"/>
      <sheetName val="SUMMARY_TOTAL1"/>
      <sheetName val="F1-Construction_Cost_Breakdown1"/>
      <sheetName val="Bill_of_Quantity1"/>
      <sheetName val="Owner_Jkt_Office1"/>
      <sheetName val="Owner_Site_Office1"/>
      <sheetName val="SCH_GG_&amp;_SAS1"/>
      <sheetName val="CUTI_TH1"/>
      <sheetName val="CUTI_BESAR1"/>
      <sheetName val="WINDUAN_21"/>
      <sheetName val="WINDUAN_31"/>
      <sheetName val="WINDUAN_41"/>
      <sheetName val="Pens__Normal_1"/>
      <sheetName val="Data_THR1"/>
      <sheetName val="Data_Peg__per_1_Jan-20061"/>
      <sheetName val="Gaji_Dasar1"/>
      <sheetName val="Tunj__Jabatan1"/>
      <sheetName val="Tj__Daerah1"/>
      <sheetName val="Tj__Dasar1"/>
      <sheetName val="Ct_Th_1"/>
      <sheetName val="Ct_Bsr_1"/>
      <sheetName val="2_Windu1"/>
      <sheetName val="3_Windu1"/>
      <sheetName val="4_Windu1"/>
      <sheetName val="Iur_Pemb_Kerja1"/>
      <sheetName val="Pajak_1"/>
      <sheetName val="Pakaian_Dinas1"/>
      <sheetName val="Uang_Makan_Lembur1"/>
      <sheetName val="Biaya_Diklat1"/>
      <sheetName val="Final_-_1_Tahun1"/>
      <sheetName val="Final_-_Triwulanan1"/>
      <sheetName val="Final_-_Bulanan1"/>
      <sheetName val="alat_(2)1"/>
      <sheetName val="upah_(2)1"/>
      <sheetName val="Cash_&amp;_cash_equivalent1"/>
      <sheetName val="Trade_Receivable1"/>
      <sheetName val="Other_Receivable1"/>
      <sheetName val="Tax_Recoverable1"/>
      <sheetName val="Deffered_Expenditure1"/>
      <sheetName val="Plasma_Investment1"/>
      <sheetName val="koreksi_plasma1"/>
      <sheetName val="Developmen_Cost_of_Plt_1"/>
      <sheetName val="Fixed_Asset1"/>
      <sheetName val="Construction_In_Progress1"/>
      <sheetName val="Acrual_1"/>
      <sheetName val="Advances_from_customers1"/>
      <sheetName val="Tax_Payable1"/>
      <sheetName val="Bank_Loan_&amp;_Other_Loan1"/>
      <sheetName val="Other_Forex1"/>
      <sheetName val="Finance_exp_1"/>
      <sheetName val="loan_wilmar_11"/>
      <sheetName val="loan_wilmar_21"/>
      <sheetName val="loan_u_sap_11"/>
      <sheetName val="loan_u_sap_21"/>
      <sheetName val="loan_wilmar1"/>
      <sheetName val="loan_u_sap1"/>
      <sheetName val="Tes_Bs1"/>
      <sheetName val="Tes_Pl1"/>
      <sheetName val="Idr_This_Month1"/>
      <sheetName val="Idr_Todate1"/>
      <sheetName val="Usd_This_Month1"/>
      <sheetName val="Usd_Todate1"/>
      <sheetName val="Forex_11"/>
      <sheetName val="NMI-Tax_Recoverable_&amp;_Payable1"/>
      <sheetName val="Other_Asset1"/>
      <sheetName val="Stock_Movement1"/>
      <sheetName val="NMI-Tax_Recoverable&amp;Payable1"/>
      <sheetName val="NMI-Acrual_1"/>
      <sheetName val="NMI-Developmen_Cost_of_Plt_1"/>
      <sheetName val="NMI-Plasma_Investment1"/>
      <sheetName val="NMI-Def_exp,_Bank&amp;Other_Loan1"/>
      <sheetName val="Monetery_Item-_Related1"/>
      <sheetName val="Monetery_Item-Non_Related1"/>
      <sheetName val="Monetery_Item1"/>
      <sheetName val="MASTER_FILE1"/>
      <sheetName val="usd_2002_stl_adj1"/>
      <sheetName val="Cinta_Manis11"/>
      <sheetName val="Cinta_Manis21"/>
      <sheetName val="16_P_W_T1"/>
      <sheetName val="13_FLARE_SYSTEM1"/>
      <sheetName val="5_C_H_U1"/>
      <sheetName val="4_G_S_U_AREA1"/>
      <sheetName val="3_INLET_MANIFOLD1"/>
      <sheetName val="2_CPP_station1"/>
      <sheetName val="1_Flow_line1"/>
      <sheetName val="Bentuk-11_1"/>
      <sheetName val="Form_04B-21"/>
      <sheetName val="AG_Pipe_Qty_Analysis7"/>
      <sheetName val="BA_Transaction1"/>
      <sheetName val="AHS_STR_ARS1"/>
      <sheetName val="AHS_ME1"/>
      <sheetName val="HSD_ARS+STR1"/>
      <sheetName val="HSD_ME1"/>
      <sheetName val="KMS-DISHIGH_1"/>
      <sheetName val="SE_11-BASKET1"/>
      <sheetName val="TRANS_(GAB)1"/>
      <sheetName val="Resume_RKAP1"/>
      <sheetName val="RESUM__DISBURSE1"/>
      <sheetName val="Resum_Prioritas1"/>
      <sheetName val="RESUM_1"/>
      <sheetName val="urgensi-basket_11"/>
      <sheetName val="urgensi-basket_21"/>
      <sheetName val="urgensi-basket_31"/>
      <sheetName val="urgensi-basket_41"/>
      <sheetName val="urgensi-basket_51"/>
      <sheetName val="urgensi-basket_61"/>
      <sheetName val="UAI_2009-_RJBR-Rev_Jun_20081"/>
      <sheetName val="DAFT_HARG_SAT_PEK_1"/>
      <sheetName val="DAFT_ALAT,UPAH_&amp;_MAT1"/>
      <sheetName val="PLN_E1"/>
      <sheetName val="PLN_TRK1"/>
      <sheetName val="REK_WIL1"/>
      <sheetName val="REK_DIS1"/>
      <sheetName val="REK_KP1"/>
      <sheetName val="REK_JP1"/>
      <sheetName val="REK_PIK1"/>
      <sheetName val="REK_AP1"/>
      <sheetName val="REKAP_UNIT_11"/>
      <sheetName val="RIP_11"/>
      <sheetName val="RKAI_11"/>
      <sheetName val="RISD_11"/>
      <sheetName val="DAF_PROY1"/>
      <sheetName val="OCT_FDN6"/>
      <sheetName val="Summary_Sheets8"/>
      <sheetName val="Pipe_Supports6"/>
      <sheetName val="EQUIP_LIST7"/>
      <sheetName val="Process_Piping6"/>
      <sheetName val="3__GROUNDING_SYSTEM6"/>
      <sheetName val="Material_and_Manpower_data6"/>
      <sheetName val="Pricing_Summary6"/>
      <sheetName val="Alum_6"/>
      <sheetName val="9_Material_Rates6"/>
      <sheetName val="P-HOT_XLS6"/>
      <sheetName val="Bid_Summary1"/>
      <sheetName val="2_2_STAFF_Scedule7"/>
      <sheetName val="steam_table6"/>
      <sheetName val="HORI__VESSEL7"/>
      <sheetName val="입출재고현황_(2)9"/>
      <sheetName val="Civil_18"/>
      <sheetName val="Civil_28"/>
      <sheetName val="Civil_38"/>
      <sheetName val="Site_18"/>
      <sheetName val="Site_28"/>
      <sheetName val="Site_38"/>
      <sheetName val="Site_Faci8"/>
      <sheetName val="Rate_Analysis9"/>
      <sheetName val="97_사업추정(WEKI)7"/>
      <sheetName val="Man_Hole7"/>
      <sheetName val="Inst_Matl_Table6"/>
      <sheetName val="Loop_Type6"/>
      <sheetName val="1__설계조건_2_단면가정_3__하중계산6"/>
      <sheetName val="DATA_입력란6"/>
      <sheetName val="GROUNDING_SYSTEM6"/>
      <sheetName val="MP_MOB7"/>
      <sheetName val="PAD_TR보호대기초6"/>
      <sheetName val="Car_park_lease6"/>
      <sheetName val="sum1_(2)6"/>
      <sheetName val="General_Data10"/>
      <sheetName val="8_PILE__(돌출)4"/>
      <sheetName val="bldg_list3"/>
      <sheetName val="Utility_and_Fire_flange7"/>
      <sheetName val="L_V_Separator3"/>
      <sheetName val="Eq__Mobilization7"/>
      <sheetName val="MTO_REV_2(ARMOR)2"/>
      <sheetName val="Steel-Main_Work2"/>
      <sheetName val="Proj_Cost_Sumry2"/>
      <sheetName val="Wt_of_Mod_2"/>
      <sheetName val="EL_표면적1"/>
      <sheetName val="D1_12"/>
      <sheetName val="D2_12"/>
      <sheetName val="Administrative_Prices7"/>
      <sheetName val="장비검사_사진1"/>
      <sheetName val="Air_Cooler-E1"/>
      <sheetName val="static_cal1"/>
      <sheetName val="SOS_PLC_&amp;_Panel1"/>
      <sheetName val="중간재_재공1"/>
      <sheetName val="EXT_CHECK1"/>
      <sheetName val="1_설계조건1"/>
      <sheetName val="118_세금과공과1"/>
      <sheetName val="108_수선비1"/>
      <sheetName val="12월_수선비_사용실적1"/>
      <sheetName val="M_112"/>
      <sheetName val="PKG_&quot;A&quot;_Detail_-_정풍1"/>
      <sheetName val="Memb_Schd2"/>
      <sheetName val="Harga_Satuan_Upah_&amp;_Bahan3"/>
      <sheetName val="BARU-4_1"/>
      <sheetName val="Rincian_Iuran1"/>
      <sheetName val="Data_Rekon1"/>
      <sheetName val="Inter__1(1)&amp;2(0)1"/>
      <sheetName val="Inter__1(1)&amp;2(1)1"/>
      <sheetName val="Inds_&amp;_For1"/>
      <sheetName val="K&amp;ACC_(UNCE)_1-5_ME1"/>
      <sheetName val="RAB_INST_1-5_ME1"/>
      <sheetName val="RAB_1-51"/>
      <sheetName val="RKP_1-51"/>
      <sheetName val="Form-05A_Bare_Cost1"/>
      <sheetName val="Form-05B_Calculation_Cost1"/>
      <sheetName val="Form-05C_Major_Item1"/>
      <sheetName val="Summary_FO1"/>
      <sheetName val="BoQ_FO1"/>
      <sheetName val="BoQ_FO_Bare1"/>
      <sheetName val="Labor_Rate1"/>
      <sheetName val="HE_Rate1"/>
      <sheetName val="TDC_COA_Sumry2"/>
      <sheetName val="TDC_Item_Dets2"/>
      <sheetName val="TDC_Item_Sumry2"/>
      <sheetName val="TDC_Key_Qty_Sumry2"/>
      <sheetName val="List_-_Components2"/>
      <sheetName val="List_-_Equipment2"/>
      <sheetName val="COA_Sumry_-_Std_Imp2"/>
      <sheetName val="Contr_TDC_-_Std_Imp2"/>
      <sheetName val="Item_Sumry_-_Std_Imp2"/>
      <sheetName val="Unit_Costs_-_Std_Imp2"/>
      <sheetName val="Unit_MH_-_Std_Imp2"/>
      <sheetName val="Proj_TIC_-_Std_Imp2"/>
      <sheetName val="DaftarIsi_(2)3"/>
      <sheetName val="Penyert_lainnya3"/>
      <sheetName val="AkunPenutup_AP3"/>
      <sheetName val="KursNota_3"/>
      <sheetName val="[LKSEM2001PJB_xlsUL_28b3"/>
      <sheetName val="ROB_AGUST'063"/>
      <sheetName val="_LKSEM2001PJB_xlsUL_28b3"/>
      <sheetName val="TARGET_10_20_-_20053"/>
      <sheetName val="An__Alat2"/>
      <sheetName val="Pareto_Per_Bay_Trafo2"/>
      <sheetName val="kroscek_BBM1"/>
      <sheetName val="simulasi_droping1"/>
      <sheetName val="Tabel_ND(Tb8)1"/>
      <sheetName val="Harga_Upah1"/>
      <sheetName val="D1-R_(Prelim)1"/>
      <sheetName val="RAB_SPK_PB_41_500_VA1"/>
      <sheetName val="RAB_INV_PB_41_500_VA1"/>
      <sheetName val="BUKTI_BAYAR1"/>
      <sheetName val="PERSEDIAAN_MATERIAL1"/>
      <sheetName val="List_of_Eqp1"/>
      <sheetName val="Laba_(Rugi)_Per_Unsur1"/>
      <sheetName val="spp_mesin_sn_1428_(Electric)1"/>
      <sheetName val="biaya_jasa_borongan_14281"/>
      <sheetName val="UP3B_KSKT1"/>
      <sheetName val="UP3B_KALBAR1"/>
      <sheetName val="UP3B_KALTIM1"/>
      <sheetName val="UPT_KSKT1"/>
      <sheetName val="UPT_KALTIMRA1"/>
      <sheetName val="Table_21"/>
      <sheetName val="1_KONTEKS1"/>
      <sheetName val="25_GABUNGAN_JASA_2014-20161"/>
      <sheetName val="Tabel_ND1"/>
      <sheetName val="Unit_-_Indramayu1"/>
      <sheetName val="10__ND-Lampung1"/>
      <sheetName val="Rinci_sekt_13-141"/>
      <sheetName val="1__IMPASSING1"/>
      <sheetName val="ANALISA__(BARU)1"/>
      <sheetName val="Analisa_SNI_20091"/>
      <sheetName val="Inflasi_$1"/>
      <sheetName val="Dolar_dalam_Rp1"/>
      <sheetName val="Rekap_WP1"/>
      <sheetName val="REKAPAN_RFM_6871"/>
      <sheetName val="Invested_capital_VDF1"/>
      <sheetName val="Summary_Page_VDF1"/>
      <sheetName val="PV_of_Op_Leases_VDF1"/>
      <sheetName val="Income_Statement_VDF1"/>
      <sheetName val="Isolasi_Luar_Dalam1"/>
      <sheetName val="Isolasi_Luar1"/>
      <sheetName val="FA_Movement1"/>
      <sheetName val="OVERALL_V21"/>
      <sheetName val="Inditect_non_Markup1"/>
      <sheetName val="Detail__INDirect_Cost1"/>
      <sheetName val="Personel_Detail-ProjMgtSvc1"/>
      <sheetName val="Personel_Bulanan-ProjMgtSvc1"/>
      <sheetName val="Insentif_Mngt1"/>
      <sheetName val="Personel_Detail-EngSvc1"/>
      <sheetName val="Personel_Bulanan-EngSvc1"/>
      <sheetName val="Personel_Detail-ProcSvc1"/>
      <sheetName val="Personel_Bulanan-ProcSvc1"/>
      <sheetName val="Personel_Detail-ConstrSvc1"/>
      <sheetName val="Personel_Bulanan-ConstrSvc1"/>
      <sheetName val="Facilities_for_PTM1"/>
      <sheetName val="ICT_Jkt1"/>
      <sheetName val="ICT_Balongan1"/>
      <sheetName val="Training_&amp;_Others1"/>
      <sheetName val="quick_account_rate1"/>
      <sheetName val="quick_account_rate21"/>
      <sheetName val="Sewa_Ruang_Meeting1"/>
      <sheetName val="FLIb_on_COD2"/>
      <sheetName val="FLIb_for_Phase_One_except_COD2"/>
      <sheetName val="FLIb_for_Phase_Two2"/>
      <sheetName val="FLI_after_COD2"/>
      <sheetName val="FLI_before_COD2"/>
      <sheetName val="FLI___Sec_12"/>
      <sheetName val="Equip_COA_Sumry1"/>
      <sheetName val="Pipe_COA_Sumry1"/>
      <sheetName val="Civil_COA_Sumry1"/>
      <sheetName val="Steel_COA_Sumry1"/>
      <sheetName val="Inst_COA_Sumry1"/>
      <sheetName val="Elec_COA_Sumry1"/>
      <sheetName val="Insul_COA_Sumry1"/>
      <sheetName val="Paint_COA_Sumry1"/>
      <sheetName val="Pipe_Item_Sumry1"/>
      <sheetName val="Civil_Item_Sumry1"/>
      <sheetName val="Steel_Item_Sumry1"/>
      <sheetName val="Inst_Item_Sumry1"/>
      <sheetName val="Elec_Item_Sumry1"/>
      <sheetName val="Insul_Item_Sumry1"/>
      <sheetName val="Paint_Item_Sumry1"/>
      <sheetName val="Equip_Item_Dets1"/>
      <sheetName val="Pipe_Item_Dets1"/>
      <sheetName val="Civil_Item_Dets1"/>
      <sheetName val="Steel_Item_Dets1"/>
      <sheetName val="Inst_Item_Dets1"/>
      <sheetName val="Elec_Item_Dets1"/>
      <sheetName val="Insul_Item_Dets1"/>
      <sheetName val="Paint_Item_Dets1"/>
      <sheetName val="Design_-_All_Equip1"/>
      <sheetName val="Design_-_Comprsr1"/>
      <sheetName val="Design_-_Exchangers1"/>
      <sheetName val="Design_-_Pumps1"/>
      <sheetName val="Design_-_Towers1"/>
      <sheetName val="Design_-_Utility_Svc1"/>
      <sheetName val="Design_-_Vessels1"/>
      <sheetName val="List_-_Motors1"/>
      <sheetName val="Project_Metrics2"/>
      <sheetName val="Pipe_Line_List1"/>
      <sheetName val="Neraca_Changes1"/>
      <sheetName val="Laba_Rugi_Changes1"/>
      <sheetName val="Investasi_Changes1"/>
      <sheetName val="LabaRugi_Unsur1"/>
      <sheetName val="FAKTORMWHJUAL_(2)1"/>
      <sheetName val="SALDO_KAS1"/>
      <sheetName val="IPP_VOLUME1"/>
      <sheetName val="Rp_kWh1"/>
      <sheetName val="Ongkos_Angkut1"/>
      <sheetName val="BAB_Lainnya1"/>
      <sheetName val="By_Non_HPP1"/>
      <sheetName val="AT_20041"/>
      <sheetName val="Perhit_HPP1"/>
      <sheetName val="Cair_Subs1"/>
      <sheetName val="_Biaya_Hsd&amp;Oli1"/>
      <sheetName val="Kin3TH_(2)1"/>
      <sheetName val="RESUME_TAHUNAN1"/>
      <sheetName val="ROH,DMA,_PROD1"/>
      <sheetName val="List_Unit_&amp;_AP1"/>
      <sheetName val="Rekap_Start_UP1"/>
      <sheetName val="BD_prix_PDR1"/>
      <sheetName val="GGN_PER_UNIT1"/>
      <sheetName val="L27_Data1"/>
      <sheetName val="ringkasan_penilaian_(2)1"/>
      <sheetName val="TUG_W491"/>
      <sheetName val="List_of_Inventory_W491"/>
      <sheetName val="TUG_W501"/>
      <sheetName val="List_of_Inventory_W511"/>
      <sheetName val="TUG_W511"/>
      <sheetName val="List_of_Inventory_W501"/>
      <sheetName val="03_UAT_DAN_PS1"/>
      <sheetName val="Monitoring_AI_OH_SI_20191"/>
      <sheetName val="Bahan_1"/>
      <sheetName val="Pekerjaan_1"/>
      <sheetName val="KUWATI(Total)_11"/>
      <sheetName val="집계표_(TOTAL)11"/>
      <sheetName val="집계표_(CIVIL-23)11"/>
      <sheetName val="집계표_(FGRU)11"/>
      <sheetName val="집계표_(25,26)11"/>
      <sheetName val="집계표_(MEROX)11"/>
      <sheetName val="집계표_(NITROGEN)11"/>
      <sheetName val="집계표_(M4)11"/>
      <sheetName val="집계표_(CIVIL4)11"/>
      <sheetName val="집계표_(CIVIL6)11"/>
      <sheetName val="집계표_(CIVIL7)11"/>
      <sheetName val="내역서(DEMO_TOTAL)11"/>
      <sheetName val="내역서_(CIVIL-23)11"/>
      <sheetName val="내역서_(fgru)11"/>
      <sheetName val="내역서_(25&amp;26)11"/>
      <sheetName val="내역서_(MEROX)11"/>
      <sheetName val="내역서_(NITROGEN)11"/>
      <sheetName val="내역서_(M4)11"/>
      <sheetName val="내역서_(CIVIL-4)11"/>
      <sheetName val="내역서_(CIVIL-6)11"/>
      <sheetName val="내역서_(CIVIL-7)11"/>
      <sheetName val="OPTION_211"/>
      <sheetName val="OPTION_311"/>
      <sheetName val="2002년_현장공사비_국내_실적11"/>
      <sheetName val="2003년국내현장공사비_실적11"/>
      <sheetName val="VC2_10_9911"/>
      <sheetName val="INPUT_DATA10"/>
      <sheetName val="집계표_(25,26ဩ10"/>
      <sheetName val="Form_010"/>
      <sheetName val="Form_D-19"/>
      <sheetName val="Form_B-19"/>
      <sheetName val="Form_F-19"/>
      <sheetName val="LABOR_&amp;_자재9"/>
      <sheetName val="내역서_耰&quot;8"/>
      <sheetName val="Price_Schedule9"/>
      <sheetName val="간접비_총괄9"/>
      <sheetName val="6PILE__(돌출)8"/>
      <sheetName val="3_공통공사대비9"/>
      <sheetName val="CAL_9"/>
      <sheetName val="내역서_耰&quot;??9"/>
      <sheetName val="WEIGHT_LIST8"/>
      <sheetName val="산#2-1_(2)8"/>
      <sheetName val="BEND_LOSS8"/>
      <sheetName val="EQUIPMENT_-29"/>
      <sheetName val="공사비_내역_(가)8"/>
      <sheetName val="Static_Equip8"/>
      <sheetName val="단면_(2)8"/>
      <sheetName val="Form_A_8"/>
      <sheetName val="내역서_耰&quot;_x005f_x0000__x005f_x0000_8"/>
      <sheetName val="Áý°èÇ¥_(TOTAL)7"/>
      <sheetName val="Áý°èÇ¥_(CIVIL-23)7"/>
      <sheetName val="Áý°èÇ¥_(FGRU)7"/>
      <sheetName val="Áý°èÇ¥_(25,26)7"/>
      <sheetName val="Áý°èÇ¥_(MEROX)7"/>
      <sheetName val="Áý°èÇ¥_(NITROGEN)7"/>
      <sheetName val="Áý°èÇ¥_(M4)7"/>
      <sheetName val="Áý°èÇ¥_(CIVIL4)7"/>
      <sheetName val="Áý°èÇ¥_(CIVIL6)7"/>
      <sheetName val="Áý°èÇ¥_(CIVIL7)7"/>
      <sheetName val="³»¿ª¼­(DEMO_TOTAL)7"/>
      <sheetName val="³»¿ª¼­_(CIVIL-23)7"/>
      <sheetName val="³»¿ª¼­_(fgru)7"/>
      <sheetName val="³»¿ª¼­_(25&amp;26)7"/>
      <sheetName val="³»¿ª¼­_(MEROX)7"/>
      <sheetName val="³»¿ª¼­_(NITROGEN)7"/>
      <sheetName val="³»¿ª¼­_(M4)7"/>
      <sheetName val="³»¿ª¼­_(CIVIL-4)7"/>
      <sheetName val="³»¿ª¼­_(CIVIL-6)7"/>
      <sheetName val="³»¿ª¼­_(CIVIL-7)7"/>
      <sheetName val="2002³â_ÇöÀå°ø»çºñ_±¹³»_½ÇÀû7"/>
      <sheetName val="2003³â±¹³»ÇöÀå°ø»çºñ_½ÇÀû7"/>
      <sheetName val="[SANDAN_XLS??7"/>
      <sheetName val="3_Breakdown_Direct_Paint8"/>
      <sheetName val="Cash_Flow_bulanan2"/>
      <sheetName val="내역서_耰&quot;__9"/>
      <sheetName val="7__월별투입내역서7"/>
      <sheetName val="BM_DATA_SHEET8"/>
      <sheetName val="계측_내역서7"/>
      <sheetName val="내역서_耰&quot;_x005f_x005f_x005f_x0000__x005f_x005f_x0007"/>
      <sheetName val="Z-_GENERAL_PRICE_SUMMARY7"/>
      <sheetName val="_Estimate__7"/>
      <sheetName val="WBS_447"/>
      <sheetName val="WBS_417"/>
      <sheetName val="Precios_por_Administración7"/>
      <sheetName val="Precios_Unitarios7"/>
      <sheetName val="Subcon_A7"/>
      <sheetName val="내역서_耰&quot;_x005f_x005f_x005f_x005f_x005f_x005f_x00007"/>
      <sheetName val="T_37"/>
      <sheetName val="Vind_-_BtB7"/>
      <sheetName val="LV_induction_motors7"/>
      <sheetName val="BSD_(2)7"/>
      <sheetName val="SCHEDD_TAMBAHAN7"/>
      <sheetName val="_SANDAN_XLS__7"/>
      <sheetName val="Particular_Sch1"/>
      <sheetName val="입찰내역_발주처_양식7"/>
      <sheetName val="RAB_AR&amp;STR2"/>
      <sheetName val="Unit_Price_2"/>
      <sheetName val="Form_B7"/>
      <sheetName val="Material_Selections7"/>
      <sheetName val="Monthly_Load7"/>
      <sheetName val="Weekly_Load7"/>
      <sheetName val="내역서_(∮ἀ嘆ɶ6"/>
      <sheetName val="내역서_耰&quot;_x005f_x005f_x005f_x005f_x005f_x005f_x005f7"/>
      <sheetName val="Data_List2"/>
      <sheetName val="Man_Power_&amp;_Comp2"/>
      <sheetName val="Evaluasi_Penw2"/>
      <sheetName val="F_ALARM2"/>
      <sheetName val="UP_MINOR2"/>
      <sheetName val="Piping_BQ_for_one_turbine7"/>
      <sheetName val="breakdown_of_wage_rate7"/>
      <sheetName val="Indirect_Cost7"/>
      <sheetName val="Resource_table7"/>
      <sheetName val="FWBS_15306"/>
      <sheetName val="Fire_Protection7"/>
      <sheetName val="단가_(2)6"/>
      <sheetName val="4-3LEVEL-5_epic_46"/>
      <sheetName val="w't_table7"/>
      <sheetName val="실행예산_MM6"/>
      <sheetName val="Heavy_Equipments7"/>
      <sheetName val="Equipment_List7"/>
      <sheetName val="Form1_SQP7"/>
      <sheetName val="공정계획(내부계획25%,내부w_f)7"/>
      <sheetName val="SFN_ORIG7"/>
      <sheetName val="plan&amp;section_of_foundation3"/>
      <sheetName val="working_load_at_the_btm_ft_3"/>
      <sheetName val="stability_check3"/>
      <sheetName val="design_criteria3"/>
      <sheetName val="design_load3"/>
      <sheetName val="BOQ-B_DOWN6"/>
      <sheetName val="Dir_Manpower_Other_Exp_7"/>
      <sheetName val="ITB_COST7"/>
      <sheetName val="MODULE_CONFIRM6"/>
      <sheetName val="Cash_In-Cash_Out_Actual6"/>
      <sheetName val="내역서1999_8최종2"/>
      <sheetName val="PROJECT_BRIEF2"/>
      <sheetName val="_2"/>
      <sheetName val="할증_2"/>
      <sheetName val="BO䁑-B_䁄OWN2"/>
      <sheetName val="99__FWBS(Ref)2"/>
      <sheetName val="99__Change_Rate2"/>
      <sheetName val="CUADRO_DE_PRECIOS6"/>
      <sheetName val="Updating_Form-Oct_20112"/>
      <sheetName val="Weld_Consumable2"/>
      <sheetName val="NDE_Cost-Summary2"/>
      <sheetName val="9July_Above_Ground_Pipe2"/>
      <sheetName val="Process_Data_12"/>
      <sheetName val="64_41"/>
      <sheetName val="64_51"/>
      <sheetName val="36_21"/>
      <sheetName val="36_11"/>
      <sheetName val="Sum_(Case-3)2"/>
      <sheetName val="Closeout_Control2"/>
      <sheetName val="Site_Findings_Status_Sheet2"/>
      <sheetName val="1100-1200-1300-1910-2140-LEV_22"/>
      <sheetName val="내역서_耰&quot;_x005f_x005f_x005f_x0000_2"/>
      <sheetName val="내역서_耰&quot;_x005f_x005f_x005f_x005f_2"/>
      <sheetName val="내역서_耰&quot;_x005f_x0000__x00003"/>
      <sheetName val="Material_Price2"/>
      <sheetName val="5_)_Time_Delays2"/>
      <sheetName val="Discounted_Cash_Flow2"/>
      <sheetName val="Ocean_Transporation_Charge2"/>
      <sheetName val="SUMMARY_(0A)2"/>
      <sheetName val="SUMMARY_(1A)2"/>
      <sheetName val="SUMMARY_(1B)2"/>
      <sheetName val="SUMMARY_(03)2"/>
      <sheetName val="F1(Cable_Rack)2"/>
      <sheetName val="F2(Cable_Rack)2"/>
      <sheetName val="F3(Cable_Rack)2"/>
      <sheetName val="F1_(POLYMER)2"/>
      <sheetName val="F2_(POLYMER)2"/>
      <sheetName val="F3_(POLYMER)2"/>
      <sheetName val="F4_(POLYMER)2"/>
      <sheetName val="F5(_Polymerization_)2"/>
      <sheetName val="F6_(_Polymerization_)2"/>
      <sheetName val="B1_(Grid_A-7,_-6)2"/>
      <sheetName val="B1_(Grid_A,_B)2"/>
      <sheetName val="B1_(Grid_C-7,_-6)2"/>
      <sheetName val="B2_(Grid_-7_B,_C)_(1)2"/>
      <sheetName val="B2_(Grid_-7_B,_C)_(2)2"/>
      <sheetName val="B2_(Grid_-6_B,_C)_(1)2"/>
      <sheetName val="B2_(Grid_-6_B,_C)_(2)2"/>
      <sheetName val="F1_(MONOMER)2"/>
      <sheetName val="F2_(MONOMER)2"/>
      <sheetName val="F3_(MONOMER)2"/>
      <sheetName val="90K060C_(MONOMER)2"/>
      <sheetName val="F1_(EXTRUSION)2"/>
      <sheetName val="F2_(EXTRUSION)2"/>
      <sheetName val="F3_(EXTRUSION)2"/>
      <sheetName val="F4_(EXTRUSION)2"/>
      <sheetName val="F5_(EXTRUSION)2"/>
      <sheetName val="F6A_(EXTRUSION)2"/>
      <sheetName val="F6D_(EXTRUSION)2"/>
      <sheetName val="F7_(EXTRUSION)2"/>
      <sheetName val="F8_(EXTRUSION)2"/>
      <sheetName val="F9_(EXTRUSION)2"/>
      <sheetName val="F10_(EXTRUSION)2"/>
      <sheetName val="F11_(EXTRUSION)2"/>
      <sheetName val="B1_(Grid_F-5`,_4`)2"/>
      <sheetName val="B2_(Grid_F,E-4`)2"/>
      <sheetName val="B2_(Grid_F,E-5`)2"/>
      <sheetName val="B3_(Grid_C,B-4`)2"/>
      <sheetName val="B4_(Grid_B,A-4`)2"/>
      <sheetName val="B5_(Grid_E-5`)_&amp;_(Grid_D-5`)2"/>
      <sheetName val="B6_(Grid_E,D-5')2"/>
      <sheetName val="B7_(Grid_E,D-5')2"/>
      <sheetName val="95D040,_A5062"/>
      <sheetName val="95P040AB,_A5072"/>
      <sheetName val="95X020-U08,_A6022"/>
      <sheetName val="95X020-U07,_A6062"/>
      <sheetName val="95E040,_A5092"/>
      <sheetName val="95D024;025,_A6152"/>
      <sheetName val="95X020-U05,_A6012"/>
      <sheetName val="95X020-U02,_A2042"/>
      <sheetName val="Extruder_FDN2"/>
      <sheetName val="BOG_COMP__FDN2"/>
      <sheetName val="SOG_COMP__FDN2"/>
      <sheetName val="1G1_(Ground_Beam)2"/>
      <sheetName val="1G2-1(Ground_Beam)2"/>
      <sheetName val="1G2-2(Ground_Beam)2"/>
      <sheetName val="P15,_162"/>
      <sheetName val="LO_CONSOLE_FDN2"/>
      <sheetName val="OIL_COOLER_FDN2"/>
      <sheetName val="CW_CONSOLE_FDN_(SOG)2"/>
      <sheetName val="PD3_(SOG)2"/>
      <sheetName val="SF1_(SOG)2"/>
      <sheetName val="SF2_(SOG)2"/>
      <sheetName val="SLAB_(1S1-1)2"/>
      <sheetName val="SLAB_(1S1-2)2"/>
      <sheetName val="SLAB_(1S1-3)2"/>
      <sheetName val="COLUMN_(+5500)2"/>
      <sheetName val="COLUMN_(+12500)2"/>
      <sheetName val="COLUMN_(+15500)2"/>
      <sheetName val="ETC_2"/>
      <sheetName val="Tools_&amp;_Settings2"/>
      <sheetName val="Data_Summary2"/>
      <sheetName val="Crew_Costs2"/>
      <sheetName val="Spread_Costs2"/>
      <sheetName val="Unique_List_Misc2"/>
      <sheetName val="In-House_Summary2"/>
      <sheetName val="DATA_MENTAH1"/>
      <sheetName val="Pengesahan_2"/>
      <sheetName val="Bill_rekap2"/>
      <sheetName val="Equip_Rental_Summary_by_Contr2"/>
      <sheetName val="Project_Equip_Rental_Summary2"/>
      <sheetName val="Contractor_Indirect_Sumry2"/>
      <sheetName val="Project_Indirect_Sumry2"/>
      <sheetName val="COA_Sumry_by_Area2"/>
      <sheetName val="COA_Sumry_by_Contr2"/>
      <sheetName val="COA_Sumry_by_RG2"/>
      <sheetName val="TDC_COA_Grp_Sumry2"/>
      <sheetName val="TDC_COA_Grp_Sumry_by_Area2"/>
      <sheetName val="TDC_COA_Grp_Sumry_by_RG2"/>
      <sheetName val="Equipment_Sumry2"/>
      <sheetName val="TDC_Item_Dets-Full2"/>
      <sheetName val="TDC_Item_Dets-IPM-Full2"/>
      <sheetName val="TDC_Item_Sumry_by_Area2"/>
      <sheetName val="TDC_Item_Sumry_by_RG2"/>
      <sheetName val="TDC_Key_Qty_Sumry_by_RG2"/>
      <sheetName val="List_-_Equipment_by_Area2"/>
      <sheetName val="List_-_Equipment_by_Contr2"/>
      <sheetName val="Equipment_-_Unit_Costs_by_Mat2"/>
      <sheetName val="List_-_Equipment_by_Rep_Grp2"/>
      <sheetName val="Craft_Summary_by_Contr2"/>
      <sheetName val="Project_Craft_Summary2"/>
      <sheetName val="Item_code2"/>
      <sheetName val="Unt_rate2"/>
      <sheetName val="2__현장_자금투입_집계표2"/>
      <sheetName val="_도면_및_도서_제출목록_및_일정_170202_xlsx2"/>
      <sheetName val="Direct_PMS2"/>
      <sheetName val="Aux_2"/>
      <sheetName val="Codes_Pers2"/>
      <sheetName val="Rates_&amp;_Legend2"/>
      <sheetName val="Exchange_Rate2"/>
      <sheetName val="General_Notes2"/>
      <sheetName val="00-Summary_Information-ABB1"/>
      <sheetName val="PABS,Site_info1"/>
      <sheetName val="0__Resource　Code1"/>
      <sheetName val="Process_Data_(2)2"/>
      <sheetName val="Material_code1"/>
      <sheetName val="2_Overall_Summary_2"/>
      <sheetName val="__2"/>
      <sheetName val="breakdown_of_wage_ra`f1"/>
      <sheetName val="breakdown_of_wage_ra1"/>
      <sheetName val="breakdown_of_wage_rað-1"/>
      <sheetName val="breakdown_of_wage_rap1"/>
      <sheetName val="내역서_耰&quot;_x005f_x0000_2"/>
      <sheetName val="내역서_耰&quot;_x005f_x005f_2"/>
      <sheetName val="HO_Site_Rates-20111"/>
      <sheetName val="차트_(2)2"/>
      <sheetName val="Raw_data1"/>
      <sheetName val="내역서_(N____x000a_2"/>
      <sheetName val="Statprod_gab1"/>
      <sheetName val="L_110"/>
      <sheetName val="Analisa_Lump_sum1"/>
      <sheetName val="TQ_Format1"/>
      <sheetName val="Action_Item1"/>
      <sheetName val="ID_CD1"/>
      <sheetName val="개시대사_(2)1"/>
      <sheetName val="Equipment_Spec_List1"/>
      <sheetName val="SPEC_LIST(EQUP,_SYS)1"/>
      <sheetName val="Distribution_Table1"/>
      <sheetName val="Sec_I_ML1"/>
      <sheetName val="GRAND_REKAP1"/>
      <sheetName val="analisa_(2)1"/>
      <sheetName val="Analisa_21"/>
      <sheetName val="Analisa_Fave1"/>
      <sheetName val="Harsat_Bahan1"/>
      <sheetName val="Harsat_Subkon1"/>
      <sheetName val="Harsat_Upah1"/>
      <sheetName val="Master_1_01"/>
      <sheetName val="Harga_Sat_APP1"/>
      <sheetName val="Up_&amp;_bhn1"/>
      <sheetName val="tblg_denda2"/>
      <sheetName val="LRK_1"/>
      <sheetName val="광통신_견적내역서11"/>
      <sheetName val="내역서_耰&quot;_1"/>
      <sheetName val="리스크_분류체계1"/>
      <sheetName val="SUM_1"/>
      <sheetName val="Linelist_LNGC_Process1"/>
      <sheetName val="Al_Taweelah1"/>
      <sheetName val="breakdown_of_wage_raÐ¾1"/>
      <sheetName val="Additional_data1"/>
      <sheetName val="11_자재단가1"/>
      <sheetName val="Attach_4-181"/>
      <sheetName val="33628-Rev__A1"/>
      <sheetName val="INPUT_DATA_OF_SCHEDULE1"/>
      <sheetName val="Analisa_(ok_punya)1"/>
      <sheetName val="List___Equipment1"/>
      <sheetName val="List___Components1"/>
      <sheetName val="Proj_TIC___Std_Imp1"/>
      <sheetName val="Contr_TDC___Std_Imp1"/>
      <sheetName val="COA_Sumry___Std_Imp1"/>
      <sheetName val="Item_Sumry___Std_Imp1"/>
      <sheetName val="Unit_Costs___Std_Imp1"/>
      <sheetName val="Unit_MH___Std_Imp1"/>
      <sheetName val="detail_direct_cost1"/>
      <sheetName val="DC_Detail1"/>
      <sheetName val="OSBL_Equipment_List1"/>
      <sheetName val="Platform_&amp;_ladder_est_weight1"/>
      <sheetName val="FO_Sum1"/>
      <sheetName val="Rate_MP_insentif_6x1"/>
      <sheetName val="Rate_MP_insentif_2x1"/>
      <sheetName val="Format_biaya_MP1"/>
      <sheetName val="Format_biaya_SPJ1"/>
      <sheetName val="Equip__Sch1"/>
      <sheetName val="Eng_Hrs_(HO)1"/>
      <sheetName val="Form-05A_Services1"/>
      <sheetName val="Form-05B_Other_Cost1"/>
      <sheetName val="Other_Cost1"/>
      <sheetName val="ICT_HO1"/>
      <sheetName val="ICT_FO1"/>
      <sheetName val="Transportation_Cost1"/>
      <sheetName val="Pre-comm_Material1"/>
      <sheetName val="Vendor_Serviceman1"/>
      <sheetName val="Pre-comm_Matl1"/>
      <sheetName val="QC_Tools1"/>
      <sheetName val="QC_Certificate_&amp;_NDT1"/>
      <sheetName val="QC_Migas_Cost1"/>
      <sheetName val="MHI_Facilities1"/>
      <sheetName val="Khs-09_1"/>
      <sheetName val="2009_04FEB09JDWL_1"/>
      <sheetName val="2009_04FEB09__rekap_1"/>
      <sheetName val="KOMPONEN_04FEB2009_1"/>
      <sheetName val="K_TambahAC1"/>
      <sheetName val="K_TambahFH1"/>
      <sheetName val="valve_16k1"/>
      <sheetName val="Ana_duct1"/>
      <sheetName val="Hsd_Duct1"/>
      <sheetName val="Manning_Cluster1"/>
      <sheetName val="Eng_Hrs_(SO)1"/>
      <sheetName val="Add_Eng_Allow_(HO)1"/>
      <sheetName val="Rekap_Cetak1"/>
      <sheetName val="SUSUt_9%3"/>
      <sheetName val="L_Januari1"/>
      <sheetName val="Foundation_DA_7_charging_syste1"/>
      <sheetName val="BEFORE_ALLOCATION1"/>
      <sheetName val="pro_ra_op1"/>
      <sheetName val="Asumsi_2"/>
      <sheetName val="Rekap_Sublis2"/>
      <sheetName val="Rekap_BPP2"/>
      <sheetName val="By_Non_BPP-062"/>
      <sheetName val="ESTIMASI_SUBSIDI_2007_DEPKEU_11"/>
      <sheetName val="Target_Produksi2"/>
      <sheetName val="REKAP_PROD2"/>
      <sheetName val="realisasi_Prod1"/>
      <sheetName val="AGENDA_MEETING_1"/>
      <sheetName val="Eng_Services1"/>
      <sheetName val="Manpower_Plan1"/>
      <sheetName val="Personel_Detail1"/>
      <sheetName val="Personel_Bulanan1"/>
      <sheetName val="Insentif_ES1"/>
      <sheetName val="FORM-B_(_Uai_Per_BL_)_(1)3"/>
      <sheetName val="FORM-B_(_Uai_Per_BL_)_(2)3"/>
      <sheetName val="Losses_(2)2"/>
      <sheetName val="RPP_12_SEPT2"/>
      <sheetName val="13_REFERENSI2"/>
      <sheetName val="AO_20172"/>
      <sheetName val="app_madiun2"/>
      <sheetName val="app_bali2"/>
      <sheetName val="REKAP_Prbndingn2"/>
      <sheetName val="A_Alat3"/>
      <sheetName val="LK_20063"/>
      <sheetName val="MS_scc1"/>
      <sheetName val="FORM_12-RB1"/>
      <sheetName val="Isian_PKA1"/>
      <sheetName val="Analisa_(Okey)1"/>
      <sheetName val="R_SD-REKAP11"/>
      <sheetName val="Mobilisasi_div-13"/>
      <sheetName val="BASIC_DATA_SHEET1"/>
      <sheetName val="LEGEND_AND_NAME_DATA_SHEET1"/>
      <sheetName val="anls_by_sewa3"/>
      <sheetName val="terbilang_HPE1"/>
      <sheetName val="Hari_libur1"/>
      <sheetName val="0_Scedule1"/>
      <sheetName val="Smp_5S-20191"/>
      <sheetName val="0_Scedule_(Plan)1"/>
      <sheetName val="1__Jadwal1"/>
      <sheetName val="ND_Pj_DIK1"/>
      <sheetName val="4__Bukti_1"/>
      <sheetName val="5__Ceklist_(_Potrait_)1"/>
      <sheetName val="5a__Ceklist1"/>
      <sheetName val="5b__Ceklist1"/>
      <sheetName val="6a__Periksa1"/>
      <sheetName val="6b__Periksa1"/>
      <sheetName val="7__BA_PPTUP1"/>
      <sheetName val="16__Pakta_Intgs1"/>
      <sheetName val="12__PEM-_B_ACARA1"/>
      <sheetName val="HARGA_BAHAN_BAKU1"/>
      <sheetName val="MM_PAGE-2_X1"/>
      <sheetName val="Tunduk_Panitia3"/>
      <sheetName val="HU_20172"/>
      <sheetName val="Tabel_(AO)2"/>
      <sheetName val="Luncuran_20172"/>
      <sheetName val="REVISI_SKKI2"/>
      <sheetName val="Tabel_(AI)2"/>
      <sheetName val="Surat_Pengembalian_AI2"/>
      <sheetName val="Rincian_AI_5_Tahun_BK1"/>
      <sheetName val="terbilang_PP1"/>
      <sheetName val="indek_PP1"/>
      <sheetName val="ND_PP1"/>
      <sheetName val="12__ND_bMS1"/>
      <sheetName val="13__SPPBJ1"/>
      <sheetName val="15__Srt__Konfirm__BG1"/>
      <sheetName val="Vol_1"/>
      <sheetName val="Analisa_BOW1"/>
      <sheetName val="Rinci_H_Borong1"/>
      <sheetName val="CYLB31_81"/>
      <sheetName val="C2_HARGA_MAT_CFIA1"/>
      <sheetName val="TOT_RKP_CFIA1"/>
      <sheetName val="A1_RAB_SVEY11"/>
      <sheetName val="A_RKP_SVEY1"/>
      <sheetName val="Overall_S_Curve-Total_1"/>
      <sheetName val="KURVA_S1"/>
      <sheetName val="ANALISA_SNI'13_1"/>
      <sheetName val="Cek_Extend_Material1"/>
      <sheetName val="BRONZE_BANDAR_NELAYAN1"/>
      <sheetName val="Kode_PRK1"/>
      <sheetName val="KATALOG_HS_NON-ICON1"/>
      <sheetName val="Macro_1"/>
      <sheetName val="A+Supl_1"/>
      <sheetName val="Analisa_1"/>
      <sheetName val="Har_Sat1"/>
      <sheetName val="mc_adam1"/>
      <sheetName val="ps_batu&amp;brjg1"/>
      <sheetName val="DIVISI_31"/>
      <sheetName val="Analis_Kusen_1_ESKALASI1"/>
      <sheetName val="DIV_11"/>
      <sheetName val="Perhitungan_RAB1"/>
      <sheetName val="MH_Detail_Engineering1"/>
      <sheetName val="Manning_Engineering_HO1"/>
      <sheetName val="Manning_Procurement_HO1"/>
      <sheetName val="Indeks_Sell1"/>
      <sheetName val="BBS_(UU_PR-4)1"/>
      <sheetName val="BBS_(UU_PR-5)1"/>
      <sheetName val="Breakdown_Instrument1"/>
      <sheetName val="Sch_61"/>
      <sheetName val="Detail_by_Cat1"/>
      <sheetName val="FORM_X_COST1"/>
      <sheetName val="RINC_FIN_T4___3_1"/>
      <sheetName val="RINC_FIN_T4___2_1"/>
      <sheetName val="COST_SUMM1"/>
      <sheetName val="INDIRECT_COST-PART_l1"/>
      <sheetName val="UU_PR-4&amp;5_xls1"/>
      <sheetName val="PR(S-Curve)_(Future_Cost)1"/>
      <sheetName val="bhn_1"/>
      <sheetName val="Keb__Bhn,_alt,_tenaga1"/>
      <sheetName val="Appendix_2(SatDas)1"/>
      <sheetName val="unit_rate_analysis1"/>
      <sheetName val="Man_Power1"/>
      <sheetName val="DHS_AC1"/>
      <sheetName val="Analisa_Baja1"/>
      <sheetName val="BQ_ARS1"/>
      <sheetName val="CM_Services1"/>
      <sheetName val="Personel_Detail-FabSvc1"/>
      <sheetName val="Personel_Bulanan-FabSvc1"/>
      <sheetName val="har_701"/>
      <sheetName val="har_1501"/>
      <sheetName val="GGN_TRANS_1501"/>
      <sheetName val="GGN_TRANS_701"/>
      <sheetName val="KINERJA_KIT1"/>
      <sheetName val="GGN_TRANS1"/>
      <sheetName val="sept_01-071"/>
      <sheetName val="1_b_Pola_Operasi1"/>
      <sheetName val="(L1_3)_CFLOW_Print1"/>
      <sheetName val="Microsoft_Package1"/>
      <sheetName val="Kabel_C&amp;S1"/>
      <sheetName val="BBT_HARDU1"/>
      <sheetName val="BBT_HARJAR1"/>
      <sheetName val="BOBOT_+_VMAN1"/>
      <sheetName val="JKM_03_5"/>
      <sheetName val="UJ_UPJ_KECIL3"/>
      <sheetName val="D-2_(E)3"/>
      <sheetName val="BrkDwn_Disc_Insulator3"/>
      <sheetName val="BQ_PRICE3"/>
      <sheetName val="S_CURVE3"/>
      <sheetName val="GBR_33"/>
      <sheetName val="Data_LM_20193"/>
      <sheetName val="SFC_TJ_BATU3"/>
      <sheetName val="Daftar_tunggu1"/>
      <sheetName val="SKKI_dalam_Proses1"/>
      <sheetName val="Usulan_Baru1"/>
      <sheetName val="Usulan_Potensial1"/>
      <sheetName val="Amortization_Table1"/>
      <sheetName val="MS_Est1"/>
      <sheetName val="sun_indo1"/>
      <sheetName val="VGA_Ext1"/>
      <sheetName val="HP_PC1"/>
      <sheetName val="Sun_Misc1"/>
      <sheetName val="PC_Srv1"/>
      <sheetName val="Cat_(14)1"/>
      <sheetName val="BIAYA_BP1"/>
      <sheetName val="Tabel-Tk_Komp1"/>
      <sheetName val="URAIAN_1"/>
      <sheetName val="Genlist_RPTL_DES'031"/>
      <sheetName val="Genlist_RPTL_SEP'031"/>
      <sheetName val="Summary_SUMATRA1"/>
      <sheetName val="Summary_KALIMANTAN1"/>
      <sheetName val="Summary_SULAWESI1"/>
      <sheetName val="Inv_OUTSIDE_JAVA1"/>
      <sheetName val="Summary_LUAR_JAWA1"/>
      <sheetName val="Analis__E-gak_dipakai1"/>
      <sheetName val="Tower_1"/>
      <sheetName val="KOND_&amp;_ACC_(UNBALANCE)1"/>
      <sheetName val="RAB_INST1"/>
      <sheetName val="bang_sederhana1"/>
      <sheetName val="bang_tdk1"/>
      <sheetName val="bang_sd1"/>
      <sheetName val="bang_kantor1"/>
      <sheetName val="bangun_wc1"/>
      <sheetName val="analisa_hrg_sat-gak_dipakai1"/>
      <sheetName val="analisa_hrg_sat_(2)1"/>
      <sheetName val="upah&amp;material-gak_dipakai1"/>
      <sheetName val="analisa_E-blm_diprint1"/>
      <sheetName val="analisa_bahan-gak_dipakai1"/>
      <sheetName val="rekap_E1"/>
      <sheetName val="rekap_alat1"/>
      <sheetName val="alat_-1-udah1"/>
      <sheetName val="alat_-_2-UDAH1"/>
      <sheetName val="alat_-_4-diprint1"/>
      <sheetName val="REKAP_K1"/>
      <sheetName val="K_Pvb1"/>
      <sheetName val="K_PvbB1"/>
      <sheetName val="k_spl1"/>
      <sheetName val="K_0351"/>
      <sheetName val="K_0401"/>
      <sheetName val="K_1101"/>
      <sheetName val="K_1111"/>
      <sheetName val="K_2101"/>
      <sheetName val="K_2111"/>
      <sheetName val="K_2241"/>
      <sheetName val="K_3101"/>
      <sheetName val="K_310_SPL1"/>
      <sheetName val="K_3111"/>
      <sheetName val="K_3211"/>
      <sheetName val="K_321_SPL_A1"/>
      <sheetName val="K_321_SPL_B1"/>
      <sheetName val="k_4221"/>
      <sheetName val="k_510_spl1"/>
      <sheetName val="K_5161"/>
      <sheetName val="K_6181"/>
      <sheetName val="K__6361"/>
      <sheetName val="K__6411"/>
      <sheetName val="K__7051"/>
      <sheetName val="K__7101"/>
      <sheetName val="K__7151"/>
      <sheetName val="K__7191"/>
      <sheetName val="K__7201"/>
      <sheetName val="K__7211"/>
      <sheetName val="K__7221"/>
      <sheetName val="K_7261"/>
      <sheetName val="K__7301"/>
      <sheetName val="K_815_SPL1"/>
      <sheetName val="SUMMARY_OF_SELLING_BENCHMARK1"/>
      <sheetName val="SUMMARY_BENCH1"/>
      <sheetName val="RESSEC_1_Bench1"/>
      <sheetName val="SEC_1_Bench1"/>
      <sheetName val="RESSEC_2_Bench1"/>
      <sheetName val="SEC_2_Bench1"/>
      <sheetName val="RESSEC_3_Bench1"/>
      <sheetName val="SEC_3_Bench1"/>
      <sheetName val="Tower_Input_2_of_TWINK1"/>
      <sheetName val="CM_BAG_TIMUR3"/>
      <sheetName val="MONITORING_3072"/>
      <sheetName val="ANALISA_MEKANIKAL2"/>
      <sheetName val="AN_LISTRIK2"/>
      <sheetName val="KABEL_2"/>
      <sheetName val="Cover_Daf-22"/>
      <sheetName val="COVER_(2)2"/>
      <sheetName val="COVER_(3)2"/>
      <sheetName val="COVER_(6)2"/>
      <sheetName val="p__adm__&amp;teknis2"/>
      <sheetName val="tunduk_perpres2"/>
      <sheetName val="kebenaran_dok_2"/>
      <sheetName val="form_isian_(2)2"/>
      <sheetName val="DATA_ADMINISTRASI_(3)2"/>
      <sheetName val="Neraca_btl_(4)2"/>
      <sheetName val="personalia_(2)2"/>
      <sheetName val="PERALATAN_2"/>
      <sheetName val="pengalaman_(4)2"/>
      <sheetName val="pengalaman_(5)2"/>
      <sheetName val="DUK_BANK_(2)2"/>
      <sheetName val="DUK_BANK_(3)2"/>
      <sheetName val="KD_SKP2"/>
      <sheetName val="minat_(4)2"/>
      <sheetName val="pakta_(2)2"/>
      <sheetName val="d__hitam2"/>
      <sheetName val="ganti_rugi2"/>
      <sheetName val="COVER_(5)2"/>
      <sheetName val="garansi_1_th2"/>
      <sheetName val="Jdwal_pelaksanaan_(2)2"/>
      <sheetName val="mETODE_pELkSn_(2)2"/>
      <sheetName val="BAGN_ORGANISASI2"/>
      <sheetName val="PERALATAN__(2)2"/>
      <sheetName val="COVER_(4)2"/>
      <sheetName val="SURAT_PENAWARAN2"/>
      <sheetName val="UPAH_2"/>
      <sheetName val="HARGA__SATUAN2"/>
      <sheetName val="ANALISA-_BAHAN2"/>
      <sheetName val="CVR_(2)2"/>
      <sheetName val="RKLS_&amp;_LBR_DSR2"/>
      <sheetName val="REKAP_2"/>
      <sheetName val="time_1_2"/>
      <sheetName val="s-jadi_(2)1"/>
      <sheetName val="GAL_KONST1"/>
      <sheetName val="lti-gelagar_kayu1"/>
      <sheetName val="LPA_KLAS_A1"/>
      <sheetName val="LPA-KLAS_B1"/>
      <sheetName val="LPB_KLAS_C1"/>
      <sheetName val="PAS_BATU1"/>
      <sheetName val="PARIT_GAL_TNH1"/>
      <sheetName val="SAND_SHEET1"/>
      <sheetName val="TIANG_PENGAMAN1"/>
      <sheetName val="analisa_sirtu2"/>
      <sheetName val="AN_HARGA_(2)2"/>
      <sheetName val="AN_HARGA2"/>
      <sheetName val="bahan_print2"/>
      <sheetName val="UPAH__PRINT2"/>
      <sheetName val="ANALISA_PRINT2"/>
      <sheetName val="PU_WIL_I2"/>
      <sheetName val="Alat_Listrik2"/>
      <sheetName val="AN_HARGA__baru2"/>
      <sheetName val="harga_2"/>
      <sheetName val="Budg_Cost1"/>
      <sheetName val="OH_by_F1"/>
      <sheetName val="harga_20082"/>
      <sheetName val="Omega_Man_Power1"/>
      <sheetName val="Fabric_&amp;_Erection1"/>
      <sheetName val="Harga_mat's1"/>
      <sheetName val="mat_elect1"/>
      <sheetName val="analisa_civil1"/>
      <sheetName val="UNTUK_PAK_AHYAK1"/>
      <sheetName val="PRK_vs_GGN_2007-20091"/>
      <sheetName val="analisa_Str1"/>
      <sheetName val="An_Ars1"/>
      <sheetName val="Ana_Beton1"/>
      <sheetName val="Ana_Sanitair1"/>
      <sheetName val="lab_bahasa1"/>
      <sheetName val="D2__ANALISA_BIAYA_INSP1"/>
      <sheetName val="E3__ANALISA_BIAYA_HAR_TEK_SUTM1"/>
      <sheetName val="E6__ANALISA_HARGA_HAR_NON_RUTI1"/>
      <sheetName val="US_indoor_vs_macro_outdoor3"/>
      <sheetName val="rekap_harga_satuan_pek1"/>
      <sheetName val="PENGADAAN_PANCANG_1"/>
      <sheetName val="instalasi_air_bersih1"/>
      <sheetName val="instalasi_air_kotor_bekas1"/>
      <sheetName val="Mat__List'103"/>
      <sheetName val="non_feeder-kc1"/>
      <sheetName val="BQ_MC-01"/>
      <sheetName val="rab_kj_rev01"/>
      <sheetName val="REKAPITULASI_ANALISA1"/>
      <sheetName val="Daftar_Kuantitas_dan_Harga1"/>
      <sheetName val="JAMALI_APBN_20211"/>
      <sheetName val="ANALISA_PONDASI1"/>
      <sheetName val="HS_PONDASI1"/>
      <sheetName val="Anl__Peralatan1"/>
      <sheetName val="Jadwal_(2)1"/>
      <sheetName val="Twr__15_1"/>
      <sheetName val="JAN_20111"/>
      <sheetName val="Bare_Summary2"/>
      <sheetName val="THREE_PASS1"/>
      <sheetName val="vessel_weight1"/>
      <sheetName val="Scheme_Mob_1"/>
      <sheetName val="Conn__Lib2"/>
      <sheetName val="REF_ONLY1"/>
      <sheetName val="RAB_SEKRETARIAT_(1)1"/>
      <sheetName val="Work_Volume_Elec1"/>
      <sheetName val="Cover_Daf_21"/>
      <sheetName val="01A-_RAB1"/>
      <sheetName val="DATA_HARGA1"/>
      <sheetName val="BQ_STP_35_M3_A&amp;B1"/>
      <sheetName val="DETAIL_RAP1"/>
      <sheetName val="Week9-Feb____1"/>
      <sheetName val="rab_-_persiapan_&amp;_lantai-11"/>
      <sheetName val="MASTER_R11"/>
      <sheetName val="Rekap_Addendum1"/>
      <sheetName val="TOTAL__1"/>
      <sheetName val="Mark_Up1"/>
      <sheetName val="RAB_(OK)1"/>
      <sheetName val="_schedule_AMD-2_Rev_III1"/>
      <sheetName val="Harga_Upah_&amp;_Bahan1"/>
      <sheetName val="NERACA_TAHAP_PERTAMA1"/>
      <sheetName val="BA_Exsport_Trafo_IP1"/>
      <sheetName val="Pemakaian_BBakar1"/>
      <sheetName val="BB_STAT_PTD_OKT_111"/>
      <sheetName val="BB_PP_PTD_OKT_111"/>
      <sheetName val="bb_stat_ptd_sept_111"/>
      <sheetName val="BB_per_sept_11_PTD1"/>
      <sheetName val="Rupiah_BB_permesin1"/>
      <sheetName val="PS(bruto10-neto10)_adjust1"/>
      <sheetName val="S_D_1"/>
      <sheetName val="Eff_Thermal1"/>
      <sheetName val="EVAL_SEWA_1"/>
      <sheetName val="RKA_PER_MESIN1"/>
      <sheetName val="tabel_phs1"/>
      <sheetName val="data_PK_II-031"/>
      <sheetName val="FORM_REN_BUL_LUR1"/>
      <sheetName val="Sub_Sistem_SBST1"/>
      <sheetName val="Master_20081"/>
      <sheetName val="Simp_Belimbing1"/>
      <sheetName val="Keban_Agung1"/>
      <sheetName val="sumsel_51"/>
      <sheetName val="PLTP_ULUBELU1"/>
      <sheetName val="PLTP_Sarula1"/>
      <sheetName val="LMVPP_BELAWAN1"/>
      <sheetName val="Selisih_Prod1"/>
      <sheetName val="Gab_2010-2011_Ver11"/>
      <sheetName val="Visi_Dis_20121"/>
      <sheetName val="Compatibility_Report1"/>
      <sheetName val="20100119_RKAP_2010_-_All_Regio1"/>
      <sheetName val="KONSOL_(FIX)1"/>
      <sheetName val="Strategic_Inisiative1"/>
      <sheetName val="An_BOW"/>
      <sheetName val="Analisa_Struktur"/>
      <sheetName val="Daftar_Harga_Upah"/>
      <sheetName val="DIR_DIST"/>
      <sheetName val="Casc_RSD"/>
      <sheetName val="UID_(Distribusi)"/>
      <sheetName val="Factor_Alat_Berat"/>
      <sheetName val="Land_Clearing"/>
      <sheetName val="SEWA ALAT"/>
      <sheetName val="Uph&amp;bhn"/>
      <sheetName val="PLNGRS"/>
      <sheetName val="tbl"/>
      <sheetName val="D.NPHR"/>
      <sheetName val="L_R"/>
      <sheetName val="breakdown_of_wage_ra1"/>
      <sheetName val="OK 18JUL"/>
      <sheetName val="Budget_US"/>
      <sheetName val="scen"/>
      <sheetName val="PDPC0908"/>
      <sheetName val="uu13"/>
      <sheetName val="FINISHING"/>
      <sheetName val="T5 IJPL Org 11"/>
      <sheetName val="KSO FiLi-FS"/>
      <sheetName val="OFFICE"/>
      <sheetName val="LLEGADA"/>
      <sheetName val="Control"/>
      <sheetName val="Built"/>
      <sheetName val="PIK_QUO"/>
      <sheetName val="rincian A"/>
      <sheetName val="Irregular Income"/>
      <sheetName val="PENCAPAIAN"/>
      <sheetName val="REALISASI"/>
      <sheetName val="I-PPh23 (2)"/>
      <sheetName val="SSP PPN"/>
      <sheetName val="DebtH12011"/>
      <sheetName val="FE-1771$.P1"/>
      <sheetName val="Perhitungan Angka Kredit"/>
      <sheetName val="DATAABSEN"/>
      <sheetName val="KHUSUS NAIK SKALA"/>
      <sheetName val="Rupiah"/>
      <sheetName val="Material Master"/>
      <sheetName val="ListBM"/>
      <sheetName val="pndr"/>
      <sheetName val="F_1_1 "/>
      <sheetName val="MDI"/>
      <sheetName val="307"/>
      <sheetName val="RAW"/>
      <sheetName val="HSD Bahan"/>
      <sheetName val="Sum IF"/>
      <sheetName val="HSD Upah"/>
      <sheetName val="ProductionTarget50Pct"/>
      <sheetName val="DaTa "/>
      <sheetName val="SERI_A"/>
      <sheetName val="Mirrless_PBAAI"/>
      <sheetName val="SFAC_Tes"/>
      <sheetName val="BARS"/>
      <sheetName val="Source_BDG17"/>
      <sheetName val="PAR"/>
      <sheetName val="Source_FC15_BDG16"/>
      <sheetName val="Source_Q1"/>
      <sheetName val="Source_Q2"/>
      <sheetName val="Source_Q3"/>
      <sheetName val="Source_Q4"/>
      <sheetName val="16. Trend BPP Transmisi  "/>
      <sheetName val="LEMBAR3"/>
      <sheetName val="LEMBAR5"/>
      <sheetName val="A-ars"/>
      <sheetName val="Anls Jasa SCADA"/>
      <sheetName val="AHS-JTM"/>
      <sheetName val="rab_tm"/>
      <sheetName val="CECK LIST"/>
      <sheetName val="Reff"/>
      <sheetName val="NAMA DESA"/>
      <sheetName val="ap lt angung"/>
      <sheetName val="INVOICE 1"/>
      <sheetName val="bkn-pns"/>
      <sheetName val="ARS"/>
      <sheetName val="DNY"/>
      <sheetName val="Peralatan Dist"/>
      <sheetName val="DDG"/>
      <sheetName val="DIL+DIJ"/>
      <sheetName val="HPS-Non-Person"/>
      <sheetName val="Daf_Anl"/>
      <sheetName val="CFLK2_0111"/>
      <sheetName val="NRC_ENERGI11"/>
      <sheetName val="BiInves-Ikhtisar_CJI311"/>
      <sheetName val="Persd-Mat_APDP11"/>
      <sheetName val="Persd-Mat_KTP11"/>
      <sheetName val="Persd-Mat_skp11"/>
      <sheetName val="Persd-Mat_ptk11"/>
      <sheetName val="Persd-Mat_skw11"/>
      <sheetName val="Persd-Mat_kwl11"/>
      <sheetName val="Persd-Mat_SGU11"/>
      <sheetName val="A1_pri12311"/>
      <sheetName val="ENERGI_MIX_2005-2010-OK-rev211"/>
      <sheetName val="Bln2_111"/>
      <sheetName val="NERACA_DAYA11"/>
      <sheetName val="SKTM-SD_JAN_(24)11"/>
      <sheetName val="Harga_BBM_Indonesia11"/>
      <sheetName val="Sheet1_(2)11"/>
      <sheetName val="PS&amp;Susut_TL11"/>
      <sheetName val="Meter_merek_Ganz11"/>
      <sheetName val="Resource_Plan_(2)11"/>
      <sheetName val="JML_MDU11"/>
      <sheetName val="Mar_200411"/>
      <sheetName val="neraca_1999-200011"/>
      <sheetName val="B_3_a_311"/>
      <sheetName val="Data_I11"/>
      <sheetName val="Kuantitas_&amp;_Harga11"/>
      <sheetName val="the_list11"/>
      <sheetName val="Mat&amp;PDP_YAD11"/>
      <sheetName val="Proyeksi_Produksi11"/>
      <sheetName val="PESUT_TW211"/>
      <sheetName val="Hg_Sat11"/>
      <sheetName val="FORM_BQ_TL_PRATU_4cct11"/>
      <sheetName val="Penyulang_Padam11"/>
      <sheetName val="matr_aux11"/>
      <sheetName val="matr_engine11"/>
      <sheetName val="jasa_rehab11"/>
      <sheetName val="jasa_pondasi11"/>
      <sheetName val="jasa_rekon_material11"/>
      <sheetName val="Premi_Iuran11"/>
      <sheetName val="H_Dasar11"/>
      <sheetName val="PREDIKSI_PRODUKSI11"/>
      <sheetName val="RAB_GI11"/>
      <sheetName val="Rekap_rutin_psb10"/>
      <sheetName val="Program_Strategis10"/>
      <sheetName val="8_b_Lamp_B-1_BAHP_Evaluasi_SP10"/>
      <sheetName val="dongia_(2)10"/>
      <sheetName val="THPDMoi__(2)10"/>
      <sheetName val="TONG_HOP_VL-NC10"/>
      <sheetName val="TONGKE3p_10"/>
      <sheetName val="TH_VL,_NC,_DDHT_Thanhphuoc10"/>
      <sheetName val="DON_GIA10"/>
      <sheetName val="t-h_HA_THE10"/>
      <sheetName val="CHITIET_VL-NC-TT_-1p10"/>
      <sheetName val="TONG_HOP_VL-NC_TT10"/>
      <sheetName val="TH_XL10"/>
      <sheetName val="CHITIET_VL-NC10"/>
      <sheetName val="CHITIET_VL-NC-TT-3p10"/>
      <sheetName val="KPVC-BD_10"/>
      <sheetName val="Calc_Inst10"/>
      <sheetName val="FORM_A310"/>
      <sheetName val="Rekap_201110"/>
      <sheetName val="tabel_JHT10"/>
      <sheetName val="Assumptions_(2)10"/>
      <sheetName val="Transver_kWh10"/>
      <sheetName val="Grafik_Wil10"/>
      <sheetName val="Gab_Cab10"/>
      <sheetName val="Balance_Sheet10"/>
      <sheetName val="Income_Statement10"/>
      <sheetName val="PERHITUNGAN_200910"/>
      <sheetName val="I-Rutin_Switchgear10"/>
      <sheetName val="I-Rutin_SUTT10"/>
      <sheetName val="I-Rutin_Banghal10"/>
      <sheetName val="I-R_Kendaraan10"/>
      <sheetName val="I-R_Perlengkapan_Um10"/>
      <sheetName val="V-Rutin_Banghal10"/>
      <sheetName val="V-R_Kendaraan10"/>
      <sheetName val="V-R_Perlengkapan_Umum10"/>
      <sheetName val="V-NR_Banghal10"/>
      <sheetName val="I-Rutin_Transformator10"/>
      <sheetName val="COVER_A1_A310"/>
      <sheetName val="Kontrak_vs_Realisasi_Gas10"/>
      <sheetName val="DAF-_PEG10"/>
      <sheetName val="dengan_pembangkitan10"/>
      <sheetName val="1_2_SAIDI10"/>
      <sheetName val="4_1_BPP10"/>
      <sheetName val="Sudah_Berjalan10"/>
      <sheetName val="Prdk_2000_(2)10"/>
      <sheetName val="Laba_Rugi10"/>
      <sheetName val="Grf_Pedp_Lain29"/>
      <sheetName val="Template-WBS_APP9"/>
      <sheetName val="Rek_Analisa9"/>
      <sheetName val="BIAYA_TIDAK_LANGSUNG9"/>
      <sheetName val="GABLUARJAWA1_(2)9"/>
      <sheetName val="Material_Distribusi9"/>
      <sheetName val="Tabel_Kode9"/>
      <sheetName val="Dasar_Pemadaman9"/>
      <sheetName val="hal_14b9"/>
      <sheetName val="Rekap_2002_mod9"/>
      <sheetName val="Tabel_Istilah9"/>
      <sheetName val="KONS_BID_P&amp;N9"/>
      <sheetName val="UP_II_DUMAI9"/>
      <sheetName val="KP_DIT_HULU9"/>
      <sheetName val="UP_VI_BALONGAN9"/>
      <sheetName val="UP_1_BRANDAN9"/>
      <sheetName val="UP_V_BALIKPAPAN9"/>
      <sheetName val="DIT_HILIR9"/>
      <sheetName val="UP_IV_CILACAP9"/>
      <sheetName val="UP_III_PLAJU9"/>
      <sheetName val="KONS_DIT_HULU9"/>
      <sheetName val="KR_AMPEL9"/>
      <sheetName val="UP_VII_KASIM9"/>
      <sheetName val="KONS_BID_P9"/>
      <sheetName val="NERACA_SESUAI_PROGRAM_GL_MAGIC9"/>
      <sheetName val="Rekap_HAR9"/>
      <sheetName val="Ref_Unggulan9"/>
      <sheetName val="Project_Data9"/>
      <sheetName val="Basic_Price9"/>
      <sheetName val="Selling_Price9"/>
      <sheetName val="PGT_2_29"/>
      <sheetName val="FORM_A12_BJI9"/>
      <sheetName val="FORM_A12MED9"/>
      <sheetName val="FORM_A12PKM9"/>
      <sheetName val="FORM_A12PMS_20119"/>
      <sheetName val="FORM_A12PSP9"/>
      <sheetName val="FORM_A12_SBG9"/>
      <sheetName val="Kerusakan_Trafo9"/>
      <sheetName val="APP_CAWANG9"/>
      <sheetName val="BAHAN_BAKAR(19-21)9"/>
      <sheetName val="Bln1_39"/>
      <sheetName val="FE-1770_P19"/>
      <sheetName val="Inv_KITLUR_SUMBAGUT9"/>
      <sheetName val="Inv_KITLUR_SUMBAGSEL9"/>
      <sheetName val="HRG_BAHAN_&amp;_UPAH_okk9"/>
      <sheetName val="Analis_Kusen_okk9"/>
      <sheetName val="Isian_Biodata9"/>
      <sheetName val="DATA-BASE_SUTT9"/>
      <sheetName val="4SM00369_&amp;_4SM00370_9"/>
      <sheetName val="HRG_BHN9"/>
      <sheetName val="AKTIVA_TETAP9"/>
      <sheetName val="Daftar_Tabel9"/>
      <sheetName val="AHSP_PAKAI9"/>
      <sheetName val="LIST_HARGA9"/>
      <sheetName val="Budget_Import9"/>
      <sheetName val="Budget_Jasa9"/>
      <sheetName val="Rekap_Biaya9"/>
      <sheetName val="BOQ_GI_BELAWAN9"/>
      <sheetName val="H_Satuan9"/>
      <sheetName val="WBS_29"/>
      <sheetName val="Land_Clearing-pnw9"/>
      <sheetName val="Daftar_Kegiatan9"/>
      <sheetName val="Input_GENERATION-DATA9"/>
      <sheetName val="A1_PRY9"/>
      <sheetName val="4-Basic_Price9"/>
      <sheetName val="FORM_A1_A2_APD9"/>
      <sheetName val="A_W__TIGER9"/>
      <sheetName val="A_W__VANAMEI9"/>
      <sheetName val="HARGA_SWAL+SKT9"/>
      <sheetName val="grafi_kesiapan_versi_p3b_dan_p9"/>
      <sheetName val="Construction_Period_Costs9"/>
      <sheetName val="Plant_Characteristics9"/>
      <sheetName val="EXPERTISE_ALL_Ceritified9"/>
      <sheetName val="For_Report-Akum9"/>
      <sheetName val="01_A9"/>
      <sheetName val="RKA_20109"/>
      <sheetName val="FORM_A12BJI9"/>
      <sheetName val="FORM_A12NIA9"/>
      <sheetName val="FORM_A12RAP9"/>
      <sheetName val="FORM_A12PMS9"/>
      <sheetName val="FORM_A12SBG9"/>
      <sheetName val="136_01(piutang_belum_faktur)9"/>
      <sheetName val="rekmodiPtk_(MAP)9"/>
      <sheetName val="laporan_pemakaian_blangko9"/>
      <sheetName val="Anal_HPS9"/>
      <sheetName val="PDPT_-_BL9"/>
      <sheetName val="AHS_9"/>
      <sheetName val="FLI_-_Sec_19"/>
      <sheetName val="Vendor_UJH9"/>
      <sheetName val="1770S_9"/>
      <sheetName val="simulasi_tb_59"/>
      <sheetName val="BLC_20169"/>
      <sheetName val="10_Trafo9"/>
      <sheetName val="8LT_129"/>
      <sheetName val="Non-Statistical_Sampling_Maste9"/>
      <sheetName val="Two_Step_Revenue_Testing_Maste9"/>
      <sheetName val="Global_Data9"/>
      <sheetName val="DATA_AKHIR9"/>
      <sheetName val="scada_20019"/>
      <sheetName val="GMTN_201710Y9"/>
      <sheetName val="GMTN_201730Y9"/>
      <sheetName val="Peralatan-ok_jgn_dirubah_lagi9"/>
      <sheetName val="RKAP_20169"/>
      <sheetName val="SISTEM_SUMBAGSEL9"/>
      <sheetName val="REKAP_PER_SPK9"/>
      <sheetName val="NOTES_9"/>
      <sheetName val="A_u_g9"/>
      <sheetName val="J_u_l9"/>
      <sheetName val="O_c_t9"/>
      <sheetName val="A_p_r9"/>
      <sheetName val="M_a_y9"/>
      <sheetName val="S_e_p9"/>
      <sheetName val="00_received_in_019"/>
      <sheetName val="F_e_b9"/>
      <sheetName val="Per_GL_J_a_n9"/>
      <sheetName val="J_u_n9"/>
      <sheetName val="M_a_r9"/>
      <sheetName val="Piutang_Normal_Psrt9"/>
      <sheetName val="Data_Input9"/>
      <sheetName val="Har_R_Corr_&amp;_NR_OH9"/>
      <sheetName val="DISC_Profile9"/>
      <sheetName val="Data_Validasi9"/>
      <sheetName val="Taksonomi_Risiko9"/>
      <sheetName val="K_6DEPOSIT9"/>
      <sheetName val="I_5_ADDITION9"/>
      <sheetName val="PLTD_Bitung9"/>
      <sheetName val="sr,_jtr_&amp;_trafo9"/>
      <sheetName val="Harga_BBM9"/>
      <sheetName val="RINCIAN_HARGA_MATERIAL9"/>
      <sheetName val="Detil_Timeline_(Week)9"/>
      <sheetName val="Program_VS_Position9"/>
      <sheetName val="RAB_Total9"/>
      <sheetName val="SMD_9"/>
      <sheetName val="ICT_9"/>
      <sheetName val="OJT_9"/>
      <sheetName val="INTRS_9"/>
      <sheetName val="PRESENT_PA9"/>
      <sheetName val="SER_DJK9"/>
      <sheetName val="SER_DAMKAR_D9"/>
      <sheetName val="REFRESH_9"/>
      <sheetName val="Kebutuhan_Sertifikasi9"/>
      <sheetName val="Matriks_SKTTK_Har9"/>
      <sheetName val="Matriks_SKTTK_Op9"/>
      <sheetName val="KODE_OP_KORP_&amp;_UNIT9"/>
      <sheetName val="RAB_&amp;_RCO_OWNER_VERS_9"/>
      <sheetName val="Detail_311_019"/>
      <sheetName val="Detail_311_029"/>
      <sheetName val="Permanent_info9"/>
      <sheetName val="BQ_Gardu_Induk9"/>
      <sheetName val="BQ_Training9"/>
      <sheetName val="Tabel_PTKP9"/>
      <sheetName val="tabel_tarip_grade9"/>
      <sheetName val="Pola_Beban_(2)9"/>
      <sheetName val="Pendapatan_IPTL_2008_239"/>
      <sheetName val="Electrical_9"/>
      <sheetName val="SCADA_ENG9"/>
      <sheetName val="Supervisory_Control_System9"/>
      <sheetName val="23_switchgear_20_kv_rev9"/>
      <sheetName val="Inflasi_20199"/>
      <sheetName val="KONTROL&amp;PROTEKSI_new9"/>
      <sheetName val="perhitungan_inflasi9"/>
      <sheetName val="Bill_of_Qty_MEP9"/>
      <sheetName val="Rekap_Kinerja9"/>
      <sheetName val="entry_kpj9"/>
      <sheetName val="PSP_Master_JEIA_9"/>
      <sheetName val="KINERJA_UNIT9"/>
      <sheetName val="Rekap_Piutang9"/>
      <sheetName val="minggu_(2)8"/>
      <sheetName val="galian_saluran8"/>
      <sheetName val="2_Basic_Price9"/>
      <sheetName val="Agregat_Halus_&amp;_Kasar9"/>
      <sheetName val="INPUT_HARGA9"/>
      <sheetName val="Rekap_AI_2022_BK8"/>
      <sheetName val="BPP_38"/>
      <sheetName val="U2_5_RM_From_Purhase8"/>
      <sheetName val="AU_018"/>
      <sheetName val="data_OCR8"/>
      <sheetName val="DataBase_Har8"/>
      <sheetName val="N_o_v8"/>
      <sheetName val="J_a_n8"/>
      <sheetName val="JURNAL_JAN'988"/>
      <sheetName val="Galian_18"/>
      <sheetName val="H_MAT8"/>
      <sheetName val="MRT-03_8"/>
      <sheetName val="www_Kelasexcel_web_id8"/>
      <sheetName val="Efficiency_English8"/>
      <sheetName val="HGPI_Duri8"/>
      <sheetName val="KEBUTUHAN_MATERIAL_UP3_FBB8"/>
      <sheetName val="KEBUTUHAN_MATERIAL_UP3_FBT8"/>
      <sheetName val="KEBUTUHAN_MATERIAL_UP3_KUPANG8"/>
      <sheetName val="KEBUTUHAN_MATERIAL_UP3_SUMBA8"/>
      <sheetName val="KOMPENSASI_OKT_098"/>
      <sheetName val="KINERJA_OPERASI8"/>
      <sheetName val="ANALISA_GRS_TENGAH8"/>
      <sheetName val="Analisa_BOW_08_NP8"/>
      <sheetName val="Daftar_Harga8"/>
      <sheetName val="Analisa_Upah_&amp;_Bahan_Plum8"/>
      <sheetName val="RumusTB_1_bln8"/>
      <sheetName val="131_(Piutang_PJB)8"/>
      <sheetName val="132_(Piutang_PLN)8"/>
      <sheetName val="133_pihak_ke38"/>
      <sheetName val="General_Parameter8"/>
      <sheetName val="R_A_B8"/>
      <sheetName val="Perm__Test2"/>
      <sheetName val="Master_Edit3"/>
      <sheetName val="Analisa_Quarry2"/>
      <sheetName val="FORM_A1_A2__Gambir4"/>
      <sheetName val="FORM_A1_A2__Kebayoran4"/>
      <sheetName val="FORM_A1_A2__Kramatjati4"/>
      <sheetName val="FORM_A1_A2__Tangerang4"/>
      <sheetName val="FORM_A1_A2_KD4"/>
      <sheetName val="Basket_64"/>
      <sheetName val="anal_Lamp_4a2"/>
      <sheetName val="Test_Accrue2"/>
      <sheetName val="Trading_Statement2"/>
      <sheetName val="Based_Data_wacc2"/>
      <sheetName val="HARGA_MATERIAL2"/>
      <sheetName val="M_Pekerjaan2"/>
      <sheetName val="MON__SKKO8"/>
      <sheetName val="eks_me_sd_31_MAR_07_2"/>
      <sheetName val="eks_me_sd_28_fEB_07_2"/>
      <sheetName val="eks_me_sd_31_Jan_072"/>
      <sheetName val="eks_me_sd_31_Des_062"/>
      <sheetName val="eks_me_sd_31_JULI_07_2"/>
      <sheetName val="eks_me_sd_31_MEI_07__2"/>
      <sheetName val="eks_me_sd_30_APRIL_07_2"/>
      <sheetName val="hrg_uph+bhn2"/>
      <sheetName val="ANALISA_SNI'07(Bangli)2"/>
      <sheetName val="ANALISA_SNI2"/>
      <sheetName val="RAB_13"/>
      <sheetName val="RAB_102"/>
      <sheetName val="RAB_112"/>
      <sheetName val="RAB_42"/>
      <sheetName val="RAB_62"/>
      <sheetName val="RAB_72"/>
      <sheetName val="BOQ_EM2"/>
      <sheetName val="AHSP_SNI2"/>
      <sheetName val="DUTCH_CONE2"/>
      <sheetName val="Table1_MASTER2"/>
      <sheetName val="Table2_MASTER2"/>
      <sheetName val="Table3_MASTER2"/>
      <sheetName val="Table5_Master2"/>
      <sheetName val="ANLS_22"/>
      <sheetName val="OP_PNYL2"/>
      <sheetName val="EXTERNAL_WORK2"/>
      <sheetName val="O_&amp;_M2"/>
      <sheetName val="Rp_Penj_6"/>
      <sheetName val="Daftar_upah2"/>
      <sheetName val="REKAP_BAHAN2"/>
      <sheetName val="CONS_2"/>
      <sheetName val="GM_not_used2"/>
      <sheetName val="RISK_REGISTER2"/>
      <sheetName val="20A_Sum2"/>
      <sheetName val="Depr_2"/>
      <sheetName val="Altman_Z_Score2"/>
      <sheetName val="Trial_Balance_-_Detail2"/>
      <sheetName val="trf_ns_042"/>
      <sheetName val="Reconcil_bal_sheet(out)2"/>
      <sheetName val="std_wt_2"/>
      <sheetName val="PL_(MONTHLY)2"/>
      <sheetName val="Drop_down2"/>
      <sheetName val="NP_(4)2"/>
      <sheetName val="tunj_2"/>
      <sheetName val="trf_d-i2"/>
      <sheetName val="Sumber_Asset2"/>
      <sheetName val="trf_7_jht2"/>
      <sheetName val="DATABASE_FMC_TSEL2"/>
      <sheetName val="Shareholders'_Equity2"/>
      <sheetName val="Hua_Yang_Quarterly2"/>
      <sheetName val="랙_기능별_물자2"/>
      <sheetName val="List_AT-Dedy2"/>
      <sheetName val="tabel_nilai2"/>
      <sheetName val="Table_12"/>
      <sheetName val="C1_NOV2"/>
      <sheetName val="abk_1-142"/>
      <sheetName val="Library_Procedures2"/>
      <sheetName val="SHORT_LIST_SATKER2"/>
      <sheetName val="Bln3_92"/>
      <sheetName val="R-14_OIL2"/>
      <sheetName val="TRF_1502"/>
      <sheetName val="1195_B12"/>
      <sheetName val="Individual_Gross_Profit_J_-_Au2"/>
      <sheetName val="dapeg_lama2"/>
      <sheetName val="Danamon_LK2"/>
      <sheetName val="NB_UNIT12"/>
      <sheetName val="NB_AE2"/>
      <sheetName val="NB_TSR2"/>
      <sheetName val="NB_UNIT32"/>
      <sheetName val="NB_UNIT42"/>
      <sheetName val="NB_TELE2"/>
      <sheetName val="NB_UNIT22"/>
      <sheetName val="Scenario_(CN)2"/>
      <sheetName val="div_32"/>
      <sheetName val="div_72"/>
      <sheetName val="div_92"/>
      <sheetName val="IPO_BoQ2"/>
      <sheetName val="Standart_KKS_(2)2"/>
      <sheetName val="General_Info_2"/>
      <sheetName val="EE_&amp;_COA2"/>
      <sheetName val="VAT_out2"/>
      <sheetName val="FORM_(isian)2"/>
      <sheetName val="KKJ_(2)2"/>
      <sheetName val="RKA_20112"/>
      <sheetName val="NAMA_DEPT2"/>
      <sheetName val="Manajemen_Fee2"/>
      <sheetName val="Lampiran_5A_final_(ALT1)2"/>
      <sheetName val="final_(2)2"/>
      <sheetName val="Source_HPI2"/>
      <sheetName val="Source_HP2"/>
      <sheetName val="AA_1_1_BNI2"/>
      <sheetName val="SLS-TGT-FEED_(FDM)2"/>
      <sheetName val="NB_BOY2"/>
      <sheetName val="NB_ISI2"/>
      <sheetName val="Div_102"/>
      <sheetName val="SUD_Iron_Curtain_Method2"/>
      <sheetName val="DATA_PENGUSAHAAN2"/>
      <sheetName val="rekap_impor2"/>
      <sheetName val="Equity_Movement2"/>
      <sheetName val="Alat_dan_Perabot2"/>
      <sheetName val="KOPINSA_2"/>
      <sheetName val="KOPINBA__2"/>
      <sheetName val="MEDIA_PRIMA___2"/>
      <sheetName val="bill_qty2"/>
      <sheetName val="AN_EL(16_0)2"/>
      <sheetName val="BASIC_ASSUMPTION2"/>
      <sheetName val="Posisi_Okt'_20012"/>
      <sheetName val="KEB_Mat2"/>
      <sheetName val="05_NEGOSIASI2"/>
      <sheetName val="06_persetujuan2"/>
      <sheetName val="01_UND2"/>
      <sheetName val="03__BA-EVA2"/>
      <sheetName val="02_BA_PENJ2"/>
      <sheetName val="04__BA_NEGO2"/>
      <sheetName val="07_SPK12"/>
      <sheetName val="SPK1_(2)2"/>
      <sheetName val="SP_(2)2"/>
      <sheetName val="Lampiran_SPK2"/>
      <sheetName val="Buis_beton2"/>
      <sheetName val="DFTR_GARDIST4"/>
      <sheetName val="Data_Validation2"/>
      <sheetName val="R-16_12"/>
      <sheetName val="R-16_22"/>
      <sheetName val="Schedul_Har_OTG_20172"/>
      <sheetName val="12_REFERENSI2"/>
      <sheetName val="OPEX_Non-Fuel2"/>
      <sheetName val="Kode_GL_2"/>
      <sheetName val="Contoh_Template_Rekap_Payroll2"/>
      <sheetName val="BS_Audited2"/>
      <sheetName val="4_1_12"/>
      <sheetName val="ME_BAY2"/>
      <sheetName val="Trhan_Outdoor_Combined_wo_MK2"/>
      <sheetName val="Mat_Group_vs_Val_Class2"/>
      <sheetName val="eQUIPMENT_COST2"/>
      <sheetName val="Data_Tower2"/>
      <sheetName val="Bend_II2"/>
      <sheetName val="BA_BAYAR2"/>
      <sheetName val="HARGA_SATUAN_MDU2"/>
      <sheetName val="INSP_ANALISA2"/>
      <sheetName val="SUTM_SUTR_ANALISA2"/>
      <sheetName val="HARDU_ANALISA2"/>
      <sheetName val="Formulasi_HM2"/>
      <sheetName val="6_3_ANALISA_HARJAR2"/>
      <sheetName val="HAR_SUTM_BIAYA2"/>
      <sheetName val="C__SARANA2"/>
      <sheetName val="MASTER_(2)2"/>
      <sheetName val="6_3_1_BIAYA_HARJAR2"/>
      <sheetName val="4_1_RINCIAN_SARANA2"/>
      <sheetName val="7__Over_Time2"/>
      <sheetName val="4_2_Short_List_SARKER2"/>
      <sheetName val="7_1_Rincian_biaya_SPPD2"/>
      <sheetName val="D2__ANALISA_HS_INSP2"/>
      <sheetName val="E3__ANALISA_HS_HAR_TEK_SUTM2"/>
      <sheetName val="E6__ANALISA_HS_HAR2"/>
      <sheetName val="JASA_152"/>
      <sheetName val="Pay_for_Position2"/>
      <sheetName val="Data_Customer2"/>
      <sheetName val="DJBB_PNYL5"/>
      <sheetName val="Chart_gang_BOGOR5"/>
      <sheetName val="B_P-C_P_20065"/>
      <sheetName val="Prod_Harian4"/>
      <sheetName val="Listrik_Mati_054"/>
      <sheetName val="Listrik_Mati_064"/>
      <sheetName val="L-PENGUS-24_004"/>
      <sheetName val="Eval_bln_Okt'154"/>
      <sheetName val="ROH_PBS4"/>
      <sheetName val="ROH_JAM_07-144"/>
      <sheetName val="ROH_JAM_15-214"/>
      <sheetName val="ROH_JAM_00-064"/>
      <sheetName val="Input_T&amp;R_Prod4"/>
      <sheetName val="Da_AN_BRAT_TWR4"/>
      <sheetName val="Jenis_Pelatihan4"/>
      <sheetName val="DGGKIT+_Derating4"/>
      <sheetName val="WORKPLAN_GROWS_R_KARANGNUNGGAL4"/>
      <sheetName val="TUL_III-093"/>
      <sheetName val="analhps_Pasng3"/>
      <sheetName val="TAHAP_53"/>
      <sheetName val="Peralatan_(2)3"/>
      <sheetName val="RATE_TENAGA_KERJA3"/>
      <sheetName val="Prog_Desc3"/>
      <sheetName val="4_2-BPP2"/>
      <sheetName val="4_3-HargaJual2"/>
      <sheetName val="master_rab2"/>
      <sheetName val="TRIP_TRAFO_APR2"/>
      <sheetName val="HAR_APR2"/>
      <sheetName val="form_KD2"/>
      <sheetName val="VM_OKT2"/>
      <sheetName val="SPK_GABUNG2"/>
      <sheetName val="JASA_AI2"/>
      <sheetName val="JASA_AO2"/>
      <sheetName val="BARANG_AI2"/>
      <sheetName val="BARANG_AO2"/>
      <sheetName val="SPB_BELUM_KEMBALI2"/>
      <sheetName val="SISA_KUOTA_KHS_JASA2"/>
      <sheetName val="Ref_Additional_Payment2"/>
      <sheetName val="DC_REAL_PER_TW2"/>
      <sheetName val="GGN_PENY_FEB2009_&gt;_52"/>
      <sheetName val="Analisa_6002"/>
      <sheetName val="H_BAHAN2"/>
      <sheetName val="DATA_ACUAN2"/>
      <sheetName val="TITIK_KOORDINAT_12"/>
      <sheetName val="TRAFO_22"/>
      <sheetName val="FJ_KSKT2"/>
      <sheetName val="FJ_KSKT_EMIN2"/>
      <sheetName val="FJ_per_BLN_EMIN2"/>
      <sheetName val="ASSET_SE-0602"/>
      <sheetName val="DATA_LF2"/>
      <sheetName val="KWH_E_MIN2"/>
      <sheetName val="HITUNG_LF_TR,TRFO,SR2"/>
      <sheetName val="Jenis_Pemeliharaan2"/>
      <sheetName val="Kode_User2"/>
      <sheetName val="Confidential_PAS_HMI2"/>
      <sheetName val="List_of_Inventory2"/>
      <sheetName val="JARAK_TEMPUH_PERGESERAN_TRAFO2"/>
      <sheetName val="JARAK_PEMBONGKARAN_&amp;_RELOKASI_2"/>
      <sheetName val="DAFTAR_PEKERJAAN_PONDASI_&amp;_PEM2"/>
      <sheetName val="DAFTAR_PENGADAAN_PEMASANGAN_NC2"/>
      <sheetName val="SALDO_PERSEDIAAN2"/>
      <sheetName val="Daftar_Peserta2"/>
      <sheetName val="Simulasi_SPPD2"/>
      <sheetName val="Data_asli2"/>
      <sheetName val="Database_SPPD_ke_JKT2"/>
      <sheetName val="Section_2_MastlisteRev022"/>
      <sheetName val="DKM_Jasa2"/>
      <sheetName val="RAB_Jasa2"/>
      <sheetName val="DKM_Konsumabel2"/>
      <sheetName val="RAB_Mat_Konsumabel2"/>
      <sheetName val="RAB_Mat_Utama2"/>
      <sheetName val="DKM_Mat__Utama2"/>
      <sheetName val="Analisa_Material_Utama2"/>
      <sheetName val="HPE_Jasa2"/>
      <sheetName val="Tentative_2"/>
      <sheetName val="SPEK_TEKNIS_(2)2"/>
      <sheetName val="IKK_20182"/>
      <sheetName val="INKINDO_20182"/>
      <sheetName val="IKK_20172"/>
      <sheetName val="new_kinerja2"/>
      <sheetName val="Data_Kit2"/>
      <sheetName val="Data_Kit_Kaltim2"/>
      <sheetName val="VALIDASI_PRK2"/>
      <sheetName val="Rekap_per_Jenis2"/>
      <sheetName val="TUL_III-09_UNIT2"/>
      <sheetName val="Pengalaman_Per2"/>
      <sheetName val="Energi_Disalurkan2"/>
      <sheetName val="Data_Penyulang2"/>
      <sheetName val="URA_E4502"/>
      <sheetName val="On_Time2"/>
      <sheetName val="mob_(2)2"/>
      <sheetName val="Contract_&amp;_Assumptions2"/>
      <sheetName val="KWH_12BL_(2)2"/>
      <sheetName val="TUK_BPJS_KES_okt2"/>
      <sheetName val="Laba_Rugi_Smt_I2"/>
      <sheetName val="INVESTIGASI_JTR2"/>
      <sheetName val="Analisa_Harga2"/>
      <sheetName val="D2_BOQ_LE_TWR2"/>
      <sheetName val="Ea__ANA_POND2"/>
      <sheetName val="Analisa_Mrg12"/>
      <sheetName val="HB_2"/>
      <sheetName val="anal-drainase,tanah&amp;ps_batu2"/>
      <sheetName val="Real_Lunas2"/>
      <sheetName val="Monitoring_Juli2"/>
      <sheetName val="GET_ULP2"/>
      <sheetName val="Tw_I,II,III,IV2"/>
      <sheetName val="PELUNASAN_P2TL2"/>
      <sheetName val="P2TL_KWH&amp;RP_GET_WIL2"/>
      <sheetName val="P2TL_KWH&amp;RP_GET_WIL_(2)2"/>
      <sheetName val="TARGET_WILSU_VS_PPJ2"/>
      <sheetName val="Monitoring_Feb2"/>
      <sheetName val="Monitoring_Mar2"/>
      <sheetName val="Monitoring_April2"/>
      <sheetName val="Monitoring_Mei2"/>
      <sheetName val="Monitoring_Juni2"/>
      <sheetName val="Hrg_Dasar2"/>
      <sheetName val="Mob_2"/>
      <sheetName val="AHS_-_Personel2"/>
      <sheetName val="AHS_-_Non_Personel2"/>
      <sheetName val="Analisa_Struktur_Data2"/>
      <sheetName val="ocean_voyage2"/>
      <sheetName val="Non_Rutin_Baai2"/>
      <sheetName val="Non_Rutin_SKM2"/>
      <sheetName val="Priodik_Mirrless2B_SKM_(2)2"/>
      <sheetName val="Priodik_Mirrless2_SKM2"/>
      <sheetName val="Pri_Mir_3_TO2"/>
      <sheetName val="Priodik_Sulzer_2_Baai2"/>
      <sheetName val="Priodik_Sulzer_2B_Baai2"/>
      <sheetName val="Priodik_SWD_BAAI2"/>
      <sheetName val="Rutin_Baai_2"/>
      <sheetName val="Rutin_SKM2"/>
      <sheetName val="inst_pemrintah2"/>
      <sheetName val="Eksport_(Main)2"/>
      <sheetName val="REKAP_PER_UNIT2"/>
      <sheetName val="HARGA_BAHAN4"/>
      <sheetName val="HBA_Base2"/>
      <sheetName val="DBF_Mode2"/>
      <sheetName val="2__Volume_Pasokan_20172"/>
      <sheetName val="TE_TS_FA_LAN_MATV2"/>
      <sheetName val="Ratio_TGK2"/>
      <sheetName val="Operating_Cycle1"/>
      <sheetName val="Sources_&amp;_Uses1"/>
      <sheetName val="Sheet_1"/>
      <sheetName val="BPP_ALCO"/>
      <sheetName val="Tabel_Sentral_KIT"/>
      <sheetName val="rekab_Peralatan"/>
      <sheetName val="DV_3"/>
      <sheetName val="DV_5"/>
      <sheetName val="DV_6"/>
      <sheetName val="DV_7"/>
      <sheetName val="DV_10"/>
      <sheetName val="DV_8"/>
      <sheetName val="DV_9"/>
      <sheetName val="Daf_Kuantitas_&amp;_Harga"/>
      <sheetName val="Rekap_a"/>
      <sheetName val="Peny__KomersiaL-FiskaL"/>
      <sheetName val="AI_(IS1)"/>
      <sheetName val="AI_(IS2)(1)"/>
      <sheetName val="AI_(IS2)_(2)"/>
      <sheetName val="REK_TRW_(IS3)"/>
      <sheetName val="REK_TRW_(IS4)"/>
      <sheetName val="Table_APJ"/>
      <sheetName val="trf_multiple"/>
      <sheetName val="trfakt_sgl"/>
      <sheetName val="ANALISA_SNI'07rootsREV"/>
      <sheetName val="ANL_TOREN"/>
      <sheetName val="PENYUSUTAN_ALAT"/>
      <sheetName val="hrg_sat1"/>
      <sheetName val="STEEL_STRUCTURE"/>
      <sheetName val="biaya_administrasi"/>
      <sheetName val="biaya_workshop"/>
      <sheetName val="biaya_jasa_borongan"/>
      <sheetName val="daftar_spp_rehab"/>
      <sheetName val="SAP_DATA"/>
      <sheetName val="HSBU_ANA"/>
      <sheetName val="PE_task_sheets"/>
      <sheetName val="Base_task_sheets"/>
      <sheetName val="Labor_Rates"/>
      <sheetName val="TABEL_SFC"/>
      <sheetName val="Gedung_Kantor"/>
      <sheetName val="_DATA_2"/>
      <sheetName val="10__FUEL_MIX"/>
      <sheetName val="3__EAF"/>
      <sheetName val="13_SAIDI"/>
      <sheetName val="12_SAIFI"/>
      <sheetName val="4__EFOR"/>
      <sheetName val="7__SOF"/>
      <sheetName val="11__Co-Firing"/>
      <sheetName val="9_SFC"/>
      <sheetName val="8__PS"/>
      <sheetName val="5__GCF"/>
      <sheetName val="Pajak_Penghasilan"/>
      <sheetName val="TB_KONS_PIT_2019"/>
      <sheetName val="HARGA_SAT"/>
      <sheetName val="Daftar_Harga_Bahan"/>
      <sheetName val="GJ_(5)"/>
      <sheetName val="hitungan_cuti"/>
      <sheetName val="FJ_UID"/>
      <sheetName val="007_CRANE_MILL_UNIT_3"/>
      <sheetName val="IE_Matrik_Outomatic"/>
      <sheetName val="List_Material&amp;Jasa"/>
      <sheetName val="OST_Agustus"/>
      <sheetName val="GRADE_ap"/>
      <sheetName val="XLS_Avg_Rev"/>
      <sheetName val="Detail_Exp_"/>
      <sheetName val="KBB-CIB_BANK"/>
      <sheetName val="A_4_3"/>
      <sheetName val="TABEL_BANTU"/>
      <sheetName val="Effort_P"/>
      <sheetName val="A12A_350_SSD"/>
      <sheetName val="PEMAKAIAN_PAKAN_&amp;_OBAT"/>
      <sheetName val="Rekap_Budget"/>
      <sheetName val="Forecast_summary"/>
      <sheetName val="내역서_(N____1"/>
      <sheetName val="________________2"/>
      <sheetName val="_________________3"/>
      <sheetName val="ELEMENT_SUM"/>
      <sheetName val="Biaya_Bulanan"/>
      <sheetName val="Rekap_Org"/>
      <sheetName val="내역서_耰&quot;_x00006"/>
      <sheetName val="jadwal_"/>
      <sheetName val="Realisasi_Mitra"/>
      <sheetName val="Realisasi_PLTU"/>
      <sheetName val="DATBASE"/>
      <sheetName val="Urai _Resap pengikat"/>
      <sheetName val="H__Satuan"/>
      <sheetName val="Tanah_(2)"/>
      <sheetName val="Pondasi_(3)"/>
      <sheetName val="Renpek"/>
      <sheetName val="USD 15000"/>
      <sheetName val="ENERGY MIX EBT"/>
      <sheetName val="2.SAIDI"/>
      <sheetName val="Hal-7"/>
      <sheetName val="BIAYA  ALAT"/>
      <sheetName val="IPP 2024"/>
      <sheetName val="Rekap TOP 2024 (DKI)"/>
      <sheetName val="auto-lock"/>
      <sheetName val="Beban Harian"/>
      <sheetName val="KWh Deklarasi"/>
      <sheetName val="IntBalheet"/>
      <sheetName val="1-air"/>
      <sheetName val="GL_Account"/>
      <sheetName val="HSA &amp; PAB"/>
      <sheetName val="Harga Upah "/>
      <sheetName val="AnalisaSIPIL RIIL"/>
      <sheetName val="UPH,BHN,ALT"/>
      <sheetName val="Analis harga"/>
      <sheetName val="Lama"/>
      <sheetName val="bln feb"/>
      <sheetName val="bln jan"/>
      <sheetName val="bln mar"/>
      <sheetName val="CondPol"/>
      <sheetName val="Batu Alam"/>
      <sheetName val="Kaca"/>
      <sheetName val="Lantai"/>
      <sheetName val="T.Sched+Mat.List luwuk - -toili"/>
      <sheetName val="SCADATEL"/>
      <sheetName val="현금흐름표"/>
      <sheetName val="상품입고집계"/>
      <sheetName val="공통"/>
      <sheetName val="A1"/>
      <sheetName val="工事原価報告明細表"/>
      <sheetName val="Data utk merge SK GM"/>
      <sheetName val="RAB-TBETON"/>
      <sheetName val="AC-BC"/>
      <sheetName val=" ACI(ki)"/>
      <sheetName val="GALBI(ka)"/>
      <sheetName val="GALBI(ki)"/>
      <sheetName val="GALBI(tg)"/>
      <sheetName val="LAPON-A"/>
      <sheetName val="LAPON-B"/>
      <sheetName val="PASBA(ki)"/>
      <sheetName val="PRIME"/>
      <sheetName val="SALBET(ka)II"/>
      <sheetName val="SALBET(ki)IA"/>
      <sheetName val="SIAPBOS"/>
      <sheetName val="TIMBI(kk)"/>
      <sheetName val="TIMPIL"/>
      <sheetName val="TUTUP(ka)"/>
      <sheetName val="TUTUP(ki)"/>
      <sheetName val="URUPAS"/>
      <sheetName val="SGL"/>
      <sheetName val="汇率及税金"/>
      <sheetName val="TDL2003 (2)"/>
      <sheetName val="gal"/>
      <sheetName val="KWNTY&amp;HARGA"/>
      <sheetName val="BOQ Seksi A"/>
      <sheetName val="daf_3_OK_"/>
      <sheetName val="daf_7_OK_"/>
      <sheetName val="RAB RIIL kayu"/>
      <sheetName val="DIVI3"/>
      <sheetName val="analisa ARS"/>
      <sheetName val="PERHITUNGAN QUANTITY"/>
      <sheetName val="HB"/>
      <sheetName val="Region 2 Local Currency"/>
      <sheetName val="NP tanah"/>
      <sheetName val="NP umum"/>
      <sheetName val="OFFER DX FRANCE "/>
      <sheetName val="Df-Kuan"/>
      <sheetName val="An HS"/>
      <sheetName val="manuver"/>
      <sheetName val="napeg"/>
      <sheetName val="TUJUAN"/>
      <sheetName val="Submission_Form23"/>
      <sheetName val="INLAND_FACTOR_DISTANCE23"/>
      <sheetName val="HARGA_SATUAN24"/>
      <sheetName val="Twr_(15)23"/>
      <sheetName val="sch_1_223"/>
      <sheetName val="BOQ_Rekap4"/>
      <sheetName val="D-Bahan_&amp;_Upah4"/>
      <sheetName val="TB_Juni2011Gabungan3"/>
      <sheetName val="PS_GI23"/>
      <sheetName val="stand&amp;faktor_kali23"/>
      <sheetName val="IkhtisarBiop(12_0)4"/>
      <sheetName val="Currency_Rate3"/>
      <sheetName val="PROTECTION_7"/>
      <sheetName val="JENIS_PDP4"/>
      <sheetName val="LabaRugi_Lainnya_2005(20)3"/>
      <sheetName val="LabaRugi_Unsur2004(21A)3"/>
      <sheetName val="LabaRugi_Fungsi_th_(t-1)(21B)4"/>
      <sheetName val="LabaRugi_Lainnya(20)4"/>
      <sheetName val="LabaRugi_Unsur_th(t-1)(21A)4"/>
      <sheetName val="kwh_pakai2"/>
      <sheetName val="Beltra__(7)4"/>
      <sheetName val="UPAH_DAN_BAHAN3"/>
      <sheetName val="A_Div104"/>
      <sheetName val="A_Div34"/>
      <sheetName val="A_Div_24"/>
      <sheetName val="A_Div_44"/>
      <sheetName val="A_Div54"/>
      <sheetName val="A_Div74"/>
      <sheetName val="FJ_per_BLN3"/>
      <sheetName val="Upah_Bahan3"/>
      <sheetName val="LabaRugi_Fungsi3"/>
      <sheetName val="LabaRugi_Fungsi2004(21B)3"/>
      <sheetName val="DExp_Lmb4"/>
      <sheetName val="Data_Realisasi3"/>
      <sheetName val="Curah_Hujan_Bulanan3"/>
      <sheetName val="struktur_tdk_dipakai3"/>
      <sheetName val="Analisa_&amp;_Upah2"/>
      <sheetName val="Noodles_(assumptions)2"/>
      <sheetName val="SUMMARY_TOTAL2"/>
      <sheetName val="F1-Construction_Cost_Breakdown2"/>
      <sheetName val="Bill_of_Quantity2"/>
      <sheetName val="Owner_Jkt_Office2"/>
      <sheetName val="Owner_Site_Office2"/>
      <sheetName val="SCH_GG_&amp;_SAS2"/>
      <sheetName val="CUTI_TH2"/>
      <sheetName val="CUTI_BESAR2"/>
      <sheetName val="WINDUAN_22"/>
      <sheetName val="WINDUAN_32"/>
      <sheetName val="WINDUAN_42"/>
      <sheetName val="Pens__Normal_2"/>
      <sheetName val="Data_THR2"/>
      <sheetName val="Data_Peg__per_1_Jan-20062"/>
      <sheetName val="Gaji_Dasar2"/>
      <sheetName val="Tunj__Jabatan2"/>
      <sheetName val="Tj__Daerah2"/>
      <sheetName val="Tj__Dasar2"/>
      <sheetName val="Ct_Th_2"/>
      <sheetName val="Ct_Bsr_2"/>
      <sheetName val="2_Windu2"/>
      <sheetName val="3_Windu2"/>
      <sheetName val="4_Windu2"/>
      <sheetName val="Iur_Pemb_Kerja2"/>
      <sheetName val="Pajak_2"/>
      <sheetName val="Pakaian_Dinas2"/>
      <sheetName val="Uang_Makan_Lembur2"/>
      <sheetName val="Biaya_Diklat2"/>
      <sheetName val="Final_-_1_Tahun2"/>
      <sheetName val="Final_-_Triwulanan2"/>
      <sheetName val="Final_-_Bulanan2"/>
      <sheetName val="alat_(2)2"/>
      <sheetName val="upah_(2)2"/>
      <sheetName val="Cash_&amp;_cash_equivalent2"/>
      <sheetName val="Trade_Receivable2"/>
      <sheetName val="Other_Receivable2"/>
      <sheetName val="Tax_Recoverable2"/>
      <sheetName val="Deffered_Expenditure2"/>
      <sheetName val="Plasma_Investment2"/>
      <sheetName val="koreksi_plasma2"/>
      <sheetName val="Developmen_Cost_of_Plt_2"/>
      <sheetName val="Fixed_Asset2"/>
      <sheetName val="Construction_In_Progress2"/>
      <sheetName val="Acrual_2"/>
      <sheetName val="Advances_from_customers2"/>
      <sheetName val="Tax_Payable2"/>
      <sheetName val="Bank_Loan_&amp;_Other_Loan2"/>
      <sheetName val="Other_Forex2"/>
      <sheetName val="Finance_exp_2"/>
      <sheetName val="loan_wilmar_12"/>
      <sheetName val="loan_wilmar_22"/>
      <sheetName val="loan_u_sap_12"/>
      <sheetName val="loan_u_sap_22"/>
      <sheetName val="loan_wilmar2"/>
      <sheetName val="loan_u_sap2"/>
      <sheetName val="Tes_Bs2"/>
      <sheetName val="Tes_Pl2"/>
      <sheetName val="Idr_This_Month2"/>
      <sheetName val="Idr_Todate2"/>
      <sheetName val="Usd_This_Month2"/>
      <sheetName val="Usd_Todate2"/>
      <sheetName val="Forex_12"/>
      <sheetName val="NMI-Tax_Recoverable_&amp;_Payable2"/>
      <sheetName val="Other_Asset2"/>
      <sheetName val="Stock_Movement2"/>
      <sheetName val="NMI-Tax_Recoverable&amp;Payable2"/>
      <sheetName val="NMI-Acrual_2"/>
      <sheetName val="NMI-Developmen_Cost_of_Plt_2"/>
      <sheetName val="NMI-Plasma_Investment2"/>
      <sheetName val="NMI-Def_exp,_Bank&amp;Other_Loan2"/>
      <sheetName val="Monetery_Item-_Related2"/>
      <sheetName val="Monetery_Item-Non_Related2"/>
      <sheetName val="Monetery_Item2"/>
      <sheetName val="MASTER_FILE2"/>
      <sheetName val="usd_2002_stl_adj2"/>
      <sheetName val="Cinta_Manis12"/>
      <sheetName val="Cinta_Manis22"/>
      <sheetName val="16_P_W_T2"/>
      <sheetName val="13_FLARE_SYSTEM2"/>
      <sheetName val="5_C_H_U2"/>
      <sheetName val="4_G_S_U_AREA2"/>
      <sheetName val="3_INLET_MANIFOLD2"/>
      <sheetName val="2_CPP_station2"/>
      <sheetName val="1_Flow_line2"/>
      <sheetName val="Bentuk-11_2"/>
      <sheetName val="Form_04B-22"/>
      <sheetName val="AG_Pipe_Qty_Analysis8"/>
      <sheetName val="BA_Transaction2"/>
      <sheetName val="AHS_STR_ARS2"/>
      <sheetName val="AHS_ME2"/>
      <sheetName val="HSD_ARS+STR2"/>
      <sheetName val="HSD_ME2"/>
      <sheetName val="KMS-DISHIGH_2"/>
      <sheetName val="SE_11-BASKET2"/>
      <sheetName val="TRANS_(GAB)2"/>
      <sheetName val="Resume_RKAP2"/>
      <sheetName val="RESUM__DISBURSE2"/>
      <sheetName val="Resum_Prioritas2"/>
      <sheetName val="RESUM_2"/>
      <sheetName val="urgensi-basket_12"/>
      <sheetName val="urgensi-basket_22"/>
      <sheetName val="urgensi-basket_32"/>
      <sheetName val="urgensi-basket_42"/>
      <sheetName val="urgensi-basket_52"/>
      <sheetName val="urgensi-basket_62"/>
      <sheetName val="UAI_2009-_RJBR-Rev_Jun_20082"/>
      <sheetName val="DAFT_HARG_SAT_PEK_2"/>
      <sheetName val="DAFT_ALAT,UPAH_&amp;_MAT2"/>
      <sheetName val="PLN_E2"/>
      <sheetName val="PLN_TRK2"/>
      <sheetName val="REK_WIL2"/>
      <sheetName val="REK_DIS2"/>
      <sheetName val="REK_KP2"/>
      <sheetName val="REK_JP2"/>
      <sheetName val="REK_PIK2"/>
      <sheetName val="REK_AP2"/>
      <sheetName val="REKAP_UNIT_12"/>
      <sheetName val="RIP_12"/>
      <sheetName val="RKAI_12"/>
      <sheetName val="RISD_12"/>
      <sheetName val="DAF_PROY2"/>
      <sheetName val="OCT_FDN7"/>
      <sheetName val="Summary_Sheets9"/>
      <sheetName val="Pipe_Supports7"/>
      <sheetName val="EQUIP_LIST8"/>
      <sheetName val="Process_Piping7"/>
      <sheetName val="3__GROUNDING_SYSTEM7"/>
      <sheetName val="Material_and_Manpower_data7"/>
      <sheetName val="Pricing_Summary7"/>
      <sheetName val="Alum_7"/>
      <sheetName val="9_Material_Rates7"/>
      <sheetName val="P-HOT_XLS7"/>
      <sheetName val="Bid_Summary2"/>
      <sheetName val="2_2_STAFF_Scedule8"/>
      <sheetName val="steam_table7"/>
      <sheetName val="HORI__VESSEL8"/>
      <sheetName val="입출재고현황_(2)10"/>
      <sheetName val="Civil_19"/>
      <sheetName val="Civil_29"/>
      <sheetName val="Civil_39"/>
      <sheetName val="Site_19"/>
      <sheetName val="Site_29"/>
      <sheetName val="Site_39"/>
      <sheetName val="Site_Faci9"/>
      <sheetName val="Rate_Analysis10"/>
      <sheetName val="97_사업추정(WEKI)8"/>
      <sheetName val="Man_Hole8"/>
      <sheetName val="Inst_Matl_Table7"/>
      <sheetName val="Loop_Type7"/>
      <sheetName val="1__설계조건_2_단면가정_3__하중계산7"/>
      <sheetName val="DATA_입력란7"/>
      <sheetName val="GROUNDING_SYSTEM7"/>
      <sheetName val="MP_MOB8"/>
      <sheetName val="PAD_TR보호대기초7"/>
      <sheetName val="Car_park_lease7"/>
      <sheetName val="sum1_(2)7"/>
      <sheetName val="General_Data11"/>
      <sheetName val="8_PILE__(돌출)5"/>
      <sheetName val="bldg_list4"/>
      <sheetName val="Utility_and_Fire_flange8"/>
      <sheetName val="L_V_Separator4"/>
      <sheetName val="Eq__Mobilization8"/>
      <sheetName val="MTO_REV_2(ARMOR)3"/>
      <sheetName val="Steel-Main_Work3"/>
      <sheetName val="Proj_Cost_Sumry3"/>
      <sheetName val="Wt_of_Mod_3"/>
      <sheetName val="EL_표면적2"/>
      <sheetName val="D1_13"/>
      <sheetName val="D2_13"/>
      <sheetName val="Administrative_Prices8"/>
      <sheetName val="장비검사_사진2"/>
      <sheetName val="Air_Cooler-E2"/>
      <sheetName val="static_cal2"/>
      <sheetName val="SOS_PLC_&amp;_Panel2"/>
      <sheetName val="중간재_재공2"/>
      <sheetName val="EXT_CHECK2"/>
      <sheetName val="1_설계조건2"/>
      <sheetName val="118_세금과공과2"/>
      <sheetName val="108_수선비2"/>
      <sheetName val="12월_수선비_사용실적2"/>
      <sheetName val="M_113"/>
      <sheetName val="PKG_&quot;A&quot;_Detail_-_정풍2"/>
      <sheetName val="Memb_Schd3"/>
      <sheetName val="Harga_Satuan_Upah_&amp;_Bahan4"/>
      <sheetName val="BARU-4_2"/>
      <sheetName val="Rincian_Iuran2"/>
      <sheetName val="Data_Rekon2"/>
      <sheetName val="Inter__1(1)&amp;2(0)2"/>
      <sheetName val="Inter__1(1)&amp;2(1)2"/>
      <sheetName val="Inds_&amp;_For2"/>
      <sheetName val="K&amp;ACC_(UNCE)_1-5_ME2"/>
      <sheetName val="RAB_INST_1-5_ME2"/>
      <sheetName val="RAB_1-52"/>
      <sheetName val="RKP_1-52"/>
      <sheetName val="Form-05A_Bare_Cost2"/>
      <sheetName val="Form-05B_Calculation_Cost2"/>
      <sheetName val="Form-05C_Major_Item2"/>
      <sheetName val="Summary_FO2"/>
      <sheetName val="BoQ_FO2"/>
      <sheetName val="BoQ_FO_Bare2"/>
      <sheetName val="Labor_Rate2"/>
      <sheetName val="HE_Rate2"/>
      <sheetName val="TDC_COA_Sumry3"/>
      <sheetName val="TDC_Item_Dets3"/>
      <sheetName val="TDC_Item_Sumry3"/>
      <sheetName val="TDC_Key_Qty_Sumry3"/>
      <sheetName val="List_-_Components3"/>
      <sheetName val="List_-_Equipment3"/>
      <sheetName val="COA_Sumry_-_Std_Imp3"/>
      <sheetName val="Contr_TDC_-_Std_Imp3"/>
      <sheetName val="Item_Sumry_-_Std_Imp3"/>
      <sheetName val="Unit_Costs_-_Std_Imp3"/>
      <sheetName val="Unit_MH_-_Std_Imp3"/>
      <sheetName val="Proj_TIC_-_Std_Imp3"/>
      <sheetName val="DaftarIsi_(2)4"/>
      <sheetName val="Penyert_lainnya4"/>
      <sheetName val="AkunPenutup_AP4"/>
      <sheetName val="KursNota_4"/>
      <sheetName val="[LKSEM2001PJB_xlsUL_28b4"/>
      <sheetName val="ROB_AGUST'064"/>
      <sheetName val="_LKSEM2001PJB_xlsUL_28b4"/>
      <sheetName val="TARGET_10_20_-_20054"/>
      <sheetName val="An__Alat3"/>
      <sheetName val="Pareto_Per_Bay_Trafo3"/>
      <sheetName val="kroscek_BBM2"/>
      <sheetName val="simulasi_droping2"/>
      <sheetName val="Tabel_ND(Tb8)2"/>
      <sheetName val="Harga_Upah2"/>
      <sheetName val="D1-R_(Prelim)2"/>
      <sheetName val="RAB_SPK_PB_41_500_VA2"/>
      <sheetName val="RAB_INV_PB_41_500_VA2"/>
      <sheetName val="BUKTI_BAYAR2"/>
      <sheetName val="PERSEDIAAN_MATERIAL2"/>
      <sheetName val="List_of_Eqp2"/>
      <sheetName val="Laba_(Rugi)_Per_Unsur2"/>
      <sheetName val="spp_mesin_sn_1428_(Electric)2"/>
      <sheetName val="biaya_jasa_borongan_14282"/>
      <sheetName val="UP3B_KSKT2"/>
      <sheetName val="UP3B_KALBAR2"/>
      <sheetName val="UP3B_KALTIM2"/>
      <sheetName val="UPT_KSKT2"/>
      <sheetName val="UPT_KALTIMRA2"/>
      <sheetName val="Table_22"/>
      <sheetName val="1_KONTEKS2"/>
      <sheetName val="25_GABUNGAN_JASA_2014-20162"/>
      <sheetName val="Tabel_ND2"/>
      <sheetName val="Unit_-_Indramayu2"/>
      <sheetName val="10__ND-Lampung2"/>
      <sheetName val="Rinci_sekt_13-142"/>
      <sheetName val="1__IMPASSING2"/>
      <sheetName val="ANALISA__(BARU)2"/>
      <sheetName val="Analisa_SNI_20092"/>
      <sheetName val="Inflasi_$2"/>
      <sheetName val="Dolar_dalam_Rp2"/>
      <sheetName val="Rekap_WP2"/>
      <sheetName val="REKAPAN_RFM_6872"/>
      <sheetName val="Invested_capital_VDF2"/>
      <sheetName val="Summary_Page_VDF2"/>
      <sheetName val="PV_of_Op_Leases_VDF2"/>
      <sheetName val="Income_Statement_VDF2"/>
      <sheetName val="Isolasi_Luar_Dalam2"/>
      <sheetName val="Isolasi_Luar2"/>
      <sheetName val="FA_Movement2"/>
      <sheetName val="OVERALL_V22"/>
      <sheetName val="Inditect_non_Markup2"/>
      <sheetName val="Detail__INDirect_Cost2"/>
      <sheetName val="Personel_Detail-ProjMgtSvc2"/>
      <sheetName val="Personel_Bulanan-ProjMgtSvc2"/>
      <sheetName val="Insentif_Mngt2"/>
      <sheetName val="Personel_Detail-EngSvc2"/>
      <sheetName val="Personel_Bulanan-EngSvc2"/>
      <sheetName val="Personel_Detail-ProcSvc2"/>
      <sheetName val="Personel_Bulanan-ProcSvc2"/>
      <sheetName val="Personel_Detail-ConstrSvc2"/>
      <sheetName val="Personel_Bulanan-ConstrSvc2"/>
      <sheetName val="Facilities_for_PTM2"/>
      <sheetName val="ICT_Jkt2"/>
      <sheetName val="ICT_Balongan2"/>
      <sheetName val="Training_&amp;_Others2"/>
      <sheetName val="quick_account_rate3"/>
      <sheetName val="quick_account_rate22"/>
      <sheetName val="Sewa_Ruang_Meeting2"/>
      <sheetName val="FLIb_on_COD3"/>
      <sheetName val="FLIb_for_Phase_One_except_COD3"/>
      <sheetName val="FLIb_for_Phase_Two3"/>
      <sheetName val="FLI_after_COD3"/>
      <sheetName val="FLI_before_COD3"/>
      <sheetName val="FLI___Sec_13"/>
      <sheetName val="Equip_COA_Sumry2"/>
      <sheetName val="Pipe_COA_Sumry2"/>
      <sheetName val="Civil_COA_Sumry2"/>
      <sheetName val="Steel_COA_Sumry2"/>
      <sheetName val="Inst_COA_Sumry2"/>
      <sheetName val="Elec_COA_Sumry2"/>
      <sheetName val="Insul_COA_Sumry2"/>
      <sheetName val="Paint_COA_Sumry2"/>
      <sheetName val="Pipe_Item_Sumry2"/>
      <sheetName val="Civil_Item_Sumry2"/>
      <sheetName val="Steel_Item_Sumry2"/>
      <sheetName val="Inst_Item_Sumry2"/>
      <sheetName val="Elec_Item_Sumry2"/>
      <sheetName val="Insul_Item_Sumry2"/>
      <sheetName val="Paint_Item_Sumry2"/>
      <sheetName val="Equip_Item_Dets2"/>
      <sheetName val="Pipe_Item_Dets2"/>
      <sheetName val="Civil_Item_Dets2"/>
      <sheetName val="Steel_Item_Dets2"/>
      <sheetName val="Inst_Item_Dets2"/>
      <sheetName val="Elec_Item_Dets2"/>
      <sheetName val="Insul_Item_Dets2"/>
      <sheetName val="Paint_Item_Dets2"/>
      <sheetName val="Design_-_All_Equip2"/>
      <sheetName val="Design_-_Comprsr2"/>
      <sheetName val="Design_-_Exchangers2"/>
      <sheetName val="Design_-_Pumps2"/>
      <sheetName val="Design_-_Towers2"/>
      <sheetName val="Design_-_Utility_Svc2"/>
      <sheetName val="Design_-_Vessels2"/>
      <sheetName val="List_-_Motors2"/>
      <sheetName val="Project_Metrics3"/>
      <sheetName val="Pipe_Line_List2"/>
      <sheetName val="Neraca_Changes2"/>
      <sheetName val="Laba_Rugi_Changes2"/>
      <sheetName val="Investasi_Changes2"/>
      <sheetName val="LabaRugi_Unsur2"/>
      <sheetName val="FAKTORMWHJUAL_(2)2"/>
      <sheetName val="SALDO_KAS2"/>
      <sheetName val="IPP_VOLUME2"/>
      <sheetName val="Rp_kWh2"/>
      <sheetName val="Ongkos_Angkut2"/>
      <sheetName val="BAB_Lainnya2"/>
      <sheetName val="By_Non_HPP2"/>
      <sheetName val="AT_20042"/>
      <sheetName val="Perhit_HPP2"/>
      <sheetName val="Cair_Subs2"/>
      <sheetName val="_Biaya_Hsd&amp;Oli2"/>
      <sheetName val="Kin3TH_(2)2"/>
      <sheetName val="RESUME_TAHUNAN2"/>
      <sheetName val="ROH,DMA,_PROD2"/>
      <sheetName val="List_Unit_&amp;_AP2"/>
      <sheetName val="Rekap_Start_UP2"/>
      <sheetName val="BD_prix_PDR2"/>
      <sheetName val="GGN_PER_UNIT2"/>
      <sheetName val="L27_Data2"/>
      <sheetName val="ringkasan_penilaian_(2)2"/>
      <sheetName val="TUG_W492"/>
      <sheetName val="List_of_Inventory_W492"/>
      <sheetName val="TUG_W502"/>
      <sheetName val="List_of_Inventory_W512"/>
      <sheetName val="TUG_W512"/>
      <sheetName val="List_of_Inventory_W502"/>
      <sheetName val="03_UAT_DAN_PS2"/>
      <sheetName val="Monitoring_AI_OH_SI_20192"/>
      <sheetName val="Bahan_2"/>
      <sheetName val="Pekerjaan_2"/>
      <sheetName val="KUWATI(Total)_12"/>
      <sheetName val="집계표_(TOTAL)12"/>
      <sheetName val="집계표_(CIVIL-23)12"/>
      <sheetName val="집계표_(FGRU)12"/>
      <sheetName val="집계표_(25,26)12"/>
      <sheetName val="집계표_(MEROX)12"/>
      <sheetName val="집계표_(NITROGEN)12"/>
      <sheetName val="집계표_(M4)12"/>
      <sheetName val="집계표_(CIVIL4)12"/>
      <sheetName val="집계표_(CIVIL6)12"/>
      <sheetName val="집계표_(CIVIL7)12"/>
      <sheetName val="내역서(DEMO_TOTAL)12"/>
      <sheetName val="내역서_(CIVIL-23)12"/>
      <sheetName val="내역서_(fgru)12"/>
      <sheetName val="내역서_(25&amp;26)12"/>
      <sheetName val="내역서_(MEROX)12"/>
      <sheetName val="내역서_(NITROGEN)12"/>
      <sheetName val="내역서_(M4)12"/>
      <sheetName val="내역서_(CIVIL-4)12"/>
      <sheetName val="내역서_(CIVIL-6)12"/>
      <sheetName val="내역서_(CIVIL-7)12"/>
      <sheetName val="OPTION_212"/>
      <sheetName val="OPTION_312"/>
      <sheetName val="2002년_현장공사비_국내_실적12"/>
      <sheetName val="2003년국내현장공사비_실적12"/>
      <sheetName val="VC2_10_9912"/>
      <sheetName val="INPUT_DATA11"/>
      <sheetName val="집계표_(25,26ဩ11"/>
      <sheetName val="Form_011"/>
      <sheetName val="Form_D-110"/>
      <sheetName val="Form_B-110"/>
      <sheetName val="Form_F-110"/>
      <sheetName val="LABOR_&amp;_자재10"/>
      <sheetName val="내역서_耰&quot;9"/>
      <sheetName val="Price_Schedule10"/>
      <sheetName val="간접비_총괄10"/>
      <sheetName val="6PILE__(돌출)9"/>
      <sheetName val="3_공통공사대비10"/>
      <sheetName val="CAL_10"/>
      <sheetName val="내역서_耰&quot;??10"/>
      <sheetName val="WEIGHT_LIST9"/>
      <sheetName val="산#2-1_(2)9"/>
      <sheetName val="BEND_LOSS9"/>
      <sheetName val="EQUIPMENT_-210"/>
      <sheetName val="공사비_내역_(가)9"/>
      <sheetName val="Static_Equip9"/>
      <sheetName val="단면_(2)9"/>
      <sheetName val="Form_A_9"/>
      <sheetName val="내역서_耰&quot;_x005f_x0000__x005f_x0000_9"/>
      <sheetName val="Áý°èÇ¥_(TOTAL)8"/>
      <sheetName val="Áý°èÇ¥_(CIVIL-23)8"/>
      <sheetName val="Áý°èÇ¥_(FGRU)8"/>
      <sheetName val="Áý°èÇ¥_(25,26)8"/>
      <sheetName val="Áý°èÇ¥_(MEROX)8"/>
      <sheetName val="Áý°èÇ¥_(NITROGEN)8"/>
      <sheetName val="Áý°èÇ¥_(M4)8"/>
      <sheetName val="Áý°èÇ¥_(CIVIL4)8"/>
      <sheetName val="Áý°èÇ¥_(CIVIL6)8"/>
      <sheetName val="Áý°èÇ¥_(CIVIL7)8"/>
      <sheetName val="³»¿ª¼­(DEMO_TOTAL)8"/>
      <sheetName val="³»¿ª¼­_(CIVIL-23)8"/>
      <sheetName val="³»¿ª¼­_(fgru)8"/>
      <sheetName val="³»¿ª¼­_(25&amp;26)8"/>
      <sheetName val="³»¿ª¼­_(MEROX)8"/>
      <sheetName val="³»¿ª¼­_(NITROGEN)8"/>
      <sheetName val="³»¿ª¼­_(M4)8"/>
      <sheetName val="³»¿ª¼­_(CIVIL-4)8"/>
      <sheetName val="³»¿ª¼­_(CIVIL-6)8"/>
      <sheetName val="³»¿ª¼­_(CIVIL-7)8"/>
      <sheetName val="2002³â_ÇöÀå°ø»çºñ_±¹³»_½ÇÀû8"/>
      <sheetName val="2003³â±¹³»ÇöÀå°ø»çºñ_½ÇÀû8"/>
      <sheetName val="[SANDAN_XLS??8"/>
      <sheetName val="3_Breakdown_Direct_Paint9"/>
      <sheetName val="Cash_Flow_bulanan3"/>
      <sheetName val="내역서_耰&quot;__10"/>
      <sheetName val="7__월별투입내역서8"/>
      <sheetName val="BM_DATA_SHEET9"/>
      <sheetName val="계측_내역서8"/>
      <sheetName val="내역서_耰&quot;_x005f_x005f_x005f_x0000__x005f_x005f_x0008"/>
      <sheetName val="Z-_GENERAL_PRICE_SUMMARY8"/>
      <sheetName val="_Estimate__8"/>
      <sheetName val="WBS_448"/>
      <sheetName val="WBS_418"/>
      <sheetName val="Precios_por_Administración8"/>
      <sheetName val="Precios_Unitarios8"/>
      <sheetName val="Subcon_A8"/>
      <sheetName val="내역서_耰&quot;_x005f_x005f_x005f_x005f_x005f_x005f_x00008"/>
      <sheetName val="T_38"/>
      <sheetName val="Vind_-_BtB8"/>
      <sheetName val="LV_induction_motors8"/>
      <sheetName val="BSD_(2)8"/>
      <sheetName val="SCHEDD_TAMBAHAN8"/>
      <sheetName val="_SANDAN_XLS__8"/>
      <sheetName val="Particular_Sch2"/>
      <sheetName val="입찰내역_발주처_양식8"/>
      <sheetName val="RAB_AR&amp;STR3"/>
      <sheetName val="Unit_Price_3"/>
      <sheetName val="Form_B8"/>
      <sheetName val="Material_Selections8"/>
      <sheetName val="Monthly_Load8"/>
      <sheetName val="Weekly_Load8"/>
      <sheetName val="내역서_(∮ἀ嘆ɶ7"/>
      <sheetName val="내역서_耰&quot;_x005f_x005f_x005f_x005f_x005f_x005f_x005f8"/>
      <sheetName val="Data_List3"/>
      <sheetName val="Man_Power_&amp;_Comp3"/>
      <sheetName val="Evaluasi_Penw3"/>
      <sheetName val="F_ALARM3"/>
      <sheetName val="UP_MINOR3"/>
      <sheetName val="Piping_BQ_for_one_turbine8"/>
      <sheetName val="breakdown_of_wage_rate8"/>
      <sheetName val="Indirect_Cost8"/>
      <sheetName val="Resource_table8"/>
      <sheetName val="FWBS_15307"/>
      <sheetName val="Fire_Protection8"/>
      <sheetName val="단가_(2)7"/>
      <sheetName val="4-3LEVEL-5_epic_47"/>
      <sheetName val="w't_table8"/>
      <sheetName val="실행예산_MM7"/>
      <sheetName val="Heavy_Equipments8"/>
      <sheetName val="Equipment_List8"/>
      <sheetName val="Form1_SQP8"/>
      <sheetName val="공정계획(내부계획25%,내부w_f)8"/>
      <sheetName val="SFN_ORIG8"/>
      <sheetName val="plan&amp;section_of_foundation4"/>
      <sheetName val="working_load_at_the_btm_ft_4"/>
      <sheetName val="stability_check4"/>
      <sheetName val="design_criteria4"/>
      <sheetName val="design_load4"/>
      <sheetName val="BOQ-B_DOWN7"/>
      <sheetName val="Dir_Manpower_Other_Exp_8"/>
      <sheetName val="ITB_COST8"/>
      <sheetName val="MODULE_CONFIRM7"/>
      <sheetName val="Cash_In-Cash_Out_Actual7"/>
      <sheetName val="내역서1999_8최종3"/>
      <sheetName val="PROJECT_BRIEF3"/>
      <sheetName val="_3"/>
      <sheetName val="할증_3"/>
      <sheetName val="BO䁑-B_䁄OWN3"/>
      <sheetName val="99__FWBS(Ref)3"/>
      <sheetName val="99__Change_Rate3"/>
      <sheetName val="CUADRO_DE_PRECIOS7"/>
      <sheetName val="Updating_Form-Oct_20113"/>
      <sheetName val="Weld_Consumable3"/>
      <sheetName val="NDE_Cost-Summary3"/>
      <sheetName val="9July_Above_Ground_Pipe3"/>
      <sheetName val="Process_Data_13"/>
      <sheetName val="64_42"/>
      <sheetName val="64_52"/>
      <sheetName val="36_22"/>
      <sheetName val="36_12"/>
      <sheetName val="Sum_(Case-3)3"/>
      <sheetName val="Closeout_Control3"/>
      <sheetName val="Site_Findings_Status_Sheet3"/>
      <sheetName val="1100-1200-1300-1910-2140-LEV_23"/>
      <sheetName val="내역서_耰&quot;_x005f_x005f_x005f_x0000_3"/>
      <sheetName val="내역서_耰&quot;_x005f_x005f_x005f_x005f_3"/>
      <sheetName val="내역서_耰&quot;_x005f_x0000__x00004"/>
      <sheetName val="Material_Price3"/>
      <sheetName val="5_)_Time_Delays3"/>
      <sheetName val="Discounted_Cash_Flow3"/>
      <sheetName val="Ocean_Transporation_Charge3"/>
      <sheetName val="SUMMARY_(0A)3"/>
      <sheetName val="SUMMARY_(1A)3"/>
      <sheetName val="SUMMARY_(1B)3"/>
      <sheetName val="SUMMARY_(03)3"/>
      <sheetName val="F1(Cable_Rack)3"/>
      <sheetName val="F2(Cable_Rack)3"/>
      <sheetName val="F3(Cable_Rack)3"/>
      <sheetName val="F1_(POLYMER)3"/>
      <sheetName val="F2_(POLYMER)3"/>
      <sheetName val="F3_(POLYMER)3"/>
      <sheetName val="F4_(POLYMER)3"/>
      <sheetName val="F5(_Polymerization_)3"/>
      <sheetName val="F6_(_Polymerization_)3"/>
      <sheetName val="B1_(Grid_A-7,_-6)3"/>
      <sheetName val="B1_(Grid_A,_B)3"/>
      <sheetName val="B1_(Grid_C-7,_-6)3"/>
      <sheetName val="B2_(Grid_-7_B,_C)_(1)3"/>
      <sheetName val="B2_(Grid_-7_B,_C)_(2)3"/>
      <sheetName val="B2_(Grid_-6_B,_C)_(1)3"/>
      <sheetName val="B2_(Grid_-6_B,_C)_(2)3"/>
      <sheetName val="F1_(MONOMER)3"/>
      <sheetName val="F2_(MONOMER)3"/>
      <sheetName val="F3_(MONOMER)3"/>
      <sheetName val="90K060C_(MONOMER)3"/>
      <sheetName val="F1_(EXTRUSION)3"/>
      <sheetName val="F2_(EXTRUSION)3"/>
      <sheetName val="F3_(EXTRUSION)3"/>
      <sheetName val="F4_(EXTRUSION)3"/>
      <sheetName val="F5_(EXTRUSION)3"/>
      <sheetName val="F6A_(EXTRUSION)3"/>
      <sheetName val="F6D_(EXTRUSION)3"/>
      <sheetName val="F7_(EXTRUSION)3"/>
      <sheetName val="F8_(EXTRUSION)3"/>
      <sheetName val="F9_(EXTRUSION)3"/>
      <sheetName val="F10_(EXTRUSION)3"/>
      <sheetName val="F11_(EXTRUSION)3"/>
      <sheetName val="B1_(Grid_F-5`,_4`)3"/>
      <sheetName val="B2_(Grid_F,E-4`)3"/>
      <sheetName val="B2_(Grid_F,E-5`)3"/>
      <sheetName val="B3_(Grid_C,B-4`)3"/>
      <sheetName val="B4_(Grid_B,A-4`)3"/>
      <sheetName val="B5_(Grid_E-5`)_&amp;_(Grid_D-5`)3"/>
      <sheetName val="B6_(Grid_E,D-5')3"/>
      <sheetName val="B7_(Grid_E,D-5')3"/>
      <sheetName val="95D040,_A5063"/>
      <sheetName val="95P040AB,_A5073"/>
      <sheetName val="95X020-U08,_A6023"/>
      <sheetName val="95X020-U07,_A6063"/>
      <sheetName val="95E040,_A5093"/>
      <sheetName val="95D024;025,_A6153"/>
      <sheetName val="95X020-U05,_A6013"/>
      <sheetName val="95X020-U02,_A2043"/>
      <sheetName val="Extruder_FDN3"/>
      <sheetName val="BOG_COMP__FDN3"/>
      <sheetName val="SOG_COMP__FDN3"/>
      <sheetName val="1G1_(Ground_Beam)3"/>
      <sheetName val="1G2-1(Ground_Beam)3"/>
      <sheetName val="1G2-2(Ground_Beam)3"/>
      <sheetName val="P15,_163"/>
      <sheetName val="LO_CONSOLE_FDN3"/>
      <sheetName val="OIL_COOLER_FDN3"/>
      <sheetName val="CW_CONSOLE_FDN_(SOG)3"/>
      <sheetName val="PD3_(SOG)3"/>
      <sheetName val="SF1_(SOG)3"/>
      <sheetName val="SF2_(SOG)3"/>
      <sheetName val="SLAB_(1S1-1)3"/>
      <sheetName val="SLAB_(1S1-2)3"/>
      <sheetName val="SLAB_(1S1-3)3"/>
      <sheetName val="COLUMN_(+5500)3"/>
      <sheetName val="COLUMN_(+12500)3"/>
      <sheetName val="COLUMN_(+15500)3"/>
      <sheetName val="ETC_3"/>
      <sheetName val="Tools_&amp;_Settings3"/>
      <sheetName val="Data_Summary3"/>
      <sheetName val="Crew_Costs3"/>
      <sheetName val="Spread_Costs3"/>
      <sheetName val="Unique_List_Misc3"/>
      <sheetName val="In-House_Summary3"/>
      <sheetName val="DATA_MENTAH2"/>
      <sheetName val="Pengesahan_3"/>
      <sheetName val="Bill_rekap3"/>
      <sheetName val="Equip_Rental_Summary_by_Contr3"/>
      <sheetName val="Project_Equip_Rental_Summary3"/>
      <sheetName val="Contractor_Indirect_Sumry3"/>
      <sheetName val="Project_Indirect_Sumry3"/>
      <sheetName val="COA_Sumry_by_Area3"/>
      <sheetName val="COA_Sumry_by_Contr3"/>
      <sheetName val="COA_Sumry_by_RG3"/>
      <sheetName val="TDC_COA_Grp_Sumry3"/>
      <sheetName val="TDC_COA_Grp_Sumry_by_Area3"/>
      <sheetName val="TDC_COA_Grp_Sumry_by_RG3"/>
      <sheetName val="Equipment_Sumry3"/>
      <sheetName val="TDC_Item_Dets-Full3"/>
      <sheetName val="TDC_Item_Dets-IPM-Full3"/>
      <sheetName val="TDC_Item_Sumry_by_Area3"/>
      <sheetName val="TDC_Item_Sumry_by_RG3"/>
      <sheetName val="TDC_Key_Qty_Sumry_by_RG3"/>
      <sheetName val="List_-_Equipment_by_Area3"/>
      <sheetName val="List_-_Equipment_by_Contr3"/>
      <sheetName val="Equipment_-_Unit_Costs_by_Mat3"/>
      <sheetName val="List_-_Equipment_by_Rep_Grp3"/>
      <sheetName val="Craft_Summary_by_Contr3"/>
      <sheetName val="Project_Craft_Summary3"/>
      <sheetName val="Item_code3"/>
      <sheetName val="Unt_rate3"/>
      <sheetName val="2__현장_자금투입_집계표3"/>
      <sheetName val="_도면_및_도서_제출목록_및_일정_170202_xlsx3"/>
      <sheetName val="Direct_PMS3"/>
      <sheetName val="Aux_3"/>
      <sheetName val="Codes_Pers3"/>
      <sheetName val="Rates_&amp;_Legend3"/>
      <sheetName val="Exchange_Rate3"/>
      <sheetName val="General_Notes3"/>
      <sheetName val="00-Summary_Information-ABB2"/>
      <sheetName val="PABS,Site_info2"/>
      <sheetName val="0__Resource　Code2"/>
      <sheetName val="Process_Data_(2)3"/>
      <sheetName val="Material_code2"/>
      <sheetName val="2_Overall_Summary_3"/>
      <sheetName val="__3"/>
      <sheetName val="breakdown_of_wage_ra`f2"/>
      <sheetName val="breakdown_of_wage_ra2"/>
      <sheetName val="breakdown_of_wage_rað-2"/>
      <sheetName val="breakdown_of_wage_rap2"/>
      <sheetName val="내역서_耰&quot;_x005f_x0000_3"/>
      <sheetName val="내역서_耰&quot;_x005f_x005f_3"/>
      <sheetName val="HO_Site_Rates-20112"/>
      <sheetName val="차트_(2)3"/>
      <sheetName val="Raw_data2"/>
      <sheetName val="내역서_(N____x000a_3"/>
      <sheetName val="Statprod_gab2"/>
      <sheetName val="L_111"/>
      <sheetName val="Analisa_Lump_sum2"/>
      <sheetName val="TQ_Format2"/>
      <sheetName val="Action_Item2"/>
      <sheetName val="ID_CD2"/>
      <sheetName val="개시대사_(2)2"/>
      <sheetName val="Equipment_Spec_List2"/>
      <sheetName val="SPEC_LIST(EQUP,_SYS)2"/>
      <sheetName val="Distribution_Table2"/>
      <sheetName val="Sec_I_ML2"/>
      <sheetName val="GRAND_REKAP2"/>
      <sheetName val="analisa_(2)2"/>
      <sheetName val="Analisa_22"/>
      <sheetName val="Analisa_Fave2"/>
      <sheetName val="Harsat_Bahan2"/>
      <sheetName val="Harsat_Subkon2"/>
      <sheetName val="Harsat_Upah2"/>
      <sheetName val="Master_1_02"/>
      <sheetName val="Harga_Sat_APP2"/>
      <sheetName val="Up_&amp;_bhn2"/>
      <sheetName val="tblg_denda3"/>
      <sheetName val="LRK_2"/>
      <sheetName val="광통신_견적내역서12"/>
      <sheetName val="내역서_耰&quot;_2"/>
      <sheetName val="리스크_분류체계2"/>
      <sheetName val="SUM_2"/>
      <sheetName val="Linelist_LNGC_Process2"/>
      <sheetName val="Al_Taweelah2"/>
      <sheetName val="breakdown_of_wage_raÐ¾2"/>
      <sheetName val="Additional_data2"/>
      <sheetName val="11_자재단가2"/>
      <sheetName val="Attach_4-182"/>
      <sheetName val="33628-Rev__A2"/>
      <sheetName val="INPUT_DATA_OF_SCHEDULE2"/>
      <sheetName val="Analisa_(ok_punya)2"/>
      <sheetName val="List___Equipment2"/>
      <sheetName val="List___Components2"/>
      <sheetName val="Proj_TIC___Std_Imp2"/>
      <sheetName val="Contr_TDC___Std_Imp2"/>
      <sheetName val="COA_Sumry___Std_Imp2"/>
      <sheetName val="Item_Sumry___Std_Imp2"/>
      <sheetName val="Unit_Costs___Std_Imp2"/>
      <sheetName val="Unit_MH___Std_Imp2"/>
      <sheetName val="detail_direct_cost2"/>
      <sheetName val="DC_Detail2"/>
      <sheetName val="OSBL_Equipment_List2"/>
      <sheetName val="Platform_&amp;_ladder_est_weight2"/>
      <sheetName val="FO_Sum2"/>
      <sheetName val="Rate_MP_insentif_6x2"/>
      <sheetName val="Rate_MP_insentif_2x2"/>
      <sheetName val="Format_biaya_MP2"/>
      <sheetName val="Format_biaya_SPJ2"/>
      <sheetName val="Equip__Sch2"/>
      <sheetName val="Eng_Hrs_(HO)2"/>
      <sheetName val="Form-05A_Services2"/>
      <sheetName val="Form-05B_Other_Cost2"/>
      <sheetName val="Other_Cost2"/>
      <sheetName val="ICT_HO2"/>
      <sheetName val="ICT_FO2"/>
      <sheetName val="Transportation_Cost2"/>
      <sheetName val="Pre-comm_Material2"/>
      <sheetName val="Vendor_Serviceman2"/>
      <sheetName val="Pre-comm_Matl2"/>
      <sheetName val="QC_Tools2"/>
      <sheetName val="QC_Certificate_&amp;_NDT2"/>
      <sheetName val="QC_Migas_Cost2"/>
      <sheetName val="MHI_Facilities2"/>
      <sheetName val="Khs-09_2"/>
      <sheetName val="2009_04FEB09JDWL_2"/>
      <sheetName val="2009_04FEB09__rekap_2"/>
      <sheetName val="KOMPONEN_04FEB2009_2"/>
      <sheetName val="K_TambahAC2"/>
      <sheetName val="K_TambahFH2"/>
      <sheetName val="valve_16k2"/>
      <sheetName val="Ana_duct2"/>
      <sheetName val="Hsd_Duct2"/>
      <sheetName val="Manning_Cluster2"/>
      <sheetName val="Eng_Hrs_(SO)2"/>
      <sheetName val="Add_Eng_Allow_(HO)2"/>
      <sheetName val="Rekap_Cetak2"/>
      <sheetName val="SUSUt_9%4"/>
      <sheetName val="L_Januari2"/>
      <sheetName val="Foundation_DA_7_charging_syste2"/>
      <sheetName val="BEFORE_ALLOCATION2"/>
      <sheetName val="pro_ra_op2"/>
      <sheetName val="Asumsi_3"/>
      <sheetName val="Rekap_Sublis3"/>
      <sheetName val="Rekap_BPP3"/>
      <sheetName val="By_Non_BPP-063"/>
      <sheetName val="ESTIMASI_SUBSIDI_2007_DEPKEU_12"/>
      <sheetName val="Target_Produksi3"/>
      <sheetName val="REKAP_PROD3"/>
      <sheetName val="realisasi_Prod2"/>
      <sheetName val="AGENDA_MEETING_2"/>
      <sheetName val="Eng_Services2"/>
      <sheetName val="Manpower_Plan2"/>
      <sheetName val="Personel_Detail2"/>
      <sheetName val="Personel_Bulanan2"/>
      <sheetName val="Insentif_ES2"/>
      <sheetName val="FORM-B_(_Uai_Per_BL_)_(1)4"/>
      <sheetName val="FORM-B_(_Uai_Per_BL_)_(2)4"/>
      <sheetName val="Losses_(2)3"/>
      <sheetName val="RPP_12_SEPT3"/>
      <sheetName val="13_REFERENSI3"/>
      <sheetName val="AO_20173"/>
      <sheetName val="app_madiun3"/>
      <sheetName val="app_bali3"/>
      <sheetName val="REKAP_Prbndingn3"/>
      <sheetName val="A_Alat4"/>
      <sheetName val="LK_20064"/>
      <sheetName val="MS_scc2"/>
      <sheetName val="FORM_12-RB2"/>
      <sheetName val="Isian_PKA2"/>
      <sheetName val="Analisa_(Okey)2"/>
      <sheetName val="R_SD-REKAP12"/>
      <sheetName val="Mobilisasi_div-14"/>
      <sheetName val="BASIC_DATA_SHEET2"/>
      <sheetName val="LEGEND_AND_NAME_DATA_SHEET2"/>
      <sheetName val="anls_by_sewa4"/>
      <sheetName val="terbilang_HPE2"/>
      <sheetName val="Hari_libur2"/>
      <sheetName val="0_Scedule2"/>
      <sheetName val="Smp_5S-20192"/>
      <sheetName val="0_Scedule_(Plan)2"/>
      <sheetName val="1__Jadwal2"/>
      <sheetName val="ND_Pj_DIK2"/>
      <sheetName val="4__Bukti_2"/>
      <sheetName val="5__Ceklist_(_Potrait_)2"/>
      <sheetName val="5a__Ceklist2"/>
      <sheetName val="5b__Ceklist2"/>
      <sheetName val="6a__Periksa2"/>
      <sheetName val="6b__Periksa2"/>
      <sheetName val="7__BA_PPTUP2"/>
      <sheetName val="16__Pakta_Intgs2"/>
      <sheetName val="12__PEM-_B_ACARA2"/>
      <sheetName val="HARGA_BAHAN_BAKU2"/>
      <sheetName val="MM_PAGE-2_X2"/>
      <sheetName val="Tunduk_Panitia4"/>
      <sheetName val="HU_20173"/>
      <sheetName val="Tabel_(AO)3"/>
      <sheetName val="Luncuran_20173"/>
      <sheetName val="REVISI_SKKI3"/>
      <sheetName val="Tabel_(AI)3"/>
      <sheetName val="Surat_Pengembalian_AI3"/>
      <sheetName val="Rincian_AI_5_Tahun_BK2"/>
      <sheetName val="terbilang_PP2"/>
      <sheetName val="indek_PP2"/>
      <sheetName val="ND_PP2"/>
      <sheetName val="12__ND_bMS2"/>
      <sheetName val="13__SPPBJ2"/>
      <sheetName val="15__Srt__Konfirm__BG2"/>
      <sheetName val="Vol_2"/>
      <sheetName val="Analisa_BOW2"/>
      <sheetName val="Rinci_H_Borong2"/>
      <sheetName val="CYLB31_82"/>
      <sheetName val="C2_HARGA_MAT_CFIA2"/>
      <sheetName val="TOT_RKP_CFIA2"/>
      <sheetName val="A1_RAB_SVEY12"/>
      <sheetName val="A_RKP_SVEY2"/>
      <sheetName val="Overall_S_Curve-Total_2"/>
      <sheetName val="KURVA_S2"/>
      <sheetName val="ANALISA_SNI'13_2"/>
      <sheetName val="Cek_Extend_Material2"/>
      <sheetName val="BRONZE_BANDAR_NELAYAN2"/>
      <sheetName val="Kode_PRK2"/>
      <sheetName val="KATALOG_HS_NON-ICON2"/>
      <sheetName val="Macro_2"/>
      <sheetName val="A+Supl_2"/>
      <sheetName val="Analisa_3"/>
      <sheetName val="Har_Sat2"/>
      <sheetName val="mc_adam2"/>
      <sheetName val="ps_batu&amp;brjg2"/>
      <sheetName val="DIVISI_32"/>
      <sheetName val="Analis_Kusen_1_ESKALASI2"/>
      <sheetName val="DIV_12"/>
      <sheetName val="Perhitungan_RAB2"/>
      <sheetName val="MH_Detail_Engineering2"/>
      <sheetName val="Manning_Engineering_HO2"/>
      <sheetName val="Manning_Procurement_HO2"/>
      <sheetName val="Indeks_Sell2"/>
      <sheetName val="BBS_(UU_PR-4)2"/>
      <sheetName val="BBS_(UU_PR-5)2"/>
      <sheetName val="Breakdown_Instrument2"/>
      <sheetName val="Sch_62"/>
      <sheetName val="Detail_by_Cat2"/>
      <sheetName val="FORM_X_COST2"/>
      <sheetName val="RINC_FIN_T4___3_2"/>
      <sheetName val="RINC_FIN_T4___2_2"/>
      <sheetName val="COST_SUMM2"/>
      <sheetName val="INDIRECT_COST-PART_l2"/>
      <sheetName val="UU_PR-4&amp;5_xls2"/>
      <sheetName val="PR(S-Curve)_(Future_Cost)2"/>
      <sheetName val="bhn_2"/>
      <sheetName val="Keb__Bhn,_alt,_tenaga2"/>
      <sheetName val="Appendix_2(SatDas)2"/>
      <sheetName val="unit_rate_analysis2"/>
      <sheetName val="Man_Power2"/>
      <sheetName val="DHS_AC2"/>
      <sheetName val="Analisa_Baja2"/>
      <sheetName val="BQ_ARS2"/>
      <sheetName val="CM_Services2"/>
      <sheetName val="Personel_Detail-FabSvc2"/>
      <sheetName val="Personel_Bulanan-FabSvc2"/>
      <sheetName val="har_702"/>
      <sheetName val="har_1502"/>
      <sheetName val="GGN_TRANS_1502"/>
      <sheetName val="GGN_TRANS_702"/>
      <sheetName val="KINERJA_KIT2"/>
      <sheetName val="GGN_TRANS2"/>
      <sheetName val="sept_01-072"/>
      <sheetName val="1_b_Pola_Operasi2"/>
      <sheetName val="(L1_3)_CFLOW_Print2"/>
      <sheetName val="Microsoft_Package2"/>
      <sheetName val="Kabel_C&amp;S2"/>
      <sheetName val="BBT_HARDU2"/>
      <sheetName val="BBT_HARJAR2"/>
      <sheetName val="BOBOT_+_VMAN2"/>
      <sheetName val="JKM_03_6"/>
      <sheetName val="UJ_UPJ_KECIL4"/>
      <sheetName val="D-2_(E)4"/>
      <sheetName val="BrkDwn_Disc_Insulator4"/>
      <sheetName val="BQ_PRICE4"/>
      <sheetName val="S_CURVE4"/>
      <sheetName val="GBR_34"/>
      <sheetName val="Data_LM_20194"/>
      <sheetName val="SFC_TJ_BATU4"/>
      <sheetName val="Daftar_tunggu2"/>
      <sheetName val="SKKI_dalam_Proses2"/>
      <sheetName val="Usulan_Baru2"/>
      <sheetName val="Usulan_Potensial2"/>
      <sheetName val="Amortization_Table2"/>
      <sheetName val="MS_Est2"/>
      <sheetName val="sun_indo2"/>
      <sheetName val="VGA_Ext2"/>
      <sheetName val="HP_PC2"/>
      <sheetName val="Sun_Misc2"/>
      <sheetName val="PC_Srv2"/>
      <sheetName val="Cat_(14)2"/>
      <sheetName val="BIAYA_BP2"/>
      <sheetName val="Tabel-Tk_Komp2"/>
      <sheetName val="URAIAN_2"/>
      <sheetName val="Genlist_RPTL_DES'032"/>
      <sheetName val="Genlist_RPTL_SEP'032"/>
      <sheetName val="Summary_SUMATRA2"/>
      <sheetName val="Summary_KALIMANTAN2"/>
      <sheetName val="Summary_SULAWESI2"/>
      <sheetName val="Inv_OUTSIDE_JAVA2"/>
      <sheetName val="Summary_LUAR_JAWA2"/>
      <sheetName val="Analis__E-gak_dipakai2"/>
      <sheetName val="Tower_2"/>
      <sheetName val="KOND_&amp;_ACC_(UNBALANCE)2"/>
      <sheetName val="RAB_INST2"/>
      <sheetName val="bang_sederhana2"/>
      <sheetName val="bang_tdk2"/>
      <sheetName val="bang_sd2"/>
      <sheetName val="bang_kantor2"/>
      <sheetName val="bangun_wc2"/>
      <sheetName val="analisa_hrg_sat-gak_dipakai2"/>
      <sheetName val="analisa_hrg_sat_(2)2"/>
      <sheetName val="upah&amp;material-gak_dipakai2"/>
      <sheetName val="analisa_E-blm_diprint2"/>
      <sheetName val="analisa_bahan-gak_dipakai2"/>
      <sheetName val="rekap_E2"/>
      <sheetName val="rekap_alat2"/>
      <sheetName val="alat_-1-udah2"/>
      <sheetName val="alat_-_2-UDAH2"/>
      <sheetName val="alat_-_4-diprint2"/>
      <sheetName val="REKAP_K2"/>
      <sheetName val="K_Pvb2"/>
      <sheetName val="K_PvbB2"/>
      <sheetName val="k_spl2"/>
      <sheetName val="K_0352"/>
      <sheetName val="K_0402"/>
      <sheetName val="K_1102"/>
      <sheetName val="K_1112"/>
      <sheetName val="K_2102"/>
      <sheetName val="K_2112"/>
      <sheetName val="K_2242"/>
      <sheetName val="K_3102"/>
      <sheetName val="K_310_SPL2"/>
      <sheetName val="K_3112"/>
      <sheetName val="K_3212"/>
      <sheetName val="K_321_SPL_A2"/>
      <sheetName val="K_321_SPL_B2"/>
      <sheetName val="k_4222"/>
      <sheetName val="k_510_spl2"/>
      <sheetName val="K_5162"/>
      <sheetName val="K_6182"/>
      <sheetName val="K__6362"/>
      <sheetName val="K__6412"/>
      <sheetName val="K__7052"/>
      <sheetName val="K__7102"/>
      <sheetName val="K__7152"/>
      <sheetName val="K__7192"/>
      <sheetName val="K__7202"/>
      <sheetName val="K__7212"/>
      <sheetName val="K__7222"/>
      <sheetName val="K_7262"/>
      <sheetName val="K__7302"/>
      <sheetName val="K_815_SPL2"/>
      <sheetName val="SUMMARY_OF_SELLING_BENCHMARK2"/>
      <sheetName val="SUMMARY_BENCH2"/>
      <sheetName val="RESSEC_1_Bench2"/>
      <sheetName val="SEC_1_Bench2"/>
      <sheetName val="RESSEC_2_Bench2"/>
      <sheetName val="SEC_2_Bench2"/>
      <sheetName val="RESSEC_3_Bench2"/>
      <sheetName val="SEC_3_Bench2"/>
      <sheetName val="Tower_Input_2_of_TWINK2"/>
      <sheetName val="CM_BAG_TIMUR4"/>
      <sheetName val="MONITORING_3073"/>
      <sheetName val="ANALISA_MEKANIKAL3"/>
      <sheetName val="AN_LISTRIK3"/>
      <sheetName val="KABEL_3"/>
      <sheetName val="Cover_Daf-23"/>
      <sheetName val="COVER_(2)3"/>
      <sheetName val="COVER_(3)3"/>
      <sheetName val="COVER_(6)3"/>
      <sheetName val="p__adm__&amp;teknis3"/>
      <sheetName val="tunduk_perpres3"/>
      <sheetName val="kebenaran_dok_3"/>
      <sheetName val="form_isian_(2)3"/>
      <sheetName val="DATA_ADMINISTRASI_(3)3"/>
      <sheetName val="Neraca_btl_(4)3"/>
      <sheetName val="personalia_(2)3"/>
      <sheetName val="PERALATAN_3"/>
      <sheetName val="pengalaman_(4)3"/>
      <sheetName val="pengalaman_(5)3"/>
      <sheetName val="DUK_BANK_(2)3"/>
      <sheetName val="DUK_BANK_(3)3"/>
      <sheetName val="KD_SKP3"/>
      <sheetName val="minat_(4)3"/>
      <sheetName val="pakta_(2)3"/>
      <sheetName val="d__hitam3"/>
      <sheetName val="ganti_rugi3"/>
      <sheetName val="COVER_(5)3"/>
      <sheetName val="garansi_1_th3"/>
      <sheetName val="Jdwal_pelaksanaan_(2)3"/>
      <sheetName val="mETODE_pELkSn_(2)3"/>
      <sheetName val="BAGN_ORGANISASI3"/>
      <sheetName val="PERALATAN__(2)3"/>
      <sheetName val="COVER_(4)3"/>
      <sheetName val="SURAT_PENAWARAN3"/>
      <sheetName val="UPAH_3"/>
      <sheetName val="HARGA__SATUAN3"/>
      <sheetName val="ANALISA-_BAHAN3"/>
      <sheetName val="CVR_(2)3"/>
      <sheetName val="RKLS_&amp;_LBR_DSR3"/>
      <sheetName val="REKAP_3"/>
      <sheetName val="time_1_3"/>
      <sheetName val="s-jadi_(2)2"/>
      <sheetName val="GAL_KONST2"/>
      <sheetName val="lti-gelagar_kayu2"/>
      <sheetName val="LPA_KLAS_A2"/>
      <sheetName val="LPA-KLAS_B2"/>
      <sheetName val="LPB_KLAS_C2"/>
      <sheetName val="PAS_BATU2"/>
      <sheetName val="PARIT_GAL_TNH2"/>
      <sheetName val="SAND_SHEET2"/>
      <sheetName val="TIANG_PENGAMAN2"/>
      <sheetName val="analisa_sirtu3"/>
      <sheetName val="AN_HARGA_(2)3"/>
      <sheetName val="AN_HARGA3"/>
      <sheetName val="bahan_print3"/>
      <sheetName val="UPAH__PRINT3"/>
      <sheetName val="ANALISA_PRINT3"/>
      <sheetName val="PU_WIL_I3"/>
      <sheetName val="Alat_Listrik3"/>
      <sheetName val="AN_HARGA__baru3"/>
      <sheetName val="harga_3"/>
      <sheetName val="Budg_Cost2"/>
      <sheetName val="OH_by_F2"/>
      <sheetName val="harga_20083"/>
      <sheetName val="Omega_Man_Power2"/>
      <sheetName val="Fabric_&amp;_Erection2"/>
      <sheetName val="Harga_mat's2"/>
      <sheetName val="mat_elect2"/>
      <sheetName val="analisa_civil2"/>
      <sheetName val="UNTUK_PAK_AHYAK2"/>
      <sheetName val="PRK_vs_GGN_2007-20092"/>
      <sheetName val="analisa_Str2"/>
      <sheetName val="An_Ars2"/>
      <sheetName val="Ana_Beton2"/>
      <sheetName val="Ana_Sanitair2"/>
      <sheetName val="lab_bahasa2"/>
      <sheetName val="D2__ANALISA_BIAYA_INSP2"/>
      <sheetName val="E3__ANALISA_BIAYA_HAR_TEK_SUTM2"/>
      <sheetName val="E6__ANALISA_HARGA_HAR_NON_RUTI2"/>
      <sheetName val="US_indoor_vs_macro_outdoor4"/>
      <sheetName val="rekap_harga_satuan_pek2"/>
      <sheetName val="PENGADAAN_PANCANG_2"/>
      <sheetName val="instalasi_air_bersih2"/>
      <sheetName val="instalasi_air_kotor_bekas2"/>
      <sheetName val="Mat__List'104"/>
      <sheetName val="non_feeder-kc2"/>
      <sheetName val="BQ_MC-02"/>
      <sheetName val="rab_kj_rev02"/>
      <sheetName val="REKAPITULASI_ANALISA2"/>
      <sheetName val="Daftar_Kuantitas_dan_Harga2"/>
      <sheetName val="JAMALI_APBN_20212"/>
      <sheetName val="ANALISA_PONDASI2"/>
      <sheetName val="HS_PONDASI2"/>
      <sheetName val="Anl__Peralatan2"/>
      <sheetName val="Jadwal_(2)2"/>
      <sheetName val="Twr__15_2"/>
      <sheetName val="JAN_20112"/>
      <sheetName val="Bare_Summary3"/>
      <sheetName val="THREE_PASS2"/>
      <sheetName val="vessel_weight2"/>
      <sheetName val="Scheme_Mob_2"/>
      <sheetName val="Conn__Lib3"/>
      <sheetName val="REF_ONLY2"/>
      <sheetName val="RAB_SEKRETARIAT_(1)2"/>
      <sheetName val="Work_Volume_Elec2"/>
      <sheetName val="Cover_Daf_22"/>
      <sheetName val="01A-_RAB2"/>
      <sheetName val="DATA_HARGA2"/>
      <sheetName val="BQ_STP_35_M3_A&amp;B2"/>
      <sheetName val="DETAIL_RAP2"/>
      <sheetName val="Week9-Feb____2"/>
      <sheetName val="rab_-_persiapan_&amp;_lantai-12"/>
      <sheetName val="MASTER_R12"/>
      <sheetName val="Rekap_Addendum2"/>
      <sheetName val="TOTAL__2"/>
      <sheetName val="Mark_Up2"/>
      <sheetName val="RAB_(OK)2"/>
      <sheetName val="_schedule_AMD-2_Rev_III2"/>
      <sheetName val="Harga_Upah_&amp;_Bahan2"/>
      <sheetName val="NERACA_TAHAP_PERTAMA2"/>
      <sheetName val="BA_Exsport_Trafo_IP2"/>
      <sheetName val="Pemakaian_BBakar2"/>
      <sheetName val="BB_STAT_PTD_OKT_112"/>
      <sheetName val="BB_PP_PTD_OKT_112"/>
      <sheetName val="bb_stat_ptd_sept_112"/>
      <sheetName val="BB_per_sept_11_PTD2"/>
      <sheetName val="Rupiah_BB_permesin2"/>
      <sheetName val="PS(bruto10-neto10)_adjust2"/>
      <sheetName val="S_D_2"/>
      <sheetName val="Eff_Thermal2"/>
      <sheetName val="EVAL_SEWA_2"/>
      <sheetName val="RKA_PER_MESIN2"/>
      <sheetName val="tabel_phs2"/>
      <sheetName val="data_PK_II-032"/>
      <sheetName val="FORM_REN_BUL_LUR2"/>
      <sheetName val="Sub_Sistem_SBST2"/>
      <sheetName val="Master_20082"/>
      <sheetName val="Simp_Belimbing2"/>
      <sheetName val="Keban_Agung2"/>
      <sheetName val="sumsel_52"/>
      <sheetName val="PLTP_ULUBELU2"/>
      <sheetName val="PLTP_Sarula2"/>
      <sheetName val="LMVPP_BELAWAN2"/>
      <sheetName val="Selisih_Prod2"/>
      <sheetName val="Gab_2010-2011_Ver12"/>
      <sheetName val="Visi_Dis_20122"/>
      <sheetName val="Compatibility_Report2"/>
      <sheetName val="20100119_RKAP_2010_-_All_Regio2"/>
      <sheetName val="KONSOL_(FIX)2"/>
      <sheetName val="Strategic_Inisiative2"/>
      <sheetName val="An_BOW1"/>
      <sheetName val="Analisa_Struktur1"/>
      <sheetName val="Daftar_Harga_Upah1"/>
      <sheetName val="DIR_DIST1"/>
      <sheetName val="Casc_RSD1"/>
      <sheetName val="UID_(Distribusi)1"/>
      <sheetName val="Factor_Alat_Berat1"/>
      <sheetName val="Land_Clearing1"/>
      <sheetName val="breakdown_of_wage_ra2"/>
      <sheetName val="DUB"/>
      <sheetName val="HSTANAH"/>
      <sheetName val="HSBETON"/>
      <sheetName val="SARP"/>
      <sheetName val="page 6"/>
      <sheetName val="Dec"/>
      <sheetName val="Analisa Harga Satuan"/>
      <sheetName val="nomet baru"/>
      <sheetName val="hitung p2tl"/>
      <sheetName val="TREN SUSUT AREA TNP"/>
      <sheetName val="TambahAkum"/>
      <sheetName val="AC WIL SERANG"/>
      <sheetName val="Uraian Teknis"/>
      <sheetName val="Batal"/>
      <sheetName val="Quary"/>
      <sheetName val="Div.2"/>
      <sheetName val="Div.3"/>
      <sheetName val="Div.5"/>
      <sheetName val="Div.8"/>
      <sheetName val="CBP4S5D"/>
      <sheetName val="HARGA&amp; UPAH"/>
      <sheetName val="TABEL ANALISA"/>
      <sheetName val="VOL-PEK"/>
      <sheetName val="KAWH AMR"/>
      <sheetName val="ANALISA GRS kota"/>
      <sheetName val="DIV 5 6"/>
      <sheetName val="Ind.MP Sch."/>
      <sheetName val="UPAH + ALAT"/>
      <sheetName val="ID Kota Kabupaten"/>
      <sheetName val="ID Satuan Ukur"/>
      <sheetName val="harga lama"/>
      <sheetName val="AnaDasar"/>
      <sheetName val="Pond 275 kv"/>
      <sheetName val="AnaAccess"/>
      <sheetName val="Sat~Bah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/>
      <sheetData sheetId="1629"/>
      <sheetData sheetId="1630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/>
      <sheetData sheetId="1673"/>
      <sheetData sheetId="1674"/>
      <sheetData sheetId="1675" refreshError="1"/>
      <sheetData sheetId="1676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/>
      <sheetData sheetId="1884" refreshError="1"/>
      <sheetData sheetId="1885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/>
      <sheetData sheetId="1892"/>
      <sheetData sheetId="1893" refreshError="1"/>
      <sheetData sheetId="1894"/>
      <sheetData sheetId="1895"/>
      <sheetData sheetId="1896"/>
      <sheetData sheetId="1897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/>
      <sheetData sheetId="8415"/>
      <sheetData sheetId="8416"/>
      <sheetData sheetId="8417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/>
      <sheetData sheetId="9689" refreshError="1"/>
      <sheetData sheetId="9690" refreshError="1"/>
      <sheetData sheetId="9691"/>
      <sheetData sheetId="9692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/>
      <sheetData sheetId="12540"/>
      <sheetData sheetId="12541"/>
      <sheetData sheetId="12542"/>
      <sheetData sheetId="12543"/>
      <sheetData sheetId="12544"/>
      <sheetData sheetId="12545"/>
      <sheetData sheetId="12546"/>
      <sheetData sheetId="12547"/>
      <sheetData sheetId="12548"/>
      <sheetData sheetId="12549"/>
      <sheetData sheetId="12550"/>
      <sheetData sheetId="12551"/>
      <sheetData sheetId="12552"/>
      <sheetData sheetId="12553"/>
      <sheetData sheetId="12554"/>
      <sheetData sheetId="12555"/>
      <sheetData sheetId="12556"/>
      <sheetData sheetId="12557"/>
      <sheetData sheetId="12558"/>
      <sheetData sheetId="12559"/>
      <sheetData sheetId="12560"/>
      <sheetData sheetId="12561"/>
      <sheetData sheetId="12562"/>
      <sheetData sheetId="12563"/>
      <sheetData sheetId="12564"/>
      <sheetData sheetId="12565"/>
      <sheetData sheetId="12566"/>
      <sheetData sheetId="12567"/>
      <sheetData sheetId="12568"/>
      <sheetData sheetId="12569"/>
      <sheetData sheetId="12570"/>
      <sheetData sheetId="12571"/>
      <sheetData sheetId="12572"/>
      <sheetData sheetId="12573"/>
      <sheetData sheetId="12574"/>
      <sheetData sheetId="12575"/>
      <sheetData sheetId="12576"/>
      <sheetData sheetId="12577"/>
      <sheetData sheetId="12578"/>
      <sheetData sheetId="12579"/>
      <sheetData sheetId="12580"/>
      <sheetData sheetId="12581"/>
      <sheetData sheetId="12582"/>
      <sheetData sheetId="12583"/>
      <sheetData sheetId="12584"/>
      <sheetData sheetId="12585"/>
      <sheetData sheetId="12586"/>
      <sheetData sheetId="12587"/>
      <sheetData sheetId="12588"/>
      <sheetData sheetId="12589"/>
      <sheetData sheetId="12590"/>
      <sheetData sheetId="12591"/>
      <sheetData sheetId="12592"/>
      <sheetData sheetId="12593"/>
      <sheetData sheetId="12594"/>
      <sheetData sheetId="12595"/>
      <sheetData sheetId="12596"/>
      <sheetData sheetId="12597"/>
      <sheetData sheetId="12598"/>
      <sheetData sheetId="12599"/>
      <sheetData sheetId="12600"/>
      <sheetData sheetId="12601"/>
      <sheetData sheetId="12602"/>
      <sheetData sheetId="12603"/>
      <sheetData sheetId="12604"/>
      <sheetData sheetId="12605"/>
      <sheetData sheetId="12606"/>
      <sheetData sheetId="12607"/>
      <sheetData sheetId="12608"/>
      <sheetData sheetId="12609"/>
      <sheetData sheetId="12610"/>
      <sheetData sheetId="12611"/>
      <sheetData sheetId="12612"/>
      <sheetData sheetId="12613"/>
      <sheetData sheetId="12614"/>
      <sheetData sheetId="12615"/>
      <sheetData sheetId="12616"/>
      <sheetData sheetId="12617"/>
      <sheetData sheetId="12618"/>
      <sheetData sheetId="12619"/>
      <sheetData sheetId="12620"/>
      <sheetData sheetId="12621"/>
      <sheetData sheetId="12622"/>
      <sheetData sheetId="12623"/>
      <sheetData sheetId="12624"/>
      <sheetData sheetId="12625"/>
      <sheetData sheetId="12626"/>
      <sheetData sheetId="12627"/>
      <sheetData sheetId="12628"/>
      <sheetData sheetId="12629"/>
      <sheetData sheetId="12630"/>
      <sheetData sheetId="12631"/>
      <sheetData sheetId="12632"/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  <sheetData sheetId="12970"/>
      <sheetData sheetId="12971"/>
      <sheetData sheetId="12972"/>
      <sheetData sheetId="12973"/>
      <sheetData sheetId="12974"/>
      <sheetData sheetId="12975"/>
      <sheetData sheetId="12976"/>
      <sheetData sheetId="12977"/>
      <sheetData sheetId="12978"/>
      <sheetData sheetId="12979"/>
      <sheetData sheetId="12980"/>
      <sheetData sheetId="12981"/>
      <sheetData sheetId="12982"/>
      <sheetData sheetId="12983"/>
      <sheetData sheetId="12984"/>
      <sheetData sheetId="12985"/>
      <sheetData sheetId="12986"/>
      <sheetData sheetId="12987"/>
      <sheetData sheetId="12988"/>
      <sheetData sheetId="12989"/>
      <sheetData sheetId="12990"/>
      <sheetData sheetId="12991"/>
      <sheetData sheetId="12992"/>
      <sheetData sheetId="12993"/>
      <sheetData sheetId="12994"/>
      <sheetData sheetId="12995"/>
      <sheetData sheetId="12996"/>
      <sheetData sheetId="12997"/>
      <sheetData sheetId="12998"/>
      <sheetData sheetId="12999"/>
      <sheetData sheetId="13000"/>
      <sheetData sheetId="13001"/>
      <sheetData sheetId="13002"/>
      <sheetData sheetId="13003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/>
      <sheetData sheetId="13014"/>
      <sheetData sheetId="13015"/>
      <sheetData sheetId="13016"/>
      <sheetData sheetId="13017"/>
      <sheetData sheetId="13018"/>
      <sheetData sheetId="13019"/>
      <sheetData sheetId="13020"/>
      <sheetData sheetId="13021"/>
      <sheetData sheetId="13022"/>
      <sheetData sheetId="13023"/>
      <sheetData sheetId="13024"/>
      <sheetData sheetId="13025"/>
      <sheetData sheetId="13026"/>
      <sheetData sheetId="13027"/>
      <sheetData sheetId="13028"/>
      <sheetData sheetId="13029"/>
      <sheetData sheetId="13030"/>
      <sheetData sheetId="13031"/>
      <sheetData sheetId="13032"/>
      <sheetData sheetId="13033"/>
      <sheetData sheetId="13034"/>
      <sheetData sheetId="13035"/>
      <sheetData sheetId="13036"/>
      <sheetData sheetId="13037"/>
      <sheetData sheetId="13038"/>
      <sheetData sheetId="13039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/>
      <sheetData sheetId="13049"/>
      <sheetData sheetId="13050"/>
      <sheetData sheetId="13051"/>
      <sheetData sheetId="13052"/>
      <sheetData sheetId="13053"/>
      <sheetData sheetId="13054"/>
      <sheetData sheetId="13055"/>
      <sheetData sheetId="13056"/>
      <sheetData sheetId="13057"/>
      <sheetData sheetId="13058"/>
      <sheetData sheetId="13059"/>
      <sheetData sheetId="13060"/>
      <sheetData sheetId="13061"/>
      <sheetData sheetId="13062"/>
      <sheetData sheetId="13063"/>
      <sheetData sheetId="13064"/>
      <sheetData sheetId="13065"/>
      <sheetData sheetId="13066"/>
      <sheetData sheetId="13067"/>
      <sheetData sheetId="13068"/>
      <sheetData sheetId="13069"/>
      <sheetData sheetId="13070"/>
      <sheetData sheetId="13071"/>
      <sheetData sheetId="13072"/>
      <sheetData sheetId="13073"/>
      <sheetData sheetId="13074"/>
      <sheetData sheetId="13075"/>
      <sheetData sheetId="13076"/>
      <sheetData sheetId="13077"/>
      <sheetData sheetId="13078"/>
      <sheetData sheetId="13079"/>
      <sheetData sheetId="13080"/>
      <sheetData sheetId="13081"/>
      <sheetData sheetId="13082"/>
      <sheetData sheetId="13083"/>
      <sheetData sheetId="13084"/>
      <sheetData sheetId="13085"/>
      <sheetData sheetId="13086"/>
      <sheetData sheetId="13087"/>
      <sheetData sheetId="13088"/>
      <sheetData sheetId="13089"/>
      <sheetData sheetId="13090"/>
      <sheetData sheetId="13091"/>
      <sheetData sheetId="13092"/>
      <sheetData sheetId="13093"/>
      <sheetData sheetId="13094"/>
      <sheetData sheetId="13095"/>
      <sheetData sheetId="13096"/>
      <sheetData sheetId="13097"/>
      <sheetData sheetId="13098"/>
      <sheetData sheetId="13099"/>
      <sheetData sheetId="13100"/>
      <sheetData sheetId="13101"/>
      <sheetData sheetId="13102"/>
      <sheetData sheetId="13103"/>
      <sheetData sheetId="13104"/>
      <sheetData sheetId="13105"/>
      <sheetData sheetId="13106"/>
      <sheetData sheetId="13107"/>
      <sheetData sheetId="13108"/>
      <sheetData sheetId="13109"/>
      <sheetData sheetId="13110"/>
      <sheetData sheetId="13111"/>
      <sheetData sheetId="13112"/>
      <sheetData sheetId="13113"/>
      <sheetData sheetId="13114"/>
      <sheetData sheetId="13115"/>
      <sheetData sheetId="13116"/>
      <sheetData sheetId="13117"/>
      <sheetData sheetId="13118"/>
      <sheetData sheetId="13119"/>
      <sheetData sheetId="13120"/>
      <sheetData sheetId="13121"/>
      <sheetData sheetId="13122"/>
      <sheetData sheetId="13123"/>
      <sheetData sheetId="13124"/>
      <sheetData sheetId="13125"/>
      <sheetData sheetId="13126"/>
      <sheetData sheetId="13127"/>
      <sheetData sheetId="13128"/>
      <sheetData sheetId="13129"/>
      <sheetData sheetId="13130"/>
      <sheetData sheetId="13131"/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/>
      <sheetData sheetId="13146"/>
      <sheetData sheetId="13147"/>
      <sheetData sheetId="13148"/>
      <sheetData sheetId="13149"/>
      <sheetData sheetId="13150"/>
      <sheetData sheetId="13151"/>
      <sheetData sheetId="13152"/>
      <sheetData sheetId="13153"/>
      <sheetData sheetId="13154"/>
      <sheetData sheetId="13155"/>
      <sheetData sheetId="13156"/>
      <sheetData sheetId="13157"/>
      <sheetData sheetId="13158"/>
      <sheetData sheetId="13159"/>
      <sheetData sheetId="13160"/>
      <sheetData sheetId="13161"/>
      <sheetData sheetId="13162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 refreshError="1"/>
      <sheetData sheetId="14114" refreshError="1"/>
      <sheetData sheetId="14115" refreshError="1"/>
      <sheetData sheetId="14116" refreshError="1"/>
      <sheetData sheetId="14117" refreshError="1"/>
      <sheetData sheetId="14118" refreshError="1"/>
      <sheetData sheetId="14119" refreshError="1"/>
      <sheetData sheetId="14120" refreshError="1"/>
      <sheetData sheetId="14121" refreshError="1"/>
      <sheetData sheetId="14122" refreshError="1"/>
      <sheetData sheetId="14123" refreshError="1"/>
      <sheetData sheetId="14124" refreshError="1"/>
      <sheetData sheetId="14125" refreshError="1"/>
      <sheetData sheetId="14126" refreshError="1"/>
      <sheetData sheetId="14127" refreshError="1"/>
      <sheetData sheetId="14128" refreshError="1"/>
      <sheetData sheetId="14129" refreshError="1"/>
      <sheetData sheetId="14130" refreshError="1"/>
      <sheetData sheetId="14131" refreshError="1"/>
      <sheetData sheetId="14132" refreshError="1"/>
      <sheetData sheetId="14133" refreshError="1"/>
      <sheetData sheetId="14134" refreshError="1"/>
      <sheetData sheetId="14135" refreshError="1"/>
      <sheetData sheetId="14136" refreshError="1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b-TRANS"/>
      <sheetName val="resum-ai"/>
      <sheetName val="DIVLUR"/>
      <sheetName val="STET"/>
      <sheetName val="SJKT"/>
      <sheetName val="SPGD"/>
      <sheetName val="SBGR"/>
      <sheetName val="SPRN"/>
      <sheetName val="SCRB"/>
      <sheetName val="SKTG"/>
      <sheetName val="STTG"/>
      <sheetName val="SMDN"/>
      <sheetName val="SBYA"/>
      <sheetName val="SMLG"/>
      <sheetName val="SDPS"/>
      <sheetName val="FORM-A"/>
      <sheetName val="form-b"/>
      <sheetName val="HARGA SATUAN"/>
      <sheetName val="JUSTIFIKASI"/>
      <sheetName val="TRNS-C1"/>
      <sheetName val="PkRp"/>
      <sheetName val="C"/>
      <sheetName val="M"/>
      <sheetName val="ca"/>
      <sheetName val="TRANS"/>
      <sheetName val="FAS"/>
      <sheetName val="mu"/>
      <sheetName val="sch 1.2"/>
      <sheetName val="sept"/>
      <sheetName val="HARGA_SATUAN"/>
      <sheetName val="UshDeb00"/>
      <sheetName val="Sheet3"/>
      <sheetName val="RKS"/>
      <sheetName val="prod03"/>
      <sheetName val="Parameter"/>
      <sheetName val="W1"/>
      <sheetName val="GAB"/>
      <sheetName val="Twr (15)"/>
      <sheetName val="INLAND FACTOR DISTANCE"/>
      <sheetName val="W-NAD"/>
      <sheetName val="LAIN2"/>
      <sheetName val="DivVII"/>
      <sheetName val="NerSubsis"/>
      <sheetName val="NRCPTK01"/>
      <sheetName val="Sheet1"/>
      <sheetName val="DAT-BUL"/>
      <sheetName val="Submission Form"/>
      <sheetName val="kwhpakai_all"/>
      <sheetName val="kirim"/>
      <sheetName val="PS GI"/>
      <sheetName val="stand&amp;faktor kali"/>
      <sheetName val="HARGA_SATUAN1"/>
      <sheetName val="sch_1_2"/>
      <sheetName val="Twr_(15)"/>
      <sheetName val="HARGA_SATUAN2"/>
      <sheetName val="sch_1_21"/>
      <sheetName val="Twr_(15)1"/>
      <sheetName val="JKM 03 "/>
      <sheetName val="BBMJenis(12B1)"/>
      <sheetName val="BiLuOp(14)"/>
      <sheetName val="Bipeg-U(12D2)"/>
      <sheetName val="BiPinjaman(15)"/>
      <sheetName val="BPeg-F(12D1)"/>
      <sheetName val="HarJabor(12C2)"/>
      <sheetName val="IkhtisarBiop(12.0)"/>
      <sheetName val="JualGTarif(11A)"/>
      <sheetName val="LabaRugi Fungsi th (t-1)(21B)"/>
      <sheetName val="LabaRugi Lainnya(20)"/>
      <sheetName val="LabaRugi Unsur th(t-1)(21A)"/>
      <sheetName val="Asumsi"/>
      <sheetName val="PembelianTL(12A1)"/>
      <sheetName val="PendaLuOp(13)"/>
      <sheetName val="PendOpLain(11B)"/>
      <sheetName val="ProduksiTL(12B2)"/>
      <sheetName val="SewaPemb(12A2)"/>
      <sheetName val="Inv_NAD"/>
      <sheetName val="Inv_RIAU"/>
      <sheetName val="JENIS PDP"/>
      <sheetName val="ANALISA"/>
      <sheetName val=""/>
      <sheetName val="000000"/>
      <sheetName val="100000"/>
      <sheetName val="UJ.UPJ KECIL"/>
      <sheetName val="AN-MAJOR"/>
      <sheetName val="Assumptions (2)"/>
      <sheetName val="Cover1"/>
      <sheetName val="DAF-1"/>
      <sheetName val="Pt"/>
      <sheetName val="WAN"/>
      <sheetName val="Perintah"/>
      <sheetName val="L_23"/>
      <sheetName val="Uraian"/>
      <sheetName val="INLAND_FACTOR_DISTANCE"/>
      <sheetName val="Submission_Form"/>
      <sheetName val="PS_GI"/>
      <sheetName val="stand&amp;faktor_kali"/>
      <sheetName val="Option"/>
      <sheetName val="LIST"/>
      <sheetName val="Sheet6"/>
      <sheetName val="Form-B-R1"/>
      <sheetName val="chitimc"/>
      <sheetName val="dongia (2)"/>
      <sheetName val="giathanh1"/>
      <sheetName val="LKVL-CK-HT-GD1"/>
      <sheetName val="lam-moi"/>
      <sheetName val="THPDMoi  (2)"/>
      <sheetName val="gtrinh"/>
      <sheetName val="phuluc1"/>
      <sheetName val="TONG HOP VL-NC"/>
      <sheetName val="chitiet"/>
      <sheetName val="TONGKE3p "/>
      <sheetName val="TH VL, NC, DDHT Thanhphuoc"/>
      <sheetName val="#REF"/>
      <sheetName val="DONGIA"/>
      <sheetName val="thao-go"/>
      <sheetName val="TONGKE-HT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RAB"/>
      <sheetName val="A.Alat"/>
      <sheetName val="ESCON"/>
      <sheetName val="SAP"/>
      <sheetName val="DATA-BASE SUTT"/>
      <sheetName val="har-AO"/>
      <sheetName val="SK"/>
      <sheetName val="Tunduk Panitia"/>
      <sheetName val="H_S_BAHAN"/>
      <sheetName val="INLAND_FACTOR_DISTANCE1"/>
      <sheetName val="Submission_Form1"/>
      <sheetName val="PS_GI1"/>
      <sheetName val="stand&amp;faktor_kali1"/>
      <sheetName val="HARGA_SATUAN3"/>
      <sheetName val="sch_1_22"/>
      <sheetName val="Twr_(15)2"/>
      <sheetName val="INLAND_FACTOR_DISTANCE2"/>
      <sheetName val="Submission_Form2"/>
      <sheetName val="PS_GI2"/>
      <sheetName val="stand&amp;faktor_kali2"/>
      <sheetName val="HARGA_SATUAN7"/>
      <sheetName val="sch_1_26"/>
      <sheetName val="Twr_(15)6"/>
      <sheetName val="INLAND_FACTOR_DISTANCE6"/>
      <sheetName val="Submission_Form6"/>
      <sheetName val="PS_GI6"/>
      <sheetName val="stand&amp;faktor_kali6"/>
      <sheetName val="HARGA_SATUAN4"/>
      <sheetName val="sch_1_23"/>
      <sheetName val="Twr_(15)3"/>
      <sheetName val="INLAND_FACTOR_DISTANCE3"/>
      <sheetName val="Submission_Form3"/>
      <sheetName val="PS_GI3"/>
      <sheetName val="stand&amp;faktor_kali3"/>
      <sheetName val="HARGA_SATUAN5"/>
      <sheetName val="sch_1_24"/>
      <sheetName val="Twr_(15)4"/>
      <sheetName val="INLAND_FACTOR_DISTANCE4"/>
      <sheetName val="Submission_Form4"/>
      <sheetName val="PS_GI4"/>
      <sheetName val="stand&amp;faktor_kali4"/>
      <sheetName val="HARGA_SATUAN6"/>
      <sheetName val="sch_1_25"/>
      <sheetName val="Twr_(15)5"/>
      <sheetName val="INLAND_FACTOR_DISTANCE5"/>
      <sheetName val="Submission_Form5"/>
      <sheetName val="PS_GI5"/>
      <sheetName val="stand&amp;faktor_kali5"/>
      <sheetName val="HARGA_SATUAN8"/>
      <sheetName val="sch_1_27"/>
      <sheetName val="Twr_(15)7"/>
      <sheetName val="INLAND_FACTOR_DISTANCE7"/>
      <sheetName val="Submission_Form7"/>
      <sheetName val="PS_GI7"/>
      <sheetName val="stand&amp;faktor_kali7"/>
      <sheetName val="HARGA_SATUAN9"/>
      <sheetName val="sch_1_28"/>
      <sheetName val="Twr_(15)8"/>
      <sheetName val="INLAND_FACTOR_DISTANCE8"/>
      <sheetName val="Submission_Form8"/>
      <sheetName val="PS_GI8"/>
      <sheetName val="stand&amp;faktor_kali8"/>
      <sheetName val="HARGA_SATUAN10"/>
      <sheetName val="sch_1_29"/>
      <sheetName val="Twr_(15)9"/>
      <sheetName val="INLAND_FACTOR_DISTANCE9"/>
      <sheetName val="Submission_Form9"/>
      <sheetName val="PS_GI9"/>
      <sheetName val="stand&amp;faktor_kali9"/>
      <sheetName val="HARGA_SATUAN11"/>
      <sheetName val="sch_1_210"/>
      <sheetName val="Twr_(15)10"/>
      <sheetName val="INLAND_FACTOR_DISTANCE10"/>
      <sheetName val="Submission_Form10"/>
      <sheetName val="PS_GI10"/>
      <sheetName val="stand&amp;faktor_kali10"/>
      <sheetName val="HARGA_SATUAN12"/>
      <sheetName val="sch_1_211"/>
      <sheetName val="Twr_(15)11"/>
      <sheetName val="INLAND_FACTOR_DISTANCE11"/>
      <sheetName val="Submission_Form11"/>
      <sheetName val="PS_GI11"/>
      <sheetName val="stand&amp;faktor_kali11"/>
      <sheetName val="HARGA_SATUAN13"/>
      <sheetName val="sch_1_212"/>
      <sheetName val="Twr_(15)12"/>
      <sheetName val="INLAND_FACTOR_DISTANCE12"/>
      <sheetName val="Submission_Form12"/>
      <sheetName val="PS_GI12"/>
      <sheetName val="stand&amp;faktor_kali12"/>
      <sheetName val="CALC"/>
      <sheetName val="Assumptions"/>
      <sheetName val="Construction Period Costs"/>
      <sheetName val="Plant Characteristics"/>
      <sheetName val="Tabel Istilah"/>
      <sheetName val="Harga BBM Indonesia"/>
      <sheetName val="Faktor"/>
      <sheetName val="DUMMY"/>
      <sheetName val="Search"/>
      <sheetName val="BAG-2"/>
      <sheetName val="PNT-QUOT-#3"/>
      <sheetName val="COAT&amp;WRAP-QIOT-#3"/>
      <sheetName val="CiMaPlbStd"/>
      <sheetName val="Kuantitas &amp; Harga"/>
      <sheetName val="Sag1"/>
      <sheetName val="Des"/>
      <sheetName val="Mobilisasi div-1"/>
      <sheetName val="BOQ Rekap"/>
      <sheetName val="D-Bahan &amp; Upah"/>
      <sheetName val="div-6"/>
      <sheetName val="div-7"/>
      <sheetName val="RAP"/>
      <sheetName val="HARGA_SATUAN14"/>
      <sheetName val="sch_1_213"/>
      <sheetName val="Twr_(15)13"/>
      <sheetName val="INLAND_FACTOR_DISTANCE13"/>
      <sheetName val="Submission_Form13"/>
      <sheetName val="PS_GI13"/>
      <sheetName val="stand&amp;faktor_kali13"/>
      <sheetName val="HARGA_SATUAN17"/>
      <sheetName val="sch_1_216"/>
      <sheetName val="Twr_(15)16"/>
      <sheetName val="INLAND_FACTOR_DISTANCE16"/>
      <sheetName val="Submission_Form16"/>
      <sheetName val="PS_GI16"/>
      <sheetName val="stand&amp;faktor_kali16"/>
      <sheetName val="JKM_03_"/>
      <sheetName val="HARGA_SATUAN15"/>
      <sheetName val="sch_1_214"/>
      <sheetName val="Twr_(15)14"/>
      <sheetName val="INLAND_FACTOR_DISTANCE14"/>
      <sheetName val="Submission_Form14"/>
      <sheetName val="PS_GI14"/>
      <sheetName val="stand&amp;faktor_kali14"/>
      <sheetName val="HARGA_SATUAN16"/>
      <sheetName val="sch_1_215"/>
      <sheetName val="Twr_(15)15"/>
      <sheetName val="INLAND_FACTOR_DISTANCE15"/>
      <sheetName val="Submission_Form15"/>
      <sheetName val="PS_GI15"/>
      <sheetName val="stand&amp;faktor_kali15"/>
      <sheetName val="HARGA_SATUAN19"/>
      <sheetName val="sch_1_218"/>
      <sheetName val="Twr_(15)18"/>
      <sheetName val="INLAND_FACTOR_DISTANCE18"/>
      <sheetName val="Submission_Form18"/>
      <sheetName val="PS_GI18"/>
      <sheetName val="stand&amp;faktor_kali18"/>
      <sheetName val="JKM_03_1"/>
      <sheetName val="HARGA_SATUAN18"/>
      <sheetName val="sch_1_217"/>
      <sheetName val="Twr_(15)17"/>
      <sheetName val="INLAND_FACTOR_DISTANCE17"/>
      <sheetName val="Submission_Form17"/>
      <sheetName val="PS_GI17"/>
      <sheetName val="stand&amp;faktor_kali17"/>
      <sheetName val="Sudah Berjalan"/>
      <sheetName val="Harga Alat"/>
      <sheetName val="upah"/>
      <sheetName val="Harga Satuan Upah &amp; Bahan"/>
      <sheetName val="Exchange"/>
      <sheetName val="anls by sewa"/>
      <sheetName val="PRK-SUTT"/>
      <sheetName val="rekmodiPtk (MAP)"/>
      <sheetName val="Taksonomi Risiko"/>
      <sheetName val="Catatan"/>
      <sheetName val="TAP"/>
      <sheetName val="Menu"/>
      <sheetName val="Kamus"/>
      <sheetName val="Beli"/>
      <sheetName val="Sewa"/>
      <sheetName val="BBkr"/>
      <sheetName val="Jual"/>
      <sheetName val="Prod2"/>
      <sheetName val="RKAP"/>
      <sheetName val="kCal"/>
      <sheetName val="DKH"/>
      <sheetName val="AGREGAT"/>
      <sheetName val="A.Div10"/>
      <sheetName val="A.Div3"/>
      <sheetName val="A.Div 2"/>
      <sheetName val="A.Div 4"/>
      <sheetName val="A.Div5"/>
      <sheetName val="A.Div7"/>
      <sheetName val="GBR 3"/>
      <sheetName val="Inv_MALUKU"/>
      <sheetName val="Inv_SUMUT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SULSELRA"/>
      <sheetName val="Inv_NTB"/>
      <sheetName val="Inv_KALTIM"/>
      <sheetName val="Inv_KALSELTENG"/>
      <sheetName val="GenlistHI"/>
      <sheetName val="PS&amp;Susut TL"/>
      <sheetName val="Transfer"/>
      <sheetName val="SewaBeli"/>
      <sheetName val="SEX"/>
      <sheetName val="AC"/>
      <sheetName val="DExp.Lmb"/>
      <sheetName val="BrkDwn Disc Insulator"/>
      <sheetName val="SUSUt 9%"/>
      <sheetName val="KEBTH"/>
      <sheetName val="THN-7"/>
      <sheetName val="aruskas"/>
      <sheetName val="Hal-1"/>
      <sheetName val="bahan"/>
      <sheetName val="F1771-2"/>
      <sheetName val="Summary"/>
      <sheetName val="Source"/>
      <sheetName val="Data"/>
      <sheetName val="LK 2006"/>
      <sheetName val="Kontrak vs Realisasi Gas"/>
      <sheetName val="D-2 (E)"/>
      <sheetName val="D-5"/>
      <sheetName val="Sheet2"/>
      <sheetName val="Penjualan"/>
      <sheetName val="Resume"/>
      <sheetName val="Sch-5"/>
      <sheetName val="BQ PRICE"/>
      <sheetName val="A"/>
      <sheetName val="Mobilisasi-pnw"/>
      <sheetName val="REKAP"/>
      <sheetName val="Beltra  (7)"/>
      <sheetName val="trenprod2001"/>
      <sheetName val="Kin1TH"/>
      <sheetName val="Res142001"/>
      <sheetName val="GrafikProd"/>
      <sheetName val="Kin3BLN"/>
      <sheetName val="Kin1BLN"/>
      <sheetName val="Kin2TH"/>
      <sheetName val="Kin2BLN"/>
      <sheetName val="ANAL-"/>
      <sheetName val="S CURVE"/>
      <sheetName val="Data LM 2019"/>
      <sheetName val="Electrical "/>
      <sheetName val="SCADA ENG"/>
      <sheetName val="SFC TJ.BATU"/>
      <sheetName val="Mat. List'10"/>
      <sheetName val="EK-JAN-2010"/>
      <sheetName val="Ref"/>
      <sheetName val="Div2"/>
      <sheetName val="JENIS_PDP"/>
      <sheetName val="Assumptions_(2)"/>
      <sheetName val="UJ_UPJ_KECIL"/>
      <sheetName val="IkhtisarBiop(12_0)"/>
      <sheetName val="LabaRugi_Fungsi_th_(t-1)(21B)"/>
      <sheetName val="LabaRugi_Lainnya(20)"/>
      <sheetName val="LabaRugi_Unsur_th(t-1)(21A)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arga_Satuan_Upah_&amp;_Bahan"/>
      <sheetName val="Mobilisasi_div-1"/>
      <sheetName val="BOQ_Rekap"/>
      <sheetName val="D-Bahan_&amp;_Upah"/>
      <sheetName val="Harga_Alat"/>
      <sheetName val="THN-6"/>
      <sheetName val="Material"/>
      <sheetName val="CAL"/>
      <sheetName val="Kontrol"/>
      <sheetName val="LabaRugi"/>
      <sheetName val="L-R"/>
      <sheetName val="DGGKIT+ Derating"/>
      <sheetName val="tabel-JHT"/>
      <sheetName val="01 A"/>
      <sheetName val="Ex-Rate"/>
      <sheetName val="graf2"/>
      <sheetName val="HARDIBLD"/>
      <sheetName val="Bill of Qty MEP"/>
      <sheetName val="analis"/>
      <sheetName val="PRK"/>
      <sheetName val="SATPAM"/>
      <sheetName val="FJ per BLN"/>
      <sheetName val="TID1_Old"/>
      <sheetName val="FORM A1_A2  Tangerang"/>
      <sheetName val="FORM A1_A2  Gambir"/>
      <sheetName val="FORM A1_A2  Kebayoran"/>
      <sheetName val="FORM A1_A2  Kramatjati"/>
      <sheetName val="FORM A1_A2 KD"/>
      <sheetName val="Basket 6"/>
      <sheetName val="Trunking"/>
      <sheetName val="FORM A1_A2 APD"/>
      <sheetName val="HU 2017"/>
      <sheetName val="AO"/>
      <sheetName val="Tabel (AO)"/>
      <sheetName val="Luncuran 2017"/>
      <sheetName val="AI"/>
      <sheetName val="REVISI SKKI"/>
      <sheetName val="Tabel (AI)"/>
      <sheetName val="Surat Pengembalian AI"/>
      <sheetName val="Satuan"/>
      <sheetName val="UPAH DAN BAHAN"/>
      <sheetName val="NERACA SESUAI PROGRAM GL MAGIC"/>
      <sheetName val="KMS-DIS5"/>
      <sheetName val="E7"/>
      <sheetName val="REFERENSI"/>
      <sheetName val="ProdSendiri"/>
      <sheetName val="divI"/>
      <sheetName val="divII"/>
      <sheetName val="lk-TRANS-2001-(8R)-rev-1"/>
      <sheetName val="Dasar Pemadaman"/>
      <sheetName val="terbilang"/>
      <sheetName val="plumbing"/>
      <sheetName val="Listing"/>
      <sheetName val="Detail_313"/>
      <sheetName val="Links"/>
      <sheetName val="Lead"/>
      <sheetName val="TB Juni2011Gabungan"/>
      <sheetName val="A u g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1"/>
      <sheetName val="NEnergi"/>
      <sheetName val="GABLUARJAWA1 (2)"/>
      <sheetName val="civil-work"/>
      <sheetName val="Wil-2"/>
      <sheetName val="DFTR GARDIST"/>
      <sheetName val="Balance Sheet"/>
      <sheetName val="Income Statement"/>
      <sheetName val="Kurs"/>
      <sheetName val="Dana"/>
      <sheetName val="DrDown"/>
      <sheetName val="RkpDrDown"/>
      <sheetName val="LK2004"/>
      <sheetName val="OTA"/>
      <sheetName val="Supervisory Control System"/>
      <sheetName val="se006t"/>
      <sheetName val="analhps"/>
      <sheetName val="KH"/>
      <sheetName val="FORM REN RUTIN KIT"/>
      <sheetName val="Instalasi"/>
      <sheetName val="AKTIVA"/>
      <sheetName val="131 (Piutang PJB)"/>
      <sheetName val="132 (Piutang PLN)"/>
      <sheetName val="133 pihak ke3"/>
      <sheetName val="136.01(piutang belum faktur)"/>
      <sheetName val="J a n"/>
      <sheetName val="gvl"/>
      <sheetName val="H MAT"/>
      <sheetName val="x"/>
      <sheetName val="PUNCAK-89"/>
      <sheetName val="DATA-BASE_SUTT"/>
      <sheetName val="Tunduk_Panitia"/>
      <sheetName val="Harga_BBM_Indonesia"/>
      <sheetName val="Tabel_Istilah"/>
      <sheetName val="A_Alat"/>
      <sheetName val="I-KAMAR"/>
      <sheetName val="LOADDAT"/>
      <sheetName val="HR"/>
      <sheetName val="RESUM-MON"/>
      <sheetName val="FCM"/>
      <sheetName val="Akun"/>
      <sheetName val="06b"/>
      <sheetName val="SCH2"/>
      <sheetName val="Concrete"/>
      <sheetName val="non feeder-kc"/>
      <sheetName val="BQ MC-0"/>
      <sheetName val="8LT 12"/>
      <sheetName val="Katalog"/>
      <sheetName val="TERBIL2"/>
      <sheetName val="Data_Mutation"/>
      <sheetName val="Harga BBM"/>
      <sheetName val="Data_Opname"/>
      <sheetName val="Calendar"/>
      <sheetName val="TABEL"/>
      <sheetName val="Table 1"/>
      <sheetName val="DI-ESTI"/>
      <sheetName val="rab kj rev0"/>
      <sheetName val="summary-1"/>
      <sheetName val="USAHA"/>
      <sheetName val="alat"/>
      <sheetName val="AKTIVA TETAP"/>
      <sheetName val="Currency Rate"/>
      <sheetName val="FORM BQ TL PRATU 4cct"/>
      <sheetName val="PLANT"/>
      <sheetName val="L4c"/>
      <sheetName val="Peralatan"/>
      <sheetName val="Agregat Halus &amp; Kasar"/>
      <sheetName val="Manning Cluster"/>
      <sheetName val="AkumAT"/>
      <sheetName val="Mahakam_Ry"/>
      <sheetName val="Preisbildungsblatt"/>
      <sheetName val="6"/>
      <sheetName val="Basic"/>
      <sheetName val="pasca"/>
      <sheetName val="H.BAHAN"/>
      <sheetName val="HARGA"/>
      <sheetName val="Pola Beban (2)"/>
      <sheetName val="D2. ANALISA BIAYA INSP"/>
      <sheetName val="E3. ANALISA BIAYA HAR TEK SUTM"/>
      <sheetName val="E6. ANALISA HARGA HAR NON RUTIN"/>
      <sheetName val="Worksheet"/>
      <sheetName val="ISOLATOR"/>
      <sheetName val="MASTER"/>
      <sheetName val="Bln3_4"/>
      <sheetName val="Rekap 2002 mod"/>
      <sheetName val="Cover"/>
      <sheetName val="JENIS_PDP1"/>
      <sheetName val="IkhtisarBiop(12_0)1"/>
      <sheetName val="LabaRugi_Fungsi_th_(t-1)(21B)1"/>
      <sheetName val="LabaRugi_Lainnya(20)1"/>
      <sheetName val="LabaRugi_Unsur_th(t-1)(21A)1"/>
      <sheetName val="UJ_UPJ_KECIL1"/>
      <sheetName val="Assumptions_(2)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DATA-BASE_SUTT1"/>
      <sheetName val="Tunduk_Panitia1"/>
      <sheetName val="Harga_BBM_Indonesia1"/>
      <sheetName val="Tabel_Istilah1"/>
      <sheetName val="A_Alat1"/>
      <sheetName val="AHS"/>
      <sheetName val="REKAPITULASI ANALISA"/>
      <sheetName val="DAFTAR HARGA"/>
      <sheetName val="DAFTAR UPAH"/>
      <sheetName val="BA-1"/>
      <sheetName val="XREF"/>
      <sheetName val="PDPKonstruksi"/>
      <sheetName val="DATA PENGUSAHAAN"/>
      <sheetName val="Tran0104"/>
      <sheetName val="CRITERIA2"/>
      <sheetName val="RumusTB 1 bln"/>
      <sheetName val="DATABASE"/>
      <sheetName val="Curah Hujan Bulanan"/>
      <sheetName val="Data Realisasi"/>
      <sheetName val="DC REAL PER TW"/>
      <sheetName val="Vol."/>
      <sheetName val="BQ_PRICE"/>
      <sheetName val="Daftar Kuantitas dan Harga"/>
      <sheetName val="Rekapitulasi"/>
      <sheetName val="Detail-PARENT"/>
      <sheetName val="kriteria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CMK"/>
      <sheetName val="Page_2"/>
      <sheetName val="matr aux"/>
      <sheetName val="matr engine"/>
      <sheetName val="jasa rehab"/>
      <sheetName val="jasa pondasi"/>
      <sheetName val="jasa rekon material"/>
      <sheetName val="O &amp; M"/>
      <sheetName val="Du_lieu"/>
      <sheetName val="JAMALI APBN 2021"/>
      <sheetName val="ANALISA PONDASI"/>
      <sheetName val="HS PONDASI"/>
      <sheetName val="bakup1"/>
      <sheetName val="HARGA_SATUAN20"/>
      <sheetName val="sch_1_219"/>
      <sheetName val="Twr_(15)19"/>
      <sheetName val="INLAND_FACTOR_DISTANCE19"/>
      <sheetName val="Submission_Form19"/>
      <sheetName val="PS_GI19"/>
      <sheetName val="stand&amp;faktor_kali19"/>
      <sheetName val="JKM_03_2"/>
      <sheetName val="anls_by_sewa"/>
      <sheetName val="Kuantitas_&amp;_Harga"/>
      <sheetName val="Taksonomi_Risiko"/>
      <sheetName val="Construction_Period_Costs"/>
      <sheetName val="Plant_Characteristics"/>
      <sheetName val="rekmodiPtk_(MAP)"/>
      <sheetName val="Inv_KITLUR_SUMBAGUT"/>
      <sheetName val="Inv_KITLUR_SUMBAGSEL"/>
      <sheetName val="A_Div10"/>
      <sheetName val="A_Div3"/>
      <sheetName val="A_Div_2"/>
      <sheetName val="A_Div_4"/>
      <sheetName val="A_Div5"/>
      <sheetName val="A_Div7"/>
      <sheetName val="Sudah_Berjalan"/>
      <sheetName val="GBR_3"/>
      <sheetName val="PS&amp;Susut_TL"/>
      <sheetName val="DExp_Lmb"/>
      <sheetName val="BrkDwn_Disc_Insulator"/>
      <sheetName val="SUSUt_9%"/>
      <sheetName val="LK_2006"/>
      <sheetName val="Kontrak_vs_Realisasi_Gas"/>
      <sheetName val="D-2_(E)"/>
      <sheetName val="Beltra__(7)"/>
      <sheetName val="S_CURVE"/>
      <sheetName val="Data_LM_2019"/>
      <sheetName val="Electrical_"/>
      <sheetName val="SCADA_ENG"/>
      <sheetName val="SFC_TJ_BATU"/>
      <sheetName val="Mat__List'10"/>
      <sheetName val="HARGA_SATUAN21"/>
      <sheetName val="sch_1_220"/>
      <sheetName val="Twr_(15)20"/>
      <sheetName val="INLAND_FACTOR_DISTANCE20"/>
      <sheetName val="JKM_03_3"/>
      <sheetName val="Submission_Form20"/>
      <sheetName val="PS_GI20"/>
      <sheetName val="stand&amp;faktor_kali20"/>
      <sheetName val="Mobilisasi_div-11"/>
      <sheetName val="BOQ_Rekap1"/>
      <sheetName val="D-Bahan_&amp;_Upah1"/>
      <sheetName val="anls_by_sewa1"/>
      <sheetName val="Harga_Alat1"/>
      <sheetName val="Harga_Satuan_Upah_&amp;_Bahan1"/>
      <sheetName val="Kuantitas_&amp;_Harga1"/>
      <sheetName val="Taksonomi_Risiko1"/>
      <sheetName val="Construction_Period_Costs1"/>
      <sheetName val="Plant_Characteristics1"/>
      <sheetName val="rekmodiPtk_(MAP)1"/>
      <sheetName val="Inv_KITLUR_SUMBAGUT1"/>
      <sheetName val="Inv_KITLUR_SUMBAGSEL1"/>
      <sheetName val="A_Div101"/>
      <sheetName val="A_Div31"/>
      <sheetName val="A_Div_21"/>
      <sheetName val="A_Div_41"/>
      <sheetName val="A_Div51"/>
      <sheetName val="A_Div71"/>
      <sheetName val="Sudah_Berjalan1"/>
      <sheetName val="GBR_31"/>
      <sheetName val="PS&amp;Susut_TL1"/>
      <sheetName val="DExp_Lmb1"/>
      <sheetName val="BrkDwn_Disc_Insulator1"/>
      <sheetName val="SUSUt_9%1"/>
      <sheetName val="LK_20061"/>
      <sheetName val="Kontrak_vs_Realisasi_Gas1"/>
      <sheetName val="D-2_(E)1"/>
      <sheetName val="BQ_PRICE1"/>
      <sheetName val="Beltra__(7)1"/>
      <sheetName val="S_CURVE1"/>
      <sheetName val="Data_LM_20191"/>
      <sheetName val="Electrical_1"/>
      <sheetName val="SCADA_ENG1"/>
      <sheetName val="SFC_TJ_BATU1"/>
      <sheetName val="Mat__List'101"/>
      <sheetName val="prod~alt"/>
      <sheetName val="Pk"/>
      <sheetName val="Test Accrue"/>
      <sheetName val="Pokok"/>
      <sheetName val="Bln2.1"/>
      <sheetName val="N o v"/>
      <sheetName val="Premi Iuran"/>
      <sheetName val="uts"/>
      <sheetName val="OP PNYL"/>
      <sheetName val="trend"/>
      <sheetName val="pnyl"/>
      <sheetName val="gi"/>
      <sheetName val="sutt"/>
      <sheetName val="alat kerja"/>
      <sheetName val="scadatel"/>
      <sheetName val="insul string"/>
      <sheetName val="harga 2006"/>
      <sheetName val="JARAK TEMPUH PERGESERAN TRAFO"/>
      <sheetName val="Lembar1"/>
      <sheetName val="Lembar2"/>
      <sheetName val="JARAK PEMBONGKARAN &amp; RELOKASI N"/>
      <sheetName val="DAFTAR PEKERJAAN PONDASI &amp; PEMA"/>
      <sheetName val="DAFTAR PENGADAAN PEMASANGAN NCT"/>
      <sheetName val="SEP"/>
      <sheetName val="AGT"/>
      <sheetName val="Resource Plan (2)"/>
      <sheetName val="Ana"/>
      <sheetName val="9"/>
      <sheetName val="GeneralInfo"/>
      <sheetName val="rkap2008"/>
      <sheetName val="Top"/>
      <sheetName val="DataReferensi"/>
      <sheetName val="kepmenaker150"/>
      <sheetName val="TRF 150"/>
      <sheetName val="neraca 1999-2000"/>
      <sheetName val="Project_P"/>
      <sheetName val="BOQ"/>
      <sheetName val="CH"/>
      <sheetName val="REK"/>
      <sheetName val="Pendapatan IPTL 2008 23"/>
      <sheetName val="L 1"/>
      <sheetName val="Basic Price"/>
      <sheetName val="PYG PNTNG"/>
      <sheetName val="k341k612"/>
      <sheetName val="A.4.3"/>
      <sheetName val="4-Basic Price"/>
      <sheetName val="5-ALAT(1)"/>
      <sheetName val="L20Keu"/>
      <sheetName val="Ans"/>
      <sheetName val="DH"/>
      <sheetName val="PM"/>
      <sheetName val="Kua"/>
      <sheetName val="H.Satuan"/>
      <sheetName val="Data Tower"/>
      <sheetName val="Kebut. Alat"/>
      <sheetName val="Analisa RAP"/>
      <sheetName val="Sub"/>
      <sheetName val="Analisa Schedule"/>
      <sheetName val="Penyebaran M"/>
      <sheetName val="Rekap RAP"/>
      <sheetName val="BUL"/>
      <sheetName val="Analisa 600"/>
      <sheetName val="STRUKTUR"/>
      <sheetName val="dengan pembangkitan"/>
      <sheetName val="GAJI"/>
      <sheetName val="Land Clearing-pnw"/>
      <sheetName val="DGGKIT+_Derating"/>
      <sheetName val="01_A"/>
      <sheetName val="Harga_BBM"/>
      <sheetName val="Bill_of_Qty_MEP"/>
      <sheetName val="FJ_per_BLN"/>
      <sheetName val="FORM_A1_A2__Tangerang"/>
      <sheetName val="FORM_A1_A2__Gambir"/>
      <sheetName val="FORM_A1_A2__Kebayoran"/>
      <sheetName val="FORM_A1_A2__Kramatjati"/>
      <sheetName val="FORM_A1_A2_KD"/>
      <sheetName val="Basket_6"/>
      <sheetName val="FORM_A1_A2_APD"/>
      <sheetName val="HU_2017"/>
      <sheetName val="Tabel_(AO)"/>
      <sheetName val="Luncuran_2017"/>
      <sheetName val="REVISI_SKKI"/>
      <sheetName val="Tabel_(AI)"/>
      <sheetName val="Surat_Pengembalian_AI"/>
      <sheetName val="UPAH_DAN_BAHAN"/>
      <sheetName val="NERACA_SESUAI_PROGRAM_GL_MAGIC"/>
      <sheetName val="Dasar_Pemadaman"/>
      <sheetName val="TB_Juni2011Gabungan"/>
      <sheetName val="A_u_g"/>
      <sheetName val="J_u_l"/>
      <sheetName val="O_c_t"/>
      <sheetName val="A_p_r"/>
      <sheetName val="M_a_y"/>
      <sheetName val="S_e_p"/>
      <sheetName val="00_received_in_01"/>
      <sheetName val="F_e_b"/>
      <sheetName val="Per_GL_J_a_n"/>
      <sheetName val="J_u_n"/>
      <sheetName val="M_a_r"/>
      <sheetName val="Pola_Beban_(2)"/>
      <sheetName val="Curah_Hujan_Bulanan"/>
      <sheetName val="Data_Realisasi"/>
      <sheetName val="BBM-03"/>
      <sheetName val="JSiar"/>
      <sheetName val="For Report-Akum"/>
      <sheetName val="HARGA_SATUAN22"/>
      <sheetName val="sch_1_221"/>
      <sheetName val="Twr_(15)21"/>
      <sheetName val="INLAND_FACTOR_DISTANCE21"/>
      <sheetName val="Submission_Form21"/>
      <sheetName val="PS_GI21"/>
      <sheetName val="stand&amp;faktor_kali21"/>
      <sheetName val="JKM_03_4"/>
      <sheetName val="JENIS_PDP3"/>
      <sheetName val="IkhtisarBiop(12_0)3"/>
      <sheetName val="LabaRugi_Fungsi_th_(t-1)(21B)3"/>
      <sheetName val="LabaRugi_Lainnya(20)3"/>
      <sheetName val="LabaRugi_Unsur_th(t-1)(21A)3"/>
      <sheetName val="UJ_UPJ_KECIL3"/>
      <sheetName val="Assumptions_(2)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DATA-BASE_SUTT2"/>
      <sheetName val="Construction_Period_Costs2"/>
      <sheetName val="Plant_Characteristics2"/>
      <sheetName val="Tunduk_Panitia2"/>
      <sheetName val="Tabel_Istilah2"/>
      <sheetName val="Harga_BBM_Indonesia2"/>
      <sheetName val="A_Alat2"/>
      <sheetName val="A_Div102"/>
      <sheetName val="A_Div32"/>
      <sheetName val="A_Div_22"/>
      <sheetName val="A_Div_42"/>
      <sheetName val="A_Div52"/>
      <sheetName val="A_Div72"/>
      <sheetName val="SUSUt_9%2"/>
      <sheetName val="BrkDwn_Disc_Insulator2"/>
      <sheetName val="Mobilisasi_div-13"/>
      <sheetName val="BOQ_Rekap3"/>
      <sheetName val="D-Bahan_&amp;_Upah3"/>
      <sheetName val="Kuantitas_&amp;_Harga2"/>
      <sheetName val="anls_by_sewa2"/>
      <sheetName val="Harga_Alat3"/>
      <sheetName val="Harga_Satuan_Upah_&amp;_Bahan3"/>
      <sheetName val="Taksonomi_Risiko2"/>
      <sheetName val="Inv_KITLUR_SUMBAGUT2"/>
      <sheetName val="Inv_KITLUR_SUMBAGSEL2"/>
      <sheetName val="Sudah_Berjalan2"/>
      <sheetName val="BQ_PRICE2"/>
      <sheetName val="D-2_(E)2"/>
      <sheetName val="S_CURVE2"/>
      <sheetName val="rekmodiPtk_(MAP)2"/>
      <sheetName val="Kontrak_vs_Realisasi_Gas2"/>
      <sheetName val="DExp_Lmb2"/>
      <sheetName val="LK_20062"/>
      <sheetName val="GBR_32"/>
      <sheetName val="PS&amp;Susut_TL2"/>
      <sheetName val="Data_LM_20192"/>
      <sheetName val="Beltra__(7)2"/>
      <sheetName val="Electrical_2"/>
      <sheetName val="SCADA_ENG2"/>
      <sheetName val="SFC_TJ_BATU2"/>
      <sheetName val="DGGKIT+_Derating2"/>
      <sheetName val="01_A2"/>
      <sheetName val="Bill_of_Qty_MEP2"/>
      <sheetName val="FJ_per_BLN2"/>
      <sheetName val="Mat__List'102"/>
      <sheetName val="FORM_A1_A2__Tangerang2"/>
      <sheetName val="FORM_A1_A2__Gambir2"/>
      <sheetName val="FORM_A1_A2__Kebayoran2"/>
      <sheetName val="FORM_A1_A2__Kramatjati2"/>
      <sheetName val="FORM_A1_A2_KD2"/>
      <sheetName val="Basket_62"/>
      <sheetName val="FORM_A1_A2_APD2"/>
      <sheetName val="HU_20172"/>
      <sheetName val="Tabel_(AO)2"/>
      <sheetName val="Luncuran_20172"/>
      <sheetName val="REVISI_SKKI2"/>
      <sheetName val="Tabel_(AI)2"/>
      <sheetName val="Surat_Pengembalian_AI2"/>
      <sheetName val="UPAH_DAN_BAHAN2"/>
      <sheetName val="NERACA_SESUAI_PROGRAM_GL_MAGIC2"/>
      <sheetName val="Dasar_Pemadaman2"/>
      <sheetName val="TB_Juni2011Gabungan2"/>
      <sheetName val="A_u_g2"/>
      <sheetName val="J_u_l2"/>
      <sheetName val="O_c_t2"/>
      <sheetName val="A_p_r2"/>
      <sheetName val="M_a_y2"/>
      <sheetName val="S_e_p2"/>
      <sheetName val="00_received_in_012"/>
      <sheetName val="F_e_b2"/>
      <sheetName val="Per_GL_J_a_n2"/>
      <sheetName val="J_u_n2"/>
      <sheetName val="M_a_r2"/>
      <sheetName val="Harga_BBM2"/>
      <sheetName val="Pola_Beban_(2)2"/>
      <sheetName val="Curah_Hujan_Bulanan2"/>
      <sheetName val="Data_Realisasi2"/>
      <sheetName val="GABLUARJAWA1_(2)1"/>
      <sheetName val="Balance_Sheet1"/>
      <sheetName val="Income_Statement1"/>
      <sheetName val="FORM_REN_RUTIN_KIT1"/>
      <sheetName val="DC_REAL_PER_TW1"/>
      <sheetName val="matr_aux1"/>
      <sheetName val="matr_engine1"/>
      <sheetName val="jasa_rehab1"/>
      <sheetName val="jasa_pondasi1"/>
      <sheetName val="jasa_rekon_material1"/>
      <sheetName val="DFTR_GARDIST1"/>
      <sheetName val="Supervisory_Control_System1"/>
      <sheetName val="131_(Piutang_PJB)1"/>
      <sheetName val="132_(Piutang_PLN)1"/>
      <sheetName val="133_pihak_ke31"/>
      <sheetName val="136_01(piutang_belum_faktur)1"/>
      <sheetName val="J_a_n1"/>
      <sheetName val="H_MAT1"/>
      <sheetName val="non_feeder-kc1"/>
      <sheetName val="BQ_MC-01"/>
      <sheetName val="8LT_121"/>
      <sheetName val="Table_11"/>
      <sheetName val="rab_kj_rev01"/>
      <sheetName val="AKTIVA_TETAP1"/>
      <sheetName val="Currency_Rate1"/>
      <sheetName val="FORM_BQ_TL_PRATU_4cct1"/>
      <sheetName val="Agregat_Halus_&amp;_Kasar1"/>
      <sheetName val="JENIS_PDP2"/>
      <sheetName val="IkhtisarBiop(12_0)2"/>
      <sheetName val="LabaRugi_Fungsi_th_(t-1)(21B)2"/>
      <sheetName val="LabaRugi_Lainnya(20)2"/>
      <sheetName val="LabaRugi_Unsur_th(t-1)(21A)2"/>
      <sheetName val="UJ_UPJ_KECIL2"/>
      <sheetName val="Assumptions_(2)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Mobilisasi_div-12"/>
      <sheetName val="BOQ_Rekap2"/>
      <sheetName val="D-Bahan_&amp;_Upah2"/>
      <sheetName val="Harga_Alat2"/>
      <sheetName val="Harga_Satuan_Upah_&amp;_Bahan2"/>
      <sheetName val="DGGKIT+_Derating1"/>
      <sheetName val="01_A1"/>
      <sheetName val="Bill_of_Qty_MEP1"/>
      <sheetName val="FJ_per_BLN1"/>
      <sheetName val="FORM_A1_A2__Tangerang1"/>
      <sheetName val="FORM_A1_A2__Gambir1"/>
      <sheetName val="FORM_A1_A2__Kebayoran1"/>
      <sheetName val="FORM_A1_A2__Kramatjati1"/>
      <sheetName val="FORM_A1_A2_KD1"/>
      <sheetName val="Basket_61"/>
      <sheetName val="FORM_A1_A2_APD1"/>
      <sheetName val="HU_20171"/>
      <sheetName val="Tabel_(AO)1"/>
      <sheetName val="Luncuran_20171"/>
      <sheetName val="REVISI_SKKI1"/>
      <sheetName val="Tabel_(AI)1"/>
      <sheetName val="Surat_Pengembalian_AI1"/>
      <sheetName val="UPAH_DAN_BAHAN1"/>
      <sheetName val="NERACA_SESUAI_PROGRAM_GL_MAGIC1"/>
      <sheetName val="Dasar_Pemadaman1"/>
      <sheetName val="TB_Juni2011Gabungan1"/>
      <sheetName val="A_u_g1"/>
      <sheetName val="J_u_l1"/>
      <sheetName val="O_c_t1"/>
      <sheetName val="A_p_r1"/>
      <sheetName val="M_a_y1"/>
      <sheetName val="S_e_p1"/>
      <sheetName val="00_received_in_011"/>
      <sheetName val="F_e_b1"/>
      <sheetName val="Per_GL_J_a_n1"/>
      <sheetName val="J_u_n1"/>
      <sheetName val="M_a_r1"/>
      <sheetName val="Harga_BBM1"/>
      <sheetName val="Pola_Beban_(2)1"/>
      <sheetName val="Curah_Hujan_Bulanan1"/>
      <sheetName val="Data_Realisasi1"/>
      <sheetName val="GABLUARJAWA1_(2)"/>
      <sheetName val="Balance_Sheet"/>
      <sheetName val="Income_Statement"/>
      <sheetName val="FORM_REN_RUTIN_KIT"/>
      <sheetName val="DC_REAL_PER_TW"/>
      <sheetName val="matr_aux"/>
      <sheetName val="matr_engine"/>
      <sheetName val="jasa_rehab"/>
      <sheetName val="jasa_pondasi"/>
      <sheetName val="jasa_rekon_material"/>
      <sheetName val="DFTR_GARDIST"/>
      <sheetName val="Supervisory_Control_System"/>
      <sheetName val="131_(Piutang_PJB)"/>
      <sheetName val="132_(Piutang_PLN)"/>
      <sheetName val="133_pihak_ke3"/>
      <sheetName val="136_01(piutang_belum_faktur)"/>
      <sheetName val="J_a_n"/>
      <sheetName val="H_MAT"/>
      <sheetName val="non_feeder-kc"/>
      <sheetName val="BQ_MC-0"/>
      <sheetName val="8LT_12"/>
      <sheetName val="Table_1"/>
      <sheetName val="rab_kj_rev0"/>
      <sheetName val="AKTIVA_TETAP"/>
      <sheetName val="Currency_Rate"/>
      <sheetName val="FORM_BQ_TL_PRATU_4cct"/>
      <sheetName val="Agregat_Halus_&amp;_Kasar"/>
      <sheetName val="304-06"/>
      <sheetName val="NET表"/>
      <sheetName val="BQ表"/>
      <sheetName val="HRG BAHAN &amp; UPAH okk"/>
      <sheetName val="Analis Kusen okk"/>
      <sheetName val="bahan+upah"/>
      <sheetName val="beton"/>
      <sheetName val="sanitasi"/>
      <sheetName val="An. Alat"/>
      <sheetName val="NP"/>
      <sheetName val="Calc Inst"/>
      <sheetName val="COVER A1+A3"/>
      <sheetName val="tr-28202"/>
      <sheetName val="DASAR-DAERAH-2006"/>
      <sheetName val="HARGA_SATUAN23"/>
      <sheetName val="sch_1_222"/>
      <sheetName val="Twr_(15)22"/>
      <sheetName val="INLAND_FACTOR_DISTANCE22"/>
      <sheetName val="JKM_03_5"/>
      <sheetName val="Submission_Form22"/>
      <sheetName val="PS_GI22"/>
      <sheetName val="stand&amp;faktor_kali22"/>
      <sheetName val="DATA-BASE_SUTT3"/>
      <sheetName val="Tunduk_Panitia3"/>
      <sheetName val="A_Alat3"/>
      <sheetName val="Tabel_Istilah3"/>
      <sheetName val="Harga_BBM_Indonesia3"/>
      <sheetName val="anls_by_sewa3"/>
      <sheetName val="Kuantitas_&amp;_Harga3"/>
      <sheetName val="Taksonomi_Risiko3"/>
      <sheetName val="Construction_Period_Costs3"/>
      <sheetName val="Plant_Characteristics3"/>
      <sheetName val="rekmodiPtk_(MAP)3"/>
      <sheetName val="Inv_KITLUR_SUMBAGUT3"/>
      <sheetName val="Inv_KITLUR_SUMBAGSEL3"/>
      <sheetName val="A_Div103"/>
      <sheetName val="A_Div33"/>
      <sheetName val="A_Div_23"/>
      <sheetName val="A_Div_43"/>
      <sheetName val="A_Div53"/>
      <sheetName val="A_Div73"/>
      <sheetName val="LK_20063"/>
      <sheetName val="D-2_(E)3"/>
      <sheetName val="DExp_Lmb3"/>
      <sheetName val="Data_LM_20193"/>
      <sheetName val="Sudah_Berjalan3"/>
      <sheetName val="GBR_33"/>
      <sheetName val="PS&amp;Susut_TL3"/>
      <sheetName val="BrkDwn_Disc_Insulator3"/>
      <sheetName val="SUSUt_9%3"/>
      <sheetName val="Kontrak_vs_Realisasi_Gas3"/>
      <sheetName val="BQ_PRICE3"/>
      <sheetName val="Beltra__(7)3"/>
      <sheetName val="S_CURVE3"/>
      <sheetName val="Electrical_3"/>
      <sheetName val="SCADA_ENG3"/>
      <sheetName val="SFC_TJ_BATU3"/>
      <sheetName val="Mat__List'103"/>
      <sheetName val="HARGA_SATUAN24"/>
      <sheetName val="sch_1_223"/>
      <sheetName val="Twr_(15)23"/>
      <sheetName val="INLAND_FACTOR_DISTANCE23"/>
      <sheetName val="Submission_Form23"/>
      <sheetName val="PS_GI23"/>
      <sheetName val="stand&amp;faktor_kali23"/>
      <sheetName val="JKM_03_6"/>
      <sheetName val="JENIS_PDP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CHITIET_VL-NC-TT-3p4"/>
      <sheetName val="KPVC-BD_4"/>
      <sheetName val="Assumptions_(2)4"/>
      <sheetName val="IkhtisarBiop(12_0)4"/>
      <sheetName val="LabaRugi_Fungsi_th_(t-1)(21B)4"/>
      <sheetName val="LabaRugi_Lainnya(20)4"/>
      <sheetName val="LabaRugi_Unsur_th(t-1)(21A)4"/>
      <sheetName val="UJ_UPJ_KECIL4"/>
      <sheetName val="DATA-BASE_SUTT4"/>
      <sheetName val="Tunduk_Panitia4"/>
      <sheetName val="A_Alat4"/>
      <sheetName val="Tabel_Istilah4"/>
      <sheetName val="Harga_BBM_Indonesia4"/>
      <sheetName val="Mobilisasi_div-14"/>
      <sheetName val="BOQ_Rekap4"/>
      <sheetName val="D-Bahan_&amp;_Upah4"/>
      <sheetName val="anls_by_sewa4"/>
      <sheetName val="Harga_Alat4"/>
      <sheetName val="Harga_Satuan_Upah_&amp;_Bahan4"/>
      <sheetName val="Kuantitas_&amp;_Harga4"/>
      <sheetName val="Taksonomi_Risiko4"/>
      <sheetName val="Construction_Period_Costs4"/>
      <sheetName val="Plant_Characteristics4"/>
      <sheetName val="rekmodiPtk_(MAP)4"/>
      <sheetName val="Inv_KITLUR_SUMBAGUT4"/>
      <sheetName val="Inv_KITLUR_SUMBAGSEL4"/>
      <sheetName val="A_Div104"/>
      <sheetName val="A_Div34"/>
      <sheetName val="A_Div_24"/>
      <sheetName val="A_Div_44"/>
      <sheetName val="A_Div54"/>
      <sheetName val="A_Div74"/>
      <sheetName val="Data_LM_20194"/>
      <sheetName val="LK_20064"/>
      <sheetName val="SUSUt_9%4"/>
      <sheetName val="BrkDwn_Disc_Insulator4"/>
      <sheetName val="BQ_PRICE4"/>
      <sheetName val="D-2_(E)4"/>
      <sheetName val="Kontrak_vs_Realisasi_Gas4"/>
      <sheetName val="DExp_Lmb4"/>
      <sheetName val="Sudah_Berjalan4"/>
      <sheetName val="Beltra__(7)4"/>
      <sheetName val="PS&amp;Susut_TL4"/>
      <sheetName val="GBR_34"/>
      <sheetName val="S_CURVE4"/>
      <sheetName val="Electrical_4"/>
      <sheetName val="SCADA_ENG4"/>
      <sheetName val="SFC_TJ_BATU4"/>
      <sheetName val="Mat__List'104"/>
      <sheetName val="HARGA_SATUAN25"/>
      <sheetName val="sch_1_224"/>
      <sheetName val="Twr_(15)24"/>
      <sheetName val="INLAND_FACTOR_DISTANCE24"/>
      <sheetName val="JKM_03_7"/>
      <sheetName val="Submission_Form24"/>
      <sheetName val="PS_GI24"/>
      <sheetName val="stand&amp;faktor_kali24"/>
      <sheetName val="JENIS_PDP5"/>
      <sheetName val="IkhtisarBiop(12_0)5"/>
      <sheetName val="LabaRugi_Fungsi_th_(t-1)(21B)5"/>
      <sheetName val="LabaRugi_Lainnya(20)5"/>
      <sheetName val="LabaRugi_Unsur_th(t-1)(21A)5"/>
      <sheetName val="UJ_UPJ_KECIL5"/>
      <sheetName val="Assumptions_(2)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DATA-BASE_SUTT5"/>
      <sheetName val="Tunduk_Panitia5"/>
      <sheetName val="A_Alat5"/>
      <sheetName val="Tabel_Istilah5"/>
      <sheetName val="Harga_BBM_Indonesia5"/>
      <sheetName val="Mobilisasi_div-15"/>
      <sheetName val="BOQ_Rekap5"/>
      <sheetName val="D-Bahan_&amp;_Upah5"/>
      <sheetName val="anls_by_sewa5"/>
      <sheetName val="Harga_Alat5"/>
      <sheetName val="Harga_Satuan_Upah_&amp;_Bahan5"/>
      <sheetName val="Kuantitas_&amp;_Harga5"/>
      <sheetName val="Taksonomi_Risiko5"/>
      <sheetName val="Construction_Period_Costs5"/>
      <sheetName val="Plant_Characteristics5"/>
      <sheetName val="rekmodiPtk_(MAP)5"/>
      <sheetName val="Inv_KITLUR_SUMBAGUT5"/>
      <sheetName val="Inv_KITLUR_SUMBAGSEL5"/>
      <sheetName val="A_Div105"/>
      <sheetName val="A_Div35"/>
      <sheetName val="A_Div_25"/>
      <sheetName val="A_Div_45"/>
      <sheetName val="A_Div55"/>
      <sheetName val="A_Div75"/>
      <sheetName val="LK_20065"/>
      <sheetName val="D-2_(E)5"/>
      <sheetName val="DExp_Lmb5"/>
      <sheetName val="Data_LM_20195"/>
      <sheetName val="Sudah_Berjalan5"/>
      <sheetName val="GBR_35"/>
      <sheetName val="PS&amp;Susut_TL5"/>
      <sheetName val="BrkDwn_Disc_Insulator5"/>
      <sheetName val="SUSUt_9%5"/>
      <sheetName val="Kontrak_vs_Realisasi_Gas5"/>
      <sheetName val="BQ_PRICE5"/>
      <sheetName val="Beltra__(7)5"/>
      <sheetName val="S_CURVE5"/>
      <sheetName val="Electrical_5"/>
      <sheetName val="SCADA_ENG5"/>
      <sheetName val="SFC_TJ_BATU5"/>
      <sheetName val="Mat__List'105"/>
      <sheetName val="FJ_per_BLN3"/>
      <sheetName val="DGGKIT+_Derating3"/>
      <sheetName val="01_A3"/>
      <sheetName val="FORM_A1_A2__Tangerang3"/>
      <sheetName val="FORM_A1_A2__Gambir3"/>
      <sheetName val="FORM_A1_A2__Kebayoran3"/>
      <sheetName val="FORM_A1_A2__Kramatjati3"/>
      <sheetName val="FORM_A1_A2_KD3"/>
      <sheetName val="Basket_63"/>
      <sheetName val="Bill_of_Qty_MEP3"/>
      <sheetName val="HU_20173"/>
      <sheetName val="Tabel_(AO)3"/>
      <sheetName val="Luncuran_20173"/>
      <sheetName val="REVISI_SKKI3"/>
      <sheetName val="Tabel_(AI)3"/>
      <sheetName val="Surat_Pengembalian_AI3"/>
      <sheetName val="UPAH_DAN_BAHAN3"/>
      <sheetName val="Dasar_Pemadaman3"/>
      <sheetName val="FORM_A1_A2_APD3"/>
      <sheetName val="FORM_REN_RUTIN_KIT2"/>
      <sheetName val="H_MAT2"/>
      <sheetName val="GABLUARJAWA1_(2)2"/>
      <sheetName val="Balance_Sheet2"/>
      <sheetName val="Income_Statement2"/>
      <sheetName val="DFTR_GARDIST2"/>
      <sheetName val="Supervisory_Control_System2"/>
      <sheetName val="non_feeder-kc2"/>
      <sheetName val="131_(Piutang_PJB)2"/>
      <sheetName val="132_(Piutang_PLN)2"/>
      <sheetName val="133_pihak_ke32"/>
      <sheetName val="136_01(piutang_belum_faktur)2"/>
      <sheetName val="J_a_n2"/>
      <sheetName val="HARGA_SATUAN26"/>
      <sheetName val="sch_1_225"/>
      <sheetName val="Twr_(15)25"/>
      <sheetName val="INLAND_FACTOR_DISTANCE25"/>
      <sheetName val="JKM_03_8"/>
      <sheetName val="Submission_Form25"/>
      <sheetName val="PS_GI25"/>
      <sheetName val="stand&amp;faktor_kali25"/>
      <sheetName val="JENIS_PDP6"/>
      <sheetName val="IkhtisarBiop(12_0)6"/>
      <sheetName val="LabaRugi_Fungsi_th_(t-1)(21B)6"/>
      <sheetName val="LabaRugi_Lainnya(20)6"/>
      <sheetName val="LabaRugi_Unsur_th(t-1)(21A)6"/>
      <sheetName val="UJ_UPJ_KECIL6"/>
      <sheetName val="Assumptions_(2)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DATA-BASE_SUTT6"/>
      <sheetName val="Tunduk_Panitia6"/>
      <sheetName val="A_Alat6"/>
      <sheetName val="Tabel_Istilah6"/>
      <sheetName val="Harga_BBM_Indonesia6"/>
      <sheetName val="Mobilisasi_div-16"/>
      <sheetName val="BOQ_Rekap6"/>
      <sheetName val="D-Bahan_&amp;_Upah6"/>
      <sheetName val="anls_by_sewa6"/>
      <sheetName val="Harga_Alat6"/>
      <sheetName val="Harga_Satuan_Upah_&amp;_Bahan6"/>
      <sheetName val="Kuantitas_&amp;_Harga6"/>
      <sheetName val="Taksonomi_Risiko6"/>
      <sheetName val="Construction_Period_Costs6"/>
      <sheetName val="Plant_Characteristics6"/>
      <sheetName val="rekmodiPtk_(MAP)6"/>
      <sheetName val="Inv_KITLUR_SUMBAGUT6"/>
      <sheetName val="Inv_KITLUR_SUMBAGSEL6"/>
      <sheetName val="A_Div106"/>
      <sheetName val="A_Div36"/>
      <sheetName val="A_Div_26"/>
      <sheetName val="A_Div_46"/>
      <sheetName val="A_Div56"/>
      <sheetName val="A_Div76"/>
      <sheetName val="LK_20066"/>
      <sheetName val="D-2_(E)6"/>
      <sheetName val="DExp_Lmb6"/>
      <sheetName val="Data_LM_20196"/>
      <sheetName val="Sudah_Berjalan6"/>
      <sheetName val="GBR_36"/>
      <sheetName val="PS&amp;Susut_TL6"/>
      <sheetName val="BrkDwn_Disc_Insulator6"/>
      <sheetName val="SUSUt_9%6"/>
      <sheetName val="Kontrak_vs_Realisasi_Gas6"/>
      <sheetName val="BQ_PRICE6"/>
      <sheetName val="Beltra__(7)6"/>
      <sheetName val="S_CURVE6"/>
      <sheetName val="Electrical_6"/>
      <sheetName val="SCADA_ENG6"/>
      <sheetName val="SFC_TJ_BATU6"/>
      <sheetName val="Mat__List'106"/>
      <sheetName val="FJ_per_BLN4"/>
      <sheetName val="UPAH_DAN_BAHAN4"/>
      <sheetName val="DGGKIT+_Derating4"/>
      <sheetName val="01_A4"/>
      <sheetName val="HU_20174"/>
      <sheetName val="Tabel_(AO)4"/>
      <sheetName val="Luncuran_20174"/>
      <sheetName val="REVISI_SKKI4"/>
      <sheetName val="Tabel_(AI)4"/>
      <sheetName val="Surat_Pengembalian_AI4"/>
      <sheetName val="Dasar_Pemadaman4"/>
      <sheetName val="Bill_of_Qty_MEP4"/>
      <sheetName val="DFTR_GARDIST3"/>
      <sheetName val="FORM_A1_A2__Tangerang4"/>
      <sheetName val="FORM_A1_A2__Gambir4"/>
      <sheetName val="FORM_A1_A2__Kebayoran4"/>
      <sheetName val="FORM_A1_A2__Kramatjati4"/>
      <sheetName val="FORM_A1_A2_KD4"/>
      <sheetName val="Basket_64"/>
      <sheetName val="FORM_A1_A2_APD4"/>
      <sheetName val="FORM_REN_RUTIN_KIT3"/>
      <sheetName val="NERACA_SESUAI_PROGRAM_GL_MAGIC3"/>
      <sheetName val="Supervisory_Control_System3"/>
      <sheetName val="non_feeder-kc3"/>
      <sheetName val="TB_Juni2011Gabungan3"/>
      <sheetName val="H_MAT3"/>
      <sheetName val="A_u_g3"/>
      <sheetName val="J_u_l3"/>
      <sheetName val="O_c_t3"/>
      <sheetName val="A_p_r3"/>
      <sheetName val="M_a_y3"/>
      <sheetName val="S_e_p3"/>
      <sheetName val="00_received_in_013"/>
      <sheetName val="F_e_b3"/>
      <sheetName val="Per_GL_J_a_n3"/>
      <sheetName val="J_u_n3"/>
      <sheetName val="M_a_r3"/>
      <sheetName val="GABLUARJAWA1_(2)3"/>
      <sheetName val="Balance_Sheet3"/>
      <sheetName val="Income_Statement3"/>
      <sheetName val="131_(Piutang_PJB)3"/>
      <sheetName val="132_(Piutang_PLN)3"/>
      <sheetName val="133_pihak_ke33"/>
      <sheetName val="136_01(piutang_belum_faktur)3"/>
      <sheetName val="J_a_n3"/>
      <sheetName val="Pola_Beban_(2)3"/>
      <sheetName val="HARGA_SATUAN27"/>
      <sheetName val="sch_1_226"/>
      <sheetName val="Twr_(15)26"/>
      <sheetName val="INLAND_FACTOR_DISTANCE26"/>
      <sheetName val="Submission_Form26"/>
      <sheetName val="PS_GI26"/>
      <sheetName val="stand&amp;faktor_kali26"/>
      <sheetName val="JKM_03_9"/>
      <sheetName val="IkhtisarBiop(12_0)7"/>
      <sheetName val="LabaRugi_Fungsi_th_(t-1)(21B)7"/>
      <sheetName val="LabaRugi_Lainnya(20)7"/>
      <sheetName val="LabaRugi_Unsur_th(t-1)(21A)7"/>
      <sheetName val="JENIS_PDP7"/>
      <sheetName val="UJ_UPJ_KECIL7"/>
      <sheetName val="Assumptions_(2)7"/>
      <sheetName val="dongia_(2)7"/>
      <sheetName val="THPDMoi__(2)7"/>
      <sheetName val="TONG_HOP_VL-NC7"/>
      <sheetName val="TONGKE3p_7"/>
      <sheetName val="TH_VL,_NC,_DDHT_Thanhphuoc7"/>
      <sheetName val="DON_GIA7"/>
      <sheetName val="t-h_HA_THE7"/>
      <sheetName val="CHITIET_VL-NC-TT_-1p7"/>
      <sheetName val="TONG_HOP_VL-NC_TT7"/>
      <sheetName val="TH_XL7"/>
      <sheetName val="CHITIET_VL-NC7"/>
      <sheetName val="CHITIET_VL-NC-TT-3p7"/>
      <sheetName val="KPVC-BD_7"/>
      <sheetName val="DATA-BASE_SUTT7"/>
      <sheetName val="Tunduk_Panitia7"/>
      <sheetName val="A_Alat7"/>
      <sheetName val="Tabel_Istilah7"/>
      <sheetName val="Harga_BBM_Indonesia7"/>
      <sheetName val="Mobilisasi_div-17"/>
      <sheetName val="BOQ_Rekap7"/>
      <sheetName val="D-Bahan_&amp;_Upah7"/>
      <sheetName val="anls_by_sewa7"/>
      <sheetName val="Harga_Alat7"/>
      <sheetName val="Harga_Satuan_Upah_&amp;_Bahan7"/>
      <sheetName val="Kuantitas_&amp;_Harga7"/>
      <sheetName val="Taksonomi_Risiko7"/>
      <sheetName val="Construction_Period_Costs7"/>
      <sheetName val="Plant_Characteristics7"/>
      <sheetName val="rekmodiPtk_(MAP)7"/>
      <sheetName val="Inv_KITLUR_SUMBAGUT7"/>
      <sheetName val="Inv_KITLUR_SUMBAGSEL7"/>
      <sheetName val="Data_LM_20197"/>
      <sheetName val="A_Div107"/>
      <sheetName val="A_Div37"/>
      <sheetName val="A_Div_27"/>
      <sheetName val="A_Div_47"/>
      <sheetName val="A_Div57"/>
      <sheetName val="A_Div77"/>
      <sheetName val="LK_20067"/>
      <sheetName val="D-2_(E)7"/>
      <sheetName val="DExp_Lmb7"/>
      <sheetName val="BrkDwn_Disc_Insulator7"/>
      <sheetName val="PS&amp;Susut_TL7"/>
      <sheetName val="Kontrak_vs_Realisasi_Gas7"/>
      <sheetName val="SUSUt_9%7"/>
      <sheetName val="Sudah_Berjalan7"/>
      <sheetName val="BQ_PRICE7"/>
      <sheetName val="GBR_37"/>
      <sheetName val="Beltra__(7)7"/>
      <sheetName val="S_CURVE7"/>
      <sheetName val="Electrical_7"/>
      <sheetName val="SCADA_ENG7"/>
      <sheetName val="SFC_TJ_BATU7"/>
      <sheetName val="Mat__List'107"/>
      <sheetName val="FJ_per_BLN5"/>
      <sheetName val="UPAH_DAN_BAHAN5"/>
      <sheetName val="DGGKIT+_Derating5"/>
      <sheetName val="01_A5"/>
      <sheetName val="HU_20175"/>
      <sheetName val="Tabel_(AO)5"/>
      <sheetName val="Luncuran_20175"/>
      <sheetName val="REVISI_SKKI5"/>
      <sheetName val="Tabel_(AI)5"/>
      <sheetName val="Surat_Pengembalian_AI5"/>
      <sheetName val="Dasar_Pemadaman5"/>
      <sheetName val="Bill_of_Qty_MEP5"/>
      <sheetName val="DFTR_GARDIST4"/>
      <sheetName val="FORM_A1_A2__Tangerang5"/>
      <sheetName val="FORM_A1_A2__Gambir5"/>
      <sheetName val="FORM_A1_A2__Kebayoran5"/>
      <sheetName val="FORM_A1_A2__Kramatjati5"/>
      <sheetName val="FORM_A1_A2_KD5"/>
      <sheetName val="Basket_65"/>
      <sheetName val="FORM_A1_A2_APD5"/>
      <sheetName val="FORM_REN_RUTIN_KIT4"/>
      <sheetName val="NERACA_SESUAI_PROGRAM_GL_MAGIC4"/>
      <sheetName val="Supervisory_Control_System4"/>
      <sheetName val="non_feeder-kc4"/>
      <sheetName val="TB_Juni2011Gabungan4"/>
      <sheetName val="H_MAT4"/>
      <sheetName val="A_u_g4"/>
      <sheetName val="J_u_l4"/>
      <sheetName val="O_c_t4"/>
      <sheetName val="A_p_r4"/>
      <sheetName val="M_a_y4"/>
      <sheetName val="S_e_p4"/>
      <sheetName val="00_received_in_014"/>
      <sheetName val="F_e_b4"/>
      <sheetName val="Per_GL_J_a_n4"/>
      <sheetName val="J_u_n4"/>
      <sheetName val="M_a_r4"/>
      <sheetName val="GABLUARJAWA1_(2)4"/>
      <sheetName val="Balance_Sheet4"/>
      <sheetName val="Income_Statement4"/>
      <sheetName val="131_(Piutang_PJB)4"/>
      <sheetName val="132_(Piutang_PLN)4"/>
      <sheetName val="133_pihak_ke34"/>
      <sheetName val="136_01(piutang_belum_faktur)4"/>
      <sheetName val="J_a_n4"/>
      <sheetName val="Pola_Beban_(2)4"/>
      <sheetName val="ANALISA_PONDASI"/>
      <sheetName val="HS_PONDASI"/>
      <sheetName val="H_BAHAN"/>
      <sheetName val="Rekap_2002_mod"/>
      <sheetName val="HARGA_SATUAN28"/>
      <sheetName val="sch_1_227"/>
      <sheetName val="Twr_(15)27"/>
      <sheetName val="INLAND_FACTOR_DISTANCE27"/>
      <sheetName val="Submission_Form27"/>
      <sheetName val="PS_GI27"/>
      <sheetName val="stand&amp;faktor_kali27"/>
      <sheetName val="JKM_03_10"/>
      <sheetName val="IkhtisarBiop(12_0)8"/>
      <sheetName val="LabaRugi_Fungsi_th_(t-1)(21B)8"/>
      <sheetName val="LabaRugi_Lainnya(20)8"/>
      <sheetName val="LabaRugi_Unsur_th(t-1)(21A)8"/>
      <sheetName val="JENIS_PDP8"/>
      <sheetName val="UJ_UPJ_KECIL8"/>
      <sheetName val="Assumptions_(2)8"/>
      <sheetName val="dongia_(2)8"/>
      <sheetName val="THPDMoi__(2)8"/>
      <sheetName val="TONG_HOP_VL-NC8"/>
      <sheetName val="TONGKE3p_8"/>
      <sheetName val="TH_VL,_NC,_DDHT_Thanhphuoc8"/>
      <sheetName val="DON_GIA8"/>
      <sheetName val="t-h_HA_THE8"/>
      <sheetName val="CHITIET_VL-NC-TT_-1p8"/>
      <sheetName val="TONG_HOP_VL-NC_TT8"/>
      <sheetName val="TH_XL8"/>
      <sheetName val="CHITIET_VL-NC8"/>
      <sheetName val="CHITIET_VL-NC-TT-3p8"/>
      <sheetName val="KPVC-BD_8"/>
      <sheetName val="DATA-BASE_SUTT8"/>
      <sheetName val="Tunduk_Panitia8"/>
      <sheetName val="A_Alat8"/>
      <sheetName val="Tabel_Istilah8"/>
      <sheetName val="Harga_BBM_Indonesia8"/>
      <sheetName val="Mobilisasi_div-18"/>
      <sheetName val="BOQ_Rekap8"/>
      <sheetName val="D-Bahan_&amp;_Upah8"/>
      <sheetName val="anls_by_sewa8"/>
      <sheetName val="Harga_Alat8"/>
      <sheetName val="Harga_Satuan_Upah_&amp;_Bahan8"/>
      <sheetName val="Kuantitas_&amp;_Harga8"/>
      <sheetName val="Taksonomi_Risiko8"/>
      <sheetName val="Construction_Period_Costs8"/>
      <sheetName val="Plant_Characteristics8"/>
      <sheetName val="rekmodiPtk_(MAP)8"/>
      <sheetName val="Inv_KITLUR_SUMBAGUT8"/>
      <sheetName val="Inv_KITLUR_SUMBAGSEL8"/>
      <sheetName val="Data_LM_20198"/>
      <sheetName val="A_Div108"/>
      <sheetName val="A_Div38"/>
      <sheetName val="A_Div_28"/>
      <sheetName val="A_Div_48"/>
      <sheetName val="A_Div58"/>
      <sheetName val="A_Div78"/>
      <sheetName val="LK_20068"/>
      <sheetName val="D-2_(E)8"/>
      <sheetName val="DExp_Lmb8"/>
      <sheetName val="BrkDwn_Disc_Insulator8"/>
      <sheetName val="PS&amp;Susut_TL8"/>
      <sheetName val="Kontrak_vs_Realisasi_Gas8"/>
      <sheetName val="SUSUt_9%8"/>
      <sheetName val="Sudah_Berjalan8"/>
      <sheetName val="BQ_PRICE8"/>
      <sheetName val="GBR_38"/>
      <sheetName val="Beltra__(7)8"/>
      <sheetName val="S_CURVE8"/>
      <sheetName val="Electrical_8"/>
      <sheetName val="SCADA_ENG8"/>
      <sheetName val="SFC_TJ_BATU8"/>
      <sheetName val="Mat__List'108"/>
      <sheetName val="FJ_per_BLN6"/>
      <sheetName val="UPAH_DAN_BAHAN6"/>
      <sheetName val="DGGKIT+_Derating6"/>
      <sheetName val="01_A6"/>
      <sheetName val="HU_20176"/>
      <sheetName val="Tabel_(AO)6"/>
      <sheetName val="Luncuran_20176"/>
      <sheetName val="REVISI_SKKI6"/>
      <sheetName val="Tabel_(AI)6"/>
      <sheetName val="Surat_Pengembalian_AI6"/>
      <sheetName val="Dasar_Pemadaman6"/>
      <sheetName val="Bill_of_Qty_MEP6"/>
      <sheetName val="DFTR_GARDIST5"/>
      <sheetName val="FORM_A1_A2__Tangerang6"/>
      <sheetName val="FORM_A1_A2__Gambir6"/>
      <sheetName val="FORM_A1_A2__Kebayoran6"/>
      <sheetName val="FORM_A1_A2__Kramatjati6"/>
      <sheetName val="FORM_A1_A2_KD6"/>
      <sheetName val="Basket_66"/>
      <sheetName val="FORM_A1_A2_APD6"/>
      <sheetName val="FORM_REN_RUTIN_KIT5"/>
      <sheetName val="NERACA_SESUAI_PROGRAM_GL_MAGIC5"/>
      <sheetName val="Supervisory_Control_System5"/>
      <sheetName val="non_feeder-kc5"/>
      <sheetName val="TB_Juni2011Gabungan5"/>
      <sheetName val="H_MAT5"/>
      <sheetName val="A_u_g5"/>
      <sheetName val="J_u_l5"/>
      <sheetName val="O_c_t5"/>
      <sheetName val="A_p_r5"/>
      <sheetName val="M_a_y5"/>
      <sheetName val="S_e_p5"/>
      <sheetName val="00_received_in_015"/>
      <sheetName val="F_e_b5"/>
      <sheetName val="Per_GL_J_a_n5"/>
      <sheetName val="J_u_n5"/>
      <sheetName val="M_a_r5"/>
      <sheetName val="GABLUARJAWA1_(2)5"/>
      <sheetName val="Balance_Sheet5"/>
      <sheetName val="Income_Statement5"/>
      <sheetName val="131_(Piutang_PJB)5"/>
      <sheetName val="132_(Piutang_PLN)5"/>
      <sheetName val="133_pihak_ke35"/>
      <sheetName val="136_01(piutang_belum_faktur)5"/>
      <sheetName val="J_a_n5"/>
      <sheetName val="Pola_Beban_(2)5"/>
      <sheetName val="ANALISA_PONDASI1"/>
      <sheetName val="HS_PONDASI1"/>
      <sheetName val="H_BAHAN1"/>
      <sheetName val="Rekap_2002_mod1"/>
      <sheetName val="JTM"/>
      <sheetName val="Daftar Harga Bahan"/>
      <sheetName val="WP"/>
      <sheetName val="Analis. E-gak dipakai"/>
      <sheetName val="scd"/>
      <sheetName val="BREKDOWN"/>
      <sheetName val="Persiapan"/>
      <sheetName val="Tanah(B)"/>
      <sheetName val="pondasi(C)"/>
      <sheetName val="Beton(G)"/>
      <sheetName val="Tower "/>
      <sheetName val="KOND &amp; ACC (UNBALANCE)"/>
      <sheetName val="RAB INST"/>
      <sheetName val="bang sederhana"/>
      <sheetName val="bang tdk"/>
      <sheetName val="bang sd"/>
      <sheetName val="bang kantor"/>
      <sheetName val="bangun wc"/>
      <sheetName val="analisa hrg sat-gak dipakai"/>
      <sheetName val="analisa hrg sat (2)"/>
      <sheetName val="upah&amp;material-gak dipakai"/>
      <sheetName val="analisa E-blm diprint"/>
      <sheetName val="analisa bahan-gak dipakai"/>
      <sheetName val="rekap E"/>
      <sheetName val="rekap alat"/>
      <sheetName val="alat -1-udah"/>
      <sheetName val="alat - 2-UDAH"/>
      <sheetName val="alat - 4-diprint"/>
      <sheetName val="REKAP K"/>
      <sheetName val="K.Pvb"/>
      <sheetName val="K.PvbB"/>
      <sheetName val="k.spl"/>
      <sheetName val="K.035"/>
      <sheetName val="K.040"/>
      <sheetName val="K 110"/>
      <sheetName val="K 111"/>
      <sheetName val="K.210"/>
      <sheetName val="K 211"/>
      <sheetName val="K.224"/>
      <sheetName val="K.310"/>
      <sheetName val="K.310.SPL"/>
      <sheetName val="K.311"/>
      <sheetName val="K.321"/>
      <sheetName val="K.321.SPL.A"/>
      <sheetName val="K.321.SPL.B"/>
      <sheetName val="k 422"/>
      <sheetName val="K510"/>
      <sheetName val="k 510 spl"/>
      <sheetName val="K.516"/>
      <sheetName val="K520"/>
      <sheetName val="K.618"/>
      <sheetName val="K  636"/>
      <sheetName val="K  641"/>
      <sheetName val="K  705"/>
      <sheetName val="K  710"/>
      <sheetName val="K  715"/>
      <sheetName val="K  719"/>
      <sheetName val="K  720"/>
      <sheetName val="K  721"/>
      <sheetName val="K  722"/>
      <sheetName val="K 726"/>
      <sheetName val="K  730"/>
      <sheetName val="K 815 SPL"/>
      <sheetName val="MRT-03 "/>
      <sheetName val="SUMMARY OF SELLING BENCHMARK"/>
      <sheetName val="SUMMARY BENCH"/>
      <sheetName val="RESSEC.1.Bench"/>
      <sheetName val="SEC.1.Bench"/>
      <sheetName val="RESSEC.2.Bench"/>
      <sheetName val="SEC.2.Bench"/>
      <sheetName val="RESSEC.3.Bench"/>
      <sheetName val="SEC.3.Bench"/>
      <sheetName val="General"/>
      <sheetName val="CONDITION"/>
      <sheetName val="Tower Input 2 of TWINK"/>
      <sheetName val="FLI - Sec.1"/>
      <sheetName val="Anal HPS"/>
      <sheetName val="n"/>
      <sheetName val="Anl. Peralatan"/>
      <sheetName val="Jadwal (2)"/>
      <sheetName val="alat (2)"/>
      <sheetName val="upah (2)"/>
      <sheetName val="DivIII"/>
      <sheetName val="DivIV"/>
      <sheetName val="DivV"/>
      <sheetName val="DivVI"/>
      <sheetName val="DivVIII"/>
      <sheetName val="DivIX"/>
      <sheetName val="DivX"/>
      <sheetName val="REKTOT"/>
      <sheetName val="rekI"/>
      <sheetName val="bqI"/>
      <sheetName val="rek2"/>
      <sheetName val="bq2"/>
      <sheetName val="umum"/>
      <sheetName val="mobilisation"/>
      <sheetName val="metoda"/>
      <sheetName val="REKAP-REV"/>
      <sheetName val="RAB-REV"/>
      <sheetName val="JLN"/>
      <sheetName val="REKAP-BQ"/>
      <sheetName val="BQMem"/>
      <sheetName val="HSatuan"/>
      <sheetName val="Psiapan(1)"/>
      <sheetName val="Tanah(2)"/>
      <sheetName val="RESUME1"/>
      <sheetName val="Pond(3)"/>
      <sheetName val="Dinding(4)"/>
      <sheetName val="Plester(5)"/>
      <sheetName val="Kayu(6)"/>
      <sheetName val="Beton(7)"/>
      <sheetName val="Atap(8)"/>
      <sheetName val="Langit2(9)"/>
      <sheetName val="Stasi(10)"/>
      <sheetName val="Besi-All(11)"/>
      <sheetName val="Kunci-kaca(12)"/>
      <sheetName val="Keramik(13)"/>
      <sheetName val="Cat (14)"/>
      <sheetName val="Twr _15_"/>
      <sheetName val="DENPASAR"/>
      <sheetName val="Daftar Tabel"/>
      <sheetName val="JAN 2011"/>
      <sheetName val="mpp"/>
      <sheetName val="indir"/>
      <sheetName val="Equip"/>
      <sheetName val="labor"/>
      <sheetName val="cvlRKYS"/>
      <sheetName val="Bare Summary"/>
      <sheetName val="Cov_bid"/>
      <sheetName val="THREE PASS"/>
      <sheetName val="vessel weight"/>
      <sheetName val="Proc_REK_1"/>
      <sheetName val="RAB AR&amp;STR"/>
      <sheetName val="Cash Flow bulanan"/>
      <sheetName val="Memb Schd"/>
      <sheetName val="Productivity"/>
      <sheetName val="name"/>
      <sheetName val="civil-yin"/>
      <sheetName val="data_val"/>
      <sheetName val="Scheme Mob."/>
      <sheetName val="Conn. Lib"/>
      <sheetName val="HPP"/>
      <sheetName val="SITE-E"/>
      <sheetName val="AN_KSN"/>
      <sheetName val="STR"/>
      <sheetName val="IPL_SCHEDULE"/>
      <sheetName val="Labor Rate"/>
      <sheetName val="Kantor"/>
      <sheetName val="LOADING2"/>
      <sheetName val="dia-in"/>
      <sheetName val="PPC"/>
      <sheetName val="Matrl"/>
      <sheetName val="Mob"/>
      <sheetName val="D7"/>
      <sheetName val="tifico"/>
      <sheetName val="MP_PLAN"/>
      <sheetName val="CASH"/>
      <sheetName val="집계표(OPTION)"/>
      <sheetName val="REF.ONLY"/>
      <sheetName val="Notes"/>
      <sheetName val="BILL"/>
      <sheetName val="COST"/>
      <sheetName val="RAB.SEKRETARIAT (1)"/>
      <sheetName val="Work Volume Elec"/>
      <sheetName val="struktur tdk dipakai"/>
      <sheetName val="NAMES"/>
      <sheetName val="HARGA MATERIAL"/>
      <sheetName val="villa"/>
      <sheetName val="Cover Daf_2"/>
      <sheetName val="GSMTOWER"/>
      <sheetName val="Estimate"/>
      <sheetName val="01A- RAB"/>
      <sheetName val="DATA HARGA"/>
      <sheetName val="BQ STP 35 M3 A&amp;B"/>
      <sheetName val="DETAIL RAP"/>
      <sheetName val="Week9-Feb    "/>
      <sheetName val="I-ME"/>
      <sheetName val="Steel-Twr"/>
      <sheetName val="rab - persiapan &amp; lantai-1"/>
      <sheetName val="MASTER R1"/>
      <sheetName val="Pipe"/>
      <sheetName val="valve-20k"/>
      <sheetName val="valve"/>
      <sheetName val="Dafmat"/>
      <sheetName val="Bunga"/>
      <sheetName val="Perm. Test"/>
      <sheetName val="Rekap Addendum"/>
      <sheetName val="Rate"/>
      <sheetName val="BAG_2"/>
      <sheetName val="CBD"/>
      <sheetName val="PConsCS"/>
      <sheetName val="TBM"/>
      <sheetName val="TOTAL  "/>
      <sheetName val="TOWN"/>
      <sheetName val="DAF_2"/>
      <sheetName val="MarkUp"/>
      <sheetName val="TU"/>
      <sheetName val="대비표"/>
      <sheetName val="Harsat"/>
      <sheetName val="Bare_Summary"/>
      <sheetName val="Memb_Schd"/>
      <sheetName val="Conn__Lib"/>
      <sheetName val="Cash_Flow_bulanan"/>
      <sheetName val="RAB_AR&amp;STR"/>
      <sheetName val="RKP"/>
      <sheetName val="Man Power"/>
      <sheetName val="Mark Up"/>
      <sheetName val="arab"/>
      <sheetName val="Personnel"/>
      <sheetName val="RAB (OK)"/>
      <sheetName val=" schedule AMD-2 Rev III"/>
      <sheetName val="ubay"/>
      <sheetName val="sept 01-07"/>
      <sheetName val="D7(1)"/>
      <sheetName val="ANALISABBM"/>
      <sheetName val="LR"/>
      <sheetName val="NR"/>
      <sheetName val="CF"/>
      <sheetName val="PSO2005"/>
      <sheetName val="PENJ2005"/>
      <sheetName val="KOKIN"/>
      <sheetName val="K2004"/>
      <sheetName val="SALDO KAS"/>
      <sheetName val="SBDN"/>
      <sheetName val="PEREK"/>
      <sheetName val="PSO2004"/>
      <sheetName val="INV-T"/>
      <sheetName val="datNR"/>
      <sheetName val="BBM"/>
      <sheetName val="datLR"/>
      <sheetName val="PENJ2004"/>
      <sheetName val="L6"/>
      <sheetName val="L6l"/>
      <sheetName val="IPP VOLUME"/>
      <sheetName val="HPP04"/>
      <sheetName val="STAT"/>
      <sheetName val="PPSUB"/>
      <sheetName val="SUBhpp"/>
      <sheetName val="LRA"/>
      <sheetName val="NRA"/>
      <sheetName val="LRA1"/>
      <sheetName val="LRU05"/>
      <sheetName val="LRU04"/>
      <sheetName val="LRBACEH"/>
      <sheetName val="Lamp"/>
      <sheetName val="LISWAS"/>
      <sheetName val="PenBP"/>
      <sheetName val="PSUSUT"/>
      <sheetName val="BDOP5"/>
      <sheetName val="ad51"/>
      <sheetName val="ad52"/>
      <sheetName val="SewD"/>
      <sheetName val="LMNR"/>
      <sheetName val="JKP"/>
      <sheetName val="AKT"/>
      <sheetName val="LM1NR"/>
      <sheetName val="NRU"/>
      <sheetName val="DRNRU"/>
      <sheetName val="datBAB"/>
      <sheetName val="JELAS"/>
      <sheetName val="FUNGSI"/>
      <sheetName val="Rp.kWh"/>
      <sheetName val="L1"/>
      <sheetName val="L2"/>
      <sheetName val="L3"/>
      <sheetName val="Pembelian"/>
      <sheetName val="L5"/>
      <sheetName val="L7"/>
      <sheetName val="L8"/>
      <sheetName val="L9"/>
      <sheetName val="ONK"/>
      <sheetName val="PembelianL"/>
      <sheetName val="SewaDL"/>
      <sheetName val="PENDAPATAN"/>
      <sheetName val="HAR"/>
      <sheetName val="HRT1"/>
      <sheetName val="L11PEG"/>
      <sheetName val="PEG"/>
      <sheetName val="datPEG"/>
      <sheetName val="L12ADM"/>
      <sheetName val="ADM"/>
      <sheetName val="ADM05"/>
      <sheetName val="BDOP"/>
      <sheetName val="BDOP1"/>
      <sheetName val="datBDOP"/>
      <sheetName val="DLOP"/>
      <sheetName val="DLOP1"/>
      <sheetName val="L21"/>
      <sheetName val="INF-UN"/>
      <sheetName val="Piutang"/>
      <sheetName val="datpen"/>
      <sheetName val="L4"/>
      <sheetName val="DRAFTREVISI090605"/>
      <sheetName val="Sheet4"/>
      <sheetName val="Sheet5"/>
      <sheetName val="Sheet7"/>
      <sheetName val="Listrik Mati 05"/>
      <sheetName val="Listrik Mati 06"/>
      <sheetName val="Dialog"/>
      <sheetName val="Factor"/>
      <sheetName val="Container"/>
      <sheetName val="Genlist RPTL DES'03"/>
      <sheetName val="GenlistLO"/>
      <sheetName val="Genlist RPTL SEP'03"/>
      <sheetName val="Inv_BABEL"/>
      <sheetName val="Summary SUMATRA"/>
      <sheetName val="Summary KALIMANTAN"/>
      <sheetName val="Summary SULAWESI"/>
      <sheetName val="Inv_NTT"/>
      <sheetName val="Module1"/>
      <sheetName val="Module2"/>
      <sheetName val="Module5"/>
      <sheetName val="Inv_PAPUA"/>
      <sheetName val="Inv_OUTSIDE JAVA"/>
      <sheetName val="Summary LUAR JAWA"/>
      <sheetName val="D"/>
      <sheetName val="JAN09"/>
      <sheetName val="61005"/>
      <sheetName val="61007"/>
      <sheetName val="MAP"/>
      <sheetName val="H.Dasar"/>
      <sheetName val="Download_Data"/>
      <sheetName val="Jenis Pelatihan"/>
      <sheetName val="R-SM-KIN"/>
      <sheetName val="VALUE"/>
      <sheetName val="|PRIVATE|Datasheets"/>
      <sheetName val="|PRIVATE|Template"/>
      <sheetName val="13"/>
      <sheetName val="Feb04"/>
      <sheetName val="BD prix PDR"/>
      <sheetName val="Scope"/>
      <sheetName val="Harga Upah &amp; Bahan"/>
      <sheetName val="NRCKTP01"/>
      <sheetName val="NRCPTS01"/>
      <sheetName val="NRCSKW01"/>
      <sheetName val="NRCSGU01"/>
      <sheetName val="NRC-STG"/>
      <sheetName val="NRCSBS01"/>
      <sheetName val="NERACA DAYA"/>
      <sheetName val="NERACA TAHAP PERTAMA"/>
      <sheetName val="SISTEM SUMBAGSEL"/>
      <sheetName val="2008"/>
      <sheetName val="BA Exsport Trafo IP"/>
      <sheetName val="Produksi"/>
      <sheetName val="Pemakaian BBakar"/>
      <sheetName val="BB STAT PTD OKT 11"/>
      <sheetName val="BB PP PTD OKT 11"/>
      <sheetName val="bb stat ptd sept 11"/>
      <sheetName val="BB per sept 11 PTD"/>
      <sheetName val="Rupiah BB permesin"/>
      <sheetName val="LOGRESUME"/>
      <sheetName val="Usia"/>
      <sheetName val="pddk"/>
      <sheetName val="PS(bruto10-neto10) adjust"/>
      <sheetName val="tabel JHT"/>
      <sheetName val="eval-jual"/>
      <sheetName val="TGP"/>
      <sheetName val="M-PEG"/>
      <sheetName val="RKA 2010"/>
      <sheetName val="rencana"/>
      <sheetName val="FORM.A3"/>
      <sheetName val="kroscek BBM"/>
      <sheetName val="simulasi droping"/>
      <sheetName val="grafi kesiapan versi p3b dan pe"/>
      <sheetName val="Input Data"/>
      <sheetName val="S.D."/>
      <sheetName val="Kinerja"/>
      <sheetName val="Eff Thermal"/>
      <sheetName val="EVAL SEWA "/>
      <sheetName val="RKA PER MESIN"/>
      <sheetName val="SK62"/>
      <sheetName val="prk-09"/>
      <sheetName val="rtn-09"/>
      <sheetName val="rek-1"/>
      <sheetName val="2008_rev1"/>
      <sheetName val="r_sm_kin"/>
      <sheetName val="data-final"/>
      <sheetName val="Data-PebKP"/>
      <sheetName val="data-PGT"/>
      <sheetName val="dbgd"/>
      <sheetName val="tabel phs"/>
      <sheetName val="KANTORPST"/>
      <sheetName val="dpa-mrc"/>
      <sheetName val="dbpdksplit"/>
      <sheetName val="data PK II-03"/>
      <sheetName val="dpa-smg"/>
      <sheetName val="dp-tgp"/>
      <sheetName val="listusia"/>
      <sheetName val="PAL"/>
      <sheetName val="PPJ"/>
      <sheetName val="PPN"/>
      <sheetName val="TAGSUS"/>
      <sheetName val="MATERAI"/>
      <sheetName val="BAK"/>
      <sheetName val="SMS"/>
      <sheetName val="UMTL"/>
      <sheetName val="GABUNGAN"/>
      <sheetName val="FORM REN BUL LUR"/>
      <sheetName val="Juni"/>
      <sheetName val="PAJAK"/>
      <sheetName val="Januari"/>
      <sheetName val="Desember"/>
      <sheetName val="Februari"/>
      <sheetName val="Maret"/>
      <sheetName val="APRIL"/>
      <sheetName val="MEI"/>
      <sheetName val="JULI"/>
      <sheetName val="AGUSTUS"/>
      <sheetName val="Kum"/>
      <sheetName val="P3BS"/>
      <sheetName val="Sub Sistem SBST"/>
      <sheetName val="2019"/>
      <sheetName val="2018"/>
      <sheetName val="Master 2008"/>
      <sheetName val="Asrigita"/>
      <sheetName val="Meppo-gen"/>
      <sheetName val="Asahan"/>
      <sheetName val="Simp Belimbing"/>
      <sheetName val="Inalum"/>
      <sheetName val="Banjarsari"/>
      <sheetName val="Keban Agung"/>
      <sheetName val="sumsel 5"/>
      <sheetName val="WAMPU"/>
      <sheetName val="Semangka"/>
      <sheetName val="PLTP ULUBELU"/>
      <sheetName val="PLTP Sarula"/>
      <sheetName val="LMVPP BELAWAN"/>
      <sheetName val="DAF- PEG"/>
      <sheetName val="B"/>
      <sheetName val="I"/>
      <sheetName val="RL-BPP"/>
      <sheetName val="Asumsi "/>
      <sheetName val="BPP"/>
      <sheetName val="SubLis-07"/>
      <sheetName val="Rekap Sublis"/>
      <sheetName val="Rekap BPP"/>
      <sheetName val="E"/>
      <sheetName val="F"/>
      <sheetName val="G"/>
      <sheetName val="H"/>
      <sheetName val="J"/>
      <sheetName val="K"/>
      <sheetName val="L"/>
      <sheetName val="By Non BPP-06"/>
      <sheetName val="LRAnak"/>
      <sheetName val="KWHJUAL"/>
      <sheetName val="Indk"/>
      <sheetName val="Debcap"/>
      <sheetName val="asumsi-org"/>
      <sheetName val="PERHITUNGAN"/>
      <sheetName val="SCRAP"/>
      <sheetName val="ATTB-AKTV"/>
      <sheetName val="ACUAN"/>
      <sheetName val="BRUT0-1"/>
      <sheetName val="Rekap rutin psb"/>
      <sheetName val="ESTIMASI SUBSIDI 2007 DEPKEU 17"/>
      <sheetName val="Target Produksi"/>
      <sheetName val="REKAP PROD"/>
      <sheetName val="Lap"/>
      <sheetName val="realisasi Prod"/>
      <sheetName val="Location"/>
      <sheetName val="PERIODIK"/>
      <sheetName val="L-PENGUS-24.00"/>
      <sheetName val="AGENDA MEETING "/>
      <sheetName val="data-1"/>
      <sheetName val="Asumsi_"/>
      <sheetName val="Rekap_Sublis"/>
      <sheetName val="Rekap_BPP"/>
      <sheetName val="By_Non_BPP-06"/>
      <sheetName val="KETERANGAN"/>
      <sheetName val="LABA RUGI"/>
      <sheetName val="rkap2010_latihan"/>
      <sheetName val="Amandemen-2004"/>
      <sheetName val="Selisih Prod"/>
      <sheetName val="TM1Beli"/>
      <sheetName val="Tap2006"/>
      <sheetName val="NEKons"/>
      <sheetName val="Penjualan08"/>
      <sheetName val="Penjualan09"/>
      <sheetName val="Penjualan10"/>
      <sheetName val="Sale10vAGA"/>
      <sheetName val="Gab 2010-2011 Ver1"/>
      <sheetName val="Visi Dis 2012"/>
      <sheetName val="Banding"/>
      <sheetName val="rkap2010"/>
      <sheetName val="Prod01"/>
      <sheetName val="TaraKalor"/>
      <sheetName val="KSU"/>
      <sheetName val="KSS"/>
      <sheetName val="Sampul"/>
      <sheetName val="Chek"/>
      <sheetName val="HitBln"/>
      <sheetName val="Compatibility Report"/>
      <sheetName val="20100119 RKAP 2010 - All Region"/>
      <sheetName val="13-KWH_pertrf"/>
      <sheetName val="reference"/>
      <sheetName val="KONSOLIDASI"/>
      <sheetName val="KONSOL (FIX)"/>
      <sheetName val="kali-2001"/>
      <sheetName val="3-DIV4"/>
      <sheetName val="3-DIV5"/>
      <sheetName val="BLC 2016"/>
      <sheetName val="DTU"/>
      <sheetName val="Strategic Inisiative"/>
      <sheetName val="LOAD2010"/>
      <sheetName val="anaUTama"/>
      <sheetName val="AnaAlat"/>
      <sheetName val="Operating Cycle"/>
      <sheetName val="Sources &amp; Uses"/>
      <sheetName val="Altman Z Score"/>
      <sheetName val="Rinci sekt 13-14"/>
      <sheetName val="Tabel PTKP"/>
      <sheetName val="K_TAM_SPK032"/>
      <sheetName val="Peralatan-ok jgn dirubah lagi"/>
      <sheetName val="bayar_04_fak"/>
      <sheetName val="AR"/>
      <sheetName val="GL_Account"/>
      <sheetName val="TB"/>
      <sheetName val="Permanent info"/>
      <sheetName val="ubs-p3b-1"/>
      <sheetName val="bukan PNS"/>
      <sheetName val="Master Edit"/>
      <sheetName val="Galian 1"/>
      <sheetName val="Pdemin"/>
      <sheetName val="Laporan IP"/>
      <sheetName val="ANALISA HARGA"/>
      <sheetName val="SMK KELAUTAN_Multi"/>
      <sheetName val="Sewa Diesel"/>
      <sheetName val="FA Movement"/>
      <sheetName val="Rekap Piutang"/>
      <sheetName val="Aktiva Fiscal"/>
      <sheetName val="Breakevn"/>
      <sheetName val="Marshal"/>
      <sheetName val="Adj"/>
      <sheetName val="P&amp;L98"/>
      <sheetName val="MyTugas"/>
      <sheetName val="perbank"/>
      <sheetName val="rekapswitch"/>
      <sheetName val="pertgl"/>
      <sheetName val="ACCOUNT"/>
      <sheetName val="Hsatuan-OK"/>
      <sheetName val="NP (2)"/>
      <sheetName val="NET Sum"/>
      <sheetName val="BasicPrice"/>
      <sheetName val="Daf 1"/>
      <sheetName val="Perhit.Alat"/>
      <sheetName val="PNT"/>
      <sheetName val="GABIP07"/>
      <sheetName val="data_benefit(2)"/>
      <sheetName val="grafik"/>
      <sheetName val="pro ra op"/>
      <sheetName val="Piutang Normal Psrt"/>
      <sheetName val="MU13"/>
      <sheetName val="MU12"/>
      <sheetName val="MU15"/>
      <sheetName val="alat1"/>
      <sheetName val="b1"/>
      <sheetName val="7a"/>
      <sheetName val="REKAP TKDN"/>
      <sheetName val="HS KONTRAK"/>
      <sheetName val="LAMPIRAN"/>
      <sheetName val="PMT 150"/>
      <sheetName val="PMT 70 1P"/>
      <sheetName val="PMT 70 3P"/>
      <sheetName val="PMS 150"/>
      <sheetName val="PMS 70"/>
      <sheetName val="CT 150"/>
      <sheetName val="CT 70"/>
      <sheetName val="CVT 150"/>
      <sheetName val="CVT 70"/>
      <sheetName val="LA 150"/>
      <sheetName val="LA 70"/>
      <sheetName val="MK"/>
      <sheetName val="TOTAL KIRA2"/>
      <sheetName val="kumpulan"/>
      <sheetName val="SCHDUL"/>
      <sheetName val="Hrg.Dasar"/>
      <sheetName val="Mob."/>
      <sheetName val="As"/>
      <sheetName val="GGN-Dist"/>
      <sheetName val="AHS - Personel"/>
      <sheetName val="AHS - Non Personel"/>
      <sheetName val="DeVIASI"/>
      <sheetName val="KoMposisi"/>
      <sheetName val="Monitoring Gangguan Trafo nop14"/>
      <sheetName val="Analisa Struktur Data"/>
      <sheetName val="FORM A12BJI"/>
      <sheetName val="FORM A12MED"/>
      <sheetName val="FORM A12NIA"/>
      <sheetName val="FORM A12PKM"/>
      <sheetName val="FORM A12RAP"/>
      <sheetName val="FORM A12PMS"/>
      <sheetName val="FORM A12SBG"/>
      <sheetName val="KH-Q1,Q2,01"/>
      <sheetName val="10 Trafo"/>
      <sheetName val="HON-KT"/>
      <sheetName val="DEM"/>
      <sheetName val="MA"/>
      <sheetName val="PS"/>
      <sheetName val="TV"/>
      <sheetName val="CP"/>
      <sheetName val="SERI_A"/>
      <sheetName val="DebtH12012"/>
      <sheetName val="KONTRAK"/>
      <sheetName val="PROG"/>
      <sheetName val="Detail_311.01"/>
      <sheetName val="Detail_311.02"/>
      <sheetName val="Detail_312"/>
      <sheetName val="SUMMARY_NOV09"/>
      <sheetName val="KesejahteraanKary&amp;Sumb"/>
      <sheetName val="FORM 12-RB"/>
      <sheetName val="Analisa SNI 2009"/>
      <sheetName val="ANALISA SNI'13 "/>
      <sheetName val="HRG BHN"/>
      <sheetName val="HRG BAHAN _ UPAH okk"/>
      <sheetName val="Analisanya"/>
      <sheetName val="Analisa Struktur"/>
      <sheetName val="Daftar Harga Upah"/>
      <sheetName val="Analisa Arsitektur"/>
      <sheetName val="Analisa Persiapan"/>
      <sheetName val="SK-Gub"/>
      <sheetName val="compaction"/>
      <sheetName val="STA"/>
      <sheetName val="DSN"/>
      <sheetName val="dBase"/>
      <sheetName val="gabungan (2)"/>
      <sheetName val="BRONZE BANDAR NELAYAN"/>
      <sheetName val="概総括1"/>
      <sheetName val="H_Satuan"/>
      <sheetName val="ADMINISTRASI"/>
      <sheetName val="AnaDasar"/>
      <sheetName val="Pond 275 kv"/>
      <sheetName val="AnaSat"/>
      <sheetName val="AnaAccess"/>
      <sheetName val="detail"/>
      <sheetName val="EE-PROP"/>
      <sheetName val="Vol_"/>
      <sheetName val="alat_kerja"/>
      <sheetName val="insul_string"/>
      <sheetName val="harga_2006"/>
      <sheetName val="JARAK_TEMPUH_PERGESERAN_TRAFO"/>
      <sheetName val="JARAK_PEMBONGKARAN_&amp;_RELOKASI_N"/>
      <sheetName val="DAFTAR_PEKERJAAN_PONDASI_&amp;_PEMA"/>
      <sheetName val="DAFTAR_PENGADAAN_PEMASANGAN_NCT"/>
      <sheetName val="Resource_Plan_(2)"/>
      <sheetName val="Manning_Cluster"/>
      <sheetName val="D2__ANALISA_BIAYA_INSP"/>
      <sheetName val="E3__ANALISA_BIAYA_HAR_TEK_SUTM"/>
      <sheetName val="E6__ANALISA_HARGA_HAR_NON_RUTIN"/>
      <sheetName val="REKAPITULASI_ANALISA"/>
      <sheetName val="DAFTAR_HARGA"/>
      <sheetName val="DAFTAR_UPAH"/>
      <sheetName val="DATA_PENGUSAHAAN"/>
      <sheetName val="RumusTB_1_bln"/>
      <sheetName val="Harga_BBM5"/>
      <sheetName val="DC_REAL_PER_TW5"/>
      <sheetName val="matr_aux5"/>
      <sheetName val="matr_engine5"/>
      <sheetName val="jasa_rehab5"/>
      <sheetName val="jasa_pondasi5"/>
      <sheetName val="jasa_rekon_material5"/>
      <sheetName val="Curah_Hujan_Bulanan5"/>
      <sheetName val="Data_Realisasi5"/>
      <sheetName val="ANALISA_PONDASI5"/>
      <sheetName val="HS_PONDASI5"/>
      <sheetName val="Table_15"/>
      <sheetName val="Currency_Rate5"/>
      <sheetName val="BQ_MC-05"/>
      <sheetName val="8LT_125"/>
      <sheetName val="rab_kj_rev05"/>
      <sheetName val="Agregat_Halus_&amp;_Kasar5"/>
      <sheetName val="H_BAHAN5"/>
      <sheetName val="Rekap_2002_mod5"/>
      <sheetName val="Vol_5"/>
      <sheetName val="FORM_BQ_TL_PRATU_4cct5"/>
      <sheetName val="AKTIVA_TETAP5"/>
      <sheetName val="alat_kerja5"/>
      <sheetName val="insul_string5"/>
      <sheetName val="harga_20065"/>
      <sheetName val="JARAK_TEMPUH_PERGESERAN_TRAFO5"/>
      <sheetName val="JARAK_PEMBONGKARAN_&amp;_RELOKASI_5"/>
      <sheetName val="DAFTAR_PEKERJAAN_PONDASI_&amp;_PEM5"/>
      <sheetName val="DAFTAR_PENGADAAN_PEMASANGAN_NC5"/>
      <sheetName val="Resource_Plan_(2)5"/>
      <sheetName val="Manning_Cluster5"/>
      <sheetName val="D2__ANALISA_BIAYA_INSP5"/>
      <sheetName val="E3__ANALISA_BIAYA_HAR_TEK_SUTM5"/>
      <sheetName val="E6__ANALISA_HARGA_HAR_NON_RUTI5"/>
      <sheetName val="REKAPITULASI_ANALISA5"/>
      <sheetName val="DAFTAR_HARGA5"/>
      <sheetName val="DAFTAR_UPAH5"/>
      <sheetName val="DATA_PENGUSAHAAN5"/>
      <sheetName val="RumusTB_1_bln5"/>
      <sheetName val="Vol_1"/>
      <sheetName val="alat_kerja1"/>
      <sheetName val="insul_string1"/>
      <sheetName val="harga_20061"/>
      <sheetName val="JARAK_TEMPUH_PERGESERAN_TRAFO1"/>
      <sheetName val="JARAK_PEMBONGKARAN_&amp;_RELOKASI_1"/>
      <sheetName val="DAFTAR_PEKERJAAN_PONDASI_&amp;_PEM1"/>
      <sheetName val="DAFTAR_PENGADAAN_PEMASANGAN_NC1"/>
      <sheetName val="Resource_Plan_(2)1"/>
      <sheetName val="Manning_Cluster1"/>
      <sheetName val="D2__ANALISA_BIAYA_INSP1"/>
      <sheetName val="E3__ANALISA_BIAYA_HAR_TEK_SUTM1"/>
      <sheetName val="E6__ANALISA_HARGA_HAR_NON_RUTI1"/>
      <sheetName val="REKAPITULASI_ANALISA1"/>
      <sheetName val="DAFTAR_HARGA1"/>
      <sheetName val="DAFTAR_UPAH1"/>
      <sheetName val="DATA_PENGUSAHAAN1"/>
      <sheetName val="RumusTB_1_bln1"/>
      <sheetName val="DC_REAL_PER_TW2"/>
      <sheetName val="matr_aux2"/>
      <sheetName val="matr_engine2"/>
      <sheetName val="jasa_rehab2"/>
      <sheetName val="jasa_pondasi2"/>
      <sheetName val="jasa_rekon_material2"/>
      <sheetName val="ANALISA_PONDASI2"/>
      <sheetName val="HS_PONDASI2"/>
      <sheetName val="Table_12"/>
      <sheetName val="Currency_Rate2"/>
      <sheetName val="BQ_MC-02"/>
      <sheetName val="8LT_122"/>
      <sheetName val="rab_kj_rev02"/>
      <sheetName val="Agregat_Halus_&amp;_Kasar2"/>
      <sheetName val="H_BAHAN2"/>
      <sheetName val="Rekap_2002_mod2"/>
      <sheetName val="Vol_2"/>
      <sheetName val="FORM_BQ_TL_PRATU_4cct2"/>
      <sheetName val="AKTIVA_TETAP2"/>
      <sheetName val="alat_kerja2"/>
      <sheetName val="insul_string2"/>
      <sheetName val="harga_20062"/>
      <sheetName val="JARAK_TEMPUH_PERGESERAN_TRAFO2"/>
      <sheetName val="JARAK_PEMBONGKARAN_&amp;_RELOKASI_2"/>
      <sheetName val="DAFTAR_PEKERJAAN_PONDASI_&amp;_PEM2"/>
      <sheetName val="DAFTAR_PENGADAAN_PEMASANGAN_NC2"/>
      <sheetName val="Resource_Plan_(2)2"/>
      <sheetName val="Manning_Cluster2"/>
      <sheetName val="D2__ANALISA_BIAYA_INSP2"/>
      <sheetName val="E3__ANALISA_BIAYA_HAR_TEK_SUTM2"/>
      <sheetName val="E6__ANALISA_HARGA_HAR_NON_RUTI2"/>
      <sheetName val="REKAPITULASI_ANALISA2"/>
      <sheetName val="DAFTAR_HARGA2"/>
      <sheetName val="DAFTAR_UPAH2"/>
      <sheetName val="DATA_PENGUSAHAAN2"/>
      <sheetName val="RumusTB_1_bln2"/>
      <sheetName val="Harga_BBM3"/>
      <sheetName val="DC_REAL_PER_TW3"/>
      <sheetName val="matr_aux3"/>
      <sheetName val="matr_engine3"/>
      <sheetName val="jasa_rehab3"/>
      <sheetName val="jasa_pondasi3"/>
      <sheetName val="jasa_rekon_material3"/>
      <sheetName val="Curah_Hujan_Bulanan3"/>
      <sheetName val="Data_Realisasi3"/>
      <sheetName val="ANALISA_PONDASI3"/>
      <sheetName val="HS_PONDASI3"/>
      <sheetName val="Table_13"/>
      <sheetName val="Currency_Rate3"/>
      <sheetName val="BQ_MC-03"/>
      <sheetName val="8LT_123"/>
      <sheetName val="rab_kj_rev03"/>
      <sheetName val="Agregat_Halus_&amp;_Kasar3"/>
      <sheetName val="H_BAHAN3"/>
      <sheetName val="Rekap_2002_mod3"/>
      <sheetName val="Vol_3"/>
      <sheetName val="FORM_BQ_TL_PRATU_4cct3"/>
      <sheetName val="AKTIVA_TETAP3"/>
      <sheetName val="alat_kerja3"/>
      <sheetName val="insul_string3"/>
      <sheetName val="harga_20063"/>
      <sheetName val="JARAK_TEMPUH_PERGESERAN_TRAFO3"/>
      <sheetName val="JARAK_PEMBONGKARAN_&amp;_RELOKASI_3"/>
      <sheetName val="DAFTAR_PEKERJAAN_PONDASI_&amp;_PEM3"/>
      <sheetName val="DAFTAR_PENGADAAN_PEMASANGAN_NC3"/>
      <sheetName val="Resource_Plan_(2)3"/>
      <sheetName val="Manning_Cluster3"/>
      <sheetName val="D2__ANALISA_BIAYA_INSP3"/>
      <sheetName val="E3__ANALISA_BIAYA_HAR_TEK_SUTM3"/>
      <sheetName val="E6__ANALISA_HARGA_HAR_NON_RUTI3"/>
      <sheetName val="REKAPITULASI_ANALISA3"/>
      <sheetName val="DAFTAR_HARGA3"/>
      <sheetName val="DAFTAR_UPAH3"/>
      <sheetName val="DATA_PENGUSAHAAN3"/>
      <sheetName val="RumusTB_1_bln3"/>
      <sheetName val="Harga_BBM4"/>
      <sheetName val="DC_REAL_PER_TW4"/>
      <sheetName val="matr_aux4"/>
      <sheetName val="matr_engine4"/>
      <sheetName val="jasa_rehab4"/>
      <sheetName val="jasa_pondasi4"/>
      <sheetName val="jasa_rekon_material4"/>
      <sheetName val="Curah_Hujan_Bulanan4"/>
      <sheetName val="Data_Realisasi4"/>
      <sheetName val="ANALISA_PONDASI4"/>
      <sheetName val="HS_PONDASI4"/>
      <sheetName val="Table_14"/>
      <sheetName val="Currency_Rate4"/>
      <sheetName val="BQ_MC-04"/>
      <sheetName val="8LT_124"/>
      <sheetName val="rab_kj_rev04"/>
      <sheetName val="Agregat_Halus_&amp;_Kasar4"/>
      <sheetName val="H_BAHAN4"/>
      <sheetName val="Rekap_2002_mod4"/>
      <sheetName val="Vol_4"/>
      <sheetName val="FORM_BQ_TL_PRATU_4cct4"/>
      <sheetName val="AKTIVA_TETAP4"/>
      <sheetName val="alat_kerja4"/>
      <sheetName val="insul_string4"/>
      <sheetName val="harga_20064"/>
      <sheetName val="JARAK_TEMPUH_PERGESERAN_TRAFO4"/>
      <sheetName val="JARAK_PEMBONGKARAN_&amp;_RELOKASI_4"/>
      <sheetName val="DAFTAR_PEKERJAAN_PONDASI_&amp;_PEM4"/>
      <sheetName val="DAFTAR_PENGADAAN_PEMASANGAN_NC4"/>
      <sheetName val="Resource_Plan_(2)4"/>
      <sheetName val="Manning_Cluster4"/>
      <sheetName val="D2__ANALISA_BIAYA_INSP4"/>
      <sheetName val="E3__ANALISA_BIAYA_HAR_TEK_SUTM4"/>
      <sheetName val="E6__ANALISA_HARGA_HAR_NON_RUTI4"/>
      <sheetName val="REKAPITULASI_ANALISA4"/>
      <sheetName val="DAFTAR_HARGA4"/>
      <sheetName val="DAFTAR_UPAH4"/>
      <sheetName val="DATA_PENGUSAHAAN4"/>
      <sheetName val="RumusTB_1_bln4"/>
      <sheetName val="KKN"/>
      <sheetName val="KLP"/>
      <sheetName val="KSN"/>
      <sheetName val="NBL"/>
      <sheetName val="PLB"/>
      <sheetName val="RYN"/>
      <sheetName val="SKM"/>
      <sheetName val="TLK"/>
      <sheetName val="DCOST"/>
      <sheetName val="An-Alat"/>
      <sheetName val="3-DIV2"/>
      <sheetName val="INOVA TIPE V"/>
      <sheetName val="Daf Kuantitas &amp; Harga"/>
      <sheetName val="Div3"/>
      <sheetName val="Div4"/>
      <sheetName val="TDL2001"/>
      <sheetName val="HARGA_SATUAN34"/>
      <sheetName val="sch_1_233"/>
      <sheetName val="Twr_(15)33"/>
      <sheetName val="INLAND_FACTOR_DISTANCE33"/>
      <sheetName val="Submission_Form33"/>
      <sheetName val="PS_GI33"/>
      <sheetName val="stand&amp;faktor_kali33"/>
      <sheetName val="JKM_03_16"/>
      <sheetName val="IkhtisarBiop(12_0)14"/>
      <sheetName val="LabaRugi_Fungsi_th_(t-1)(21B)14"/>
      <sheetName val="LabaRugi_Lainnya(20)14"/>
      <sheetName val="LabaRugi_Unsur_th(t-1)(21A)14"/>
      <sheetName val="JENIS_PDP14"/>
      <sheetName val="UJ_UPJ_KECIL14"/>
      <sheetName val="Assumptions_(2)14"/>
      <sheetName val="dongia_(2)14"/>
      <sheetName val="THPDMoi__(2)14"/>
      <sheetName val="TONG_HOP_VL-NC14"/>
      <sheetName val="TONGKE3p_14"/>
      <sheetName val="TH_VL,_NC,_DDHT_Thanhphuoc14"/>
      <sheetName val="DON_GIA14"/>
      <sheetName val="t-h_HA_THE14"/>
      <sheetName val="CHITIET_VL-NC-TT_-1p14"/>
      <sheetName val="TONG_HOP_VL-NC_TT14"/>
      <sheetName val="TH_XL14"/>
      <sheetName val="CHITIET_VL-NC14"/>
      <sheetName val="CHITIET_VL-NC-TT-3p14"/>
      <sheetName val="KPVC-BD_14"/>
      <sheetName val="DATA-BASE_SUTT14"/>
      <sheetName val="Tunduk_Panitia14"/>
      <sheetName val="A_Alat14"/>
      <sheetName val="Tabel_Istilah14"/>
      <sheetName val="Harga_BBM_Indonesia14"/>
      <sheetName val="Mobilisasi_div-114"/>
      <sheetName val="BOQ_Rekap14"/>
      <sheetName val="D-Bahan_&amp;_Upah14"/>
      <sheetName val="anls_by_sewa14"/>
      <sheetName val="Harga_Alat14"/>
      <sheetName val="Harga_Satuan_Upah_&amp;_Bahan14"/>
      <sheetName val="Kuantitas_&amp;_Harga14"/>
      <sheetName val="Taksonomi_Risiko14"/>
      <sheetName val="Construction_Period_Costs14"/>
      <sheetName val="Plant_Characteristics14"/>
      <sheetName val="rekmodiPtk_(MAP)14"/>
      <sheetName val="Inv_KITLUR_SUMBAGUT14"/>
      <sheetName val="Inv_KITLUR_SUMBAGSEL14"/>
      <sheetName val="A_Div1014"/>
      <sheetName val="A_Div314"/>
      <sheetName val="A_Div_214"/>
      <sheetName val="A_Div_414"/>
      <sheetName val="A_Div514"/>
      <sheetName val="A_Div714"/>
      <sheetName val="LK_200614"/>
      <sheetName val="D-2_(E)14"/>
      <sheetName val="DExp_Lmb14"/>
      <sheetName val="Data_LM_201914"/>
      <sheetName val="Sudah_Berjalan14"/>
      <sheetName val="GBR_314"/>
      <sheetName val="PS&amp;Susut_TL14"/>
      <sheetName val="BrkDwn_Disc_Insulator14"/>
      <sheetName val="SUSUt_9%14"/>
      <sheetName val="Kontrak_vs_Realisasi_Gas14"/>
      <sheetName val="BQ_PRICE14"/>
      <sheetName val="Beltra__(7)14"/>
      <sheetName val="S_CURVE14"/>
      <sheetName val="Electrical_14"/>
      <sheetName val="SCADA_ENG14"/>
      <sheetName val="SFC_TJ_BATU14"/>
      <sheetName val="Mat__List'1014"/>
      <sheetName val="FJ_per_BLN12"/>
      <sheetName val="UPAH_DAN_BAHAN12"/>
      <sheetName val="DGGKIT+_Derating12"/>
      <sheetName val="01_A12"/>
      <sheetName val="HU_201712"/>
      <sheetName val="Tabel_(AO)12"/>
      <sheetName val="Luncuran_201712"/>
      <sheetName val="REVISI_SKKI12"/>
      <sheetName val="Tabel_(AI)12"/>
      <sheetName val="Surat_Pengembalian_AI12"/>
      <sheetName val="Dasar_Pemadaman12"/>
      <sheetName val="Bill_of_Qty_MEP12"/>
      <sheetName val="DFTR_GARDIST11"/>
      <sheetName val="FORM_A1_A2__Tangerang12"/>
      <sheetName val="FORM_A1_A2__Gambir12"/>
      <sheetName val="FORM_A1_A2__Kebayoran12"/>
      <sheetName val="FORM_A1_A2__Kramatjati12"/>
      <sheetName val="FORM_A1_A2_KD12"/>
      <sheetName val="Basket_612"/>
      <sheetName val="FORM_A1_A2_APD12"/>
      <sheetName val="FORM_REN_RUTIN_KIT11"/>
      <sheetName val="NERACA_SESUAI_PROGRAM_GL_MAGI11"/>
      <sheetName val="Supervisory_Control_System11"/>
      <sheetName val="non_feeder-kc11"/>
      <sheetName val="TB_Juni2011Gabungan10"/>
      <sheetName val="H_MAT10"/>
      <sheetName val="A_u_g10"/>
      <sheetName val="J_u_l10"/>
      <sheetName val="O_c_t10"/>
      <sheetName val="A_p_r10"/>
      <sheetName val="M_a_y10"/>
      <sheetName val="S_e_p10"/>
      <sheetName val="00_received_in_0110"/>
      <sheetName val="F_e_b10"/>
      <sheetName val="Per_GL_J_a_n10"/>
      <sheetName val="J_u_n10"/>
      <sheetName val="M_a_r10"/>
      <sheetName val="GABLUARJAWA1_(2)10"/>
      <sheetName val="Balance_Sheet10"/>
      <sheetName val="Income_Statement10"/>
      <sheetName val="131_(Piutang_PJB)10"/>
      <sheetName val="132_(Piutang_PLN)10"/>
      <sheetName val="133_pihak_ke310"/>
      <sheetName val="136_01(piutang_belum_faktur)10"/>
      <sheetName val="J_a_n10"/>
      <sheetName val="Pola_Beban_(2)10"/>
      <sheetName val="Harga_BBM6"/>
      <sheetName val="ANALISA_PONDASI6"/>
      <sheetName val="HS_PONDASI6"/>
      <sheetName val="Agregat_Halus_&amp;_Kasar6"/>
      <sheetName val="BQ_MC-06"/>
      <sheetName val="8LT_126"/>
      <sheetName val="Table_16"/>
      <sheetName val="rab_kj_rev06"/>
      <sheetName val="Currency_Rate6"/>
      <sheetName val="H_BAHAN6"/>
      <sheetName val="Rekap_2002_mod6"/>
      <sheetName val="Calc_Inst3"/>
      <sheetName val="COVER_A1+A33"/>
      <sheetName val="Kebut__Alat3"/>
      <sheetName val="Analisa_RAP3"/>
      <sheetName val="Analisa_Schedule3"/>
      <sheetName val="Penyebaran_M3"/>
      <sheetName val="Rekap_RAP3"/>
      <sheetName val="HRG_BAHAN_&amp;_UPAH_okk3"/>
      <sheetName val="Analis_Kusen_okk3"/>
      <sheetName val="HARGA_SATUAN33"/>
      <sheetName val="sch_1_232"/>
      <sheetName val="Twr_(15)32"/>
      <sheetName val="INLAND_FACTOR_DISTANCE32"/>
      <sheetName val="Submission_Form32"/>
      <sheetName val="PS_GI32"/>
      <sheetName val="stand&amp;faktor_kali32"/>
      <sheetName val="JKM_03_15"/>
      <sheetName val="IkhtisarBiop(12_0)13"/>
      <sheetName val="LabaRugi_Fungsi_th_(t-1)(21B)13"/>
      <sheetName val="LabaRugi_Lainnya(20)13"/>
      <sheetName val="LabaRugi_Unsur_th(t-1)(21A)13"/>
      <sheetName val="JENIS_PDP13"/>
      <sheetName val="UJ_UPJ_KECIL13"/>
      <sheetName val="Assumptions_(2)13"/>
      <sheetName val="dongia_(2)13"/>
      <sheetName val="THPDMoi__(2)13"/>
      <sheetName val="TONG_HOP_VL-NC13"/>
      <sheetName val="TONGKE3p_13"/>
      <sheetName val="TH_VL,_NC,_DDHT_Thanhphuoc13"/>
      <sheetName val="DON_GIA13"/>
      <sheetName val="t-h_HA_THE13"/>
      <sheetName val="CHITIET_VL-NC-TT_-1p13"/>
      <sheetName val="TONG_HOP_VL-NC_TT13"/>
      <sheetName val="TH_XL13"/>
      <sheetName val="CHITIET_VL-NC13"/>
      <sheetName val="CHITIET_VL-NC-TT-3p13"/>
      <sheetName val="KPVC-BD_13"/>
      <sheetName val="DATA-BASE_SUTT13"/>
      <sheetName val="Tunduk_Panitia13"/>
      <sheetName val="A_Alat13"/>
      <sheetName val="Tabel_Istilah13"/>
      <sheetName val="Harga_BBM_Indonesia13"/>
      <sheetName val="Mobilisasi_div-113"/>
      <sheetName val="BOQ_Rekap13"/>
      <sheetName val="D-Bahan_&amp;_Upah13"/>
      <sheetName val="anls_by_sewa13"/>
      <sheetName val="Harga_Alat13"/>
      <sheetName val="Harga_Satuan_Upah_&amp;_Bahan13"/>
      <sheetName val="Kuantitas_&amp;_Harga13"/>
      <sheetName val="Taksonomi_Risiko13"/>
      <sheetName val="Construction_Period_Costs13"/>
      <sheetName val="Plant_Characteristics13"/>
      <sheetName val="rekmodiPtk_(MAP)13"/>
      <sheetName val="Inv_KITLUR_SUMBAGUT13"/>
      <sheetName val="Inv_KITLUR_SUMBAGSEL13"/>
      <sheetName val="A_Div1013"/>
      <sheetName val="A_Div313"/>
      <sheetName val="A_Div_213"/>
      <sheetName val="A_Div_413"/>
      <sheetName val="A_Div513"/>
      <sheetName val="A_Div713"/>
      <sheetName val="LK_200613"/>
      <sheetName val="D-2_(E)13"/>
      <sheetName val="DExp_Lmb13"/>
      <sheetName val="Data_LM_201913"/>
      <sheetName val="Sudah_Berjalan13"/>
      <sheetName val="GBR_313"/>
      <sheetName val="PS&amp;Susut_TL13"/>
      <sheetName val="BrkDwn_Disc_Insulator13"/>
      <sheetName val="SUSUt_9%13"/>
      <sheetName val="Kontrak_vs_Realisasi_Gas13"/>
      <sheetName val="BQ_PRICE13"/>
      <sheetName val="Beltra__(7)13"/>
      <sheetName val="S_CURVE13"/>
      <sheetName val="Electrical_13"/>
      <sheetName val="SCADA_ENG13"/>
      <sheetName val="SFC_TJ_BATU13"/>
      <sheetName val="Mat__List'1013"/>
      <sheetName val="FJ_per_BLN11"/>
      <sheetName val="UPAH_DAN_BAHAN11"/>
      <sheetName val="DGGKIT+_Derating11"/>
      <sheetName val="01_A11"/>
      <sheetName val="HU_201711"/>
      <sheetName val="Tabel_(AO)11"/>
      <sheetName val="Luncuran_201711"/>
      <sheetName val="REVISI_SKKI11"/>
      <sheetName val="Tabel_(AI)11"/>
      <sheetName val="Surat_Pengembalian_AI11"/>
      <sheetName val="Dasar_Pemadaman11"/>
      <sheetName val="Bill_of_Qty_MEP11"/>
      <sheetName val="DFTR_GARDIST10"/>
      <sheetName val="FORM_A1_A2__Tangerang11"/>
      <sheetName val="FORM_A1_A2__Gambir11"/>
      <sheetName val="FORM_A1_A2__Kebayoran11"/>
      <sheetName val="FORM_A1_A2__Kramatjati11"/>
      <sheetName val="FORM_A1_A2_KD11"/>
      <sheetName val="Basket_611"/>
      <sheetName val="FORM_A1_A2_APD11"/>
      <sheetName val="FORM_REN_RUTIN_KIT10"/>
      <sheetName val="NERACA_SESUAI_PROGRAM_GL_MAGI10"/>
      <sheetName val="Supervisory_Control_System10"/>
      <sheetName val="non_feeder-kc10"/>
      <sheetName val="TB_Juni2011Gabungan9"/>
      <sheetName val="H_MAT9"/>
      <sheetName val="A_u_g9"/>
      <sheetName val="J_u_l9"/>
      <sheetName val="O_c_t9"/>
      <sheetName val="A_p_r9"/>
      <sheetName val="M_a_y9"/>
      <sheetName val="S_e_p9"/>
      <sheetName val="00_received_in_019"/>
      <sheetName val="F_e_b9"/>
      <sheetName val="Per_GL_J_a_n9"/>
      <sheetName val="J_u_n9"/>
      <sheetName val="M_a_r9"/>
      <sheetName val="GABLUARJAWA1_(2)9"/>
      <sheetName val="Balance_Sheet9"/>
      <sheetName val="Income_Statement9"/>
      <sheetName val="131_(Piutang_PJB)9"/>
      <sheetName val="132_(Piutang_PLN)9"/>
      <sheetName val="133_pihak_ke39"/>
      <sheetName val="136_01(piutang_belum_faktur)9"/>
      <sheetName val="J_a_n9"/>
      <sheetName val="Pola_Beban_(2)9"/>
      <sheetName val="Calc_Inst2"/>
      <sheetName val="COVER_A1+A32"/>
      <sheetName val="Kebut__Alat2"/>
      <sheetName val="Analisa_RAP2"/>
      <sheetName val="Analisa_Schedule2"/>
      <sheetName val="Penyebaran_M2"/>
      <sheetName val="Rekap_RAP2"/>
      <sheetName val="HRG_BAHAN_&amp;_UPAH_okk2"/>
      <sheetName val="Analis_Kusen_okk2"/>
      <sheetName val="HARGA_SATUAN29"/>
      <sheetName val="sch_1_228"/>
      <sheetName val="Twr_(15)28"/>
      <sheetName val="INLAND_FACTOR_DISTANCE28"/>
      <sheetName val="Submission_Form28"/>
      <sheetName val="PS_GI28"/>
      <sheetName val="stand&amp;faktor_kali28"/>
      <sheetName val="JKM_03_11"/>
      <sheetName val="IkhtisarBiop(12_0)9"/>
      <sheetName val="LabaRugi_Fungsi_th_(t-1)(21B)9"/>
      <sheetName val="LabaRugi_Lainnya(20)9"/>
      <sheetName val="LabaRugi_Unsur_th(t-1)(21A)9"/>
      <sheetName val="JENIS_PDP9"/>
      <sheetName val="UJ_UPJ_KECIL9"/>
      <sheetName val="Assumptions_(2)9"/>
      <sheetName val="dongia_(2)9"/>
      <sheetName val="THPDMoi__(2)9"/>
      <sheetName val="TONG_HOP_VL-NC9"/>
      <sheetName val="TONGKE3p_9"/>
      <sheetName val="TH_VL,_NC,_DDHT_Thanhphuoc9"/>
      <sheetName val="DON_GIA9"/>
      <sheetName val="t-h_HA_THE9"/>
      <sheetName val="CHITIET_VL-NC-TT_-1p9"/>
      <sheetName val="TONG_HOP_VL-NC_TT9"/>
      <sheetName val="TH_XL9"/>
      <sheetName val="CHITIET_VL-NC9"/>
      <sheetName val="CHITIET_VL-NC-TT-3p9"/>
      <sheetName val="KPVC-BD_9"/>
      <sheetName val="DATA-BASE_SUTT9"/>
      <sheetName val="Tunduk_Panitia9"/>
      <sheetName val="A_Alat9"/>
      <sheetName val="Tabel_Istilah9"/>
      <sheetName val="Harga_BBM_Indonesia9"/>
      <sheetName val="Mobilisasi_div-19"/>
      <sheetName val="BOQ_Rekap9"/>
      <sheetName val="D-Bahan_&amp;_Upah9"/>
      <sheetName val="anls_by_sewa9"/>
      <sheetName val="Harga_Alat9"/>
      <sheetName val="Harga_Satuan_Upah_&amp;_Bahan9"/>
      <sheetName val="Kuantitas_&amp;_Harga9"/>
      <sheetName val="Taksonomi_Risiko9"/>
      <sheetName val="Construction_Period_Costs9"/>
      <sheetName val="Plant_Characteristics9"/>
      <sheetName val="rekmodiPtk_(MAP)9"/>
      <sheetName val="Inv_KITLUR_SUMBAGUT9"/>
      <sheetName val="Inv_KITLUR_SUMBAGSEL9"/>
      <sheetName val="A_Div109"/>
      <sheetName val="A_Div39"/>
      <sheetName val="A_Div_29"/>
      <sheetName val="A_Div_49"/>
      <sheetName val="A_Div59"/>
      <sheetName val="A_Div79"/>
      <sheetName val="LK_20069"/>
      <sheetName val="D-2_(E)9"/>
      <sheetName val="DExp_Lmb9"/>
      <sheetName val="Data_LM_20199"/>
      <sheetName val="Sudah_Berjalan9"/>
      <sheetName val="GBR_39"/>
      <sheetName val="PS&amp;Susut_TL9"/>
      <sheetName val="BrkDwn_Disc_Insulator9"/>
      <sheetName val="SUSUt_9%9"/>
      <sheetName val="Kontrak_vs_Realisasi_Gas9"/>
      <sheetName val="BQ_PRICE9"/>
      <sheetName val="Beltra__(7)9"/>
      <sheetName val="S_CURVE9"/>
      <sheetName val="Electrical_9"/>
      <sheetName val="SCADA_ENG9"/>
      <sheetName val="SFC_TJ_BATU9"/>
      <sheetName val="Mat__List'109"/>
      <sheetName val="FJ_per_BLN7"/>
      <sheetName val="UPAH_DAN_BAHAN7"/>
      <sheetName val="DGGKIT+_Derating7"/>
      <sheetName val="01_A7"/>
      <sheetName val="HU_20177"/>
      <sheetName val="Tabel_(AO)7"/>
      <sheetName val="Luncuran_20177"/>
      <sheetName val="REVISI_SKKI7"/>
      <sheetName val="Tabel_(AI)7"/>
      <sheetName val="Surat_Pengembalian_AI7"/>
      <sheetName val="Dasar_Pemadaman7"/>
      <sheetName val="Bill_of_Qty_MEP7"/>
      <sheetName val="DFTR_GARDIST6"/>
      <sheetName val="FORM_A1_A2__Tangerang7"/>
      <sheetName val="FORM_A1_A2__Gambir7"/>
      <sheetName val="FORM_A1_A2__Kebayoran7"/>
      <sheetName val="FORM_A1_A2__Kramatjati7"/>
      <sheetName val="FORM_A1_A2_KD7"/>
      <sheetName val="Basket_67"/>
      <sheetName val="FORM_A1_A2_APD7"/>
      <sheetName val="FORM_REN_RUTIN_KIT6"/>
      <sheetName val="NERACA_SESUAI_PROGRAM_GL_MAGIC6"/>
      <sheetName val="Supervisory_Control_System6"/>
      <sheetName val="non_feeder-kc6"/>
      <sheetName val="TB_Juni2011Gabungan6"/>
      <sheetName val="H_MAT6"/>
      <sheetName val="A_u_g6"/>
      <sheetName val="J_u_l6"/>
      <sheetName val="O_c_t6"/>
      <sheetName val="A_p_r6"/>
      <sheetName val="M_a_y6"/>
      <sheetName val="S_e_p6"/>
      <sheetName val="00_received_in_016"/>
      <sheetName val="F_e_b6"/>
      <sheetName val="Per_GL_J_a_n6"/>
      <sheetName val="J_u_n6"/>
      <sheetName val="M_a_r6"/>
      <sheetName val="GABLUARJAWA1_(2)6"/>
      <sheetName val="Balance_Sheet6"/>
      <sheetName val="Income_Statement6"/>
      <sheetName val="131_(Piutang_PJB)6"/>
      <sheetName val="132_(Piutang_PLN)6"/>
      <sheetName val="133_pihak_ke36"/>
      <sheetName val="136_01(piutang_belum_faktur)6"/>
      <sheetName val="J_a_n6"/>
      <sheetName val="Pola_Beban_(2)6"/>
      <sheetName val="Calc_Inst"/>
      <sheetName val="COVER_A1+A3"/>
      <sheetName val="Kebut__Alat"/>
      <sheetName val="Analisa_RAP"/>
      <sheetName val="Analisa_Schedule"/>
      <sheetName val="Penyebaran_M"/>
      <sheetName val="Rekap_RAP"/>
      <sheetName val="HRG_BAHAN_&amp;_UPAH_okk"/>
      <sheetName val="Analis_Kusen_okk"/>
      <sheetName val="HARGA_SATUAN31"/>
      <sheetName val="sch_1_230"/>
      <sheetName val="Twr_(15)30"/>
      <sheetName val="INLAND_FACTOR_DISTANCE30"/>
      <sheetName val="Submission_Form30"/>
      <sheetName val="PS_GI30"/>
      <sheetName val="stand&amp;faktor_kali30"/>
      <sheetName val="JKM_03_13"/>
      <sheetName val="IkhtisarBiop(12_0)11"/>
      <sheetName val="LabaRugi_Fungsi_th_(t-1)(21B)11"/>
      <sheetName val="LabaRugi_Lainnya(20)11"/>
      <sheetName val="LabaRugi_Unsur_th(t-1)(21A)11"/>
      <sheetName val="JENIS_PDP11"/>
      <sheetName val="UJ_UPJ_KECIL11"/>
      <sheetName val="Assumptions_(2)11"/>
      <sheetName val="dongia_(2)11"/>
      <sheetName val="THPDMoi__(2)11"/>
      <sheetName val="TONG_HOP_VL-NC11"/>
      <sheetName val="TONGKE3p_11"/>
      <sheetName val="TH_VL,_NC,_DDHT_Thanhphuoc11"/>
      <sheetName val="DON_GIA11"/>
      <sheetName val="t-h_HA_THE11"/>
      <sheetName val="CHITIET_VL-NC-TT_-1p11"/>
      <sheetName val="TONG_HOP_VL-NC_TT11"/>
      <sheetName val="TH_XL11"/>
      <sheetName val="CHITIET_VL-NC11"/>
      <sheetName val="CHITIET_VL-NC-TT-3p11"/>
      <sheetName val="KPVC-BD_11"/>
      <sheetName val="DATA-BASE_SUTT11"/>
      <sheetName val="Tunduk_Panitia11"/>
      <sheetName val="A_Alat11"/>
      <sheetName val="Tabel_Istilah11"/>
      <sheetName val="Harga_BBM_Indonesia11"/>
      <sheetName val="Mobilisasi_div-111"/>
      <sheetName val="BOQ_Rekap11"/>
      <sheetName val="D-Bahan_&amp;_Upah11"/>
      <sheetName val="anls_by_sewa11"/>
      <sheetName val="Harga_Alat11"/>
      <sheetName val="Harga_Satuan_Upah_&amp;_Bahan11"/>
      <sheetName val="Kuantitas_&amp;_Harga11"/>
      <sheetName val="Taksonomi_Risiko11"/>
      <sheetName val="Construction_Period_Costs11"/>
      <sheetName val="Plant_Characteristics11"/>
      <sheetName val="rekmodiPtk_(MAP)11"/>
      <sheetName val="Inv_KITLUR_SUMBAGUT11"/>
      <sheetName val="Inv_KITLUR_SUMBAGSEL11"/>
      <sheetName val="A_Div1011"/>
      <sheetName val="A_Div311"/>
      <sheetName val="A_Div_211"/>
      <sheetName val="A_Div_411"/>
      <sheetName val="A_Div511"/>
      <sheetName val="A_Div711"/>
      <sheetName val="LK_200611"/>
      <sheetName val="D-2_(E)11"/>
      <sheetName val="DExp_Lmb11"/>
      <sheetName val="Data_LM_201911"/>
      <sheetName val="Sudah_Berjalan11"/>
      <sheetName val="GBR_311"/>
      <sheetName val="PS&amp;Susut_TL11"/>
      <sheetName val="BrkDwn_Disc_Insulator11"/>
      <sheetName val="SUSUt_9%11"/>
      <sheetName val="Kontrak_vs_Realisasi_Gas11"/>
      <sheetName val="BQ_PRICE11"/>
      <sheetName val="Beltra__(7)11"/>
      <sheetName val="S_CURVE11"/>
      <sheetName val="Electrical_11"/>
      <sheetName val="SCADA_ENG11"/>
      <sheetName val="SFC_TJ_BATU11"/>
      <sheetName val="Mat__List'1011"/>
      <sheetName val="FJ_per_BLN9"/>
      <sheetName val="UPAH_DAN_BAHAN9"/>
      <sheetName val="DGGKIT+_Derating9"/>
      <sheetName val="01_A9"/>
      <sheetName val="HU_20179"/>
      <sheetName val="Tabel_(AO)9"/>
      <sheetName val="Luncuran_20179"/>
      <sheetName val="REVISI_SKKI9"/>
      <sheetName val="Tabel_(AI)9"/>
      <sheetName val="Surat_Pengembalian_AI9"/>
      <sheetName val="Dasar_Pemadaman9"/>
      <sheetName val="Bill_of_Qty_MEP9"/>
      <sheetName val="DFTR_GARDIST8"/>
      <sheetName val="FORM_A1_A2__Tangerang9"/>
      <sheetName val="FORM_A1_A2__Gambir9"/>
      <sheetName val="FORM_A1_A2__Kebayoran9"/>
      <sheetName val="FORM_A1_A2__Kramatjati9"/>
      <sheetName val="FORM_A1_A2_KD9"/>
      <sheetName val="Basket_69"/>
      <sheetName val="FORM_A1_A2_APD9"/>
      <sheetName val="FORM_REN_RUTIN_KIT8"/>
      <sheetName val="NERACA_SESUAI_PROGRAM_GL_MAGIC8"/>
      <sheetName val="Supervisory_Control_System8"/>
      <sheetName val="non_feeder-kc8"/>
      <sheetName val="TB_Juni2011Gabungan8"/>
      <sheetName val="H_MAT8"/>
      <sheetName val="A_u_g8"/>
      <sheetName val="J_u_l8"/>
      <sheetName val="O_c_t8"/>
      <sheetName val="A_p_r8"/>
      <sheetName val="M_a_y8"/>
      <sheetName val="S_e_p8"/>
      <sheetName val="00_received_in_018"/>
      <sheetName val="F_e_b8"/>
      <sheetName val="Per_GL_J_a_n8"/>
      <sheetName val="J_u_n8"/>
      <sheetName val="M_a_r8"/>
      <sheetName val="GABLUARJAWA1_(2)8"/>
      <sheetName val="Balance_Sheet8"/>
      <sheetName val="Income_Statement8"/>
      <sheetName val="131_(Piutang_PJB)8"/>
      <sheetName val="132_(Piutang_PLN)8"/>
      <sheetName val="133_pihak_ke38"/>
      <sheetName val="136_01(piutang_belum_faktur)8"/>
      <sheetName val="J_a_n8"/>
      <sheetName val="Pola_Beban_(2)8"/>
      <sheetName val="HARGA_SATUAN30"/>
      <sheetName val="sch_1_229"/>
      <sheetName val="Twr_(15)29"/>
      <sheetName val="INLAND_FACTOR_DISTANCE29"/>
      <sheetName val="Submission_Form29"/>
      <sheetName val="PS_GI29"/>
      <sheetName val="stand&amp;faktor_kali29"/>
      <sheetName val="JKM_03_12"/>
      <sheetName val="IkhtisarBiop(12_0)10"/>
      <sheetName val="LabaRugi_Fungsi_th_(t-1)(21B)10"/>
      <sheetName val="LabaRugi_Lainnya(20)10"/>
      <sheetName val="LabaRugi_Unsur_th(t-1)(21A)10"/>
      <sheetName val="JENIS_PDP10"/>
      <sheetName val="UJ_UPJ_KECIL10"/>
      <sheetName val="Assumptions_(2)10"/>
      <sheetName val="dongia_(2)10"/>
      <sheetName val="THPDMoi__(2)10"/>
      <sheetName val="TONG_HOP_VL-NC10"/>
      <sheetName val="TONGKE3p_10"/>
      <sheetName val="TH_VL,_NC,_DDHT_Thanhphuoc10"/>
      <sheetName val="DON_GIA10"/>
      <sheetName val="t-h_HA_THE10"/>
      <sheetName val="CHITIET_VL-NC-TT_-1p10"/>
      <sheetName val="TONG_HOP_VL-NC_TT10"/>
      <sheetName val="TH_XL10"/>
      <sheetName val="CHITIET_VL-NC10"/>
      <sheetName val="CHITIET_VL-NC-TT-3p10"/>
      <sheetName val="KPVC-BD_10"/>
      <sheetName val="DATA-BASE_SUTT10"/>
      <sheetName val="Tunduk_Panitia10"/>
      <sheetName val="A_Alat10"/>
      <sheetName val="Tabel_Istilah10"/>
      <sheetName val="Harga_BBM_Indonesia10"/>
      <sheetName val="Mobilisasi_div-110"/>
      <sheetName val="BOQ_Rekap10"/>
      <sheetName val="D-Bahan_&amp;_Upah10"/>
      <sheetName val="anls_by_sewa10"/>
      <sheetName val="Harga_Alat10"/>
      <sheetName val="Harga_Satuan_Upah_&amp;_Bahan10"/>
      <sheetName val="Kuantitas_&amp;_Harga10"/>
      <sheetName val="Taksonomi_Risiko10"/>
      <sheetName val="Construction_Period_Costs10"/>
      <sheetName val="Plant_Characteristics10"/>
      <sheetName val="rekmodiPtk_(MAP)10"/>
      <sheetName val="Inv_KITLUR_SUMBAGUT10"/>
      <sheetName val="Inv_KITLUR_SUMBAGSEL10"/>
      <sheetName val="A_Div1010"/>
      <sheetName val="A_Div310"/>
      <sheetName val="A_Div_210"/>
      <sheetName val="A_Div_410"/>
      <sheetName val="A_Div510"/>
      <sheetName val="A_Div710"/>
      <sheetName val="LK_200610"/>
      <sheetName val="D-2_(E)10"/>
      <sheetName val="DExp_Lmb10"/>
      <sheetName val="Data_LM_201910"/>
      <sheetName val="Sudah_Berjalan10"/>
      <sheetName val="GBR_310"/>
      <sheetName val="PS&amp;Susut_TL10"/>
      <sheetName val="BrkDwn_Disc_Insulator10"/>
      <sheetName val="SUSUt_9%10"/>
      <sheetName val="Kontrak_vs_Realisasi_Gas10"/>
      <sheetName val="BQ_PRICE10"/>
      <sheetName val="Beltra__(7)10"/>
      <sheetName val="S_CURVE10"/>
      <sheetName val="Electrical_10"/>
      <sheetName val="SCADA_ENG10"/>
      <sheetName val="SFC_TJ_BATU10"/>
      <sheetName val="Mat__List'1010"/>
      <sheetName val="FJ_per_BLN8"/>
      <sheetName val="UPAH_DAN_BAHAN8"/>
      <sheetName val="DGGKIT+_Derating8"/>
      <sheetName val="01_A8"/>
      <sheetName val="HU_20178"/>
      <sheetName val="Tabel_(AO)8"/>
      <sheetName val="Luncuran_20178"/>
      <sheetName val="REVISI_SKKI8"/>
      <sheetName val="Tabel_(AI)8"/>
      <sheetName val="Surat_Pengembalian_AI8"/>
      <sheetName val="Dasar_Pemadaman8"/>
      <sheetName val="Bill_of_Qty_MEP8"/>
      <sheetName val="DFTR_GARDIST7"/>
      <sheetName val="FORM_A1_A2__Tangerang8"/>
      <sheetName val="FORM_A1_A2__Gambir8"/>
      <sheetName val="FORM_A1_A2__Kebayoran8"/>
      <sheetName val="FORM_A1_A2__Kramatjati8"/>
      <sheetName val="FORM_A1_A2_KD8"/>
      <sheetName val="Basket_68"/>
      <sheetName val="FORM_A1_A2_APD8"/>
      <sheetName val="FORM_REN_RUTIN_KIT7"/>
      <sheetName val="NERACA_SESUAI_PROGRAM_GL_MAGIC7"/>
      <sheetName val="Supervisory_Control_System7"/>
      <sheetName val="non_feeder-kc7"/>
      <sheetName val="TB_Juni2011Gabungan7"/>
      <sheetName val="H_MAT7"/>
      <sheetName val="A_u_g7"/>
      <sheetName val="J_u_l7"/>
      <sheetName val="O_c_t7"/>
      <sheetName val="A_p_r7"/>
      <sheetName val="M_a_y7"/>
      <sheetName val="S_e_p7"/>
      <sheetName val="00_received_in_017"/>
      <sheetName val="F_e_b7"/>
      <sheetName val="Per_GL_J_a_n7"/>
      <sheetName val="J_u_n7"/>
      <sheetName val="M_a_r7"/>
      <sheetName val="GABLUARJAWA1_(2)7"/>
      <sheetName val="Balance_Sheet7"/>
      <sheetName val="Income_Statement7"/>
      <sheetName val="131_(Piutang_PJB)7"/>
      <sheetName val="132_(Piutang_PLN)7"/>
      <sheetName val="133_pihak_ke37"/>
      <sheetName val="136_01(piutang_belum_faktur)7"/>
      <sheetName val="J_a_n7"/>
      <sheetName val="Pola_Beban_(2)7"/>
      <sheetName val="Calc_Inst1"/>
      <sheetName val="COVER_A1+A31"/>
      <sheetName val="Kebut__Alat1"/>
      <sheetName val="Analisa_RAP1"/>
      <sheetName val="Analisa_Schedule1"/>
      <sheetName val="Penyebaran_M1"/>
      <sheetName val="Rekap_RAP1"/>
      <sheetName val="HRG_BAHAN_&amp;_UPAH_okk1"/>
      <sheetName val="Analis_Kusen_okk1"/>
      <sheetName val="HARGA_SATUAN32"/>
      <sheetName val="sch_1_231"/>
      <sheetName val="Twr_(15)31"/>
      <sheetName val="INLAND_FACTOR_DISTANCE31"/>
      <sheetName val="Submission_Form31"/>
      <sheetName val="PS_GI31"/>
      <sheetName val="stand&amp;faktor_kali31"/>
      <sheetName val="JKM_03_14"/>
      <sheetName val="IkhtisarBiop(12_0)12"/>
      <sheetName val="LabaRugi_Fungsi_th_(t-1)(21B)12"/>
      <sheetName val="LabaRugi_Lainnya(20)12"/>
      <sheetName val="LabaRugi_Unsur_th(t-1)(21A)12"/>
      <sheetName val="JENIS_PDP12"/>
      <sheetName val="UJ_UPJ_KECIL12"/>
      <sheetName val="Assumptions_(2)12"/>
      <sheetName val="dongia_(2)12"/>
      <sheetName val="THPDMoi__(2)12"/>
      <sheetName val="TONG_HOP_VL-NC12"/>
      <sheetName val="TONGKE3p_12"/>
      <sheetName val="TH_VL,_NC,_DDHT_Thanhphuoc12"/>
      <sheetName val="DON_GIA12"/>
      <sheetName val="t-h_HA_THE12"/>
      <sheetName val="CHITIET_VL-NC-TT_-1p12"/>
      <sheetName val="TONG_HOP_VL-NC_TT12"/>
      <sheetName val="TH_XL12"/>
      <sheetName val="CHITIET_VL-NC12"/>
      <sheetName val="CHITIET_VL-NC-TT-3p12"/>
      <sheetName val="KPVC-BD_12"/>
      <sheetName val="DATA-BASE_SUTT12"/>
      <sheetName val="Tunduk_Panitia12"/>
      <sheetName val="A_Alat12"/>
      <sheetName val="Tabel_Istilah12"/>
      <sheetName val="Harga_BBM_Indonesia12"/>
      <sheetName val="Mobilisasi_div-112"/>
      <sheetName val="BOQ_Rekap12"/>
      <sheetName val="D-Bahan_&amp;_Upah12"/>
      <sheetName val="anls_by_sewa12"/>
      <sheetName val="Harga_Alat12"/>
      <sheetName val="Harga_Satuan_Upah_&amp;_Bahan12"/>
      <sheetName val="Kuantitas_&amp;_Harga12"/>
      <sheetName val="Taksonomi_Risiko12"/>
      <sheetName val="Construction_Period_Costs12"/>
      <sheetName val="Plant_Characteristics12"/>
      <sheetName val="rekmodiPtk_(MAP)12"/>
      <sheetName val="Inv_KITLUR_SUMBAGUT12"/>
      <sheetName val="Inv_KITLUR_SUMBAGSEL12"/>
      <sheetName val="A_Div1012"/>
      <sheetName val="A_Div312"/>
      <sheetName val="A_Div_212"/>
      <sheetName val="A_Div_412"/>
      <sheetName val="A_Div512"/>
      <sheetName val="A_Div712"/>
      <sheetName val="LK_200612"/>
      <sheetName val="D-2_(E)12"/>
      <sheetName val="DExp_Lmb12"/>
      <sheetName val="Data_LM_201912"/>
      <sheetName val="Sudah_Berjalan12"/>
      <sheetName val="GBR_312"/>
      <sheetName val="PS&amp;Susut_TL12"/>
      <sheetName val="BrkDwn_Disc_Insulator12"/>
      <sheetName val="SUSUt_9%12"/>
      <sheetName val="Kontrak_vs_Realisasi_Gas12"/>
      <sheetName val="BQ_PRICE12"/>
      <sheetName val="Beltra__(7)12"/>
      <sheetName val="S_CURVE12"/>
      <sheetName val="Electrical_12"/>
      <sheetName val="SCADA_ENG12"/>
      <sheetName val="SFC_TJ_BATU12"/>
      <sheetName val="Mat__List'1012"/>
      <sheetName val="FJ_per_BLN10"/>
      <sheetName val="UPAH_DAN_BAHAN10"/>
      <sheetName val="DGGKIT+_Derating10"/>
      <sheetName val="01_A10"/>
      <sheetName val="HU_201710"/>
      <sheetName val="Tabel_(AO)10"/>
      <sheetName val="Luncuran_201710"/>
      <sheetName val="REVISI_SKKI10"/>
      <sheetName val="Tabel_(AI)10"/>
      <sheetName val="Surat_Pengembalian_AI10"/>
      <sheetName val="Dasar_Pemadaman10"/>
      <sheetName val="Bill_of_Qty_MEP10"/>
      <sheetName val="DFTR_GARDIST9"/>
      <sheetName val="FORM_A1_A2__Tangerang10"/>
      <sheetName val="FORM_A1_A2__Gambir10"/>
      <sheetName val="FORM_A1_A2__Kebayoran10"/>
      <sheetName val="FORM_A1_A2__Kramatjati10"/>
      <sheetName val="FORM_A1_A2_KD10"/>
      <sheetName val="Basket_610"/>
      <sheetName val="FORM_A1_A2_APD10"/>
      <sheetName val="FORM_REN_RUTIN_KIT9"/>
      <sheetName val="NERACA_SESUAI_PROGRAM_GL_MAGIC9"/>
      <sheetName val="Supervisory_Control_System9"/>
      <sheetName val="non_feeder-kc9"/>
      <sheetName val="Volume"/>
      <sheetName val="DC REAL PER v"/>
      <sheetName val="BA_Rapen"/>
      <sheetName val="TOTAL 1"/>
      <sheetName val="Data Validasi"/>
      <sheetName val="galian saluran"/>
      <sheetName val="Daf Alat"/>
      <sheetName val="Rekap Bill"/>
      <sheetName val="Jdw Alat"/>
      <sheetName val="Schedule"/>
      <sheetName val="S Penawar"/>
      <sheetName val="Subkon"/>
      <sheetName val="O"/>
      <sheetName val="M.Pekerjaan"/>
      <sheetName val="Bubes"/>
      <sheetName val="Hds.Bahan(2)"/>
      <sheetName val="L-Mechanical"/>
      <sheetName val="NP 7"/>
      <sheetName val="arp-18"/>
      <sheetName val="RPBL"/>
      <sheetName val="Hankam"/>
      <sheetName val="A.W. TIGER"/>
      <sheetName val="Based Data_wacc"/>
      <sheetName val="Peny. KomersiaL-FiskaL"/>
      <sheetName val="P1"/>
      <sheetName val="Scoping"/>
      <sheetName val="Drop down"/>
      <sheetName val="ad.ner"/>
      <sheetName val="12.REFERENSI"/>
      <sheetName val="Input GENERATION-DATA"/>
      <sheetName val="PESUT TW2"/>
      <sheetName val="URAIAN "/>
      <sheetName val="LS-Rutin"/>
      <sheetName val="HARGA_SATUAN36"/>
      <sheetName val="sch_1_235"/>
      <sheetName val="Twr_(15)35"/>
      <sheetName val="INLAND_FACTOR_DISTANCE35"/>
      <sheetName val="Submission_Form35"/>
      <sheetName val="PS_GI35"/>
      <sheetName val="stand&amp;faktor_kali35"/>
      <sheetName val="JKM_03_18"/>
      <sheetName val="IkhtisarBiop(12_0)16"/>
      <sheetName val="LabaRugi_Fungsi_th_(t-1)(21B)16"/>
      <sheetName val="LabaRugi_Lainnya(20)16"/>
      <sheetName val="LabaRugi_Unsur_th(t-1)(21A)16"/>
      <sheetName val="JENIS_PDP16"/>
      <sheetName val="UJ_UPJ_KECIL16"/>
      <sheetName val="Assumptions_(2)16"/>
      <sheetName val="dongia_(2)16"/>
      <sheetName val="THPDMoi__(2)16"/>
      <sheetName val="TONG_HOP_VL-NC16"/>
      <sheetName val="TONGKE3p_16"/>
      <sheetName val="TH_VL,_NC,_DDHT_Thanhphuoc16"/>
      <sheetName val="DON_GIA16"/>
      <sheetName val="t-h_HA_THE16"/>
      <sheetName val="CHITIET_VL-NC-TT_-1p16"/>
      <sheetName val="TONG_HOP_VL-NC_TT16"/>
      <sheetName val="TH_XL16"/>
      <sheetName val="CHITIET_VL-NC16"/>
      <sheetName val="CHITIET_VL-NC-TT-3p16"/>
      <sheetName val="KPVC-BD_16"/>
      <sheetName val="DATA-BASE_SUTT16"/>
      <sheetName val="Tunduk_Panitia16"/>
      <sheetName val="A_Alat16"/>
      <sheetName val="Tabel_Istilah16"/>
      <sheetName val="Harga_BBM_Indonesia16"/>
      <sheetName val="Mobilisasi_div-116"/>
      <sheetName val="BOQ_Rekap16"/>
      <sheetName val="D-Bahan_&amp;_Upah16"/>
      <sheetName val="anls_by_sewa16"/>
      <sheetName val="Harga_Alat16"/>
      <sheetName val="Harga_Satuan_Upah_&amp;_Bahan16"/>
      <sheetName val="Kuantitas_&amp;_Harga16"/>
      <sheetName val="Taksonomi_Risiko16"/>
      <sheetName val="Construction_Period_Costs16"/>
      <sheetName val="Plant_Characteristics16"/>
      <sheetName val="rekmodiPtk_(MAP)16"/>
      <sheetName val="Inv_KITLUR_SUMBAGUT16"/>
      <sheetName val="Inv_KITLUR_SUMBAGSEL16"/>
      <sheetName val="A_Div1016"/>
      <sheetName val="A_Div316"/>
      <sheetName val="A_Div_216"/>
      <sheetName val="A_Div_416"/>
      <sheetName val="A_Div516"/>
      <sheetName val="A_Div716"/>
      <sheetName val="LK_200616"/>
      <sheetName val="D-2_(E)16"/>
      <sheetName val="DExp_Lmb16"/>
      <sheetName val="Data_LM_201916"/>
      <sheetName val="Sudah_Berjalan16"/>
      <sheetName val="GBR_316"/>
      <sheetName val="PS&amp;Susut_TL16"/>
      <sheetName val="BrkDwn_Disc_Insulator16"/>
      <sheetName val="SUSUt_9%16"/>
      <sheetName val="Kontrak_vs_Realisasi_Gas16"/>
      <sheetName val="BQ_PRICE16"/>
      <sheetName val="Beltra__(7)16"/>
      <sheetName val="S_CURVE16"/>
      <sheetName val="Electrical_16"/>
      <sheetName val="SCADA_ENG16"/>
      <sheetName val="SFC_TJ_BATU16"/>
      <sheetName val="Mat__List'1016"/>
      <sheetName val="FJ_per_BLN14"/>
      <sheetName val="UPAH_DAN_BAHAN14"/>
      <sheetName val="DGGKIT+_Derating14"/>
      <sheetName val="01_A14"/>
      <sheetName val="HU_201714"/>
      <sheetName val="Tabel_(AO)14"/>
      <sheetName val="Luncuran_201714"/>
      <sheetName val="REVISI_SKKI14"/>
      <sheetName val="Tabel_(AI)14"/>
      <sheetName val="Surat_Pengembalian_AI14"/>
      <sheetName val="Dasar_Pemadaman14"/>
      <sheetName val="Bill_of_Qty_MEP14"/>
      <sheetName val="DFTR_GARDIST13"/>
      <sheetName val="FORM_A1_A2__Tangerang14"/>
      <sheetName val="FORM_A1_A2__Gambir14"/>
      <sheetName val="FORM_A1_A2__Kebayoran14"/>
      <sheetName val="FORM_A1_A2__Kramatjati14"/>
      <sheetName val="FORM_A1_A2_KD14"/>
      <sheetName val="Basket_614"/>
      <sheetName val="FORM_A1_A2_APD14"/>
      <sheetName val="FORM_REN_RUTIN_KIT13"/>
      <sheetName val="NERACA_SESUAI_PROGRAM_GL_MAGI13"/>
      <sheetName val="Supervisory_Control_System13"/>
      <sheetName val="non_feeder-kc13"/>
      <sheetName val="TB_Juni2011Gabungan12"/>
      <sheetName val="H_MAT12"/>
      <sheetName val="A_u_g12"/>
      <sheetName val="J_u_l12"/>
      <sheetName val="O_c_t12"/>
      <sheetName val="A_p_r12"/>
      <sheetName val="M_a_y12"/>
      <sheetName val="S_e_p12"/>
      <sheetName val="00_received_in_0112"/>
      <sheetName val="F_e_b12"/>
      <sheetName val="Per_GL_J_a_n12"/>
      <sheetName val="J_u_n12"/>
      <sheetName val="M_a_r12"/>
      <sheetName val="GABLUARJAWA1_(2)12"/>
      <sheetName val="Balance_Sheet12"/>
      <sheetName val="Income_Statement12"/>
      <sheetName val="131_(Piutang_PJB)12"/>
      <sheetName val="132_(Piutang_PLN)12"/>
      <sheetName val="133_pihak_ke312"/>
      <sheetName val="136_01(piutang_belum_faktur)12"/>
      <sheetName val="J_a_n12"/>
      <sheetName val="Pola_Beban_(2)12"/>
      <sheetName val="Harga_BBM8"/>
      <sheetName val="ANALISA_PONDASI8"/>
      <sheetName val="HS_PONDASI8"/>
      <sheetName val="Agregat_Halus_&amp;_Kasar8"/>
      <sheetName val="BQ_MC-08"/>
      <sheetName val="8LT_128"/>
      <sheetName val="Table_18"/>
      <sheetName val="rab_kj_rev08"/>
      <sheetName val="Currency_Rate8"/>
      <sheetName val="H_BAHAN8"/>
      <sheetName val="Rekap_2002_mod8"/>
      <sheetName val="Curah_Hujan_Bulanan6"/>
      <sheetName val="Data_Realisasi6"/>
      <sheetName val="Calc_Inst4"/>
      <sheetName val="COVER_A1+A34"/>
      <sheetName val="Kebut__Alat4"/>
      <sheetName val="Analisa_RAP4"/>
      <sheetName val="Analisa_Schedule4"/>
      <sheetName val="Penyebaran_M4"/>
      <sheetName val="Rekap_RAP4"/>
      <sheetName val="HRG_BAHAN_&amp;_UPAH_okk4"/>
      <sheetName val="Analis_Kusen_okk4"/>
      <sheetName val="HARGA_SATUAN35"/>
      <sheetName val="sch_1_234"/>
      <sheetName val="Twr_(15)34"/>
      <sheetName val="INLAND_FACTOR_DISTANCE34"/>
      <sheetName val="Submission_Form34"/>
      <sheetName val="PS_GI34"/>
      <sheetName val="stand&amp;faktor_kali34"/>
      <sheetName val="JKM_03_17"/>
      <sheetName val="IkhtisarBiop(12_0)15"/>
      <sheetName val="LabaRugi_Fungsi_th_(t-1)(21B)15"/>
      <sheetName val="LabaRugi_Lainnya(20)15"/>
      <sheetName val="LabaRugi_Unsur_th(t-1)(21A)15"/>
      <sheetName val="JENIS_PDP15"/>
      <sheetName val="UJ_UPJ_KECIL15"/>
      <sheetName val="Assumptions_(2)15"/>
      <sheetName val="dongia_(2)15"/>
      <sheetName val="THPDMoi__(2)15"/>
      <sheetName val="TONG_HOP_VL-NC15"/>
      <sheetName val="TONGKE3p_15"/>
      <sheetName val="TH_VL,_NC,_DDHT_Thanhphuoc15"/>
      <sheetName val="DON_GIA15"/>
      <sheetName val="t-h_HA_THE15"/>
      <sheetName val="CHITIET_VL-NC-TT_-1p15"/>
      <sheetName val="TONG_HOP_VL-NC_TT15"/>
      <sheetName val="TH_XL15"/>
      <sheetName val="CHITIET_VL-NC15"/>
      <sheetName val="CHITIET_VL-NC-TT-3p15"/>
      <sheetName val="KPVC-BD_15"/>
      <sheetName val="DATA-BASE_SUTT15"/>
      <sheetName val="Tunduk_Panitia15"/>
      <sheetName val="A_Alat15"/>
      <sheetName val="Tabel_Istilah15"/>
      <sheetName val="Harga_BBM_Indonesia15"/>
      <sheetName val="Mobilisasi_div-115"/>
      <sheetName val="BOQ_Rekap15"/>
      <sheetName val="D-Bahan_&amp;_Upah15"/>
      <sheetName val="anls_by_sewa15"/>
      <sheetName val="Harga_Alat15"/>
      <sheetName val="Harga_Satuan_Upah_&amp;_Bahan15"/>
      <sheetName val="Kuantitas_&amp;_Harga15"/>
      <sheetName val="Taksonomi_Risiko15"/>
      <sheetName val="Construction_Period_Costs15"/>
      <sheetName val="Plant_Characteristics15"/>
      <sheetName val="rekmodiPtk_(MAP)15"/>
      <sheetName val="Inv_KITLUR_SUMBAGUT15"/>
      <sheetName val="Inv_KITLUR_SUMBAGSEL15"/>
      <sheetName val="Data_LM_201915"/>
      <sheetName val="A_Div1015"/>
      <sheetName val="A_Div315"/>
      <sheetName val="A_Div_215"/>
      <sheetName val="A_Div_415"/>
      <sheetName val="A_Div515"/>
      <sheetName val="A_Div715"/>
      <sheetName val="LK_200615"/>
      <sheetName val="D-2_(E)15"/>
      <sheetName val="DExp_Lmb15"/>
      <sheetName val="BrkDwn_Disc_Insulator15"/>
      <sheetName val="PS&amp;Susut_TL15"/>
      <sheetName val="Kontrak_vs_Realisasi_Gas15"/>
      <sheetName val="SUSUt_9%15"/>
      <sheetName val="Sudah_Berjalan15"/>
      <sheetName val="BQ_PRICE15"/>
      <sheetName val="GBR_315"/>
      <sheetName val="Beltra__(7)15"/>
      <sheetName val="S_CURVE15"/>
      <sheetName val="Electrical_15"/>
      <sheetName val="SCADA_ENG15"/>
      <sheetName val="SFC_TJ_BATU15"/>
      <sheetName val="Mat__List'1015"/>
      <sheetName val="FJ_per_BLN13"/>
      <sheetName val="UPAH_DAN_BAHAN13"/>
      <sheetName val="DGGKIT+_Derating13"/>
      <sheetName val="01_A13"/>
      <sheetName val="HU_201713"/>
      <sheetName val="Tabel_(AO)13"/>
      <sheetName val="Luncuran_201713"/>
      <sheetName val="REVISI_SKKI13"/>
      <sheetName val="Tabel_(AI)13"/>
      <sheetName val="Surat_Pengembalian_AI13"/>
      <sheetName val="Dasar_Pemadaman13"/>
      <sheetName val="Bill_of_Qty_MEP13"/>
      <sheetName val="DFTR_GARDIST12"/>
      <sheetName val="FORM_A1_A2__Tangerang13"/>
      <sheetName val="FORM_A1_A2__Gambir13"/>
      <sheetName val="FORM_A1_A2__Kebayoran13"/>
      <sheetName val="FORM_A1_A2__Kramatjati13"/>
      <sheetName val="FORM_A1_A2_KD13"/>
      <sheetName val="Basket_613"/>
      <sheetName val="FORM_A1_A2_APD13"/>
      <sheetName val="FORM_REN_RUTIN_KIT12"/>
      <sheetName val="NERACA_SESUAI_PROGRAM_GL_MAGI12"/>
      <sheetName val="Supervisory_Control_System12"/>
      <sheetName val="non_feeder-kc12"/>
      <sheetName val="TB_Juni2011Gabungan11"/>
      <sheetName val="H_MAT11"/>
      <sheetName val="A_u_g11"/>
      <sheetName val="J_u_l11"/>
      <sheetName val="O_c_t11"/>
      <sheetName val="A_p_r11"/>
      <sheetName val="M_a_y11"/>
      <sheetName val="S_e_p11"/>
      <sheetName val="00_received_in_0111"/>
      <sheetName val="F_e_b11"/>
      <sheetName val="Per_GL_J_a_n11"/>
      <sheetName val="J_u_n11"/>
      <sheetName val="M_a_r11"/>
      <sheetName val="GABLUARJAWA1_(2)11"/>
      <sheetName val="Balance_Sheet11"/>
      <sheetName val="Income_Statement11"/>
      <sheetName val="131_(Piutang_PJB)11"/>
      <sheetName val="132_(Piutang_PLN)11"/>
      <sheetName val="133_pihak_ke311"/>
      <sheetName val="136_01(piutang_belum_faktur)11"/>
      <sheetName val="J_a_n11"/>
      <sheetName val="Pola_Beban_(2)11"/>
      <sheetName val="Harga_BBM7"/>
      <sheetName val="ANALISA_PONDASI7"/>
      <sheetName val="HS_PONDASI7"/>
      <sheetName val="Agregat_Halus_&amp;_Kasar7"/>
      <sheetName val="BQ_MC-07"/>
      <sheetName val="8LT_127"/>
      <sheetName val="Table_17"/>
      <sheetName val="rab_kj_rev07"/>
      <sheetName val="Currency_Rate7"/>
      <sheetName val="H_BAHAN7"/>
      <sheetName val="Rekap_2002_mod7"/>
      <sheetName val="HARGA_SATUAN37"/>
      <sheetName val="sch_1_236"/>
      <sheetName val="Twr_(15)36"/>
      <sheetName val="INLAND_FACTOR_DISTANCE36"/>
      <sheetName val="Submission_Form36"/>
      <sheetName val="PS_GI36"/>
      <sheetName val="stand&amp;faktor_kali36"/>
      <sheetName val="JKM_03_19"/>
      <sheetName val="IkhtisarBiop(12_0)17"/>
      <sheetName val="LabaRugi_Fungsi_th_(t-1)(21B)17"/>
      <sheetName val="LabaRugi_Lainnya(20)17"/>
      <sheetName val="LabaRugi_Unsur_th(t-1)(21A)17"/>
      <sheetName val="JENIS_PDP17"/>
      <sheetName val="UJ_UPJ_KECIL17"/>
      <sheetName val="Assumptions_(2)17"/>
      <sheetName val="dongia_(2)17"/>
      <sheetName val="THPDMoi__(2)17"/>
      <sheetName val="TONG_HOP_VL-NC17"/>
      <sheetName val="TONGKE3p_17"/>
      <sheetName val="TH_VL,_NC,_DDHT_Thanhphuoc17"/>
      <sheetName val="DON_GIA17"/>
      <sheetName val="t-h_HA_THE17"/>
      <sheetName val="CHITIET_VL-NC-TT_-1p17"/>
      <sheetName val="TONG_HOP_VL-NC_TT17"/>
      <sheetName val="TH_XL17"/>
      <sheetName val="CHITIET_VL-NC17"/>
      <sheetName val="CHITIET_VL-NC-TT-3p17"/>
      <sheetName val="KPVC-BD_17"/>
      <sheetName val="DATA-BASE_SUTT17"/>
      <sheetName val="Tunduk_Panitia17"/>
      <sheetName val="A_Alat17"/>
      <sheetName val="Tabel_Istilah17"/>
      <sheetName val="Harga_BBM_Indonesia17"/>
      <sheetName val="Mobilisasi_div-117"/>
      <sheetName val="BOQ_Rekap17"/>
      <sheetName val="D-Bahan_&amp;_Upah17"/>
      <sheetName val="anls_by_sewa17"/>
      <sheetName val="Harga_Alat17"/>
      <sheetName val="Harga_Satuan_Upah_&amp;_Bahan17"/>
      <sheetName val="Kuantitas_&amp;_Harga17"/>
      <sheetName val="Taksonomi_Risiko17"/>
      <sheetName val="Construction_Period_Costs17"/>
      <sheetName val="Plant_Characteristics17"/>
      <sheetName val="rekmodiPtk_(MAP)17"/>
      <sheetName val="Inv_KITLUR_SUMBAGUT17"/>
      <sheetName val="Inv_KITLUR_SUMBAGSEL17"/>
      <sheetName val="A_Div1017"/>
      <sheetName val="A_Div317"/>
      <sheetName val="A_Div_217"/>
      <sheetName val="A_Div_417"/>
      <sheetName val="A_Div517"/>
      <sheetName val="A_Div717"/>
      <sheetName val="LK_200617"/>
      <sheetName val="D-2_(E)17"/>
      <sheetName val="DExp_Lmb17"/>
      <sheetName val="Data_LM_201917"/>
      <sheetName val="Sudah_Berjalan17"/>
      <sheetName val="GBR_317"/>
      <sheetName val="PS&amp;Susut_TL17"/>
      <sheetName val="BrkDwn_Disc_Insulator17"/>
      <sheetName val="SUSUt_9%17"/>
      <sheetName val="Kontrak_vs_Realisasi_Gas17"/>
      <sheetName val="BQ_PRICE17"/>
      <sheetName val="Beltra__(7)17"/>
      <sheetName val="S_CURVE17"/>
      <sheetName val="Electrical_17"/>
      <sheetName val="SCADA_ENG17"/>
      <sheetName val="SFC_TJ_BATU17"/>
      <sheetName val="Mat__List'1017"/>
      <sheetName val="FJ_per_BLN15"/>
      <sheetName val="UPAH_DAN_BAHAN15"/>
      <sheetName val="DGGKIT+_Derating15"/>
      <sheetName val="01_A15"/>
      <sheetName val="HU_201715"/>
      <sheetName val="Tabel_(AO)15"/>
      <sheetName val="Luncuran_201715"/>
      <sheetName val="REVISI_SKKI15"/>
      <sheetName val="Tabel_(AI)15"/>
      <sheetName val="Surat_Pengembalian_AI15"/>
      <sheetName val="Dasar_Pemadaman15"/>
      <sheetName val="Bill_of_Qty_MEP15"/>
      <sheetName val="DFTR_GARDIST14"/>
      <sheetName val="FORM_A1_A2__Tangerang15"/>
      <sheetName val="FORM_A1_A2__Gambir15"/>
      <sheetName val="FORM_A1_A2__Kebayoran15"/>
      <sheetName val="FORM_A1_A2__Kramatjati15"/>
      <sheetName val="FORM_A1_A2_KD15"/>
      <sheetName val="Basket_615"/>
      <sheetName val="FORM_A1_A2_APD15"/>
      <sheetName val="FORM_REN_RUTIN_KIT14"/>
      <sheetName val="NERACA_SESUAI_PROGRAM_GL_MAGI14"/>
      <sheetName val="Supervisory_Control_System14"/>
      <sheetName val="non_feeder-kc14"/>
      <sheetName val="TB_Juni2011Gabungan13"/>
      <sheetName val="H_MAT13"/>
      <sheetName val="A_u_g13"/>
      <sheetName val="J_u_l13"/>
      <sheetName val="O_c_t13"/>
      <sheetName val="A_p_r13"/>
      <sheetName val="M_a_y13"/>
      <sheetName val="S_e_p13"/>
      <sheetName val="00_received_in_0113"/>
      <sheetName val="F_e_b13"/>
      <sheetName val="Per_GL_J_a_n13"/>
      <sheetName val="J_u_n13"/>
      <sheetName val="M_a_r13"/>
      <sheetName val="GABLUARJAWA1_(2)13"/>
      <sheetName val="Balance_Sheet13"/>
      <sheetName val="Income_Statement13"/>
      <sheetName val="131_(Piutang_PJB)13"/>
      <sheetName val="132_(Piutang_PLN)13"/>
      <sheetName val="133_pihak_ke313"/>
      <sheetName val="136_01(piutang_belum_faktur)13"/>
      <sheetName val="J_a_n13"/>
      <sheetName val="Pola_Beban_(2)13"/>
      <sheetName val="Harga_BBM9"/>
      <sheetName val="ANALISA_PONDASI9"/>
      <sheetName val="HS_PONDASI9"/>
      <sheetName val="Agregat_Halus_&amp;_Kasar9"/>
      <sheetName val="BQ_MC-09"/>
      <sheetName val="8LT_129"/>
      <sheetName val="Table_19"/>
      <sheetName val="rab_kj_rev09"/>
      <sheetName val="Currency_Rate9"/>
      <sheetName val="H_BAHAN9"/>
      <sheetName val="Rekap_2002_mod9"/>
      <sheetName val="Curah_Hujan_Bulanan7"/>
      <sheetName val="Data_Realisasi7"/>
      <sheetName val="DC_REAL_PER_TW6"/>
      <sheetName val="matr_aux6"/>
      <sheetName val="matr_engine6"/>
      <sheetName val="jasa_rehab6"/>
      <sheetName val="jasa_pondasi6"/>
      <sheetName val="jasa_rekon_material6"/>
      <sheetName val="AKTIVA_TETAP6"/>
      <sheetName val="FORM_BQ_TL_PRATU_4cct6"/>
      <sheetName val="Calc_Inst5"/>
      <sheetName val="COVER_A1+A35"/>
      <sheetName val="Kebut__Alat5"/>
      <sheetName val="Analisa_RAP5"/>
      <sheetName val="Analisa_Schedule5"/>
      <sheetName val="Penyebaran_M5"/>
      <sheetName val="Rekap_RAP5"/>
      <sheetName val="HRG_BAHAN_&amp;_UPAH_okk5"/>
      <sheetName val="Analis_Kusen_okk5"/>
      <sheetName val="HARGA_SATUAN41"/>
      <sheetName val="sch_1_240"/>
      <sheetName val="Twr_(15)40"/>
      <sheetName val="INLAND_FACTOR_DISTANCE40"/>
      <sheetName val="Submission_Form40"/>
      <sheetName val="PS_GI40"/>
      <sheetName val="stand&amp;faktor_kali40"/>
      <sheetName val="JKM_03_23"/>
      <sheetName val="IkhtisarBiop(12_0)21"/>
      <sheetName val="LabaRugi_Fungsi_th_(t-1)(21B)21"/>
      <sheetName val="LabaRugi_Lainnya(20)21"/>
      <sheetName val="LabaRugi_Unsur_th(t-1)(21A)21"/>
      <sheetName val="JENIS_PDP21"/>
      <sheetName val="UJ_UPJ_KECIL21"/>
      <sheetName val="Assumptions_(2)21"/>
      <sheetName val="dongia_(2)21"/>
      <sheetName val="THPDMoi__(2)21"/>
      <sheetName val="TONG_HOP_VL-NC21"/>
      <sheetName val="TONGKE3p_21"/>
      <sheetName val="TH_VL,_NC,_DDHT_Thanhphuoc21"/>
      <sheetName val="DON_GIA21"/>
      <sheetName val="t-h_HA_THE21"/>
      <sheetName val="CHITIET_VL-NC-TT_-1p21"/>
      <sheetName val="TONG_HOP_VL-NC_TT21"/>
      <sheetName val="TH_XL21"/>
      <sheetName val="CHITIET_VL-NC21"/>
      <sheetName val="CHITIET_VL-NC-TT-3p21"/>
      <sheetName val="KPVC-BD_21"/>
      <sheetName val="DATA-BASE_SUTT21"/>
      <sheetName val="Tunduk_Panitia21"/>
      <sheetName val="A_Alat21"/>
      <sheetName val="Tabel_Istilah21"/>
      <sheetName val="Harga_BBM_Indonesia21"/>
      <sheetName val="Mobilisasi_div-121"/>
      <sheetName val="BOQ_Rekap21"/>
      <sheetName val="D-Bahan_&amp;_Upah21"/>
      <sheetName val="anls_by_sewa21"/>
      <sheetName val="Harga_Alat21"/>
      <sheetName val="Harga_Satuan_Upah_&amp;_Bahan21"/>
      <sheetName val="Kuantitas_&amp;_Harga21"/>
      <sheetName val="Taksonomi_Risiko21"/>
      <sheetName val="Construction_Period_Costs21"/>
      <sheetName val="Plant_Characteristics21"/>
      <sheetName val="rekmodiPtk_(MAP)21"/>
      <sheetName val="Inv_KITLUR_SUMBAGUT21"/>
      <sheetName val="Inv_KITLUR_SUMBAGSEL21"/>
      <sheetName val="Data_LM_201921"/>
      <sheetName val="A_Div1021"/>
      <sheetName val="A_Div321"/>
      <sheetName val="A_Div_221"/>
      <sheetName val="A_Div_421"/>
      <sheetName val="A_Div521"/>
      <sheetName val="A_Div721"/>
      <sheetName val="LK_200621"/>
      <sheetName val="D-2_(E)21"/>
      <sheetName val="DExp_Lmb21"/>
      <sheetName val="BrkDwn_Disc_Insulator21"/>
      <sheetName val="PS&amp;Susut_TL21"/>
      <sheetName val="Kontrak_vs_Realisasi_Gas21"/>
      <sheetName val="SUSUt_9%21"/>
      <sheetName val="Sudah_Berjalan21"/>
      <sheetName val="BQ_PRICE21"/>
      <sheetName val="GBR_321"/>
      <sheetName val="Beltra__(7)21"/>
      <sheetName val="S_CURVE21"/>
      <sheetName val="Electrical_21"/>
      <sheetName val="SCADA_ENG21"/>
      <sheetName val="SFC_TJ_BATU21"/>
      <sheetName val="Mat__List'1021"/>
      <sheetName val="FJ_per_BLN19"/>
      <sheetName val="UPAH_DAN_BAHAN19"/>
      <sheetName val="DGGKIT+_Derating19"/>
      <sheetName val="01_A19"/>
      <sheetName val="HU_201719"/>
      <sheetName val="Tabel_(AO)19"/>
      <sheetName val="Luncuran_201719"/>
      <sheetName val="REVISI_SKKI19"/>
      <sheetName val="Tabel_(AI)19"/>
      <sheetName val="Surat_Pengembalian_AI19"/>
      <sheetName val="Dasar_Pemadaman19"/>
      <sheetName val="Bill_of_Qty_MEP19"/>
      <sheetName val="DFTR_GARDIST18"/>
      <sheetName val="FORM_A1_A2__Tangerang19"/>
      <sheetName val="FORM_A1_A2__Gambir19"/>
      <sheetName val="FORM_A1_A2__Kebayoran19"/>
      <sheetName val="FORM_A1_A2__Kramatjati19"/>
      <sheetName val="FORM_A1_A2_KD19"/>
      <sheetName val="Basket_619"/>
      <sheetName val="FORM_A1_A2_APD19"/>
      <sheetName val="FORM_REN_RUTIN_KIT18"/>
      <sheetName val="NERACA_SESUAI_PROGRAM_GL_MAGI18"/>
      <sheetName val="Supervisory_Control_System18"/>
      <sheetName val="non_feeder-kc18"/>
      <sheetName val="TB_Juni2011Gabungan17"/>
      <sheetName val="H_MAT17"/>
      <sheetName val="A_u_g17"/>
      <sheetName val="J_u_l17"/>
      <sheetName val="O_c_t17"/>
      <sheetName val="A_p_r17"/>
      <sheetName val="M_a_y17"/>
      <sheetName val="S_e_p17"/>
      <sheetName val="00_received_in_0117"/>
      <sheetName val="F_e_b17"/>
      <sheetName val="Per_GL_J_a_n17"/>
      <sheetName val="J_u_n17"/>
      <sheetName val="M_a_r17"/>
      <sheetName val="GABLUARJAWA1_(2)17"/>
      <sheetName val="Balance_Sheet17"/>
      <sheetName val="Income_Statement17"/>
      <sheetName val="131_(Piutang_PJB)17"/>
      <sheetName val="132_(Piutang_PLN)17"/>
      <sheetName val="133_pihak_ke317"/>
      <sheetName val="136_01(piutang_belum_faktur)17"/>
      <sheetName val="J_a_n17"/>
      <sheetName val="Pola_Beban_(2)17"/>
      <sheetName val="Harga_BBM13"/>
      <sheetName val="ANALISA_PONDASI13"/>
      <sheetName val="HS_PONDASI13"/>
      <sheetName val="Agregat_Halus_&amp;_Kasar13"/>
      <sheetName val="BQ_MC-013"/>
      <sheetName val="8LT_1213"/>
      <sheetName val="Table_113"/>
      <sheetName val="rab_kj_rev013"/>
      <sheetName val="Currency_Rate13"/>
      <sheetName val="H_BAHAN13"/>
      <sheetName val="Rekap_2002_mod13"/>
      <sheetName val="Curah_Hujan_Bulanan11"/>
      <sheetName val="Data_Realisasi11"/>
      <sheetName val="DC_REAL_PER_TW10"/>
      <sheetName val="matr_aux10"/>
      <sheetName val="matr_engine10"/>
      <sheetName val="jasa_rehab10"/>
      <sheetName val="jasa_pondasi10"/>
      <sheetName val="jasa_rekon_material10"/>
      <sheetName val="AKTIVA_TETAP10"/>
      <sheetName val="FORM_BQ_TL_PRATU_4cct10"/>
      <sheetName val="Calc_Inst9"/>
      <sheetName val="COVER_A1+A39"/>
      <sheetName val="Kebut__Alat9"/>
      <sheetName val="Analisa_RAP9"/>
      <sheetName val="Analisa_Schedule9"/>
      <sheetName val="Penyebaran_M9"/>
      <sheetName val="Rekap_RAP9"/>
      <sheetName val="alat_kerja9"/>
      <sheetName val="insul_string9"/>
      <sheetName val="harga_20069"/>
      <sheetName val="JARAK_TEMPUH_PERGESERAN_TRAFO9"/>
      <sheetName val="JARAK_PEMBONGKARAN_&amp;_RELOKASI_9"/>
      <sheetName val="DAFTAR_PEKERJAAN_PONDASI_&amp;_PEM9"/>
      <sheetName val="DAFTAR_PENGADAAN_PEMASANGAN_NC9"/>
      <sheetName val="HRG_BAHAN_&amp;_UPAH_okk9"/>
      <sheetName val="Analis_Kusen_okk9"/>
      <sheetName val="Vol_9"/>
      <sheetName val="Resource_Plan_(2)9"/>
      <sheetName val="Manning_Cluster7"/>
      <sheetName val="D2__ANALISA_BIAYA_INSP7"/>
      <sheetName val="E3__ANALISA_BIAYA_HAR_TEK_SUTM7"/>
      <sheetName val="E6__ANALISA_HARGA_HAR_NON_RUTI7"/>
      <sheetName val="REKAPITULASI_ANALISA7"/>
      <sheetName val="DAFTAR_HARGA7"/>
      <sheetName val="DAFTAR_UPAH7"/>
      <sheetName val="DATA_PENGUSAHAAN7"/>
      <sheetName val="RumusTB_1_bln7"/>
      <sheetName val="KONS_BID_P&amp;N1"/>
      <sheetName val="UP_II_DUMAI1"/>
      <sheetName val="KP_DIT_HULU1"/>
      <sheetName val="UP_VI_BALONGAN1"/>
      <sheetName val="UP_1_BRANDAN1"/>
      <sheetName val="UP_V_BALIKPAPAN1"/>
      <sheetName val="DIT_HILIR1"/>
      <sheetName val="UP_IV_CILACAP1"/>
      <sheetName val="UP_III_PLAJU1"/>
      <sheetName val="KONS_DIT_HULU1"/>
      <sheetName val="KR_AMPEL1"/>
      <sheetName val="UP_VII_KASIM1"/>
      <sheetName val="KONS_BID_P1"/>
      <sheetName val="Test_Accrue1"/>
      <sheetName val="Bln2_11"/>
      <sheetName val="N_o_v1"/>
      <sheetName val="Daftar_Kuantitas_dan_Harga1"/>
      <sheetName val="O_&amp;_M1"/>
      <sheetName val="JAMALI_APBN_20211"/>
      <sheetName val="TRF_1501"/>
      <sheetName val="neraca_1999-20001"/>
      <sheetName val="Pendapatan_IPTL_2008_231"/>
      <sheetName val="L_11"/>
      <sheetName val="Basic_Price1"/>
      <sheetName val="PYG_PNTNG1"/>
      <sheetName val="Analisa_6001"/>
      <sheetName val="Daftar_Harga_Bahan1"/>
      <sheetName val="Data_Tower1"/>
      <sheetName val="FLI_-_Sec_11"/>
      <sheetName val="bukan_PNS1"/>
      <sheetName val="Master_Edit1"/>
      <sheetName val="Premi_Iuran1"/>
      <sheetName val="OP_PNYL1"/>
      <sheetName val="A_4_31"/>
      <sheetName val="4-Basic_Price1"/>
      <sheetName val="H_Satuan1"/>
      <sheetName val="dengan_pembangkitan1"/>
      <sheetName val="Land_Clearing-pnw1"/>
      <sheetName val="An__Alat1"/>
      <sheetName val="HARGA_SATUAN39"/>
      <sheetName val="sch_1_238"/>
      <sheetName val="Twr_(15)38"/>
      <sheetName val="INLAND_FACTOR_DISTANCE38"/>
      <sheetName val="Submission_Form38"/>
      <sheetName val="PS_GI38"/>
      <sheetName val="stand&amp;faktor_kali38"/>
      <sheetName val="JKM_03_21"/>
      <sheetName val="IkhtisarBiop(12_0)19"/>
      <sheetName val="LabaRugi_Fungsi_th_(t-1)(21B)19"/>
      <sheetName val="LabaRugi_Lainnya(20)19"/>
      <sheetName val="LabaRugi_Unsur_th(t-1)(21A)19"/>
      <sheetName val="JENIS_PDP19"/>
      <sheetName val="UJ_UPJ_KECIL19"/>
      <sheetName val="Assumptions_(2)19"/>
      <sheetName val="dongia_(2)19"/>
      <sheetName val="THPDMoi__(2)19"/>
      <sheetName val="TONG_HOP_VL-NC19"/>
      <sheetName val="TONGKE3p_19"/>
      <sheetName val="TH_VL,_NC,_DDHT_Thanhphuoc19"/>
      <sheetName val="DON_GIA19"/>
      <sheetName val="t-h_HA_THE19"/>
      <sheetName val="CHITIET_VL-NC-TT_-1p19"/>
      <sheetName val="TONG_HOP_VL-NC_TT19"/>
      <sheetName val="TH_XL19"/>
      <sheetName val="CHITIET_VL-NC19"/>
      <sheetName val="CHITIET_VL-NC-TT-3p19"/>
      <sheetName val="KPVC-BD_19"/>
      <sheetName val="DATA-BASE_SUTT19"/>
      <sheetName val="Tunduk_Panitia19"/>
      <sheetName val="A_Alat19"/>
      <sheetName val="Tabel_Istilah19"/>
      <sheetName val="Harga_BBM_Indonesia19"/>
      <sheetName val="Mobilisasi_div-119"/>
      <sheetName val="BOQ_Rekap19"/>
      <sheetName val="D-Bahan_&amp;_Upah19"/>
      <sheetName val="anls_by_sewa19"/>
      <sheetName val="Harga_Alat19"/>
      <sheetName val="Harga_Satuan_Upah_&amp;_Bahan19"/>
      <sheetName val="Kuantitas_&amp;_Harga19"/>
      <sheetName val="Taksonomi_Risiko19"/>
      <sheetName val="Construction_Period_Costs19"/>
      <sheetName val="Plant_Characteristics19"/>
      <sheetName val="rekmodiPtk_(MAP)19"/>
      <sheetName val="Inv_KITLUR_SUMBAGUT19"/>
      <sheetName val="Inv_KITLUR_SUMBAGSEL19"/>
      <sheetName val="A_Div1019"/>
      <sheetName val="A_Div319"/>
      <sheetName val="A_Div_219"/>
      <sheetName val="A_Div_419"/>
      <sheetName val="A_Div519"/>
      <sheetName val="A_Div719"/>
      <sheetName val="LK_200619"/>
      <sheetName val="D-2_(E)19"/>
      <sheetName val="DExp_Lmb19"/>
      <sheetName val="Data_LM_201919"/>
      <sheetName val="Sudah_Berjalan19"/>
      <sheetName val="GBR_319"/>
      <sheetName val="PS&amp;Susut_TL19"/>
      <sheetName val="BrkDwn_Disc_Insulator19"/>
      <sheetName val="SUSUt_9%19"/>
      <sheetName val="Kontrak_vs_Realisasi_Gas19"/>
      <sheetName val="BQ_PRICE19"/>
      <sheetName val="Beltra__(7)19"/>
      <sheetName val="S_CURVE19"/>
      <sheetName val="Electrical_19"/>
      <sheetName val="SCADA_ENG19"/>
      <sheetName val="SFC_TJ_BATU19"/>
      <sheetName val="Mat__List'1019"/>
      <sheetName val="FJ_per_BLN17"/>
      <sheetName val="HU_201717"/>
      <sheetName val="Tabel_(AO)17"/>
      <sheetName val="Luncuran_201717"/>
      <sheetName val="REVISI_SKKI17"/>
      <sheetName val="Tabel_(AI)17"/>
      <sheetName val="Surat_Pengembalian_AI17"/>
      <sheetName val="DGGKIT+_Derating17"/>
      <sheetName val="01_A17"/>
      <sheetName val="Bill_of_Qty_MEP17"/>
      <sheetName val="FORM_A1_A2__Tangerang17"/>
      <sheetName val="FORM_A1_A2__Gambir17"/>
      <sheetName val="FORM_A1_A2__Kebayoran17"/>
      <sheetName val="FORM_A1_A2__Kramatjati17"/>
      <sheetName val="FORM_A1_A2_KD17"/>
      <sheetName val="Basket_617"/>
      <sheetName val="FORM_A1_A2_APD17"/>
      <sheetName val="UPAH_DAN_BAHAN17"/>
      <sheetName val="Dasar_Pemadaman17"/>
      <sheetName val="FORM_REN_RUTIN_KIT16"/>
      <sheetName val="NERACA_SESUAI_PROGRAM_GL_MAGI16"/>
      <sheetName val="TB_Juni2011Gabungan15"/>
      <sheetName val="H_MAT15"/>
      <sheetName val="A_u_g15"/>
      <sheetName val="J_u_l15"/>
      <sheetName val="O_c_t15"/>
      <sheetName val="A_p_r15"/>
      <sheetName val="M_a_y15"/>
      <sheetName val="S_e_p15"/>
      <sheetName val="00_received_in_0115"/>
      <sheetName val="F_e_b15"/>
      <sheetName val="Per_GL_J_a_n15"/>
      <sheetName val="J_u_n15"/>
      <sheetName val="M_a_r15"/>
      <sheetName val="GABLUARJAWA1_(2)15"/>
      <sheetName val="Balance_Sheet15"/>
      <sheetName val="Income_Statement15"/>
      <sheetName val="DFTR_GARDIST16"/>
      <sheetName val="Supervisory_Control_System16"/>
      <sheetName val="non_feeder-kc16"/>
      <sheetName val="Pola_Beban_(2)15"/>
      <sheetName val="131_(Piutang_PJB)15"/>
      <sheetName val="132_(Piutang_PLN)15"/>
      <sheetName val="133_pihak_ke315"/>
      <sheetName val="136_01(piutang_belum_faktur)15"/>
      <sheetName val="J_a_n15"/>
      <sheetName val="Harga_BBM11"/>
      <sheetName val="ANALISA_PONDASI11"/>
      <sheetName val="HS_PONDASI11"/>
      <sheetName val="Agregat_Halus_&amp;_Kasar11"/>
      <sheetName val="BQ_MC-011"/>
      <sheetName val="8LT_1211"/>
      <sheetName val="Table_111"/>
      <sheetName val="rab_kj_rev011"/>
      <sheetName val="Currency_Rate11"/>
      <sheetName val="H_BAHAN11"/>
      <sheetName val="Rekap_2002_mod11"/>
      <sheetName val="Curah_Hujan_Bulanan9"/>
      <sheetName val="Data_Realisasi9"/>
      <sheetName val="DC_REAL_PER_TW8"/>
      <sheetName val="matr_aux8"/>
      <sheetName val="matr_engine8"/>
      <sheetName val="jasa_rehab8"/>
      <sheetName val="jasa_pondasi8"/>
      <sheetName val="jasa_rekon_material8"/>
      <sheetName val="AKTIVA_TETAP8"/>
      <sheetName val="FORM_BQ_TL_PRATU_4cct8"/>
      <sheetName val="Calc_Inst7"/>
      <sheetName val="COVER_A1+A37"/>
      <sheetName val="Kebut__Alat7"/>
      <sheetName val="Analisa_RAP7"/>
      <sheetName val="Analisa_Schedule7"/>
      <sheetName val="Penyebaran_M7"/>
      <sheetName val="Rekap_RAP7"/>
      <sheetName val="alat_kerja7"/>
      <sheetName val="insul_string7"/>
      <sheetName val="harga_20067"/>
      <sheetName val="JARAK_TEMPUH_PERGESERAN_TRAFO7"/>
      <sheetName val="JARAK_PEMBONGKARAN_&amp;_RELOKASI_7"/>
      <sheetName val="DAFTAR_PEKERJAAN_PONDASI_&amp;_PEM7"/>
      <sheetName val="DAFTAR_PENGADAAN_PEMASANGAN_NC7"/>
      <sheetName val="HRG_BAHAN_&amp;_UPAH_okk7"/>
      <sheetName val="Analis_Kusen_okk7"/>
      <sheetName val="Vol_7"/>
      <sheetName val="Resource_Plan_(2)7"/>
      <sheetName val="KONS_BID_P&amp;N"/>
      <sheetName val="UP_II_DUMAI"/>
      <sheetName val="KP_DIT_HULU"/>
      <sheetName val="UP_VI_BALONGAN"/>
      <sheetName val="UP_1_BRANDAN"/>
      <sheetName val="UP_V_BALIKPAPAN"/>
      <sheetName val="DIT_HILIR"/>
      <sheetName val="UP_IV_CILACAP"/>
      <sheetName val="UP_III_PLAJU"/>
      <sheetName val="KONS_DIT_HULU"/>
      <sheetName val="KR_AMPEL"/>
      <sheetName val="UP_VII_KASIM"/>
      <sheetName val="KONS_BID_P"/>
      <sheetName val="Test_Accrue"/>
      <sheetName val="Bln2_1"/>
      <sheetName val="N_o_v"/>
      <sheetName val="Daftar_Kuantitas_dan_Harga"/>
      <sheetName val="O_&amp;_M"/>
      <sheetName val="JAMALI_APBN_2021"/>
      <sheetName val="TRF_150"/>
      <sheetName val="neraca_1999-2000"/>
      <sheetName val="Pendapatan_IPTL_2008_23"/>
      <sheetName val="L_1"/>
      <sheetName val="Basic_Price"/>
      <sheetName val="PYG_PNTNG"/>
      <sheetName val="Analisa_600"/>
      <sheetName val="Daftar_Harga_Bahan"/>
      <sheetName val="Data_Tower"/>
      <sheetName val="FLI_-_Sec_1"/>
      <sheetName val="bukan_PNS"/>
      <sheetName val="Master_Edit"/>
      <sheetName val="Premi_Iuran"/>
      <sheetName val="OP_PNYL"/>
      <sheetName val="A_4_3"/>
      <sheetName val="4-Basic_Price"/>
      <sheetName val="dengan_pembangkitan"/>
      <sheetName val="Land_Clearing-pnw"/>
      <sheetName val="An__Alat"/>
      <sheetName val="HARGA_SATUAN38"/>
      <sheetName val="sch_1_237"/>
      <sheetName val="Twr_(15)37"/>
      <sheetName val="INLAND_FACTOR_DISTANCE37"/>
      <sheetName val="Submission_Form37"/>
      <sheetName val="PS_GI37"/>
      <sheetName val="stand&amp;faktor_kali37"/>
      <sheetName val="JKM_03_20"/>
      <sheetName val="IkhtisarBiop(12_0)18"/>
      <sheetName val="LabaRugi_Fungsi_th_(t-1)(21B)18"/>
      <sheetName val="LabaRugi_Lainnya(20)18"/>
      <sheetName val="LabaRugi_Unsur_th(t-1)(21A)18"/>
      <sheetName val="JENIS_PDP18"/>
      <sheetName val="UJ_UPJ_KECIL18"/>
      <sheetName val="Assumptions_(2)18"/>
      <sheetName val="dongia_(2)18"/>
      <sheetName val="THPDMoi__(2)18"/>
      <sheetName val="TONG_HOP_VL-NC18"/>
      <sheetName val="TONGKE3p_18"/>
      <sheetName val="TH_VL,_NC,_DDHT_Thanhphuoc18"/>
      <sheetName val="DON_GIA18"/>
      <sheetName val="t-h_HA_THE18"/>
      <sheetName val="CHITIET_VL-NC-TT_-1p18"/>
      <sheetName val="TONG_HOP_VL-NC_TT18"/>
      <sheetName val="TH_XL18"/>
      <sheetName val="CHITIET_VL-NC18"/>
      <sheetName val="CHITIET_VL-NC-TT-3p18"/>
      <sheetName val="KPVC-BD_18"/>
      <sheetName val="DATA-BASE_SUTT18"/>
      <sheetName val="Tunduk_Panitia18"/>
      <sheetName val="A_Alat18"/>
      <sheetName val="Tabel_Istilah18"/>
      <sheetName val="Harga_BBM_Indonesia18"/>
      <sheetName val="Mobilisasi_div-118"/>
      <sheetName val="BOQ_Rekap18"/>
      <sheetName val="D-Bahan_&amp;_Upah18"/>
      <sheetName val="anls_by_sewa18"/>
      <sheetName val="Harga_Alat18"/>
      <sheetName val="Harga_Satuan_Upah_&amp;_Bahan18"/>
      <sheetName val="Kuantitas_&amp;_Harga18"/>
      <sheetName val="Taksonomi_Risiko18"/>
      <sheetName val="Construction_Period_Costs18"/>
      <sheetName val="Plant_Characteristics18"/>
      <sheetName val="rekmodiPtk_(MAP)18"/>
      <sheetName val="Inv_KITLUR_SUMBAGUT18"/>
      <sheetName val="Inv_KITLUR_SUMBAGSEL18"/>
      <sheetName val="A_Div1018"/>
      <sheetName val="A_Div318"/>
      <sheetName val="A_Div_218"/>
      <sheetName val="A_Div_418"/>
      <sheetName val="A_Div518"/>
      <sheetName val="A_Div718"/>
      <sheetName val="LK_200618"/>
      <sheetName val="D-2_(E)18"/>
      <sheetName val="DExp_Lmb18"/>
      <sheetName val="Data_LM_201918"/>
      <sheetName val="Sudah_Berjalan18"/>
      <sheetName val="GBR_318"/>
      <sheetName val="PS&amp;Susut_TL18"/>
      <sheetName val="BrkDwn_Disc_Insulator18"/>
      <sheetName val="SUSUt_9%18"/>
      <sheetName val="Kontrak_vs_Realisasi_Gas18"/>
      <sheetName val="BQ_PRICE18"/>
      <sheetName val="Beltra__(7)18"/>
      <sheetName val="S_CURVE18"/>
      <sheetName val="Electrical_18"/>
      <sheetName val="SCADA_ENG18"/>
      <sheetName val="SFC_TJ_BATU18"/>
      <sheetName val="Mat__List'1018"/>
      <sheetName val="FJ_per_BLN16"/>
      <sheetName val="HU_201716"/>
      <sheetName val="Tabel_(AO)16"/>
      <sheetName val="Luncuran_201716"/>
      <sheetName val="REVISI_SKKI16"/>
      <sheetName val="Tabel_(AI)16"/>
      <sheetName val="Surat_Pengembalian_AI16"/>
      <sheetName val="DGGKIT+_Derating16"/>
      <sheetName val="01_A16"/>
      <sheetName val="Bill_of_Qty_MEP16"/>
      <sheetName val="FORM_A1_A2__Tangerang16"/>
      <sheetName val="FORM_A1_A2__Gambir16"/>
      <sheetName val="FORM_A1_A2__Kebayoran16"/>
      <sheetName val="FORM_A1_A2__Kramatjati16"/>
      <sheetName val="FORM_A1_A2_KD16"/>
      <sheetName val="Basket_616"/>
      <sheetName val="FORM_A1_A2_APD16"/>
      <sheetName val="UPAH_DAN_BAHAN16"/>
      <sheetName val="Dasar_Pemadaman16"/>
      <sheetName val="FORM_REN_RUTIN_KIT15"/>
      <sheetName val="NERACA_SESUAI_PROGRAM_GL_MAGI15"/>
      <sheetName val="TB_Juni2011Gabungan14"/>
      <sheetName val="H_MAT14"/>
      <sheetName val="A_u_g14"/>
      <sheetName val="J_u_l14"/>
      <sheetName val="O_c_t14"/>
      <sheetName val="A_p_r14"/>
      <sheetName val="M_a_y14"/>
      <sheetName val="S_e_p14"/>
      <sheetName val="00_received_in_0114"/>
      <sheetName val="F_e_b14"/>
      <sheetName val="Per_GL_J_a_n14"/>
      <sheetName val="J_u_n14"/>
      <sheetName val="M_a_r14"/>
      <sheetName val="GABLUARJAWA1_(2)14"/>
      <sheetName val="Balance_Sheet14"/>
      <sheetName val="Income_Statement14"/>
      <sheetName val="DFTR_GARDIST15"/>
      <sheetName val="Supervisory_Control_System15"/>
      <sheetName val="non_feeder-kc15"/>
      <sheetName val="Pola_Beban_(2)14"/>
      <sheetName val="131_(Piutang_PJB)14"/>
      <sheetName val="132_(Piutang_PLN)14"/>
      <sheetName val="133_pihak_ke314"/>
      <sheetName val="136_01(piutang_belum_faktur)14"/>
      <sheetName val="J_a_n14"/>
      <sheetName val="Harga_BBM10"/>
      <sheetName val="ANALISA_PONDASI10"/>
      <sheetName val="HS_PONDASI10"/>
      <sheetName val="Agregat_Halus_&amp;_Kasar10"/>
      <sheetName val="BQ_MC-010"/>
      <sheetName val="8LT_1210"/>
      <sheetName val="Table_110"/>
      <sheetName val="rab_kj_rev010"/>
      <sheetName val="Currency_Rate10"/>
      <sheetName val="H_BAHAN10"/>
      <sheetName val="Rekap_2002_mod10"/>
      <sheetName val="Curah_Hujan_Bulanan8"/>
      <sheetName val="Data_Realisasi8"/>
      <sheetName val="DC_REAL_PER_TW7"/>
      <sheetName val="matr_aux7"/>
      <sheetName val="matr_engine7"/>
      <sheetName val="jasa_rehab7"/>
      <sheetName val="jasa_pondasi7"/>
      <sheetName val="jasa_rekon_material7"/>
      <sheetName val="AKTIVA_TETAP7"/>
      <sheetName val="FORM_BQ_TL_PRATU_4cct7"/>
      <sheetName val="Calc_Inst6"/>
      <sheetName val="COVER_A1+A36"/>
      <sheetName val="Kebut__Alat6"/>
      <sheetName val="Analisa_RAP6"/>
      <sheetName val="Analisa_Schedule6"/>
      <sheetName val="Penyebaran_M6"/>
      <sheetName val="Rekap_RAP6"/>
      <sheetName val="alat_kerja6"/>
      <sheetName val="insul_string6"/>
      <sheetName val="harga_20066"/>
      <sheetName val="JARAK_TEMPUH_PERGESERAN_TRAFO6"/>
      <sheetName val="JARAK_PEMBONGKARAN_&amp;_RELOKASI_6"/>
      <sheetName val="DAFTAR_PEKERJAAN_PONDASI_&amp;_PEM6"/>
      <sheetName val="DAFTAR_PENGADAAN_PEMASANGAN_NC6"/>
      <sheetName val="HRG_BAHAN_&amp;_UPAH_okk6"/>
      <sheetName val="Analis_Kusen_okk6"/>
      <sheetName val="Vol_6"/>
      <sheetName val="Resource_Plan_(2)6"/>
      <sheetName val="HARGA_SATUAN40"/>
      <sheetName val="sch_1_239"/>
      <sheetName val="Twr_(15)39"/>
      <sheetName val="INLAND_FACTOR_DISTANCE39"/>
      <sheetName val="Submission_Form39"/>
      <sheetName val="PS_GI39"/>
      <sheetName val="stand&amp;faktor_kali39"/>
      <sheetName val="JKM_03_22"/>
      <sheetName val="IkhtisarBiop(12_0)20"/>
      <sheetName val="LabaRugi_Fungsi_th_(t-1)(21B)20"/>
      <sheetName val="LabaRugi_Lainnya(20)20"/>
      <sheetName val="LabaRugi_Unsur_th(t-1)(21A)20"/>
      <sheetName val="JENIS_PDP20"/>
      <sheetName val="UJ_UPJ_KECIL20"/>
      <sheetName val="Assumptions_(2)20"/>
      <sheetName val="dongia_(2)20"/>
      <sheetName val="THPDMoi__(2)20"/>
      <sheetName val="TONG_HOP_VL-NC20"/>
      <sheetName val="TONGKE3p_20"/>
      <sheetName val="TH_VL,_NC,_DDHT_Thanhphuoc20"/>
      <sheetName val="DON_GIA20"/>
      <sheetName val="t-h_HA_THE20"/>
      <sheetName val="CHITIET_VL-NC-TT_-1p20"/>
      <sheetName val="TONG_HOP_VL-NC_TT20"/>
      <sheetName val="TH_XL20"/>
      <sheetName val="CHITIET_VL-NC20"/>
      <sheetName val="CHITIET_VL-NC-TT-3p20"/>
      <sheetName val="KPVC-BD_20"/>
      <sheetName val="DATA-BASE_SUTT20"/>
      <sheetName val="Tunduk_Panitia20"/>
      <sheetName val="A_Alat20"/>
      <sheetName val="Tabel_Istilah20"/>
      <sheetName val="Harga_BBM_Indonesia20"/>
      <sheetName val="Mobilisasi_div-120"/>
      <sheetName val="BOQ_Rekap20"/>
      <sheetName val="D-Bahan_&amp;_Upah20"/>
      <sheetName val="anls_by_sewa20"/>
      <sheetName val="Harga_Alat20"/>
      <sheetName val="Harga_Satuan_Upah_&amp;_Bahan20"/>
      <sheetName val="Kuantitas_&amp;_Harga20"/>
      <sheetName val="Taksonomi_Risiko20"/>
      <sheetName val="Construction_Period_Costs20"/>
      <sheetName val="Plant_Characteristics20"/>
      <sheetName val="rekmodiPtk_(MAP)20"/>
      <sheetName val="Inv_KITLUR_SUMBAGUT20"/>
      <sheetName val="Inv_KITLUR_SUMBAGSEL20"/>
      <sheetName val="Data_LM_201920"/>
      <sheetName val="A_Div1020"/>
      <sheetName val="A_Div320"/>
      <sheetName val="A_Div_220"/>
      <sheetName val="A_Div_420"/>
      <sheetName val="A_Div520"/>
      <sheetName val="A_Div720"/>
      <sheetName val="LK_200620"/>
      <sheetName val="D-2_(E)20"/>
      <sheetName val="DExp_Lmb20"/>
      <sheetName val="BrkDwn_Disc_Insulator20"/>
      <sheetName val="PS&amp;Susut_TL20"/>
      <sheetName val="Kontrak_vs_Realisasi_Gas20"/>
      <sheetName val="SUSUt_9%20"/>
      <sheetName val="Sudah_Berjalan20"/>
      <sheetName val="BQ_PRICE20"/>
      <sheetName val="GBR_320"/>
      <sheetName val="Beltra__(7)20"/>
      <sheetName val="S_CURVE20"/>
      <sheetName val="Electrical_20"/>
      <sheetName val="SCADA_ENG20"/>
      <sheetName val="SFC_TJ_BATU20"/>
      <sheetName val="Mat__List'1020"/>
      <sheetName val="FJ_per_BLN18"/>
      <sheetName val="UPAH_DAN_BAHAN18"/>
      <sheetName val="DGGKIT+_Derating18"/>
      <sheetName val="01_A18"/>
      <sheetName val="HU_201718"/>
      <sheetName val="Tabel_(AO)18"/>
      <sheetName val="Luncuran_201718"/>
      <sheetName val="REVISI_SKKI18"/>
      <sheetName val="Tabel_(AI)18"/>
      <sheetName val="Surat_Pengembalian_AI18"/>
      <sheetName val="Dasar_Pemadaman18"/>
      <sheetName val="Bill_of_Qty_MEP18"/>
      <sheetName val="DFTR_GARDIST17"/>
      <sheetName val="FORM_A1_A2__Tangerang18"/>
      <sheetName val="FORM_A1_A2__Gambir18"/>
      <sheetName val="FORM_A1_A2__Kebayoran18"/>
      <sheetName val="FORM_A1_A2__Kramatjati18"/>
      <sheetName val="FORM_A1_A2_KD18"/>
      <sheetName val="Basket_618"/>
      <sheetName val="FORM_A1_A2_APD18"/>
      <sheetName val="FORM_REN_RUTIN_KIT17"/>
      <sheetName val="NERACA_SESUAI_PROGRAM_GL_MAGI17"/>
      <sheetName val="Supervisory_Control_System17"/>
      <sheetName val="non_feeder-kc17"/>
      <sheetName val="TB_Juni2011Gabungan16"/>
      <sheetName val="H_MAT16"/>
      <sheetName val="A_u_g16"/>
      <sheetName val="J_u_l16"/>
      <sheetName val="O_c_t16"/>
      <sheetName val="A_p_r16"/>
      <sheetName val="M_a_y16"/>
      <sheetName val="S_e_p16"/>
      <sheetName val="00_received_in_0116"/>
      <sheetName val="F_e_b16"/>
      <sheetName val="Per_GL_J_a_n16"/>
      <sheetName val="J_u_n16"/>
      <sheetName val="M_a_r16"/>
      <sheetName val="GABLUARJAWA1_(2)16"/>
      <sheetName val="Balance_Sheet16"/>
      <sheetName val="Income_Statement16"/>
      <sheetName val="131_(Piutang_PJB)16"/>
      <sheetName val="132_(Piutang_PLN)16"/>
      <sheetName val="133_pihak_ke316"/>
      <sheetName val="136_01(piutang_belum_faktur)16"/>
      <sheetName val="J_a_n16"/>
      <sheetName val="Pola_Beban_(2)16"/>
      <sheetName val="Harga_BBM12"/>
      <sheetName val="ANALISA_PONDASI12"/>
      <sheetName val="HS_PONDASI12"/>
      <sheetName val="Agregat_Halus_&amp;_Kasar12"/>
      <sheetName val="BQ_MC-012"/>
      <sheetName val="8LT_1212"/>
      <sheetName val="Table_112"/>
      <sheetName val="rab_kj_rev012"/>
      <sheetName val="Currency_Rate12"/>
      <sheetName val="H_BAHAN12"/>
      <sheetName val="Rekap_2002_mod12"/>
      <sheetName val="Curah_Hujan_Bulanan10"/>
      <sheetName val="Data_Realisasi10"/>
      <sheetName val="DC_REAL_PER_TW9"/>
      <sheetName val="matr_aux9"/>
      <sheetName val="matr_engine9"/>
      <sheetName val="jasa_rehab9"/>
      <sheetName val="jasa_pondasi9"/>
      <sheetName val="jasa_rekon_material9"/>
      <sheetName val="AKTIVA_TETAP9"/>
      <sheetName val="FORM_BQ_TL_PRATU_4cct9"/>
      <sheetName val="Calc_Inst8"/>
      <sheetName val="COVER_A1+A38"/>
      <sheetName val="Kebut__Alat8"/>
      <sheetName val="Analisa_RAP8"/>
      <sheetName val="Analisa_Schedule8"/>
      <sheetName val="Penyebaran_M8"/>
      <sheetName val="Rekap_RAP8"/>
      <sheetName val="alat_kerja8"/>
      <sheetName val="insul_string8"/>
      <sheetName val="harga_20068"/>
      <sheetName val="JARAK_TEMPUH_PERGESERAN_TRAFO8"/>
      <sheetName val="JARAK_PEMBONGKARAN_&amp;_RELOKASI_8"/>
      <sheetName val="DAFTAR_PEKERJAAN_PONDASI_&amp;_PEM8"/>
      <sheetName val="DAFTAR_PENGADAAN_PEMASANGAN_NC8"/>
      <sheetName val="HRG_BAHAN_&amp;_UPAH_okk8"/>
      <sheetName val="Analis_Kusen_okk8"/>
      <sheetName val="Vol_8"/>
      <sheetName val="Resource_Plan_(2)8"/>
      <sheetName val="Manning_Cluster6"/>
      <sheetName val="D2__ANALISA_BIAYA_INSP6"/>
      <sheetName val="E3__ANALISA_BIAYA_HAR_TEK_SUTM6"/>
      <sheetName val="E6__ANALISA_HARGA_HAR_NON_RUTI6"/>
      <sheetName val="REKAPITULASI_ANALISA6"/>
      <sheetName val="DAFTAR_HARGA6"/>
      <sheetName val="DAFTAR_UPAH6"/>
      <sheetName val="DATA_PENGUSAHAAN6"/>
      <sheetName val="RumusTB_1_bln6"/>
      <sheetName val="HARGA_SATUAN42"/>
      <sheetName val="sch_1_241"/>
      <sheetName val="Twr_(15)41"/>
      <sheetName val="INLAND_FACTOR_DISTANCE41"/>
      <sheetName val="Submission_Form41"/>
      <sheetName val="PS_GI41"/>
      <sheetName val="stand&amp;faktor_kali41"/>
      <sheetName val="JKM_03_24"/>
      <sheetName val="IkhtisarBiop(12_0)22"/>
      <sheetName val="LabaRugi_Fungsi_th_(t-1)(21B)22"/>
      <sheetName val="LabaRugi_Lainnya(20)22"/>
      <sheetName val="LabaRugi_Unsur_th(t-1)(21A)22"/>
      <sheetName val="JENIS_PDP22"/>
      <sheetName val="UJ_UPJ_KECIL22"/>
      <sheetName val="Assumptions_(2)22"/>
      <sheetName val="dongia_(2)22"/>
      <sheetName val="THPDMoi__(2)22"/>
      <sheetName val="TONG_HOP_VL-NC22"/>
      <sheetName val="TONGKE3p_22"/>
      <sheetName val="TH_VL,_NC,_DDHT_Thanhphuoc22"/>
      <sheetName val="DON_GIA22"/>
      <sheetName val="t-h_HA_THE22"/>
      <sheetName val="CHITIET_VL-NC-TT_-1p22"/>
      <sheetName val="TONG_HOP_VL-NC_TT22"/>
      <sheetName val="TH_XL22"/>
      <sheetName val="CHITIET_VL-NC22"/>
      <sheetName val="CHITIET_VL-NC-TT-3p22"/>
      <sheetName val="KPVC-BD_22"/>
      <sheetName val="DATA-BASE_SUTT22"/>
      <sheetName val="Tunduk_Panitia22"/>
      <sheetName val="A_Alat22"/>
      <sheetName val="Tabel_Istilah22"/>
      <sheetName val="Harga_BBM_Indonesia22"/>
      <sheetName val="Mobilisasi_div-122"/>
      <sheetName val="BOQ_Rekap22"/>
      <sheetName val="D-Bahan_&amp;_Upah22"/>
      <sheetName val="anls_by_sewa22"/>
      <sheetName val="Harga_Alat22"/>
      <sheetName val="Harga_Satuan_Upah_&amp;_Bahan22"/>
      <sheetName val="Kuantitas_&amp;_Harga22"/>
      <sheetName val="Taksonomi_Risiko22"/>
      <sheetName val="Construction_Period_Costs22"/>
      <sheetName val="Plant_Characteristics22"/>
      <sheetName val="rekmodiPtk_(MAP)22"/>
      <sheetName val="Inv_KITLUR_SUMBAGUT22"/>
      <sheetName val="Inv_KITLUR_SUMBAGSEL22"/>
      <sheetName val="Data_LM_201922"/>
      <sheetName val="A_Div1022"/>
      <sheetName val="A_Div322"/>
      <sheetName val="A_Div_222"/>
      <sheetName val="A_Div_422"/>
      <sheetName val="A_Div522"/>
      <sheetName val="A_Div722"/>
      <sheetName val="LK_200622"/>
      <sheetName val="D-2_(E)22"/>
      <sheetName val="DExp_Lmb22"/>
      <sheetName val="BrkDwn_Disc_Insulator22"/>
      <sheetName val="PS&amp;Susut_TL22"/>
      <sheetName val="Kontrak_vs_Realisasi_Gas22"/>
      <sheetName val="SUSUt_9%22"/>
      <sheetName val="Sudah_Berjalan22"/>
      <sheetName val="BQ_PRICE22"/>
      <sheetName val="GBR_322"/>
      <sheetName val="Beltra__(7)22"/>
      <sheetName val="S_CURVE22"/>
      <sheetName val="Electrical_22"/>
      <sheetName val="SCADA_ENG22"/>
      <sheetName val="SFC_TJ_BATU22"/>
      <sheetName val="Mat__List'1022"/>
      <sheetName val="FJ_per_BLN20"/>
      <sheetName val="UPAH_DAN_BAHAN20"/>
      <sheetName val="DGGKIT+_Derating20"/>
      <sheetName val="01_A20"/>
      <sheetName val="HU_201720"/>
      <sheetName val="Tabel_(AO)20"/>
      <sheetName val="Luncuran_201720"/>
      <sheetName val="REVISI_SKKI20"/>
      <sheetName val="Tabel_(AI)20"/>
      <sheetName val="Surat_Pengembalian_AI20"/>
      <sheetName val="Dasar_Pemadaman20"/>
      <sheetName val="Bill_of_Qty_MEP20"/>
      <sheetName val="DFTR_GARDIST19"/>
      <sheetName val="FORM_A1_A2__Tangerang20"/>
      <sheetName val="FORM_A1_A2__Gambir20"/>
      <sheetName val="FORM_A1_A2__Kebayoran20"/>
      <sheetName val="FORM_A1_A2__Kramatjati20"/>
      <sheetName val="FORM_A1_A2_KD20"/>
      <sheetName val="Basket_620"/>
      <sheetName val="FORM_A1_A2_APD20"/>
      <sheetName val="FORM_REN_RUTIN_KIT19"/>
      <sheetName val="NERACA_SESUAI_PROGRAM_GL_MAGI19"/>
      <sheetName val="Supervisory_Control_System19"/>
      <sheetName val="non_feeder-kc19"/>
      <sheetName val="TB_Juni2011Gabungan18"/>
      <sheetName val="H_MAT18"/>
      <sheetName val="A_u_g18"/>
      <sheetName val="J_u_l18"/>
      <sheetName val="O_c_t18"/>
      <sheetName val="A_p_r18"/>
      <sheetName val="M_a_y18"/>
      <sheetName val="S_e_p18"/>
      <sheetName val="00_received_in_0118"/>
      <sheetName val="F_e_b18"/>
      <sheetName val="Per_GL_J_a_n18"/>
      <sheetName val="J_u_n18"/>
      <sheetName val="M_a_r18"/>
      <sheetName val="GABLUARJAWA1_(2)18"/>
      <sheetName val="Balance_Sheet18"/>
      <sheetName val="Income_Statement18"/>
      <sheetName val="131_(Piutang_PJB)18"/>
      <sheetName val="132_(Piutang_PLN)18"/>
      <sheetName val="133_pihak_ke318"/>
      <sheetName val="136_01(piutang_belum_faktur)18"/>
      <sheetName val="J_a_n18"/>
      <sheetName val="Pola_Beban_(2)18"/>
      <sheetName val="Harga_BBM14"/>
      <sheetName val="ANALISA_PONDASI14"/>
      <sheetName val="HS_PONDASI14"/>
      <sheetName val="Agregat_Halus_&amp;_Kasar14"/>
      <sheetName val="BQ_MC-014"/>
      <sheetName val="8LT_1214"/>
      <sheetName val="Table_114"/>
      <sheetName val="rab_kj_rev014"/>
      <sheetName val="Currency_Rate14"/>
      <sheetName val="H_BAHAN14"/>
      <sheetName val="Rekap_2002_mod14"/>
      <sheetName val="Curah_Hujan_Bulanan12"/>
      <sheetName val="Data_Realisasi12"/>
      <sheetName val="DC_REAL_PER_TW11"/>
      <sheetName val="matr_aux11"/>
      <sheetName val="matr_engine11"/>
      <sheetName val="jasa_rehab11"/>
      <sheetName val="jasa_pondasi11"/>
      <sheetName val="jasa_rekon_material11"/>
      <sheetName val="AKTIVA_TETAP11"/>
      <sheetName val="FORM_BQ_TL_PRATU_4cct11"/>
      <sheetName val="Calc_Inst10"/>
      <sheetName val="COVER_A1+A310"/>
      <sheetName val="Kebut__Alat10"/>
      <sheetName val="Analisa_RAP10"/>
      <sheetName val="Analisa_Schedule10"/>
      <sheetName val="Penyebaran_M10"/>
      <sheetName val="Rekap_RAP10"/>
      <sheetName val="alat_kerja10"/>
      <sheetName val="insul_string10"/>
      <sheetName val="harga_200610"/>
      <sheetName val="JARAK_TEMPUH_PERGESERAN_TRAFO10"/>
      <sheetName val="JARAK_PEMBONGKARAN_&amp;_RELOKASI10"/>
      <sheetName val="DAFTAR_PEKERJAAN_PONDASI_&amp;_PE10"/>
      <sheetName val="DAFTAR_PENGADAAN_PEMASANGAN_N10"/>
      <sheetName val="HRG_BAHAN_&amp;_UPAH_okk10"/>
      <sheetName val="Analis_Kusen_okk10"/>
      <sheetName val="Vol_10"/>
      <sheetName val="Resource_Plan_(2)10"/>
      <sheetName val="Manning_Cluster8"/>
      <sheetName val="D2__ANALISA_BIAYA_INSP8"/>
      <sheetName val="E3__ANALISA_BIAYA_HAR_TEK_SUTM8"/>
      <sheetName val="E6__ANALISA_HARGA_HAR_NON_RUTI8"/>
      <sheetName val="REKAPITULASI_ANALISA8"/>
      <sheetName val="DAFTAR_HARGA8"/>
      <sheetName val="DAFTAR_UPAH8"/>
      <sheetName val="DATA_PENGUSAHAAN8"/>
      <sheetName val="RumusTB_1_bln8"/>
      <sheetName val="KONS_BID_P&amp;N2"/>
      <sheetName val="UP_II_DUMAI2"/>
      <sheetName val="KP_DIT_HULU2"/>
      <sheetName val="UP_VI_BALONGAN2"/>
      <sheetName val="UP_1_BRANDAN2"/>
      <sheetName val="UP_V_BALIKPAPAN2"/>
      <sheetName val="DIT_HILIR2"/>
      <sheetName val="UP_IV_CILACAP2"/>
      <sheetName val="UP_III_PLAJU2"/>
      <sheetName val="KONS_DIT_HULU2"/>
      <sheetName val="KR_AMPEL2"/>
      <sheetName val="UP_VII_KASIM2"/>
      <sheetName val="KONS_BID_P2"/>
      <sheetName val="Test_Accrue2"/>
      <sheetName val="Bln2_12"/>
      <sheetName val="N_o_v2"/>
      <sheetName val="Daftar_Kuantitas_dan_Harga2"/>
      <sheetName val="O_&amp;_M2"/>
      <sheetName val="JAMALI_APBN_20212"/>
      <sheetName val="TRF_1502"/>
      <sheetName val="neraca_1999-20002"/>
      <sheetName val="Pendapatan_IPTL_2008_232"/>
      <sheetName val="L_12"/>
      <sheetName val="Basic_Price2"/>
      <sheetName val="PYG_PNTNG2"/>
      <sheetName val="Analisa_6002"/>
      <sheetName val="Daftar_Harga_Bahan2"/>
      <sheetName val="Data_Tower2"/>
      <sheetName val="FLI_-_Sec_12"/>
      <sheetName val="bukan_PNS2"/>
      <sheetName val="Master_Edit2"/>
      <sheetName val="Premi_Iuran2"/>
      <sheetName val="OP_PNYL2"/>
      <sheetName val="A_4_32"/>
      <sheetName val="4-Basic_Price2"/>
      <sheetName val="H_Satuan2"/>
      <sheetName val="dengan_pembangkitan2"/>
      <sheetName val="Land_Clearing-pnw2"/>
      <sheetName val="An__Alat2"/>
      <sheetName val="HARGA_SATUAN44"/>
      <sheetName val="sch_1_243"/>
      <sheetName val="Twr_(15)43"/>
      <sheetName val="INLAND_FACTOR_DISTANCE43"/>
      <sheetName val="Submission_Form43"/>
      <sheetName val="PS_GI43"/>
      <sheetName val="stand&amp;faktor_kali43"/>
      <sheetName val="JKM_03_26"/>
      <sheetName val="IkhtisarBiop(12_0)24"/>
      <sheetName val="LabaRugi_Fungsi_th_(t-1)(21B)24"/>
      <sheetName val="LabaRugi_Lainnya(20)24"/>
      <sheetName val="LabaRugi_Unsur_th(t-1)(21A)24"/>
      <sheetName val="JENIS_PDP24"/>
      <sheetName val="UJ_UPJ_KECIL24"/>
      <sheetName val="Assumptions_(2)24"/>
      <sheetName val="dongia_(2)24"/>
      <sheetName val="THPDMoi__(2)24"/>
      <sheetName val="TONG_HOP_VL-NC24"/>
      <sheetName val="TONGKE3p_24"/>
      <sheetName val="TH_VL,_NC,_DDHT_Thanhphuoc24"/>
      <sheetName val="DON_GIA24"/>
      <sheetName val="t-h_HA_THE24"/>
      <sheetName val="CHITIET_VL-NC-TT_-1p24"/>
      <sheetName val="TONG_HOP_VL-NC_TT24"/>
      <sheetName val="TH_XL24"/>
      <sheetName val="CHITIET_VL-NC24"/>
      <sheetName val="CHITIET_VL-NC-TT-3p24"/>
      <sheetName val="KPVC-BD_24"/>
      <sheetName val="DATA-BASE_SUTT24"/>
      <sheetName val="Tunduk_Panitia24"/>
      <sheetName val="A_Alat24"/>
      <sheetName val="Tabel_Istilah24"/>
      <sheetName val="Harga_BBM_Indonesia24"/>
      <sheetName val="Mobilisasi_div-124"/>
      <sheetName val="BOQ_Rekap24"/>
      <sheetName val="D-Bahan_&amp;_Upah24"/>
      <sheetName val="anls_by_sewa24"/>
      <sheetName val="Harga_Alat24"/>
      <sheetName val="Harga_Satuan_Upah_&amp;_Bahan24"/>
      <sheetName val="Kuantitas_&amp;_Harga24"/>
      <sheetName val="Taksonomi_Risiko24"/>
      <sheetName val="Construction_Period_Costs24"/>
      <sheetName val="Plant_Characteristics24"/>
      <sheetName val="rekmodiPtk_(MAP)24"/>
      <sheetName val="Inv_KITLUR_SUMBAGUT24"/>
      <sheetName val="Inv_KITLUR_SUMBAGSEL24"/>
      <sheetName val="Data_LM_201924"/>
      <sheetName val="A_Div1024"/>
      <sheetName val="A_Div324"/>
      <sheetName val="A_Div_224"/>
      <sheetName val="A_Div_424"/>
      <sheetName val="A_Div524"/>
      <sheetName val="A_Div724"/>
      <sheetName val="LK_200624"/>
      <sheetName val="D-2_(E)24"/>
      <sheetName val="DExp_Lmb24"/>
      <sheetName val="BrkDwn_Disc_Insulator24"/>
      <sheetName val="PS&amp;Susut_TL24"/>
      <sheetName val="Kontrak_vs_Realisasi_Gas24"/>
      <sheetName val="SUSUt_9%24"/>
      <sheetName val="Sudah_Berjalan24"/>
      <sheetName val="BQ_PRICE24"/>
      <sheetName val="GBR_324"/>
      <sheetName val="Beltra__(7)24"/>
      <sheetName val="S_CURVE24"/>
      <sheetName val="Electrical_24"/>
      <sheetName val="SCADA_ENG24"/>
      <sheetName val="SFC_TJ_BATU24"/>
      <sheetName val="Mat__List'1024"/>
      <sheetName val="FJ_per_BLN22"/>
      <sheetName val="UPAH_DAN_BAHAN22"/>
      <sheetName val="DGGKIT+_Derating22"/>
      <sheetName val="01_A22"/>
      <sheetName val="HU_201722"/>
      <sheetName val="Tabel_(AO)22"/>
      <sheetName val="Luncuran_201722"/>
      <sheetName val="REVISI_SKKI22"/>
      <sheetName val="Tabel_(AI)22"/>
      <sheetName val="Surat_Pengembalian_AI22"/>
      <sheetName val="Dasar_Pemadaman22"/>
      <sheetName val="Bill_of_Qty_MEP22"/>
      <sheetName val="DFTR_GARDIST21"/>
      <sheetName val="FORM_A1_A2__Tangerang22"/>
      <sheetName val="FORM_A1_A2__Gambir22"/>
      <sheetName val="FORM_A1_A2__Kebayoran22"/>
      <sheetName val="FORM_A1_A2__Kramatjati22"/>
      <sheetName val="FORM_A1_A2_KD22"/>
      <sheetName val="Basket_622"/>
      <sheetName val="FORM_A1_A2_APD22"/>
      <sheetName val="FORM_REN_RUTIN_KIT21"/>
      <sheetName val="NERACA_SESUAI_PROGRAM_GL_MAGI21"/>
      <sheetName val="Supervisory_Control_System21"/>
      <sheetName val="non_feeder-kc21"/>
      <sheetName val="TB_Juni2011Gabungan20"/>
      <sheetName val="H_MAT20"/>
      <sheetName val="A_u_g20"/>
      <sheetName val="J_u_l20"/>
      <sheetName val="O_c_t20"/>
      <sheetName val="A_p_r20"/>
      <sheetName val="M_a_y20"/>
      <sheetName val="S_e_p20"/>
      <sheetName val="00_received_in_0120"/>
      <sheetName val="F_e_b20"/>
      <sheetName val="Per_GL_J_a_n20"/>
      <sheetName val="J_u_n20"/>
      <sheetName val="M_a_r20"/>
      <sheetName val="GABLUARJAWA1_(2)20"/>
      <sheetName val="Balance_Sheet20"/>
      <sheetName val="Income_Statement20"/>
      <sheetName val="131_(Piutang_PJB)20"/>
      <sheetName val="132_(Piutang_PLN)20"/>
      <sheetName val="133_pihak_ke320"/>
      <sheetName val="136_01(piutang_belum_faktur)20"/>
      <sheetName val="J_a_n20"/>
      <sheetName val="Pola_Beban_(2)20"/>
      <sheetName val="Harga_BBM16"/>
      <sheetName val="ANALISA_PONDASI16"/>
      <sheetName val="HS_PONDASI16"/>
      <sheetName val="Agregat_Halus_&amp;_Kasar16"/>
      <sheetName val="BQ_MC-016"/>
      <sheetName val="8LT_1216"/>
      <sheetName val="Table_116"/>
      <sheetName val="rab_kj_rev016"/>
      <sheetName val="Currency_Rate16"/>
      <sheetName val="H_BAHAN16"/>
      <sheetName val="Rekap_2002_mod16"/>
      <sheetName val="Curah_Hujan_Bulanan14"/>
      <sheetName val="Data_Realisasi14"/>
      <sheetName val="DC_REAL_PER_TW13"/>
      <sheetName val="matr_aux13"/>
      <sheetName val="matr_engine13"/>
      <sheetName val="jasa_rehab13"/>
      <sheetName val="jasa_pondasi13"/>
      <sheetName val="jasa_rekon_material13"/>
      <sheetName val="AKTIVA_TETAP13"/>
      <sheetName val="FORM_BQ_TL_PRATU_4cct13"/>
      <sheetName val="Calc_Inst12"/>
      <sheetName val="COVER_A1+A312"/>
      <sheetName val="Kebut__Alat12"/>
      <sheetName val="Analisa_RAP12"/>
      <sheetName val="Analisa_Schedule12"/>
      <sheetName val="Penyebaran_M12"/>
      <sheetName val="Rekap_RAP12"/>
      <sheetName val="alat_kerja12"/>
      <sheetName val="insul_string12"/>
      <sheetName val="harga_200612"/>
      <sheetName val="JARAK_TEMPUH_PERGESERAN_TRAFO12"/>
      <sheetName val="JARAK_PEMBONGKARAN_&amp;_RELOKASI12"/>
      <sheetName val="DAFTAR_PEKERJAAN_PONDASI_&amp;_PE12"/>
      <sheetName val="DAFTAR_PENGADAAN_PEMASANGAN_N12"/>
      <sheetName val="HRG_BAHAN_&amp;_UPAH_okk12"/>
      <sheetName val="Analis_Kusen_okk12"/>
      <sheetName val="Vol_12"/>
      <sheetName val="Resource_Plan_(2)12"/>
      <sheetName val="Manning_Cluster10"/>
      <sheetName val="D2__ANALISA_BIAYA_INSP10"/>
      <sheetName val="E3__ANALISA_BIAYA_HAR_TEK_SUT10"/>
      <sheetName val="E6__ANALISA_HARGA_HAR_NON_RUT10"/>
      <sheetName val="REKAPITULASI_ANALISA10"/>
      <sheetName val="DAFTAR_HARGA10"/>
      <sheetName val="DAFTAR_UPAH10"/>
      <sheetName val="DATA_PENGUSAHAAN10"/>
      <sheetName val="RumusTB_1_bln10"/>
      <sheetName val="HARGA_SATUAN43"/>
      <sheetName val="sch_1_242"/>
      <sheetName val="Twr_(15)42"/>
      <sheetName val="INLAND_FACTOR_DISTANCE42"/>
      <sheetName val="Submission_Form42"/>
      <sheetName val="PS_GI42"/>
      <sheetName val="stand&amp;faktor_kali42"/>
      <sheetName val="JKM_03_25"/>
      <sheetName val="IkhtisarBiop(12_0)23"/>
      <sheetName val="LabaRugi_Fungsi_th_(t-1)(21B)23"/>
      <sheetName val="LabaRugi_Lainnya(20)23"/>
      <sheetName val="LabaRugi_Unsur_th(t-1)(21A)23"/>
      <sheetName val="JENIS_PDP23"/>
      <sheetName val="UJ_UPJ_KECIL23"/>
      <sheetName val="Assumptions_(2)23"/>
      <sheetName val="dongia_(2)23"/>
      <sheetName val="THPDMoi__(2)23"/>
      <sheetName val="TONG_HOP_VL-NC23"/>
      <sheetName val="TONGKE3p_23"/>
      <sheetName val="TH_VL,_NC,_DDHT_Thanhphuoc23"/>
      <sheetName val="DON_GIA23"/>
      <sheetName val="t-h_HA_THE23"/>
      <sheetName val="CHITIET_VL-NC-TT_-1p23"/>
      <sheetName val="TONG_HOP_VL-NC_TT23"/>
      <sheetName val="TH_XL23"/>
      <sheetName val="CHITIET_VL-NC23"/>
      <sheetName val="CHITIET_VL-NC-TT-3p23"/>
      <sheetName val="KPVC-BD_23"/>
      <sheetName val="DATA-BASE_SUTT23"/>
      <sheetName val="Tunduk_Panitia23"/>
      <sheetName val="A_Alat23"/>
      <sheetName val="Tabel_Istilah23"/>
      <sheetName val="Harga_BBM_Indonesia23"/>
      <sheetName val="Mobilisasi_div-123"/>
      <sheetName val="BOQ_Rekap23"/>
      <sheetName val="D-Bahan_&amp;_Upah23"/>
      <sheetName val="anls_by_sewa23"/>
      <sheetName val="Harga_Alat23"/>
      <sheetName val="Harga_Satuan_Upah_&amp;_Bahan23"/>
      <sheetName val="Kuantitas_&amp;_Harga23"/>
      <sheetName val="Taksonomi_Risiko23"/>
      <sheetName val="Construction_Period_Costs23"/>
      <sheetName val="Plant_Characteristics23"/>
      <sheetName val="rekmodiPtk_(MAP)23"/>
      <sheetName val="Inv_KITLUR_SUMBAGUT23"/>
      <sheetName val="Inv_KITLUR_SUMBAGSEL23"/>
      <sheetName val="Data_LM_201923"/>
      <sheetName val="A_Div1023"/>
      <sheetName val="A_Div323"/>
      <sheetName val="A_Div_223"/>
      <sheetName val="A_Div_423"/>
      <sheetName val="A_Div523"/>
      <sheetName val="A_Div723"/>
      <sheetName val="LK_200623"/>
      <sheetName val="D-2_(E)23"/>
      <sheetName val="DExp_Lmb23"/>
      <sheetName val="BrkDwn_Disc_Insulator23"/>
      <sheetName val="PS&amp;Susut_TL23"/>
      <sheetName val="Kontrak_vs_Realisasi_Gas23"/>
      <sheetName val="SUSUt_9%23"/>
      <sheetName val="Sudah_Berjalan23"/>
      <sheetName val="BQ_PRICE23"/>
      <sheetName val="GBR_323"/>
      <sheetName val="Beltra__(7)23"/>
      <sheetName val="S_CURVE23"/>
      <sheetName val="Electrical_23"/>
      <sheetName val="SCADA_ENG23"/>
      <sheetName val="SFC_TJ_BATU23"/>
      <sheetName val="Mat__List'1023"/>
      <sheetName val="FJ_per_BLN21"/>
      <sheetName val="UPAH_DAN_BAHAN21"/>
      <sheetName val="DGGKIT+_Derating21"/>
      <sheetName val="01_A21"/>
      <sheetName val="HU_201721"/>
      <sheetName val="Tabel_(AO)21"/>
      <sheetName val="Luncuran_201721"/>
      <sheetName val="REVISI_SKKI21"/>
      <sheetName val="Tabel_(AI)21"/>
      <sheetName val="Surat_Pengembalian_AI21"/>
      <sheetName val="Dasar_Pemadaman21"/>
      <sheetName val="Bill_of_Qty_MEP21"/>
      <sheetName val="DFTR_GARDIST20"/>
      <sheetName val="FORM_A1_A2__Tangerang21"/>
      <sheetName val="FORM_A1_A2__Gambir21"/>
      <sheetName val="FORM_A1_A2__Kebayoran21"/>
      <sheetName val="FORM_A1_A2__Kramatjati21"/>
      <sheetName val="FORM_A1_A2_KD21"/>
      <sheetName val="Basket_621"/>
      <sheetName val="FORM_A1_A2_APD21"/>
      <sheetName val="FORM_REN_RUTIN_KIT20"/>
      <sheetName val="NERACA_SESUAI_PROGRAM_GL_MAGI20"/>
      <sheetName val="Supervisory_Control_System20"/>
      <sheetName val="non_feeder-kc20"/>
      <sheetName val="TB_Juni2011Gabungan19"/>
      <sheetName val="H_MAT19"/>
      <sheetName val="A_u_g19"/>
      <sheetName val="J_u_l19"/>
      <sheetName val="O_c_t19"/>
      <sheetName val="A_p_r19"/>
      <sheetName val="M_a_y19"/>
      <sheetName val="S_e_p19"/>
      <sheetName val="00_received_in_0119"/>
      <sheetName val="F_e_b19"/>
      <sheetName val="Per_GL_J_a_n19"/>
      <sheetName val="J_u_n19"/>
      <sheetName val="M_a_r19"/>
      <sheetName val="GABLUARJAWA1_(2)19"/>
      <sheetName val="Balance_Sheet19"/>
      <sheetName val="Income_Statement19"/>
      <sheetName val="131_(Piutang_PJB)19"/>
      <sheetName val="132_(Piutang_PLN)19"/>
      <sheetName val="133_pihak_ke319"/>
      <sheetName val="136_01(piutang_belum_faktur)19"/>
      <sheetName val="J_a_n19"/>
      <sheetName val="Pola_Beban_(2)19"/>
      <sheetName val="Harga_BBM15"/>
      <sheetName val="ANALISA_PONDASI15"/>
      <sheetName val="HS_PONDASI15"/>
      <sheetName val="Agregat_Halus_&amp;_Kasar15"/>
      <sheetName val="BQ_MC-015"/>
      <sheetName val="8LT_1215"/>
      <sheetName val="Table_115"/>
      <sheetName val="rab_kj_rev015"/>
      <sheetName val="Currency_Rate15"/>
      <sheetName val="H_BAHAN15"/>
      <sheetName val="Rekap_2002_mod15"/>
      <sheetName val="Curah_Hujan_Bulanan13"/>
      <sheetName val="Data_Realisasi13"/>
      <sheetName val="DC_REAL_PER_TW12"/>
      <sheetName val="matr_aux12"/>
      <sheetName val="matr_engine12"/>
      <sheetName val="jasa_rehab12"/>
      <sheetName val="jasa_pondasi12"/>
      <sheetName val="jasa_rekon_material12"/>
      <sheetName val="AKTIVA_TETAP12"/>
      <sheetName val="FORM_BQ_TL_PRATU_4cct12"/>
      <sheetName val="Calc_Inst11"/>
      <sheetName val="COVER_A1+A311"/>
      <sheetName val="Kebut__Alat11"/>
      <sheetName val="Analisa_RAP11"/>
      <sheetName val="Analisa_Schedule11"/>
      <sheetName val="Penyebaran_M11"/>
      <sheetName val="Rekap_RAP11"/>
      <sheetName val="alat_kerja11"/>
      <sheetName val="insul_string11"/>
      <sheetName val="harga_200611"/>
      <sheetName val="JARAK_TEMPUH_PERGESERAN_TRAFO11"/>
      <sheetName val="JARAK_PEMBONGKARAN_&amp;_RELOKASI11"/>
      <sheetName val="DAFTAR_PEKERJAAN_PONDASI_&amp;_PE11"/>
      <sheetName val="DAFTAR_PENGADAAN_PEMASANGAN_N11"/>
      <sheetName val="HRG_BAHAN_&amp;_UPAH_okk11"/>
      <sheetName val="Analis_Kusen_okk11"/>
      <sheetName val="Vol_11"/>
      <sheetName val="Resource_Plan_(2)11"/>
      <sheetName val="Manning_Cluster9"/>
      <sheetName val="D2__ANALISA_BIAYA_INSP9"/>
      <sheetName val="E3__ANALISA_BIAYA_HAR_TEK_SUTM9"/>
      <sheetName val="E6__ANALISA_HARGA_HAR_NON_RUTI9"/>
      <sheetName val="REKAPITULASI_ANALISA9"/>
      <sheetName val="DAFTAR_HARGA9"/>
      <sheetName val="DAFTAR_UPAH9"/>
      <sheetName val="DATA_PENGUSAHAAN9"/>
      <sheetName val="RumusTB_1_bln9"/>
      <sheetName val="KONS_BID_P&amp;N3"/>
      <sheetName val="UP_II_DUMAI3"/>
      <sheetName val="KP_DIT_HULU3"/>
      <sheetName val="UP_VI_BALONGAN3"/>
      <sheetName val="UP_1_BRANDAN3"/>
      <sheetName val="UP_V_BALIKPAPAN3"/>
      <sheetName val="DIT_HILIR3"/>
      <sheetName val="UP_IV_CILACAP3"/>
      <sheetName val="UP_III_PLAJU3"/>
      <sheetName val="KONS_DIT_HULU3"/>
      <sheetName val="KR_AMPEL3"/>
      <sheetName val="UP_VII_KASIM3"/>
      <sheetName val="KONS_BID_P3"/>
      <sheetName val="Test_Accrue3"/>
      <sheetName val="Bln2_13"/>
      <sheetName val="N_o_v3"/>
      <sheetName val="Daftar_Kuantitas_dan_Harga3"/>
      <sheetName val="O_&amp;_M3"/>
      <sheetName val="JAMALI_APBN_20213"/>
      <sheetName val="TRF_1503"/>
      <sheetName val="neraca_1999-20003"/>
      <sheetName val="Pendapatan_IPTL_2008_233"/>
      <sheetName val="L_13"/>
      <sheetName val="Basic_Price3"/>
      <sheetName val="PYG_PNTNG3"/>
      <sheetName val="Analisa_6003"/>
      <sheetName val="Daftar_Harga_Bahan3"/>
      <sheetName val="Data_Tower3"/>
      <sheetName val="FLI_-_Sec_13"/>
      <sheetName val="bukan_PNS3"/>
      <sheetName val="Master_Edit3"/>
      <sheetName val="Premi_Iuran3"/>
      <sheetName val="OP_PNYL3"/>
      <sheetName val="A_4_33"/>
      <sheetName val="4-Basic_Price3"/>
      <sheetName val="H_Satuan3"/>
      <sheetName val="dengan_pembangkitan3"/>
      <sheetName val="Land_Clearing-pnw3"/>
      <sheetName val="An__Alat3"/>
      <sheetName val="HARGA_SATUAN45"/>
      <sheetName val="sch_1_244"/>
      <sheetName val="Twr_(15)44"/>
      <sheetName val="INLAND_FACTOR_DISTANCE44"/>
      <sheetName val="Submission_Form44"/>
      <sheetName val="PS_GI44"/>
      <sheetName val="stand&amp;faktor_kali44"/>
      <sheetName val="JKM_03_27"/>
      <sheetName val="IkhtisarBiop(12_0)25"/>
      <sheetName val="LabaRugi_Fungsi_th_(t-1)(21B)25"/>
      <sheetName val="LabaRugi_Lainnya(20)25"/>
      <sheetName val="LabaRugi_Unsur_th(t-1)(21A)25"/>
      <sheetName val="JENIS_PDP25"/>
      <sheetName val="UJ_UPJ_KECIL25"/>
      <sheetName val="Assumptions_(2)25"/>
      <sheetName val="dongia_(2)25"/>
      <sheetName val="THPDMoi__(2)25"/>
      <sheetName val="TONG_HOP_VL-NC25"/>
      <sheetName val="TONGKE3p_25"/>
      <sheetName val="TH_VL,_NC,_DDHT_Thanhphuoc25"/>
      <sheetName val="DON_GIA25"/>
      <sheetName val="t-h_HA_THE25"/>
      <sheetName val="CHITIET_VL-NC-TT_-1p25"/>
      <sheetName val="TONG_HOP_VL-NC_TT25"/>
      <sheetName val="TH_XL25"/>
      <sheetName val="CHITIET_VL-NC25"/>
      <sheetName val="CHITIET_VL-NC-TT-3p25"/>
      <sheetName val="KPVC-BD_25"/>
      <sheetName val="DATA-BASE_SUTT25"/>
      <sheetName val="Tunduk_Panitia25"/>
      <sheetName val="A_Alat25"/>
      <sheetName val="Tabel_Istilah25"/>
      <sheetName val="Harga_BBM_Indonesia25"/>
      <sheetName val="Mobilisasi_div-125"/>
      <sheetName val="BOQ_Rekap25"/>
      <sheetName val="D-Bahan_&amp;_Upah25"/>
      <sheetName val="anls_by_sewa25"/>
      <sheetName val="Harga_Alat25"/>
      <sheetName val="Harga_Satuan_Upah_&amp;_Bahan25"/>
      <sheetName val="Kuantitas_&amp;_Harga25"/>
      <sheetName val="Taksonomi_Risiko25"/>
      <sheetName val="Construction_Period_Costs25"/>
      <sheetName val="Plant_Characteristics25"/>
      <sheetName val="rekmodiPtk_(MAP)25"/>
      <sheetName val="Inv_KITLUR_SUMBAGUT25"/>
      <sheetName val="Inv_KITLUR_SUMBAGSEL25"/>
      <sheetName val="Data_LM_201925"/>
      <sheetName val="A_Div1025"/>
      <sheetName val="A_Div325"/>
      <sheetName val="A_Div_225"/>
      <sheetName val="A_Div_425"/>
      <sheetName val="A_Div525"/>
      <sheetName val="A_Div725"/>
      <sheetName val="LK_200625"/>
      <sheetName val="D-2_(E)25"/>
      <sheetName val="DExp_Lmb25"/>
      <sheetName val="BrkDwn_Disc_Insulator25"/>
      <sheetName val="PS&amp;Susut_TL25"/>
      <sheetName val="Kontrak_vs_Realisasi_Gas25"/>
      <sheetName val="SUSUt_9%25"/>
      <sheetName val="Sudah_Berjalan25"/>
      <sheetName val="BQ_PRICE25"/>
      <sheetName val="GBR_325"/>
      <sheetName val="Beltra__(7)25"/>
      <sheetName val="S_CURVE25"/>
      <sheetName val="Electrical_25"/>
      <sheetName val="SCADA_ENG25"/>
      <sheetName val="SFC_TJ_BATU25"/>
      <sheetName val="Mat__List'1025"/>
      <sheetName val="FJ_per_BLN23"/>
      <sheetName val="UPAH_DAN_BAHAN23"/>
      <sheetName val="DGGKIT+_Derating23"/>
      <sheetName val="01_A23"/>
      <sheetName val="HU_201723"/>
      <sheetName val="Tabel_(AO)23"/>
      <sheetName val="Luncuran_201723"/>
      <sheetName val="REVISI_SKKI23"/>
      <sheetName val="Tabel_(AI)23"/>
      <sheetName val="Surat_Pengembalian_AI23"/>
      <sheetName val="Dasar_Pemadaman23"/>
      <sheetName val="Bill_of_Qty_MEP23"/>
      <sheetName val="DFTR_GARDIST22"/>
      <sheetName val="FORM_A1_A2__Tangerang23"/>
      <sheetName val="FORM_A1_A2__Gambir23"/>
      <sheetName val="FORM_A1_A2__Kebayoran23"/>
      <sheetName val="FORM_A1_A2__Kramatjati23"/>
      <sheetName val="FORM_A1_A2_KD23"/>
      <sheetName val="Basket_623"/>
      <sheetName val="FORM_A1_A2_APD23"/>
      <sheetName val="FORM_REN_RUTIN_KIT22"/>
      <sheetName val="NERACA_SESUAI_PROGRAM_GL_MAGI22"/>
      <sheetName val="Supervisory_Control_System22"/>
      <sheetName val="non_feeder-kc22"/>
      <sheetName val="TB_Juni2011Gabungan21"/>
      <sheetName val="H_MAT21"/>
      <sheetName val="A_u_g21"/>
      <sheetName val="J_u_l21"/>
      <sheetName val="O_c_t21"/>
      <sheetName val="A_p_r21"/>
      <sheetName val="M_a_y21"/>
      <sheetName val="S_e_p21"/>
      <sheetName val="00_received_in_0121"/>
      <sheetName val="F_e_b21"/>
      <sheetName val="Per_GL_J_a_n21"/>
      <sheetName val="J_u_n21"/>
      <sheetName val="M_a_r21"/>
      <sheetName val="GABLUARJAWA1_(2)21"/>
      <sheetName val="Balance_Sheet21"/>
      <sheetName val="Income_Statement21"/>
      <sheetName val="131_(Piutang_PJB)21"/>
      <sheetName val="132_(Piutang_PLN)21"/>
      <sheetName val="133_pihak_ke321"/>
      <sheetName val="136_01(piutang_belum_faktur)21"/>
      <sheetName val="J_a_n21"/>
      <sheetName val="Pola_Beban_(2)21"/>
      <sheetName val="Harga_BBM17"/>
      <sheetName val="ANALISA_PONDASI17"/>
      <sheetName val="HS_PONDASI17"/>
      <sheetName val="Agregat_Halus_&amp;_Kasar17"/>
      <sheetName val="BQ_MC-017"/>
      <sheetName val="8LT_1217"/>
      <sheetName val="Table_117"/>
      <sheetName val="rab_kj_rev017"/>
      <sheetName val="Currency_Rate17"/>
      <sheetName val="H_BAHAN17"/>
      <sheetName val="Rekap_2002_mod17"/>
      <sheetName val="Curah_Hujan_Bulanan15"/>
      <sheetName val="Data_Realisasi15"/>
      <sheetName val="DC_REAL_PER_TW14"/>
      <sheetName val="matr_aux14"/>
      <sheetName val="matr_engine14"/>
      <sheetName val="jasa_rehab14"/>
      <sheetName val="jasa_pondasi14"/>
      <sheetName val="jasa_rekon_material14"/>
      <sheetName val="AKTIVA_TETAP14"/>
      <sheetName val="FORM_BQ_TL_PRATU_4cct14"/>
      <sheetName val="Calc_Inst13"/>
      <sheetName val="COVER_A1+A313"/>
      <sheetName val="Kebut__Alat13"/>
      <sheetName val="Analisa_RAP13"/>
      <sheetName val="Analisa_Schedule13"/>
      <sheetName val="Penyebaran_M13"/>
      <sheetName val="Rekap_RAP13"/>
      <sheetName val="alat_kerja13"/>
      <sheetName val="insul_string13"/>
      <sheetName val="harga_200613"/>
      <sheetName val="JARAK_TEMPUH_PERGESERAN_TRAFO13"/>
      <sheetName val="JARAK_PEMBONGKARAN_&amp;_RELOKASI13"/>
      <sheetName val="DAFTAR_PEKERJAAN_PONDASI_&amp;_PE13"/>
      <sheetName val="DAFTAR_PENGADAAN_PEMASANGAN_N13"/>
      <sheetName val="HRG_BAHAN_&amp;_UPAH_okk13"/>
      <sheetName val="Analis_Kusen_okk13"/>
      <sheetName val="Vol_13"/>
      <sheetName val="Resource_Plan_(2)13"/>
      <sheetName val="Manning_Cluster11"/>
      <sheetName val="D2__ANALISA_BIAYA_INSP11"/>
      <sheetName val="E3__ANALISA_BIAYA_HAR_TEK_SUT11"/>
      <sheetName val="E6__ANALISA_HARGA_HAR_NON_RUT11"/>
      <sheetName val="REKAPITULASI_ANALISA11"/>
      <sheetName val="DAFTAR_HARGA11"/>
      <sheetName val="DAFTAR_UPAH11"/>
      <sheetName val="DATA_PENGUSAHAAN11"/>
      <sheetName val="RumusTB_1_bln11"/>
      <sheetName val="KONS_BID_P&amp;N4"/>
      <sheetName val="UP_II_DUMAI4"/>
      <sheetName val="KP_DIT_HULU4"/>
      <sheetName val="UP_VI_BALONGAN4"/>
      <sheetName val="UP_1_BRANDAN4"/>
      <sheetName val="UP_V_BALIKPAPAN4"/>
      <sheetName val="DIT_HILIR4"/>
      <sheetName val="UP_IV_CILACAP4"/>
      <sheetName val="UP_III_PLAJU4"/>
      <sheetName val="KONS_DIT_HULU4"/>
      <sheetName val="KR_AMPEL4"/>
      <sheetName val="UP_VII_KASIM4"/>
      <sheetName val="KONS_BID_P4"/>
      <sheetName val="Test_Accrue4"/>
      <sheetName val="Bln2_14"/>
      <sheetName val="N_o_v4"/>
      <sheetName val="Daftar_Kuantitas_dan_Harga4"/>
      <sheetName val="O_&amp;_M4"/>
      <sheetName val="JAMALI_APBN_20214"/>
      <sheetName val="TRF_1504"/>
      <sheetName val="neraca_1999-20004"/>
      <sheetName val="Pendapatan_IPTL_2008_234"/>
      <sheetName val="L_14"/>
      <sheetName val="Basic_Price4"/>
      <sheetName val="PYG_PNTNG4"/>
      <sheetName val="Analisa_6004"/>
      <sheetName val="Daftar_Harga_Bahan4"/>
      <sheetName val="Data_Tower4"/>
      <sheetName val="FLI_-_Sec_14"/>
      <sheetName val="bukan_PNS4"/>
      <sheetName val="Master_Edit4"/>
      <sheetName val="Premi_Iuran4"/>
      <sheetName val="OP_PNYL4"/>
      <sheetName val="A_4_34"/>
      <sheetName val="4-Basic_Price4"/>
      <sheetName val="H_Satuan4"/>
      <sheetName val="dengan_pembangkitan4"/>
      <sheetName val="Land_Clearing-pnw4"/>
      <sheetName val="An__Alat4"/>
      <sheetName val="Galian_1"/>
      <sheetName val="Perm__Test"/>
      <sheetName val="HARGA_SATUAN46"/>
      <sheetName val="sch_1_245"/>
      <sheetName val="Twr_(15)45"/>
      <sheetName val="INLAND_FACTOR_DISTANCE45"/>
      <sheetName val="Submission_Form45"/>
      <sheetName val="PS_GI45"/>
      <sheetName val="stand&amp;faktor_kali45"/>
      <sheetName val="JKM_03_28"/>
      <sheetName val="IkhtisarBiop(12_0)26"/>
      <sheetName val="LabaRugi_Fungsi_th_(t-1)(21B)26"/>
      <sheetName val="LabaRugi_Lainnya(20)26"/>
      <sheetName val="LabaRugi_Unsur_th(t-1)(21A)26"/>
      <sheetName val="JENIS_PDP26"/>
      <sheetName val="UJ_UPJ_KECIL26"/>
      <sheetName val="Assumptions_(2)26"/>
      <sheetName val="dongia_(2)26"/>
      <sheetName val="THPDMoi__(2)26"/>
      <sheetName val="TONG_HOP_VL-NC26"/>
      <sheetName val="TONGKE3p_26"/>
      <sheetName val="TH_VL,_NC,_DDHT_Thanhphuoc26"/>
      <sheetName val="DON_GIA26"/>
      <sheetName val="t-h_HA_THE26"/>
      <sheetName val="CHITIET_VL-NC-TT_-1p26"/>
      <sheetName val="TONG_HOP_VL-NC_TT26"/>
      <sheetName val="TH_XL26"/>
      <sheetName val="CHITIET_VL-NC26"/>
      <sheetName val="CHITIET_VL-NC-TT-3p26"/>
      <sheetName val="KPVC-BD_26"/>
      <sheetName val="DATA-BASE_SUTT26"/>
      <sheetName val="Tunduk_Panitia26"/>
      <sheetName val="A_Alat26"/>
      <sheetName val="Tabel_Istilah26"/>
      <sheetName val="Harga_BBM_Indonesia26"/>
      <sheetName val="Mobilisasi_div-126"/>
      <sheetName val="BOQ_Rekap26"/>
      <sheetName val="D-Bahan_&amp;_Upah26"/>
      <sheetName val="anls_by_sewa26"/>
      <sheetName val="Harga_Alat26"/>
      <sheetName val="Harga_Satuan_Upah_&amp;_Bahan26"/>
      <sheetName val="Kuantitas_&amp;_Harga26"/>
      <sheetName val="Taksonomi_Risiko26"/>
      <sheetName val="Construction_Period_Costs26"/>
      <sheetName val="Plant_Characteristics26"/>
      <sheetName val="rekmodiPtk_(MAP)26"/>
      <sheetName val="Inv_KITLUR_SUMBAGUT26"/>
      <sheetName val="Inv_KITLUR_SUMBAGSEL26"/>
      <sheetName val="Data_LM_201926"/>
      <sheetName val="A_Div1026"/>
      <sheetName val="A_Div326"/>
      <sheetName val="A_Div_226"/>
      <sheetName val="A_Div_426"/>
      <sheetName val="A_Div526"/>
      <sheetName val="A_Div726"/>
      <sheetName val="LK_200626"/>
      <sheetName val="D-2_(E)26"/>
      <sheetName val="DExp_Lmb26"/>
      <sheetName val="BrkDwn_Disc_Insulator26"/>
      <sheetName val="PS&amp;Susut_TL26"/>
      <sheetName val="Kontrak_vs_Realisasi_Gas26"/>
      <sheetName val="SUSUt_9%26"/>
      <sheetName val="Sudah_Berjalan26"/>
      <sheetName val="BQ_PRICE26"/>
      <sheetName val="GBR_326"/>
      <sheetName val="Beltra__(7)26"/>
      <sheetName val="S_CURVE26"/>
      <sheetName val="Electrical_26"/>
      <sheetName val="SCADA_ENG26"/>
      <sheetName val="SFC_TJ_BATU26"/>
      <sheetName val="Mat__List'1026"/>
      <sheetName val="FJ_per_BLN24"/>
      <sheetName val="UPAH_DAN_BAHAN24"/>
      <sheetName val="DGGKIT+_Derating24"/>
      <sheetName val="01_A24"/>
      <sheetName val="HU_201724"/>
      <sheetName val="Tabel_(AO)24"/>
      <sheetName val="Luncuran_201724"/>
      <sheetName val="REVISI_SKKI24"/>
      <sheetName val="Tabel_(AI)24"/>
      <sheetName val="Surat_Pengembalian_AI24"/>
      <sheetName val="Dasar_Pemadaman24"/>
      <sheetName val="Bill_of_Qty_MEP24"/>
      <sheetName val="DFTR_GARDIST23"/>
      <sheetName val="FORM_A1_A2__Tangerang24"/>
      <sheetName val="FORM_A1_A2__Gambir24"/>
      <sheetName val="FORM_A1_A2__Kebayoran24"/>
      <sheetName val="FORM_A1_A2__Kramatjati24"/>
      <sheetName val="FORM_A1_A2_KD24"/>
      <sheetName val="Basket_624"/>
      <sheetName val="FORM_A1_A2_APD24"/>
      <sheetName val="FORM_REN_RUTIN_KIT23"/>
      <sheetName val="NERACA_SESUAI_PROGRAM_GL_MAGI23"/>
      <sheetName val="Supervisory_Control_System23"/>
      <sheetName val="non_feeder-kc23"/>
      <sheetName val="TB_Juni2011Gabungan22"/>
      <sheetName val="H_MAT22"/>
      <sheetName val="A_u_g22"/>
      <sheetName val="J_u_l22"/>
      <sheetName val="O_c_t22"/>
      <sheetName val="A_p_r22"/>
      <sheetName val="M_a_y22"/>
      <sheetName val="S_e_p22"/>
      <sheetName val="00_received_in_0122"/>
      <sheetName val="F_e_b22"/>
      <sheetName val="Per_GL_J_a_n22"/>
      <sheetName val="J_u_n22"/>
      <sheetName val="M_a_r22"/>
      <sheetName val="GABLUARJAWA1_(2)22"/>
      <sheetName val="Balance_Sheet22"/>
      <sheetName val="Income_Statement22"/>
      <sheetName val="131_(Piutang_PJB)22"/>
      <sheetName val="132_(Piutang_PLN)22"/>
      <sheetName val="133_pihak_ke322"/>
      <sheetName val="136_01(piutang_belum_faktur)22"/>
      <sheetName val="J_a_n22"/>
      <sheetName val="Pola_Beban_(2)22"/>
      <sheetName val="Harga_BBM18"/>
      <sheetName val="ANALISA_PONDASI18"/>
      <sheetName val="HS_PONDASI18"/>
      <sheetName val="Agregat_Halus_&amp;_Kasar18"/>
      <sheetName val="BQ_MC-018"/>
      <sheetName val="8LT_1218"/>
      <sheetName val="Table_118"/>
      <sheetName val="rab_kj_rev018"/>
      <sheetName val="Currency_Rate18"/>
      <sheetName val="H_BAHAN18"/>
      <sheetName val="Rekap_2002_mod18"/>
      <sheetName val="Curah_Hujan_Bulanan16"/>
      <sheetName val="Data_Realisasi16"/>
      <sheetName val="DC_REAL_PER_TW15"/>
      <sheetName val="matr_aux15"/>
      <sheetName val="matr_engine15"/>
      <sheetName val="jasa_rehab15"/>
      <sheetName val="jasa_pondasi15"/>
      <sheetName val="jasa_rekon_material15"/>
      <sheetName val="AKTIVA_TETAP15"/>
      <sheetName val="FORM_BQ_TL_PRATU_4cct15"/>
      <sheetName val="Calc_Inst14"/>
      <sheetName val="COVER_A1+A314"/>
      <sheetName val="Kebut__Alat14"/>
      <sheetName val="Analisa_RAP14"/>
      <sheetName val="Analisa_Schedule14"/>
      <sheetName val="Penyebaran_M14"/>
      <sheetName val="Rekap_RAP14"/>
      <sheetName val="alat_kerja14"/>
      <sheetName val="insul_string14"/>
      <sheetName val="harga_200614"/>
      <sheetName val="JARAK_TEMPUH_PERGESERAN_TRAFO14"/>
      <sheetName val="JARAK_PEMBONGKARAN_&amp;_RELOKASI14"/>
      <sheetName val="DAFTAR_PEKERJAAN_PONDASI_&amp;_PE14"/>
      <sheetName val="DAFTAR_PENGADAAN_PEMASANGAN_N14"/>
      <sheetName val="HRG_BAHAN_&amp;_UPAH_okk14"/>
      <sheetName val="Analis_Kusen_okk14"/>
      <sheetName val="Vol_14"/>
      <sheetName val="Resource_Plan_(2)14"/>
      <sheetName val="Manning_Cluster12"/>
      <sheetName val="D2__ANALISA_BIAYA_INSP12"/>
      <sheetName val="E3__ANALISA_BIAYA_HAR_TEK_SUT12"/>
      <sheetName val="E6__ANALISA_HARGA_HAR_NON_RUT12"/>
      <sheetName val="REKAPITULASI_ANALISA12"/>
      <sheetName val="DAFTAR_HARGA12"/>
      <sheetName val="DAFTAR_UPAH12"/>
      <sheetName val="DATA_PENGUSAHAAN12"/>
      <sheetName val="RumusTB_1_bln12"/>
      <sheetName val="KONS_BID_P&amp;N5"/>
      <sheetName val="UP_II_DUMAI5"/>
      <sheetName val="KP_DIT_HULU5"/>
      <sheetName val="UP_VI_BALONGAN5"/>
      <sheetName val="UP_1_BRANDAN5"/>
      <sheetName val="UP_V_BALIKPAPAN5"/>
      <sheetName val="DIT_HILIR5"/>
      <sheetName val="UP_IV_CILACAP5"/>
      <sheetName val="UP_III_PLAJU5"/>
      <sheetName val="KONS_DIT_HULU5"/>
      <sheetName val="KR_AMPEL5"/>
      <sheetName val="UP_VII_KASIM5"/>
      <sheetName val="KONS_BID_P5"/>
      <sheetName val="Test_Accrue5"/>
      <sheetName val="Bln2_15"/>
      <sheetName val="N_o_v5"/>
      <sheetName val="Daftar_Kuantitas_dan_Harga5"/>
      <sheetName val="O_&amp;_M5"/>
      <sheetName val="JAMALI_APBN_20215"/>
      <sheetName val="TRF_1505"/>
      <sheetName val="neraca_1999-20005"/>
      <sheetName val="Pendapatan_IPTL_2008_235"/>
      <sheetName val="L_15"/>
      <sheetName val="Basic_Price5"/>
      <sheetName val="PYG_PNTNG5"/>
      <sheetName val="Analisa_6005"/>
      <sheetName val="Daftar_Harga_Bahan5"/>
      <sheetName val="Data_Tower5"/>
      <sheetName val="FLI_-_Sec_15"/>
      <sheetName val="bukan_PNS5"/>
      <sheetName val="Master_Edit5"/>
      <sheetName val="Premi_Iuran5"/>
      <sheetName val="OP_PNYL5"/>
      <sheetName val="A_4_35"/>
      <sheetName val="4-Basic_Price5"/>
      <sheetName val="H_Satuan5"/>
      <sheetName val="dengan_pembangkitan5"/>
      <sheetName val="Land_Clearing-pnw5"/>
      <sheetName val="An__Alat5"/>
      <sheetName val="Galian_11"/>
      <sheetName val="Perm__Test1"/>
      <sheetName val="HARGA_SATUAN47"/>
      <sheetName val="sch_1_246"/>
      <sheetName val="Twr_(15)46"/>
      <sheetName val="INLAND_FACTOR_DISTANCE46"/>
      <sheetName val="JKM_03_29"/>
      <sheetName val="Submission_Form46"/>
      <sheetName val="PS_GI46"/>
      <sheetName val="stand&amp;faktor_kali46"/>
      <sheetName val="JENIS_PDP27"/>
      <sheetName val="IkhtisarBiop(12_0)27"/>
      <sheetName val="LabaRugi_Fungsi_th_(t-1)(21B)27"/>
      <sheetName val="LabaRugi_Lainnya(20)27"/>
      <sheetName val="LabaRugi_Unsur_th(t-1)(21A)27"/>
      <sheetName val="UJ_UPJ_KECIL27"/>
      <sheetName val="Assumptions_(2)27"/>
      <sheetName val="dongia_(2)27"/>
      <sheetName val="THPDMoi__(2)27"/>
      <sheetName val="TONG_HOP_VL-NC27"/>
      <sheetName val="TONGKE3p_27"/>
      <sheetName val="TH_VL,_NC,_DDHT_Thanhphuoc27"/>
      <sheetName val="DON_GIA27"/>
      <sheetName val="t-h_HA_THE27"/>
      <sheetName val="CHITIET_VL-NC-TT_-1p27"/>
      <sheetName val="TONG_HOP_VL-NC_TT27"/>
      <sheetName val="TH_XL27"/>
      <sheetName val="CHITIET_VL-NC27"/>
      <sheetName val="CHITIET_VL-NC-TT-3p27"/>
      <sheetName val="KPVC-BD_27"/>
      <sheetName val="DATA-BASE_SUTT27"/>
      <sheetName val="Tunduk_Panitia27"/>
      <sheetName val="A_Alat27"/>
      <sheetName val="Tabel_Istilah27"/>
      <sheetName val="Harga_BBM_Indonesia27"/>
      <sheetName val="Mobilisasi_div-127"/>
      <sheetName val="BOQ_Rekap27"/>
      <sheetName val="D-Bahan_&amp;_Upah27"/>
      <sheetName val="anls_by_sewa27"/>
      <sheetName val="Harga_Alat27"/>
      <sheetName val="Harga_Satuan_Upah_&amp;_Bahan27"/>
      <sheetName val="Kuantitas_&amp;_Harga27"/>
      <sheetName val="Taksonomi_Risiko27"/>
      <sheetName val="Construction_Period_Costs27"/>
      <sheetName val="Plant_Characteristics27"/>
      <sheetName val="rekmodiPtk_(MAP)27"/>
      <sheetName val="Inv_KITLUR_SUMBAGUT27"/>
      <sheetName val="Inv_KITLUR_SUMBAGSEL27"/>
      <sheetName val="A_Div1027"/>
      <sheetName val="A_Div327"/>
      <sheetName val="A_Div_227"/>
      <sheetName val="A_Div_427"/>
      <sheetName val="A_Div527"/>
      <sheetName val="A_Div727"/>
      <sheetName val="LK_200627"/>
      <sheetName val="D-2_(E)27"/>
      <sheetName val="DExp_Lmb27"/>
      <sheetName val="Data_LM_201927"/>
      <sheetName val="Sudah_Berjalan27"/>
      <sheetName val="GBR_327"/>
      <sheetName val="PS&amp;Susut_TL27"/>
      <sheetName val="BrkDwn_Disc_Insulator27"/>
      <sheetName val="SUSUt_9%27"/>
      <sheetName val="Kontrak_vs_Realisasi_Gas27"/>
      <sheetName val="BQ_PRICE27"/>
      <sheetName val="Beltra__(7)27"/>
      <sheetName val="S_CURVE27"/>
      <sheetName val="Electrical_27"/>
      <sheetName val="SCADA_ENG27"/>
      <sheetName val="SFC_TJ_BATU27"/>
      <sheetName val="Mat__List'1027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PercenDiv"/>
      <sheetName val="Harsat Bahan"/>
      <sheetName val="Harsat Upah"/>
      <sheetName val="DESEMBER "/>
      <sheetName val="hs"/>
      <sheetName val="ALL HARGA SATUAN"/>
      <sheetName val="basic-price"/>
      <sheetName val="Koordinat"/>
      <sheetName val="REKAP_TKDN"/>
      <sheetName val="HS_KONTRAK"/>
      <sheetName val="PMT_150"/>
      <sheetName val="PMT_70_1P"/>
      <sheetName val="PMT_70_3P"/>
      <sheetName val="PMS_150"/>
      <sheetName val="PMS_70"/>
      <sheetName val="CT_150"/>
      <sheetName val="CT_70"/>
      <sheetName val="CVT_150"/>
      <sheetName val="CVT_70"/>
      <sheetName val="LA_150"/>
      <sheetName val="LA_70"/>
      <sheetName val="TOTAL_KIRA2"/>
      <sheetName val="Lantai 1 ME"/>
      <sheetName val="Rekap Biaya"/>
      <sheetName val="BQ-E20-02(Rp)"/>
      <sheetName val="anaMob"/>
      <sheetName val="GL"/>
      <sheetName val="Incoming"/>
      <sheetName val="Jasa"/>
      <sheetName val="Z"/>
      <sheetName val="Cash2"/>
      <sheetName val="DASAR"/>
      <sheetName val="APBN"/>
      <sheetName val="KAWH AMR"/>
      <sheetName val="GRD"/>
      <sheetName val="ELEKTRONIK"/>
      <sheetName val="ELEKTRIKAL"/>
      <sheetName val="MEKANIKAL"/>
      <sheetName val="REKAP BAHAN"/>
      <sheetName val="NP_(2)1"/>
      <sheetName val="NET_Sum1"/>
      <sheetName val="Perhit_Alat1"/>
      <sheetName val="NP_(2)"/>
      <sheetName val="NET_Sum"/>
      <sheetName val="Perhit_Alat"/>
      <sheetName val="AWAL"/>
      <sheetName val="UP2B"/>
      <sheetName val="UP3B KSKT"/>
      <sheetName val="UP3B KALBAR"/>
      <sheetName val="UP3B KALTIM"/>
      <sheetName val="UPT KSKT"/>
      <sheetName val="UPT KALTIMRA"/>
      <sheetName val="Table 2"/>
      <sheetName val="AU 01"/>
      <sheetName val="For_Report-Akum"/>
      <sheetName val="Analis__E-gak_dipakai"/>
      <sheetName val="Tower_"/>
      <sheetName val="KOND_&amp;_ACC_(UNBALANCE)"/>
      <sheetName val="RAB_INST"/>
      <sheetName val="bang_sederhana"/>
      <sheetName val="bang_tdk"/>
      <sheetName val="bang_sd"/>
      <sheetName val="bang_kantor"/>
      <sheetName val="bangun_wc"/>
      <sheetName val="analisa_hrg_sat-gak_dipakai"/>
      <sheetName val="analisa_hrg_sat_(2)"/>
      <sheetName val="upah&amp;material-gak_dipakai"/>
      <sheetName val="analisa_E-blm_diprint"/>
      <sheetName val="analisa_bahan-gak_dipakai"/>
      <sheetName val="rekap_E"/>
      <sheetName val="rekap_alat"/>
      <sheetName val="alat_-1-udah"/>
      <sheetName val="alat_-_2-UDAH"/>
      <sheetName val="alat_-_4-diprint"/>
      <sheetName val="REKAP_K"/>
      <sheetName val="K_Pvb"/>
      <sheetName val="K_PvbB"/>
      <sheetName val="k_spl"/>
      <sheetName val="K_035"/>
      <sheetName val="K_040"/>
      <sheetName val="K_110"/>
      <sheetName val="K_111"/>
      <sheetName val="K_210"/>
      <sheetName val="K_211"/>
      <sheetName val="K_224"/>
      <sheetName val="K_310"/>
      <sheetName val="K_310_SPL"/>
      <sheetName val="K_311"/>
      <sheetName val="K_321"/>
      <sheetName val="K_321_SPL_A"/>
      <sheetName val="K_321_SPL_B"/>
      <sheetName val="k_422"/>
      <sheetName val="k_510_spl"/>
      <sheetName val="K_516"/>
      <sheetName val="K_618"/>
      <sheetName val="K__636"/>
      <sheetName val="K__641"/>
      <sheetName val="K__705"/>
      <sheetName val="K__710"/>
      <sheetName val="K__715"/>
      <sheetName val="K__719"/>
      <sheetName val="K__720"/>
      <sheetName val="K__721"/>
      <sheetName val="K__722"/>
      <sheetName val="K_726"/>
      <sheetName val="K__730"/>
      <sheetName val="K_815_SPL"/>
      <sheetName val="MRT-03_"/>
      <sheetName val="SUMMARY_OF_SELLING_BENCHMARK"/>
      <sheetName val="SUMMARY_BENCH"/>
      <sheetName val="RESSEC_1_Bench"/>
      <sheetName val="SEC_1_Bench"/>
      <sheetName val="RESSEC_2_Bench"/>
      <sheetName val="SEC_2_Bench"/>
      <sheetName val="RESSEC_3_Bench"/>
      <sheetName val="SEC_3_Bench"/>
      <sheetName val="Tower_Input_2_of_TWINK"/>
      <sheetName val="Anal_HPS"/>
      <sheetName val="Anl__Peralatan"/>
      <sheetName val="Jadwal_(2)"/>
      <sheetName val="alat_(2)"/>
      <sheetName val="upah_(2)"/>
      <sheetName val="Cat_(14)"/>
      <sheetName val="Twr__15_"/>
      <sheetName val="Daftar_Tabel"/>
      <sheetName val="JAN_2011"/>
      <sheetName val="Bare_Summary1"/>
      <sheetName val="THREE_PASS"/>
      <sheetName val="vessel_weight"/>
      <sheetName val="RAB_AR&amp;STR1"/>
      <sheetName val="Cash_Flow_bulanan1"/>
      <sheetName val="Memb_Schd1"/>
      <sheetName val="Scheme_Mob_"/>
      <sheetName val="Conn__Lib1"/>
      <sheetName val="Labor_Rate"/>
      <sheetName val="REF_ONLY"/>
      <sheetName val="RAB_SEKRETARIAT_(1)"/>
      <sheetName val="Work_Volume_Elec"/>
      <sheetName val="struktur_tdk_dipakai"/>
      <sheetName val="HARGA_MATERIAL"/>
      <sheetName val="Cover_Daf_2"/>
      <sheetName val="01A-_RAB"/>
      <sheetName val="DATA_HARGA"/>
      <sheetName val="BQ_STP_35_M3_A&amp;B"/>
      <sheetName val="DETAIL_RAP"/>
      <sheetName val="Week9-Feb____"/>
      <sheetName val="rab_-_persiapan_&amp;_lantai-1"/>
      <sheetName val="MASTER_R1"/>
      <sheetName val="Rekap_Addendum"/>
      <sheetName val="TOTAL__"/>
      <sheetName val="Man_Power"/>
      <sheetName val="Mark_Up"/>
      <sheetName val="RAB_(OK)"/>
      <sheetName val="_schedule_AMD-2_Rev_III"/>
      <sheetName val="sept_01-07"/>
      <sheetName val="SALDO_KAS"/>
      <sheetName val="IPP_VOLUME"/>
      <sheetName val="Rp_kWh"/>
      <sheetName val="Listrik_Mati_05"/>
      <sheetName val="Listrik_Mati_06"/>
      <sheetName val="Genlist_RPTL_DES'03"/>
      <sheetName val="Genlist_RPTL_SEP'03"/>
      <sheetName val="Summary_SUMATRA"/>
      <sheetName val="Summary_KALIMANTAN"/>
      <sheetName val="Summary_SULAWESI"/>
      <sheetName val="Inv_OUTSIDE_JAVA"/>
      <sheetName val="Summary_LUAR_JAWA"/>
      <sheetName val="H_Dasar"/>
      <sheetName val="Jenis_Pelatihan"/>
      <sheetName val="BD_prix_PDR"/>
      <sheetName val="Harga_Upah_&amp;_Bahan"/>
      <sheetName val="NERACA_DAYA"/>
      <sheetName val="NERACA_TAHAP_PERTAMA"/>
      <sheetName val="SISTEM_SUMBAGSEL"/>
      <sheetName val="BA_Exsport_Trafo_IP"/>
      <sheetName val="Pemakaian_BBakar"/>
      <sheetName val="BB_STAT_PTD_OKT_11"/>
      <sheetName val="BB_PP_PTD_OKT_11"/>
      <sheetName val="bb_stat_ptd_sept_11"/>
      <sheetName val="BB_per_sept_11_PTD"/>
      <sheetName val="Rupiah_BB_permesin"/>
      <sheetName val="PS(bruto10-neto10)_adjust"/>
      <sheetName val="tabel_JHT"/>
      <sheetName val="RKA_2010"/>
      <sheetName val="FORM_A3"/>
      <sheetName val="kroscek_BBM"/>
      <sheetName val="simulasi_droping"/>
      <sheetName val="grafi_kesiapan_versi_p3b_dan_pe"/>
      <sheetName val="Input_Data"/>
      <sheetName val="S_D_"/>
      <sheetName val="Eff_Thermal"/>
      <sheetName val="EVAL_SEWA_"/>
      <sheetName val="RKA_PER_MESIN"/>
      <sheetName val="tabel_phs"/>
      <sheetName val="data_PK_II-03"/>
      <sheetName val="FORM_REN_BUL_LUR"/>
      <sheetName val="Sub_Sistem_SBST"/>
      <sheetName val="Master_2008"/>
      <sheetName val="Simp_Belimbing"/>
      <sheetName val="Keban_Agung"/>
      <sheetName val="sumsel_5"/>
      <sheetName val="PLTP_ULUBELU"/>
      <sheetName val="PLTP_Sarula"/>
      <sheetName val="LMVPP_BELAWAN"/>
      <sheetName val="DAF-_PEG"/>
      <sheetName val="Asumsi_1"/>
      <sheetName val="Rekap_Sublis1"/>
      <sheetName val="Rekap_BPP1"/>
      <sheetName val="By_Non_BPP-061"/>
      <sheetName val="Rekap_rutin_psb"/>
      <sheetName val="ESTIMASI_SUBSIDI_2007_DEPKEU_17"/>
      <sheetName val="Target_Produksi"/>
      <sheetName val="REKAP_PROD"/>
      <sheetName val="realisasi_Prod"/>
      <sheetName val="L-PENGUS-24_00"/>
      <sheetName val="AGENDA_MEETING_"/>
      <sheetName val="LABA_RUGI"/>
      <sheetName val="Selisih_Prod"/>
      <sheetName val="Gab_2010-2011_Ver1"/>
      <sheetName val="Visi_Dis_2012"/>
      <sheetName val="Compatibility_Report"/>
      <sheetName val="20100119_RKAP_2010_-_All_Region"/>
      <sheetName val="KONSOL_(FIX)"/>
      <sheetName val="BLC_2016"/>
      <sheetName val="Strategic_Inisiative"/>
      <sheetName val="Operating_Cycle"/>
      <sheetName val="Sources_&amp;_Uses"/>
      <sheetName val="Altman_Z_Score"/>
      <sheetName val="Rinci_sekt_13-14"/>
      <sheetName val="Tabel_PTKP"/>
      <sheetName val="For_Report-Akum1"/>
      <sheetName val="Analis__E-gak_dipakai1"/>
      <sheetName val="Tower_1"/>
      <sheetName val="KOND_&amp;_ACC_(UNBALANCE)1"/>
      <sheetName val="RAB_INST1"/>
      <sheetName val="bang_sederhana1"/>
      <sheetName val="bang_tdk1"/>
      <sheetName val="bang_sd1"/>
      <sheetName val="bang_kantor1"/>
      <sheetName val="bangun_wc1"/>
      <sheetName val="analisa_hrg_sat-gak_dipakai1"/>
      <sheetName val="analisa_hrg_sat_(2)1"/>
      <sheetName val="upah&amp;material-gak_dipakai1"/>
      <sheetName val="analisa_E-blm_diprint1"/>
      <sheetName val="analisa_bahan-gak_dipakai1"/>
      <sheetName val="rekap_E1"/>
      <sheetName val="rekap_alat1"/>
      <sheetName val="alat_-1-udah1"/>
      <sheetName val="alat_-_2-UDAH1"/>
      <sheetName val="alat_-_4-diprint1"/>
      <sheetName val="REKAP_K1"/>
      <sheetName val="K_Pvb1"/>
      <sheetName val="K_PvbB1"/>
      <sheetName val="k_spl1"/>
      <sheetName val="K_0351"/>
      <sheetName val="K_0401"/>
      <sheetName val="K_1101"/>
      <sheetName val="K_1111"/>
      <sheetName val="K_2101"/>
      <sheetName val="K_2111"/>
      <sheetName val="K_2241"/>
      <sheetName val="K_3101"/>
      <sheetName val="K_310_SPL1"/>
      <sheetName val="K_3111"/>
      <sheetName val="K_3211"/>
      <sheetName val="K_321_SPL_A1"/>
      <sheetName val="K_321_SPL_B1"/>
      <sheetName val="k_4221"/>
      <sheetName val="k_510_spl1"/>
      <sheetName val="K_5161"/>
      <sheetName val="K_6181"/>
      <sheetName val="K__6361"/>
      <sheetName val="K__6411"/>
      <sheetName val="K__7051"/>
      <sheetName val="K__7101"/>
      <sheetName val="K__7151"/>
      <sheetName val="K__7191"/>
      <sheetName val="K__7201"/>
      <sheetName val="K__7211"/>
      <sheetName val="K__7221"/>
      <sheetName val="K_7261"/>
      <sheetName val="K__7301"/>
      <sheetName val="K_815_SPL1"/>
      <sheetName val="MRT-03_1"/>
      <sheetName val="SUMMARY_OF_SELLING_BENCHMARK1"/>
      <sheetName val="SUMMARY_BENCH1"/>
      <sheetName val="RESSEC_1_Bench1"/>
      <sheetName val="SEC_1_Bench1"/>
      <sheetName val="RESSEC_2_Bench1"/>
      <sheetName val="SEC_2_Bench1"/>
      <sheetName val="RESSEC_3_Bench1"/>
      <sheetName val="SEC_3_Bench1"/>
      <sheetName val="Tower_Input_2_of_TWINK1"/>
      <sheetName val="Anal_HPS1"/>
      <sheetName val="Anl__Peralatan1"/>
      <sheetName val="Jadwal_(2)1"/>
      <sheetName val="alat_(2)1"/>
      <sheetName val="upah_(2)1"/>
      <sheetName val="Cat_(14)1"/>
      <sheetName val="Twr__15_1"/>
      <sheetName val="Daftar_Tabel1"/>
      <sheetName val="JAN_20111"/>
      <sheetName val="Bare_Summary2"/>
      <sheetName val="THREE_PASS1"/>
      <sheetName val="vessel_weight1"/>
      <sheetName val="RAB_AR&amp;STR2"/>
      <sheetName val="Cash_Flow_bulanan2"/>
      <sheetName val="Memb_Schd2"/>
      <sheetName val="Scheme_Mob_1"/>
      <sheetName val="Conn__Lib2"/>
      <sheetName val="Labor_Rate1"/>
      <sheetName val="REF_ONLY1"/>
      <sheetName val="RAB_SEKRETARIAT_(1)1"/>
      <sheetName val="Work_Volume_Elec1"/>
      <sheetName val="struktur_tdk_dipakai1"/>
      <sheetName val="HARGA_MATERIAL1"/>
      <sheetName val="Cover_Daf_21"/>
      <sheetName val="01A-_RAB1"/>
      <sheetName val="DATA_HARGA1"/>
      <sheetName val="BQ_STP_35_M3_A&amp;B1"/>
      <sheetName val="DETAIL_RAP1"/>
      <sheetName val="Week9-Feb____1"/>
      <sheetName val="rab_-_persiapan_&amp;_lantai-11"/>
      <sheetName val="MASTER_R11"/>
      <sheetName val="Rekap_Addendum1"/>
      <sheetName val="TOTAL__1"/>
      <sheetName val="Man_Power1"/>
      <sheetName val="Mark_Up1"/>
      <sheetName val="RAB_(OK)1"/>
      <sheetName val="_schedule_AMD-2_Rev_III1"/>
      <sheetName val="sept_01-071"/>
      <sheetName val="SALDO_KAS1"/>
      <sheetName val="IPP_VOLUME1"/>
      <sheetName val="Rp_kWh1"/>
      <sheetName val="Listrik_Mati_051"/>
      <sheetName val="Listrik_Mati_061"/>
      <sheetName val="Genlist_RPTL_DES'031"/>
      <sheetName val="Genlist_RPTL_SEP'031"/>
      <sheetName val="Summary_SUMATRA1"/>
      <sheetName val="Summary_KALIMANTAN1"/>
      <sheetName val="Summary_SULAWESI1"/>
      <sheetName val="Inv_OUTSIDE_JAVA1"/>
      <sheetName val="Summary_LUAR_JAWA1"/>
      <sheetName val="H_Dasar1"/>
      <sheetName val="Jenis_Pelatihan1"/>
      <sheetName val="BD_prix_PDR1"/>
      <sheetName val="Harga_Upah_&amp;_Bahan1"/>
      <sheetName val="NERACA_DAYA1"/>
      <sheetName val="NERACA_TAHAP_PERTAMA1"/>
      <sheetName val="SISTEM_SUMBAGSEL1"/>
      <sheetName val="BA_Exsport_Trafo_IP1"/>
      <sheetName val="Pemakaian_BBakar1"/>
      <sheetName val="BB_STAT_PTD_OKT_111"/>
      <sheetName val="BB_PP_PTD_OKT_111"/>
      <sheetName val="bb_stat_ptd_sept_111"/>
      <sheetName val="BB_per_sept_11_PTD1"/>
      <sheetName val="Rupiah_BB_permesin1"/>
      <sheetName val="PS(bruto10-neto10)_adjust1"/>
      <sheetName val="tabel_JHT1"/>
      <sheetName val="RKA_20101"/>
      <sheetName val="FORM_A31"/>
      <sheetName val="kroscek_BBM1"/>
      <sheetName val="simulasi_droping1"/>
      <sheetName val="grafi_kesiapan_versi_p3b_dan_p1"/>
      <sheetName val="Input_Data1"/>
      <sheetName val="S_D_1"/>
      <sheetName val="Eff_Thermal1"/>
      <sheetName val="EVAL_SEWA_1"/>
      <sheetName val="RKA_PER_MESIN1"/>
      <sheetName val="tabel_phs1"/>
      <sheetName val="data_PK_II-031"/>
      <sheetName val="FORM_REN_BUL_LUR1"/>
      <sheetName val="Sub_Sistem_SBST1"/>
      <sheetName val="Master_20081"/>
      <sheetName val="Simp_Belimbing1"/>
      <sheetName val="Keban_Agung1"/>
      <sheetName val="sumsel_51"/>
      <sheetName val="PLTP_ULUBELU1"/>
      <sheetName val="PLTP_Sarula1"/>
      <sheetName val="LMVPP_BELAWAN1"/>
      <sheetName val="DAF-_PEG1"/>
      <sheetName val="Asumsi_2"/>
      <sheetName val="Rekap_Sublis2"/>
      <sheetName val="Rekap_BPP2"/>
      <sheetName val="By_Non_BPP-062"/>
      <sheetName val="Rekap_rutin_psb1"/>
      <sheetName val="ESTIMASI_SUBSIDI_2007_DEPKEU_11"/>
      <sheetName val="Target_Produksi1"/>
      <sheetName val="REKAP_PROD1"/>
      <sheetName val="realisasi_Prod1"/>
      <sheetName val="L-PENGUS-24_001"/>
      <sheetName val="AGENDA_MEETING_1"/>
      <sheetName val="LABA_RUGI1"/>
      <sheetName val="Selisih_Prod1"/>
      <sheetName val="Gab_2010-2011_Ver11"/>
      <sheetName val="Visi_Dis_20121"/>
      <sheetName val="Compatibility_Report1"/>
      <sheetName val="20100119_RKAP_2010_-_All_Regio1"/>
      <sheetName val="KONSOL_(FIX)1"/>
      <sheetName val="BLC_20161"/>
      <sheetName val="Strategic_Inisiative1"/>
      <sheetName val="Operating_Cycle1"/>
      <sheetName val="Sources_&amp;_Uses1"/>
      <sheetName val="Altman_Z_Score1"/>
      <sheetName val="Rinci_sekt_13-141"/>
      <sheetName val="Tabel_PTKP1"/>
      <sheetName val="Laporan_IP"/>
      <sheetName val="ANALISA_HARGA"/>
      <sheetName val="SMK_KELAUTAN_Multi"/>
      <sheetName val="Peralatan-ok_jgn_dirubah_lagi"/>
      <sheetName val="URAIAN_"/>
      <sheetName val="RESUME ROT 2022"/>
      <sheetName val="UNTUK PAK AHYAK"/>
      <sheetName val="kont anak1"/>
      <sheetName val="Anls Hrg"/>
      <sheetName val="M. Onsite"/>
      <sheetName val="totaL"/>
      <sheetName val="I-Rutin Switchgear"/>
      <sheetName val="I-Rutin SUTT"/>
      <sheetName val="I-Rutin Banghal"/>
      <sheetName val="I-R Kendaraan"/>
      <sheetName val="I-R Perlengkapan Um"/>
      <sheetName val="V-Rutin Banghal"/>
      <sheetName val="V-R Kendaraan"/>
      <sheetName val="V-R Perlengkapan Umum"/>
      <sheetName val="V-NR Banghal"/>
      <sheetName val="I-Rutin Transformator"/>
      <sheetName val="051-Jasa Perbaikan Labirynth &amp; "/>
      <sheetName val="Bahan "/>
      <sheetName val="Pekerjaan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2">
          <cell r="B2">
            <v>423000</v>
          </cell>
        </row>
        <row r="8">
          <cell r="B8">
            <v>315000</v>
          </cell>
        </row>
        <row r="27">
          <cell r="B27">
            <v>79000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>
        <row r="2">
          <cell r="B2">
            <v>423000</v>
          </cell>
        </row>
      </sheetData>
      <sheetData sheetId="52">
        <row r="2">
          <cell r="B2">
            <v>423000</v>
          </cell>
        </row>
      </sheetData>
      <sheetData sheetId="53">
        <row r="2">
          <cell r="B2">
            <v>423000</v>
          </cell>
        </row>
      </sheetData>
      <sheetData sheetId="54">
        <row r="2">
          <cell r="B2">
            <v>423000</v>
          </cell>
        </row>
      </sheetData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>
        <row r="2">
          <cell r="B2">
            <v>423000</v>
          </cell>
        </row>
      </sheetData>
      <sheetData sheetId="142">
        <row r="2">
          <cell r="B2">
            <v>423000</v>
          </cell>
        </row>
      </sheetData>
      <sheetData sheetId="143">
        <row r="2">
          <cell r="B2">
            <v>423000</v>
          </cell>
        </row>
      </sheetData>
      <sheetData sheetId="144">
        <row r="2">
          <cell r="B2">
            <v>423000</v>
          </cell>
        </row>
      </sheetData>
      <sheetData sheetId="145">
        <row r="2">
          <cell r="B2">
            <v>423000</v>
          </cell>
        </row>
      </sheetData>
      <sheetData sheetId="146">
        <row r="2">
          <cell r="B2">
            <v>423000</v>
          </cell>
        </row>
      </sheetData>
      <sheetData sheetId="147">
        <row r="2">
          <cell r="B2">
            <v>423000</v>
          </cell>
        </row>
      </sheetData>
      <sheetData sheetId="148">
        <row r="2">
          <cell r="B2">
            <v>423000</v>
          </cell>
        </row>
      </sheetData>
      <sheetData sheetId="149">
        <row r="2">
          <cell r="B2">
            <v>423000</v>
          </cell>
        </row>
      </sheetData>
      <sheetData sheetId="150">
        <row r="2">
          <cell r="B2">
            <v>423000</v>
          </cell>
        </row>
      </sheetData>
      <sheetData sheetId="151">
        <row r="2">
          <cell r="B2">
            <v>423000</v>
          </cell>
        </row>
      </sheetData>
      <sheetData sheetId="152">
        <row r="2">
          <cell r="B2">
            <v>423000</v>
          </cell>
        </row>
      </sheetData>
      <sheetData sheetId="153">
        <row r="2">
          <cell r="B2">
            <v>423000</v>
          </cell>
        </row>
      </sheetData>
      <sheetData sheetId="154">
        <row r="2">
          <cell r="B2">
            <v>423000</v>
          </cell>
        </row>
      </sheetData>
      <sheetData sheetId="155">
        <row r="2">
          <cell r="B2">
            <v>423000</v>
          </cell>
        </row>
      </sheetData>
      <sheetData sheetId="156">
        <row r="2">
          <cell r="B2">
            <v>423000</v>
          </cell>
        </row>
      </sheetData>
      <sheetData sheetId="157">
        <row r="2">
          <cell r="B2">
            <v>423000</v>
          </cell>
        </row>
      </sheetData>
      <sheetData sheetId="158">
        <row r="2">
          <cell r="B2">
            <v>423000</v>
          </cell>
        </row>
      </sheetData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>
        <row r="2">
          <cell r="B2">
            <v>423000</v>
          </cell>
        </row>
      </sheetData>
      <sheetData sheetId="231">
        <row r="2">
          <cell r="B2">
            <v>423000</v>
          </cell>
        </row>
      </sheetData>
      <sheetData sheetId="232">
        <row r="2">
          <cell r="B2">
            <v>423000</v>
          </cell>
        </row>
      </sheetData>
      <sheetData sheetId="233" refreshError="1"/>
      <sheetData sheetId="234" refreshError="1"/>
      <sheetData sheetId="235" refreshError="1"/>
      <sheetData sheetId="236">
        <row r="2">
          <cell r="B2">
            <v>423000</v>
          </cell>
        </row>
      </sheetData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>
        <row r="2">
          <cell r="B2">
            <v>423000</v>
          </cell>
        </row>
      </sheetData>
      <sheetData sheetId="305">
        <row r="2">
          <cell r="B2">
            <v>423000</v>
          </cell>
        </row>
      </sheetData>
      <sheetData sheetId="306">
        <row r="2">
          <cell r="B2">
            <v>423000</v>
          </cell>
        </row>
      </sheetData>
      <sheetData sheetId="307">
        <row r="2">
          <cell r="B2">
            <v>423000</v>
          </cell>
        </row>
      </sheetData>
      <sheetData sheetId="308"/>
      <sheetData sheetId="309"/>
      <sheetData sheetId="310"/>
      <sheetData sheetId="311">
        <row r="2">
          <cell r="B2">
            <v>423000</v>
          </cell>
        </row>
      </sheetData>
      <sheetData sheetId="312">
        <row r="2">
          <cell r="B2">
            <v>423000</v>
          </cell>
        </row>
      </sheetData>
      <sheetData sheetId="313">
        <row r="2">
          <cell r="B2">
            <v>423000</v>
          </cell>
        </row>
      </sheetData>
      <sheetData sheetId="314">
        <row r="2">
          <cell r="B2">
            <v>423000</v>
          </cell>
        </row>
      </sheetData>
      <sheetData sheetId="315">
        <row r="2">
          <cell r="B2">
            <v>423000</v>
          </cell>
        </row>
      </sheetData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>
        <row r="2">
          <cell r="B2">
            <v>423000</v>
          </cell>
        </row>
      </sheetData>
      <sheetData sheetId="337">
        <row r="2">
          <cell r="B2">
            <v>423000</v>
          </cell>
        </row>
      </sheetData>
      <sheetData sheetId="338">
        <row r="2">
          <cell r="B2">
            <v>423000</v>
          </cell>
        </row>
      </sheetData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>
        <row r="2">
          <cell r="B2">
            <v>423000</v>
          </cell>
        </row>
      </sheetData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>
        <row r="2">
          <cell r="B2">
            <v>423000</v>
          </cell>
        </row>
      </sheetData>
      <sheetData sheetId="498"/>
      <sheetData sheetId="499">
        <row r="2">
          <cell r="B2">
            <v>423000</v>
          </cell>
        </row>
      </sheetData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>
        <row r="2">
          <cell r="B2">
            <v>423000</v>
          </cell>
        </row>
      </sheetData>
      <sheetData sheetId="554">
        <row r="2">
          <cell r="B2">
            <v>423000</v>
          </cell>
        </row>
      </sheetData>
      <sheetData sheetId="555">
        <row r="2">
          <cell r="B2">
            <v>423000</v>
          </cell>
        </row>
      </sheetData>
      <sheetData sheetId="556">
        <row r="2">
          <cell r="B2">
            <v>423000</v>
          </cell>
        </row>
      </sheetData>
      <sheetData sheetId="557">
        <row r="2">
          <cell r="B2">
            <v>423000</v>
          </cell>
        </row>
      </sheetData>
      <sheetData sheetId="558">
        <row r="2">
          <cell r="B2">
            <v>423000</v>
          </cell>
        </row>
      </sheetData>
      <sheetData sheetId="559">
        <row r="2">
          <cell r="B2">
            <v>423000</v>
          </cell>
        </row>
      </sheetData>
      <sheetData sheetId="560">
        <row r="2">
          <cell r="B2">
            <v>423000</v>
          </cell>
        </row>
      </sheetData>
      <sheetData sheetId="561">
        <row r="2">
          <cell r="B2">
            <v>423000</v>
          </cell>
        </row>
      </sheetData>
      <sheetData sheetId="562">
        <row r="2">
          <cell r="B2">
            <v>423000</v>
          </cell>
        </row>
      </sheetData>
      <sheetData sheetId="563">
        <row r="2">
          <cell r="B2">
            <v>423000</v>
          </cell>
        </row>
      </sheetData>
      <sheetData sheetId="564">
        <row r="2">
          <cell r="B2">
            <v>423000</v>
          </cell>
        </row>
      </sheetData>
      <sheetData sheetId="565">
        <row r="2">
          <cell r="B2">
            <v>423000</v>
          </cell>
        </row>
      </sheetData>
      <sheetData sheetId="566">
        <row r="2">
          <cell r="B2">
            <v>423000</v>
          </cell>
        </row>
      </sheetData>
      <sheetData sheetId="567">
        <row r="2">
          <cell r="B2">
            <v>423000</v>
          </cell>
        </row>
      </sheetData>
      <sheetData sheetId="568">
        <row r="2">
          <cell r="B2">
            <v>423000</v>
          </cell>
        </row>
      </sheetData>
      <sheetData sheetId="569">
        <row r="2">
          <cell r="B2">
            <v>423000</v>
          </cell>
        </row>
      </sheetData>
      <sheetData sheetId="570">
        <row r="2">
          <cell r="B2">
            <v>423000</v>
          </cell>
        </row>
      </sheetData>
      <sheetData sheetId="571">
        <row r="2">
          <cell r="B2">
            <v>423000</v>
          </cell>
        </row>
      </sheetData>
      <sheetData sheetId="572">
        <row r="2">
          <cell r="B2">
            <v>423000</v>
          </cell>
        </row>
      </sheetData>
      <sheetData sheetId="573">
        <row r="2">
          <cell r="B2">
            <v>423000</v>
          </cell>
        </row>
      </sheetData>
      <sheetData sheetId="574">
        <row r="2">
          <cell r="B2">
            <v>423000</v>
          </cell>
        </row>
      </sheetData>
      <sheetData sheetId="575">
        <row r="2">
          <cell r="B2">
            <v>423000</v>
          </cell>
        </row>
      </sheetData>
      <sheetData sheetId="576"/>
      <sheetData sheetId="577">
        <row r="2">
          <cell r="B2">
            <v>423000</v>
          </cell>
        </row>
      </sheetData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/>
      <sheetData sheetId="586"/>
      <sheetData sheetId="587"/>
      <sheetData sheetId="588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>
        <row r="2">
          <cell r="B2">
            <v>423000</v>
          </cell>
        </row>
      </sheetData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>
        <row r="2">
          <cell r="B2">
            <v>423000</v>
          </cell>
        </row>
      </sheetData>
      <sheetData sheetId="636">
        <row r="2">
          <cell r="B2">
            <v>423000</v>
          </cell>
        </row>
      </sheetData>
      <sheetData sheetId="637">
        <row r="2">
          <cell r="B2">
            <v>423000</v>
          </cell>
        </row>
      </sheetData>
      <sheetData sheetId="638">
        <row r="2">
          <cell r="B2">
            <v>423000</v>
          </cell>
        </row>
      </sheetData>
      <sheetData sheetId="639">
        <row r="2">
          <cell r="B2">
            <v>423000</v>
          </cell>
        </row>
      </sheetData>
      <sheetData sheetId="640">
        <row r="2">
          <cell r="B2">
            <v>423000</v>
          </cell>
        </row>
      </sheetData>
      <sheetData sheetId="641">
        <row r="2">
          <cell r="B2">
            <v>423000</v>
          </cell>
        </row>
      </sheetData>
      <sheetData sheetId="642">
        <row r="2">
          <cell r="B2">
            <v>423000</v>
          </cell>
        </row>
      </sheetData>
      <sheetData sheetId="643">
        <row r="2">
          <cell r="B2">
            <v>423000</v>
          </cell>
        </row>
      </sheetData>
      <sheetData sheetId="644">
        <row r="2">
          <cell r="B2">
            <v>423000</v>
          </cell>
        </row>
      </sheetData>
      <sheetData sheetId="645">
        <row r="2">
          <cell r="B2">
            <v>423000</v>
          </cell>
        </row>
      </sheetData>
      <sheetData sheetId="646">
        <row r="2">
          <cell r="B2">
            <v>423000</v>
          </cell>
        </row>
      </sheetData>
      <sheetData sheetId="647">
        <row r="2">
          <cell r="B2">
            <v>423000</v>
          </cell>
        </row>
      </sheetData>
      <sheetData sheetId="648">
        <row r="2">
          <cell r="B2">
            <v>423000</v>
          </cell>
        </row>
      </sheetData>
      <sheetData sheetId="649">
        <row r="2">
          <cell r="B2">
            <v>423000</v>
          </cell>
        </row>
      </sheetData>
      <sheetData sheetId="650">
        <row r="2">
          <cell r="B2">
            <v>423000</v>
          </cell>
        </row>
      </sheetData>
      <sheetData sheetId="651">
        <row r="2">
          <cell r="B2">
            <v>423000</v>
          </cell>
        </row>
      </sheetData>
      <sheetData sheetId="652">
        <row r="2">
          <cell r="B2">
            <v>423000</v>
          </cell>
        </row>
      </sheetData>
      <sheetData sheetId="653">
        <row r="2">
          <cell r="B2">
            <v>423000</v>
          </cell>
        </row>
      </sheetData>
      <sheetData sheetId="654">
        <row r="2">
          <cell r="B2">
            <v>423000</v>
          </cell>
        </row>
      </sheetData>
      <sheetData sheetId="655">
        <row r="2">
          <cell r="B2">
            <v>423000</v>
          </cell>
        </row>
      </sheetData>
      <sheetData sheetId="656">
        <row r="2">
          <cell r="B2">
            <v>423000</v>
          </cell>
        </row>
      </sheetData>
      <sheetData sheetId="657">
        <row r="2">
          <cell r="B2">
            <v>423000</v>
          </cell>
        </row>
      </sheetData>
      <sheetData sheetId="658">
        <row r="2">
          <cell r="B2">
            <v>423000</v>
          </cell>
        </row>
      </sheetData>
      <sheetData sheetId="659">
        <row r="2">
          <cell r="B2">
            <v>423000</v>
          </cell>
        </row>
      </sheetData>
      <sheetData sheetId="660">
        <row r="2">
          <cell r="B2">
            <v>423000</v>
          </cell>
        </row>
      </sheetData>
      <sheetData sheetId="661">
        <row r="2">
          <cell r="B2">
            <v>423000</v>
          </cell>
        </row>
      </sheetData>
      <sheetData sheetId="662">
        <row r="2">
          <cell r="B2">
            <v>423000</v>
          </cell>
        </row>
      </sheetData>
      <sheetData sheetId="663">
        <row r="2">
          <cell r="B2">
            <v>423000</v>
          </cell>
        </row>
      </sheetData>
      <sheetData sheetId="664">
        <row r="2">
          <cell r="B2">
            <v>423000</v>
          </cell>
        </row>
      </sheetData>
      <sheetData sheetId="665">
        <row r="2">
          <cell r="B2">
            <v>423000</v>
          </cell>
        </row>
      </sheetData>
      <sheetData sheetId="666">
        <row r="2">
          <cell r="B2">
            <v>423000</v>
          </cell>
        </row>
      </sheetData>
      <sheetData sheetId="667">
        <row r="2">
          <cell r="B2">
            <v>423000</v>
          </cell>
        </row>
      </sheetData>
      <sheetData sheetId="668">
        <row r="2">
          <cell r="B2">
            <v>423000</v>
          </cell>
        </row>
      </sheetData>
      <sheetData sheetId="669">
        <row r="2">
          <cell r="B2">
            <v>423000</v>
          </cell>
        </row>
      </sheetData>
      <sheetData sheetId="670">
        <row r="2">
          <cell r="B2">
            <v>423000</v>
          </cell>
        </row>
      </sheetData>
      <sheetData sheetId="671">
        <row r="2">
          <cell r="B2">
            <v>423000</v>
          </cell>
        </row>
      </sheetData>
      <sheetData sheetId="672">
        <row r="2">
          <cell r="B2">
            <v>423000</v>
          </cell>
        </row>
      </sheetData>
      <sheetData sheetId="673">
        <row r="2">
          <cell r="B2">
            <v>423000</v>
          </cell>
        </row>
      </sheetData>
      <sheetData sheetId="674">
        <row r="2">
          <cell r="B2">
            <v>423000</v>
          </cell>
        </row>
      </sheetData>
      <sheetData sheetId="675">
        <row r="2">
          <cell r="B2">
            <v>423000</v>
          </cell>
        </row>
      </sheetData>
      <sheetData sheetId="676">
        <row r="2">
          <cell r="B2">
            <v>423000</v>
          </cell>
        </row>
      </sheetData>
      <sheetData sheetId="677">
        <row r="2">
          <cell r="B2">
            <v>423000</v>
          </cell>
        </row>
      </sheetData>
      <sheetData sheetId="678">
        <row r="2">
          <cell r="B2">
            <v>423000</v>
          </cell>
        </row>
      </sheetData>
      <sheetData sheetId="679">
        <row r="2">
          <cell r="B2">
            <v>423000</v>
          </cell>
        </row>
      </sheetData>
      <sheetData sheetId="680">
        <row r="2">
          <cell r="B2">
            <v>423000</v>
          </cell>
        </row>
      </sheetData>
      <sheetData sheetId="681">
        <row r="2">
          <cell r="B2">
            <v>423000</v>
          </cell>
        </row>
      </sheetData>
      <sheetData sheetId="682">
        <row r="2">
          <cell r="B2">
            <v>423000</v>
          </cell>
        </row>
      </sheetData>
      <sheetData sheetId="683">
        <row r="2">
          <cell r="B2">
            <v>423000</v>
          </cell>
        </row>
      </sheetData>
      <sheetData sheetId="684">
        <row r="2">
          <cell r="B2">
            <v>423000</v>
          </cell>
        </row>
      </sheetData>
      <sheetData sheetId="685">
        <row r="2">
          <cell r="B2">
            <v>423000</v>
          </cell>
        </row>
      </sheetData>
      <sheetData sheetId="686">
        <row r="2">
          <cell r="B2">
            <v>423000</v>
          </cell>
        </row>
      </sheetData>
      <sheetData sheetId="687">
        <row r="2">
          <cell r="B2">
            <v>423000</v>
          </cell>
        </row>
      </sheetData>
      <sheetData sheetId="688">
        <row r="2">
          <cell r="B2">
            <v>423000</v>
          </cell>
        </row>
      </sheetData>
      <sheetData sheetId="689">
        <row r="2">
          <cell r="B2">
            <v>423000</v>
          </cell>
        </row>
      </sheetData>
      <sheetData sheetId="690">
        <row r="2">
          <cell r="B2">
            <v>423000</v>
          </cell>
        </row>
      </sheetData>
      <sheetData sheetId="691">
        <row r="2">
          <cell r="B2">
            <v>423000</v>
          </cell>
        </row>
      </sheetData>
      <sheetData sheetId="692">
        <row r="2">
          <cell r="B2">
            <v>423000</v>
          </cell>
        </row>
      </sheetData>
      <sheetData sheetId="693">
        <row r="2">
          <cell r="B2">
            <v>423000</v>
          </cell>
        </row>
      </sheetData>
      <sheetData sheetId="694">
        <row r="2">
          <cell r="B2">
            <v>423000</v>
          </cell>
        </row>
      </sheetData>
      <sheetData sheetId="695">
        <row r="2">
          <cell r="B2">
            <v>423000</v>
          </cell>
        </row>
      </sheetData>
      <sheetData sheetId="696">
        <row r="2">
          <cell r="B2">
            <v>423000</v>
          </cell>
        </row>
      </sheetData>
      <sheetData sheetId="697">
        <row r="2">
          <cell r="B2">
            <v>423000</v>
          </cell>
        </row>
      </sheetData>
      <sheetData sheetId="698">
        <row r="2">
          <cell r="B2">
            <v>423000</v>
          </cell>
        </row>
      </sheetData>
      <sheetData sheetId="699">
        <row r="2">
          <cell r="B2">
            <v>423000</v>
          </cell>
        </row>
      </sheetData>
      <sheetData sheetId="700">
        <row r="2">
          <cell r="B2">
            <v>423000</v>
          </cell>
        </row>
      </sheetData>
      <sheetData sheetId="701">
        <row r="2">
          <cell r="B2">
            <v>423000</v>
          </cell>
        </row>
      </sheetData>
      <sheetData sheetId="702">
        <row r="2">
          <cell r="B2">
            <v>423000</v>
          </cell>
        </row>
      </sheetData>
      <sheetData sheetId="703">
        <row r="2">
          <cell r="B2">
            <v>423000</v>
          </cell>
        </row>
      </sheetData>
      <sheetData sheetId="704">
        <row r="2">
          <cell r="B2">
            <v>423000</v>
          </cell>
        </row>
      </sheetData>
      <sheetData sheetId="705">
        <row r="2">
          <cell r="B2">
            <v>423000</v>
          </cell>
        </row>
      </sheetData>
      <sheetData sheetId="706"/>
      <sheetData sheetId="707">
        <row r="2">
          <cell r="B2">
            <v>423000</v>
          </cell>
        </row>
      </sheetData>
      <sheetData sheetId="708">
        <row r="2">
          <cell r="B2">
            <v>423000</v>
          </cell>
        </row>
      </sheetData>
      <sheetData sheetId="709">
        <row r="2">
          <cell r="B2">
            <v>423000</v>
          </cell>
        </row>
      </sheetData>
      <sheetData sheetId="710"/>
      <sheetData sheetId="711">
        <row r="2">
          <cell r="B2">
            <v>423000</v>
          </cell>
        </row>
      </sheetData>
      <sheetData sheetId="712">
        <row r="2">
          <cell r="B2">
            <v>423000</v>
          </cell>
        </row>
      </sheetData>
      <sheetData sheetId="713">
        <row r="2">
          <cell r="B2">
            <v>423000</v>
          </cell>
        </row>
      </sheetData>
      <sheetData sheetId="714">
        <row r="2">
          <cell r="B2">
            <v>423000</v>
          </cell>
        </row>
      </sheetData>
      <sheetData sheetId="715">
        <row r="2">
          <cell r="B2">
            <v>423000</v>
          </cell>
        </row>
      </sheetData>
      <sheetData sheetId="716">
        <row r="2">
          <cell r="B2">
            <v>423000</v>
          </cell>
        </row>
      </sheetData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>
        <row r="8">
          <cell r="B8" t="str">
            <v>:</v>
          </cell>
        </row>
      </sheetData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>
        <row r="2">
          <cell r="B2">
            <v>423000</v>
          </cell>
        </row>
      </sheetData>
      <sheetData sheetId="823">
        <row r="2">
          <cell r="B2">
            <v>423000</v>
          </cell>
        </row>
      </sheetData>
      <sheetData sheetId="824">
        <row r="2">
          <cell r="B2">
            <v>423000</v>
          </cell>
        </row>
      </sheetData>
      <sheetData sheetId="825">
        <row r="2">
          <cell r="B2">
            <v>423000</v>
          </cell>
        </row>
      </sheetData>
      <sheetData sheetId="826">
        <row r="2">
          <cell r="B2">
            <v>423000</v>
          </cell>
        </row>
      </sheetData>
      <sheetData sheetId="827">
        <row r="2">
          <cell r="B2">
            <v>423000</v>
          </cell>
        </row>
      </sheetData>
      <sheetData sheetId="828">
        <row r="2">
          <cell r="B2">
            <v>423000</v>
          </cell>
        </row>
      </sheetData>
      <sheetData sheetId="829">
        <row r="2">
          <cell r="B2">
            <v>423000</v>
          </cell>
        </row>
      </sheetData>
      <sheetData sheetId="830">
        <row r="2">
          <cell r="B2">
            <v>423000</v>
          </cell>
        </row>
      </sheetData>
      <sheetData sheetId="831">
        <row r="2">
          <cell r="B2">
            <v>423000</v>
          </cell>
        </row>
      </sheetData>
      <sheetData sheetId="832">
        <row r="2">
          <cell r="B2">
            <v>423000</v>
          </cell>
        </row>
      </sheetData>
      <sheetData sheetId="833">
        <row r="2">
          <cell r="B2">
            <v>423000</v>
          </cell>
        </row>
      </sheetData>
      <sheetData sheetId="834">
        <row r="2">
          <cell r="B2">
            <v>423000</v>
          </cell>
        </row>
      </sheetData>
      <sheetData sheetId="835">
        <row r="2">
          <cell r="B2">
            <v>423000</v>
          </cell>
        </row>
      </sheetData>
      <sheetData sheetId="836">
        <row r="2">
          <cell r="B2">
            <v>423000</v>
          </cell>
        </row>
      </sheetData>
      <sheetData sheetId="837">
        <row r="2">
          <cell r="B2">
            <v>423000</v>
          </cell>
        </row>
      </sheetData>
      <sheetData sheetId="838">
        <row r="2">
          <cell r="B2">
            <v>423000</v>
          </cell>
        </row>
      </sheetData>
      <sheetData sheetId="839">
        <row r="2">
          <cell r="B2">
            <v>423000</v>
          </cell>
        </row>
      </sheetData>
      <sheetData sheetId="840">
        <row r="2">
          <cell r="B2">
            <v>423000</v>
          </cell>
        </row>
      </sheetData>
      <sheetData sheetId="841">
        <row r="2">
          <cell r="B2">
            <v>423000</v>
          </cell>
        </row>
      </sheetData>
      <sheetData sheetId="842">
        <row r="2">
          <cell r="B2">
            <v>423000</v>
          </cell>
        </row>
      </sheetData>
      <sheetData sheetId="843">
        <row r="2">
          <cell r="B2">
            <v>423000</v>
          </cell>
        </row>
      </sheetData>
      <sheetData sheetId="844">
        <row r="2">
          <cell r="B2">
            <v>423000</v>
          </cell>
        </row>
      </sheetData>
      <sheetData sheetId="845">
        <row r="2">
          <cell r="B2">
            <v>423000</v>
          </cell>
        </row>
      </sheetData>
      <sheetData sheetId="846">
        <row r="2">
          <cell r="B2">
            <v>423000</v>
          </cell>
        </row>
      </sheetData>
      <sheetData sheetId="847">
        <row r="2">
          <cell r="B2">
            <v>423000</v>
          </cell>
        </row>
      </sheetData>
      <sheetData sheetId="848">
        <row r="2">
          <cell r="B2">
            <v>423000</v>
          </cell>
        </row>
      </sheetData>
      <sheetData sheetId="849">
        <row r="2">
          <cell r="B2">
            <v>423000</v>
          </cell>
        </row>
      </sheetData>
      <sheetData sheetId="850">
        <row r="2">
          <cell r="B2">
            <v>423000</v>
          </cell>
        </row>
      </sheetData>
      <sheetData sheetId="851">
        <row r="2">
          <cell r="B2">
            <v>423000</v>
          </cell>
        </row>
      </sheetData>
      <sheetData sheetId="852">
        <row r="2">
          <cell r="B2">
            <v>423000</v>
          </cell>
        </row>
      </sheetData>
      <sheetData sheetId="853">
        <row r="2">
          <cell r="B2">
            <v>423000</v>
          </cell>
        </row>
      </sheetData>
      <sheetData sheetId="854">
        <row r="2">
          <cell r="B2">
            <v>423000</v>
          </cell>
        </row>
      </sheetData>
      <sheetData sheetId="855">
        <row r="2">
          <cell r="B2">
            <v>423000</v>
          </cell>
        </row>
      </sheetData>
      <sheetData sheetId="856">
        <row r="2">
          <cell r="B2">
            <v>423000</v>
          </cell>
        </row>
      </sheetData>
      <sheetData sheetId="857">
        <row r="2">
          <cell r="B2">
            <v>423000</v>
          </cell>
        </row>
      </sheetData>
      <sheetData sheetId="858">
        <row r="2">
          <cell r="B2">
            <v>423000</v>
          </cell>
        </row>
      </sheetData>
      <sheetData sheetId="859">
        <row r="2">
          <cell r="B2">
            <v>423000</v>
          </cell>
        </row>
      </sheetData>
      <sheetData sheetId="860">
        <row r="2">
          <cell r="B2">
            <v>423000</v>
          </cell>
        </row>
      </sheetData>
      <sheetData sheetId="861">
        <row r="2">
          <cell r="B2">
            <v>423000</v>
          </cell>
        </row>
      </sheetData>
      <sheetData sheetId="862">
        <row r="2">
          <cell r="B2">
            <v>423000</v>
          </cell>
        </row>
      </sheetData>
      <sheetData sheetId="863">
        <row r="2">
          <cell r="B2">
            <v>423000</v>
          </cell>
        </row>
      </sheetData>
      <sheetData sheetId="864">
        <row r="2">
          <cell r="B2">
            <v>423000</v>
          </cell>
        </row>
      </sheetData>
      <sheetData sheetId="865">
        <row r="2">
          <cell r="B2">
            <v>423000</v>
          </cell>
        </row>
      </sheetData>
      <sheetData sheetId="866">
        <row r="2">
          <cell r="B2">
            <v>423000</v>
          </cell>
        </row>
      </sheetData>
      <sheetData sheetId="867">
        <row r="2">
          <cell r="B2">
            <v>423000</v>
          </cell>
        </row>
      </sheetData>
      <sheetData sheetId="868">
        <row r="2">
          <cell r="B2">
            <v>423000</v>
          </cell>
        </row>
      </sheetData>
      <sheetData sheetId="869">
        <row r="2">
          <cell r="B2">
            <v>423000</v>
          </cell>
        </row>
      </sheetData>
      <sheetData sheetId="870">
        <row r="2">
          <cell r="B2">
            <v>423000</v>
          </cell>
        </row>
      </sheetData>
      <sheetData sheetId="871">
        <row r="2">
          <cell r="B2">
            <v>423000</v>
          </cell>
        </row>
      </sheetData>
      <sheetData sheetId="872">
        <row r="2">
          <cell r="B2">
            <v>423000</v>
          </cell>
        </row>
      </sheetData>
      <sheetData sheetId="873">
        <row r="2">
          <cell r="B2">
            <v>423000</v>
          </cell>
        </row>
      </sheetData>
      <sheetData sheetId="874">
        <row r="2">
          <cell r="B2">
            <v>423000</v>
          </cell>
        </row>
      </sheetData>
      <sheetData sheetId="875">
        <row r="2">
          <cell r="B2">
            <v>423000</v>
          </cell>
        </row>
      </sheetData>
      <sheetData sheetId="876">
        <row r="2">
          <cell r="B2">
            <v>423000</v>
          </cell>
        </row>
      </sheetData>
      <sheetData sheetId="877">
        <row r="2">
          <cell r="B2">
            <v>423000</v>
          </cell>
        </row>
      </sheetData>
      <sheetData sheetId="878">
        <row r="2">
          <cell r="B2">
            <v>423000</v>
          </cell>
        </row>
      </sheetData>
      <sheetData sheetId="879">
        <row r="2">
          <cell r="B2">
            <v>423000</v>
          </cell>
        </row>
      </sheetData>
      <sheetData sheetId="880">
        <row r="2">
          <cell r="B2">
            <v>423000</v>
          </cell>
        </row>
      </sheetData>
      <sheetData sheetId="881">
        <row r="2">
          <cell r="B2">
            <v>423000</v>
          </cell>
        </row>
      </sheetData>
      <sheetData sheetId="882">
        <row r="2">
          <cell r="B2">
            <v>423000</v>
          </cell>
        </row>
      </sheetData>
      <sheetData sheetId="883">
        <row r="2">
          <cell r="B2">
            <v>423000</v>
          </cell>
        </row>
      </sheetData>
      <sheetData sheetId="884">
        <row r="2">
          <cell r="B2">
            <v>423000</v>
          </cell>
        </row>
      </sheetData>
      <sheetData sheetId="885">
        <row r="2">
          <cell r="B2">
            <v>423000</v>
          </cell>
        </row>
      </sheetData>
      <sheetData sheetId="886">
        <row r="2">
          <cell r="B2">
            <v>423000</v>
          </cell>
        </row>
      </sheetData>
      <sheetData sheetId="887">
        <row r="2">
          <cell r="B2">
            <v>423000</v>
          </cell>
        </row>
      </sheetData>
      <sheetData sheetId="888">
        <row r="2">
          <cell r="B2">
            <v>423000</v>
          </cell>
        </row>
      </sheetData>
      <sheetData sheetId="889">
        <row r="2">
          <cell r="B2">
            <v>423000</v>
          </cell>
        </row>
      </sheetData>
      <sheetData sheetId="890">
        <row r="2">
          <cell r="B2">
            <v>423000</v>
          </cell>
        </row>
      </sheetData>
      <sheetData sheetId="891">
        <row r="2">
          <cell r="B2">
            <v>423000</v>
          </cell>
        </row>
      </sheetData>
      <sheetData sheetId="892">
        <row r="2">
          <cell r="B2">
            <v>423000</v>
          </cell>
        </row>
      </sheetData>
      <sheetData sheetId="893">
        <row r="2">
          <cell r="B2">
            <v>423000</v>
          </cell>
        </row>
      </sheetData>
      <sheetData sheetId="894">
        <row r="2">
          <cell r="B2">
            <v>423000</v>
          </cell>
        </row>
      </sheetData>
      <sheetData sheetId="895">
        <row r="2">
          <cell r="B2">
            <v>423000</v>
          </cell>
        </row>
      </sheetData>
      <sheetData sheetId="896">
        <row r="2">
          <cell r="B2">
            <v>423000</v>
          </cell>
        </row>
      </sheetData>
      <sheetData sheetId="897">
        <row r="2">
          <cell r="B2">
            <v>423000</v>
          </cell>
        </row>
      </sheetData>
      <sheetData sheetId="898">
        <row r="2">
          <cell r="B2">
            <v>423000</v>
          </cell>
        </row>
      </sheetData>
      <sheetData sheetId="899">
        <row r="2">
          <cell r="B2">
            <v>423000</v>
          </cell>
        </row>
      </sheetData>
      <sheetData sheetId="900">
        <row r="2">
          <cell r="B2">
            <v>423000</v>
          </cell>
        </row>
      </sheetData>
      <sheetData sheetId="901">
        <row r="2">
          <cell r="B2">
            <v>423000</v>
          </cell>
        </row>
      </sheetData>
      <sheetData sheetId="902">
        <row r="2">
          <cell r="B2">
            <v>423000</v>
          </cell>
        </row>
      </sheetData>
      <sheetData sheetId="903">
        <row r="2">
          <cell r="B2">
            <v>423000</v>
          </cell>
        </row>
      </sheetData>
      <sheetData sheetId="904">
        <row r="2">
          <cell r="B2">
            <v>423000</v>
          </cell>
        </row>
      </sheetData>
      <sheetData sheetId="905">
        <row r="2">
          <cell r="B2">
            <v>423000</v>
          </cell>
        </row>
      </sheetData>
      <sheetData sheetId="906">
        <row r="2">
          <cell r="B2">
            <v>423000</v>
          </cell>
        </row>
      </sheetData>
      <sheetData sheetId="907">
        <row r="2">
          <cell r="B2">
            <v>423000</v>
          </cell>
        </row>
      </sheetData>
      <sheetData sheetId="908">
        <row r="2">
          <cell r="B2">
            <v>423000</v>
          </cell>
        </row>
      </sheetData>
      <sheetData sheetId="909">
        <row r="2">
          <cell r="B2">
            <v>423000</v>
          </cell>
        </row>
      </sheetData>
      <sheetData sheetId="910">
        <row r="2">
          <cell r="B2">
            <v>423000</v>
          </cell>
        </row>
      </sheetData>
      <sheetData sheetId="911">
        <row r="2">
          <cell r="B2">
            <v>423000</v>
          </cell>
        </row>
      </sheetData>
      <sheetData sheetId="912">
        <row r="2">
          <cell r="B2">
            <v>423000</v>
          </cell>
        </row>
      </sheetData>
      <sheetData sheetId="913">
        <row r="2">
          <cell r="B2">
            <v>423000</v>
          </cell>
        </row>
      </sheetData>
      <sheetData sheetId="914">
        <row r="2">
          <cell r="B2">
            <v>423000</v>
          </cell>
        </row>
      </sheetData>
      <sheetData sheetId="915">
        <row r="2">
          <cell r="B2">
            <v>423000</v>
          </cell>
        </row>
      </sheetData>
      <sheetData sheetId="916">
        <row r="2">
          <cell r="B2">
            <v>423000</v>
          </cell>
        </row>
      </sheetData>
      <sheetData sheetId="917">
        <row r="2">
          <cell r="B2">
            <v>423000</v>
          </cell>
        </row>
      </sheetData>
      <sheetData sheetId="918">
        <row r="2">
          <cell r="B2">
            <v>423000</v>
          </cell>
        </row>
      </sheetData>
      <sheetData sheetId="919">
        <row r="2">
          <cell r="B2">
            <v>423000</v>
          </cell>
        </row>
      </sheetData>
      <sheetData sheetId="920">
        <row r="2">
          <cell r="B2">
            <v>423000</v>
          </cell>
        </row>
      </sheetData>
      <sheetData sheetId="921">
        <row r="2">
          <cell r="B2">
            <v>423000</v>
          </cell>
        </row>
      </sheetData>
      <sheetData sheetId="922">
        <row r="2">
          <cell r="B2">
            <v>423000</v>
          </cell>
        </row>
      </sheetData>
      <sheetData sheetId="923">
        <row r="2">
          <cell r="B2">
            <v>423000</v>
          </cell>
        </row>
      </sheetData>
      <sheetData sheetId="924" refreshError="1"/>
      <sheetData sheetId="925" refreshError="1"/>
      <sheetData sheetId="926">
        <row r="2">
          <cell r="B2">
            <v>423000</v>
          </cell>
        </row>
      </sheetData>
      <sheetData sheetId="927">
        <row r="2">
          <cell r="B2">
            <v>423000</v>
          </cell>
        </row>
      </sheetData>
      <sheetData sheetId="928">
        <row r="2">
          <cell r="B2">
            <v>423000</v>
          </cell>
        </row>
      </sheetData>
      <sheetData sheetId="929">
        <row r="2">
          <cell r="B2">
            <v>423000</v>
          </cell>
        </row>
      </sheetData>
      <sheetData sheetId="930">
        <row r="2">
          <cell r="B2">
            <v>423000</v>
          </cell>
        </row>
      </sheetData>
      <sheetData sheetId="931">
        <row r="2">
          <cell r="B2">
            <v>423000</v>
          </cell>
        </row>
      </sheetData>
      <sheetData sheetId="932">
        <row r="2">
          <cell r="B2">
            <v>423000</v>
          </cell>
        </row>
      </sheetData>
      <sheetData sheetId="933">
        <row r="2">
          <cell r="B2">
            <v>423000</v>
          </cell>
        </row>
      </sheetData>
      <sheetData sheetId="934">
        <row r="2">
          <cell r="B2">
            <v>423000</v>
          </cell>
        </row>
      </sheetData>
      <sheetData sheetId="935">
        <row r="2">
          <cell r="B2">
            <v>423000</v>
          </cell>
        </row>
      </sheetData>
      <sheetData sheetId="936">
        <row r="2">
          <cell r="B2">
            <v>423000</v>
          </cell>
        </row>
      </sheetData>
      <sheetData sheetId="937">
        <row r="2">
          <cell r="B2">
            <v>423000</v>
          </cell>
        </row>
      </sheetData>
      <sheetData sheetId="938">
        <row r="2">
          <cell r="B2">
            <v>423000</v>
          </cell>
        </row>
      </sheetData>
      <sheetData sheetId="939">
        <row r="2">
          <cell r="B2">
            <v>423000</v>
          </cell>
        </row>
      </sheetData>
      <sheetData sheetId="940">
        <row r="2">
          <cell r="B2">
            <v>423000</v>
          </cell>
        </row>
      </sheetData>
      <sheetData sheetId="941">
        <row r="2">
          <cell r="B2">
            <v>423000</v>
          </cell>
        </row>
      </sheetData>
      <sheetData sheetId="942">
        <row r="2">
          <cell r="B2">
            <v>423000</v>
          </cell>
        </row>
      </sheetData>
      <sheetData sheetId="943">
        <row r="2">
          <cell r="B2">
            <v>423000</v>
          </cell>
        </row>
      </sheetData>
      <sheetData sheetId="944">
        <row r="2">
          <cell r="B2">
            <v>423000</v>
          </cell>
        </row>
      </sheetData>
      <sheetData sheetId="945">
        <row r="2">
          <cell r="B2">
            <v>423000</v>
          </cell>
        </row>
      </sheetData>
      <sheetData sheetId="946">
        <row r="2">
          <cell r="B2">
            <v>423000</v>
          </cell>
        </row>
      </sheetData>
      <sheetData sheetId="947">
        <row r="2">
          <cell r="B2">
            <v>423000</v>
          </cell>
        </row>
      </sheetData>
      <sheetData sheetId="948">
        <row r="2">
          <cell r="B2">
            <v>423000</v>
          </cell>
        </row>
      </sheetData>
      <sheetData sheetId="949">
        <row r="2">
          <cell r="B2">
            <v>423000</v>
          </cell>
        </row>
      </sheetData>
      <sheetData sheetId="950">
        <row r="2">
          <cell r="B2">
            <v>423000</v>
          </cell>
        </row>
      </sheetData>
      <sheetData sheetId="951">
        <row r="2">
          <cell r="B2">
            <v>423000</v>
          </cell>
        </row>
      </sheetData>
      <sheetData sheetId="952">
        <row r="2">
          <cell r="B2">
            <v>423000</v>
          </cell>
        </row>
      </sheetData>
      <sheetData sheetId="953">
        <row r="2">
          <cell r="B2">
            <v>423000</v>
          </cell>
        </row>
      </sheetData>
      <sheetData sheetId="954">
        <row r="8">
          <cell r="B8" t="str">
            <v>:</v>
          </cell>
        </row>
      </sheetData>
      <sheetData sheetId="955"/>
      <sheetData sheetId="956">
        <row r="2">
          <cell r="B2">
            <v>423000</v>
          </cell>
        </row>
      </sheetData>
      <sheetData sheetId="957">
        <row r="2">
          <cell r="B2">
            <v>423000</v>
          </cell>
        </row>
      </sheetData>
      <sheetData sheetId="958">
        <row r="2">
          <cell r="B2">
            <v>423000</v>
          </cell>
        </row>
      </sheetData>
      <sheetData sheetId="959">
        <row r="2">
          <cell r="B2">
            <v>423000</v>
          </cell>
        </row>
      </sheetData>
      <sheetData sheetId="960">
        <row r="2">
          <cell r="B2">
            <v>423000</v>
          </cell>
        </row>
      </sheetData>
      <sheetData sheetId="961">
        <row r="2">
          <cell r="B2">
            <v>423000</v>
          </cell>
        </row>
      </sheetData>
      <sheetData sheetId="962">
        <row r="2">
          <cell r="B2">
            <v>423000</v>
          </cell>
        </row>
      </sheetData>
      <sheetData sheetId="963">
        <row r="2">
          <cell r="B2">
            <v>423000</v>
          </cell>
        </row>
      </sheetData>
      <sheetData sheetId="964">
        <row r="2">
          <cell r="B2">
            <v>423000</v>
          </cell>
        </row>
      </sheetData>
      <sheetData sheetId="965">
        <row r="2">
          <cell r="B2">
            <v>423000</v>
          </cell>
        </row>
      </sheetData>
      <sheetData sheetId="966">
        <row r="2">
          <cell r="B2">
            <v>423000</v>
          </cell>
        </row>
      </sheetData>
      <sheetData sheetId="967">
        <row r="2">
          <cell r="B2">
            <v>423000</v>
          </cell>
        </row>
      </sheetData>
      <sheetData sheetId="968">
        <row r="2">
          <cell r="B2">
            <v>423000</v>
          </cell>
        </row>
      </sheetData>
      <sheetData sheetId="969">
        <row r="8">
          <cell r="B8" t="str">
            <v>:</v>
          </cell>
        </row>
      </sheetData>
      <sheetData sheetId="970">
        <row r="2">
          <cell r="B2">
            <v>423000</v>
          </cell>
        </row>
      </sheetData>
      <sheetData sheetId="971">
        <row r="2">
          <cell r="B2">
            <v>423000</v>
          </cell>
        </row>
      </sheetData>
      <sheetData sheetId="972">
        <row r="2">
          <cell r="B2">
            <v>423000</v>
          </cell>
        </row>
      </sheetData>
      <sheetData sheetId="973">
        <row r="2">
          <cell r="B2">
            <v>423000</v>
          </cell>
        </row>
      </sheetData>
      <sheetData sheetId="974">
        <row r="2">
          <cell r="B2">
            <v>423000</v>
          </cell>
        </row>
      </sheetData>
      <sheetData sheetId="975">
        <row r="2">
          <cell r="B2">
            <v>423000</v>
          </cell>
        </row>
      </sheetData>
      <sheetData sheetId="976">
        <row r="2">
          <cell r="B2">
            <v>423000</v>
          </cell>
        </row>
      </sheetData>
      <sheetData sheetId="977">
        <row r="2">
          <cell r="B2">
            <v>423000</v>
          </cell>
        </row>
      </sheetData>
      <sheetData sheetId="978">
        <row r="2">
          <cell r="B2">
            <v>423000</v>
          </cell>
        </row>
      </sheetData>
      <sheetData sheetId="979">
        <row r="2">
          <cell r="B2">
            <v>423000</v>
          </cell>
        </row>
      </sheetData>
      <sheetData sheetId="980">
        <row r="2">
          <cell r="B2">
            <v>423000</v>
          </cell>
        </row>
      </sheetData>
      <sheetData sheetId="981">
        <row r="2">
          <cell r="B2">
            <v>423000</v>
          </cell>
        </row>
      </sheetData>
      <sheetData sheetId="982">
        <row r="2">
          <cell r="B2">
            <v>423000</v>
          </cell>
        </row>
      </sheetData>
      <sheetData sheetId="983">
        <row r="2">
          <cell r="B2">
            <v>423000</v>
          </cell>
        </row>
      </sheetData>
      <sheetData sheetId="984">
        <row r="2">
          <cell r="B2">
            <v>423000</v>
          </cell>
        </row>
      </sheetData>
      <sheetData sheetId="985">
        <row r="2">
          <cell r="B2">
            <v>423000</v>
          </cell>
        </row>
      </sheetData>
      <sheetData sheetId="986">
        <row r="2">
          <cell r="B2">
            <v>423000</v>
          </cell>
        </row>
      </sheetData>
      <sheetData sheetId="987">
        <row r="2">
          <cell r="B2">
            <v>423000</v>
          </cell>
        </row>
      </sheetData>
      <sheetData sheetId="988">
        <row r="2">
          <cell r="B2">
            <v>423000</v>
          </cell>
        </row>
      </sheetData>
      <sheetData sheetId="989">
        <row r="2">
          <cell r="B2">
            <v>423000</v>
          </cell>
        </row>
      </sheetData>
      <sheetData sheetId="990">
        <row r="2">
          <cell r="B2">
            <v>423000</v>
          </cell>
        </row>
      </sheetData>
      <sheetData sheetId="991">
        <row r="2">
          <cell r="B2">
            <v>423000</v>
          </cell>
        </row>
      </sheetData>
      <sheetData sheetId="992">
        <row r="2">
          <cell r="B2">
            <v>423000</v>
          </cell>
        </row>
      </sheetData>
      <sheetData sheetId="993">
        <row r="2">
          <cell r="B2">
            <v>423000</v>
          </cell>
        </row>
      </sheetData>
      <sheetData sheetId="994">
        <row r="2">
          <cell r="B2">
            <v>423000</v>
          </cell>
        </row>
      </sheetData>
      <sheetData sheetId="995">
        <row r="2">
          <cell r="B2">
            <v>423000</v>
          </cell>
        </row>
      </sheetData>
      <sheetData sheetId="996">
        <row r="2">
          <cell r="B2">
            <v>423000</v>
          </cell>
        </row>
      </sheetData>
      <sheetData sheetId="997">
        <row r="2">
          <cell r="B2">
            <v>423000</v>
          </cell>
        </row>
      </sheetData>
      <sheetData sheetId="998">
        <row r="2">
          <cell r="B2">
            <v>423000</v>
          </cell>
        </row>
      </sheetData>
      <sheetData sheetId="999">
        <row r="2">
          <cell r="B2">
            <v>423000</v>
          </cell>
        </row>
      </sheetData>
      <sheetData sheetId="1000">
        <row r="2">
          <cell r="B2">
            <v>423000</v>
          </cell>
        </row>
      </sheetData>
      <sheetData sheetId="1001">
        <row r="2">
          <cell r="B2">
            <v>423000</v>
          </cell>
        </row>
      </sheetData>
      <sheetData sheetId="1002">
        <row r="2">
          <cell r="B2">
            <v>423000</v>
          </cell>
        </row>
      </sheetData>
      <sheetData sheetId="1003">
        <row r="2">
          <cell r="B2">
            <v>423000</v>
          </cell>
        </row>
      </sheetData>
      <sheetData sheetId="1004">
        <row r="2">
          <cell r="B2">
            <v>423000</v>
          </cell>
        </row>
      </sheetData>
      <sheetData sheetId="1005">
        <row r="2">
          <cell r="B2">
            <v>423000</v>
          </cell>
        </row>
      </sheetData>
      <sheetData sheetId="1006">
        <row r="2">
          <cell r="B2">
            <v>423000</v>
          </cell>
        </row>
      </sheetData>
      <sheetData sheetId="1007">
        <row r="2">
          <cell r="B2">
            <v>423000</v>
          </cell>
        </row>
      </sheetData>
      <sheetData sheetId="1008">
        <row r="2">
          <cell r="B2">
            <v>423000</v>
          </cell>
        </row>
      </sheetData>
      <sheetData sheetId="1009">
        <row r="2">
          <cell r="B2">
            <v>423000</v>
          </cell>
        </row>
      </sheetData>
      <sheetData sheetId="1010">
        <row r="2">
          <cell r="B2">
            <v>423000</v>
          </cell>
        </row>
      </sheetData>
      <sheetData sheetId="1011">
        <row r="2">
          <cell r="B2">
            <v>423000</v>
          </cell>
        </row>
      </sheetData>
      <sheetData sheetId="1012" refreshError="1"/>
      <sheetData sheetId="1013" refreshError="1"/>
      <sheetData sheetId="1014" refreshError="1"/>
      <sheetData sheetId="1015" refreshError="1"/>
      <sheetData sheetId="1016">
        <row r="2">
          <cell r="B2">
            <v>423000</v>
          </cell>
        </row>
      </sheetData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/>
      <sheetData sheetId="1056">
        <row r="2">
          <cell r="B2">
            <v>423000</v>
          </cell>
        </row>
      </sheetData>
      <sheetData sheetId="1057">
        <row r="2">
          <cell r="B2">
            <v>423000</v>
          </cell>
        </row>
      </sheetData>
      <sheetData sheetId="1058"/>
      <sheetData sheetId="1059">
        <row r="2">
          <cell r="B2">
            <v>423000</v>
          </cell>
        </row>
      </sheetData>
      <sheetData sheetId="1060">
        <row r="2">
          <cell r="B2">
            <v>423000</v>
          </cell>
        </row>
      </sheetData>
      <sheetData sheetId="1061">
        <row r="2">
          <cell r="B2">
            <v>423000</v>
          </cell>
        </row>
      </sheetData>
      <sheetData sheetId="1062">
        <row r="2">
          <cell r="B2">
            <v>423000</v>
          </cell>
        </row>
      </sheetData>
      <sheetData sheetId="1063">
        <row r="2">
          <cell r="B2">
            <v>423000</v>
          </cell>
        </row>
      </sheetData>
      <sheetData sheetId="1064">
        <row r="2">
          <cell r="B2">
            <v>423000</v>
          </cell>
        </row>
      </sheetData>
      <sheetData sheetId="1065"/>
      <sheetData sheetId="1066">
        <row r="2">
          <cell r="B2">
            <v>423000</v>
          </cell>
        </row>
      </sheetData>
      <sheetData sheetId="1067"/>
      <sheetData sheetId="1068">
        <row r="2">
          <cell r="B2">
            <v>423000</v>
          </cell>
        </row>
      </sheetData>
      <sheetData sheetId="1069">
        <row r="2">
          <cell r="B2">
            <v>423000</v>
          </cell>
        </row>
      </sheetData>
      <sheetData sheetId="1070">
        <row r="2">
          <cell r="B2">
            <v>423000</v>
          </cell>
        </row>
      </sheetData>
      <sheetData sheetId="1071">
        <row r="2">
          <cell r="B2">
            <v>423000</v>
          </cell>
        </row>
      </sheetData>
      <sheetData sheetId="1072">
        <row r="2">
          <cell r="B2">
            <v>423000</v>
          </cell>
        </row>
      </sheetData>
      <sheetData sheetId="1073">
        <row r="2">
          <cell r="B2">
            <v>423000</v>
          </cell>
        </row>
      </sheetData>
      <sheetData sheetId="1074"/>
      <sheetData sheetId="1075">
        <row r="2">
          <cell r="B2">
            <v>423000</v>
          </cell>
        </row>
      </sheetData>
      <sheetData sheetId="1076">
        <row r="2">
          <cell r="B2">
            <v>423000</v>
          </cell>
        </row>
      </sheetData>
      <sheetData sheetId="1077">
        <row r="2">
          <cell r="B2">
            <v>423000</v>
          </cell>
        </row>
      </sheetData>
      <sheetData sheetId="1078">
        <row r="2">
          <cell r="B2">
            <v>423000</v>
          </cell>
        </row>
      </sheetData>
      <sheetData sheetId="1079">
        <row r="2">
          <cell r="B2">
            <v>423000</v>
          </cell>
        </row>
      </sheetData>
      <sheetData sheetId="1080">
        <row r="2">
          <cell r="B2">
            <v>423000</v>
          </cell>
        </row>
      </sheetData>
      <sheetData sheetId="1081">
        <row r="2">
          <cell r="B2">
            <v>423000</v>
          </cell>
        </row>
      </sheetData>
      <sheetData sheetId="1082">
        <row r="2">
          <cell r="B2">
            <v>423000</v>
          </cell>
        </row>
      </sheetData>
      <sheetData sheetId="1083">
        <row r="2">
          <cell r="B2">
            <v>423000</v>
          </cell>
        </row>
      </sheetData>
      <sheetData sheetId="1084"/>
      <sheetData sheetId="1085">
        <row r="2">
          <cell r="B2">
            <v>423000</v>
          </cell>
        </row>
      </sheetData>
      <sheetData sheetId="1086">
        <row r="2">
          <cell r="B2">
            <v>423000</v>
          </cell>
        </row>
      </sheetData>
      <sheetData sheetId="1087">
        <row r="2">
          <cell r="B2">
            <v>423000</v>
          </cell>
        </row>
      </sheetData>
      <sheetData sheetId="1088"/>
      <sheetData sheetId="1089"/>
      <sheetData sheetId="1090">
        <row r="2">
          <cell r="B2">
            <v>423000</v>
          </cell>
        </row>
      </sheetData>
      <sheetData sheetId="1091">
        <row r="2">
          <cell r="B2">
            <v>423000</v>
          </cell>
        </row>
      </sheetData>
      <sheetData sheetId="1092">
        <row r="2">
          <cell r="B2">
            <v>423000</v>
          </cell>
        </row>
      </sheetData>
      <sheetData sheetId="1093">
        <row r="2">
          <cell r="B2">
            <v>423000</v>
          </cell>
        </row>
      </sheetData>
      <sheetData sheetId="1094">
        <row r="2">
          <cell r="B2">
            <v>423000</v>
          </cell>
        </row>
      </sheetData>
      <sheetData sheetId="1095"/>
      <sheetData sheetId="1096">
        <row r="2">
          <cell r="B2">
            <v>423000</v>
          </cell>
        </row>
      </sheetData>
      <sheetData sheetId="1097">
        <row r="2">
          <cell r="B2">
            <v>423000</v>
          </cell>
        </row>
      </sheetData>
      <sheetData sheetId="1098">
        <row r="2">
          <cell r="B2">
            <v>423000</v>
          </cell>
        </row>
      </sheetData>
      <sheetData sheetId="1099">
        <row r="2">
          <cell r="B2">
            <v>423000</v>
          </cell>
        </row>
      </sheetData>
      <sheetData sheetId="1100">
        <row r="2">
          <cell r="B2">
            <v>423000</v>
          </cell>
        </row>
      </sheetData>
      <sheetData sheetId="1101">
        <row r="2">
          <cell r="B2">
            <v>423000</v>
          </cell>
        </row>
      </sheetData>
      <sheetData sheetId="1102">
        <row r="2">
          <cell r="B2">
            <v>423000</v>
          </cell>
        </row>
      </sheetData>
      <sheetData sheetId="1103"/>
      <sheetData sheetId="1104"/>
      <sheetData sheetId="1105"/>
      <sheetData sheetId="1106"/>
      <sheetData sheetId="1107">
        <row r="2">
          <cell r="B2">
            <v>423000</v>
          </cell>
        </row>
      </sheetData>
      <sheetData sheetId="1108">
        <row r="2">
          <cell r="B2">
            <v>423000</v>
          </cell>
        </row>
      </sheetData>
      <sheetData sheetId="1109">
        <row r="2">
          <cell r="B2">
            <v>423000</v>
          </cell>
        </row>
      </sheetData>
      <sheetData sheetId="1110">
        <row r="2">
          <cell r="B2">
            <v>423000</v>
          </cell>
        </row>
      </sheetData>
      <sheetData sheetId="1111">
        <row r="2">
          <cell r="B2">
            <v>423000</v>
          </cell>
        </row>
      </sheetData>
      <sheetData sheetId="1112">
        <row r="2">
          <cell r="B2">
            <v>423000</v>
          </cell>
        </row>
      </sheetData>
      <sheetData sheetId="1113">
        <row r="2">
          <cell r="B2">
            <v>423000</v>
          </cell>
        </row>
      </sheetData>
      <sheetData sheetId="1114"/>
      <sheetData sheetId="1115"/>
      <sheetData sheetId="1116"/>
      <sheetData sheetId="1117"/>
      <sheetData sheetId="1118"/>
      <sheetData sheetId="1119"/>
      <sheetData sheetId="1120"/>
      <sheetData sheetId="1121">
        <row r="2">
          <cell r="B2">
            <v>423000</v>
          </cell>
        </row>
      </sheetData>
      <sheetData sheetId="1122">
        <row r="2">
          <cell r="B2">
            <v>423000</v>
          </cell>
        </row>
      </sheetData>
      <sheetData sheetId="1123">
        <row r="2">
          <cell r="B2">
            <v>423000</v>
          </cell>
        </row>
      </sheetData>
      <sheetData sheetId="1124"/>
      <sheetData sheetId="1125"/>
      <sheetData sheetId="1126"/>
      <sheetData sheetId="1127">
        <row r="2">
          <cell r="B2">
            <v>423000</v>
          </cell>
        </row>
      </sheetData>
      <sheetData sheetId="1128">
        <row r="2">
          <cell r="B2">
            <v>423000</v>
          </cell>
        </row>
      </sheetData>
      <sheetData sheetId="1129">
        <row r="2">
          <cell r="B2">
            <v>423000</v>
          </cell>
        </row>
      </sheetData>
      <sheetData sheetId="1130">
        <row r="2">
          <cell r="B2">
            <v>423000</v>
          </cell>
        </row>
      </sheetData>
      <sheetData sheetId="1131"/>
      <sheetData sheetId="1132"/>
      <sheetData sheetId="1133"/>
      <sheetData sheetId="1134"/>
      <sheetData sheetId="1135"/>
      <sheetData sheetId="1136"/>
      <sheetData sheetId="1137">
        <row r="2">
          <cell r="B2">
            <v>423000</v>
          </cell>
        </row>
      </sheetData>
      <sheetData sheetId="1138">
        <row r="2">
          <cell r="B2">
            <v>423000</v>
          </cell>
        </row>
      </sheetData>
      <sheetData sheetId="1139">
        <row r="2">
          <cell r="B2">
            <v>423000</v>
          </cell>
        </row>
      </sheetData>
      <sheetData sheetId="1140">
        <row r="2">
          <cell r="B2">
            <v>423000</v>
          </cell>
        </row>
      </sheetData>
      <sheetData sheetId="1141">
        <row r="2">
          <cell r="B2">
            <v>423000</v>
          </cell>
        </row>
      </sheetData>
      <sheetData sheetId="1142">
        <row r="2">
          <cell r="B2">
            <v>423000</v>
          </cell>
        </row>
      </sheetData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>
        <row r="2">
          <cell r="B2">
            <v>423000</v>
          </cell>
        </row>
      </sheetData>
      <sheetData sheetId="1152">
        <row r="2">
          <cell r="B2">
            <v>423000</v>
          </cell>
        </row>
      </sheetData>
      <sheetData sheetId="1153"/>
      <sheetData sheetId="1154"/>
      <sheetData sheetId="1155"/>
      <sheetData sheetId="1156"/>
      <sheetData sheetId="1157">
        <row r="2">
          <cell r="B2">
            <v>423000</v>
          </cell>
        </row>
      </sheetData>
      <sheetData sheetId="1158">
        <row r="2">
          <cell r="B2">
            <v>423000</v>
          </cell>
        </row>
      </sheetData>
      <sheetData sheetId="1159">
        <row r="2">
          <cell r="B2">
            <v>423000</v>
          </cell>
        </row>
      </sheetData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>
        <row r="2">
          <cell r="B2">
            <v>423000</v>
          </cell>
        </row>
      </sheetData>
      <sheetData sheetId="1237"/>
      <sheetData sheetId="1238"/>
      <sheetData sheetId="1239"/>
      <sheetData sheetId="1240"/>
      <sheetData sheetId="1241">
        <row r="2">
          <cell r="B2">
            <v>423000</v>
          </cell>
        </row>
      </sheetData>
      <sheetData sheetId="1242">
        <row r="2">
          <cell r="B2">
            <v>423000</v>
          </cell>
        </row>
      </sheetData>
      <sheetData sheetId="1243">
        <row r="2">
          <cell r="B2">
            <v>423000</v>
          </cell>
        </row>
      </sheetData>
      <sheetData sheetId="1244">
        <row r="2">
          <cell r="B2">
            <v>423000</v>
          </cell>
        </row>
      </sheetData>
      <sheetData sheetId="1245"/>
      <sheetData sheetId="1246"/>
      <sheetData sheetId="1247"/>
      <sheetData sheetId="1248">
        <row r="2">
          <cell r="B2">
            <v>423000</v>
          </cell>
        </row>
      </sheetData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>
        <row r="2">
          <cell r="B2">
            <v>423000</v>
          </cell>
        </row>
      </sheetData>
      <sheetData sheetId="1263"/>
      <sheetData sheetId="1264">
        <row r="2">
          <cell r="B2">
            <v>423000</v>
          </cell>
        </row>
      </sheetData>
      <sheetData sheetId="1265"/>
      <sheetData sheetId="1266"/>
      <sheetData sheetId="1267">
        <row r="2">
          <cell r="B2">
            <v>423000</v>
          </cell>
        </row>
      </sheetData>
      <sheetData sheetId="1268">
        <row r="2">
          <cell r="B2">
            <v>423000</v>
          </cell>
        </row>
      </sheetData>
      <sheetData sheetId="1269">
        <row r="2">
          <cell r="B2">
            <v>423000</v>
          </cell>
        </row>
      </sheetData>
      <sheetData sheetId="1270">
        <row r="2">
          <cell r="B2">
            <v>423000</v>
          </cell>
        </row>
      </sheetData>
      <sheetData sheetId="1271">
        <row r="2">
          <cell r="B2">
            <v>423000</v>
          </cell>
        </row>
      </sheetData>
      <sheetData sheetId="1272">
        <row r="2">
          <cell r="B2">
            <v>423000</v>
          </cell>
        </row>
      </sheetData>
      <sheetData sheetId="1273">
        <row r="2">
          <cell r="B2">
            <v>423000</v>
          </cell>
        </row>
      </sheetData>
      <sheetData sheetId="1274">
        <row r="2">
          <cell r="B2">
            <v>423000</v>
          </cell>
        </row>
      </sheetData>
      <sheetData sheetId="1275"/>
      <sheetData sheetId="1276">
        <row r="2">
          <cell r="B2">
            <v>423000</v>
          </cell>
        </row>
      </sheetData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>
        <row r="2">
          <cell r="B2">
            <v>423000</v>
          </cell>
        </row>
      </sheetData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>
        <row r="2">
          <cell r="B2">
            <v>423000</v>
          </cell>
        </row>
      </sheetData>
      <sheetData sheetId="1299">
        <row r="2">
          <cell r="B2">
            <v>423000</v>
          </cell>
        </row>
      </sheetData>
      <sheetData sheetId="1300">
        <row r="2">
          <cell r="B2">
            <v>423000</v>
          </cell>
        </row>
      </sheetData>
      <sheetData sheetId="1301">
        <row r="2">
          <cell r="B2">
            <v>423000</v>
          </cell>
        </row>
      </sheetData>
      <sheetData sheetId="1302">
        <row r="2">
          <cell r="B2">
            <v>423000</v>
          </cell>
        </row>
      </sheetData>
      <sheetData sheetId="1303">
        <row r="2">
          <cell r="B2">
            <v>423000</v>
          </cell>
        </row>
      </sheetData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>
        <row r="2">
          <cell r="B2">
            <v>423000</v>
          </cell>
        </row>
      </sheetData>
      <sheetData sheetId="1329">
        <row r="2">
          <cell r="B2">
            <v>423000</v>
          </cell>
        </row>
      </sheetData>
      <sheetData sheetId="1330">
        <row r="2">
          <cell r="B2">
            <v>423000</v>
          </cell>
        </row>
      </sheetData>
      <sheetData sheetId="1331">
        <row r="2">
          <cell r="B2">
            <v>423000</v>
          </cell>
        </row>
      </sheetData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>
        <row r="2">
          <cell r="B2">
            <v>423000</v>
          </cell>
        </row>
      </sheetData>
      <sheetData sheetId="1359"/>
      <sheetData sheetId="1360"/>
      <sheetData sheetId="1361"/>
      <sheetData sheetId="1362"/>
      <sheetData sheetId="1363">
        <row r="2">
          <cell r="B2">
            <v>423000</v>
          </cell>
        </row>
      </sheetData>
      <sheetData sheetId="1364">
        <row r="2">
          <cell r="B2">
            <v>423000</v>
          </cell>
        </row>
      </sheetData>
      <sheetData sheetId="1365">
        <row r="2">
          <cell r="B2">
            <v>423000</v>
          </cell>
        </row>
      </sheetData>
      <sheetData sheetId="1366">
        <row r="2">
          <cell r="B2">
            <v>423000</v>
          </cell>
        </row>
      </sheetData>
      <sheetData sheetId="1367"/>
      <sheetData sheetId="1368"/>
      <sheetData sheetId="1369">
        <row r="2">
          <cell r="B2">
            <v>423000</v>
          </cell>
        </row>
      </sheetData>
      <sheetData sheetId="1370">
        <row r="2">
          <cell r="B2">
            <v>423000</v>
          </cell>
        </row>
      </sheetData>
      <sheetData sheetId="1371"/>
      <sheetData sheetId="1372"/>
      <sheetData sheetId="1373"/>
      <sheetData sheetId="1374">
        <row r="2">
          <cell r="B2">
            <v>423000</v>
          </cell>
        </row>
      </sheetData>
      <sheetData sheetId="1375">
        <row r="2">
          <cell r="B2">
            <v>423000</v>
          </cell>
        </row>
      </sheetData>
      <sheetData sheetId="1376">
        <row r="2">
          <cell r="B2">
            <v>423000</v>
          </cell>
        </row>
      </sheetData>
      <sheetData sheetId="1377">
        <row r="2">
          <cell r="B2">
            <v>423000</v>
          </cell>
        </row>
      </sheetData>
      <sheetData sheetId="1378"/>
      <sheetData sheetId="1379">
        <row r="2">
          <cell r="B2">
            <v>423000</v>
          </cell>
        </row>
      </sheetData>
      <sheetData sheetId="1380"/>
      <sheetData sheetId="1381">
        <row r="2">
          <cell r="B2">
            <v>423000</v>
          </cell>
        </row>
      </sheetData>
      <sheetData sheetId="1382">
        <row r="2">
          <cell r="B2">
            <v>423000</v>
          </cell>
        </row>
      </sheetData>
      <sheetData sheetId="1383">
        <row r="2">
          <cell r="B2">
            <v>423000</v>
          </cell>
        </row>
      </sheetData>
      <sheetData sheetId="1384">
        <row r="2">
          <cell r="B2">
            <v>423000</v>
          </cell>
        </row>
      </sheetData>
      <sheetData sheetId="1385">
        <row r="2">
          <cell r="B2">
            <v>423000</v>
          </cell>
        </row>
      </sheetData>
      <sheetData sheetId="1386">
        <row r="2">
          <cell r="B2">
            <v>423000</v>
          </cell>
        </row>
      </sheetData>
      <sheetData sheetId="1387">
        <row r="2">
          <cell r="B2">
            <v>423000</v>
          </cell>
        </row>
      </sheetData>
      <sheetData sheetId="1388"/>
      <sheetData sheetId="1389">
        <row r="2">
          <cell r="B2">
            <v>423000</v>
          </cell>
        </row>
      </sheetData>
      <sheetData sheetId="1390">
        <row r="2">
          <cell r="B2">
            <v>423000</v>
          </cell>
        </row>
      </sheetData>
      <sheetData sheetId="1391">
        <row r="2">
          <cell r="B2">
            <v>423000</v>
          </cell>
        </row>
      </sheetData>
      <sheetData sheetId="1392"/>
      <sheetData sheetId="1393"/>
      <sheetData sheetId="1394">
        <row r="2">
          <cell r="B2">
            <v>423000</v>
          </cell>
        </row>
      </sheetData>
      <sheetData sheetId="1395">
        <row r="2">
          <cell r="B2">
            <v>423000</v>
          </cell>
        </row>
      </sheetData>
      <sheetData sheetId="1396">
        <row r="2">
          <cell r="B2">
            <v>423000</v>
          </cell>
        </row>
      </sheetData>
      <sheetData sheetId="1397">
        <row r="2">
          <cell r="B2">
            <v>423000</v>
          </cell>
        </row>
      </sheetData>
      <sheetData sheetId="1398">
        <row r="2">
          <cell r="B2">
            <v>423000</v>
          </cell>
        </row>
      </sheetData>
      <sheetData sheetId="1399"/>
      <sheetData sheetId="1400">
        <row r="2">
          <cell r="B2">
            <v>423000</v>
          </cell>
        </row>
      </sheetData>
      <sheetData sheetId="1401"/>
      <sheetData sheetId="1402">
        <row r="2">
          <cell r="B2">
            <v>423000</v>
          </cell>
        </row>
      </sheetData>
      <sheetData sheetId="1403"/>
      <sheetData sheetId="1404"/>
      <sheetData sheetId="1405">
        <row r="2">
          <cell r="B2">
            <v>423000</v>
          </cell>
        </row>
      </sheetData>
      <sheetData sheetId="1406">
        <row r="2">
          <cell r="B2">
            <v>423000</v>
          </cell>
        </row>
      </sheetData>
      <sheetData sheetId="1407">
        <row r="2">
          <cell r="B2">
            <v>423000</v>
          </cell>
        </row>
      </sheetData>
      <sheetData sheetId="1408"/>
      <sheetData sheetId="1409"/>
      <sheetData sheetId="1410"/>
      <sheetData sheetId="1411"/>
      <sheetData sheetId="1412"/>
      <sheetData sheetId="1413">
        <row r="2">
          <cell r="B2">
            <v>423000</v>
          </cell>
        </row>
      </sheetData>
      <sheetData sheetId="1414">
        <row r="2">
          <cell r="B2">
            <v>423000</v>
          </cell>
        </row>
      </sheetData>
      <sheetData sheetId="1415">
        <row r="2">
          <cell r="B2">
            <v>423000</v>
          </cell>
        </row>
      </sheetData>
      <sheetData sheetId="1416">
        <row r="2">
          <cell r="B2">
            <v>423000</v>
          </cell>
        </row>
      </sheetData>
      <sheetData sheetId="1417">
        <row r="2">
          <cell r="B2">
            <v>423000</v>
          </cell>
        </row>
      </sheetData>
      <sheetData sheetId="1418"/>
      <sheetData sheetId="1419"/>
      <sheetData sheetId="1420"/>
      <sheetData sheetId="1421"/>
      <sheetData sheetId="1422"/>
      <sheetData sheetId="1423"/>
      <sheetData sheetId="1424">
        <row r="2">
          <cell r="B2">
            <v>423000</v>
          </cell>
        </row>
      </sheetData>
      <sheetData sheetId="1425">
        <row r="2">
          <cell r="B2">
            <v>423000</v>
          </cell>
        </row>
      </sheetData>
      <sheetData sheetId="1426">
        <row r="2">
          <cell r="B2">
            <v>423000</v>
          </cell>
        </row>
      </sheetData>
      <sheetData sheetId="1427">
        <row r="2">
          <cell r="B2">
            <v>423000</v>
          </cell>
        </row>
      </sheetData>
      <sheetData sheetId="1428">
        <row r="2">
          <cell r="B2">
            <v>423000</v>
          </cell>
        </row>
      </sheetData>
      <sheetData sheetId="1429"/>
      <sheetData sheetId="1430"/>
      <sheetData sheetId="1431"/>
      <sheetData sheetId="1432"/>
      <sheetData sheetId="1433"/>
      <sheetData sheetId="1434"/>
      <sheetData sheetId="1435">
        <row r="2">
          <cell r="B2">
            <v>423000</v>
          </cell>
        </row>
      </sheetData>
      <sheetData sheetId="1436">
        <row r="2">
          <cell r="B2">
            <v>423000</v>
          </cell>
        </row>
      </sheetData>
      <sheetData sheetId="1437"/>
      <sheetData sheetId="1438"/>
      <sheetData sheetId="1439"/>
      <sheetData sheetId="1440"/>
      <sheetData sheetId="1441"/>
      <sheetData sheetId="1442"/>
      <sheetData sheetId="1443">
        <row r="2">
          <cell r="B2">
            <v>423000</v>
          </cell>
        </row>
      </sheetData>
      <sheetData sheetId="1444">
        <row r="2">
          <cell r="B2">
            <v>423000</v>
          </cell>
        </row>
      </sheetData>
      <sheetData sheetId="1445">
        <row r="2">
          <cell r="B2">
            <v>423000</v>
          </cell>
        </row>
      </sheetData>
      <sheetData sheetId="1446">
        <row r="2">
          <cell r="B2">
            <v>423000</v>
          </cell>
        </row>
      </sheetData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>
        <row r="2">
          <cell r="B2">
            <v>423000</v>
          </cell>
        </row>
      </sheetData>
      <sheetData sheetId="1457">
        <row r="2">
          <cell r="B2">
            <v>423000</v>
          </cell>
        </row>
      </sheetData>
      <sheetData sheetId="1458"/>
      <sheetData sheetId="1459"/>
      <sheetData sheetId="1460"/>
      <sheetData sheetId="1461"/>
      <sheetData sheetId="1462"/>
      <sheetData sheetId="1463">
        <row r="2">
          <cell r="B2">
            <v>423000</v>
          </cell>
        </row>
      </sheetData>
      <sheetData sheetId="1464"/>
      <sheetData sheetId="1465"/>
      <sheetData sheetId="1466"/>
      <sheetData sheetId="1467"/>
      <sheetData sheetId="1468">
        <row r="2">
          <cell r="B2">
            <v>423000</v>
          </cell>
        </row>
      </sheetData>
      <sheetData sheetId="1469">
        <row r="2">
          <cell r="B2">
            <v>423000</v>
          </cell>
        </row>
      </sheetData>
      <sheetData sheetId="1470">
        <row r="2">
          <cell r="B2">
            <v>423000</v>
          </cell>
        </row>
      </sheetData>
      <sheetData sheetId="1471">
        <row r="2">
          <cell r="B2">
            <v>423000</v>
          </cell>
        </row>
      </sheetData>
      <sheetData sheetId="1472"/>
      <sheetData sheetId="1473"/>
      <sheetData sheetId="1474"/>
      <sheetData sheetId="1475">
        <row r="2">
          <cell r="B2">
            <v>423000</v>
          </cell>
        </row>
      </sheetData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>
        <row r="2">
          <cell r="B2">
            <v>423000</v>
          </cell>
        </row>
      </sheetData>
      <sheetData sheetId="1485"/>
      <sheetData sheetId="1486"/>
      <sheetData sheetId="1487"/>
      <sheetData sheetId="1488"/>
      <sheetData sheetId="1489">
        <row r="2">
          <cell r="B2">
            <v>423000</v>
          </cell>
        </row>
      </sheetData>
      <sheetData sheetId="1490">
        <row r="2">
          <cell r="B2">
            <v>423000</v>
          </cell>
        </row>
      </sheetData>
      <sheetData sheetId="1491">
        <row r="2">
          <cell r="B2">
            <v>423000</v>
          </cell>
        </row>
      </sheetData>
      <sheetData sheetId="1492">
        <row r="2">
          <cell r="B2">
            <v>423000</v>
          </cell>
        </row>
      </sheetData>
      <sheetData sheetId="1493"/>
      <sheetData sheetId="1494"/>
      <sheetData sheetId="1495"/>
      <sheetData sheetId="1496">
        <row r="2">
          <cell r="B2">
            <v>423000</v>
          </cell>
        </row>
      </sheetData>
      <sheetData sheetId="1497"/>
      <sheetData sheetId="1498"/>
      <sheetData sheetId="1499">
        <row r="2">
          <cell r="B2">
            <v>423000</v>
          </cell>
        </row>
      </sheetData>
      <sheetData sheetId="1500">
        <row r="2">
          <cell r="B2">
            <v>423000</v>
          </cell>
        </row>
      </sheetData>
      <sheetData sheetId="1501">
        <row r="2">
          <cell r="B2">
            <v>423000</v>
          </cell>
        </row>
      </sheetData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>
        <row r="2">
          <cell r="B2">
            <v>423000</v>
          </cell>
        </row>
      </sheetData>
      <sheetData sheetId="1521">
        <row r="2">
          <cell r="B2">
            <v>423000</v>
          </cell>
        </row>
      </sheetData>
      <sheetData sheetId="1522">
        <row r="2">
          <cell r="B2">
            <v>423000</v>
          </cell>
        </row>
      </sheetData>
      <sheetData sheetId="1523"/>
      <sheetData sheetId="1524"/>
      <sheetData sheetId="1525"/>
      <sheetData sheetId="1526"/>
      <sheetData sheetId="1527"/>
      <sheetData sheetId="1528"/>
      <sheetData sheetId="1529">
        <row r="2">
          <cell r="B2">
            <v>423000</v>
          </cell>
        </row>
      </sheetData>
      <sheetData sheetId="1530">
        <row r="2">
          <cell r="B2">
            <v>423000</v>
          </cell>
        </row>
      </sheetData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>
        <row r="2">
          <cell r="B2">
            <v>423000</v>
          </cell>
        </row>
      </sheetData>
      <sheetData sheetId="1549">
        <row r="2">
          <cell r="B2">
            <v>423000</v>
          </cell>
        </row>
      </sheetData>
      <sheetData sheetId="1550">
        <row r="2">
          <cell r="B2">
            <v>423000</v>
          </cell>
        </row>
      </sheetData>
      <sheetData sheetId="1551">
        <row r="2">
          <cell r="B2">
            <v>423000</v>
          </cell>
        </row>
      </sheetData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>
        <row r="2">
          <cell r="B2">
            <v>423000</v>
          </cell>
        </row>
      </sheetData>
      <sheetData sheetId="1572">
        <row r="2">
          <cell r="B2">
            <v>423000</v>
          </cell>
        </row>
      </sheetData>
      <sheetData sheetId="1573">
        <row r="2">
          <cell r="B2">
            <v>423000</v>
          </cell>
        </row>
      </sheetData>
      <sheetData sheetId="1574">
        <row r="2">
          <cell r="B2">
            <v>423000</v>
          </cell>
        </row>
      </sheetData>
      <sheetData sheetId="1575"/>
      <sheetData sheetId="1576"/>
      <sheetData sheetId="1577"/>
      <sheetData sheetId="1578">
        <row r="2">
          <cell r="B2">
            <v>423000</v>
          </cell>
        </row>
      </sheetData>
      <sheetData sheetId="1579">
        <row r="2">
          <cell r="B2">
            <v>423000</v>
          </cell>
        </row>
      </sheetData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>
        <row r="8">
          <cell r="B8" t="str">
            <v>:</v>
          </cell>
        </row>
      </sheetData>
      <sheetData sheetId="1589"/>
      <sheetData sheetId="1590"/>
      <sheetData sheetId="1591"/>
      <sheetData sheetId="1592"/>
      <sheetData sheetId="1593">
        <row r="8">
          <cell r="B8" t="str">
            <v>:</v>
          </cell>
        </row>
      </sheetData>
      <sheetData sheetId="1594">
        <row r="8">
          <cell r="B8" t="str">
            <v>:</v>
          </cell>
        </row>
      </sheetData>
      <sheetData sheetId="1595">
        <row r="8">
          <cell r="B8" t="str">
            <v>:</v>
          </cell>
        </row>
      </sheetData>
      <sheetData sheetId="1596">
        <row r="8">
          <cell r="B8" t="str">
            <v>:</v>
          </cell>
        </row>
      </sheetData>
      <sheetData sheetId="1597"/>
      <sheetData sheetId="1598"/>
      <sheetData sheetId="1599"/>
      <sheetData sheetId="1600">
        <row r="8">
          <cell r="B8" t="str">
            <v>:</v>
          </cell>
        </row>
      </sheetData>
      <sheetData sheetId="1601">
        <row r="2">
          <cell r="B2">
            <v>423000</v>
          </cell>
        </row>
      </sheetData>
      <sheetData sheetId="1602">
        <row r="2">
          <cell r="B2">
            <v>423000</v>
          </cell>
        </row>
      </sheetData>
      <sheetData sheetId="1603">
        <row r="2">
          <cell r="B2">
            <v>423000</v>
          </cell>
        </row>
      </sheetData>
      <sheetData sheetId="1604">
        <row r="2">
          <cell r="B2">
            <v>423000</v>
          </cell>
        </row>
      </sheetData>
      <sheetData sheetId="1605"/>
      <sheetData sheetId="1606"/>
      <sheetData sheetId="1607"/>
      <sheetData sheetId="1608">
        <row r="2">
          <cell r="B2">
            <v>423000</v>
          </cell>
        </row>
      </sheetData>
      <sheetData sheetId="1609"/>
      <sheetData sheetId="1610"/>
      <sheetData sheetId="1611"/>
      <sheetData sheetId="1612"/>
      <sheetData sheetId="1613">
        <row r="8">
          <cell r="B8" t="str">
            <v>:</v>
          </cell>
        </row>
      </sheetData>
      <sheetData sheetId="1614">
        <row r="8">
          <cell r="B8" t="str">
            <v>:</v>
          </cell>
        </row>
      </sheetData>
      <sheetData sheetId="1615">
        <row r="8">
          <cell r="B8" t="str">
            <v>:</v>
          </cell>
        </row>
      </sheetData>
      <sheetData sheetId="1616">
        <row r="8">
          <cell r="B8" t="str">
            <v>:</v>
          </cell>
        </row>
      </sheetData>
      <sheetData sheetId="1617"/>
      <sheetData sheetId="1618"/>
      <sheetData sheetId="1619"/>
      <sheetData sheetId="1620">
        <row r="8">
          <cell r="B8" t="str">
            <v>:</v>
          </cell>
        </row>
      </sheetData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>
        <row r="2">
          <cell r="B2">
            <v>423000</v>
          </cell>
        </row>
      </sheetData>
      <sheetData sheetId="2935">
        <row r="2">
          <cell r="B2">
            <v>423000</v>
          </cell>
        </row>
      </sheetData>
      <sheetData sheetId="2936">
        <row r="2">
          <cell r="B2">
            <v>423000</v>
          </cell>
        </row>
      </sheetData>
      <sheetData sheetId="2937">
        <row r="2">
          <cell r="B2">
            <v>423000</v>
          </cell>
        </row>
      </sheetData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/>
      <sheetData sheetId="5426"/>
      <sheetData sheetId="5427"/>
      <sheetData sheetId="5428"/>
      <sheetData sheetId="5429"/>
      <sheetData sheetId="5430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Mutation"/>
      <sheetName val="Data_Opname"/>
      <sheetName val="ExSum"/>
      <sheetName val="Summary_1"/>
      <sheetName val="Graph_1"/>
      <sheetName val="Graph_2"/>
      <sheetName val="Form_1"/>
      <sheetName val="Form_1a (per Okt'12)"/>
      <sheetName val="Harga BBM"/>
      <sheetName val="Sheet1"/>
      <sheetName val="PLTU Lontar (2)"/>
    </sheetNames>
    <sheetDataSet>
      <sheetData sheetId="0">
        <row r="3">
          <cell r="A3">
            <v>2012</v>
          </cell>
          <cell r="B3">
            <v>40909</v>
          </cell>
          <cell r="E3">
            <v>40909</v>
          </cell>
          <cell r="F3">
            <v>0</v>
          </cell>
          <cell r="G3">
            <v>78083</v>
          </cell>
          <cell r="H3">
            <v>0</v>
          </cell>
          <cell r="I3">
            <v>54458</v>
          </cell>
          <cell r="J3">
            <v>0</v>
          </cell>
          <cell r="K3">
            <v>0</v>
          </cell>
          <cell r="L3">
            <v>132541</v>
          </cell>
          <cell r="M3">
            <v>1467162</v>
          </cell>
          <cell r="N3">
            <v>0</v>
          </cell>
          <cell r="P3">
            <v>1467162</v>
          </cell>
        </row>
        <row r="4">
          <cell r="A4">
            <v>2012</v>
          </cell>
          <cell r="B4">
            <v>40909</v>
          </cell>
          <cell r="E4">
            <v>40910</v>
          </cell>
          <cell r="F4">
            <v>0</v>
          </cell>
          <cell r="G4">
            <v>46434</v>
          </cell>
          <cell r="H4">
            <v>0</v>
          </cell>
          <cell r="I4">
            <v>11236</v>
          </cell>
          <cell r="J4">
            <v>600</v>
          </cell>
          <cell r="K4">
            <v>0</v>
          </cell>
          <cell r="L4">
            <v>58270</v>
          </cell>
          <cell r="M4">
            <v>1408892</v>
          </cell>
          <cell r="N4">
            <v>0</v>
          </cell>
          <cell r="P4">
            <v>1408892</v>
          </cell>
        </row>
        <row r="5">
          <cell r="A5">
            <v>2012</v>
          </cell>
          <cell r="B5">
            <v>40909</v>
          </cell>
          <cell r="E5">
            <v>40911</v>
          </cell>
          <cell r="F5">
            <v>88000</v>
          </cell>
          <cell r="G5">
            <v>21127</v>
          </cell>
          <cell r="H5">
            <v>0</v>
          </cell>
          <cell r="I5">
            <v>0</v>
          </cell>
          <cell r="J5">
            <v>600</v>
          </cell>
          <cell r="K5">
            <v>0</v>
          </cell>
          <cell r="L5">
            <v>21727</v>
          </cell>
          <cell r="M5">
            <v>1475165</v>
          </cell>
          <cell r="N5">
            <v>0</v>
          </cell>
          <cell r="P5">
            <v>1475165</v>
          </cell>
        </row>
        <row r="6">
          <cell r="A6">
            <v>2012</v>
          </cell>
          <cell r="B6">
            <v>40909</v>
          </cell>
          <cell r="E6">
            <v>40912</v>
          </cell>
          <cell r="F6">
            <v>96000</v>
          </cell>
          <cell r="G6">
            <v>33160</v>
          </cell>
          <cell r="H6">
            <v>0</v>
          </cell>
          <cell r="I6">
            <v>0</v>
          </cell>
          <cell r="J6">
            <v>600</v>
          </cell>
          <cell r="K6">
            <v>0</v>
          </cell>
          <cell r="L6">
            <v>33760</v>
          </cell>
          <cell r="M6">
            <v>1537405</v>
          </cell>
          <cell r="N6">
            <v>0</v>
          </cell>
          <cell r="P6">
            <v>1537405</v>
          </cell>
        </row>
        <row r="7">
          <cell r="A7">
            <v>2012</v>
          </cell>
          <cell r="B7">
            <v>40909</v>
          </cell>
          <cell r="E7">
            <v>40913</v>
          </cell>
          <cell r="F7">
            <v>120000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1657405</v>
          </cell>
          <cell r="N7">
            <v>0</v>
          </cell>
          <cell r="P7">
            <v>1657405</v>
          </cell>
        </row>
        <row r="8">
          <cell r="A8">
            <v>2012</v>
          </cell>
          <cell r="B8">
            <v>40909</v>
          </cell>
          <cell r="E8">
            <v>40914</v>
          </cell>
          <cell r="F8">
            <v>80000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1737405</v>
          </cell>
          <cell r="N8">
            <v>0</v>
          </cell>
          <cell r="P8">
            <v>1737405</v>
          </cell>
        </row>
        <row r="9">
          <cell r="A9">
            <v>2012</v>
          </cell>
          <cell r="B9">
            <v>40909</v>
          </cell>
          <cell r="E9">
            <v>40915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800</v>
          </cell>
          <cell r="K9">
            <v>0</v>
          </cell>
          <cell r="L9">
            <v>800</v>
          </cell>
          <cell r="M9">
            <v>1736605</v>
          </cell>
          <cell r="N9">
            <v>0</v>
          </cell>
          <cell r="P9">
            <v>1736605</v>
          </cell>
        </row>
        <row r="10">
          <cell r="A10">
            <v>2012</v>
          </cell>
          <cell r="B10">
            <v>40909</v>
          </cell>
          <cell r="E10">
            <v>40916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1200</v>
          </cell>
          <cell r="K10">
            <v>0</v>
          </cell>
          <cell r="L10">
            <v>1200</v>
          </cell>
          <cell r="M10">
            <v>1735405</v>
          </cell>
          <cell r="N10">
            <v>0</v>
          </cell>
          <cell r="P10">
            <v>1735405</v>
          </cell>
        </row>
        <row r="11">
          <cell r="A11">
            <v>2012</v>
          </cell>
          <cell r="B11">
            <v>40909</v>
          </cell>
          <cell r="E11">
            <v>40917</v>
          </cell>
          <cell r="F11">
            <v>64000</v>
          </cell>
          <cell r="G11">
            <v>11091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11091</v>
          </cell>
          <cell r="M11">
            <v>1788314</v>
          </cell>
          <cell r="N11">
            <v>0</v>
          </cell>
          <cell r="P11">
            <v>1788314</v>
          </cell>
        </row>
        <row r="12">
          <cell r="A12">
            <v>2012</v>
          </cell>
          <cell r="B12">
            <v>40909</v>
          </cell>
          <cell r="E12">
            <v>40918</v>
          </cell>
          <cell r="F12">
            <v>96000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1884314</v>
          </cell>
          <cell r="N12">
            <v>0</v>
          </cell>
          <cell r="P12">
            <v>1884314</v>
          </cell>
        </row>
        <row r="13">
          <cell r="A13">
            <v>2012</v>
          </cell>
          <cell r="B13">
            <v>40909</v>
          </cell>
          <cell r="E13">
            <v>40919</v>
          </cell>
          <cell r="F13">
            <v>112000</v>
          </cell>
          <cell r="G13">
            <v>0</v>
          </cell>
          <cell r="H13">
            <v>0</v>
          </cell>
          <cell r="I13">
            <v>0</v>
          </cell>
          <cell r="J13">
            <v>800</v>
          </cell>
          <cell r="K13">
            <v>0</v>
          </cell>
          <cell r="L13">
            <v>800</v>
          </cell>
          <cell r="M13">
            <v>1995514</v>
          </cell>
          <cell r="N13">
            <v>0</v>
          </cell>
          <cell r="P13">
            <v>1995514</v>
          </cell>
        </row>
        <row r="14">
          <cell r="A14">
            <v>2012</v>
          </cell>
          <cell r="B14">
            <v>40909</v>
          </cell>
          <cell r="E14">
            <v>40920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779</v>
          </cell>
          <cell r="K14">
            <v>0</v>
          </cell>
          <cell r="L14">
            <v>779</v>
          </cell>
          <cell r="M14">
            <v>1994735</v>
          </cell>
          <cell r="N14">
            <v>0</v>
          </cell>
          <cell r="P14">
            <v>1994735</v>
          </cell>
        </row>
        <row r="15">
          <cell r="A15">
            <v>2012</v>
          </cell>
          <cell r="B15">
            <v>40909</v>
          </cell>
          <cell r="E15">
            <v>40921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771</v>
          </cell>
          <cell r="K15">
            <v>0</v>
          </cell>
          <cell r="L15">
            <v>771</v>
          </cell>
          <cell r="M15">
            <v>1993964</v>
          </cell>
          <cell r="N15">
            <v>0</v>
          </cell>
          <cell r="P15">
            <v>1993964</v>
          </cell>
        </row>
        <row r="16">
          <cell r="A16">
            <v>2012</v>
          </cell>
          <cell r="B16">
            <v>40909</v>
          </cell>
          <cell r="E16">
            <v>40922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800</v>
          </cell>
          <cell r="K16">
            <v>0</v>
          </cell>
          <cell r="L16">
            <v>800</v>
          </cell>
          <cell r="M16">
            <v>1993164</v>
          </cell>
          <cell r="N16">
            <v>0</v>
          </cell>
          <cell r="P16">
            <v>1993164</v>
          </cell>
        </row>
        <row r="17">
          <cell r="A17">
            <v>2012</v>
          </cell>
          <cell r="B17">
            <v>40909</v>
          </cell>
          <cell r="E17">
            <v>40923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1993164</v>
          </cell>
          <cell r="N17">
            <v>0</v>
          </cell>
          <cell r="P17">
            <v>1993164</v>
          </cell>
        </row>
        <row r="18">
          <cell r="A18">
            <v>2012</v>
          </cell>
          <cell r="B18">
            <v>40909</v>
          </cell>
          <cell r="E18">
            <v>40924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800</v>
          </cell>
          <cell r="K18">
            <v>0</v>
          </cell>
          <cell r="L18">
            <v>800</v>
          </cell>
          <cell r="M18">
            <v>1992364</v>
          </cell>
          <cell r="N18">
            <v>0</v>
          </cell>
          <cell r="P18">
            <v>1992364</v>
          </cell>
        </row>
        <row r="19">
          <cell r="A19">
            <v>2012</v>
          </cell>
          <cell r="B19">
            <v>40909</v>
          </cell>
          <cell r="E19">
            <v>40925</v>
          </cell>
          <cell r="F19">
            <v>32000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2024364</v>
          </cell>
          <cell r="N19">
            <v>0</v>
          </cell>
          <cell r="P19">
            <v>2024364</v>
          </cell>
        </row>
        <row r="20">
          <cell r="A20">
            <v>2012</v>
          </cell>
          <cell r="B20">
            <v>40909</v>
          </cell>
          <cell r="E20">
            <v>40926</v>
          </cell>
          <cell r="F20">
            <v>48000</v>
          </cell>
          <cell r="G20">
            <v>0</v>
          </cell>
          <cell r="H20">
            <v>5315</v>
          </cell>
          <cell r="I20">
            <v>0</v>
          </cell>
          <cell r="J20">
            <v>1200</v>
          </cell>
          <cell r="K20">
            <v>0</v>
          </cell>
          <cell r="L20">
            <v>6515</v>
          </cell>
          <cell r="M20">
            <v>2065849</v>
          </cell>
          <cell r="N20">
            <v>0</v>
          </cell>
          <cell r="P20">
            <v>2065849</v>
          </cell>
        </row>
        <row r="21">
          <cell r="A21">
            <v>2012</v>
          </cell>
          <cell r="B21">
            <v>40909</v>
          </cell>
          <cell r="E21">
            <v>40927</v>
          </cell>
          <cell r="F21">
            <v>32000</v>
          </cell>
          <cell r="G21">
            <v>4223</v>
          </cell>
          <cell r="H21">
            <v>4109</v>
          </cell>
          <cell r="I21">
            <v>0</v>
          </cell>
          <cell r="J21">
            <v>0</v>
          </cell>
          <cell r="K21">
            <v>0</v>
          </cell>
          <cell r="L21">
            <v>8332</v>
          </cell>
          <cell r="M21">
            <v>2089517</v>
          </cell>
          <cell r="N21">
            <v>0</v>
          </cell>
          <cell r="P21">
            <v>2089517</v>
          </cell>
        </row>
        <row r="22">
          <cell r="A22">
            <v>2012</v>
          </cell>
          <cell r="B22">
            <v>40909</v>
          </cell>
          <cell r="E22">
            <v>40928</v>
          </cell>
          <cell r="F22">
            <v>32000</v>
          </cell>
          <cell r="G22">
            <v>0</v>
          </cell>
          <cell r="H22">
            <v>0</v>
          </cell>
          <cell r="I22">
            <v>0</v>
          </cell>
          <cell r="J22">
            <v>1322</v>
          </cell>
          <cell r="K22">
            <v>0</v>
          </cell>
          <cell r="L22">
            <v>1322</v>
          </cell>
          <cell r="M22">
            <v>2120195</v>
          </cell>
          <cell r="N22">
            <v>0</v>
          </cell>
          <cell r="P22">
            <v>2120195</v>
          </cell>
        </row>
        <row r="23">
          <cell r="A23">
            <v>2012</v>
          </cell>
          <cell r="B23">
            <v>40909</v>
          </cell>
          <cell r="E23">
            <v>40929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800</v>
          </cell>
          <cell r="K23">
            <v>0</v>
          </cell>
          <cell r="L23">
            <v>800</v>
          </cell>
          <cell r="M23">
            <v>2119395</v>
          </cell>
          <cell r="N23">
            <v>0</v>
          </cell>
          <cell r="P23">
            <v>2119395</v>
          </cell>
        </row>
        <row r="24">
          <cell r="A24">
            <v>2012</v>
          </cell>
          <cell r="B24">
            <v>40909</v>
          </cell>
          <cell r="E24">
            <v>40930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2119395</v>
          </cell>
          <cell r="N24">
            <v>0</v>
          </cell>
          <cell r="P24">
            <v>2119395</v>
          </cell>
        </row>
        <row r="25">
          <cell r="A25">
            <v>2012</v>
          </cell>
          <cell r="B25">
            <v>40909</v>
          </cell>
          <cell r="E25">
            <v>40931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400</v>
          </cell>
          <cell r="K25">
            <v>0</v>
          </cell>
          <cell r="L25">
            <v>400</v>
          </cell>
          <cell r="M25">
            <v>2118995</v>
          </cell>
          <cell r="N25">
            <v>0</v>
          </cell>
          <cell r="P25">
            <v>2118995</v>
          </cell>
        </row>
        <row r="26">
          <cell r="A26">
            <v>2012</v>
          </cell>
          <cell r="B26">
            <v>40909</v>
          </cell>
          <cell r="E26">
            <v>40932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1200</v>
          </cell>
          <cell r="K26">
            <v>0</v>
          </cell>
          <cell r="L26">
            <v>1200</v>
          </cell>
          <cell r="M26">
            <v>2117795</v>
          </cell>
          <cell r="N26">
            <v>0</v>
          </cell>
          <cell r="P26">
            <v>2117795</v>
          </cell>
        </row>
        <row r="27">
          <cell r="A27">
            <v>2012</v>
          </cell>
          <cell r="B27">
            <v>40909</v>
          </cell>
          <cell r="E27">
            <v>40933</v>
          </cell>
          <cell r="F27">
            <v>48000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2165795</v>
          </cell>
          <cell r="N27">
            <v>0</v>
          </cell>
          <cell r="P27">
            <v>2165795</v>
          </cell>
        </row>
        <row r="28">
          <cell r="A28">
            <v>2012</v>
          </cell>
          <cell r="B28">
            <v>40909</v>
          </cell>
          <cell r="E28">
            <v>40934</v>
          </cell>
          <cell r="F28">
            <v>32000</v>
          </cell>
          <cell r="G28">
            <v>6179</v>
          </cell>
          <cell r="H28">
            <v>6923</v>
          </cell>
          <cell r="I28">
            <v>0</v>
          </cell>
          <cell r="J28">
            <v>950</v>
          </cell>
          <cell r="K28">
            <v>0</v>
          </cell>
          <cell r="L28">
            <v>14052</v>
          </cell>
          <cell r="M28">
            <v>2183743</v>
          </cell>
          <cell r="N28">
            <v>0</v>
          </cell>
          <cell r="P28">
            <v>2183743</v>
          </cell>
        </row>
        <row r="29">
          <cell r="A29">
            <v>2012</v>
          </cell>
          <cell r="B29">
            <v>40909</v>
          </cell>
          <cell r="E29">
            <v>40935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2183743</v>
          </cell>
          <cell r="N29">
            <v>0</v>
          </cell>
          <cell r="P29">
            <v>2183743</v>
          </cell>
        </row>
        <row r="30">
          <cell r="A30">
            <v>2012</v>
          </cell>
          <cell r="B30">
            <v>40909</v>
          </cell>
          <cell r="E30">
            <v>40936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1200</v>
          </cell>
          <cell r="K30">
            <v>0</v>
          </cell>
          <cell r="L30">
            <v>1200</v>
          </cell>
          <cell r="M30">
            <v>2182543</v>
          </cell>
          <cell r="N30">
            <v>0</v>
          </cell>
          <cell r="P30">
            <v>2182543</v>
          </cell>
        </row>
        <row r="31">
          <cell r="A31">
            <v>2012</v>
          </cell>
          <cell r="B31">
            <v>40909</v>
          </cell>
          <cell r="E31">
            <v>40937</v>
          </cell>
          <cell r="F31">
            <v>0</v>
          </cell>
          <cell r="G31">
            <v>5624</v>
          </cell>
          <cell r="H31">
            <v>0</v>
          </cell>
          <cell r="I31">
            <v>0</v>
          </cell>
          <cell r="J31">
            <v>800</v>
          </cell>
          <cell r="K31">
            <v>0</v>
          </cell>
          <cell r="L31">
            <v>6424</v>
          </cell>
          <cell r="M31">
            <v>2176119</v>
          </cell>
          <cell r="N31">
            <v>0</v>
          </cell>
          <cell r="P31">
            <v>2176119</v>
          </cell>
        </row>
        <row r="32">
          <cell r="A32">
            <v>2012</v>
          </cell>
          <cell r="B32">
            <v>40909</v>
          </cell>
          <cell r="E32">
            <v>40938</v>
          </cell>
          <cell r="F32">
            <v>24000</v>
          </cell>
          <cell r="G32">
            <v>3743</v>
          </cell>
          <cell r="H32">
            <v>4245</v>
          </cell>
          <cell r="I32">
            <v>0</v>
          </cell>
          <cell r="J32">
            <v>800</v>
          </cell>
          <cell r="K32">
            <v>0</v>
          </cell>
          <cell r="L32">
            <v>8788</v>
          </cell>
          <cell r="M32">
            <v>2191331</v>
          </cell>
          <cell r="N32">
            <v>0</v>
          </cell>
          <cell r="P32">
            <v>2191331</v>
          </cell>
        </row>
        <row r="33">
          <cell r="A33">
            <v>2012</v>
          </cell>
          <cell r="B33">
            <v>40909</v>
          </cell>
          <cell r="E33">
            <v>40939</v>
          </cell>
          <cell r="F33">
            <v>16000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2207331</v>
          </cell>
          <cell r="N33">
            <v>0</v>
          </cell>
          <cell r="P33">
            <v>2207331</v>
          </cell>
        </row>
        <row r="34">
          <cell r="A34">
            <v>2012</v>
          </cell>
          <cell r="B34">
            <v>40940</v>
          </cell>
          <cell r="E34">
            <v>40940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800</v>
          </cell>
          <cell r="K34">
            <v>0</v>
          </cell>
          <cell r="L34">
            <v>800</v>
          </cell>
          <cell r="M34">
            <v>2206531</v>
          </cell>
          <cell r="N34">
            <v>0</v>
          </cell>
          <cell r="P34">
            <v>2206531</v>
          </cell>
        </row>
        <row r="35">
          <cell r="A35">
            <v>2012</v>
          </cell>
          <cell r="B35">
            <v>40940</v>
          </cell>
          <cell r="E35">
            <v>40941</v>
          </cell>
          <cell r="F35">
            <v>0</v>
          </cell>
          <cell r="G35">
            <v>1244</v>
          </cell>
          <cell r="H35">
            <v>1245</v>
          </cell>
          <cell r="I35">
            <v>0</v>
          </cell>
          <cell r="J35">
            <v>400</v>
          </cell>
          <cell r="K35">
            <v>0</v>
          </cell>
          <cell r="L35">
            <v>2889</v>
          </cell>
          <cell r="M35">
            <v>2203642</v>
          </cell>
          <cell r="N35">
            <v>0</v>
          </cell>
          <cell r="P35">
            <v>2203642</v>
          </cell>
        </row>
        <row r="36">
          <cell r="A36">
            <v>2012</v>
          </cell>
          <cell r="B36">
            <v>40940</v>
          </cell>
          <cell r="E36">
            <v>40942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400</v>
          </cell>
          <cell r="K36">
            <v>0</v>
          </cell>
          <cell r="L36">
            <v>400</v>
          </cell>
          <cell r="M36">
            <v>2203242</v>
          </cell>
          <cell r="N36">
            <v>0</v>
          </cell>
          <cell r="P36">
            <v>2203242</v>
          </cell>
        </row>
        <row r="37">
          <cell r="A37">
            <v>2012</v>
          </cell>
          <cell r="B37">
            <v>40940</v>
          </cell>
          <cell r="E37">
            <v>40943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400</v>
          </cell>
          <cell r="K37">
            <v>0</v>
          </cell>
          <cell r="L37">
            <v>400</v>
          </cell>
          <cell r="M37">
            <v>2202842</v>
          </cell>
          <cell r="N37">
            <v>0</v>
          </cell>
          <cell r="P37">
            <v>2202842</v>
          </cell>
        </row>
        <row r="38">
          <cell r="A38">
            <v>2012</v>
          </cell>
          <cell r="B38">
            <v>40940</v>
          </cell>
          <cell r="E38">
            <v>40944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800</v>
          </cell>
          <cell r="K38">
            <v>0</v>
          </cell>
          <cell r="L38">
            <v>800</v>
          </cell>
          <cell r="M38">
            <v>2202042</v>
          </cell>
          <cell r="N38">
            <v>0</v>
          </cell>
          <cell r="P38">
            <v>2202042</v>
          </cell>
        </row>
        <row r="39">
          <cell r="A39">
            <v>2012</v>
          </cell>
          <cell r="B39">
            <v>40940</v>
          </cell>
          <cell r="E39">
            <v>40945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2202042</v>
          </cell>
          <cell r="N39">
            <v>0</v>
          </cell>
          <cell r="P39">
            <v>2202042</v>
          </cell>
        </row>
        <row r="40">
          <cell r="A40">
            <v>2012</v>
          </cell>
          <cell r="B40">
            <v>40940</v>
          </cell>
          <cell r="E40">
            <v>40946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800</v>
          </cell>
          <cell r="K40">
            <v>0</v>
          </cell>
          <cell r="L40">
            <v>800</v>
          </cell>
          <cell r="M40">
            <v>2201242</v>
          </cell>
          <cell r="N40">
            <v>0</v>
          </cell>
          <cell r="P40">
            <v>2201242</v>
          </cell>
        </row>
        <row r="41">
          <cell r="A41">
            <v>2012</v>
          </cell>
          <cell r="B41">
            <v>40940</v>
          </cell>
          <cell r="E41">
            <v>40947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2201242</v>
          </cell>
          <cell r="N41">
            <v>0</v>
          </cell>
          <cell r="P41">
            <v>2201242</v>
          </cell>
        </row>
        <row r="42">
          <cell r="A42">
            <v>2012</v>
          </cell>
          <cell r="B42">
            <v>40940</v>
          </cell>
          <cell r="E42">
            <v>40948</v>
          </cell>
          <cell r="F42">
            <v>0</v>
          </cell>
          <cell r="G42">
            <v>2380</v>
          </cell>
          <cell r="H42">
            <v>2412</v>
          </cell>
          <cell r="I42">
            <v>0</v>
          </cell>
          <cell r="J42">
            <v>800</v>
          </cell>
          <cell r="K42">
            <v>0</v>
          </cell>
          <cell r="L42">
            <v>5592</v>
          </cell>
          <cell r="M42">
            <v>2195650</v>
          </cell>
          <cell r="N42">
            <v>0</v>
          </cell>
          <cell r="P42">
            <v>2195650</v>
          </cell>
        </row>
        <row r="43">
          <cell r="A43">
            <v>2012</v>
          </cell>
          <cell r="B43">
            <v>40940</v>
          </cell>
          <cell r="E43">
            <v>40949</v>
          </cell>
          <cell r="F43">
            <v>0</v>
          </cell>
          <cell r="G43">
            <v>37086</v>
          </cell>
          <cell r="H43">
            <v>0</v>
          </cell>
          <cell r="I43">
            <v>0</v>
          </cell>
          <cell r="J43">
            <v>800</v>
          </cell>
          <cell r="K43">
            <v>0</v>
          </cell>
          <cell r="L43">
            <v>37886</v>
          </cell>
          <cell r="M43">
            <v>2157764</v>
          </cell>
          <cell r="N43">
            <v>0</v>
          </cell>
          <cell r="P43">
            <v>2157764</v>
          </cell>
        </row>
        <row r="44">
          <cell r="A44">
            <v>2012</v>
          </cell>
          <cell r="B44">
            <v>40940</v>
          </cell>
          <cell r="E44">
            <v>40950</v>
          </cell>
          <cell r="F44">
            <v>0</v>
          </cell>
          <cell r="G44">
            <v>65688</v>
          </cell>
          <cell r="H44">
            <v>0</v>
          </cell>
          <cell r="I44">
            <v>0</v>
          </cell>
          <cell r="J44">
            <v>747</v>
          </cell>
          <cell r="K44">
            <v>0</v>
          </cell>
          <cell r="L44">
            <v>66435</v>
          </cell>
          <cell r="M44">
            <v>2091329</v>
          </cell>
          <cell r="N44">
            <v>0</v>
          </cell>
          <cell r="P44">
            <v>2091329</v>
          </cell>
        </row>
        <row r="45">
          <cell r="A45">
            <v>2012</v>
          </cell>
          <cell r="B45">
            <v>40940</v>
          </cell>
          <cell r="E45">
            <v>40951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350</v>
          </cell>
          <cell r="K45">
            <v>0</v>
          </cell>
          <cell r="L45">
            <v>350</v>
          </cell>
          <cell r="M45">
            <v>2090979</v>
          </cell>
          <cell r="N45">
            <v>0</v>
          </cell>
          <cell r="P45">
            <v>2090979</v>
          </cell>
        </row>
        <row r="46">
          <cell r="A46">
            <v>2012</v>
          </cell>
          <cell r="B46">
            <v>40940</v>
          </cell>
          <cell r="E46">
            <v>40952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787</v>
          </cell>
          <cell r="K46">
            <v>0</v>
          </cell>
          <cell r="L46">
            <v>787</v>
          </cell>
          <cell r="M46">
            <v>2090192</v>
          </cell>
          <cell r="N46">
            <v>0</v>
          </cell>
          <cell r="P46">
            <v>2090192</v>
          </cell>
        </row>
        <row r="47">
          <cell r="A47">
            <v>2012</v>
          </cell>
          <cell r="B47">
            <v>40940</v>
          </cell>
          <cell r="E47">
            <v>40953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280</v>
          </cell>
          <cell r="K47">
            <v>0</v>
          </cell>
          <cell r="L47">
            <v>280</v>
          </cell>
          <cell r="M47">
            <v>2089912</v>
          </cell>
          <cell r="N47">
            <v>0</v>
          </cell>
          <cell r="P47">
            <v>2089912</v>
          </cell>
        </row>
        <row r="48">
          <cell r="A48">
            <v>2012</v>
          </cell>
          <cell r="B48">
            <v>40940</v>
          </cell>
          <cell r="E48">
            <v>40954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2089912</v>
          </cell>
          <cell r="N48">
            <v>0</v>
          </cell>
          <cell r="P48">
            <v>2089912</v>
          </cell>
        </row>
        <row r="49">
          <cell r="A49">
            <v>2012</v>
          </cell>
          <cell r="B49">
            <v>40940</v>
          </cell>
          <cell r="E49">
            <v>40955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782</v>
          </cell>
          <cell r="K49">
            <v>0</v>
          </cell>
          <cell r="L49">
            <v>782</v>
          </cell>
          <cell r="M49">
            <v>2089130</v>
          </cell>
          <cell r="N49">
            <v>0</v>
          </cell>
          <cell r="P49">
            <v>2089130</v>
          </cell>
        </row>
        <row r="50">
          <cell r="A50">
            <v>2012</v>
          </cell>
          <cell r="B50">
            <v>40940</v>
          </cell>
          <cell r="E50">
            <v>40956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800</v>
          </cell>
          <cell r="K50">
            <v>0</v>
          </cell>
          <cell r="L50">
            <v>800</v>
          </cell>
          <cell r="M50">
            <v>2088330</v>
          </cell>
          <cell r="N50">
            <v>0</v>
          </cell>
          <cell r="P50">
            <v>2088330</v>
          </cell>
        </row>
        <row r="51">
          <cell r="A51">
            <v>2012</v>
          </cell>
          <cell r="B51">
            <v>40940</v>
          </cell>
          <cell r="E51">
            <v>40957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800</v>
          </cell>
          <cell r="K51">
            <v>0</v>
          </cell>
          <cell r="L51">
            <v>800</v>
          </cell>
          <cell r="M51">
            <v>2087530</v>
          </cell>
          <cell r="N51">
            <v>0</v>
          </cell>
          <cell r="P51">
            <v>2087530</v>
          </cell>
        </row>
        <row r="52">
          <cell r="A52">
            <v>2012</v>
          </cell>
          <cell r="B52">
            <v>40940</v>
          </cell>
          <cell r="E52">
            <v>40958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2087530</v>
          </cell>
          <cell r="N52">
            <v>0</v>
          </cell>
          <cell r="P52">
            <v>2087530</v>
          </cell>
        </row>
        <row r="53">
          <cell r="A53">
            <v>2012</v>
          </cell>
          <cell r="B53">
            <v>40940</v>
          </cell>
          <cell r="E53">
            <v>40959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1200</v>
          </cell>
          <cell r="K53">
            <v>0</v>
          </cell>
          <cell r="L53">
            <v>1200</v>
          </cell>
          <cell r="M53">
            <v>2086330</v>
          </cell>
          <cell r="N53">
            <v>0</v>
          </cell>
          <cell r="P53">
            <v>2086330</v>
          </cell>
        </row>
        <row r="54">
          <cell r="A54">
            <v>2012</v>
          </cell>
          <cell r="B54">
            <v>40940</v>
          </cell>
          <cell r="E54">
            <v>40960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601</v>
          </cell>
          <cell r="K54">
            <v>0</v>
          </cell>
          <cell r="L54">
            <v>601</v>
          </cell>
          <cell r="M54">
            <v>2085729</v>
          </cell>
          <cell r="N54">
            <v>0</v>
          </cell>
          <cell r="P54">
            <v>2085729</v>
          </cell>
        </row>
        <row r="55">
          <cell r="A55">
            <v>2012</v>
          </cell>
          <cell r="B55">
            <v>40940</v>
          </cell>
          <cell r="E55">
            <v>40961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800</v>
          </cell>
          <cell r="K55">
            <v>0</v>
          </cell>
          <cell r="L55">
            <v>800</v>
          </cell>
          <cell r="M55">
            <v>2084929</v>
          </cell>
          <cell r="N55">
            <v>0</v>
          </cell>
          <cell r="P55">
            <v>2084929</v>
          </cell>
        </row>
        <row r="56">
          <cell r="A56">
            <v>2012</v>
          </cell>
          <cell r="B56">
            <v>40940</v>
          </cell>
          <cell r="E56">
            <v>40962</v>
          </cell>
          <cell r="F56">
            <v>0</v>
          </cell>
          <cell r="G56">
            <v>2418</v>
          </cell>
          <cell r="H56">
            <v>2400</v>
          </cell>
          <cell r="I56">
            <v>0</v>
          </cell>
          <cell r="J56">
            <v>0</v>
          </cell>
          <cell r="K56">
            <v>0</v>
          </cell>
          <cell r="L56">
            <v>4818</v>
          </cell>
          <cell r="M56">
            <v>2080111</v>
          </cell>
          <cell r="N56">
            <v>0</v>
          </cell>
          <cell r="P56">
            <v>2080111</v>
          </cell>
        </row>
        <row r="57">
          <cell r="A57">
            <v>2012</v>
          </cell>
          <cell r="B57">
            <v>40940</v>
          </cell>
          <cell r="E57">
            <v>40963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2080111</v>
          </cell>
          <cell r="N57">
            <v>0</v>
          </cell>
          <cell r="P57">
            <v>2080111</v>
          </cell>
        </row>
        <row r="58">
          <cell r="A58">
            <v>2012</v>
          </cell>
          <cell r="B58">
            <v>40940</v>
          </cell>
          <cell r="E58">
            <v>40964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600</v>
          </cell>
          <cell r="K58">
            <v>0</v>
          </cell>
          <cell r="L58">
            <v>600</v>
          </cell>
          <cell r="M58">
            <v>2079511</v>
          </cell>
          <cell r="N58">
            <v>0</v>
          </cell>
          <cell r="P58">
            <v>2079511</v>
          </cell>
        </row>
        <row r="59">
          <cell r="A59">
            <v>2012</v>
          </cell>
          <cell r="B59">
            <v>40940</v>
          </cell>
          <cell r="E59">
            <v>40965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400</v>
          </cell>
          <cell r="K59">
            <v>0</v>
          </cell>
          <cell r="L59">
            <v>400</v>
          </cell>
          <cell r="M59">
            <v>2079111</v>
          </cell>
          <cell r="N59">
            <v>0</v>
          </cell>
          <cell r="P59">
            <v>2079111</v>
          </cell>
        </row>
        <row r="60">
          <cell r="A60">
            <v>2012</v>
          </cell>
          <cell r="B60">
            <v>40940</v>
          </cell>
          <cell r="E60">
            <v>40966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600</v>
          </cell>
          <cell r="K60">
            <v>0</v>
          </cell>
          <cell r="L60">
            <v>600</v>
          </cell>
          <cell r="M60">
            <v>2078511</v>
          </cell>
          <cell r="N60">
            <v>0</v>
          </cell>
          <cell r="P60">
            <v>2078511</v>
          </cell>
        </row>
        <row r="61">
          <cell r="A61">
            <v>2012</v>
          </cell>
          <cell r="B61">
            <v>40940</v>
          </cell>
          <cell r="E61">
            <v>40967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400</v>
          </cell>
          <cell r="K61">
            <v>0</v>
          </cell>
          <cell r="L61">
            <v>400</v>
          </cell>
          <cell r="M61">
            <v>2078111</v>
          </cell>
          <cell r="N61">
            <v>0</v>
          </cell>
          <cell r="P61">
            <v>2078111</v>
          </cell>
        </row>
        <row r="62">
          <cell r="A62">
            <v>2012</v>
          </cell>
          <cell r="B62">
            <v>40940</v>
          </cell>
          <cell r="E62">
            <v>40968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800</v>
          </cell>
          <cell r="K62">
            <v>0</v>
          </cell>
          <cell r="L62">
            <v>800</v>
          </cell>
          <cell r="M62">
            <v>2077311</v>
          </cell>
          <cell r="N62">
            <v>0</v>
          </cell>
          <cell r="P62">
            <v>2077311</v>
          </cell>
        </row>
        <row r="63">
          <cell r="A63">
            <v>2012</v>
          </cell>
          <cell r="B63">
            <v>40969</v>
          </cell>
          <cell r="E63">
            <v>40969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2077311</v>
          </cell>
          <cell r="N63">
            <v>0</v>
          </cell>
          <cell r="P63">
            <v>2077311</v>
          </cell>
        </row>
        <row r="64">
          <cell r="A64">
            <v>2012</v>
          </cell>
          <cell r="B64">
            <v>40969</v>
          </cell>
          <cell r="E64">
            <v>40970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1200</v>
          </cell>
          <cell r="K64">
            <v>0</v>
          </cell>
          <cell r="L64">
            <v>1200</v>
          </cell>
          <cell r="M64">
            <v>2076111</v>
          </cell>
          <cell r="N64">
            <v>0</v>
          </cell>
          <cell r="P64">
            <v>2076111</v>
          </cell>
        </row>
        <row r="65">
          <cell r="A65">
            <v>2012</v>
          </cell>
          <cell r="B65">
            <v>40969</v>
          </cell>
          <cell r="E65">
            <v>40971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2076111</v>
          </cell>
          <cell r="N65">
            <v>0</v>
          </cell>
          <cell r="P65">
            <v>2076111</v>
          </cell>
        </row>
        <row r="66">
          <cell r="A66">
            <v>2012</v>
          </cell>
          <cell r="B66">
            <v>40969</v>
          </cell>
          <cell r="E66">
            <v>40972</v>
          </cell>
          <cell r="F66">
            <v>0</v>
          </cell>
          <cell r="G66">
            <v>0</v>
          </cell>
          <cell r="H66">
            <v>12645</v>
          </cell>
          <cell r="I66">
            <v>0</v>
          </cell>
          <cell r="J66">
            <v>0</v>
          </cell>
          <cell r="K66">
            <v>0</v>
          </cell>
          <cell r="L66">
            <v>12645</v>
          </cell>
          <cell r="M66">
            <v>2063466</v>
          </cell>
          <cell r="N66">
            <v>0</v>
          </cell>
          <cell r="P66">
            <v>2063466</v>
          </cell>
        </row>
        <row r="67">
          <cell r="A67">
            <v>2012</v>
          </cell>
          <cell r="B67">
            <v>40969</v>
          </cell>
          <cell r="E67">
            <v>40973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800</v>
          </cell>
          <cell r="K67">
            <v>0</v>
          </cell>
          <cell r="L67">
            <v>800</v>
          </cell>
          <cell r="M67">
            <v>2062666</v>
          </cell>
          <cell r="N67">
            <v>0</v>
          </cell>
          <cell r="P67">
            <v>2062666</v>
          </cell>
        </row>
        <row r="68">
          <cell r="A68">
            <v>2012</v>
          </cell>
          <cell r="B68">
            <v>40969</v>
          </cell>
          <cell r="E68">
            <v>40974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400</v>
          </cell>
          <cell r="K68">
            <v>0</v>
          </cell>
          <cell r="L68">
            <v>400</v>
          </cell>
          <cell r="M68">
            <v>2062266</v>
          </cell>
          <cell r="N68">
            <v>0</v>
          </cell>
          <cell r="P68">
            <v>2062266</v>
          </cell>
        </row>
        <row r="69">
          <cell r="A69">
            <v>2012</v>
          </cell>
          <cell r="B69">
            <v>40969</v>
          </cell>
          <cell r="E69">
            <v>40975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2062266</v>
          </cell>
          <cell r="N69">
            <v>0</v>
          </cell>
          <cell r="P69">
            <v>2062266</v>
          </cell>
        </row>
        <row r="70">
          <cell r="A70">
            <v>2012</v>
          </cell>
          <cell r="B70">
            <v>40969</v>
          </cell>
          <cell r="E70">
            <v>40976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600</v>
          </cell>
          <cell r="K70">
            <v>0</v>
          </cell>
          <cell r="L70">
            <v>600</v>
          </cell>
          <cell r="M70">
            <v>2061666</v>
          </cell>
          <cell r="N70">
            <v>0</v>
          </cell>
          <cell r="P70">
            <v>2061666</v>
          </cell>
        </row>
        <row r="71">
          <cell r="A71">
            <v>2012</v>
          </cell>
          <cell r="B71">
            <v>40969</v>
          </cell>
          <cell r="E71">
            <v>40977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800</v>
          </cell>
          <cell r="K71">
            <v>0</v>
          </cell>
          <cell r="L71">
            <v>800</v>
          </cell>
          <cell r="M71">
            <v>2060866</v>
          </cell>
          <cell r="N71">
            <v>0</v>
          </cell>
          <cell r="P71">
            <v>2060866</v>
          </cell>
        </row>
        <row r="72">
          <cell r="A72">
            <v>2012</v>
          </cell>
          <cell r="B72">
            <v>40969</v>
          </cell>
          <cell r="E72">
            <v>40978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400</v>
          </cell>
          <cell r="K72">
            <v>0</v>
          </cell>
          <cell r="L72">
            <v>400</v>
          </cell>
          <cell r="M72">
            <v>2060466</v>
          </cell>
          <cell r="N72">
            <v>0</v>
          </cell>
          <cell r="P72">
            <v>2060466</v>
          </cell>
        </row>
        <row r="73">
          <cell r="A73">
            <v>2012</v>
          </cell>
          <cell r="B73">
            <v>40969</v>
          </cell>
          <cell r="E73">
            <v>40979</v>
          </cell>
          <cell r="F73">
            <v>0</v>
          </cell>
          <cell r="G73">
            <v>4805</v>
          </cell>
          <cell r="H73">
            <v>486</v>
          </cell>
          <cell r="I73">
            <v>0</v>
          </cell>
          <cell r="J73">
            <v>1190</v>
          </cell>
          <cell r="K73">
            <v>0</v>
          </cell>
          <cell r="L73">
            <v>6481</v>
          </cell>
          <cell r="M73">
            <v>2053985</v>
          </cell>
          <cell r="N73">
            <v>0</v>
          </cell>
          <cell r="P73">
            <v>2053985</v>
          </cell>
        </row>
        <row r="74">
          <cell r="A74">
            <v>2012</v>
          </cell>
          <cell r="B74">
            <v>40969</v>
          </cell>
          <cell r="E74">
            <v>40980</v>
          </cell>
          <cell r="F74">
            <v>0</v>
          </cell>
          <cell r="G74">
            <v>0</v>
          </cell>
          <cell r="H74">
            <v>40979</v>
          </cell>
          <cell r="I74">
            <v>0</v>
          </cell>
          <cell r="J74">
            <v>950</v>
          </cell>
          <cell r="K74">
            <v>0</v>
          </cell>
          <cell r="L74">
            <v>41929</v>
          </cell>
          <cell r="M74">
            <v>2012056</v>
          </cell>
          <cell r="N74">
            <v>0</v>
          </cell>
          <cell r="P74">
            <v>2012056</v>
          </cell>
        </row>
        <row r="75">
          <cell r="A75">
            <v>2012</v>
          </cell>
          <cell r="B75">
            <v>40969</v>
          </cell>
          <cell r="E75">
            <v>40981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400</v>
          </cell>
          <cell r="K75">
            <v>0</v>
          </cell>
          <cell r="L75">
            <v>400</v>
          </cell>
          <cell r="M75">
            <v>2011656</v>
          </cell>
          <cell r="N75">
            <v>0</v>
          </cell>
          <cell r="P75">
            <v>2011656</v>
          </cell>
        </row>
        <row r="76">
          <cell r="A76">
            <v>2012</v>
          </cell>
          <cell r="B76">
            <v>40969</v>
          </cell>
          <cell r="E76">
            <v>40982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400</v>
          </cell>
          <cell r="K76">
            <v>0</v>
          </cell>
          <cell r="L76">
            <v>400</v>
          </cell>
          <cell r="M76">
            <v>2011256</v>
          </cell>
          <cell r="N76">
            <v>0</v>
          </cell>
          <cell r="P76">
            <v>2011256</v>
          </cell>
        </row>
        <row r="77">
          <cell r="A77">
            <v>2012</v>
          </cell>
          <cell r="B77">
            <v>40969</v>
          </cell>
          <cell r="E77">
            <v>40983</v>
          </cell>
          <cell r="F77">
            <v>0</v>
          </cell>
          <cell r="G77">
            <v>514</v>
          </cell>
          <cell r="H77">
            <v>516</v>
          </cell>
          <cell r="I77">
            <v>0</v>
          </cell>
          <cell r="J77">
            <v>800</v>
          </cell>
          <cell r="K77">
            <v>0</v>
          </cell>
          <cell r="L77">
            <v>1830</v>
          </cell>
          <cell r="M77">
            <v>2009426</v>
          </cell>
          <cell r="N77">
            <v>0</v>
          </cell>
          <cell r="P77">
            <v>2009426</v>
          </cell>
        </row>
        <row r="78">
          <cell r="A78">
            <v>2012</v>
          </cell>
          <cell r="B78">
            <v>40969</v>
          </cell>
          <cell r="E78">
            <v>40984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800</v>
          </cell>
          <cell r="K78">
            <v>0</v>
          </cell>
          <cell r="L78">
            <v>800</v>
          </cell>
          <cell r="M78">
            <v>2008626</v>
          </cell>
          <cell r="N78">
            <v>0</v>
          </cell>
          <cell r="P78">
            <v>2008626</v>
          </cell>
        </row>
        <row r="79">
          <cell r="A79">
            <v>2012</v>
          </cell>
          <cell r="B79">
            <v>40969</v>
          </cell>
          <cell r="E79">
            <v>40985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1200</v>
          </cell>
          <cell r="K79">
            <v>0</v>
          </cell>
          <cell r="L79">
            <v>1200</v>
          </cell>
          <cell r="M79">
            <v>2007426</v>
          </cell>
          <cell r="N79">
            <v>0</v>
          </cell>
          <cell r="P79">
            <v>2007426</v>
          </cell>
        </row>
        <row r="80">
          <cell r="A80">
            <v>2012</v>
          </cell>
          <cell r="B80">
            <v>40969</v>
          </cell>
          <cell r="E80">
            <v>40986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2007426</v>
          </cell>
          <cell r="N80">
            <v>0</v>
          </cell>
          <cell r="P80">
            <v>2007426</v>
          </cell>
        </row>
        <row r="81">
          <cell r="A81">
            <v>2012</v>
          </cell>
          <cell r="B81">
            <v>40969</v>
          </cell>
          <cell r="E81">
            <v>40987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1200</v>
          </cell>
          <cell r="K81">
            <v>0</v>
          </cell>
          <cell r="L81">
            <v>1200</v>
          </cell>
          <cell r="M81">
            <v>2006226</v>
          </cell>
          <cell r="N81">
            <v>0</v>
          </cell>
          <cell r="P81">
            <v>2006226</v>
          </cell>
        </row>
        <row r="82">
          <cell r="A82">
            <v>2012</v>
          </cell>
          <cell r="B82">
            <v>40969</v>
          </cell>
          <cell r="E82">
            <v>40988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800</v>
          </cell>
          <cell r="K82">
            <v>0</v>
          </cell>
          <cell r="L82">
            <v>800</v>
          </cell>
          <cell r="M82">
            <v>2005426</v>
          </cell>
          <cell r="N82">
            <v>0</v>
          </cell>
          <cell r="P82">
            <v>2005426</v>
          </cell>
        </row>
        <row r="83">
          <cell r="A83">
            <v>2012</v>
          </cell>
          <cell r="B83">
            <v>40969</v>
          </cell>
          <cell r="E83">
            <v>40989</v>
          </cell>
          <cell r="F83">
            <v>0</v>
          </cell>
          <cell r="G83">
            <v>3094</v>
          </cell>
          <cell r="H83">
            <v>0</v>
          </cell>
          <cell r="I83">
            <v>0</v>
          </cell>
          <cell r="J83">
            <v>800</v>
          </cell>
          <cell r="K83">
            <v>0</v>
          </cell>
          <cell r="L83">
            <v>3894</v>
          </cell>
          <cell r="M83">
            <v>2001532</v>
          </cell>
          <cell r="N83">
            <v>0</v>
          </cell>
          <cell r="P83">
            <v>2001532</v>
          </cell>
        </row>
        <row r="84">
          <cell r="A84">
            <v>2012</v>
          </cell>
          <cell r="B84">
            <v>40969</v>
          </cell>
          <cell r="E84">
            <v>40990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2001532</v>
          </cell>
          <cell r="N84">
            <v>0</v>
          </cell>
          <cell r="P84">
            <v>2001532</v>
          </cell>
        </row>
        <row r="85">
          <cell r="A85">
            <v>2012</v>
          </cell>
          <cell r="B85">
            <v>40969</v>
          </cell>
          <cell r="E85">
            <v>40991</v>
          </cell>
          <cell r="F85">
            <v>0</v>
          </cell>
          <cell r="G85">
            <v>3953</v>
          </cell>
          <cell r="H85">
            <v>0</v>
          </cell>
          <cell r="I85">
            <v>0</v>
          </cell>
          <cell r="J85">
            <v>1200</v>
          </cell>
          <cell r="K85">
            <v>0</v>
          </cell>
          <cell r="L85">
            <v>5153</v>
          </cell>
          <cell r="M85">
            <v>1996379</v>
          </cell>
          <cell r="N85">
            <v>0</v>
          </cell>
          <cell r="P85">
            <v>1996379</v>
          </cell>
        </row>
        <row r="86">
          <cell r="A86">
            <v>2012</v>
          </cell>
          <cell r="B86">
            <v>40969</v>
          </cell>
          <cell r="E86">
            <v>40992</v>
          </cell>
          <cell r="F86">
            <v>0</v>
          </cell>
          <cell r="G86">
            <v>73780</v>
          </cell>
          <cell r="H86">
            <v>0</v>
          </cell>
          <cell r="I86">
            <v>0</v>
          </cell>
          <cell r="J86">
            <v>800</v>
          </cell>
          <cell r="K86">
            <v>0</v>
          </cell>
          <cell r="L86">
            <v>74580</v>
          </cell>
          <cell r="M86">
            <v>1921799</v>
          </cell>
          <cell r="N86">
            <v>0</v>
          </cell>
          <cell r="P86">
            <v>1921799</v>
          </cell>
        </row>
        <row r="87">
          <cell r="A87">
            <v>2012</v>
          </cell>
          <cell r="B87">
            <v>40969</v>
          </cell>
          <cell r="E87">
            <v>40993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1921799</v>
          </cell>
          <cell r="N87">
            <v>0</v>
          </cell>
          <cell r="P87">
            <v>1921799</v>
          </cell>
        </row>
        <row r="88">
          <cell r="A88">
            <v>2012</v>
          </cell>
          <cell r="B88">
            <v>40969</v>
          </cell>
          <cell r="E88">
            <v>40994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1921799</v>
          </cell>
          <cell r="N88">
            <v>0</v>
          </cell>
          <cell r="P88">
            <v>1921799</v>
          </cell>
        </row>
        <row r="89">
          <cell r="A89">
            <v>2012</v>
          </cell>
          <cell r="B89">
            <v>40969</v>
          </cell>
          <cell r="E89">
            <v>40995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400</v>
          </cell>
          <cell r="K89">
            <v>0</v>
          </cell>
          <cell r="L89">
            <v>400</v>
          </cell>
          <cell r="M89">
            <v>1921399</v>
          </cell>
          <cell r="N89">
            <v>0</v>
          </cell>
          <cell r="P89">
            <v>1921399</v>
          </cell>
        </row>
        <row r="90">
          <cell r="A90">
            <v>2012</v>
          </cell>
          <cell r="B90">
            <v>40969</v>
          </cell>
          <cell r="E90">
            <v>40996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780</v>
          </cell>
          <cell r="K90">
            <v>0</v>
          </cell>
          <cell r="L90">
            <v>780</v>
          </cell>
          <cell r="M90">
            <v>1920619</v>
          </cell>
          <cell r="N90">
            <v>0</v>
          </cell>
          <cell r="P90">
            <v>1920619</v>
          </cell>
        </row>
        <row r="91">
          <cell r="A91">
            <v>2012</v>
          </cell>
          <cell r="B91">
            <v>40969</v>
          </cell>
          <cell r="E91">
            <v>40997</v>
          </cell>
          <cell r="F91">
            <v>0</v>
          </cell>
          <cell r="G91">
            <v>672</v>
          </cell>
          <cell r="H91">
            <v>539</v>
          </cell>
          <cell r="I91">
            <v>0</v>
          </cell>
          <cell r="J91">
            <v>0</v>
          </cell>
          <cell r="K91">
            <v>0</v>
          </cell>
          <cell r="L91">
            <v>1211</v>
          </cell>
          <cell r="M91">
            <v>1919408</v>
          </cell>
          <cell r="N91">
            <v>0</v>
          </cell>
          <cell r="P91">
            <v>1919408</v>
          </cell>
        </row>
        <row r="92">
          <cell r="A92">
            <v>2012</v>
          </cell>
          <cell r="B92">
            <v>40969</v>
          </cell>
          <cell r="E92">
            <v>40998</v>
          </cell>
          <cell r="F92">
            <v>0</v>
          </cell>
          <cell r="G92">
            <v>0</v>
          </cell>
          <cell r="H92">
            <v>599</v>
          </cell>
          <cell r="I92">
            <v>0</v>
          </cell>
          <cell r="J92">
            <v>800</v>
          </cell>
          <cell r="K92">
            <v>0</v>
          </cell>
          <cell r="L92">
            <v>1399</v>
          </cell>
          <cell r="M92">
            <v>1918009</v>
          </cell>
          <cell r="N92">
            <v>0</v>
          </cell>
          <cell r="P92">
            <v>1918009</v>
          </cell>
        </row>
        <row r="93">
          <cell r="A93">
            <v>2012</v>
          </cell>
          <cell r="B93">
            <v>40969</v>
          </cell>
          <cell r="E93">
            <v>40999</v>
          </cell>
          <cell r="F93">
            <v>0</v>
          </cell>
          <cell r="G93">
            <v>0</v>
          </cell>
          <cell r="I93">
            <v>0</v>
          </cell>
          <cell r="J93">
            <v>800</v>
          </cell>
          <cell r="K93">
            <v>0</v>
          </cell>
          <cell r="L93">
            <v>800</v>
          </cell>
          <cell r="M93">
            <v>1917209</v>
          </cell>
          <cell r="N93">
            <v>0</v>
          </cell>
          <cell r="P93">
            <v>1917209</v>
          </cell>
        </row>
        <row r="94">
          <cell r="A94">
            <v>2012</v>
          </cell>
          <cell r="B94">
            <v>41000</v>
          </cell>
          <cell r="E94">
            <v>41000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1917209</v>
          </cell>
          <cell r="N94">
            <v>0</v>
          </cell>
          <cell r="P94">
            <v>1917209</v>
          </cell>
        </row>
        <row r="95">
          <cell r="A95">
            <v>2012</v>
          </cell>
          <cell r="B95">
            <v>41000</v>
          </cell>
          <cell r="E95">
            <v>41001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800</v>
          </cell>
          <cell r="K95">
            <v>0</v>
          </cell>
          <cell r="L95">
            <v>800</v>
          </cell>
          <cell r="M95">
            <v>1916409</v>
          </cell>
          <cell r="N95">
            <v>0</v>
          </cell>
          <cell r="P95">
            <v>1916409</v>
          </cell>
        </row>
        <row r="96">
          <cell r="A96">
            <v>2012</v>
          </cell>
          <cell r="B96">
            <v>41000</v>
          </cell>
          <cell r="E96">
            <v>41002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1916409</v>
          </cell>
          <cell r="N96">
            <v>0</v>
          </cell>
          <cell r="P96">
            <v>1916409</v>
          </cell>
        </row>
        <row r="97">
          <cell r="A97">
            <v>2012</v>
          </cell>
          <cell r="B97">
            <v>41000</v>
          </cell>
          <cell r="E97">
            <v>41003</v>
          </cell>
          <cell r="F97">
            <v>0</v>
          </cell>
          <cell r="G97">
            <v>0</v>
          </cell>
          <cell r="H97">
            <v>5386</v>
          </cell>
          <cell r="I97">
            <v>0</v>
          </cell>
          <cell r="J97">
            <v>400</v>
          </cell>
          <cell r="K97">
            <v>0</v>
          </cell>
          <cell r="L97">
            <v>5786</v>
          </cell>
          <cell r="M97">
            <v>1910623</v>
          </cell>
          <cell r="N97">
            <v>0</v>
          </cell>
          <cell r="P97">
            <v>1910623</v>
          </cell>
        </row>
        <row r="98">
          <cell r="A98">
            <v>2012</v>
          </cell>
          <cell r="B98">
            <v>41000</v>
          </cell>
          <cell r="E98">
            <v>41004</v>
          </cell>
          <cell r="F98">
            <v>0</v>
          </cell>
          <cell r="G98">
            <v>594</v>
          </cell>
          <cell r="H98">
            <v>699</v>
          </cell>
          <cell r="I98">
            <v>0</v>
          </cell>
          <cell r="J98">
            <v>400</v>
          </cell>
          <cell r="K98">
            <v>0</v>
          </cell>
          <cell r="L98">
            <v>1693</v>
          </cell>
          <cell r="M98">
            <v>1908930</v>
          </cell>
          <cell r="N98">
            <v>0</v>
          </cell>
          <cell r="P98">
            <v>1908930</v>
          </cell>
        </row>
        <row r="99">
          <cell r="A99">
            <v>2012</v>
          </cell>
          <cell r="B99">
            <v>41000</v>
          </cell>
          <cell r="E99">
            <v>41005</v>
          </cell>
          <cell r="F99">
            <v>0</v>
          </cell>
          <cell r="G99">
            <v>789</v>
          </cell>
          <cell r="H99">
            <v>0</v>
          </cell>
          <cell r="I99">
            <v>0</v>
          </cell>
          <cell r="J99">
            <v>800</v>
          </cell>
          <cell r="K99">
            <v>0</v>
          </cell>
          <cell r="L99">
            <v>1589</v>
          </cell>
          <cell r="M99">
            <v>1907341</v>
          </cell>
          <cell r="N99">
            <v>0</v>
          </cell>
          <cell r="P99">
            <v>1907341</v>
          </cell>
        </row>
        <row r="100">
          <cell r="A100">
            <v>2012</v>
          </cell>
          <cell r="B100">
            <v>41000</v>
          </cell>
          <cell r="E100">
            <v>41006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1541</v>
          </cell>
          <cell r="K100">
            <v>0</v>
          </cell>
          <cell r="L100">
            <v>1541</v>
          </cell>
          <cell r="M100">
            <v>1905800</v>
          </cell>
          <cell r="N100">
            <v>0</v>
          </cell>
          <cell r="P100">
            <v>1905800</v>
          </cell>
        </row>
        <row r="101">
          <cell r="A101">
            <v>2012</v>
          </cell>
          <cell r="B101">
            <v>41000</v>
          </cell>
          <cell r="E101">
            <v>41007</v>
          </cell>
          <cell r="F101">
            <v>0</v>
          </cell>
          <cell r="G101">
            <v>6264</v>
          </cell>
          <cell r="H101">
            <v>0</v>
          </cell>
          <cell r="I101">
            <v>0</v>
          </cell>
          <cell r="J101">
            <v>400</v>
          </cell>
          <cell r="K101">
            <v>0</v>
          </cell>
          <cell r="L101">
            <v>6664</v>
          </cell>
          <cell r="M101">
            <v>1899136</v>
          </cell>
          <cell r="N101">
            <v>0</v>
          </cell>
          <cell r="P101">
            <v>1899136</v>
          </cell>
        </row>
        <row r="102">
          <cell r="A102">
            <v>2012</v>
          </cell>
          <cell r="B102">
            <v>41000</v>
          </cell>
          <cell r="E102">
            <v>41008</v>
          </cell>
          <cell r="F102">
            <v>0</v>
          </cell>
          <cell r="G102">
            <v>57581</v>
          </cell>
          <cell r="H102">
            <v>0</v>
          </cell>
          <cell r="I102">
            <v>0</v>
          </cell>
          <cell r="J102">
            <v>1050</v>
          </cell>
          <cell r="K102">
            <v>0</v>
          </cell>
          <cell r="L102">
            <v>58631</v>
          </cell>
          <cell r="M102">
            <v>1840505</v>
          </cell>
          <cell r="N102">
            <v>0</v>
          </cell>
          <cell r="P102">
            <v>1840505</v>
          </cell>
        </row>
        <row r="103">
          <cell r="A103">
            <v>2012</v>
          </cell>
          <cell r="B103">
            <v>41000</v>
          </cell>
          <cell r="E103">
            <v>41009</v>
          </cell>
          <cell r="F103">
            <v>0</v>
          </cell>
          <cell r="G103">
            <v>39840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39840</v>
          </cell>
          <cell r="M103">
            <v>1800665</v>
          </cell>
          <cell r="N103">
            <v>0</v>
          </cell>
          <cell r="P103">
            <v>1800665</v>
          </cell>
        </row>
        <row r="104">
          <cell r="A104">
            <v>2012</v>
          </cell>
          <cell r="B104">
            <v>41000</v>
          </cell>
          <cell r="E104">
            <v>41010</v>
          </cell>
          <cell r="F104">
            <v>0</v>
          </cell>
          <cell r="G104">
            <v>31586</v>
          </cell>
          <cell r="H104">
            <v>0</v>
          </cell>
          <cell r="I104">
            <v>0</v>
          </cell>
          <cell r="J104">
            <v>1200</v>
          </cell>
          <cell r="K104">
            <v>0</v>
          </cell>
          <cell r="L104">
            <v>32786</v>
          </cell>
          <cell r="M104">
            <v>1767879</v>
          </cell>
          <cell r="N104">
            <v>0</v>
          </cell>
          <cell r="P104">
            <v>1767879</v>
          </cell>
        </row>
        <row r="105">
          <cell r="A105">
            <v>2012</v>
          </cell>
          <cell r="B105">
            <v>41000</v>
          </cell>
          <cell r="E105">
            <v>41011</v>
          </cell>
          <cell r="F105">
            <v>0</v>
          </cell>
          <cell r="G105">
            <v>1664</v>
          </cell>
          <cell r="H105">
            <v>1102</v>
          </cell>
          <cell r="I105">
            <v>0</v>
          </cell>
          <cell r="J105">
            <v>0</v>
          </cell>
          <cell r="K105">
            <v>0</v>
          </cell>
          <cell r="L105">
            <v>2766</v>
          </cell>
          <cell r="M105">
            <v>1765113</v>
          </cell>
          <cell r="N105">
            <v>0</v>
          </cell>
          <cell r="P105">
            <v>1765113</v>
          </cell>
        </row>
        <row r="106">
          <cell r="A106">
            <v>2012</v>
          </cell>
          <cell r="B106">
            <v>41000</v>
          </cell>
          <cell r="E106">
            <v>41012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1200</v>
          </cell>
          <cell r="K106">
            <v>0</v>
          </cell>
          <cell r="L106">
            <v>1200</v>
          </cell>
          <cell r="M106">
            <v>1763913</v>
          </cell>
          <cell r="N106">
            <v>0</v>
          </cell>
          <cell r="P106">
            <v>1763913</v>
          </cell>
        </row>
        <row r="107">
          <cell r="A107">
            <v>2012</v>
          </cell>
          <cell r="B107">
            <v>41000</v>
          </cell>
          <cell r="E107">
            <v>41013</v>
          </cell>
          <cell r="F107">
            <v>0</v>
          </cell>
          <cell r="G107">
            <v>37970</v>
          </cell>
          <cell r="H107">
            <v>0</v>
          </cell>
          <cell r="I107">
            <v>0</v>
          </cell>
          <cell r="J107">
            <v>1205</v>
          </cell>
          <cell r="K107">
            <v>0</v>
          </cell>
          <cell r="L107">
            <v>39175</v>
          </cell>
          <cell r="M107">
            <v>1724738</v>
          </cell>
          <cell r="N107">
            <v>0</v>
          </cell>
          <cell r="P107">
            <v>1724738</v>
          </cell>
        </row>
        <row r="108">
          <cell r="A108">
            <v>2012</v>
          </cell>
          <cell r="B108">
            <v>41000</v>
          </cell>
          <cell r="E108">
            <v>41014</v>
          </cell>
          <cell r="F108">
            <v>0</v>
          </cell>
          <cell r="G108">
            <v>0</v>
          </cell>
          <cell r="H108">
            <v>13151</v>
          </cell>
          <cell r="I108">
            <v>0</v>
          </cell>
          <cell r="J108">
            <v>850</v>
          </cell>
          <cell r="K108">
            <v>0</v>
          </cell>
          <cell r="L108">
            <v>14001</v>
          </cell>
          <cell r="M108">
            <v>1710737</v>
          </cell>
          <cell r="N108">
            <v>0</v>
          </cell>
          <cell r="P108">
            <v>1710737</v>
          </cell>
        </row>
        <row r="109">
          <cell r="A109">
            <v>2012</v>
          </cell>
          <cell r="B109">
            <v>41000</v>
          </cell>
          <cell r="E109">
            <v>41015</v>
          </cell>
          <cell r="F109">
            <v>0</v>
          </cell>
          <cell r="G109">
            <v>1408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1408</v>
          </cell>
          <cell r="M109">
            <v>1709329</v>
          </cell>
          <cell r="N109">
            <v>0</v>
          </cell>
          <cell r="P109">
            <v>1709329</v>
          </cell>
        </row>
        <row r="110">
          <cell r="A110">
            <v>2012</v>
          </cell>
          <cell r="B110">
            <v>41000</v>
          </cell>
          <cell r="E110">
            <v>41016</v>
          </cell>
          <cell r="F110">
            <v>0</v>
          </cell>
          <cell r="G110">
            <v>713</v>
          </cell>
          <cell r="H110">
            <v>270</v>
          </cell>
          <cell r="I110">
            <v>0</v>
          </cell>
          <cell r="J110">
            <v>896</v>
          </cell>
          <cell r="K110">
            <v>0</v>
          </cell>
          <cell r="L110">
            <v>1879</v>
          </cell>
          <cell r="M110">
            <v>1707450</v>
          </cell>
          <cell r="N110">
            <v>0</v>
          </cell>
          <cell r="P110">
            <v>1707450</v>
          </cell>
        </row>
        <row r="111">
          <cell r="A111">
            <v>2012</v>
          </cell>
          <cell r="B111">
            <v>41000</v>
          </cell>
          <cell r="E111">
            <v>41017</v>
          </cell>
          <cell r="F111">
            <v>0</v>
          </cell>
          <cell r="G111">
            <v>10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10</v>
          </cell>
          <cell r="M111">
            <v>1707440</v>
          </cell>
          <cell r="N111">
            <v>0</v>
          </cell>
          <cell r="P111">
            <v>1707440</v>
          </cell>
        </row>
        <row r="112">
          <cell r="A112">
            <v>2012</v>
          </cell>
          <cell r="B112">
            <v>41000</v>
          </cell>
          <cell r="E112">
            <v>41018</v>
          </cell>
          <cell r="F112">
            <v>0</v>
          </cell>
          <cell r="G112">
            <v>511</v>
          </cell>
          <cell r="H112">
            <v>531</v>
          </cell>
          <cell r="I112">
            <v>0</v>
          </cell>
          <cell r="J112">
            <v>0</v>
          </cell>
          <cell r="K112">
            <v>0</v>
          </cell>
          <cell r="L112">
            <v>1042</v>
          </cell>
          <cell r="M112">
            <v>1706398</v>
          </cell>
          <cell r="N112">
            <v>0</v>
          </cell>
          <cell r="P112">
            <v>1706398</v>
          </cell>
        </row>
        <row r="113">
          <cell r="A113">
            <v>2012</v>
          </cell>
          <cell r="B113">
            <v>41000</v>
          </cell>
          <cell r="E113">
            <v>41019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1706398</v>
          </cell>
          <cell r="N113">
            <v>0</v>
          </cell>
          <cell r="P113">
            <v>1706398</v>
          </cell>
        </row>
        <row r="114">
          <cell r="A114">
            <v>2012</v>
          </cell>
          <cell r="B114">
            <v>41000</v>
          </cell>
          <cell r="E114">
            <v>41020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1706398</v>
          </cell>
          <cell r="N114">
            <v>0</v>
          </cell>
          <cell r="P114">
            <v>1706398</v>
          </cell>
        </row>
        <row r="115">
          <cell r="A115">
            <v>2012</v>
          </cell>
          <cell r="B115">
            <v>41000</v>
          </cell>
          <cell r="E115">
            <v>41021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1706398</v>
          </cell>
          <cell r="N115">
            <v>0</v>
          </cell>
          <cell r="P115">
            <v>1706398</v>
          </cell>
        </row>
        <row r="116">
          <cell r="A116">
            <v>2012</v>
          </cell>
          <cell r="B116">
            <v>41000</v>
          </cell>
          <cell r="E116">
            <v>41022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1706398</v>
          </cell>
          <cell r="N116">
            <v>0</v>
          </cell>
          <cell r="P116">
            <v>1706398</v>
          </cell>
        </row>
        <row r="117">
          <cell r="A117">
            <v>2012</v>
          </cell>
          <cell r="B117">
            <v>41000</v>
          </cell>
          <cell r="E117">
            <v>41023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1706398</v>
          </cell>
          <cell r="N117">
            <v>0</v>
          </cell>
          <cell r="P117">
            <v>1706398</v>
          </cell>
        </row>
        <row r="118">
          <cell r="A118">
            <v>2012</v>
          </cell>
          <cell r="B118">
            <v>41000</v>
          </cell>
          <cell r="E118">
            <v>41024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1706398</v>
          </cell>
          <cell r="N118">
            <v>0</v>
          </cell>
          <cell r="P118">
            <v>1706398</v>
          </cell>
        </row>
        <row r="119">
          <cell r="A119">
            <v>2012</v>
          </cell>
          <cell r="B119">
            <v>41000</v>
          </cell>
          <cell r="E119">
            <v>41025</v>
          </cell>
          <cell r="F119">
            <v>0</v>
          </cell>
          <cell r="G119">
            <v>325</v>
          </cell>
          <cell r="H119">
            <v>689</v>
          </cell>
          <cell r="I119">
            <v>0</v>
          </cell>
          <cell r="J119">
            <v>0</v>
          </cell>
          <cell r="K119">
            <v>0</v>
          </cell>
          <cell r="L119">
            <v>1014</v>
          </cell>
          <cell r="M119">
            <v>1705384</v>
          </cell>
          <cell r="N119">
            <v>0</v>
          </cell>
          <cell r="P119">
            <v>1705384</v>
          </cell>
        </row>
        <row r="120">
          <cell r="A120">
            <v>2012</v>
          </cell>
          <cell r="B120">
            <v>41000</v>
          </cell>
          <cell r="E120">
            <v>41026</v>
          </cell>
          <cell r="F120">
            <v>0</v>
          </cell>
          <cell r="G120">
            <v>10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10</v>
          </cell>
          <cell r="M120">
            <v>1705374</v>
          </cell>
          <cell r="N120">
            <v>0</v>
          </cell>
          <cell r="P120">
            <v>1705374</v>
          </cell>
        </row>
        <row r="121">
          <cell r="A121">
            <v>2012</v>
          </cell>
          <cell r="B121">
            <v>41000</v>
          </cell>
          <cell r="E121">
            <v>41027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1705374</v>
          </cell>
          <cell r="N121">
            <v>0</v>
          </cell>
          <cell r="P121">
            <v>1705374</v>
          </cell>
        </row>
        <row r="122">
          <cell r="A122">
            <v>2012</v>
          </cell>
          <cell r="B122">
            <v>41000</v>
          </cell>
          <cell r="E122">
            <v>41028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1705374</v>
          </cell>
          <cell r="N122">
            <v>0</v>
          </cell>
          <cell r="P122">
            <v>1705374</v>
          </cell>
        </row>
        <row r="123">
          <cell r="A123">
            <v>2012</v>
          </cell>
          <cell r="B123">
            <v>41000</v>
          </cell>
          <cell r="E123">
            <v>41029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1705374</v>
          </cell>
          <cell r="N123">
            <v>0</v>
          </cell>
          <cell r="P123">
            <v>1705374</v>
          </cell>
        </row>
        <row r="124">
          <cell r="A124">
            <v>2012</v>
          </cell>
          <cell r="B124">
            <v>41030</v>
          </cell>
          <cell r="E124">
            <v>41030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1705374</v>
          </cell>
          <cell r="N124">
            <v>0</v>
          </cell>
          <cell r="P124">
            <v>1705374</v>
          </cell>
        </row>
        <row r="125">
          <cell r="A125">
            <v>2012</v>
          </cell>
          <cell r="B125">
            <v>41030</v>
          </cell>
          <cell r="E125">
            <v>41031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1705374</v>
          </cell>
          <cell r="N125">
            <v>0</v>
          </cell>
          <cell r="P125">
            <v>1705374</v>
          </cell>
        </row>
        <row r="126">
          <cell r="A126">
            <v>2012</v>
          </cell>
          <cell r="B126">
            <v>41030</v>
          </cell>
          <cell r="E126">
            <v>41032</v>
          </cell>
          <cell r="F126">
            <v>0</v>
          </cell>
          <cell r="G126">
            <v>240</v>
          </cell>
          <cell r="H126">
            <v>488</v>
          </cell>
          <cell r="I126">
            <v>0</v>
          </cell>
          <cell r="J126">
            <v>0</v>
          </cell>
          <cell r="K126">
            <v>0</v>
          </cell>
          <cell r="L126">
            <v>728</v>
          </cell>
          <cell r="M126">
            <v>1704646</v>
          </cell>
          <cell r="N126">
            <v>0</v>
          </cell>
          <cell r="P126">
            <v>1704646</v>
          </cell>
        </row>
        <row r="127">
          <cell r="A127">
            <v>2012</v>
          </cell>
          <cell r="B127">
            <v>41030</v>
          </cell>
          <cell r="E127">
            <v>41033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1704646</v>
          </cell>
          <cell r="N127">
            <v>0</v>
          </cell>
          <cell r="P127">
            <v>1704646</v>
          </cell>
        </row>
        <row r="128">
          <cell r="A128">
            <v>2012</v>
          </cell>
          <cell r="B128">
            <v>41030</v>
          </cell>
          <cell r="E128">
            <v>41034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1704646</v>
          </cell>
          <cell r="N128">
            <v>0</v>
          </cell>
          <cell r="P128">
            <v>1704646</v>
          </cell>
        </row>
        <row r="129">
          <cell r="A129">
            <v>2012</v>
          </cell>
          <cell r="B129">
            <v>41030</v>
          </cell>
          <cell r="E129">
            <v>41035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1704646</v>
          </cell>
          <cell r="N129">
            <v>0</v>
          </cell>
          <cell r="P129">
            <v>1704646</v>
          </cell>
        </row>
        <row r="130">
          <cell r="A130">
            <v>2012</v>
          </cell>
          <cell r="B130">
            <v>41030</v>
          </cell>
          <cell r="E130">
            <v>41036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1704646</v>
          </cell>
          <cell r="N130">
            <v>0</v>
          </cell>
          <cell r="P130">
            <v>1704646</v>
          </cell>
        </row>
        <row r="131">
          <cell r="A131">
            <v>2012</v>
          </cell>
          <cell r="B131">
            <v>41030</v>
          </cell>
          <cell r="E131">
            <v>41037</v>
          </cell>
          <cell r="F131">
            <v>40000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1744646</v>
          </cell>
          <cell r="N131">
            <v>0</v>
          </cell>
          <cell r="P131">
            <v>1744646</v>
          </cell>
        </row>
        <row r="132">
          <cell r="A132">
            <v>2012</v>
          </cell>
          <cell r="B132">
            <v>41030</v>
          </cell>
          <cell r="E132">
            <v>41038</v>
          </cell>
          <cell r="F132">
            <v>56000</v>
          </cell>
          <cell r="G132">
            <v>20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20</v>
          </cell>
          <cell r="M132">
            <v>1800626</v>
          </cell>
          <cell r="N132">
            <v>0</v>
          </cell>
          <cell r="P132">
            <v>1800626</v>
          </cell>
        </row>
        <row r="133">
          <cell r="A133">
            <v>2012</v>
          </cell>
          <cell r="B133">
            <v>41030</v>
          </cell>
          <cell r="E133">
            <v>41039</v>
          </cell>
          <cell r="F133">
            <v>72000</v>
          </cell>
          <cell r="G133">
            <v>204</v>
          </cell>
          <cell r="H133">
            <v>659</v>
          </cell>
          <cell r="I133">
            <v>0</v>
          </cell>
          <cell r="J133">
            <v>0</v>
          </cell>
          <cell r="K133">
            <v>0</v>
          </cell>
          <cell r="L133">
            <v>863</v>
          </cell>
          <cell r="M133">
            <v>1871763</v>
          </cell>
          <cell r="N133">
            <v>0</v>
          </cell>
          <cell r="P133">
            <v>1871763</v>
          </cell>
        </row>
        <row r="134">
          <cell r="A134">
            <v>2012</v>
          </cell>
          <cell r="B134">
            <v>41030</v>
          </cell>
          <cell r="E134">
            <v>41040</v>
          </cell>
          <cell r="F134">
            <v>64000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1935763</v>
          </cell>
          <cell r="N134">
            <v>0</v>
          </cell>
          <cell r="P134">
            <v>1935763</v>
          </cell>
        </row>
        <row r="135">
          <cell r="A135">
            <v>2012</v>
          </cell>
          <cell r="B135">
            <v>41030</v>
          </cell>
          <cell r="E135">
            <v>41041</v>
          </cell>
          <cell r="F135">
            <v>64000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1999763</v>
          </cell>
          <cell r="N135">
            <v>0</v>
          </cell>
          <cell r="P135">
            <v>1999763</v>
          </cell>
        </row>
        <row r="136">
          <cell r="A136">
            <v>2012</v>
          </cell>
          <cell r="B136">
            <v>41030</v>
          </cell>
          <cell r="E136">
            <v>41042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1999763</v>
          </cell>
          <cell r="N136">
            <v>0</v>
          </cell>
          <cell r="P136">
            <v>1999763</v>
          </cell>
        </row>
        <row r="137">
          <cell r="A137">
            <v>2012</v>
          </cell>
          <cell r="B137">
            <v>41030</v>
          </cell>
          <cell r="E137">
            <v>41043</v>
          </cell>
          <cell r="F137">
            <v>104000</v>
          </cell>
          <cell r="G137">
            <v>0</v>
          </cell>
          <cell r="H137">
            <v>664</v>
          </cell>
          <cell r="I137">
            <v>0</v>
          </cell>
          <cell r="J137">
            <v>0</v>
          </cell>
          <cell r="K137">
            <v>0</v>
          </cell>
          <cell r="L137">
            <v>664</v>
          </cell>
          <cell r="M137">
            <v>2103099</v>
          </cell>
          <cell r="N137">
            <v>0</v>
          </cell>
          <cell r="P137">
            <v>2103099</v>
          </cell>
        </row>
        <row r="138">
          <cell r="A138">
            <v>2012</v>
          </cell>
          <cell r="B138">
            <v>41030</v>
          </cell>
          <cell r="E138">
            <v>41044</v>
          </cell>
          <cell r="F138">
            <v>48000</v>
          </cell>
          <cell r="G138">
            <v>1528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1528</v>
          </cell>
          <cell r="M138">
            <v>2149571</v>
          </cell>
          <cell r="N138">
            <v>0</v>
          </cell>
          <cell r="P138">
            <v>2149571</v>
          </cell>
        </row>
        <row r="139">
          <cell r="A139">
            <v>2012</v>
          </cell>
          <cell r="B139">
            <v>41030</v>
          </cell>
          <cell r="E139">
            <v>41045</v>
          </cell>
          <cell r="F139">
            <v>80000</v>
          </cell>
          <cell r="G139">
            <v>95443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95443</v>
          </cell>
          <cell r="M139">
            <v>2134128</v>
          </cell>
          <cell r="N139">
            <v>0</v>
          </cell>
          <cell r="P139">
            <v>2134128</v>
          </cell>
        </row>
        <row r="140">
          <cell r="A140">
            <v>2012</v>
          </cell>
          <cell r="B140">
            <v>41030</v>
          </cell>
          <cell r="E140">
            <v>41046</v>
          </cell>
          <cell r="F140">
            <v>72000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2206128</v>
          </cell>
          <cell r="N140">
            <v>0</v>
          </cell>
          <cell r="P140">
            <v>2206128</v>
          </cell>
        </row>
        <row r="141">
          <cell r="A141">
            <v>2012</v>
          </cell>
          <cell r="B141">
            <v>41030</v>
          </cell>
          <cell r="E141">
            <v>41047</v>
          </cell>
          <cell r="F141">
            <v>0</v>
          </cell>
          <cell r="G141">
            <v>0</v>
          </cell>
          <cell r="H141">
            <v>3456</v>
          </cell>
          <cell r="I141">
            <v>0</v>
          </cell>
          <cell r="J141">
            <v>0</v>
          </cell>
          <cell r="K141">
            <v>0</v>
          </cell>
          <cell r="L141">
            <v>3456</v>
          </cell>
          <cell r="M141">
            <v>2202672</v>
          </cell>
          <cell r="N141">
            <v>0</v>
          </cell>
          <cell r="P141">
            <v>2202672</v>
          </cell>
        </row>
        <row r="142">
          <cell r="A142">
            <v>2012</v>
          </cell>
          <cell r="B142">
            <v>41030</v>
          </cell>
          <cell r="E142">
            <v>41048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2202672</v>
          </cell>
          <cell r="N142">
            <v>0</v>
          </cell>
          <cell r="P142">
            <v>2202672</v>
          </cell>
        </row>
        <row r="143">
          <cell r="A143">
            <v>2012</v>
          </cell>
          <cell r="B143">
            <v>41030</v>
          </cell>
          <cell r="E143">
            <v>41049</v>
          </cell>
          <cell r="F143">
            <v>0</v>
          </cell>
          <cell r="G143">
            <v>126954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126954</v>
          </cell>
          <cell r="M143">
            <v>2075718</v>
          </cell>
          <cell r="N143">
            <v>0</v>
          </cell>
          <cell r="P143">
            <v>2075718</v>
          </cell>
        </row>
        <row r="144">
          <cell r="A144">
            <v>2012</v>
          </cell>
          <cell r="B144">
            <v>41030</v>
          </cell>
          <cell r="E144">
            <v>41050</v>
          </cell>
          <cell r="F144">
            <v>88000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2163718</v>
          </cell>
          <cell r="N144">
            <v>0</v>
          </cell>
          <cell r="P144">
            <v>2163718</v>
          </cell>
        </row>
        <row r="145">
          <cell r="A145">
            <v>2012</v>
          </cell>
          <cell r="B145">
            <v>41030</v>
          </cell>
          <cell r="E145">
            <v>41051</v>
          </cell>
          <cell r="F145">
            <v>104000</v>
          </cell>
          <cell r="G145">
            <v>1066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1066</v>
          </cell>
          <cell r="M145">
            <v>2266652</v>
          </cell>
          <cell r="N145">
            <v>0</v>
          </cell>
          <cell r="P145">
            <v>2266652</v>
          </cell>
        </row>
        <row r="146">
          <cell r="A146">
            <v>2012</v>
          </cell>
          <cell r="B146">
            <v>41030</v>
          </cell>
          <cell r="E146">
            <v>41052</v>
          </cell>
          <cell r="F146">
            <v>64000</v>
          </cell>
          <cell r="G146">
            <v>3469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3469</v>
          </cell>
          <cell r="M146">
            <v>2327183</v>
          </cell>
          <cell r="N146">
            <v>0</v>
          </cell>
          <cell r="P146">
            <v>2327183</v>
          </cell>
        </row>
        <row r="147">
          <cell r="A147">
            <v>2012</v>
          </cell>
          <cell r="B147">
            <v>41030</v>
          </cell>
          <cell r="E147">
            <v>41053</v>
          </cell>
          <cell r="F147">
            <v>32000</v>
          </cell>
          <cell r="G147">
            <v>0</v>
          </cell>
          <cell r="H147">
            <v>112652</v>
          </cell>
          <cell r="I147">
            <v>0</v>
          </cell>
          <cell r="J147">
            <v>0</v>
          </cell>
          <cell r="K147">
            <v>0</v>
          </cell>
          <cell r="L147">
            <v>112652</v>
          </cell>
          <cell r="M147">
            <v>2246531</v>
          </cell>
          <cell r="N147">
            <v>0</v>
          </cell>
          <cell r="P147">
            <v>2246531</v>
          </cell>
        </row>
        <row r="148">
          <cell r="A148">
            <v>2012</v>
          </cell>
          <cell r="B148">
            <v>41030</v>
          </cell>
          <cell r="E148">
            <v>41054</v>
          </cell>
          <cell r="F148">
            <v>16000</v>
          </cell>
          <cell r="G148">
            <v>1879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1879</v>
          </cell>
          <cell r="M148">
            <v>2260652</v>
          </cell>
          <cell r="N148">
            <v>0</v>
          </cell>
          <cell r="P148">
            <v>2260652</v>
          </cell>
        </row>
        <row r="149">
          <cell r="A149">
            <v>2012</v>
          </cell>
          <cell r="B149">
            <v>41030</v>
          </cell>
          <cell r="E149">
            <v>41055</v>
          </cell>
          <cell r="G149">
            <v>2860</v>
          </cell>
          <cell r="H149">
            <v>1781</v>
          </cell>
          <cell r="I149">
            <v>0</v>
          </cell>
          <cell r="J149">
            <v>0</v>
          </cell>
          <cell r="K149">
            <v>0</v>
          </cell>
          <cell r="L149">
            <v>4641</v>
          </cell>
          <cell r="M149">
            <v>2256011</v>
          </cell>
          <cell r="N149">
            <v>0</v>
          </cell>
          <cell r="P149">
            <v>2256011</v>
          </cell>
        </row>
        <row r="150">
          <cell r="A150">
            <v>2012</v>
          </cell>
          <cell r="B150">
            <v>41030</v>
          </cell>
          <cell r="E150">
            <v>41056</v>
          </cell>
          <cell r="F150">
            <v>0</v>
          </cell>
          <cell r="G150">
            <v>3902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3902</v>
          </cell>
          <cell r="M150">
            <v>2252109</v>
          </cell>
          <cell r="N150">
            <v>0</v>
          </cell>
          <cell r="P150">
            <v>2252109</v>
          </cell>
        </row>
        <row r="151">
          <cell r="A151">
            <v>2012</v>
          </cell>
          <cell r="B151">
            <v>41030</v>
          </cell>
          <cell r="E151">
            <v>41057</v>
          </cell>
          <cell r="F151">
            <v>32000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2284109</v>
          </cell>
          <cell r="N151">
            <v>0</v>
          </cell>
          <cell r="P151">
            <v>2284109</v>
          </cell>
        </row>
        <row r="152">
          <cell r="A152">
            <v>2012</v>
          </cell>
          <cell r="B152">
            <v>41030</v>
          </cell>
          <cell r="E152">
            <v>41058</v>
          </cell>
          <cell r="F152">
            <v>64000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2348109</v>
          </cell>
          <cell r="N152">
            <v>0</v>
          </cell>
          <cell r="P152">
            <v>2348109</v>
          </cell>
        </row>
        <row r="153">
          <cell r="A153">
            <v>2012</v>
          </cell>
          <cell r="B153">
            <v>41030</v>
          </cell>
          <cell r="E153">
            <v>41059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2348109</v>
          </cell>
          <cell r="N153">
            <v>0</v>
          </cell>
          <cell r="P153">
            <v>2348109</v>
          </cell>
        </row>
        <row r="154">
          <cell r="A154">
            <v>2012</v>
          </cell>
          <cell r="B154">
            <v>41030</v>
          </cell>
          <cell r="E154">
            <v>41060</v>
          </cell>
          <cell r="F154">
            <v>0</v>
          </cell>
          <cell r="G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2348109</v>
          </cell>
          <cell r="N154">
            <v>0</v>
          </cell>
          <cell r="P154">
            <v>2348109</v>
          </cell>
        </row>
        <row r="155">
          <cell r="A155">
            <v>2012</v>
          </cell>
          <cell r="B155">
            <v>41061</v>
          </cell>
          <cell r="E155">
            <v>41061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2348109</v>
          </cell>
          <cell r="N155">
            <v>0</v>
          </cell>
          <cell r="P155">
            <v>2348109</v>
          </cell>
        </row>
        <row r="156">
          <cell r="A156">
            <v>2012</v>
          </cell>
          <cell r="B156">
            <v>41061</v>
          </cell>
          <cell r="E156">
            <v>41062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2348109</v>
          </cell>
          <cell r="N156">
            <v>0</v>
          </cell>
          <cell r="P156">
            <v>2348109</v>
          </cell>
        </row>
        <row r="157">
          <cell r="A157">
            <v>2012</v>
          </cell>
          <cell r="B157">
            <v>41061</v>
          </cell>
          <cell r="E157">
            <v>41063</v>
          </cell>
          <cell r="F157">
            <v>0</v>
          </cell>
          <cell r="G157">
            <v>136812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136812</v>
          </cell>
          <cell r="M157">
            <v>2211297</v>
          </cell>
          <cell r="N157">
            <v>0</v>
          </cell>
          <cell r="P157">
            <v>2211297</v>
          </cell>
        </row>
        <row r="158">
          <cell r="A158">
            <v>2012</v>
          </cell>
          <cell r="B158">
            <v>41061</v>
          </cell>
          <cell r="E158">
            <v>41064</v>
          </cell>
          <cell r="F158">
            <v>0</v>
          </cell>
          <cell r="G158">
            <v>1554</v>
          </cell>
          <cell r="H158">
            <v>2211</v>
          </cell>
          <cell r="I158">
            <v>0</v>
          </cell>
          <cell r="J158">
            <v>0</v>
          </cell>
          <cell r="K158">
            <v>0</v>
          </cell>
          <cell r="L158">
            <v>3765</v>
          </cell>
          <cell r="M158">
            <v>2207532</v>
          </cell>
          <cell r="N158">
            <v>0</v>
          </cell>
          <cell r="P158">
            <v>2207532</v>
          </cell>
        </row>
        <row r="159">
          <cell r="A159">
            <v>2012</v>
          </cell>
          <cell r="B159">
            <v>41061</v>
          </cell>
          <cell r="E159">
            <v>41065</v>
          </cell>
          <cell r="F159">
            <v>0</v>
          </cell>
          <cell r="G159">
            <v>0</v>
          </cell>
          <cell r="H159">
            <v>13826</v>
          </cell>
          <cell r="I159">
            <v>0</v>
          </cell>
          <cell r="J159">
            <v>0</v>
          </cell>
          <cell r="K159">
            <v>0</v>
          </cell>
          <cell r="L159">
            <v>13826</v>
          </cell>
          <cell r="M159">
            <v>2193706</v>
          </cell>
          <cell r="N159">
            <v>0</v>
          </cell>
          <cell r="P159">
            <v>2193706</v>
          </cell>
        </row>
        <row r="160">
          <cell r="A160">
            <v>2012</v>
          </cell>
          <cell r="B160">
            <v>41061</v>
          </cell>
          <cell r="E160">
            <v>41066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2193706</v>
          </cell>
          <cell r="N160">
            <v>0</v>
          </cell>
          <cell r="P160">
            <v>2193706</v>
          </cell>
        </row>
        <row r="161">
          <cell r="A161">
            <v>2012</v>
          </cell>
          <cell r="B161">
            <v>41061</v>
          </cell>
          <cell r="E161">
            <v>41067</v>
          </cell>
          <cell r="F161">
            <v>0</v>
          </cell>
          <cell r="G161">
            <v>0</v>
          </cell>
          <cell r="H161">
            <v>439</v>
          </cell>
          <cell r="I161">
            <v>0</v>
          </cell>
          <cell r="J161">
            <v>0</v>
          </cell>
          <cell r="K161">
            <v>0</v>
          </cell>
          <cell r="L161">
            <v>439</v>
          </cell>
          <cell r="M161">
            <v>2193267</v>
          </cell>
          <cell r="N161">
            <v>0</v>
          </cell>
          <cell r="P161">
            <v>2193267</v>
          </cell>
        </row>
        <row r="162">
          <cell r="A162">
            <v>2012</v>
          </cell>
          <cell r="B162">
            <v>41061</v>
          </cell>
          <cell r="E162">
            <v>41068</v>
          </cell>
          <cell r="F162">
            <v>64000</v>
          </cell>
          <cell r="H162">
            <v>1084</v>
          </cell>
          <cell r="I162">
            <v>0</v>
          </cell>
          <cell r="J162">
            <v>0</v>
          </cell>
          <cell r="K162">
            <v>0</v>
          </cell>
          <cell r="L162">
            <v>1084</v>
          </cell>
          <cell r="M162">
            <v>2256183</v>
          </cell>
          <cell r="N162">
            <v>0</v>
          </cell>
          <cell r="P162">
            <v>2256183</v>
          </cell>
        </row>
        <row r="163">
          <cell r="A163">
            <v>2012</v>
          </cell>
          <cell r="B163">
            <v>41061</v>
          </cell>
          <cell r="E163">
            <v>41069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2256183</v>
          </cell>
          <cell r="N163">
            <v>0</v>
          </cell>
          <cell r="P163">
            <v>2256183</v>
          </cell>
        </row>
        <row r="164">
          <cell r="A164">
            <v>2012</v>
          </cell>
          <cell r="B164">
            <v>41061</v>
          </cell>
          <cell r="E164">
            <v>41070</v>
          </cell>
          <cell r="F164">
            <v>0</v>
          </cell>
          <cell r="G164">
            <v>0</v>
          </cell>
          <cell r="H164">
            <v>48866</v>
          </cell>
          <cell r="I164">
            <v>0</v>
          </cell>
          <cell r="J164">
            <v>0</v>
          </cell>
          <cell r="K164">
            <v>0</v>
          </cell>
          <cell r="L164">
            <v>48866</v>
          </cell>
          <cell r="M164">
            <v>2207317</v>
          </cell>
          <cell r="N164">
            <v>0</v>
          </cell>
          <cell r="P164">
            <v>2207317</v>
          </cell>
        </row>
        <row r="165">
          <cell r="A165">
            <v>2012</v>
          </cell>
          <cell r="B165">
            <v>41061</v>
          </cell>
          <cell r="E165">
            <v>41071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2207317</v>
          </cell>
          <cell r="N165">
            <v>0</v>
          </cell>
          <cell r="P165">
            <v>2207317</v>
          </cell>
        </row>
        <row r="166">
          <cell r="A166">
            <v>2012</v>
          </cell>
          <cell r="B166">
            <v>41061</v>
          </cell>
          <cell r="E166">
            <v>41072</v>
          </cell>
          <cell r="F166">
            <v>48000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2255317</v>
          </cell>
          <cell r="N166">
            <v>0</v>
          </cell>
          <cell r="P166">
            <v>2255317</v>
          </cell>
        </row>
        <row r="167">
          <cell r="A167">
            <v>2012</v>
          </cell>
          <cell r="B167">
            <v>41061</v>
          </cell>
          <cell r="E167">
            <v>41073</v>
          </cell>
          <cell r="F167">
            <v>32000</v>
          </cell>
          <cell r="G167">
            <v>234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234</v>
          </cell>
          <cell r="M167">
            <v>2287083</v>
          </cell>
          <cell r="N167">
            <v>0</v>
          </cell>
          <cell r="P167">
            <v>2287083</v>
          </cell>
        </row>
        <row r="168">
          <cell r="A168">
            <v>2012</v>
          </cell>
          <cell r="B168">
            <v>41061</v>
          </cell>
          <cell r="E168">
            <v>41074</v>
          </cell>
          <cell r="F168">
            <v>0</v>
          </cell>
          <cell r="G168">
            <v>1157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1157</v>
          </cell>
          <cell r="M168">
            <v>2285926</v>
          </cell>
          <cell r="N168">
            <v>0</v>
          </cell>
          <cell r="P168">
            <v>2285926</v>
          </cell>
        </row>
        <row r="169">
          <cell r="A169">
            <v>2012</v>
          </cell>
          <cell r="B169">
            <v>41061</v>
          </cell>
          <cell r="E169">
            <v>41075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2285926</v>
          </cell>
          <cell r="N169">
            <v>0</v>
          </cell>
          <cell r="P169">
            <v>2285926</v>
          </cell>
        </row>
        <row r="170">
          <cell r="A170">
            <v>2012</v>
          </cell>
          <cell r="B170">
            <v>41061</v>
          </cell>
          <cell r="E170">
            <v>41076</v>
          </cell>
          <cell r="F170">
            <v>0</v>
          </cell>
          <cell r="G170">
            <v>241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241</v>
          </cell>
          <cell r="M170">
            <v>2285685</v>
          </cell>
          <cell r="N170">
            <v>0</v>
          </cell>
          <cell r="P170">
            <v>2285685</v>
          </cell>
        </row>
        <row r="171">
          <cell r="A171">
            <v>2012</v>
          </cell>
          <cell r="B171">
            <v>41061</v>
          </cell>
          <cell r="E171">
            <v>41077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2285685</v>
          </cell>
          <cell r="N171">
            <v>0</v>
          </cell>
          <cell r="P171">
            <v>2285685</v>
          </cell>
        </row>
        <row r="172">
          <cell r="A172">
            <v>2012</v>
          </cell>
          <cell r="B172">
            <v>41061</v>
          </cell>
          <cell r="E172">
            <v>41078</v>
          </cell>
          <cell r="F172">
            <v>88000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2373685</v>
          </cell>
          <cell r="N172">
            <v>0</v>
          </cell>
          <cell r="P172">
            <v>2373685</v>
          </cell>
        </row>
        <row r="173">
          <cell r="A173">
            <v>2012</v>
          </cell>
          <cell r="B173">
            <v>41061</v>
          </cell>
          <cell r="E173">
            <v>41079</v>
          </cell>
          <cell r="F173">
            <v>96000</v>
          </cell>
          <cell r="G173">
            <v>0</v>
          </cell>
          <cell r="H173">
            <v>30700</v>
          </cell>
          <cell r="I173">
            <v>0</v>
          </cell>
          <cell r="J173">
            <v>0</v>
          </cell>
          <cell r="K173">
            <v>0</v>
          </cell>
          <cell r="L173">
            <v>30700</v>
          </cell>
          <cell r="M173">
            <v>2438985</v>
          </cell>
          <cell r="N173">
            <v>0</v>
          </cell>
          <cell r="P173">
            <v>2438985</v>
          </cell>
        </row>
        <row r="174">
          <cell r="A174">
            <v>2012</v>
          </cell>
          <cell r="B174">
            <v>41061</v>
          </cell>
          <cell r="E174">
            <v>41080</v>
          </cell>
          <cell r="F174">
            <v>128000</v>
          </cell>
          <cell r="G174">
            <v>0</v>
          </cell>
          <cell r="H174">
            <v>680</v>
          </cell>
          <cell r="I174">
            <v>0</v>
          </cell>
          <cell r="J174">
            <v>0</v>
          </cell>
          <cell r="K174">
            <v>0</v>
          </cell>
          <cell r="L174">
            <v>680</v>
          </cell>
          <cell r="M174">
            <v>2566305</v>
          </cell>
          <cell r="N174">
            <v>0</v>
          </cell>
          <cell r="P174">
            <v>2566305</v>
          </cell>
        </row>
        <row r="175">
          <cell r="A175">
            <v>2012</v>
          </cell>
          <cell r="B175">
            <v>41061</v>
          </cell>
          <cell r="E175">
            <v>41081</v>
          </cell>
          <cell r="F175">
            <v>112000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2678305</v>
          </cell>
          <cell r="N175">
            <v>0</v>
          </cell>
          <cell r="P175">
            <v>2678305</v>
          </cell>
        </row>
        <row r="176">
          <cell r="A176">
            <v>2012</v>
          </cell>
          <cell r="B176">
            <v>41061</v>
          </cell>
          <cell r="E176">
            <v>41082</v>
          </cell>
          <cell r="F176">
            <v>128000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2806305</v>
          </cell>
          <cell r="N176">
            <v>0</v>
          </cell>
          <cell r="P176">
            <v>2806305</v>
          </cell>
        </row>
        <row r="177">
          <cell r="A177">
            <v>2012</v>
          </cell>
          <cell r="B177">
            <v>41061</v>
          </cell>
          <cell r="E177">
            <v>41083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2806305</v>
          </cell>
          <cell r="N177">
            <v>0</v>
          </cell>
          <cell r="P177">
            <v>2806305</v>
          </cell>
        </row>
        <row r="178">
          <cell r="A178">
            <v>2012</v>
          </cell>
          <cell r="B178">
            <v>41061</v>
          </cell>
          <cell r="E178">
            <v>41084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2806305</v>
          </cell>
          <cell r="N178">
            <v>0</v>
          </cell>
          <cell r="P178">
            <v>2806305</v>
          </cell>
        </row>
        <row r="179">
          <cell r="A179">
            <v>2012</v>
          </cell>
          <cell r="B179">
            <v>41061</v>
          </cell>
          <cell r="E179">
            <v>41085</v>
          </cell>
          <cell r="F179">
            <v>64000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2870305</v>
          </cell>
          <cell r="N179">
            <v>0</v>
          </cell>
          <cell r="P179">
            <v>2870305</v>
          </cell>
        </row>
        <row r="180">
          <cell r="A180">
            <v>2012</v>
          </cell>
          <cell r="B180">
            <v>41061</v>
          </cell>
          <cell r="E180">
            <v>41086</v>
          </cell>
          <cell r="F180">
            <v>56000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2926305</v>
          </cell>
          <cell r="N180">
            <v>0</v>
          </cell>
          <cell r="P180">
            <v>2926305</v>
          </cell>
        </row>
        <row r="181">
          <cell r="A181">
            <v>2012</v>
          </cell>
          <cell r="B181">
            <v>41061</v>
          </cell>
          <cell r="E181">
            <v>41087</v>
          </cell>
          <cell r="F181">
            <v>44000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2970305</v>
          </cell>
          <cell r="N181">
            <v>0</v>
          </cell>
          <cell r="P181">
            <v>2970305</v>
          </cell>
        </row>
        <row r="182">
          <cell r="A182">
            <v>2012</v>
          </cell>
          <cell r="B182">
            <v>41061</v>
          </cell>
          <cell r="E182">
            <v>41088</v>
          </cell>
          <cell r="F182">
            <v>0</v>
          </cell>
          <cell r="G182">
            <v>508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508</v>
          </cell>
          <cell r="M182">
            <v>2969797</v>
          </cell>
          <cell r="N182">
            <v>0</v>
          </cell>
          <cell r="P182">
            <v>2969797</v>
          </cell>
        </row>
        <row r="183">
          <cell r="A183">
            <v>2012</v>
          </cell>
          <cell r="B183">
            <v>41061</v>
          </cell>
          <cell r="E183">
            <v>41089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2969797</v>
          </cell>
          <cell r="N183">
            <v>0</v>
          </cell>
          <cell r="P183">
            <v>2969797</v>
          </cell>
        </row>
        <row r="184">
          <cell r="A184">
            <v>2012</v>
          </cell>
          <cell r="B184">
            <v>41061</v>
          </cell>
          <cell r="E184">
            <v>41090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2969797</v>
          </cell>
          <cell r="N184">
            <v>0</v>
          </cell>
          <cell r="P184">
            <v>2969797</v>
          </cell>
        </row>
        <row r="185">
          <cell r="A185">
            <v>2012</v>
          </cell>
          <cell r="B185">
            <v>41091</v>
          </cell>
          <cell r="E185">
            <v>41091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2969797</v>
          </cell>
          <cell r="N185">
            <v>0</v>
          </cell>
          <cell r="P185">
            <v>2969797</v>
          </cell>
        </row>
        <row r="186">
          <cell r="A186">
            <v>2012</v>
          </cell>
          <cell r="B186">
            <v>41091</v>
          </cell>
          <cell r="E186">
            <v>41092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2969797</v>
          </cell>
          <cell r="N186">
            <v>0</v>
          </cell>
          <cell r="P186">
            <v>2969797</v>
          </cell>
        </row>
        <row r="187">
          <cell r="A187">
            <v>2012</v>
          </cell>
          <cell r="B187">
            <v>41091</v>
          </cell>
          <cell r="E187">
            <v>41093</v>
          </cell>
          <cell r="F187">
            <v>0</v>
          </cell>
          <cell r="G187">
            <v>536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536</v>
          </cell>
          <cell r="M187">
            <v>2969261</v>
          </cell>
          <cell r="N187">
            <v>0</v>
          </cell>
          <cell r="P187">
            <v>2969261</v>
          </cell>
        </row>
        <row r="188">
          <cell r="A188">
            <v>2012</v>
          </cell>
          <cell r="B188">
            <v>41091</v>
          </cell>
          <cell r="E188">
            <v>41094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2969261</v>
          </cell>
          <cell r="N188">
            <v>0</v>
          </cell>
          <cell r="P188">
            <v>2969261</v>
          </cell>
        </row>
        <row r="189">
          <cell r="A189">
            <v>2012</v>
          </cell>
          <cell r="B189">
            <v>41091</v>
          </cell>
          <cell r="E189">
            <v>41095</v>
          </cell>
          <cell r="F189">
            <v>0</v>
          </cell>
          <cell r="G189">
            <v>7796</v>
          </cell>
          <cell r="H189">
            <v>876</v>
          </cell>
          <cell r="I189">
            <v>0</v>
          </cell>
          <cell r="J189">
            <v>0</v>
          </cell>
          <cell r="K189">
            <v>0</v>
          </cell>
          <cell r="L189">
            <v>8672</v>
          </cell>
          <cell r="M189">
            <v>2960589</v>
          </cell>
          <cell r="N189">
            <v>0</v>
          </cell>
          <cell r="P189">
            <v>2960589</v>
          </cell>
        </row>
        <row r="190">
          <cell r="A190">
            <v>2012</v>
          </cell>
          <cell r="B190">
            <v>41091</v>
          </cell>
          <cell r="E190">
            <v>41096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2960589</v>
          </cell>
          <cell r="N190">
            <v>0</v>
          </cell>
          <cell r="P190">
            <v>2960589</v>
          </cell>
        </row>
        <row r="191">
          <cell r="A191">
            <v>2012</v>
          </cell>
          <cell r="B191">
            <v>41091</v>
          </cell>
          <cell r="E191">
            <v>41097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2960589</v>
          </cell>
          <cell r="N191">
            <v>0</v>
          </cell>
          <cell r="P191">
            <v>2960589</v>
          </cell>
        </row>
        <row r="192">
          <cell r="A192">
            <v>2012</v>
          </cell>
          <cell r="B192">
            <v>41091</v>
          </cell>
          <cell r="E192">
            <v>41098</v>
          </cell>
          <cell r="F192">
            <v>0</v>
          </cell>
          <cell r="G192">
            <v>2609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2609</v>
          </cell>
          <cell r="M192">
            <v>2957980</v>
          </cell>
          <cell r="N192">
            <v>0</v>
          </cell>
          <cell r="P192">
            <v>2957980</v>
          </cell>
        </row>
        <row r="193">
          <cell r="A193">
            <v>2012</v>
          </cell>
          <cell r="B193">
            <v>41091</v>
          </cell>
          <cell r="E193">
            <v>41099</v>
          </cell>
          <cell r="F193">
            <v>0</v>
          </cell>
          <cell r="G193">
            <v>0</v>
          </cell>
          <cell r="H193">
            <v>822</v>
          </cell>
          <cell r="I193">
            <v>0</v>
          </cell>
          <cell r="J193">
            <v>0</v>
          </cell>
          <cell r="K193">
            <v>0</v>
          </cell>
          <cell r="L193">
            <v>822</v>
          </cell>
          <cell r="M193">
            <v>2957158</v>
          </cell>
          <cell r="N193">
            <v>0</v>
          </cell>
          <cell r="P193">
            <v>2957158</v>
          </cell>
        </row>
        <row r="194">
          <cell r="A194">
            <v>2012</v>
          </cell>
          <cell r="B194">
            <v>41091</v>
          </cell>
          <cell r="E194">
            <v>41100</v>
          </cell>
          <cell r="F194">
            <v>0</v>
          </cell>
          <cell r="G194">
            <v>0</v>
          </cell>
          <cell r="H194">
            <v>17293</v>
          </cell>
          <cell r="I194">
            <v>0</v>
          </cell>
          <cell r="J194">
            <v>0</v>
          </cell>
          <cell r="K194">
            <v>0</v>
          </cell>
          <cell r="L194">
            <v>17293</v>
          </cell>
          <cell r="M194">
            <v>2939865</v>
          </cell>
          <cell r="N194">
            <v>0</v>
          </cell>
          <cell r="P194">
            <v>2939865</v>
          </cell>
        </row>
        <row r="195">
          <cell r="A195">
            <v>2012</v>
          </cell>
          <cell r="B195">
            <v>41091</v>
          </cell>
          <cell r="E195">
            <v>41101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2939865</v>
          </cell>
          <cell r="N195">
            <v>0</v>
          </cell>
          <cell r="P195">
            <v>2939865</v>
          </cell>
        </row>
        <row r="196">
          <cell r="A196">
            <v>2012</v>
          </cell>
          <cell r="B196">
            <v>41091</v>
          </cell>
          <cell r="E196">
            <v>41102</v>
          </cell>
          <cell r="F196">
            <v>0</v>
          </cell>
          <cell r="G196">
            <v>1836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1836</v>
          </cell>
          <cell r="M196">
            <v>2938029</v>
          </cell>
          <cell r="N196">
            <v>0</v>
          </cell>
          <cell r="P196">
            <v>2938029</v>
          </cell>
        </row>
        <row r="197">
          <cell r="A197">
            <v>2012</v>
          </cell>
          <cell r="B197">
            <v>41091</v>
          </cell>
          <cell r="E197">
            <v>41103</v>
          </cell>
          <cell r="F197">
            <v>0</v>
          </cell>
          <cell r="G197">
            <v>1594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1594</v>
          </cell>
          <cell r="M197">
            <v>2936435</v>
          </cell>
          <cell r="N197">
            <v>0</v>
          </cell>
          <cell r="P197">
            <v>2936435</v>
          </cell>
        </row>
        <row r="198">
          <cell r="A198">
            <v>2012</v>
          </cell>
          <cell r="B198">
            <v>41091</v>
          </cell>
          <cell r="E198">
            <v>41104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2936435</v>
          </cell>
          <cell r="N198">
            <v>0</v>
          </cell>
          <cell r="P198">
            <v>2936435</v>
          </cell>
        </row>
        <row r="199">
          <cell r="A199">
            <v>2012</v>
          </cell>
          <cell r="B199">
            <v>41091</v>
          </cell>
          <cell r="E199">
            <v>41105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2936435</v>
          </cell>
          <cell r="N199">
            <v>0</v>
          </cell>
          <cell r="P199">
            <v>2936435</v>
          </cell>
        </row>
        <row r="200">
          <cell r="A200">
            <v>2012</v>
          </cell>
          <cell r="B200">
            <v>41091</v>
          </cell>
          <cell r="E200">
            <v>41106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2936435</v>
          </cell>
          <cell r="N200">
            <v>0</v>
          </cell>
          <cell r="P200">
            <v>2936435</v>
          </cell>
        </row>
        <row r="201">
          <cell r="A201">
            <v>2012</v>
          </cell>
          <cell r="B201">
            <v>41091</v>
          </cell>
          <cell r="E201">
            <v>41107</v>
          </cell>
          <cell r="F201">
            <v>0</v>
          </cell>
          <cell r="G201">
            <v>7213</v>
          </cell>
          <cell r="H201">
            <v>5409</v>
          </cell>
          <cell r="I201">
            <v>0</v>
          </cell>
          <cell r="J201">
            <v>0</v>
          </cell>
          <cell r="K201">
            <v>0</v>
          </cell>
          <cell r="L201">
            <v>12622</v>
          </cell>
          <cell r="M201">
            <v>2923813</v>
          </cell>
          <cell r="N201">
            <v>0</v>
          </cell>
          <cell r="P201">
            <v>2923813</v>
          </cell>
        </row>
        <row r="202">
          <cell r="A202">
            <v>2012</v>
          </cell>
          <cell r="B202">
            <v>41091</v>
          </cell>
          <cell r="E202">
            <v>41108</v>
          </cell>
          <cell r="F202">
            <v>0</v>
          </cell>
          <cell r="G202">
            <v>11008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11008</v>
          </cell>
          <cell r="M202">
            <v>2912805</v>
          </cell>
          <cell r="N202">
            <v>0</v>
          </cell>
          <cell r="P202">
            <v>2912805</v>
          </cell>
        </row>
        <row r="203">
          <cell r="A203">
            <v>2012</v>
          </cell>
          <cell r="B203">
            <v>41091</v>
          </cell>
          <cell r="E203">
            <v>41109</v>
          </cell>
          <cell r="F203">
            <v>0</v>
          </cell>
          <cell r="G203">
            <v>0</v>
          </cell>
          <cell r="H203">
            <v>574</v>
          </cell>
          <cell r="I203">
            <v>0</v>
          </cell>
          <cell r="J203">
            <v>0</v>
          </cell>
          <cell r="K203">
            <v>0</v>
          </cell>
          <cell r="L203">
            <v>574</v>
          </cell>
          <cell r="M203">
            <v>2912231</v>
          </cell>
          <cell r="N203">
            <v>0</v>
          </cell>
          <cell r="P203">
            <v>2912231</v>
          </cell>
        </row>
        <row r="204">
          <cell r="A204">
            <v>2012</v>
          </cell>
          <cell r="B204">
            <v>41091</v>
          </cell>
          <cell r="E204">
            <v>41110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2912231</v>
          </cell>
          <cell r="N204">
            <v>0</v>
          </cell>
          <cell r="P204">
            <v>2912231</v>
          </cell>
        </row>
        <row r="205">
          <cell r="A205">
            <v>2012</v>
          </cell>
          <cell r="B205">
            <v>41091</v>
          </cell>
          <cell r="E205">
            <v>41111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2912231</v>
          </cell>
          <cell r="N205">
            <v>0</v>
          </cell>
          <cell r="P205">
            <v>2912231</v>
          </cell>
        </row>
        <row r="206">
          <cell r="A206">
            <v>2012</v>
          </cell>
          <cell r="B206">
            <v>41091</v>
          </cell>
          <cell r="E206">
            <v>41112</v>
          </cell>
          <cell r="F206">
            <v>0</v>
          </cell>
          <cell r="G206">
            <v>7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7</v>
          </cell>
          <cell r="M206">
            <v>2912224</v>
          </cell>
          <cell r="N206">
            <v>0</v>
          </cell>
          <cell r="P206">
            <v>2912224</v>
          </cell>
        </row>
        <row r="207">
          <cell r="A207">
            <v>2012</v>
          </cell>
          <cell r="B207">
            <v>41091</v>
          </cell>
          <cell r="E207">
            <v>41113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2912224</v>
          </cell>
          <cell r="N207">
            <v>0</v>
          </cell>
          <cell r="P207">
            <v>2912224</v>
          </cell>
        </row>
        <row r="208">
          <cell r="A208">
            <v>2012</v>
          </cell>
          <cell r="B208">
            <v>41091</v>
          </cell>
          <cell r="E208">
            <v>41114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2912224</v>
          </cell>
          <cell r="N208">
            <v>0</v>
          </cell>
          <cell r="P208">
            <v>2912224</v>
          </cell>
        </row>
        <row r="209">
          <cell r="A209">
            <v>2012</v>
          </cell>
          <cell r="B209">
            <v>41091</v>
          </cell>
          <cell r="E209">
            <v>41115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2912224</v>
          </cell>
          <cell r="N209">
            <v>0</v>
          </cell>
          <cell r="P209">
            <v>2912224</v>
          </cell>
        </row>
        <row r="210">
          <cell r="A210">
            <v>2012</v>
          </cell>
          <cell r="B210">
            <v>41091</v>
          </cell>
          <cell r="E210">
            <v>41116</v>
          </cell>
          <cell r="F210">
            <v>0</v>
          </cell>
          <cell r="G210">
            <v>3644</v>
          </cell>
          <cell r="H210">
            <v>5</v>
          </cell>
          <cell r="I210">
            <v>0</v>
          </cell>
          <cell r="J210">
            <v>0</v>
          </cell>
          <cell r="K210">
            <v>0</v>
          </cell>
          <cell r="L210">
            <v>3649</v>
          </cell>
          <cell r="M210">
            <v>2908575</v>
          </cell>
          <cell r="N210">
            <v>0</v>
          </cell>
          <cell r="P210">
            <v>2908575</v>
          </cell>
        </row>
        <row r="211">
          <cell r="A211">
            <v>2012</v>
          </cell>
          <cell r="B211">
            <v>41091</v>
          </cell>
          <cell r="E211">
            <v>41117</v>
          </cell>
          <cell r="F211">
            <v>0</v>
          </cell>
          <cell r="G211">
            <v>51451</v>
          </cell>
          <cell r="H211">
            <v>3523</v>
          </cell>
          <cell r="I211">
            <v>0</v>
          </cell>
          <cell r="J211">
            <v>0</v>
          </cell>
          <cell r="K211">
            <v>0</v>
          </cell>
          <cell r="L211">
            <v>54974</v>
          </cell>
          <cell r="M211">
            <v>2853601</v>
          </cell>
          <cell r="N211">
            <v>0</v>
          </cell>
          <cell r="P211">
            <v>2853601</v>
          </cell>
        </row>
        <row r="212">
          <cell r="A212">
            <v>2012</v>
          </cell>
          <cell r="B212">
            <v>41091</v>
          </cell>
          <cell r="E212">
            <v>41118</v>
          </cell>
          <cell r="F212">
            <v>0</v>
          </cell>
          <cell r="G212">
            <v>0</v>
          </cell>
          <cell r="H212">
            <v>51451</v>
          </cell>
          <cell r="I212">
            <v>0</v>
          </cell>
          <cell r="J212">
            <v>0</v>
          </cell>
          <cell r="K212">
            <v>0</v>
          </cell>
          <cell r="L212">
            <v>51451</v>
          </cell>
          <cell r="M212">
            <v>2802150</v>
          </cell>
          <cell r="N212">
            <v>0</v>
          </cell>
          <cell r="P212">
            <v>2802150</v>
          </cell>
        </row>
        <row r="213">
          <cell r="A213">
            <v>2012</v>
          </cell>
          <cell r="B213">
            <v>41091</v>
          </cell>
          <cell r="E213">
            <v>41119</v>
          </cell>
          <cell r="F213">
            <v>0</v>
          </cell>
          <cell r="G213">
            <v>51451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51451</v>
          </cell>
          <cell r="M213">
            <v>2750699</v>
          </cell>
          <cell r="N213">
            <v>0</v>
          </cell>
          <cell r="P213">
            <v>2750699</v>
          </cell>
        </row>
        <row r="214">
          <cell r="A214">
            <v>2012</v>
          </cell>
          <cell r="B214">
            <v>41091</v>
          </cell>
          <cell r="E214">
            <v>41120</v>
          </cell>
          <cell r="F214">
            <v>0</v>
          </cell>
          <cell r="G214">
            <v>0</v>
          </cell>
          <cell r="H214">
            <v>129599</v>
          </cell>
          <cell r="I214">
            <v>0</v>
          </cell>
          <cell r="J214">
            <v>0</v>
          </cell>
          <cell r="K214">
            <v>0</v>
          </cell>
          <cell r="L214">
            <v>129599</v>
          </cell>
          <cell r="M214">
            <v>2621100</v>
          </cell>
          <cell r="N214">
            <v>0</v>
          </cell>
          <cell r="P214">
            <v>2621100</v>
          </cell>
        </row>
        <row r="215">
          <cell r="A215">
            <v>2012</v>
          </cell>
          <cell r="B215">
            <v>41091</v>
          </cell>
          <cell r="E215">
            <v>41121</v>
          </cell>
          <cell r="F215">
            <v>0</v>
          </cell>
          <cell r="G215">
            <v>85333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85333</v>
          </cell>
          <cell r="M215">
            <v>2535767</v>
          </cell>
          <cell r="N215">
            <v>0</v>
          </cell>
          <cell r="P215">
            <v>2535767</v>
          </cell>
        </row>
        <row r="216">
          <cell r="A216">
            <v>2012</v>
          </cell>
          <cell r="B216">
            <v>41122</v>
          </cell>
          <cell r="E216">
            <v>41122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2535767</v>
          </cell>
          <cell r="N216">
            <v>0</v>
          </cell>
          <cell r="P216">
            <v>2535767</v>
          </cell>
        </row>
        <row r="217">
          <cell r="A217">
            <v>2012</v>
          </cell>
          <cell r="B217">
            <v>41122</v>
          </cell>
          <cell r="E217">
            <v>41123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2535767</v>
          </cell>
          <cell r="N217">
            <v>0</v>
          </cell>
          <cell r="P217">
            <v>2535767</v>
          </cell>
        </row>
        <row r="218">
          <cell r="A218">
            <v>2012</v>
          </cell>
          <cell r="B218">
            <v>41122</v>
          </cell>
          <cell r="E218">
            <v>41124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2535767</v>
          </cell>
          <cell r="N218">
            <v>0</v>
          </cell>
          <cell r="P218">
            <v>2535767</v>
          </cell>
        </row>
        <row r="219">
          <cell r="A219">
            <v>2012</v>
          </cell>
          <cell r="B219">
            <v>41122</v>
          </cell>
          <cell r="E219">
            <v>41125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2535767</v>
          </cell>
          <cell r="N219">
            <v>0</v>
          </cell>
          <cell r="P219">
            <v>2535767</v>
          </cell>
        </row>
        <row r="220">
          <cell r="A220">
            <v>2012</v>
          </cell>
          <cell r="B220">
            <v>41122</v>
          </cell>
          <cell r="E220">
            <v>41126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2535767</v>
          </cell>
          <cell r="N220">
            <v>0</v>
          </cell>
          <cell r="P220">
            <v>2535767</v>
          </cell>
        </row>
        <row r="221">
          <cell r="A221">
            <v>2012</v>
          </cell>
          <cell r="B221">
            <v>41122</v>
          </cell>
          <cell r="E221">
            <v>41127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2535767</v>
          </cell>
          <cell r="N221">
            <v>0</v>
          </cell>
          <cell r="P221">
            <v>2535767</v>
          </cell>
        </row>
        <row r="222">
          <cell r="A222">
            <v>2012</v>
          </cell>
          <cell r="B222">
            <v>41122</v>
          </cell>
          <cell r="E222">
            <v>41128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2535767</v>
          </cell>
          <cell r="N222">
            <v>0</v>
          </cell>
          <cell r="P222">
            <v>2535767</v>
          </cell>
        </row>
        <row r="223">
          <cell r="A223">
            <v>2012</v>
          </cell>
          <cell r="B223">
            <v>41122</v>
          </cell>
          <cell r="E223">
            <v>41129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2535767</v>
          </cell>
          <cell r="N223">
            <v>0</v>
          </cell>
          <cell r="P223">
            <v>2535767</v>
          </cell>
        </row>
        <row r="224">
          <cell r="A224">
            <v>2012</v>
          </cell>
          <cell r="B224">
            <v>41122</v>
          </cell>
          <cell r="E224">
            <v>41130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2535767</v>
          </cell>
          <cell r="N224">
            <v>0</v>
          </cell>
          <cell r="P224">
            <v>2535767</v>
          </cell>
        </row>
        <row r="225">
          <cell r="A225">
            <v>2012</v>
          </cell>
          <cell r="B225">
            <v>41122</v>
          </cell>
          <cell r="E225">
            <v>41131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2535767</v>
          </cell>
          <cell r="N225">
            <v>0</v>
          </cell>
          <cell r="P225">
            <v>2535767</v>
          </cell>
        </row>
        <row r="226">
          <cell r="A226">
            <v>2012</v>
          </cell>
          <cell r="B226">
            <v>41122</v>
          </cell>
          <cell r="E226">
            <v>41132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2535767</v>
          </cell>
          <cell r="N226">
            <v>0</v>
          </cell>
          <cell r="P226">
            <v>2535767</v>
          </cell>
        </row>
        <row r="227">
          <cell r="A227">
            <v>2012</v>
          </cell>
          <cell r="B227">
            <v>41122</v>
          </cell>
          <cell r="E227">
            <v>41133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2535767</v>
          </cell>
          <cell r="N227">
            <v>0</v>
          </cell>
          <cell r="P227">
            <v>2535767</v>
          </cell>
        </row>
        <row r="228">
          <cell r="A228">
            <v>2012</v>
          </cell>
          <cell r="B228">
            <v>41122</v>
          </cell>
          <cell r="E228">
            <v>41134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2535767</v>
          </cell>
          <cell r="N228">
            <v>0</v>
          </cell>
          <cell r="P228">
            <v>2535767</v>
          </cell>
        </row>
        <row r="229">
          <cell r="A229">
            <v>2012</v>
          </cell>
          <cell r="B229">
            <v>41122</v>
          </cell>
          <cell r="E229">
            <v>41135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2535767</v>
          </cell>
          <cell r="N229">
            <v>0</v>
          </cell>
          <cell r="P229">
            <v>2535767</v>
          </cell>
        </row>
        <row r="230">
          <cell r="A230">
            <v>2012</v>
          </cell>
          <cell r="B230">
            <v>41122</v>
          </cell>
          <cell r="E230">
            <v>41136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2535767</v>
          </cell>
          <cell r="N230">
            <v>0</v>
          </cell>
          <cell r="P230">
            <v>2535767</v>
          </cell>
        </row>
        <row r="231">
          <cell r="A231">
            <v>2012</v>
          </cell>
          <cell r="B231">
            <v>41122</v>
          </cell>
          <cell r="E231">
            <v>41137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2535767</v>
          </cell>
          <cell r="N231">
            <v>0</v>
          </cell>
          <cell r="P231">
            <v>2535767</v>
          </cell>
        </row>
        <row r="232">
          <cell r="A232">
            <v>2012</v>
          </cell>
          <cell r="B232">
            <v>41122</v>
          </cell>
          <cell r="E232">
            <v>41138</v>
          </cell>
          <cell r="F232">
            <v>0</v>
          </cell>
          <cell r="G232">
            <v>81574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81574</v>
          </cell>
          <cell r="M232">
            <v>2454193</v>
          </cell>
          <cell r="N232">
            <v>0</v>
          </cell>
          <cell r="P232">
            <v>2454193</v>
          </cell>
        </row>
        <row r="233">
          <cell r="A233">
            <v>2012</v>
          </cell>
          <cell r="B233">
            <v>41122</v>
          </cell>
          <cell r="E233">
            <v>41139</v>
          </cell>
          <cell r="F233">
            <v>0</v>
          </cell>
          <cell r="G233">
            <v>10680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10680</v>
          </cell>
          <cell r="M233">
            <v>2443513</v>
          </cell>
          <cell r="N233">
            <v>0</v>
          </cell>
          <cell r="P233">
            <v>2443513</v>
          </cell>
        </row>
        <row r="234">
          <cell r="A234">
            <v>2012</v>
          </cell>
          <cell r="B234">
            <v>41122</v>
          </cell>
          <cell r="E234">
            <v>41140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2443513</v>
          </cell>
          <cell r="N234">
            <v>0</v>
          </cell>
          <cell r="P234">
            <v>2443513</v>
          </cell>
        </row>
        <row r="235">
          <cell r="A235">
            <v>2012</v>
          </cell>
          <cell r="B235">
            <v>41122</v>
          </cell>
          <cell r="E235">
            <v>41141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2443513</v>
          </cell>
          <cell r="N235">
            <v>0</v>
          </cell>
          <cell r="P235">
            <v>2443513</v>
          </cell>
        </row>
        <row r="236">
          <cell r="A236">
            <v>2012</v>
          </cell>
          <cell r="B236">
            <v>41122</v>
          </cell>
          <cell r="E236">
            <v>41142</v>
          </cell>
          <cell r="F236">
            <v>0</v>
          </cell>
          <cell r="G236">
            <v>5414</v>
          </cell>
          <cell r="H236">
            <v>7093</v>
          </cell>
          <cell r="I236">
            <v>0</v>
          </cell>
          <cell r="J236">
            <v>0</v>
          </cell>
          <cell r="K236">
            <v>0</v>
          </cell>
          <cell r="L236">
            <v>12507</v>
          </cell>
          <cell r="M236">
            <v>2431006</v>
          </cell>
          <cell r="N236">
            <v>0</v>
          </cell>
          <cell r="P236">
            <v>2431006</v>
          </cell>
        </row>
        <row r="237">
          <cell r="A237">
            <v>2012</v>
          </cell>
          <cell r="B237">
            <v>41122</v>
          </cell>
          <cell r="E237">
            <v>41143</v>
          </cell>
          <cell r="F237">
            <v>0</v>
          </cell>
          <cell r="G237">
            <v>128208</v>
          </cell>
          <cell r="H237">
            <v>85167</v>
          </cell>
          <cell r="I237">
            <v>0</v>
          </cell>
          <cell r="J237">
            <v>0</v>
          </cell>
          <cell r="K237">
            <v>0</v>
          </cell>
          <cell r="L237">
            <v>213375</v>
          </cell>
          <cell r="M237">
            <v>2217631</v>
          </cell>
          <cell r="N237">
            <v>0</v>
          </cell>
          <cell r="P237">
            <v>2217631</v>
          </cell>
        </row>
        <row r="238">
          <cell r="A238">
            <v>2012</v>
          </cell>
          <cell r="B238">
            <v>41122</v>
          </cell>
          <cell r="E238">
            <v>41144</v>
          </cell>
          <cell r="F238">
            <v>0</v>
          </cell>
          <cell r="G238">
            <v>0</v>
          </cell>
          <cell r="H238">
            <v>10639</v>
          </cell>
          <cell r="I238">
            <v>0</v>
          </cell>
          <cell r="J238">
            <v>0</v>
          </cell>
          <cell r="K238">
            <v>0</v>
          </cell>
          <cell r="L238">
            <v>10639</v>
          </cell>
          <cell r="M238">
            <v>2206992</v>
          </cell>
          <cell r="N238">
            <v>0</v>
          </cell>
          <cell r="P238">
            <v>2206992</v>
          </cell>
        </row>
        <row r="239">
          <cell r="A239">
            <v>2012</v>
          </cell>
          <cell r="B239">
            <v>41122</v>
          </cell>
          <cell r="E239">
            <v>41145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2206992</v>
          </cell>
          <cell r="N239">
            <v>0</v>
          </cell>
          <cell r="P239">
            <v>2206992</v>
          </cell>
        </row>
        <row r="240">
          <cell r="A240">
            <v>2012</v>
          </cell>
          <cell r="B240">
            <v>41122</v>
          </cell>
          <cell r="E240">
            <v>41146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2206992</v>
          </cell>
          <cell r="N240">
            <v>0</v>
          </cell>
          <cell r="P240">
            <v>2206992</v>
          </cell>
        </row>
        <row r="241">
          <cell r="A241">
            <v>2012</v>
          </cell>
          <cell r="B241">
            <v>41122</v>
          </cell>
          <cell r="E241">
            <v>41147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2206992</v>
          </cell>
          <cell r="N241">
            <v>0</v>
          </cell>
          <cell r="P241">
            <v>2206992</v>
          </cell>
        </row>
        <row r="242">
          <cell r="A242">
            <v>2012</v>
          </cell>
          <cell r="B242">
            <v>41122</v>
          </cell>
          <cell r="E242">
            <v>41148</v>
          </cell>
          <cell r="F242">
            <v>0</v>
          </cell>
          <cell r="G242">
            <v>0</v>
          </cell>
          <cell r="H242">
            <v>90208</v>
          </cell>
          <cell r="I242">
            <v>0</v>
          </cell>
          <cell r="J242">
            <v>0</v>
          </cell>
          <cell r="K242">
            <v>0</v>
          </cell>
          <cell r="L242">
            <v>90208</v>
          </cell>
          <cell r="M242">
            <v>2116784</v>
          </cell>
          <cell r="N242">
            <v>0</v>
          </cell>
          <cell r="P242">
            <v>2116784</v>
          </cell>
        </row>
        <row r="243">
          <cell r="A243">
            <v>2012</v>
          </cell>
          <cell r="B243">
            <v>41122</v>
          </cell>
          <cell r="E243">
            <v>41149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2116784</v>
          </cell>
          <cell r="N243">
            <v>0</v>
          </cell>
          <cell r="P243">
            <v>2116784</v>
          </cell>
        </row>
        <row r="244">
          <cell r="A244">
            <v>2012</v>
          </cell>
          <cell r="B244">
            <v>41122</v>
          </cell>
          <cell r="E244">
            <v>41150</v>
          </cell>
          <cell r="F244">
            <v>0</v>
          </cell>
          <cell r="G244">
            <v>0</v>
          </cell>
          <cell r="H244">
            <v>10454</v>
          </cell>
          <cell r="I244">
            <v>0</v>
          </cell>
          <cell r="J244">
            <v>0</v>
          </cell>
          <cell r="K244">
            <v>0</v>
          </cell>
          <cell r="L244">
            <v>10454</v>
          </cell>
          <cell r="M244">
            <v>2106330</v>
          </cell>
          <cell r="N244">
            <v>0</v>
          </cell>
          <cell r="P244">
            <v>2106330</v>
          </cell>
        </row>
        <row r="245">
          <cell r="A245">
            <v>2012</v>
          </cell>
          <cell r="B245">
            <v>41122</v>
          </cell>
          <cell r="E245">
            <v>41151</v>
          </cell>
          <cell r="F245">
            <v>0</v>
          </cell>
          <cell r="G245">
            <v>0</v>
          </cell>
          <cell r="H245">
            <v>640</v>
          </cell>
          <cell r="I245">
            <v>0</v>
          </cell>
          <cell r="J245">
            <v>0</v>
          </cell>
          <cell r="K245">
            <v>0</v>
          </cell>
          <cell r="L245">
            <v>640</v>
          </cell>
          <cell r="M245">
            <v>2105690</v>
          </cell>
          <cell r="N245">
            <v>0</v>
          </cell>
          <cell r="P245">
            <v>2105690</v>
          </cell>
        </row>
        <row r="246">
          <cell r="A246">
            <v>2012</v>
          </cell>
          <cell r="B246">
            <v>41122</v>
          </cell>
          <cell r="E246">
            <v>41152</v>
          </cell>
          <cell r="F246">
            <v>0</v>
          </cell>
          <cell r="G246">
            <v>0</v>
          </cell>
          <cell r="H246">
            <v>15</v>
          </cell>
          <cell r="I246">
            <v>0</v>
          </cell>
          <cell r="J246">
            <v>0</v>
          </cell>
          <cell r="K246">
            <v>0</v>
          </cell>
          <cell r="L246">
            <v>15</v>
          </cell>
          <cell r="M246">
            <v>2105675</v>
          </cell>
          <cell r="N246">
            <v>0</v>
          </cell>
          <cell r="P246">
            <v>2105675</v>
          </cell>
        </row>
        <row r="247">
          <cell r="A247">
            <v>2012</v>
          </cell>
          <cell r="B247">
            <v>41153</v>
          </cell>
          <cell r="E247">
            <v>41153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2105675</v>
          </cell>
          <cell r="N247">
            <v>0</v>
          </cell>
          <cell r="P247">
            <v>2105675</v>
          </cell>
        </row>
        <row r="248">
          <cell r="A248">
            <v>2012</v>
          </cell>
          <cell r="B248">
            <v>41153</v>
          </cell>
          <cell r="E248">
            <v>41154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2105675</v>
          </cell>
          <cell r="N248">
            <v>0</v>
          </cell>
          <cell r="P248">
            <v>2105675</v>
          </cell>
        </row>
        <row r="249">
          <cell r="A249">
            <v>2012</v>
          </cell>
          <cell r="B249">
            <v>41153</v>
          </cell>
          <cell r="E249">
            <v>41155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2105675</v>
          </cell>
          <cell r="N249">
            <v>0</v>
          </cell>
          <cell r="P249">
            <v>2105675</v>
          </cell>
        </row>
        <row r="250">
          <cell r="A250">
            <v>2012</v>
          </cell>
          <cell r="B250">
            <v>41153</v>
          </cell>
          <cell r="E250">
            <v>41156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2105675</v>
          </cell>
          <cell r="N250">
            <v>0</v>
          </cell>
          <cell r="P250">
            <v>2105675</v>
          </cell>
        </row>
        <row r="251">
          <cell r="A251">
            <v>2012</v>
          </cell>
          <cell r="B251">
            <v>41153</v>
          </cell>
          <cell r="E251">
            <v>41157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2105675</v>
          </cell>
          <cell r="N251">
            <v>0</v>
          </cell>
          <cell r="P251">
            <v>2105675</v>
          </cell>
        </row>
        <row r="252">
          <cell r="A252">
            <v>2012</v>
          </cell>
          <cell r="B252">
            <v>41153</v>
          </cell>
          <cell r="E252">
            <v>41158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2105675</v>
          </cell>
          <cell r="N252">
            <v>0</v>
          </cell>
          <cell r="P252">
            <v>2105675</v>
          </cell>
        </row>
        <row r="253">
          <cell r="A253">
            <v>2012</v>
          </cell>
          <cell r="B253">
            <v>41153</v>
          </cell>
          <cell r="E253">
            <v>41159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2105675</v>
          </cell>
          <cell r="N253">
            <v>0</v>
          </cell>
          <cell r="P253">
            <v>2105675</v>
          </cell>
        </row>
        <row r="254">
          <cell r="A254">
            <v>2012</v>
          </cell>
          <cell r="B254">
            <v>41153</v>
          </cell>
          <cell r="E254">
            <v>41160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2105675</v>
          </cell>
          <cell r="N254">
            <v>0</v>
          </cell>
          <cell r="P254">
            <v>2105675</v>
          </cell>
        </row>
        <row r="255">
          <cell r="A255">
            <v>2012</v>
          </cell>
          <cell r="B255">
            <v>41153</v>
          </cell>
          <cell r="E255">
            <v>41161</v>
          </cell>
          <cell r="F255">
            <v>0</v>
          </cell>
          <cell r="G255">
            <v>0</v>
          </cell>
          <cell r="H255">
            <v>2413</v>
          </cell>
          <cell r="I255">
            <v>0</v>
          </cell>
          <cell r="J255">
            <v>0</v>
          </cell>
          <cell r="K255">
            <v>0</v>
          </cell>
          <cell r="L255">
            <v>2413</v>
          </cell>
          <cell r="M255">
            <v>2103262</v>
          </cell>
          <cell r="N255">
            <v>0</v>
          </cell>
          <cell r="P255">
            <v>2103262</v>
          </cell>
        </row>
        <row r="256">
          <cell r="A256">
            <v>2012</v>
          </cell>
          <cell r="B256">
            <v>41153</v>
          </cell>
          <cell r="E256">
            <v>41162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2103262</v>
          </cell>
          <cell r="N256">
            <v>0</v>
          </cell>
          <cell r="P256">
            <v>2103262</v>
          </cell>
        </row>
        <row r="257">
          <cell r="A257">
            <v>2012</v>
          </cell>
          <cell r="B257">
            <v>41153</v>
          </cell>
          <cell r="E257">
            <v>41163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2103262</v>
          </cell>
          <cell r="N257">
            <v>0</v>
          </cell>
          <cell r="P257">
            <v>2103262</v>
          </cell>
        </row>
        <row r="258">
          <cell r="A258">
            <v>2012</v>
          </cell>
          <cell r="B258">
            <v>41153</v>
          </cell>
          <cell r="E258">
            <v>41164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2103262</v>
          </cell>
          <cell r="N258">
            <v>0</v>
          </cell>
          <cell r="P258">
            <v>2103262</v>
          </cell>
        </row>
        <row r="259">
          <cell r="A259">
            <v>2012</v>
          </cell>
          <cell r="B259">
            <v>41153</v>
          </cell>
          <cell r="E259">
            <v>41165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2103262</v>
          </cell>
          <cell r="N259">
            <v>0</v>
          </cell>
          <cell r="P259">
            <v>2103262</v>
          </cell>
        </row>
        <row r="260">
          <cell r="A260">
            <v>2012</v>
          </cell>
          <cell r="B260">
            <v>41153</v>
          </cell>
          <cell r="E260">
            <v>41166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15</v>
          </cell>
          <cell r="L260">
            <v>15</v>
          </cell>
          <cell r="M260">
            <v>2103247</v>
          </cell>
          <cell r="N260">
            <v>0</v>
          </cell>
          <cell r="P260">
            <v>2103247</v>
          </cell>
        </row>
        <row r="261">
          <cell r="A261">
            <v>2012</v>
          </cell>
          <cell r="B261">
            <v>41153</v>
          </cell>
          <cell r="E261">
            <v>41167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2103247</v>
          </cell>
          <cell r="N261">
            <v>0</v>
          </cell>
          <cell r="P261">
            <v>2103247</v>
          </cell>
        </row>
        <row r="262">
          <cell r="A262">
            <v>2012</v>
          </cell>
          <cell r="B262">
            <v>41153</v>
          </cell>
          <cell r="E262">
            <v>41168</v>
          </cell>
          <cell r="F262">
            <v>0</v>
          </cell>
          <cell r="G262">
            <v>0</v>
          </cell>
          <cell r="H262">
            <v>82863</v>
          </cell>
          <cell r="I262">
            <v>0</v>
          </cell>
          <cell r="J262">
            <v>0</v>
          </cell>
          <cell r="K262">
            <v>0</v>
          </cell>
          <cell r="L262">
            <v>82863</v>
          </cell>
          <cell r="M262">
            <v>2020384</v>
          </cell>
          <cell r="N262">
            <v>0</v>
          </cell>
          <cell r="P262">
            <v>2020384</v>
          </cell>
        </row>
        <row r="263">
          <cell r="A263">
            <v>2012</v>
          </cell>
          <cell r="B263">
            <v>41153</v>
          </cell>
          <cell r="E263">
            <v>41169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2020384</v>
          </cell>
          <cell r="N263">
            <v>0</v>
          </cell>
          <cell r="P263">
            <v>2020384</v>
          </cell>
        </row>
        <row r="264">
          <cell r="A264">
            <v>2012</v>
          </cell>
          <cell r="B264">
            <v>41153</v>
          </cell>
          <cell r="E264">
            <v>41170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2020384</v>
          </cell>
          <cell r="N264">
            <v>0</v>
          </cell>
          <cell r="P264">
            <v>2020384</v>
          </cell>
        </row>
        <row r="265">
          <cell r="A265">
            <v>2012</v>
          </cell>
          <cell r="B265">
            <v>41153</v>
          </cell>
          <cell r="E265">
            <v>41171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2020384</v>
          </cell>
          <cell r="N265">
            <v>0</v>
          </cell>
          <cell r="P265">
            <v>2020384</v>
          </cell>
        </row>
        <row r="266">
          <cell r="A266">
            <v>2012</v>
          </cell>
          <cell r="B266">
            <v>41153</v>
          </cell>
          <cell r="E266">
            <v>41172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2020384</v>
          </cell>
          <cell r="N266">
            <v>0</v>
          </cell>
          <cell r="P266">
            <v>2020384</v>
          </cell>
        </row>
        <row r="267">
          <cell r="A267">
            <v>2012</v>
          </cell>
          <cell r="B267">
            <v>41153</v>
          </cell>
          <cell r="E267">
            <v>41173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2020384</v>
          </cell>
          <cell r="N267">
            <v>0</v>
          </cell>
          <cell r="P267">
            <v>2020384</v>
          </cell>
        </row>
        <row r="268">
          <cell r="A268">
            <v>2012</v>
          </cell>
          <cell r="B268">
            <v>41153</v>
          </cell>
          <cell r="E268">
            <v>41174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2020384</v>
          </cell>
          <cell r="N268">
            <v>0</v>
          </cell>
          <cell r="P268">
            <v>2020384</v>
          </cell>
        </row>
        <row r="269">
          <cell r="A269">
            <v>2012</v>
          </cell>
          <cell r="B269">
            <v>41153</v>
          </cell>
          <cell r="E269">
            <v>41175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2020384</v>
          </cell>
          <cell r="N269">
            <v>0</v>
          </cell>
          <cell r="P269">
            <v>2020384</v>
          </cell>
        </row>
        <row r="270">
          <cell r="A270">
            <v>2012</v>
          </cell>
          <cell r="B270">
            <v>41153</v>
          </cell>
          <cell r="E270">
            <v>41176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15</v>
          </cell>
          <cell r="L270">
            <v>15</v>
          </cell>
          <cell r="M270">
            <v>2020369</v>
          </cell>
          <cell r="N270">
            <v>0</v>
          </cell>
          <cell r="P270">
            <v>2020369</v>
          </cell>
        </row>
        <row r="271">
          <cell r="A271">
            <v>2012</v>
          </cell>
          <cell r="B271">
            <v>41153</v>
          </cell>
          <cell r="E271">
            <v>41177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2020369</v>
          </cell>
          <cell r="N271">
            <v>0</v>
          </cell>
          <cell r="P271">
            <v>2020369</v>
          </cell>
        </row>
        <row r="272">
          <cell r="A272">
            <v>2012</v>
          </cell>
          <cell r="B272">
            <v>41153</v>
          </cell>
          <cell r="E272">
            <v>41178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2020369</v>
          </cell>
          <cell r="N272">
            <v>0</v>
          </cell>
          <cell r="P272">
            <v>2020369</v>
          </cell>
        </row>
        <row r="273">
          <cell r="A273">
            <v>2012</v>
          </cell>
          <cell r="B273">
            <v>41153</v>
          </cell>
          <cell r="E273">
            <v>41179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2020369</v>
          </cell>
          <cell r="N273">
            <v>0</v>
          </cell>
          <cell r="P273">
            <v>2020369</v>
          </cell>
        </row>
        <row r="274">
          <cell r="A274">
            <v>2012</v>
          </cell>
          <cell r="B274">
            <v>41153</v>
          </cell>
          <cell r="E274">
            <v>41180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2020369</v>
          </cell>
          <cell r="N274">
            <v>0</v>
          </cell>
          <cell r="P274">
            <v>2020369</v>
          </cell>
        </row>
        <row r="275">
          <cell r="A275">
            <v>2012</v>
          </cell>
          <cell r="B275">
            <v>41153</v>
          </cell>
          <cell r="E275">
            <v>41181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2020369</v>
          </cell>
          <cell r="N275">
            <v>0</v>
          </cell>
          <cell r="P275">
            <v>2020369</v>
          </cell>
        </row>
        <row r="276">
          <cell r="A276">
            <v>2012</v>
          </cell>
          <cell r="B276">
            <v>41153</v>
          </cell>
          <cell r="E276">
            <v>41182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2020369</v>
          </cell>
          <cell r="N276">
            <v>0</v>
          </cell>
          <cell r="P276">
            <v>2020369</v>
          </cell>
        </row>
        <row r="277">
          <cell r="A277">
            <v>2012</v>
          </cell>
          <cell r="B277">
            <v>41183</v>
          </cell>
          <cell r="E277">
            <v>41183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2020369</v>
          </cell>
          <cell r="N277">
            <v>0</v>
          </cell>
          <cell r="P277">
            <v>2020369</v>
          </cell>
        </row>
        <row r="278">
          <cell r="A278">
            <v>2012</v>
          </cell>
          <cell r="B278">
            <v>41183</v>
          </cell>
          <cell r="E278">
            <v>41184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2020369</v>
          </cell>
          <cell r="N278">
            <v>0</v>
          </cell>
          <cell r="P278">
            <v>2020369</v>
          </cell>
        </row>
        <row r="279">
          <cell r="A279">
            <v>2012</v>
          </cell>
          <cell r="B279">
            <v>41183</v>
          </cell>
          <cell r="E279">
            <v>41185</v>
          </cell>
          <cell r="F279">
            <v>0</v>
          </cell>
          <cell r="G279">
            <v>0</v>
          </cell>
          <cell r="H279">
            <v>15</v>
          </cell>
          <cell r="I279">
            <v>0</v>
          </cell>
          <cell r="J279">
            <v>0</v>
          </cell>
          <cell r="K279">
            <v>0</v>
          </cell>
          <cell r="L279">
            <v>15</v>
          </cell>
          <cell r="M279">
            <v>2020354</v>
          </cell>
          <cell r="N279">
            <v>0</v>
          </cell>
          <cell r="P279">
            <v>2020354</v>
          </cell>
        </row>
        <row r="280">
          <cell r="A280">
            <v>2012</v>
          </cell>
          <cell r="B280">
            <v>41183</v>
          </cell>
          <cell r="E280">
            <v>41186</v>
          </cell>
          <cell r="F280">
            <v>0</v>
          </cell>
          <cell r="G280">
            <v>581</v>
          </cell>
          <cell r="H280">
            <v>242</v>
          </cell>
          <cell r="I280">
            <v>0</v>
          </cell>
          <cell r="J280">
            <v>0</v>
          </cell>
          <cell r="K280">
            <v>0</v>
          </cell>
          <cell r="L280">
            <v>823</v>
          </cell>
          <cell r="M280">
            <v>2019531</v>
          </cell>
          <cell r="N280">
            <v>0</v>
          </cell>
          <cell r="P280">
            <v>2019531</v>
          </cell>
        </row>
        <row r="281">
          <cell r="A281">
            <v>2012</v>
          </cell>
          <cell r="B281">
            <v>41183</v>
          </cell>
          <cell r="E281">
            <v>41187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2019531</v>
          </cell>
          <cell r="N281">
            <v>0</v>
          </cell>
          <cell r="P281">
            <v>2019531</v>
          </cell>
        </row>
        <row r="282">
          <cell r="A282">
            <v>2012</v>
          </cell>
          <cell r="B282">
            <v>41183</v>
          </cell>
          <cell r="E282">
            <v>41188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2019531</v>
          </cell>
          <cell r="N282">
            <v>0</v>
          </cell>
          <cell r="P282">
            <v>2019531</v>
          </cell>
        </row>
        <row r="283">
          <cell r="A283">
            <v>2012</v>
          </cell>
          <cell r="B283">
            <v>41183</v>
          </cell>
          <cell r="E283">
            <v>41189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2019531</v>
          </cell>
          <cell r="N283">
            <v>0</v>
          </cell>
          <cell r="P283">
            <v>2019531</v>
          </cell>
        </row>
        <row r="284">
          <cell r="A284">
            <v>2012</v>
          </cell>
          <cell r="B284">
            <v>41183</v>
          </cell>
          <cell r="E284">
            <v>41190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2019531</v>
          </cell>
          <cell r="N284">
            <v>0</v>
          </cell>
          <cell r="P284">
            <v>2019531</v>
          </cell>
        </row>
        <row r="285">
          <cell r="A285">
            <v>2012</v>
          </cell>
          <cell r="B285">
            <v>41183</v>
          </cell>
          <cell r="E285">
            <v>41191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2019531</v>
          </cell>
          <cell r="N285">
            <v>0</v>
          </cell>
          <cell r="P285">
            <v>2019531</v>
          </cell>
        </row>
        <row r="286">
          <cell r="A286">
            <v>2012</v>
          </cell>
          <cell r="B286">
            <v>41183</v>
          </cell>
          <cell r="E286">
            <v>41192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2019531</v>
          </cell>
          <cell r="N286">
            <v>0</v>
          </cell>
          <cell r="P286">
            <v>2019531</v>
          </cell>
        </row>
        <row r="287">
          <cell r="A287">
            <v>2012</v>
          </cell>
          <cell r="B287">
            <v>41183</v>
          </cell>
          <cell r="E287">
            <v>41193</v>
          </cell>
          <cell r="F287">
            <v>0</v>
          </cell>
          <cell r="G287">
            <v>969</v>
          </cell>
          <cell r="H287">
            <v>948</v>
          </cell>
          <cell r="I287">
            <v>0</v>
          </cell>
          <cell r="J287">
            <v>0</v>
          </cell>
          <cell r="K287">
            <v>0</v>
          </cell>
          <cell r="L287">
            <v>1917</v>
          </cell>
          <cell r="M287">
            <v>2017614</v>
          </cell>
          <cell r="N287">
            <v>0</v>
          </cell>
          <cell r="P287">
            <v>2017614</v>
          </cell>
        </row>
        <row r="288">
          <cell r="A288">
            <v>2012</v>
          </cell>
          <cell r="B288">
            <v>41183</v>
          </cell>
          <cell r="E288">
            <v>41194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2017614</v>
          </cell>
          <cell r="N288">
            <v>0</v>
          </cell>
          <cell r="P288">
            <v>2017614</v>
          </cell>
        </row>
        <row r="289">
          <cell r="A289">
            <v>2012</v>
          </cell>
          <cell r="B289">
            <v>41183</v>
          </cell>
          <cell r="E289">
            <v>41195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2017614</v>
          </cell>
          <cell r="N289">
            <v>0</v>
          </cell>
          <cell r="P289">
            <v>2017614</v>
          </cell>
        </row>
        <row r="290">
          <cell r="A290">
            <v>2012</v>
          </cell>
          <cell r="B290">
            <v>41183</v>
          </cell>
          <cell r="E290">
            <v>41196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2017614</v>
          </cell>
          <cell r="N290">
            <v>0</v>
          </cell>
          <cell r="P290">
            <v>2017614</v>
          </cell>
        </row>
        <row r="291">
          <cell r="A291">
            <v>2012</v>
          </cell>
          <cell r="B291">
            <v>41183</v>
          </cell>
          <cell r="E291">
            <v>41197</v>
          </cell>
          <cell r="F291">
            <v>0</v>
          </cell>
          <cell r="G291">
            <v>0</v>
          </cell>
          <cell r="H291">
            <v>15</v>
          </cell>
          <cell r="I291">
            <v>0</v>
          </cell>
          <cell r="J291">
            <v>0</v>
          </cell>
          <cell r="K291">
            <v>0</v>
          </cell>
          <cell r="L291">
            <v>15</v>
          </cell>
          <cell r="M291">
            <v>2017599</v>
          </cell>
          <cell r="N291">
            <v>0</v>
          </cell>
          <cell r="P291">
            <v>2017599</v>
          </cell>
        </row>
        <row r="292">
          <cell r="A292">
            <v>2012</v>
          </cell>
          <cell r="B292">
            <v>41183</v>
          </cell>
          <cell r="E292">
            <v>41198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2017599</v>
          </cell>
          <cell r="N292">
            <v>0</v>
          </cell>
          <cell r="P292">
            <v>2017599</v>
          </cell>
        </row>
        <row r="293">
          <cell r="A293">
            <v>2012</v>
          </cell>
          <cell r="B293">
            <v>41183</v>
          </cell>
          <cell r="E293">
            <v>41199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2017599</v>
          </cell>
          <cell r="N293">
            <v>0</v>
          </cell>
          <cell r="P293">
            <v>2017599</v>
          </cell>
        </row>
        <row r="294">
          <cell r="A294">
            <v>2012</v>
          </cell>
          <cell r="B294">
            <v>41183</v>
          </cell>
          <cell r="E294">
            <v>41200</v>
          </cell>
          <cell r="F294">
            <v>0</v>
          </cell>
          <cell r="G294">
            <v>3117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3117</v>
          </cell>
          <cell r="M294">
            <v>2014482</v>
          </cell>
          <cell r="N294">
            <v>0</v>
          </cell>
          <cell r="P294">
            <v>2014482</v>
          </cell>
        </row>
        <row r="295">
          <cell r="A295">
            <v>2012</v>
          </cell>
          <cell r="B295">
            <v>41183</v>
          </cell>
          <cell r="E295">
            <v>41201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2014482</v>
          </cell>
          <cell r="N295">
            <v>0</v>
          </cell>
          <cell r="P295">
            <v>2014482</v>
          </cell>
        </row>
        <row r="296">
          <cell r="A296">
            <v>2012</v>
          </cell>
          <cell r="B296">
            <v>41183</v>
          </cell>
          <cell r="E296">
            <v>41202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2014482</v>
          </cell>
          <cell r="N296">
            <v>0</v>
          </cell>
          <cell r="P296">
            <v>2014482</v>
          </cell>
        </row>
        <row r="297">
          <cell r="A297">
            <v>2012</v>
          </cell>
          <cell r="B297">
            <v>41183</v>
          </cell>
          <cell r="E297">
            <v>41203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2014482</v>
          </cell>
          <cell r="N297">
            <v>0</v>
          </cell>
          <cell r="P297">
            <v>2014482</v>
          </cell>
        </row>
        <row r="298">
          <cell r="A298">
            <v>2012</v>
          </cell>
          <cell r="B298">
            <v>41183</v>
          </cell>
          <cell r="E298">
            <v>41204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2014482</v>
          </cell>
          <cell r="N298">
            <v>0</v>
          </cell>
          <cell r="P298">
            <v>2014482</v>
          </cell>
        </row>
        <row r="299">
          <cell r="A299">
            <v>2012</v>
          </cell>
          <cell r="B299">
            <v>41183</v>
          </cell>
          <cell r="E299">
            <v>41205</v>
          </cell>
          <cell r="F299">
            <v>0</v>
          </cell>
          <cell r="G299">
            <v>86953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86953</v>
          </cell>
          <cell r="M299">
            <v>1927529</v>
          </cell>
          <cell r="N299">
            <v>0</v>
          </cell>
          <cell r="P299">
            <v>1927529</v>
          </cell>
        </row>
        <row r="300">
          <cell r="A300">
            <v>2012</v>
          </cell>
          <cell r="B300">
            <v>41183</v>
          </cell>
          <cell r="E300">
            <v>41206</v>
          </cell>
          <cell r="F300">
            <v>0</v>
          </cell>
          <cell r="G300">
            <v>0</v>
          </cell>
          <cell r="H300">
            <v>370</v>
          </cell>
          <cell r="I300">
            <v>0</v>
          </cell>
          <cell r="J300">
            <v>0</v>
          </cell>
          <cell r="K300">
            <v>0</v>
          </cell>
          <cell r="L300">
            <v>370</v>
          </cell>
          <cell r="M300">
            <v>1927159</v>
          </cell>
          <cell r="N300">
            <v>0</v>
          </cell>
          <cell r="P300">
            <v>1927159</v>
          </cell>
        </row>
        <row r="301">
          <cell r="A301">
            <v>2012</v>
          </cell>
          <cell r="B301">
            <v>41183</v>
          </cell>
          <cell r="E301">
            <v>41207</v>
          </cell>
          <cell r="F301">
            <v>0</v>
          </cell>
          <cell r="G301">
            <v>391</v>
          </cell>
          <cell r="H301">
            <v>640</v>
          </cell>
          <cell r="I301">
            <v>0</v>
          </cell>
          <cell r="J301">
            <v>0</v>
          </cell>
          <cell r="K301">
            <v>0</v>
          </cell>
          <cell r="L301">
            <v>1031</v>
          </cell>
          <cell r="M301">
            <v>1926128</v>
          </cell>
          <cell r="N301">
            <v>0</v>
          </cell>
          <cell r="P301">
            <v>1926128</v>
          </cell>
        </row>
        <row r="302">
          <cell r="A302">
            <v>2012</v>
          </cell>
          <cell r="B302">
            <v>41183</v>
          </cell>
          <cell r="E302">
            <v>41208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1926128</v>
          </cell>
          <cell r="N302">
            <v>0</v>
          </cell>
          <cell r="P302">
            <v>1926128</v>
          </cell>
        </row>
        <row r="303">
          <cell r="A303">
            <v>2012</v>
          </cell>
          <cell r="B303">
            <v>41183</v>
          </cell>
          <cell r="E303">
            <v>41209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1926128</v>
          </cell>
          <cell r="N303">
            <v>0</v>
          </cell>
          <cell r="P303">
            <v>1926128</v>
          </cell>
        </row>
        <row r="304">
          <cell r="A304">
            <v>2012</v>
          </cell>
          <cell r="B304">
            <v>41183</v>
          </cell>
          <cell r="E304">
            <v>41210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1926128</v>
          </cell>
          <cell r="N304">
            <v>0</v>
          </cell>
          <cell r="P304">
            <v>1926128</v>
          </cell>
        </row>
        <row r="305">
          <cell r="A305">
            <v>2012</v>
          </cell>
          <cell r="B305">
            <v>41183</v>
          </cell>
          <cell r="E305">
            <v>41211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1926128</v>
          </cell>
          <cell r="N305">
            <v>0</v>
          </cell>
          <cell r="P305">
            <v>1926128</v>
          </cell>
        </row>
        <row r="306">
          <cell r="A306">
            <v>2012</v>
          </cell>
          <cell r="B306">
            <v>41183</v>
          </cell>
          <cell r="E306">
            <v>41212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1926128</v>
          </cell>
          <cell r="N306">
            <v>0</v>
          </cell>
          <cell r="P306">
            <v>1926128</v>
          </cell>
        </row>
        <row r="307">
          <cell r="A307">
            <v>2012</v>
          </cell>
          <cell r="B307">
            <v>41183</v>
          </cell>
          <cell r="E307">
            <v>41213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1926128</v>
          </cell>
          <cell r="N307">
            <v>0</v>
          </cell>
          <cell r="P307">
            <v>1926128</v>
          </cell>
        </row>
        <row r="308">
          <cell r="A308">
            <v>2012</v>
          </cell>
          <cell r="B308">
            <v>41214</v>
          </cell>
          <cell r="E308">
            <v>41214.416666666664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1926128</v>
          </cell>
          <cell r="N308">
            <v>0</v>
          </cell>
          <cell r="P308">
            <v>1926128</v>
          </cell>
        </row>
        <row r="309">
          <cell r="A309">
            <v>2012</v>
          </cell>
          <cell r="B309">
            <v>41214</v>
          </cell>
          <cell r="E309">
            <v>41214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1926128</v>
          </cell>
          <cell r="N309">
            <v>0</v>
          </cell>
          <cell r="P309">
            <v>1926128</v>
          </cell>
        </row>
        <row r="310">
          <cell r="A310">
            <v>2012</v>
          </cell>
          <cell r="B310">
            <v>41214</v>
          </cell>
          <cell r="E310">
            <v>41215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1926128</v>
          </cell>
          <cell r="N310">
            <v>0</v>
          </cell>
          <cell r="P310">
            <v>1926128</v>
          </cell>
        </row>
        <row r="311">
          <cell r="A311">
            <v>2012</v>
          </cell>
          <cell r="B311">
            <v>41214</v>
          </cell>
          <cell r="E311">
            <v>41216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1926128</v>
          </cell>
          <cell r="N311">
            <v>0</v>
          </cell>
          <cell r="P311">
            <v>1926128</v>
          </cell>
        </row>
        <row r="312">
          <cell r="A312">
            <v>2012</v>
          </cell>
          <cell r="B312">
            <v>41214</v>
          </cell>
          <cell r="E312">
            <v>41217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1926128</v>
          </cell>
          <cell r="N312">
            <v>0</v>
          </cell>
          <cell r="P312">
            <v>1926128</v>
          </cell>
        </row>
        <row r="313">
          <cell r="A313">
            <v>2012</v>
          </cell>
          <cell r="B313">
            <v>41214</v>
          </cell>
          <cell r="E313">
            <v>41218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1926128</v>
          </cell>
          <cell r="N313">
            <v>0</v>
          </cell>
          <cell r="P313">
            <v>1926128</v>
          </cell>
        </row>
        <row r="314">
          <cell r="A314">
            <v>2012</v>
          </cell>
          <cell r="B314">
            <v>41214</v>
          </cell>
          <cell r="E314">
            <v>41219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1926128</v>
          </cell>
          <cell r="N314">
            <v>0</v>
          </cell>
          <cell r="P314">
            <v>1926128</v>
          </cell>
        </row>
        <row r="315">
          <cell r="A315">
            <v>2012</v>
          </cell>
          <cell r="B315">
            <v>41214</v>
          </cell>
          <cell r="E315">
            <v>41220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1926128</v>
          </cell>
          <cell r="N315">
            <v>0</v>
          </cell>
          <cell r="P315">
            <v>1926128</v>
          </cell>
        </row>
        <row r="316">
          <cell r="A316">
            <v>2012</v>
          </cell>
          <cell r="B316">
            <v>41214</v>
          </cell>
          <cell r="E316">
            <v>41221</v>
          </cell>
          <cell r="F316">
            <v>0</v>
          </cell>
          <cell r="G316">
            <v>0</v>
          </cell>
          <cell r="H316">
            <v>758</v>
          </cell>
          <cell r="I316">
            <v>0</v>
          </cell>
          <cell r="J316">
            <v>0</v>
          </cell>
          <cell r="K316">
            <v>0</v>
          </cell>
          <cell r="L316">
            <v>758</v>
          </cell>
          <cell r="M316">
            <v>1925370</v>
          </cell>
          <cell r="N316">
            <v>0</v>
          </cell>
          <cell r="P316">
            <v>1925370</v>
          </cell>
        </row>
        <row r="317">
          <cell r="A317">
            <v>2012</v>
          </cell>
          <cell r="B317">
            <v>41214</v>
          </cell>
          <cell r="E317">
            <v>41222</v>
          </cell>
          <cell r="F317">
            <v>0</v>
          </cell>
          <cell r="G317">
            <v>0</v>
          </cell>
          <cell r="H317">
            <v>3696</v>
          </cell>
          <cell r="I317">
            <v>0</v>
          </cell>
          <cell r="J317">
            <v>0</v>
          </cell>
          <cell r="K317">
            <v>0</v>
          </cell>
          <cell r="L317">
            <v>3696</v>
          </cell>
          <cell r="M317">
            <v>1921674</v>
          </cell>
          <cell r="N317">
            <v>0</v>
          </cell>
          <cell r="P317">
            <v>1921674</v>
          </cell>
        </row>
        <row r="318">
          <cell r="A318">
            <v>2012</v>
          </cell>
          <cell r="B318">
            <v>41214</v>
          </cell>
          <cell r="E318">
            <v>41223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1921674</v>
          </cell>
          <cell r="N318">
            <v>0</v>
          </cell>
          <cell r="P318">
            <v>1921674</v>
          </cell>
        </row>
        <row r="319">
          <cell r="A319">
            <v>2012</v>
          </cell>
          <cell r="B319">
            <v>41214</v>
          </cell>
          <cell r="E319">
            <v>41224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1921674</v>
          </cell>
          <cell r="N319">
            <v>0</v>
          </cell>
          <cell r="P319">
            <v>1921674</v>
          </cell>
        </row>
        <row r="320">
          <cell r="A320">
            <v>2012</v>
          </cell>
          <cell r="B320">
            <v>41214</v>
          </cell>
          <cell r="E320">
            <v>41225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990</v>
          </cell>
          <cell r="K320">
            <v>0</v>
          </cell>
          <cell r="L320">
            <v>990</v>
          </cell>
          <cell r="M320">
            <v>1920684</v>
          </cell>
          <cell r="N320">
            <v>0</v>
          </cell>
          <cell r="P320">
            <v>1920684</v>
          </cell>
        </row>
        <row r="321">
          <cell r="A321">
            <v>2012</v>
          </cell>
          <cell r="B321">
            <v>41214</v>
          </cell>
          <cell r="E321">
            <v>41226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810</v>
          </cell>
          <cell r="K321">
            <v>0</v>
          </cell>
          <cell r="L321">
            <v>810</v>
          </cell>
          <cell r="M321">
            <v>1919874</v>
          </cell>
          <cell r="N321">
            <v>0</v>
          </cell>
          <cell r="P321">
            <v>1919874</v>
          </cell>
        </row>
        <row r="322">
          <cell r="A322">
            <v>2012</v>
          </cell>
          <cell r="B322">
            <v>41214</v>
          </cell>
          <cell r="E322">
            <v>41227</v>
          </cell>
          <cell r="F322">
            <v>0</v>
          </cell>
          <cell r="G322">
            <v>0</v>
          </cell>
          <cell r="H322">
            <v>67941</v>
          </cell>
          <cell r="I322">
            <v>0</v>
          </cell>
          <cell r="J322">
            <v>1000</v>
          </cell>
          <cell r="K322">
            <v>0</v>
          </cell>
          <cell r="L322">
            <v>68941</v>
          </cell>
          <cell r="M322">
            <v>1850933</v>
          </cell>
          <cell r="N322">
            <v>0</v>
          </cell>
          <cell r="P322">
            <v>1850933</v>
          </cell>
        </row>
        <row r="323">
          <cell r="A323">
            <v>2012</v>
          </cell>
          <cell r="B323">
            <v>41214</v>
          </cell>
          <cell r="E323">
            <v>41228</v>
          </cell>
          <cell r="F323">
            <v>0</v>
          </cell>
          <cell r="G323">
            <v>1617</v>
          </cell>
          <cell r="H323">
            <v>335</v>
          </cell>
          <cell r="I323">
            <v>0</v>
          </cell>
          <cell r="J323">
            <v>0</v>
          </cell>
          <cell r="K323">
            <v>0</v>
          </cell>
          <cell r="L323">
            <v>1952</v>
          </cell>
          <cell r="M323">
            <v>1848981</v>
          </cell>
          <cell r="N323">
            <v>0</v>
          </cell>
          <cell r="P323">
            <v>1848981</v>
          </cell>
        </row>
        <row r="324">
          <cell r="A324">
            <v>2012</v>
          </cell>
          <cell r="B324">
            <v>41214</v>
          </cell>
          <cell r="E324">
            <v>41229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400</v>
          </cell>
          <cell r="K324">
            <v>0</v>
          </cell>
          <cell r="L324">
            <v>400</v>
          </cell>
          <cell r="M324">
            <v>1848581</v>
          </cell>
          <cell r="N324">
            <v>0</v>
          </cell>
          <cell r="P324">
            <v>1848581</v>
          </cell>
        </row>
        <row r="325">
          <cell r="A325">
            <v>2012</v>
          </cell>
          <cell r="B325">
            <v>41214</v>
          </cell>
          <cell r="E325">
            <v>41230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1200</v>
          </cell>
          <cell r="K325">
            <v>0</v>
          </cell>
          <cell r="L325">
            <v>1200</v>
          </cell>
          <cell r="M325">
            <v>1847381</v>
          </cell>
          <cell r="N325">
            <v>0</v>
          </cell>
          <cell r="P325">
            <v>1847381</v>
          </cell>
        </row>
        <row r="326">
          <cell r="A326">
            <v>2012</v>
          </cell>
          <cell r="B326">
            <v>41214</v>
          </cell>
          <cell r="E326">
            <v>41231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400</v>
          </cell>
          <cell r="K326">
            <v>0</v>
          </cell>
          <cell r="L326">
            <v>400</v>
          </cell>
          <cell r="M326">
            <v>1846981</v>
          </cell>
          <cell r="N326">
            <v>0</v>
          </cell>
          <cell r="P326">
            <v>1846981</v>
          </cell>
        </row>
        <row r="327">
          <cell r="A327">
            <v>2012</v>
          </cell>
          <cell r="B327">
            <v>41214</v>
          </cell>
          <cell r="E327">
            <v>41232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1846981</v>
          </cell>
          <cell r="N327">
            <v>0</v>
          </cell>
          <cell r="P327">
            <v>1846981</v>
          </cell>
        </row>
        <row r="328">
          <cell r="A328">
            <v>2012</v>
          </cell>
          <cell r="B328">
            <v>41214</v>
          </cell>
          <cell r="E328">
            <v>41233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1000</v>
          </cell>
          <cell r="K328">
            <v>0</v>
          </cell>
          <cell r="L328">
            <v>1000</v>
          </cell>
          <cell r="M328">
            <v>1845981</v>
          </cell>
          <cell r="N328">
            <v>0</v>
          </cell>
          <cell r="P328">
            <v>1845981</v>
          </cell>
        </row>
        <row r="329">
          <cell r="A329">
            <v>2012</v>
          </cell>
          <cell r="B329">
            <v>41214</v>
          </cell>
          <cell r="E329">
            <v>41234</v>
          </cell>
          <cell r="F329">
            <v>0</v>
          </cell>
          <cell r="G329">
            <v>0</v>
          </cell>
          <cell r="H329">
            <v>0</v>
          </cell>
          <cell r="I329">
            <v>350</v>
          </cell>
          <cell r="J329">
            <v>1200</v>
          </cell>
          <cell r="K329">
            <v>0</v>
          </cell>
          <cell r="L329">
            <v>1550</v>
          </cell>
          <cell r="M329">
            <v>1844431</v>
          </cell>
          <cell r="N329">
            <v>0</v>
          </cell>
          <cell r="P329">
            <v>1844431</v>
          </cell>
        </row>
        <row r="330">
          <cell r="A330">
            <v>2012</v>
          </cell>
          <cell r="B330">
            <v>41214</v>
          </cell>
          <cell r="E330">
            <v>41235</v>
          </cell>
          <cell r="F330">
            <v>0</v>
          </cell>
          <cell r="G330">
            <v>0</v>
          </cell>
          <cell r="H330">
            <v>665</v>
          </cell>
          <cell r="I330">
            <v>0</v>
          </cell>
          <cell r="J330">
            <v>0</v>
          </cell>
          <cell r="K330">
            <v>0</v>
          </cell>
          <cell r="L330">
            <v>665</v>
          </cell>
          <cell r="M330">
            <v>1843766</v>
          </cell>
          <cell r="N330">
            <v>0</v>
          </cell>
          <cell r="P330">
            <v>1843766</v>
          </cell>
        </row>
        <row r="331">
          <cell r="A331">
            <v>2012</v>
          </cell>
          <cell r="B331">
            <v>41214</v>
          </cell>
          <cell r="E331">
            <v>41236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1750</v>
          </cell>
          <cell r="K331">
            <v>65</v>
          </cell>
          <cell r="L331">
            <v>1815</v>
          </cell>
          <cell r="M331">
            <v>1841951</v>
          </cell>
          <cell r="N331">
            <v>0</v>
          </cell>
          <cell r="P331">
            <v>1841951</v>
          </cell>
        </row>
        <row r="332">
          <cell r="A332">
            <v>2012</v>
          </cell>
          <cell r="B332">
            <v>41214</v>
          </cell>
          <cell r="E332">
            <v>41237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1841951</v>
          </cell>
          <cell r="N332">
            <v>0</v>
          </cell>
          <cell r="P332">
            <v>1841951</v>
          </cell>
        </row>
        <row r="333">
          <cell r="A333">
            <v>2012</v>
          </cell>
          <cell r="B333">
            <v>41214</v>
          </cell>
          <cell r="E333">
            <v>41238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1200</v>
          </cell>
          <cell r="K333">
            <v>0</v>
          </cell>
          <cell r="L333">
            <v>1200</v>
          </cell>
          <cell r="M333">
            <v>1840751</v>
          </cell>
          <cell r="N333">
            <v>0</v>
          </cell>
          <cell r="P333">
            <v>1840751</v>
          </cell>
        </row>
        <row r="334">
          <cell r="A334">
            <v>2012</v>
          </cell>
          <cell r="B334">
            <v>41214</v>
          </cell>
          <cell r="E334">
            <v>41239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1840751</v>
          </cell>
          <cell r="N334">
            <v>0</v>
          </cell>
          <cell r="P334">
            <v>1840751</v>
          </cell>
        </row>
        <row r="335">
          <cell r="A335">
            <v>2012</v>
          </cell>
          <cell r="B335">
            <v>41214</v>
          </cell>
          <cell r="E335">
            <v>41240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800</v>
          </cell>
          <cell r="K335">
            <v>0</v>
          </cell>
          <cell r="L335">
            <v>800</v>
          </cell>
          <cell r="M335">
            <v>1839951</v>
          </cell>
          <cell r="N335">
            <v>0</v>
          </cell>
          <cell r="P335">
            <v>1839951</v>
          </cell>
        </row>
        <row r="336">
          <cell r="A336">
            <v>2012</v>
          </cell>
          <cell r="B336">
            <v>41214</v>
          </cell>
          <cell r="E336">
            <v>41241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881</v>
          </cell>
          <cell r="K336">
            <v>0</v>
          </cell>
          <cell r="L336">
            <v>881</v>
          </cell>
          <cell r="M336">
            <v>1839070</v>
          </cell>
          <cell r="N336">
            <v>0</v>
          </cell>
          <cell r="P336">
            <v>1839070</v>
          </cell>
        </row>
        <row r="337">
          <cell r="A337">
            <v>2012</v>
          </cell>
          <cell r="B337">
            <v>41214</v>
          </cell>
          <cell r="E337">
            <v>41242</v>
          </cell>
          <cell r="F337">
            <v>0</v>
          </cell>
          <cell r="G337">
            <v>784</v>
          </cell>
          <cell r="H337">
            <v>0</v>
          </cell>
          <cell r="I337">
            <v>0</v>
          </cell>
          <cell r="J337">
            <v>800</v>
          </cell>
          <cell r="K337">
            <v>0</v>
          </cell>
          <cell r="L337">
            <v>1584</v>
          </cell>
          <cell r="M337">
            <v>1837486</v>
          </cell>
          <cell r="N337">
            <v>0</v>
          </cell>
          <cell r="P337">
            <v>1837486</v>
          </cell>
        </row>
        <row r="338">
          <cell r="A338">
            <v>2012</v>
          </cell>
          <cell r="B338">
            <v>41214</v>
          </cell>
          <cell r="E338">
            <v>41243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400</v>
          </cell>
          <cell r="K338">
            <v>0</v>
          </cell>
          <cell r="L338">
            <v>400</v>
          </cell>
          <cell r="M338">
            <v>1837086</v>
          </cell>
          <cell r="N338">
            <v>0</v>
          </cell>
          <cell r="P338">
            <v>1837086</v>
          </cell>
        </row>
        <row r="339">
          <cell r="A339">
            <v>2012</v>
          </cell>
          <cell r="B339">
            <v>41244</v>
          </cell>
          <cell r="E339">
            <v>41244.416666666664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1837086</v>
          </cell>
          <cell r="N339">
            <v>0</v>
          </cell>
          <cell r="P339">
            <v>1837086</v>
          </cell>
        </row>
        <row r="340">
          <cell r="A340">
            <v>2012</v>
          </cell>
          <cell r="B340">
            <v>41244</v>
          </cell>
          <cell r="E340">
            <v>41244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400</v>
          </cell>
          <cell r="K340">
            <v>0</v>
          </cell>
          <cell r="L340">
            <v>400</v>
          </cell>
          <cell r="M340">
            <v>1836686</v>
          </cell>
          <cell r="N340">
            <v>0</v>
          </cell>
          <cell r="P340">
            <v>1836686</v>
          </cell>
        </row>
        <row r="341">
          <cell r="A341">
            <v>2012</v>
          </cell>
          <cell r="B341">
            <v>41244</v>
          </cell>
          <cell r="E341">
            <v>41245</v>
          </cell>
          <cell r="F341">
            <v>0</v>
          </cell>
          <cell r="G341">
            <v>0</v>
          </cell>
          <cell r="H341">
            <v>74571</v>
          </cell>
          <cell r="I341">
            <v>0</v>
          </cell>
          <cell r="J341">
            <v>600</v>
          </cell>
          <cell r="K341">
            <v>0</v>
          </cell>
          <cell r="L341">
            <v>75171</v>
          </cell>
          <cell r="M341">
            <v>1761515</v>
          </cell>
          <cell r="N341">
            <v>0</v>
          </cell>
          <cell r="P341">
            <v>1761515</v>
          </cell>
        </row>
        <row r="342">
          <cell r="A342">
            <v>2012</v>
          </cell>
          <cell r="B342">
            <v>41244</v>
          </cell>
          <cell r="E342">
            <v>41246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1400</v>
          </cell>
          <cell r="K342">
            <v>0</v>
          </cell>
          <cell r="L342">
            <v>1400</v>
          </cell>
          <cell r="M342">
            <v>1760115</v>
          </cell>
          <cell r="N342">
            <v>0</v>
          </cell>
          <cell r="P342">
            <v>1760115</v>
          </cell>
        </row>
        <row r="343">
          <cell r="A343">
            <v>2012</v>
          </cell>
          <cell r="B343">
            <v>41244</v>
          </cell>
          <cell r="E343">
            <v>41247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800</v>
          </cell>
          <cell r="K343">
            <v>0</v>
          </cell>
          <cell r="L343">
            <v>800</v>
          </cell>
          <cell r="M343">
            <v>1759315</v>
          </cell>
          <cell r="N343">
            <v>0</v>
          </cell>
          <cell r="P343">
            <v>1759315</v>
          </cell>
        </row>
        <row r="344">
          <cell r="A344">
            <v>2012</v>
          </cell>
          <cell r="B344">
            <v>41244</v>
          </cell>
          <cell r="E344">
            <v>41248</v>
          </cell>
          <cell r="F344">
            <v>0</v>
          </cell>
          <cell r="G344">
            <v>0</v>
          </cell>
          <cell r="H344">
            <v>18067</v>
          </cell>
          <cell r="I344">
            <v>0</v>
          </cell>
          <cell r="J344">
            <v>300</v>
          </cell>
          <cell r="K344">
            <v>100</v>
          </cell>
          <cell r="L344">
            <v>18467</v>
          </cell>
          <cell r="M344">
            <v>1740848</v>
          </cell>
          <cell r="N344">
            <v>0</v>
          </cell>
          <cell r="P344">
            <v>1740848</v>
          </cell>
        </row>
        <row r="345">
          <cell r="A345">
            <v>2012</v>
          </cell>
          <cell r="B345">
            <v>41244</v>
          </cell>
          <cell r="E345">
            <v>41249</v>
          </cell>
          <cell r="F345">
            <v>0</v>
          </cell>
          <cell r="G345">
            <v>0</v>
          </cell>
          <cell r="H345">
            <v>25629</v>
          </cell>
          <cell r="I345">
            <v>0</v>
          </cell>
          <cell r="J345">
            <v>800</v>
          </cell>
          <cell r="K345">
            <v>0</v>
          </cell>
          <cell r="L345">
            <v>26429</v>
          </cell>
          <cell r="M345">
            <v>1714419</v>
          </cell>
          <cell r="N345">
            <v>0</v>
          </cell>
          <cell r="P345">
            <v>1714419</v>
          </cell>
        </row>
        <row r="346">
          <cell r="A346">
            <v>2012</v>
          </cell>
          <cell r="B346">
            <v>41244</v>
          </cell>
          <cell r="E346">
            <v>41250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650</v>
          </cell>
          <cell r="K346">
            <v>0</v>
          </cell>
          <cell r="L346">
            <v>650</v>
          </cell>
          <cell r="M346">
            <v>1713769</v>
          </cell>
          <cell r="N346">
            <v>0</v>
          </cell>
          <cell r="P346">
            <v>1713769</v>
          </cell>
        </row>
        <row r="347">
          <cell r="A347">
            <v>2012</v>
          </cell>
          <cell r="B347">
            <v>41244</v>
          </cell>
          <cell r="E347">
            <v>41251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1713769</v>
          </cell>
          <cell r="N347">
            <v>0</v>
          </cell>
          <cell r="P347">
            <v>1713769</v>
          </cell>
        </row>
        <row r="348">
          <cell r="A348">
            <v>2012</v>
          </cell>
          <cell r="B348">
            <v>41244</v>
          </cell>
          <cell r="E348">
            <v>41252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200</v>
          </cell>
          <cell r="K348">
            <v>0</v>
          </cell>
          <cell r="L348">
            <v>200</v>
          </cell>
          <cell r="M348">
            <v>1713569</v>
          </cell>
          <cell r="N348">
            <v>0</v>
          </cell>
          <cell r="P348">
            <v>1713569</v>
          </cell>
        </row>
        <row r="349">
          <cell r="A349">
            <v>2012</v>
          </cell>
          <cell r="B349">
            <v>41244</v>
          </cell>
          <cell r="E349">
            <v>41253</v>
          </cell>
          <cell r="F349">
            <v>0</v>
          </cell>
          <cell r="G349">
            <v>0</v>
          </cell>
          <cell r="H349">
            <v>15504</v>
          </cell>
          <cell r="I349">
            <v>0</v>
          </cell>
          <cell r="J349">
            <v>700</v>
          </cell>
          <cell r="K349">
            <v>0</v>
          </cell>
          <cell r="L349">
            <v>16204</v>
          </cell>
          <cell r="M349">
            <v>1697365</v>
          </cell>
          <cell r="N349">
            <v>0</v>
          </cell>
          <cell r="P349">
            <v>1697365</v>
          </cell>
        </row>
        <row r="350">
          <cell r="A350">
            <v>2012</v>
          </cell>
          <cell r="B350">
            <v>41244</v>
          </cell>
          <cell r="E350">
            <v>41254</v>
          </cell>
          <cell r="F350">
            <v>0</v>
          </cell>
          <cell r="G350">
            <v>0</v>
          </cell>
          <cell r="H350">
            <v>103506</v>
          </cell>
          <cell r="I350">
            <v>0</v>
          </cell>
          <cell r="J350">
            <v>400</v>
          </cell>
          <cell r="K350">
            <v>0</v>
          </cell>
          <cell r="L350">
            <v>103906</v>
          </cell>
          <cell r="M350">
            <v>1593459</v>
          </cell>
          <cell r="N350">
            <v>0</v>
          </cell>
          <cell r="P350">
            <v>1593459</v>
          </cell>
        </row>
        <row r="351">
          <cell r="A351">
            <v>2012</v>
          </cell>
          <cell r="B351">
            <v>41244</v>
          </cell>
          <cell r="E351">
            <v>41255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600</v>
          </cell>
          <cell r="K351">
            <v>0</v>
          </cell>
          <cell r="L351">
            <v>600</v>
          </cell>
          <cell r="M351">
            <v>1592859</v>
          </cell>
          <cell r="N351">
            <v>0</v>
          </cell>
          <cell r="P351">
            <v>1592859</v>
          </cell>
        </row>
        <row r="352">
          <cell r="A352">
            <v>2012</v>
          </cell>
          <cell r="B352">
            <v>41244</v>
          </cell>
          <cell r="E352">
            <v>41256</v>
          </cell>
          <cell r="F352">
            <v>0</v>
          </cell>
          <cell r="G352">
            <v>516</v>
          </cell>
          <cell r="H352">
            <v>0</v>
          </cell>
          <cell r="I352">
            <v>0</v>
          </cell>
          <cell r="J352">
            <v>1200</v>
          </cell>
          <cell r="K352">
            <v>0</v>
          </cell>
          <cell r="L352">
            <v>1716</v>
          </cell>
          <cell r="M352">
            <v>1591143</v>
          </cell>
          <cell r="N352">
            <v>0</v>
          </cell>
          <cell r="P352">
            <v>1591143</v>
          </cell>
        </row>
        <row r="353">
          <cell r="A353">
            <v>2012</v>
          </cell>
          <cell r="B353">
            <v>41244</v>
          </cell>
          <cell r="E353">
            <v>41257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600</v>
          </cell>
          <cell r="K353">
            <v>0</v>
          </cell>
          <cell r="L353">
            <v>600</v>
          </cell>
          <cell r="M353">
            <v>1590543</v>
          </cell>
          <cell r="N353">
            <v>0</v>
          </cell>
          <cell r="P353">
            <v>1590543</v>
          </cell>
        </row>
        <row r="354">
          <cell r="A354">
            <v>2012</v>
          </cell>
          <cell r="B354">
            <v>41244</v>
          </cell>
          <cell r="E354">
            <v>41258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800</v>
          </cell>
          <cell r="K354">
            <v>0</v>
          </cell>
          <cell r="L354">
            <v>800</v>
          </cell>
          <cell r="M354">
            <v>1589743</v>
          </cell>
          <cell r="N354">
            <v>0</v>
          </cell>
          <cell r="P354">
            <v>1589743</v>
          </cell>
        </row>
        <row r="355">
          <cell r="A355">
            <v>2012</v>
          </cell>
          <cell r="B355">
            <v>41244</v>
          </cell>
          <cell r="E355">
            <v>41259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600</v>
          </cell>
          <cell r="K355">
            <v>0</v>
          </cell>
          <cell r="L355">
            <v>600</v>
          </cell>
          <cell r="M355">
            <v>1589143</v>
          </cell>
          <cell r="N355">
            <v>0</v>
          </cell>
          <cell r="P355">
            <v>1589143</v>
          </cell>
        </row>
        <row r="356">
          <cell r="A356">
            <v>2012</v>
          </cell>
          <cell r="B356">
            <v>41244</v>
          </cell>
          <cell r="E356">
            <v>41260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800</v>
          </cell>
          <cell r="K356">
            <v>0</v>
          </cell>
          <cell r="L356">
            <v>800</v>
          </cell>
          <cell r="M356">
            <v>1588343</v>
          </cell>
          <cell r="N356">
            <v>0</v>
          </cell>
          <cell r="P356">
            <v>1588343</v>
          </cell>
        </row>
        <row r="357">
          <cell r="A357">
            <v>2012</v>
          </cell>
          <cell r="B357">
            <v>41244</v>
          </cell>
          <cell r="E357">
            <v>41261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1800</v>
          </cell>
          <cell r="K357">
            <v>0</v>
          </cell>
          <cell r="L357">
            <v>1800</v>
          </cell>
          <cell r="M357">
            <v>1586543</v>
          </cell>
          <cell r="N357">
            <v>0</v>
          </cell>
          <cell r="P357">
            <v>1586543</v>
          </cell>
        </row>
        <row r="358">
          <cell r="A358">
            <v>2012</v>
          </cell>
          <cell r="B358">
            <v>41244</v>
          </cell>
          <cell r="E358">
            <v>41262</v>
          </cell>
          <cell r="F358">
            <v>0</v>
          </cell>
          <cell r="G358">
            <v>0</v>
          </cell>
          <cell r="H358">
            <v>0</v>
          </cell>
          <cell r="I358">
            <v>540</v>
          </cell>
          <cell r="J358">
            <v>1200</v>
          </cell>
          <cell r="K358">
            <v>0</v>
          </cell>
          <cell r="L358">
            <v>1740</v>
          </cell>
          <cell r="M358">
            <v>1584803</v>
          </cell>
          <cell r="N358">
            <v>0</v>
          </cell>
          <cell r="P358">
            <v>1584803</v>
          </cell>
        </row>
        <row r="359">
          <cell r="A359">
            <v>2012</v>
          </cell>
          <cell r="B359">
            <v>41244</v>
          </cell>
          <cell r="E359">
            <v>41263</v>
          </cell>
          <cell r="F359">
            <v>0</v>
          </cell>
          <cell r="G359">
            <v>0</v>
          </cell>
          <cell r="H359">
            <v>232</v>
          </cell>
          <cell r="I359">
            <v>0</v>
          </cell>
          <cell r="J359">
            <v>1000</v>
          </cell>
          <cell r="K359">
            <v>15</v>
          </cell>
          <cell r="L359">
            <v>1247</v>
          </cell>
          <cell r="M359">
            <v>1583556</v>
          </cell>
          <cell r="N359">
            <v>0</v>
          </cell>
          <cell r="P359">
            <v>1583556</v>
          </cell>
        </row>
        <row r="360">
          <cell r="A360">
            <v>2012</v>
          </cell>
          <cell r="B360">
            <v>41244</v>
          </cell>
          <cell r="E360">
            <v>41264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1200</v>
          </cell>
          <cell r="K360">
            <v>0</v>
          </cell>
          <cell r="L360">
            <v>1200</v>
          </cell>
          <cell r="M360">
            <v>1582356</v>
          </cell>
          <cell r="N360">
            <v>0</v>
          </cell>
          <cell r="P360">
            <v>1582356</v>
          </cell>
        </row>
        <row r="361">
          <cell r="A361">
            <v>2012</v>
          </cell>
          <cell r="B361">
            <v>41244</v>
          </cell>
          <cell r="E361">
            <v>41265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300</v>
          </cell>
          <cell r="K361">
            <v>0</v>
          </cell>
          <cell r="L361">
            <v>300</v>
          </cell>
          <cell r="M361">
            <v>1582056</v>
          </cell>
          <cell r="N361">
            <v>0</v>
          </cell>
          <cell r="P361">
            <v>1582056</v>
          </cell>
        </row>
        <row r="362">
          <cell r="A362">
            <v>2012</v>
          </cell>
          <cell r="B362">
            <v>41244</v>
          </cell>
          <cell r="E362">
            <v>41266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2100</v>
          </cell>
          <cell r="K362">
            <v>0</v>
          </cell>
          <cell r="L362">
            <v>2100</v>
          </cell>
          <cell r="M362">
            <v>1579956</v>
          </cell>
          <cell r="N362">
            <v>0</v>
          </cell>
          <cell r="P362">
            <v>1579956</v>
          </cell>
        </row>
        <row r="363">
          <cell r="A363">
            <v>2012</v>
          </cell>
          <cell r="B363">
            <v>41244</v>
          </cell>
          <cell r="E363">
            <v>41267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1579956</v>
          </cell>
          <cell r="N363">
            <v>0</v>
          </cell>
          <cell r="P363">
            <v>1579956</v>
          </cell>
        </row>
        <row r="364">
          <cell r="A364">
            <v>2012</v>
          </cell>
          <cell r="B364">
            <v>41244</v>
          </cell>
          <cell r="E364">
            <v>41268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800</v>
          </cell>
          <cell r="K364">
            <v>0</v>
          </cell>
          <cell r="L364">
            <v>800</v>
          </cell>
          <cell r="M364">
            <v>1579156</v>
          </cell>
          <cell r="N364">
            <v>0</v>
          </cell>
          <cell r="P364">
            <v>1579156</v>
          </cell>
        </row>
        <row r="365">
          <cell r="A365">
            <v>2012</v>
          </cell>
          <cell r="B365">
            <v>41244</v>
          </cell>
          <cell r="E365">
            <v>41269</v>
          </cell>
          <cell r="F365">
            <v>0</v>
          </cell>
          <cell r="G365">
            <v>0</v>
          </cell>
          <cell r="H365">
            <v>0</v>
          </cell>
          <cell r="I365">
            <v>460</v>
          </cell>
          <cell r="J365">
            <v>1009</v>
          </cell>
          <cell r="K365">
            <v>0</v>
          </cell>
          <cell r="L365">
            <v>1469</v>
          </cell>
          <cell r="M365">
            <v>1577687</v>
          </cell>
          <cell r="N365">
            <v>0</v>
          </cell>
          <cell r="P365">
            <v>1577687</v>
          </cell>
        </row>
        <row r="366">
          <cell r="A366">
            <v>2012</v>
          </cell>
          <cell r="B366">
            <v>41244</v>
          </cell>
          <cell r="E366">
            <v>41270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200</v>
          </cell>
          <cell r="K366">
            <v>0</v>
          </cell>
          <cell r="L366">
            <v>200</v>
          </cell>
          <cell r="M366">
            <v>1577487</v>
          </cell>
          <cell r="N366">
            <v>0</v>
          </cell>
          <cell r="P366">
            <v>1577487</v>
          </cell>
        </row>
        <row r="367">
          <cell r="A367">
            <v>2012</v>
          </cell>
          <cell r="B367">
            <v>41244</v>
          </cell>
          <cell r="E367">
            <v>41271</v>
          </cell>
          <cell r="F367">
            <v>0</v>
          </cell>
          <cell r="G367">
            <v>0</v>
          </cell>
          <cell r="H367">
            <v>0</v>
          </cell>
          <cell r="I367">
            <v>24040</v>
          </cell>
          <cell r="J367">
            <v>600</v>
          </cell>
          <cell r="K367">
            <v>0</v>
          </cell>
          <cell r="L367">
            <v>24640</v>
          </cell>
          <cell r="M367">
            <v>1552847</v>
          </cell>
          <cell r="N367">
            <v>0</v>
          </cell>
          <cell r="P367">
            <v>1552847</v>
          </cell>
        </row>
        <row r="368">
          <cell r="A368">
            <v>2012</v>
          </cell>
          <cell r="B368">
            <v>41244</v>
          </cell>
          <cell r="E368">
            <v>41272</v>
          </cell>
          <cell r="F368">
            <v>0</v>
          </cell>
          <cell r="G368">
            <v>0</v>
          </cell>
          <cell r="H368">
            <v>0</v>
          </cell>
          <cell r="I368">
            <v>6346</v>
          </cell>
          <cell r="J368">
            <v>600</v>
          </cell>
          <cell r="K368">
            <v>15</v>
          </cell>
          <cell r="L368">
            <v>6961</v>
          </cell>
          <cell r="M368">
            <v>1545886</v>
          </cell>
          <cell r="N368">
            <v>0</v>
          </cell>
          <cell r="P368">
            <v>1545886</v>
          </cell>
        </row>
        <row r="369">
          <cell r="A369">
            <v>2012</v>
          </cell>
          <cell r="B369">
            <v>41244</v>
          </cell>
          <cell r="E369">
            <v>41273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400</v>
          </cell>
          <cell r="K369">
            <v>0</v>
          </cell>
          <cell r="L369">
            <v>400</v>
          </cell>
          <cell r="M369">
            <v>1545486</v>
          </cell>
          <cell r="N369">
            <v>0</v>
          </cell>
          <cell r="P369">
            <v>1545486</v>
          </cell>
        </row>
        <row r="370">
          <cell r="A370">
            <v>2012</v>
          </cell>
          <cell r="B370">
            <v>41244</v>
          </cell>
          <cell r="E370">
            <v>41274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800</v>
          </cell>
          <cell r="K370">
            <v>0</v>
          </cell>
          <cell r="L370">
            <v>800</v>
          </cell>
          <cell r="M370">
            <v>1544686</v>
          </cell>
          <cell r="N370">
            <v>0</v>
          </cell>
          <cell r="P370">
            <v>1544686</v>
          </cell>
        </row>
        <row r="371">
          <cell r="A371">
            <v>2013</v>
          </cell>
          <cell r="B371">
            <v>41275</v>
          </cell>
          <cell r="E371">
            <v>41275.416666666664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1377282</v>
          </cell>
          <cell r="N371">
            <v>0</v>
          </cell>
          <cell r="P371">
            <v>1377282</v>
          </cell>
        </row>
        <row r="372">
          <cell r="A372">
            <v>2013</v>
          </cell>
          <cell r="B372">
            <v>41275</v>
          </cell>
          <cell r="E372">
            <v>41275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400</v>
          </cell>
          <cell r="K372">
            <v>0</v>
          </cell>
          <cell r="L372">
            <v>400</v>
          </cell>
          <cell r="M372">
            <v>1376882</v>
          </cell>
          <cell r="N372">
            <v>0</v>
          </cell>
          <cell r="P372">
            <v>1376882</v>
          </cell>
        </row>
        <row r="373">
          <cell r="A373">
            <v>2013</v>
          </cell>
          <cell r="B373">
            <v>41275</v>
          </cell>
          <cell r="E373">
            <v>41276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200</v>
          </cell>
          <cell r="K373">
            <v>0</v>
          </cell>
          <cell r="L373">
            <v>200</v>
          </cell>
          <cell r="M373">
            <v>1376682</v>
          </cell>
          <cell r="N373">
            <v>0</v>
          </cell>
          <cell r="P373">
            <v>1376682</v>
          </cell>
        </row>
        <row r="374">
          <cell r="A374">
            <v>2013</v>
          </cell>
          <cell r="B374">
            <v>41275</v>
          </cell>
          <cell r="E374">
            <v>41277</v>
          </cell>
          <cell r="F374">
            <v>0</v>
          </cell>
          <cell r="G374">
            <v>0</v>
          </cell>
          <cell r="H374">
            <v>399</v>
          </cell>
          <cell r="I374">
            <v>0</v>
          </cell>
          <cell r="J374">
            <v>600</v>
          </cell>
          <cell r="K374">
            <v>0</v>
          </cell>
          <cell r="L374">
            <v>999</v>
          </cell>
          <cell r="M374">
            <v>1375683</v>
          </cell>
          <cell r="N374">
            <v>0</v>
          </cell>
          <cell r="P374">
            <v>1375683</v>
          </cell>
        </row>
        <row r="375">
          <cell r="A375">
            <v>2013</v>
          </cell>
          <cell r="B375">
            <v>41275</v>
          </cell>
          <cell r="E375">
            <v>41278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200</v>
          </cell>
          <cell r="K375">
            <v>0</v>
          </cell>
          <cell r="L375">
            <v>200</v>
          </cell>
          <cell r="M375">
            <v>1375483</v>
          </cell>
          <cell r="N375">
            <v>0</v>
          </cell>
          <cell r="P375">
            <v>1375483</v>
          </cell>
        </row>
        <row r="376">
          <cell r="A376">
            <v>2013</v>
          </cell>
          <cell r="B376">
            <v>41275</v>
          </cell>
          <cell r="E376">
            <v>41279</v>
          </cell>
          <cell r="F376">
            <v>0</v>
          </cell>
          <cell r="G376">
            <v>0</v>
          </cell>
          <cell r="H376">
            <v>0</v>
          </cell>
          <cell r="I376">
            <v>7092</v>
          </cell>
          <cell r="J376">
            <v>600</v>
          </cell>
          <cell r="K376">
            <v>0</v>
          </cell>
          <cell r="L376">
            <v>7692</v>
          </cell>
          <cell r="M376">
            <v>1367791</v>
          </cell>
          <cell r="N376">
            <v>0</v>
          </cell>
          <cell r="P376">
            <v>1367791</v>
          </cell>
        </row>
        <row r="377">
          <cell r="A377">
            <v>2013</v>
          </cell>
          <cell r="B377">
            <v>41275</v>
          </cell>
          <cell r="E377">
            <v>41280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1367791</v>
          </cell>
          <cell r="N377">
            <v>0</v>
          </cell>
          <cell r="P377">
            <v>1367791</v>
          </cell>
        </row>
        <row r="378">
          <cell r="A378">
            <v>2013</v>
          </cell>
          <cell r="B378">
            <v>41275</v>
          </cell>
          <cell r="E378">
            <v>41281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1000</v>
          </cell>
          <cell r="K378">
            <v>0</v>
          </cell>
          <cell r="L378">
            <v>1000</v>
          </cell>
          <cell r="M378">
            <v>1366791</v>
          </cell>
          <cell r="N378">
            <v>0</v>
          </cell>
          <cell r="P378">
            <v>1366791</v>
          </cell>
        </row>
        <row r="379">
          <cell r="A379">
            <v>2013</v>
          </cell>
          <cell r="B379">
            <v>41275</v>
          </cell>
          <cell r="E379">
            <v>41282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1366791</v>
          </cell>
          <cell r="N379">
            <v>0</v>
          </cell>
          <cell r="P379">
            <v>1366791</v>
          </cell>
        </row>
        <row r="380">
          <cell r="A380">
            <v>2013</v>
          </cell>
          <cell r="B380">
            <v>41275</v>
          </cell>
          <cell r="E380">
            <v>41283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700</v>
          </cell>
          <cell r="K380">
            <v>0</v>
          </cell>
          <cell r="L380">
            <v>700</v>
          </cell>
          <cell r="M380">
            <v>1366091</v>
          </cell>
          <cell r="N380">
            <v>0</v>
          </cell>
          <cell r="P380">
            <v>1366091</v>
          </cell>
        </row>
        <row r="381">
          <cell r="A381">
            <v>2013</v>
          </cell>
          <cell r="B381">
            <v>41275</v>
          </cell>
          <cell r="E381">
            <v>41284</v>
          </cell>
          <cell r="F381">
            <v>0</v>
          </cell>
          <cell r="G381">
            <v>430</v>
          </cell>
          <cell r="H381">
            <v>0</v>
          </cell>
          <cell r="I381">
            <v>0</v>
          </cell>
          <cell r="J381">
            <v>1600</v>
          </cell>
          <cell r="K381">
            <v>0</v>
          </cell>
          <cell r="L381">
            <v>2030</v>
          </cell>
          <cell r="M381">
            <v>1364061</v>
          </cell>
          <cell r="N381">
            <v>0</v>
          </cell>
          <cell r="P381">
            <v>1364061</v>
          </cell>
        </row>
        <row r="382">
          <cell r="A382">
            <v>2013</v>
          </cell>
          <cell r="B382">
            <v>41275</v>
          </cell>
          <cell r="E382">
            <v>41285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600</v>
          </cell>
          <cell r="K382">
            <v>0</v>
          </cell>
          <cell r="L382">
            <v>600</v>
          </cell>
          <cell r="M382">
            <v>1363461</v>
          </cell>
          <cell r="N382">
            <v>0</v>
          </cell>
          <cell r="P382">
            <v>1363461</v>
          </cell>
        </row>
        <row r="383">
          <cell r="A383">
            <v>2013</v>
          </cell>
          <cell r="B383">
            <v>41275</v>
          </cell>
          <cell r="E383">
            <v>41286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1000</v>
          </cell>
          <cell r="K383">
            <v>0</v>
          </cell>
          <cell r="L383">
            <v>1000</v>
          </cell>
          <cell r="M383">
            <v>1362461</v>
          </cell>
          <cell r="N383">
            <v>0</v>
          </cell>
          <cell r="P383">
            <v>1362461</v>
          </cell>
        </row>
        <row r="384">
          <cell r="A384">
            <v>2013</v>
          </cell>
          <cell r="B384">
            <v>41275</v>
          </cell>
          <cell r="E384">
            <v>41287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400</v>
          </cell>
          <cell r="K384">
            <v>0</v>
          </cell>
          <cell r="L384">
            <v>400</v>
          </cell>
          <cell r="M384">
            <v>1362061</v>
          </cell>
          <cell r="N384">
            <v>0</v>
          </cell>
          <cell r="P384">
            <v>1362061</v>
          </cell>
        </row>
        <row r="385">
          <cell r="A385">
            <v>2013</v>
          </cell>
          <cell r="B385">
            <v>41275</v>
          </cell>
          <cell r="E385">
            <v>41288</v>
          </cell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600</v>
          </cell>
          <cell r="K385">
            <v>0</v>
          </cell>
          <cell r="L385">
            <v>600</v>
          </cell>
          <cell r="M385">
            <v>1361461</v>
          </cell>
          <cell r="N385">
            <v>0</v>
          </cell>
          <cell r="P385">
            <v>1361461</v>
          </cell>
        </row>
        <row r="386">
          <cell r="A386">
            <v>2013</v>
          </cell>
          <cell r="B386">
            <v>41275</v>
          </cell>
          <cell r="E386">
            <v>41289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1200</v>
          </cell>
          <cell r="K386">
            <v>0</v>
          </cell>
          <cell r="L386">
            <v>1200</v>
          </cell>
          <cell r="M386">
            <v>1360261</v>
          </cell>
          <cell r="N386">
            <v>0</v>
          </cell>
          <cell r="P386">
            <v>1360261</v>
          </cell>
        </row>
        <row r="387">
          <cell r="A387">
            <v>2013</v>
          </cell>
          <cell r="B387">
            <v>41275</v>
          </cell>
          <cell r="E387">
            <v>41290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1758</v>
          </cell>
          <cell r="K387">
            <v>0</v>
          </cell>
          <cell r="L387">
            <v>1758</v>
          </cell>
          <cell r="M387">
            <v>1358503</v>
          </cell>
          <cell r="N387">
            <v>0</v>
          </cell>
          <cell r="P387">
            <v>1358503</v>
          </cell>
        </row>
        <row r="388">
          <cell r="A388">
            <v>2013</v>
          </cell>
          <cell r="B388">
            <v>41275</v>
          </cell>
          <cell r="E388">
            <v>41291</v>
          </cell>
          <cell r="F388">
            <v>0</v>
          </cell>
          <cell r="G388">
            <v>0</v>
          </cell>
          <cell r="H388">
            <v>736</v>
          </cell>
          <cell r="I388">
            <v>10325</v>
          </cell>
          <cell r="J388">
            <v>1000</v>
          </cell>
          <cell r="K388">
            <v>0</v>
          </cell>
          <cell r="L388">
            <v>12061</v>
          </cell>
          <cell r="M388">
            <v>1346442</v>
          </cell>
          <cell r="N388">
            <v>0</v>
          </cell>
          <cell r="P388">
            <v>1346442</v>
          </cell>
        </row>
        <row r="389">
          <cell r="A389">
            <v>2013</v>
          </cell>
          <cell r="B389">
            <v>41275</v>
          </cell>
          <cell r="E389">
            <v>41292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400</v>
          </cell>
          <cell r="K389">
            <v>0</v>
          </cell>
          <cell r="L389">
            <v>400</v>
          </cell>
          <cell r="M389">
            <v>1346042</v>
          </cell>
          <cell r="N389">
            <v>0</v>
          </cell>
          <cell r="P389">
            <v>1346042</v>
          </cell>
        </row>
        <row r="390">
          <cell r="A390">
            <v>2013</v>
          </cell>
          <cell r="B390">
            <v>41275</v>
          </cell>
          <cell r="E390">
            <v>41293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800</v>
          </cell>
          <cell r="K390">
            <v>0</v>
          </cell>
          <cell r="L390">
            <v>800</v>
          </cell>
          <cell r="M390">
            <v>1345242</v>
          </cell>
          <cell r="N390">
            <v>0</v>
          </cell>
          <cell r="P390">
            <v>1345242</v>
          </cell>
        </row>
        <row r="391">
          <cell r="A391">
            <v>2013</v>
          </cell>
          <cell r="B391">
            <v>41275</v>
          </cell>
          <cell r="E391">
            <v>41294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600</v>
          </cell>
          <cell r="K391">
            <v>0</v>
          </cell>
          <cell r="L391">
            <v>600</v>
          </cell>
          <cell r="M391">
            <v>1344642</v>
          </cell>
          <cell r="N391">
            <v>0</v>
          </cell>
          <cell r="P391">
            <v>1344642</v>
          </cell>
        </row>
        <row r="392">
          <cell r="A392">
            <v>2013</v>
          </cell>
          <cell r="B392">
            <v>41275</v>
          </cell>
          <cell r="E392">
            <v>41295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800</v>
          </cell>
          <cell r="K392">
            <v>0</v>
          </cell>
          <cell r="L392">
            <v>800</v>
          </cell>
          <cell r="M392">
            <v>1343842</v>
          </cell>
          <cell r="N392">
            <v>0</v>
          </cell>
          <cell r="P392">
            <v>1343842</v>
          </cell>
        </row>
        <row r="393">
          <cell r="A393">
            <v>2013</v>
          </cell>
          <cell r="B393">
            <v>41275</v>
          </cell>
          <cell r="E393">
            <v>41296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47</v>
          </cell>
          <cell r="L393">
            <v>47</v>
          </cell>
          <cell r="M393">
            <v>1343795</v>
          </cell>
          <cell r="N393">
            <v>0</v>
          </cell>
          <cell r="P393">
            <v>1343795</v>
          </cell>
        </row>
        <row r="394">
          <cell r="A394">
            <v>2013</v>
          </cell>
          <cell r="B394">
            <v>41275</v>
          </cell>
          <cell r="E394">
            <v>41297</v>
          </cell>
          <cell r="F394">
            <v>0</v>
          </cell>
          <cell r="G394">
            <v>34573</v>
          </cell>
          <cell r="H394">
            <v>0</v>
          </cell>
          <cell r="I394">
            <v>0</v>
          </cell>
          <cell r="J394">
            <v>1200</v>
          </cell>
          <cell r="K394">
            <v>0</v>
          </cell>
          <cell r="L394">
            <v>35773</v>
          </cell>
          <cell r="M394">
            <v>1308022</v>
          </cell>
          <cell r="N394">
            <v>0</v>
          </cell>
          <cell r="P394">
            <v>1308022</v>
          </cell>
        </row>
        <row r="395">
          <cell r="A395">
            <v>2013</v>
          </cell>
          <cell r="B395">
            <v>41275</v>
          </cell>
          <cell r="E395">
            <v>41298</v>
          </cell>
          <cell r="F395">
            <v>0</v>
          </cell>
          <cell r="G395">
            <v>51364</v>
          </cell>
          <cell r="H395">
            <v>25641</v>
          </cell>
          <cell r="I395">
            <v>0</v>
          </cell>
          <cell r="J395">
            <v>800</v>
          </cell>
          <cell r="K395">
            <v>0</v>
          </cell>
          <cell r="L395">
            <v>77805</v>
          </cell>
          <cell r="M395">
            <v>1230217</v>
          </cell>
          <cell r="N395">
            <v>0</v>
          </cell>
          <cell r="P395">
            <v>1230217</v>
          </cell>
        </row>
        <row r="396">
          <cell r="A396">
            <v>2013</v>
          </cell>
          <cell r="B396">
            <v>41275</v>
          </cell>
          <cell r="E396">
            <v>41299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400</v>
          </cell>
          <cell r="K396">
            <v>0</v>
          </cell>
          <cell r="L396">
            <v>400</v>
          </cell>
          <cell r="M396">
            <v>1229817</v>
          </cell>
          <cell r="N396">
            <v>0</v>
          </cell>
          <cell r="P396">
            <v>1229817</v>
          </cell>
        </row>
        <row r="397">
          <cell r="A397">
            <v>2013</v>
          </cell>
          <cell r="B397">
            <v>41275</v>
          </cell>
          <cell r="E397">
            <v>41300</v>
          </cell>
          <cell r="F397">
            <v>0</v>
          </cell>
          <cell r="G397">
            <v>29286</v>
          </cell>
          <cell r="H397">
            <v>0</v>
          </cell>
          <cell r="I397">
            <v>0</v>
          </cell>
          <cell r="J397">
            <v>600</v>
          </cell>
          <cell r="K397">
            <v>0</v>
          </cell>
          <cell r="L397">
            <v>29886</v>
          </cell>
          <cell r="M397">
            <v>1199931</v>
          </cell>
          <cell r="N397">
            <v>0</v>
          </cell>
          <cell r="P397">
            <v>1199931</v>
          </cell>
        </row>
        <row r="398">
          <cell r="A398">
            <v>2013</v>
          </cell>
          <cell r="B398">
            <v>41275</v>
          </cell>
          <cell r="E398">
            <v>41301</v>
          </cell>
          <cell r="F398">
            <v>0</v>
          </cell>
          <cell r="G398">
            <v>0</v>
          </cell>
          <cell r="H398">
            <v>992</v>
          </cell>
          <cell r="I398">
            <v>0</v>
          </cell>
          <cell r="J398">
            <v>800</v>
          </cell>
          <cell r="K398">
            <v>0</v>
          </cell>
          <cell r="L398">
            <v>1792</v>
          </cell>
          <cell r="M398">
            <v>1198139</v>
          </cell>
          <cell r="N398">
            <v>0</v>
          </cell>
          <cell r="P398">
            <v>1198139</v>
          </cell>
        </row>
        <row r="399">
          <cell r="A399">
            <v>2013</v>
          </cell>
          <cell r="B399">
            <v>41275</v>
          </cell>
          <cell r="E399">
            <v>41302</v>
          </cell>
          <cell r="F399">
            <v>0</v>
          </cell>
          <cell r="G399">
            <v>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1198139</v>
          </cell>
          <cell r="N399">
            <v>0</v>
          </cell>
          <cell r="P399">
            <v>1198139</v>
          </cell>
        </row>
        <row r="400">
          <cell r="A400">
            <v>2013</v>
          </cell>
          <cell r="B400">
            <v>41275</v>
          </cell>
          <cell r="E400">
            <v>41303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800</v>
          </cell>
          <cell r="K400">
            <v>0</v>
          </cell>
          <cell r="L400">
            <v>800</v>
          </cell>
          <cell r="M400">
            <v>1197339</v>
          </cell>
          <cell r="N400">
            <v>0</v>
          </cell>
          <cell r="P400">
            <v>1197339</v>
          </cell>
        </row>
        <row r="401">
          <cell r="A401">
            <v>2013</v>
          </cell>
          <cell r="B401">
            <v>41275</v>
          </cell>
          <cell r="E401">
            <v>41304</v>
          </cell>
          <cell r="F401">
            <v>0</v>
          </cell>
          <cell r="G401">
            <v>0</v>
          </cell>
          <cell r="H401">
            <v>1512</v>
          </cell>
          <cell r="I401">
            <v>0</v>
          </cell>
          <cell r="J401">
            <v>400</v>
          </cell>
          <cell r="K401">
            <v>0</v>
          </cell>
          <cell r="L401">
            <v>1912</v>
          </cell>
          <cell r="M401">
            <v>1195427</v>
          </cell>
          <cell r="N401">
            <v>0</v>
          </cell>
          <cell r="P401">
            <v>1195427</v>
          </cell>
        </row>
        <row r="402">
          <cell r="A402">
            <v>2013</v>
          </cell>
          <cell r="B402">
            <v>41275</v>
          </cell>
          <cell r="E402">
            <v>41305</v>
          </cell>
          <cell r="F402">
            <v>0</v>
          </cell>
          <cell r="G402">
            <v>0</v>
          </cell>
          <cell r="H402">
            <v>0</v>
          </cell>
          <cell r="I402">
            <v>0</v>
          </cell>
          <cell r="J402">
            <v>600</v>
          </cell>
          <cell r="K402">
            <v>15</v>
          </cell>
          <cell r="L402">
            <v>615</v>
          </cell>
          <cell r="M402">
            <v>1194812</v>
          </cell>
          <cell r="N402">
            <v>0</v>
          </cell>
          <cell r="P402">
            <v>1194812</v>
          </cell>
        </row>
        <row r="403">
          <cell r="A403">
            <v>2013</v>
          </cell>
          <cell r="B403">
            <v>41306</v>
          </cell>
          <cell r="E403">
            <v>41306</v>
          </cell>
          <cell r="F403">
            <v>0</v>
          </cell>
          <cell r="G403">
            <v>0</v>
          </cell>
          <cell r="H403">
            <v>0</v>
          </cell>
          <cell r="I403">
            <v>0</v>
          </cell>
          <cell r="J403">
            <v>0</v>
          </cell>
          <cell r="L403">
            <v>0</v>
          </cell>
          <cell r="M403">
            <v>1194812</v>
          </cell>
          <cell r="N403">
            <v>0</v>
          </cell>
          <cell r="P403">
            <v>1194812</v>
          </cell>
        </row>
        <row r="404">
          <cell r="A404">
            <v>2013</v>
          </cell>
          <cell r="B404">
            <v>41306</v>
          </cell>
          <cell r="E404">
            <v>41306</v>
          </cell>
          <cell r="F404">
            <v>0</v>
          </cell>
          <cell r="G404">
            <v>0</v>
          </cell>
          <cell r="H404">
            <v>3440</v>
          </cell>
          <cell r="I404">
            <v>0</v>
          </cell>
          <cell r="J404">
            <v>600</v>
          </cell>
          <cell r="K404">
            <v>0</v>
          </cell>
          <cell r="L404">
            <v>4040</v>
          </cell>
          <cell r="M404">
            <v>1190772</v>
          </cell>
          <cell r="N404">
            <v>0</v>
          </cell>
          <cell r="P404">
            <v>1190772</v>
          </cell>
        </row>
        <row r="405">
          <cell r="A405">
            <v>2013</v>
          </cell>
          <cell r="B405">
            <v>41306</v>
          </cell>
          <cell r="E405">
            <v>41307</v>
          </cell>
          <cell r="F405">
            <v>0</v>
          </cell>
          <cell r="G405">
            <v>0</v>
          </cell>
          <cell r="H405">
            <v>6320</v>
          </cell>
          <cell r="I405">
            <v>0</v>
          </cell>
          <cell r="J405">
            <v>800</v>
          </cell>
          <cell r="K405">
            <v>0</v>
          </cell>
          <cell r="L405">
            <v>7120</v>
          </cell>
          <cell r="M405">
            <v>1183652</v>
          </cell>
          <cell r="N405">
            <v>0</v>
          </cell>
          <cell r="P405">
            <v>1183652</v>
          </cell>
        </row>
        <row r="406">
          <cell r="A406">
            <v>2013</v>
          </cell>
          <cell r="B406">
            <v>41306</v>
          </cell>
          <cell r="E406">
            <v>41308</v>
          </cell>
          <cell r="F406">
            <v>0</v>
          </cell>
          <cell r="G406">
            <v>0</v>
          </cell>
          <cell r="H406">
            <v>3836</v>
          </cell>
          <cell r="I406">
            <v>0</v>
          </cell>
          <cell r="J406">
            <v>200</v>
          </cell>
          <cell r="K406">
            <v>0</v>
          </cell>
          <cell r="L406">
            <v>4036</v>
          </cell>
          <cell r="M406">
            <v>1179616</v>
          </cell>
          <cell r="N406">
            <v>0</v>
          </cell>
          <cell r="P406">
            <v>1179616</v>
          </cell>
        </row>
        <row r="407">
          <cell r="A407">
            <v>2013</v>
          </cell>
          <cell r="B407">
            <v>41306</v>
          </cell>
          <cell r="E407">
            <v>41309</v>
          </cell>
          <cell r="F407">
            <v>0</v>
          </cell>
          <cell r="G407">
            <v>0</v>
          </cell>
          <cell r="H407">
            <v>10744</v>
          </cell>
          <cell r="I407">
            <v>0</v>
          </cell>
          <cell r="J407">
            <v>600</v>
          </cell>
          <cell r="K407">
            <v>0</v>
          </cell>
          <cell r="L407">
            <v>11344</v>
          </cell>
          <cell r="M407">
            <v>1168272</v>
          </cell>
          <cell r="N407">
            <v>0</v>
          </cell>
          <cell r="P407">
            <v>1168272</v>
          </cell>
        </row>
        <row r="408">
          <cell r="A408">
            <v>2013</v>
          </cell>
          <cell r="B408">
            <v>41306</v>
          </cell>
          <cell r="E408">
            <v>41310</v>
          </cell>
          <cell r="F408">
            <v>0</v>
          </cell>
          <cell r="G408">
            <v>0</v>
          </cell>
          <cell r="H408">
            <v>1164</v>
          </cell>
          <cell r="I408">
            <v>0</v>
          </cell>
          <cell r="J408">
            <v>800</v>
          </cell>
          <cell r="K408">
            <v>0</v>
          </cell>
          <cell r="L408">
            <v>1964</v>
          </cell>
          <cell r="M408">
            <v>1166308</v>
          </cell>
          <cell r="N408">
            <v>0</v>
          </cell>
          <cell r="P408">
            <v>1166308</v>
          </cell>
        </row>
        <row r="409">
          <cell r="A409">
            <v>2013</v>
          </cell>
          <cell r="B409">
            <v>41306</v>
          </cell>
          <cell r="E409">
            <v>41311</v>
          </cell>
          <cell r="F409">
            <v>0</v>
          </cell>
          <cell r="G409">
            <v>0</v>
          </cell>
          <cell r="H409">
            <v>1305</v>
          </cell>
          <cell r="I409">
            <v>0</v>
          </cell>
          <cell r="J409">
            <v>200</v>
          </cell>
          <cell r="K409">
            <v>0</v>
          </cell>
          <cell r="L409">
            <v>1505</v>
          </cell>
          <cell r="M409">
            <v>1164803</v>
          </cell>
          <cell r="N409">
            <v>0</v>
          </cell>
          <cell r="P409">
            <v>1164803</v>
          </cell>
        </row>
        <row r="410">
          <cell r="A410">
            <v>2013</v>
          </cell>
          <cell r="B410">
            <v>41306</v>
          </cell>
          <cell r="E410">
            <v>41312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800</v>
          </cell>
          <cell r="K410">
            <v>0</v>
          </cell>
          <cell r="L410">
            <v>800</v>
          </cell>
          <cell r="M410">
            <v>1164003</v>
          </cell>
          <cell r="N410">
            <v>0</v>
          </cell>
          <cell r="P410">
            <v>1164003</v>
          </cell>
        </row>
        <row r="411">
          <cell r="A411">
            <v>2013</v>
          </cell>
          <cell r="B411">
            <v>41306</v>
          </cell>
          <cell r="E411">
            <v>41313</v>
          </cell>
          <cell r="F411">
            <v>0</v>
          </cell>
          <cell r="G411">
            <v>0</v>
          </cell>
          <cell r="H411">
            <v>52</v>
          </cell>
          <cell r="I411">
            <v>0</v>
          </cell>
          <cell r="J411">
            <v>600</v>
          </cell>
          <cell r="K411">
            <v>0</v>
          </cell>
          <cell r="L411">
            <v>652</v>
          </cell>
          <cell r="M411">
            <v>1163351</v>
          </cell>
          <cell r="N411">
            <v>0</v>
          </cell>
          <cell r="P411">
            <v>1163351</v>
          </cell>
        </row>
        <row r="412">
          <cell r="A412">
            <v>2013</v>
          </cell>
          <cell r="B412">
            <v>41306</v>
          </cell>
          <cell r="E412">
            <v>41314</v>
          </cell>
          <cell r="F412">
            <v>0</v>
          </cell>
          <cell r="G412">
            <v>0</v>
          </cell>
          <cell r="H412">
            <v>0</v>
          </cell>
          <cell r="I412">
            <v>0</v>
          </cell>
          <cell r="J412">
            <v>400</v>
          </cell>
          <cell r="K412">
            <v>0</v>
          </cell>
          <cell r="L412">
            <v>400</v>
          </cell>
          <cell r="M412">
            <v>1162951</v>
          </cell>
          <cell r="N412">
            <v>0</v>
          </cell>
          <cell r="P412">
            <v>1162951</v>
          </cell>
        </row>
        <row r="413">
          <cell r="A413">
            <v>2013</v>
          </cell>
          <cell r="B413">
            <v>41306</v>
          </cell>
          <cell r="E413">
            <v>41315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800</v>
          </cell>
          <cell r="K413">
            <v>0</v>
          </cell>
          <cell r="L413">
            <v>800</v>
          </cell>
          <cell r="M413">
            <v>1162151</v>
          </cell>
          <cell r="N413">
            <v>0</v>
          </cell>
          <cell r="P413">
            <v>1162151</v>
          </cell>
        </row>
        <row r="414">
          <cell r="A414">
            <v>2013</v>
          </cell>
          <cell r="B414">
            <v>41306</v>
          </cell>
          <cell r="E414">
            <v>41316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1162151</v>
          </cell>
          <cell r="N414">
            <v>0</v>
          </cell>
          <cell r="P414">
            <v>1162151</v>
          </cell>
        </row>
        <row r="415">
          <cell r="A415">
            <v>2013</v>
          </cell>
          <cell r="B415">
            <v>41306</v>
          </cell>
          <cell r="E415">
            <v>41317</v>
          </cell>
          <cell r="F415">
            <v>0</v>
          </cell>
          <cell r="G415">
            <v>0</v>
          </cell>
          <cell r="H415">
            <v>9480</v>
          </cell>
          <cell r="I415">
            <v>0</v>
          </cell>
          <cell r="J415">
            <v>800</v>
          </cell>
          <cell r="K415">
            <v>0</v>
          </cell>
          <cell r="L415">
            <v>10280</v>
          </cell>
          <cell r="M415">
            <v>1151871</v>
          </cell>
          <cell r="N415">
            <v>0</v>
          </cell>
          <cell r="P415">
            <v>1151871</v>
          </cell>
        </row>
        <row r="416">
          <cell r="A416">
            <v>2013</v>
          </cell>
          <cell r="B416">
            <v>41306</v>
          </cell>
          <cell r="E416">
            <v>41318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900</v>
          </cell>
          <cell r="K416">
            <v>0</v>
          </cell>
          <cell r="L416">
            <v>900</v>
          </cell>
          <cell r="M416">
            <v>1150971</v>
          </cell>
          <cell r="N416">
            <v>0</v>
          </cell>
          <cell r="P416">
            <v>1150971</v>
          </cell>
        </row>
        <row r="417">
          <cell r="A417">
            <v>2013</v>
          </cell>
          <cell r="B417">
            <v>41306</v>
          </cell>
          <cell r="E417">
            <v>41319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1200</v>
          </cell>
          <cell r="K417">
            <v>0</v>
          </cell>
          <cell r="L417">
            <v>1200</v>
          </cell>
          <cell r="M417">
            <v>1149771</v>
          </cell>
          <cell r="N417">
            <v>0</v>
          </cell>
          <cell r="P417">
            <v>1149771</v>
          </cell>
        </row>
        <row r="418">
          <cell r="A418">
            <v>2013</v>
          </cell>
          <cell r="B418">
            <v>41306</v>
          </cell>
          <cell r="E418">
            <v>41320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1200</v>
          </cell>
          <cell r="K418">
            <v>0</v>
          </cell>
          <cell r="L418">
            <v>1200</v>
          </cell>
          <cell r="M418">
            <v>1148571</v>
          </cell>
          <cell r="N418">
            <v>0</v>
          </cell>
          <cell r="P418">
            <v>1148571</v>
          </cell>
        </row>
        <row r="419">
          <cell r="A419">
            <v>2013</v>
          </cell>
          <cell r="B419">
            <v>41306</v>
          </cell>
          <cell r="E419">
            <v>41321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600</v>
          </cell>
          <cell r="K419">
            <v>0</v>
          </cell>
          <cell r="L419">
            <v>600</v>
          </cell>
          <cell r="M419">
            <v>1147971</v>
          </cell>
          <cell r="N419">
            <v>0</v>
          </cell>
          <cell r="P419">
            <v>1147971</v>
          </cell>
        </row>
        <row r="420">
          <cell r="A420">
            <v>2013</v>
          </cell>
          <cell r="B420">
            <v>41306</v>
          </cell>
          <cell r="E420">
            <v>41322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1000</v>
          </cell>
          <cell r="K420">
            <v>0</v>
          </cell>
          <cell r="L420">
            <v>1000</v>
          </cell>
          <cell r="M420">
            <v>1146971</v>
          </cell>
          <cell r="N420">
            <v>0</v>
          </cell>
          <cell r="P420">
            <v>1146971</v>
          </cell>
        </row>
        <row r="421">
          <cell r="A421">
            <v>2013</v>
          </cell>
          <cell r="B421">
            <v>41306</v>
          </cell>
          <cell r="E421">
            <v>41323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1000</v>
          </cell>
          <cell r="K421">
            <v>0</v>
          </cell>
          <cell r="L421">
            <v>1000</v>
          </cell>
          <cell r="M421">
            <v>1145971</v>
          </cell>
          <cell r="N421">
            <v>0</v>
          </cell>
          <cell r="P421">
            <v>1145971</v>
          </cell>
        </row>
        <row r="422">
          <cell r="A422">
            <v>2013</v>
          </cell>
          <cell r="B422">
            <v>41306</v>
          </cell>
          <cell r="E422">
            <v>41324</v>
          </cell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800</v>
          </cell>
          <cell r="K422">
            <v>0</v>
          </cell>
          <cell r="L422">
            <v>800</v>
          </cell>
          <cell r="M422">
            <v>1145171</v>
          </cell>
          <cell r="N422">
            <v>0</v>
          </cell>
          <cell r="P422">
            <v>1145171</v>
          </cell>
        </row>
        <row r="423">
          <cell r="A423">
            <v>2013</v>
          </cell>
          <cell r="B423">
            <v>41306</v>
          </cell>
          <cell r="E423">
            <v>41325</v>
          </cell>
          <cell r="F423">
            <v>0</v>
          </cell>
          <cell r="G423">
            <v>0</v>
          </cell>
          <cell r="H423">
            <v>2177</v>
          </cell>
          <cell r="I423">
            <v>0</v>
          </cell>
          <cell r="J423">
            <v>400</v>
          </cell>
          <cell r="K423">
            <v>15</v>
          </cell>
          <cell r="L423">
            <v>2592</v>
          </cell>
          <cell r="M423">
            <v>1142579</v>
          </cell>
          <cell r="N423">
            <v>0</v>
          </cell>
          <cell r="P423">
            <v>1142579</v>
          </cell>
        </row>
        <row r="424">
          <cell r="A424">
            <v>2013</v>
          </cell>
          <cell r="B424">
            <v>41306</v>
          </cell>
          <cell r="E424">
            <v>41326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600</v>
          </cell>
          <cell r="K424">
            <v>0</v>
          </cell>
          <cell r="L424">
            <v>600</v>
          </cell>
          <cell r="M424">
            <v>1141979</v>
          </cell>
          <cell r="N424">
            <v>0</v>
          </cell>
          <cell r="P424">
            <v>1141979</v>
          </cell>
        </row>
        <row r="425">
          <cell r="A425">
            <v>2013</v>
          </cell>
          <cell r="B425">
            <v>41306</v>
          </cell>
          <cell r="E425">
            <v>41327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600</v>
          </cell>
          <cell r="K425">
            <v>0</v>
          </cell>
          <cell r="L425">
            <v>600</v>
          </cell>
          <cell r="M425">
            <v>1141379</v>
          </cell>
          <cell r="N425">
            <v>0</v>
          </cell>
          <cell r="P425">
            <v>1141379</v>
          </cell>
        </row>
        <row r="426">
          <cell r="A426">
            <v>2013</v>
          </cell>
          <cell r="B426">
            <v>41306</v>
          </cell>
          <cell r="E426">
            <v>41328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799</v>
          </cell>
          <cell r="K426">
            <v>0</v>
          </cell>
          <cell r="L426">
            <v>799</v>
          </cell>
          <cell r="M426">
            <v>1140580</v>
          </cell>
          <cell r="N426">
            <v>0</v>
          </cell>
          <cell r="P426">
            <v>1140580</v>
          </cell>
        </row>
        <row r="427">
          <cell r="A427">
            <v>2013</v>
          </cell>
          <cell r="B427">
            <v>41306</v>
          </cell>
          <cell r="E427">
            <v>41329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1000</v>
          </cell>
          <cell r="K427">
            <v>0</v>
          </cell>
          <cell r="L427">
            <v>1000</v>
          </cell>
          <cell r="M427">
            <v>1139580</v>
          </cell>
          <cell r="N427">
            <v>0</v>
          </cell>
          <cell r="P427">
            <v>1139580</v>
          </cell>
        </row>
        <row r="428">
          <cell r="A428">
            <v>2013</v>
          </cell>
          <cell r="B428">
            <v>41306</v>
          </cell>
          <cell r="E428">
            <v>41330</v>
          </cell>
          <cell r="F428">
            <v>0</v>
          </cell>
          <cell r="G428">
            <v>0</v>
          </cell>
          <cell r="H428">
            <v>1470</v>
          </cell>
          <cell r="I428">
            <v>0</v>
          </cell>
          <cell r="J428">
            <v>600</v>
          </cell>
          <cell r="K428">
            <v>0</v>
          </cell>
          <cell r="L428">
            <v>2070</v>
          </cell>
          <cell r="M428">
            <v>1137510</v>
          </cell>
          <cell r="N428">
            <v>0</v>
          </cell>
          <cell r="P428">
            <v>1137510</v>
          </cell>
        </row>
        <row r="429">
          <cell r="A429">
            <v>2013</v>
          </cell>
          <cell r="B429">
            <v>41306</v>
          </cell>
          <cell r="E429">
            <v>41331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500</v>
          </cell>
          <cell r="K429">
            <v>0</v>
          </cell>
          <cell r="L429">
            <v>500</v>
          </cell>
          <cell r="M429">
            <v>1137010</v>
          </cell>
          <cell r="N429">
            <v>0</v>
          </cell>
          <cell r="P429">
            <v>1137010</v>
          </cell>
        </row>
        <row r="430">
          <cell r="A430">
            <v>2013</v>
          </cell>
          <cell r="B430">
            <v>41306</v>
          </cell>
          <cell r="E430">
            <v>41332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350</v>
          </cell>
          <cell r="K430">
            <v>400</v>
          </cell>
          <cell r="L430">
            <v>750</v>
          </cell>
          <cell r="M430">
            <v>1136260</v>
          </cell>
          <cell r="N430">
            <v>0</v>
          </cell>
          <cell r="P430">
            <v>1136260</v>
          </cell>
        </row>
        <row r="431">
          <cell r="A431">
            <v>2013</v>
          </cell>
          <cell r="B431">
            <v>41306</v>
          </cell>
          <cell r="E431">
            <v>41333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1000</v>
          </cell>
          <cell r="K431">
            <v>0</v>
          </cell>
          <cell r="L431">
            <v>1000</v>
          </cell>
          <cell r="M431">
            <v>1135260</v>
          </cell>
          <cell r="N431">
            <v>0</v>
          </cell>
          <cell r="P431">
            <v>1135260</v>
          </cell>
        </row>
        <row r="432">
          <cell r="A432">
            <v>2013</v>
          </cell>
          <cell r="B432">
            <v>41334</v>
          </cell>
          <cell r="E432">
            <v>41334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1135260</v>
          </cell>
          <cell r="N432">
            <v>0</v>
          </cell>
          <cell r="P432">
            <v>1135260</v>
          </cell>
        </row>
        <row r="433">
          <cell r="A433">
            <v>2013</v>
          </cell>
          <cell r="B433">
            <v>41334</v>
          </cell>
          <cell r="E433">
            <v>41334</v>
          </cell>
          <cell r="F433">
            <v>0</v>
          </cell>
          <cell r="G433">
            <v>0</v>
          </cell>
          <cell r="H433">
            <v>330</v>
          </cell>
          <cell r="I433">
            <v>0</v>
          </cell>
          <cell r="J433">
            <v>0</v>
          </cell>
          <cell r="L433">
            <v>330</v>
          </cell>
          <cell r="M433">
            <v>1134930</v>
          </cell>
          <cell r="N433">
            <v>0</v>
          </cell>
          <cell r="P433">
            <v>1134930</v>
          </cell>
        </row>
        <row r="434">
          <cell r="A434">
            <v>2013</v>
          </cell>
          <cell r="B434">
            <v>41334</v>
          </cell>
          <cell r="E434">
            <v>41335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200</v>
          </cell>
          <cell r="L434">
            <v>200</v>
          </cell>
          <cell r="M434">
            <v>1134730</v>
          </cell>
          <cell r="N434">
            <v>0</v>
          </cell>
          <cell r="P434">
            <v>1134730</v>
          </cell>
        </row>
        <row r="435">
          <cell r="A435">
            <v>2013</v>
          </cell>
          <cell r="B435">
            <v>41334</v>
          </cell>
          <cell r="E435">
            <v>41336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800</v>
          </cell>
          <cell r="L435">
            <v>800</v>
          </cell>
          <cell r="M435">
            <v>1133930</v>
          </cell>
          <cell r="N435">
            <v>0</v>
          </cell>
          <cell r="P435">
            <v>1133930</v>
          </cell>
        </row>
        <row r="436">
          <cell r="A436">
            <v>2013</v>
          </cell>
          <cell r="B436">
            <v>41334</v>
          </cell>
          <cell r="E436">
            <v>41337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1600</v>
          </cell>
          <cell r="L436">
            <v>1600</v>
          </cell>
          <cell r="M436">
            <v>1132330</v>
          </cell>
          <cell r="N436">
            <v>0</v>
          </cell>
          <cell r="P436">
            <v>1132330</v>
          </cell>
        </row>
        <row r="437">
          <cell r="A437">
            <v>2013</v>
          </cell>
          <cell r="B437">
            <v>41334</v>
          </cell>
          <cell r="E437">
            <v>41338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400</v>
          </cell>
          <cell r="L437">
            <v>400</v>
          </cell>
          <cell r="M437">
            <v>1131930</v>
          </cell>
          <cell r="N437">
            <v>0</v>
          </cell>
          <cell r="P437">
            <v>1131930</v>
          </cell>
        </row>
        <row r="438">
          <cell r="A438">
            <v>2013</v>
          </cell>
          <cell r="B438">
            <v>41334</v>
          </cell>
          <cell r="E438">
            <v>41339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1410</v>
          </cell>
          <cell r="L438">
            <v>1410</v>
          </cell>
          <cell r="M438">
            <v>1130520</v>
          </cell>
          <cell r="N438">
            <v>0</v>
          </cell>
          <cell r="P438">
            <v>1130520</v>
          </cell>
        </row>
        <row r="439">
          <cell r="A439">
            <v>2013</v>
          </cell>
          <cell r="B439">
            <v>41334</v>
          </cell>
          <cell r="E439">
            <v>41340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J439">
            <v>1000</v>
          </cell>
          <cell r="L439">
            <v>1000</v>
          </cell>
          <cell r="M439">
            <v>1129520</v>
          </cell>
          <cell r="N439">
            <v>0</v>
          </cell>
          <cell r="P439">
            <v>1129520</v>
          </cell>
        </row>
        <row r="440">
          <cell r="A440">
            <v>2013</v>
          </cell>
          <cell r="B440">
            <v>41334</v>
          </cell>
          <cell r="E440">
            <v>41341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J440">
            <v>1000</v>
          </cell>
          <cell r="L440">
            <v>1000</v>
          </cell>
          <cell r="M440">
            <v>1128520</v>
          </cell>
          <cell r="N440">
            <v>0</v>
          </cell>
          <cell r="P440">
            <v>1128520</v>
          </cell>
        </row>
        <row r="441">
          <cell r="A441">
            <v>2013</v>
          </cell>
          <cell r="B441">
            <v>41334</v>
          </cell>
          <cell r="E441">
            <v>41342</v>
          </cell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400</v>
          </cell>
          <cell r="L441">
            <v>400</v>
          </cell>
          <cell r="M441">
            <v>1128120</v>
          </cell>
          <cell r="N441">
            <v>0</v>
          </cell>
          <cell r="P441">
            <v>1128120</v>
          </cell>
        </row>
        <row r="442">
          <cell r="A442">
            <v>2013</v>
          </cell>
          <cell r="B442">
            <v>41334</v>
          </cell>
          <cell r="E442">
            <v>41343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1600</v>
          </cell>
          <cell r="L442">
            <v>1600</v>
          </cell>
          <cell r="M442">
            <v>1126520</v>
          </cell>
          <cell r="N442">
            <v>0</v>
          </cell>
          <cell r="P442">
            <v>1126520</v>
          </cell>
        </row>
        <row r="443">
          <cell r="A443">
            <v>2013</v>
          </cell>
          <cell r="B443">
            <v>41334</v>
          </cell>
          <cell r="E443">
            <v>41344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800</v>
          </cell>
          <cell r="L443">
            <v>800</v>
          </cell>
          <cell r="M443">
            <v>1125720</v>
          </cell>
          <cell r="N443">
            <v>0</v>
          </cell>
          <cell r="P443">
            <v>1125720</v>
          </cell>
        </row>
        <row r="444">
          <cell r="A444">
            <v>2013</v>
          </cell>
          <cell r="B444">
            <v>41334</v>
          </cell>
          <cell r="E444">
            <v>41345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1000</v>
          </cell>
          <cell r="L444">
            <v>1000</v>
          </cell>
          <cell r="M444">
            <v>1124720</v>
          </cell>
          <cell r="N444">
            <v>0</v>
          </cell>
          <cell r="P444">
            <v>1124720</v>
          </cell>
        </row>
        <row r="445">
          <cell r="A445">
            <v>2013</v>
          </cell>
          <cell r="B445">
            <v>41334</v>
          </cell>
          <cell r="E445">
            <v>41346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1000</v>
          </cell>
          <cell r="L445">
            <v>1000</v>
          </cell>
          <cell r="M445">
            <v>1123720</v>
          </cell>
          <cell r="N445">
            <v>0</v>
          </cell>
          <cell r="P445">
            <v>1123720</v>
          </cell>
        </row>
        <row r="446">
          <cell r="A446">
            <v>2013</v>
          </cell>
          <cell r="B446">
            <v>41334</v>
          </cell>
          <cell r="E446">
            <v>41347</v>
          </cell>
          <cell r="F446">
            <v>0</v>
          </cell>
          <cell r="G446">
            <v>0</v>
          </cell>
          <cell r="H446">
            <v>570</v>
          </cell>
          <cell r="I446">
            <v>0</v>
          </cell>
          <cell r="J446">
            <v>0</v>
          </cell>
          <cell r="L446">
            <v>570</v>
          </cell>
          <cell r="M446">
            <v>1123150</v>
          </cell>
          <cell r="N446">
            <v>0</v>
          </cell>
          <cell r="P446">
            <v>1123150</v>
          </cell>
        </row>
        <row r="447">
          <cell r="A447">
            <v>2013</v>
          </cell>
          <cell r="B447">
            <v>41334</v>
          </cell>
          <cell r="E447">
            <v>41348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400</v>
          </cell>
          <cell r="L447">
            <v>400</v>
          </cell>
          <cell r="M447">
            <v>1122750</v>
          </cell>
          <cell r="N447">
            <v>0</v>
          </cell>
          <cell r="P447">
            <v>1122750</v>
          </cell>
        </row>
        <row r="448">
          <cell r="A448">
            <v>2013</v>
          </cell>
          <cell r="B448">
            <v>41334</v>
          </cell>
          <cell r="E448">
            <v>41349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600</v>
          </cell>
          <cell r="K448">
            <v>450</v>
          </cell>
          <cell r="L448">
            <v>1050</v>
          </cell>
          <cell r="M448">
            <v>1121700</v>
          </cell>
          <cell r="N448">
            <v>0</v>
          </cell>
          <cell r="P448">
            <v>1121700</v>
          </cell>
        </row>
        <row r="449">
          <cell r="A449">
            <v>2013</v>
          </cell>
          <cell r="B449">
            <v>41334</v>
          </cell>
          <cell r="E449">
            <v>41350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313</v>
          </cell>
          <cell r="K449">
            <v>1280</v>
          </cell>
          <cell r="L449">
            <v>1593</v>
          </cell>
          <cell r="M449">
            <v>1120107</v>
          </cell>
          <cell r="N449">
            <v>0</v>
          </cell>
          <cell r="P449">
            <v>1120107</v>
          </cell>
        </row>
        <row r="450">
          <cell r="A450">
            <v>2013</v>
          </cell>
          <cell r="B450">
            <v>41334</v>
          </cell>
          <cell r="E450">
            <v>41351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L450">
            <v>0</v>
          </cell>
          <cell r="M450">
            <v>1120107</v>
          </cell>
          <cell r="N450">
            <v>0</v>
          </cell>
          <cell r="P450">
            <v>1120107</v>
          </cell>
        </row>
        <row r="451">
          <cell r="A451">
            <v>2013</v>
          </cell>
          <cell r="B451">
            <v>41334</v>
          </cell>
          <cell r="E451">
            <v>41352</v>
          </cell>
          <cell r="F451">
            <v>0</v>
          </cell>
          <cell r="G451">
            <v>0</v>
          </cell>
          <cell r="H451">
            <v>26730</v>
          </cell>
          <cell r="I451">
            <v>0</v>
          </cell>
          <cell r="J451">
            <v>750</v>
          </cell>
          <cell r="K451">
            <v>3841</v>
          </cell>
          <cell r="L451">
            <v>31321</v>
          </cell>
          <cell r="M451">
            <v>1088786</v>
          </cell>
          <cell r="N451">
            <v>0</v>
          </cell>
          <cell r="P451">
            <v>1088786</v>
          </cell>
        </row>
        <row r="452">
          <cell r="A452">
            <v>2013</v>
          </cell>
          <cell r="B452">
            <v>41334</v>
          </cell>
          <cell r="E452">
            <v>41353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L452">
            <v>0</v>
          </cell>
          <cell r="M452">
            <v>1088786</v>
          </cell>
          <cell r="N452">
            <v>0</v>
          </cell>
          <cell r="P452">
            <v>1088786</v>
          </cell>
        </row>
        <row r="453">
          <cell r="A453">
            <v>2013</v>
          </cell>
          <cell r="B453">
            <v>41334</v>
          </cell>
          <cell r="E453">
            <v>41354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1000</v>
          </cell>
          <cell r="L453">
            <v>1000</v>
          </cell>
          <cell r="M453">
            <v>1087786</v>
          </cell>
          <cell r="N453">
            <v>0</v>
          </cell>
          <cell r="P453">
            <v>1087786</v>
          </cell>
        </row>
        <row r="454">
          <cell r="A454">
            <v>2013</v>
          </cell>
          <cell r="B454">
            <v>41334</v>
          </cell>
          <cell r="E454">
            <v>41355</v>
          </cell>
          <cell r="F454">
            <v>0</v>
          </cell>
          <cell r="G454">
            <v>0</v>
          </cell>
          <cell r="H454">
            <v>570</v>
          </cell>
          <cell r="I454">
            <v>0</v>
          </cell>
          <cell r="J454">
            <v>800</v>
          </cell>
          <cell r="K454">
            <v>96</v>
          </cell>
          <cell r="L454">
            <v>1466</v>
          </cell>
          <cell r="M454">
            <v>1086320</v>
          </cell>
          <cell r="N454">
            <v>0</v>
          </cell>
          <cell r="P454">
            <v>1086320</v>
          </cell>
        </row>
        <row r="455">
          <cell r="A455">
            <v>2013</v>
          </cell>
          <cell r="B455">
            <v>41334</v>
          </cell>
          <cell r="E455">
            <v>41356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600</v>
          </cell>
          <cell r="L455">
            <v>600</v>
          </cell>
          <cell r="M455">
            <v>1085720</v>
          </cell>
          <cell r="N455">
            <v>0</v>
          </cell>
          <cell r="P455">
            <v>1085720</v>
          </cell>
        </row>
        <row r="456">
          <cell r="A456">
            <v>2013</v>
          </cell>
          <cell r="B456">
            <v>41334</v>
          </cell>
          <cell r="E456">
            <v>41357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400</v>
          </cell>
          <cell r="L456">
            <v>400</v>
          </cell>
          <cell r="M456">
            <v>1085320</v>
          </cell>
          <cell r="N456">
            <v>0</v>
          </cell>
          <cell r="P456">
            <v>1085320</v>
          </cell>
        </row>
        <row r="457">
          <cell r="A457">
            <v>2013</v>
          </cell>
          <cell r="B457">
            <v>41334</v>
          </cell>
          <cell r="E457">
            <v>41358</v>
          </cell>
          <cell r="F457">
            <v>0</v>
          </cell>
          <cell r="G457">
            <v>0</v>
          </cell>
          <cell r="H457">
            <v>26580</v>
          </cell>
          <cell r="I457">
            <v>0</v>
          </cell>
          <cell r="J457">
            <v>0</v>
          </cell>
          <cell r="L457">
            <v>26580</v>
          </cell>
          <cell r="M457">
            <v>1058740</v>
          </cell>
          <cell r="N457">
            <v>0</v>
          </cell>
          <cell r="P457">
            <v>1058740</v>
          </cell>
        </row>
        <row r="458">
          <cell r="A458">
            <v>2013</v>
          </cell>
          <cell r="B458">
            <v>41334</v>
          </cell>
          <cell r="E458">
            <v>41359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L458">
            <v>0</v>
          </cell>
          <cell r="M458">
            <v>1058740</v>
          </cell>
          <cell r="N458">
            <v>0</v>
          </cell>
          <cell r="P458">
            <v>1058740</v>
          </cell>
        </row>
        <row r="459">
          <cell r="A459">
            <v>2013</v>
          </cell>
          <cell r="B459">
            <v>41334</v>
          </cell>
          <cell r="E459">
            <v>41360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2000</v>
          </cell>
          <cell r="L459">
            <v>2000</v>
          </cell>
          <cell r="M459">
            <v>1056740</v>
          </cell>
          <cell r="N459">
            <v>0</v>
          </cell>
          <cell r="P459">
            <v>1056740</v>
          </cell>
        </row>
        <row r="460">
          <cell r="A460">
            <v>2013</v>
          </cell>
          <cell r="B460">
            <v>41334</v>
          </cell>
          <cell r="E460">
            <v>41361</v>
          </cell>
          <cell r="F460">
            <v>0</v>
          </cell>
          <cell r="G460">
            <v>0</v>
          </cell>
          <cell r="H460">
            <v>330</v>
          </cell>
          <cell r="I460">
            <v>0</v>
          </cell>
          <cell r="J460">
            <v>600</v>
          </cell>
          <cell r="L460">
            <v>930</v>
          </cell>
          <cell r="M460">
            <v>1055810</v>
          </cell>
          <cell r="N460">
            <v>0</v>
          </cell>
          <cell r="P460">
            <v>1055810</v>
          </cell>
        </row>
        <row r="461">
          <cell r="A461">
            <v>2013</v>
          </cell>
          <cell r="B461">
            <v>41334</v>
          </cell>
          <cell r="E461">
            <v>41362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800</v>
          </cell>
          <cell r="L461">
            <v>800</v>
          </cell>
          <cell r="M461">
            <v>1055010</v>
          </cell>
          <cell r="N461">
            <v>0</v>
          </cell>
          <cell r="P461">
            <v>1055010</v>
          </cell>
        </row>
        <row r="462">
          <cell r="A462">
            <v>2013</v>
          </cell>
          <cell r="B462">
            <v>41334</v>
          </cell>
          <cell r="E462">
            <v>41363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400</v>
          </cell>
          <cell r="L462">
            <v>400</v>
          </cell>
          <cell r="M462">
            <v>1054610</v>
          </cell>
          <cell r="N462">
            <v>0</v>
          </cell>
          <cell r="P462">
            <v>1054610</v>
          </cell>
        </row>
        <row r="463">
          <cell r="A463">
            <v>2013</v>
          </cell>
          <cell r="B463">
            <v>41334</v>
          </cell>
          <cell r="E463">
            <v>41364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200</v>
          </cell>
          <cell r="K463">
            <v>6402</v>
          </cell>
          <cell r="L463">
            <v>6602</v>
          </cell>
          <cell r="M463">
            <v>1048008</v>
          </cell>
          <cell r="N463">
            <v>0</v>
          </cell>
          <cell r="P463">
            <v>1048008</v>
          </cell>
        </row>
        <row r="464">
          <cell r="A464">
            <v>2013</v>
          </cell>
          <cell r="B464">
            <v>41365</v>
          </cell>
          <cell r="E464">
            <v>41365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L464">
            <v>0</v>
          </cell>
          <cell r="M464">
            <v>1048008</v>
          </cell>
          <cell r="N464">
            <v>0</v>
          </cell>
          <cell r="P464">
            <v>1048008</v>
          </cell>
        </row>
        <row r="465">
          <cell r="A465">
            <v>2013</v>
          </cell>
          <cell r="B465">
            <v>41365</v>
          </cell>
          <cell r="E465">
            <v>41365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1000</v>
          </cell>
          <cell r="K465">
            <v>0</v>
          </cell>
          <cell r="L465">
            <v>1000</v>
          </cell>
          <cell r="M465">
            <v>1047008</v>
          </cell>
          <cell r="N465">
            <v>0</v>
          </cell>
          <cell r="P465">
            <v>1047008</v>
          </cell>
        </row>
        <row r="466">
          <cell r="A466">
            <v>2013</v>
          </cell>
          <cell r="B466">
            <v>41365</v>
          </cell>
          <cell r="E466">
            <v>41366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1000</v>
          </cell>
          <cell r="K466">
            <v>8350</v>
          </cell>
          <cell r="L466">
            <v>9350</v>
          </cell>
          <cell r="M466">
            <v>1037658</v>
          </cell>
          <cell r="N466">
            <v>0</v>
          </cell>
          <cell r="P466">
            <v>1037658</v>
          </cell>
        </row>
        <row r="467">
          <cell r="A467">
            <v>2013</v>
          </cell>
          <cell r="B467">
            <v>41365</v>
          </cell>
          <cell r="E467">
            <v>41367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600</v>
          </cell>
          <cell r="K467">
            <v>0</v>
          </cell>
          <cell r="L467">
            <v>600</v>
          </cell>
          <cell r="M467">
            <v>1037058</v>
          </cell>
          <cell r="N467">
            <v>0</v>
          </cell>
          <cell r="P467">
            <v>1037058</v>
          </cell>
        </row>
        <row r="468">
          <cell r="A468">
            <v>2013</v>
          </cell>
          <cell r="B468">
            <v>41365</v>
          </cell>
          <cell r="E468">
            <v>41368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600</v>
          </cell>
          <cell r="K468">
            <v>0</v>
          </cell>
          <cell r="L468">
            <v>600</v>
          </cell>
          <cell r="M468">
            <v>1036458</v>
          </cell>
          <cell r="N468">
            <v>0</v>
          </cell>
          <cell r="P468">
            <v>1036458</v>
          </cell>
        </row>
        <row r="469">
          <cell r="A469">
            <v>2013</v>
          </cell>
          <cell r="B469">
            <v>41365</v>
          </cell>
          <cell r="E469">
            <v>41369</v>
          </cell>
          <cell r="F469">
            <v>0</v>
          </cell>
          <cell r="G469">
            <v>0</v>
          </cell>
          <cell r="H469">
            <v>0</v>
          </cell>
          <cell r="I469">
            <v>21932</v>
          </cell>
          <cell r="J469">
            <v>1000</v>
          </cell>
          <cell r="K469">
            <v>0</v>
          </cell>
          <cell r="L469">
            <v>22932</v>
          </cell>
          <cell r="M469">
            <v>1013526</v>
          </cell>
          <cell r="N469">
            <v>0</v>
          </cell>
          <cell r="P469">
            <v>1013526</v>
          </cell>
        </row>
        <row r="470">
          <cell r="A470">
            <v>2013</v>
          </cell>
          <cell r="B470">
            <v>41365</v>
          </cell>
          <cell r="E470">
            <v>41370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800</v>
          </cell>
          <cell r="K470">
            <v>0</v>
          </cell>
          <cell r="L470">
            <v>800</v>
          </cell>
          <cell r="M470">
            <v>1012726</v>
          </cell>
          <cell r="N470">
            <v>0</v>
          </cell>
          <cell r="P470">
            <v>1012726</v>
          </cell>
        </row>
        <row r="471">
          <cell r="A471">
            <v>2013</v>
          </cell>
          <cell r="B471">
            <v>41365</v>
          </cell>
          <cell r="E471">
            <v>41371</v>
          </cell>
          <cell r="F471">
            <v>0</v>
          </cell>
          <cell r="G471">
            <v>0</v>
          </cell>
          <cell r="H471">
            <v>0</v>
          </cell>
          <cell r="I471">
            <v>6720</v>
          </cell>
          <cell r="J471">
            <v>600</v>
          </cell>
          <cell r="K471">
            <v>0</v>
          </cell>
          <cell r="L471">
            <v>7320</v>
          </cell>
          <cell r="M471">
            <v>1005406</v>
          </cell>
          <cell r="N471">
            <v>0</v>
          </cell>
          <cell r="P471">
            <v>1005406</v>
          </cell>
        </row>
        <row r="472">
          <cell r="A472">
            <v>2013</v>
          </cell>
          <cell r="B472">
            <v>41365</v>
          </cell>
          <cell r="E472">
            <v>41372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400</v>
          </cell>
          <cell r="K472">
            <v>0</v>
          </cell>
          <cell r="L472">
            <v>400</v>
          </cell>
          <cell r="M472">
            <v>1005006</v>
          </cell>
          <cell r="N472">
            <v>0</v>
          </cell>
          <cell r="P472">
            <v>1005006</v>
          </cell>
        </row>
        <row r="473">
          <cell r="A473">
            <v>2013</v>
          </cell>
          <cell r="B473">
            <v>41365</v>
          </cell>
          <cell r="E473">
            <v>41373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800</v>
          </cell>
          <cell r="K473">
            <v>0</v>
          </cell>
          <cell r="L473">
            <v>800</v>
          </cell>
          <cell r="M473">
            <v>1004206</v>
          </cell>
          <cell r="N473">
            <v>0</v>
          </cell>
          <cell r="P473">
            <v>1004206</v>
          </cell>
        </row>
        <row r="474">
          <cell r="A474">
            <v>2013</v>
          </cell>
          <cell r="B474">
            <v>41365</v>
          </cell>
          <cell r="E474">
            <v>41374</v>
          </cell>
          <cell r="F474">
            <v>0</v>
          </cell>
          <cell r="G474">
            <v>0</v>
          </cell>
          <cell r="H474">
            <v>0</v>
          </cell>
          <cell r="I474">
            <v>93449</v>
          </cell>
          <cell r="J474">
            <v>1000</v>
          </cell>
          <cell r="K474">
            <v>0</v>
          </cell>
          <cell r="L474">
            <v>94449</v>
          </cell>
          <cell r="M474">
            <v>909757</v>
          </cell>
          <cell r="N474">
            <v>0</v>
          </cell>
          <cell r="P474">
            <v>909757</v>
          </cell>
        </row>
        <row r="475">
          <cell r="A475">
            <v>2013</v>
          </cell>
          <cell r="B475">
            <v>41365</v>
          </cell>
          <cell r="E475">
            <v>41375</v>
          </cell>
          <cell r="F475">
            <v>0</v>
          </cell>
          <cell r="G475">
            <v>0</v>
          </cell>
          <cell r="H475">
            <v>3390</v>
          </cell>
          <cell r="I475">
            <v>0</v>
          </cell>
          <cell r="J475">
            <v>1400</v>
          </cell>
          <cell r="K475">
            <v>0</v>
          </cell>
          <cell r="L475">
            <v>4790</v>
          </cell>
          <cell r="M475">
            <v>904967</v>
          </cell>
          <cell r="N475">
            <v>0</v>
          </cell>
          <cell r="P475">
            <v>904967</v>
          </cell>
        </row>
        <row r="476">
          <cell r="A476">
            <v>2013</v>
          </cell>
          <cell r="B476">
            <v>41365</v>
          </cell>
          <cell r="E476">
            <v>41376</v>
          </cell>
          <cell r="F476">
            <v>0</v>
          </cell>
          <cell r="G476">
            <v>0</v>
          </cell>
          <cell r="H476">
            <v>1650</v>
          </cell>
          <cell r="I476">
            <v>0</v>
          </cell>
          <cell r="J476">
            <v>1000</v>
          </cell>
          <cell r="K476">
            <v>0</v>
          </cell>
          <cell r="L476">
            <v>2650</v>
          </cell>
          <cell r="M476">
            <v>902317</v>
          </cell>
          <cell r="N476">
            <v>0</v>
          </cell>
          <cell r="P476">
            <v>902317</v>
          </cell>
        </row>
        <row r="477">
          <cell r="A477">
            <v>2013</v>
          </cell>
          <cell r="B477">
            <v>41365</v>
          </cell>
          <cell r="E477">
            <v>41377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902317</v>
          </cell>
          <cell r="N477">
            <v>0</v>
          </cell>
          <cell r="P477">
            <v>902317</v>
          </cell>
        </row>
        <row r="478">
          <cell r="A478">
            <v>2013</v>
          </cell>
          <cell r="B478">
            <v>41365</v>
          </cell>
          <cell r="E478">
            <v>41378</v>
          </cell>
          <cell r="F478">
            <v>0</v>
          </cell>
          <cell r="G478">
            <v>0</v>
          </cell>
          <cell r="H478">
            <v>1608</v>
          </cell>
          <cell r="I478">
            <v>0</v>
          </cell>
          <cell r="J478">
            <v>1200</v>
          </cell>
          <cell r="K478">
            <v>0</v>
          </cell>
          <cell r="L478">
            <v>2808</v>
          </cell>
          <cell r="M478">
            <v>899509</v>
          </cell>
          <cell r="N478">
            <v>0</v>
          </cell>
          <cell r="P478">
            <v>899509</v>
          </cell>
        </row>
        <row r="479">
          <cell r="A479">
            <v>2013</v>
          </cell>
          <cell r="B479">
            <v>41365</v>
          </cell>
          <cell r="E479">
            <v>41379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1400</v>
          </cell>
          <cell r="K479">
            <v>0</v>
          </cell>
          <cell r="L479">
            <v>1400</v>
          </cell>
          <cell r="M479">
            <v>898109</v>
          </cell>
          <cell r="N479">
            <v>0</v>
          </cell>
          <cell r="P479">
            <v>898109</v>
          </cell>
        </row>
        <row r="480">
          <cell r="A480">
            <v>2013</v>
          </cell>
          <cell r="B480">
            <v>41365</v>
          </cell>
          <cell r="E480">
            <v>41380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1200</v>
          </cell>
          <cell r="K480">
            <v>0</v>
          </cell>
          <cell r="L480">
            <v>1200</v>
          </cell>
          <cell r="M480">
            <v>896909</v>
          </cell>
          <cell r="N480">
            <v>0</v>
          </cell>
          <cell r="P480">
            <v>896909</v>
          </cell>
        </row>
        <row r="481">
          <cell r="A481">
            <v>2013</v>
          </cell>
          <cell r="B481">
            <v>41365</v>
          </cell>
          <cell r="E481">
            <v>41381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600</v>
          </cell>
          <cell r="K481">
            <v>50</v>
          </cell>
          <cell r="L481">
            <v>650</v>
          </cell>
          <cell r="M481">
            <v>896259</v>
          </cell>
          <cell r="N481">
            <v>0</v>
          </cell>
          <cell r="P481">
            <v>896259</v>
          </cell>
        </row>
        <row r="482">
          <cell r="A482">
            <v>2013</v>
          </cell>
          <cell r="B482">
            <v>41365</v>
          </cell>
          <cell r="E482">
            <v>41382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400</v>
          </cell>
          <cell r="K482">
            <v>0</v>
          </cell>
          <cell r="L482">
            <v>400</v>
          </cell>
          <cell r="M482">
            <v>895859</v>
          </cell>
          <cell r="N482">
            <v>0</v>
          </cell>
          <cell r="P482">
            <v>895859</v>
          </cell>
        </row>
        <row r="483">
          <cell r="A483">
            <v>2013</v>
          </cell>
          <cell r="B483">
            <v>41365</v>
          </cell>
          <cell r="E483">
            <v>41383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1000</v>
          </cell>
          <cell r="K483">
            <v>0</v>
          </cell>
          <cell r="L483">
            <v>1000</v>
          </cell>
          <cell r="M483">
            <v>894859</v>
          </cell>
          <cell r="N483">
            <v>0</v>
          </cell>
          <cell r="P483">
            <v>894859</v>
          </cell>
        </row>
        <row r="484">
          <cell r="A484">
            <v>2013</v>
          </cell>
          <cell r="B484">
            <v>41365</v>
          </cell>
          <cell r="E484">
            <v>41384</v>
          </cell>
          <cell r="F484">
            <v>0</v>
          </cell>
          <cell r="G484">
            <v>0</v>
          </cell>
          <cell r="H484">
            <v>8193</v>
          </cell>
          <cell r="I484">
            <v>0</v>
          </cell>
          <cell r="J484">
            <v>1200</v>
          </cell>
          <cell r="K484">
            <v>0</v>
          </cell>
          <cell r="L484">
            <v>9393</v>
          </cell>
          <cell r="M484">
            <v>885466</v>
          </cell>
          <cell r="N484">
            <v>0</v>
          </cell>
          <cell r="P484">
            <v>885466</v>
          </cell>
        </row>
        <row r="485">
          <cell r="A485">
            <v>2013</v>
          </cell>
          <cell r="B485">
            <v>41365</v>
          </cell>
          <cell r="E485">
            <v>41385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300</v>
          </cell>
          <cell r="K485">
            <v>0</v>
          </cell>
          <cell r="L485">
            <v>300</v>
          </cell>
          <cell r="M485">
            <v>885166</v>
          </cell>
          <cell r="N485">
            <v>0</v>
          </cell>
          <cell r="P485">
            <v>885166</v>
          </cell>
        </row>
        <row r="486">
          <cell r="A486">
            <v>2013</v>
          </cell>
          <cell r="B486">
            <v>41365</v>
          </cell>
          <cell r="E486">
            <v>41386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1500</v>
          </cell>
          <cell r="K486">
            <v>0</v>
          </cell>
          <cell r="L486">
            <v>1500</v>
          </cell>
          <cell r="M486">
            <v>883666</v>
          </cell>
          <cell r="N486">
            <v>0</v>
          </cell>
          <cell r="P486">
            <v>883666</v>
          </cell>
        </row>
        <row r="487">
          <cell r="A487">
            <v>2013</v>
          </cell>
          <cell r="B487">
            <v>41365</v>
          </cell>
          <cell r="E487">
            <v>41387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15</v>
          </cell>
          <cell r="L487">
            <v>15</v>
          </cell>
          <cell r="M487">
            <v>883651</v>
          </cell>
          <cell r="N487">
            <v>0</v>
          </cell>
          <cell r="P487">
            <v>883651</v>
          </cell>
        </row>
        <row r="488">
          <cell r="A488">
            <v>2013</v>
          </cell>
          <cell r="B488">
            <v>41365</v>
          </cell>
          <cell r="E488">
            <v>41388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100</v>
          </cell>
          <cell r="K488">
            <v>0</v>
          </cell>
          <cell r="L488">
            <v>100</v>
          </cell>
          <cell r="M488">
            <v>883551</v>
          </cell>
          <cell r="N488">
            <v>0</v>
          </cell>
          <cell r="P488">
            <v>883551</v>
          </cell>
        </row>
        <row r="489">
          <cell r="A489">
            <v>2013</v>
          </cell>
          <cell r="B489">
            <v>41365</v>
          </cell>
          <cell r="E489">
            <v>41389</v>
          </cell>
          <cell r="F489">
            <v>0</v>
          </cell>
          <cell r="G489">
            <v>0</v>
          </cell>
          <cell r="H489">
            <v>11500</v>
          </cell>
          <cell r="I489">
            <v>0</v>
          </cell>
          <cell r="J489">
            <v>500</v>
          </cell>
          <cell r="K489">
            <v>0</v>
          </cell>
          <cell r="L489">
            <v>12000</v>
          </cell>
          <cell r="M489">
            <v>871551</v>
          </cell>
          <cell r="N489">
            <v>0</v>
          </cell>
          <cell r="P489">
            <v>871551</v>
          </cell>
        </row>
        <row r="490">
          <cell r="A490">
            <v>2013</v>
          </cell>
          <cell r="B490">
            <v>41365</v>
          </cell>
          <cell r="E490">
            <v>41390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800</v>
          </cell>
          <cell r="K490">
            <v>0</v>
          </cell>
          <cell r="L490">
            <v>800</v>
          </cell>
          <cell r="M490">
            <v>870751</v>
          </cell>
          <cell r="N490">
            <v>0</v>
          </cell>
          <cell r="P490">
            <v>870751</v>
          </cell>
        </row>
        <row r="491">
          <cell r="A491">
            <v>2013</v>
          </cell>
          <cell r="B491">
            <v>41365</v>
          </cell>
          <cell r="E491">
            <v>41391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1000</v>
          </cell>
          <cell r="K491">
            <v>0</v>
          </cell>
          <cell r="L491">
            <v>1000</v>
          </cell>
          <cell r="M491">
            <v>869751</v>
          </cell>
          <cell r="N491">
            <v>0</v>
          </cell>
          <cell r="P491">
            <v>869751</v>
          </cell>
        </row>
        <row r="492">
          <cell r="A492">
            <v>2013</v>
          </cell>
          <cell r="B492">
            <v>41365</v>
          </cell>
          <cell r="E492">
            <v>41392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950</v>
          </cell>
          <cell r="K492">
            <v>0</v>
          </cell>
          <cell r="L492">
            <v>950</v>
          </cell>
          <cell r="M492">
            <v>868801</v>
          </cell>
          <cell r="N492">
            <v>0</v>
          </cell>
          <cell r="P492">
            <v>868801</v>
          </cell>
        </row>
        <row r="493">
          <cell r="A493">
            <v>2013</v>
          </cell>
          <cell r="B493">
            <v>41365</v>
          </cell>
          <cell r="E493">
            <v>41393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1250</v>
          </cell>
          <cell r="K493">
            <v>0</v>
          </cell>
          <cell r="L493">
            <v>1250</v>
          </cell>
          <cell r="M493">
            <v>867551</v>
          </cell>
          <cell r="N493">
            <v>0</v>
          </cell>
          <cell r="P493">
            <v>867551</v>
          </cell>
        </row>
        <row r="494">
          <cell r="A494">
            <v>2013</v>
          </cell>
          <cell r="B494">
            <v>41365</v>
          </cell>
          <cell r="E494">
            <v>41394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600</v>
          </cell>
          <cell r="K494">
            <v>15</v>
          </cell>
          <cell r="L494">
            <v>615</v>
          </cell>
          <cell r="M494">
            <v>866936</v>
          </cell>
          <cell r="N494">
            <v>0</v>
          </cell>
          <cell r="P494">
            <v>866936</v>
          </cell>
        </row>
        <row r="495">
          <cell r="A495">
            <v>2013</v>
          </cell>
          <cell r="B495">
            <v>41395</v>
          </cell>
          <cell r="E495">
            <v>41395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866936</v>
          </cell>
          <cell r="N495">
            <v>0</v>
          </cell>
          <cell r="P495">
            <v>866936</v>
          </cell>
        </row>
        <row r="496">
          <cell r="A496">
            <v>2013</v>
          </cell>
          <cell r="B496">
            <v>41395</v>
          </cell>
          <cell r="E496">
            <v>41395</v>
          </cell>
          <cell r="F496">
            <v>0</v>
          </cell>
          <cell r="G496">
            <v>0</v>
          </cell>
          <cell r="H496">
            <v>0</v>
          </cell>
          <cell r="J496">
            <v>0</v>
          </cell>
          <cell r="L496">
            <v>0</v>
          </cell>
          <cell r="M496">
            <v>866936</v>
          </cell>
          <cell r="N496">
            <v>0</v>
          </cell>
          <cell r="P496">
            <v>866936</v>
          </cell>
        </row>
        <row r="497">
          <cell r="A497">
            <v>2013</v>
          </cell>
          <cell r="B497">
            <v>41395</v>
          </cell>
          <cell r="E497">
            <v>41396</v>
          </cell>
          <cell r="F497">
            <v>0</v>
          </cell>
          <cell r="G497">
            <v>0</v>
          </cell>
          <cell r="H497">
            <v>0</v>
          </cell>
          <cell r="J497">
            <v>1400</v>
          </cell>
          <cell r="L497">
            <v>1400</v>
          </cell>
          <cell r="M497">
            <v>865536</v>
          </cell>
          <cell r="N497">
            <v>0</v>
          </cell>
          <cell r="P497">
            <v>865536</v>
          </cell>
        </row>
        <row r="498">
          <cell r="A498">
            <v>2013</v>
          </cell>
          <cell r="B498">
            <v>41395</v>
          </cell>
          <cell r="E498">
            <v>41397</v>
          </cell>
          <cell r="F498">
            <v>0</v>
          </cell>
          <cell r="G498">
            <v>0</v>
          </cell>
          <cell r="H498">
            <v>0</v>
          </cell>
          <cell r="J498">
            <v>800</v>
          </cell>
          <cell r="L498">
            <v>800</v>
          </cell>
          <cell r="M498">
            <v>864736</v>
          </cell>
          <cell r="N498">
            <v>0</v>
          </cell>
          <cell r="P498">
            <v>864736</v>
          </cell>
        </row>
        <row r="499">
          <cell r="A499">
            <v>2013</v>
          </cell>
          <cell r="B499">
            <v>41395</v>
          </cell>
          <cell r="E499">
            <v>41398</v>
          </cell>
          <cell r="F499">
            <v>0</v>
          </cell>
          <cell r="G499">
            <v>0</v>
          </cell>
          <cell r="H499">
            <v>0</v>
          </cell>
          <cell r="J499">
            <v>0</v>
          </cell>
          <cell r="L499">
            <v>0</v>
          </cell>
          <cell r="M499">
            <v>864736</v>
          </cell>
          <cell r="N499">
            <v>0</v>
          </cell>
          <cell r="P499">
            <v>864736</v>
          </cell>
        </row>
        <row r="500">
          <cell r="A500">
            <v>2013</v>
          </cell>
          <cell r="B500">
            <v>41395</v>
          </cell>
          <cell r="E500">
            <v>41399</v>
          </cell>
          <cell r="F500">
            <v>0</v>
          </cell>
          <cell r="G500">
            <v>0</v>
          </cell>
          <cell r="H500">
            <v>0</v>
          </cell>
          <cell r="J500">
            <v>600</v>
          </cell>
          <cell r="L500">
            <v>600</v>
          </cell>
          <cell r="M500">
            <v>864136</v>
          </cell>
          <cell r="N500">
            <v>0</v>
          </cell>
          <cell r="P500">
            <v>864136</v>
          </cell>
        </row>
        <row r="501">
          <cell r="A501">
            <v>2013</v>
          </cell>
          <cell r="B501">
            <v>41395</v>
          </cell>
          <cell r="E501">
            <v>41400</v>
          </cell>
          <cell r="F501">
            <v>40000</v>
          </cell>
          <cell r="G501">
            <v>0</v>
          </cell>
          <cell r="H501">
            <v>0</v>
          </cell>
          <cell r="J501">
            <v>400</v>
          </cell>
          <cell r="L501">
            <v>400</v>
          </cell>
          <cell r="M501">
            <v>903736</v>
          </cell>
          <cell r="N501">
            <v>0</v>
          </cell>
          <cell r="P501">
            <v>903736</v>
          </cell>
        </row>
        <row r="502">
          <cell r="A502">
            <v>2013</v>
          </cell>
          <cell r="B502">
            <v>41395</v>
          </cell>
          <cell r="E502">
            <v>41401</v>
          </cell>
          <cell r="F502">
            <v>24000</v>
          </cell>
          <cell r="G502">
            <v>0</v>
          </cell>
          <cell r="H502">
            <v>19450</v>
          </cell>
          <cell r="J502">
            <v>1600</v>
          </cell>
          <cell r="L502">
            <v>21050</v>
          </cell>
          <cell r="M502">
            <v>906686</v>
          </cell>
          <cell r="N502">
            <v>0</v>
          </cell>
          <cell r="P502">
            <v>906686</v>
          </cell>
        </row>
        <row r="503">
          <cell r="A503">
            <v>2013</v>
          </cell>
          <cell r="B503">
            <v>41395</v>
          </cell>
          <cell r="E503">
            <v>41402</v>
          </cell>
          <cell r="F503">
            <v>16000</v>
          </cell>
          <cell r="G503">
            <v>0</v>
          </cell>
          <cell r="H503">
            <v>1200</v>
          </cell>
          <cell r="J503">
            <v>400</v>
          </cell>
          <cell r="L503">
            <v>1600</v>
          </cell>
          <cell r="M503">
            <v>921086</v>
          </cell>
          <cell r="N503">
            <v>0</v>
          </cell>
          <cell r="P503">
            <v>921086</v>
          </cell>
        </row>
        <row r="504">
          <cell r="A504">
            <v>2013</v>
          </cell>
          <cell r="B504">
            <v>41395</v>
          </cell>
          <cell r="E504">
            <v>41403</v>
          </cell>
          <cell r="F504">
            <v>0</v>
          </cell>
          <cell r="G504">
            <v>0</v>
          </cell>
          <cell r="H504">
            <v>1560</v>
          </cell>
          <cell r="J504">
            <v>400</v>
          </cell>
          <cell r="L504">
            <v>1960</v>
          </cell>
          <cell r="M504">
            <v>919126</v>
          </cell>
          <cell r="N504">
            <v>0</v>
          </cell>
          <cell r="P504">
            <v>919126</v>
          </cell>
        </row>
        <row r="505">
          <cell r="A505">
            <v>2013</v>
          </cell>
          <cell r="B505">
            <v>41395</v>
          </cell>
          <cell r="E505">
            <v>41404</v>
          </cell>
          <cell r="F505">
            <v>0</v>
          </cell>
          <cell r="G505">
            <v>0</v>
          </cell>
          <cell r="H505">
            <v>290</v>
          </cell>
          <cell r="J505">
            <v>400</v>
          </cell>
          <cell r="L505">
            <v>690</v>
          </cell>
          <cell r="M505">
            <v>918436</v>
          </cell>
          <cell r="N505">
            <v>0</v>
          </cell>
          <cell r="P505">
            <v>918436</v>
          </cell>
        </row>
        <row r="506">
          <cell r="A506">
            <v>2013</v>
          </cell>
          <cell r="B506">
            <v>41395</v>
          </cell>
          <cell r="E506">
            <v>41405</v>
          </cell>
          <cell r="F506">
            <v>0</v>
          </cell>
          <cell r="G506">
            <v>0</v>
          </cell>
          <cell r="H506">
            <v>0</v>
          </cell>
          <cell r="J506">
            <v>400</v>
          </cell>
          <cell r="K506">
            <v>41</v>
          </cell>
          <cell r="L506">
            <v>441</v>
          </cell>
          <cell r="M506">
            <v>917995</v>
          </cell>
          <cell r="N506">
            <v>0</v>
          </cell>
          <cell r="P506">
            <v>917995</v>
          </cell>
        </row>
        <row r="507">
          <cell r="A507">
            <v>2013</v>
          </cell>
          <cell r="B507">
            <v>41395</v>
          </cell>
          <cell r="E507">
            <v>41406</v>
          </cell>
          <cell r="F507">
            <v>0</v>
          </cell>
          <cell r="G507">
            <v>0</v>
          </cell>
          <cell r="H507">
            <v>0</v>
          </cell>
          <cell r="J507">
            <v>1000</v>
          </cell>
          <cell r="L507">
            <v>1000</v>
          </cell>
          <cell r="M507">
            <v>916995</v>
          </cell>
          <cell r="N507">
            <v>0</v>
          </cell>
          <cell r="P507">
            <v>916995</v>
          </cell>
        </row>
        <row r="508">
          <cell r="A508">
            <v>2013</v>
          </cell>
          <cell r="B508">
            <v>41395</v>
          </cell>
          <cell r="E508">
            <v>41407</v>
          </cell>
          <cell r="F508">
            <v>0</v>
          </cell>
          <cell r="G508">
            <v>0</v>
          </cell>
          <cell r="H508">
            <v>0</v>
          </cell>
          <cell r="J508">
            <v>0</v>
          </cell>
          <cell r="L508">
            <v>0</v>
          </cell>
          <cell r="M508">
            <v>916995</v>
          </cell>
          <cell r="N508">
            <v>0</v>
          </cell>
          <cell r="P508">
            <v>916995</v>
          </cell>
        </row>
        <row r="509">
          <cell r="A509">
            <v>2013</v>
          </cell>
          <cell r="B509">
            <v>41395</v>
          </cell>
          <cell r="E509">
            <v>41408</v>
          </cell>
          <cell r="F509">
            <v>40000</v>
          </cell>
          <cell r="G509">
            <v>0</v>
          </cell>
          <cell r="H509">
            <v>0</v>
          </cell>
          <cell r="J509">
            <v>600</v>
          </cell>
          <cell r="K509">
            <v>10</v>
          </cell>
          <cell r="L509">
            <v>610</v>
          </cell>
          <cell r="M509">
            <v>956385</v>
          </cell>
          <cell r="N509">
            <v>0</v>
          </cell>
          <cell r="P509">
            <v>956385</v>
          </cell>
        </row>
        <row r="510">
          <cell r="A510">
            <v>2013</v>
          </cell>
          <cell r="B510">
            <v>41395</v>
          </cell>
          <cell r="E510">
            <v>41409</v>
          </cell>
          <cell r="F510">
            <v>16000</v>
          </cell>
          <cell r="G510">
            <v>0</v>
          </cell>
          <cell r="H510">
            <v>0</v>
          </cell>
          <cell r="J510">
            <v>200</v>
          </cell>
          <cell r="L510">
            <v>200</v>
          </cell>
          <cell r="M510">
            <v>972185</v>
          </cell>
          <cell r="N510">
            <v>0</v>
          </cell>
          <cell r="P510">
            <v>972185</v>
          </cell>
        </row>
        <row r="511">
          <cell r="A511">
            <v>2013</v>
          </cell>
          <cell r="B511">
            <v>41395</v>
          </cell>
          <cell r="E511">
            <v>41410</v>
          </cell>
          <cell r="F511">
            <v>16000</v>
          </cell>
          <cell r="G511">
            <v>3530</v>
          </cell>
          <cell r="H511">
            <v>0</v>
          </cell>
          <cell r="J511">
            <v>175</v>
          </cell>
          <cell r="L511">
            <v>3705</v>
          </cell>
          <cell r="M511">
            <v>984480</v>
          </cell>
          <cell r="N511">
            <v>0</v>
          </cell>
          <cell r="P511">
            <v>984480</v>
          </cell>
        </row>
        <row r="512">
          <cell r="A512">
            <v>2013</v>
          </cell>
          <cell r="B512">
            <v>41395</v>
          </cell>
          <cell r="E512">
            <v>41411</v>
          </cell>
          <cell r="F512">
            <v>32000</v>
          </cell>
          <cell r="G512">
            <v>0</v>
          </cell>
          <cell r="H512">
            <v>1920</v>
          </cell>
          <cell r="J512">
            <v>200</v>
          </cell>
          <cell r="L512">
            <v>2120</v>
          </cell>
          <cell r="M512">
            <v>1014360</v>
          </cell>
          <cell r="N512">
            <v>0</v>
          </cell>
          <cell r="P512">
            <v>1014360</v>
          </cell>
        </row>
        <row r="513">
          <cell r="A513">
            <v>2013</v>
          </cell>
          <cell r="B513">
            <v>41395</v>
          </cell>
          <cell r="E513">
            <v>41412</v>
          </cell>
          <cell r="F513">
            <v>16000</v>
          </cell>
          <cell r="G513">
            <v>26121</v>
          </cell>
          <cell r="H513">
            <v>0</v>
          </cell>
          <cell r="J513">
            <v>0</v>
          </cell>
          <cell r="L513">
            <v>26121</v>
          </cell>
          <cell r="M513">
            <v>1004239</v>
          </cell>
          <cell r="N513">
            <v>0</v>
          </cell>
          <cell r="P513">
            <v>1004239</v>
          </cell>
        </row>
        <row r="514">
          <cell r="A514">
            <v>2013</v>
          </cell>
          <cell r="B514">
            <v>41395</v>
          </cell>
          <cell r="E514">
            <v>41413</v>
          </cell>
          <cell r="F514">
            <v>0</v>
          </cell>
          <cell r="G514">
            <v>28036</v>
          </cell>
          <cell r="H514">
            <v>0</v>
          </cell>
          <cell r="J514">
            <v>1000</v>
          </cell>
          <cell r="L514">
            <v>29036</v>
          </cell>
          <cell r="M514">
            <v>975203</v>
          </cell>
          <cell r="N514">
            <v>0</v>
          </cell>
          <cell r="P514">
            <v>975203</v>
          </cell>
        </row>
        <row r="515">
          <cell r="A515">
            <v>2013</v>
          </cell>
          <cell r="B515">
            <v>41395</v>
          </cell>
          <cell r="E515">
            <v>41414</v>
          </cell>
          <cell r="F515">
            <v>16000</v>
          </cell>
          <cell r="G515">
            <v>187068</v>
          </cell>
          <cell r="H515">
            <v>1200</v>
          </cell>
          <cell r="J515">
            <v>600</v>
          </cell>
          <cell r="L515">
            <v>188868</v>
          </cell>
          <cell r="M515">
            <v>802335</v>
          </cell>
          <cell r="N515">
            <v>0</v>
          </cell>
          <cell r="P515">
            <v>802335</v>
          </cell>
        </row>
        <row r="516">
          <cell r="A516">
            <v>2013</v>
          </cell>
          <cell r="B516">
            <v>41395</v>
          </cell>
          <cell r="E516">
            <v>41415</v>
          </cell>
          <cell r="F516">
            <v>24000</v>
          </cell>
          <cell r="G516">
            <v>0</v>
          </cell>
          <cell r="H516">
            <v>0</v>
          </cell>
          <cell r="J516">
            <v>300</v>
          </cell>
          <cell r="L516">
            <v>300</v>
          </cell>
          <cell r="M516">
            <v>826035</v>
          </cell>
          <cell r="N516">
            <v>0</v>
          </cell>
          <cell r="P516">
            <v>826035</v>
          </cell>
        </row>
        <row r="517">
          <cell r="A517">
            <v>2013</v>
          </cell>
          <cell r="B517">
            <v>41395</v>
          </cell>
          <cell r="E517">
            <v>41416</v>
          </cell>
          <cell r="F517">
            <v>48000</v>
          </cell>
          <cell r="G517">
            <v>0</v>
          </cell>
          <cell r="H517">
            <v>0</v>
          </cell>
          <cell r="J517">
            <v>200</v>
          </cell>
          <cell r="L517">
            <v>200</v>
          </cell>
          <cell r="M517">
            <v>873835</v>
          </cell>
          <cell r="N517">
            <v>0</v>
          </cell>
          <cell r="P517">
            <v>873835</v>
          </cell>
        </row>
        <row r="518">
          <cell r="A518">
            <v>2013</v>
          </cell>
          <cell r="B518">
            <v>41395</v>
          </cell>
          <cell r="E518">
            <v>41417</v>
          </cell>
          <cell r="F518">
            <v>40000</v>
          </cell>
          <cell r="G518">
            <v>0</v>
          </cell>
          <cell r="H518">
            <v>0</v>
          </cell>
          <cell r="J518">
            <v>0</v>
          </cell>
          <cell r="L518">
            <v>0</v>
          </cell>
          <cell r="M518">
            <v>913835</v>
          </cell>
          <cell r="N518">
            <v>0</v>
          </cell>
          <cell r="P518">
            <v>913835</v>
          </cell>
        </row>
        <row r="519">
          <cell r="A519">
            <v>2013</v>
          </cell>
          <cell r="B519">
            <v>41395</v>
          </cell>
          <cell r="E519">
            <v>41418</v>
          </cell>
          <cell r="F519">
            <v>56000</v>
          </cell>
          <cell r="G519">
            <v>0</v>
          </cell>
          <cell r="H519">
            <v>0</v>
          </cell>
          <cell r="J519">
            <v>955</v>
          </cell>
          <cell r="L519">
            <v>955</v>
          </cell>
          <cell r="M519">
            <v>968880</v>
          </cell>
          <cell r="N519">
            <v>0</v>
          </cell>
          <cell r="P519">
            <v>968880</v>
          </cell>
        </row>
        <row r="520">
          <cell r="A520">
            <v>2013</v>
          </cell>
          <cell r="B520">
            <v>41395</v>
          </cell>
          <cell r="E520">
            <v>41419</v>
          </cell>
          <cell r="F520">
            <v>0</v>
          </cell>
          <cell r="G520">
            <v>0</v>
          </cell>
          <cell r="H520">
            <v>0</v>
          </cell>
          <cell r="J520">
            <v>400</v>
          </cell>
          <cell r="L520">
            <v>400</v>
          </cell>
          <cell r="M520">
            <v>968480</v>
          </cell>
          <cell r="N520">
            <v>0</v>
          </cell>
          <cell r="P520">
            <v>968480</v>
          </cell>
        </row>
        <row r="521">
          <cell r="A521">
            <v>2013</v>
          </cell>
          <cell r="B521">
            <v>41395</v>
          </cell>
          <cell r="E521">
            <v>41420</v>
          </cell>
          <cell r="F521">
            <v>0</v>
          </cell>
          <cell r="G521">
            <v>0</v>
          </cell>
          <cell r="H521">
            <v>0</v>
          </cell>
          <cell r="J521">
            <v>0</v>
          </cell>
          <cell r="L521">
            <v>0</v>
          </cell>
          <cell r="M521">
            <v>968480</v>
          </cell>
          <cell r="N521">
            <v>0</v>
          </cell>
          <cell r="P521">
            <v>968480</v>
          </cell>
        </row>
        <row r="522">
          <cell r="A522">
            <v>2013</v>
          </cell>
          <cell r="B522">
            <v>41395</v>
          </cell>
          <cell r="E522">
            <v>41421</v>
          </cell>
          <cell r="F522">
            <v>48000</v>
          </cell>
          <cell r="G522">
            <v>55930</v>
          </cell>
          <cell r="H522">
            <v>0</v>
          </cell>
          <cell r="J522">
            <v>1000</v>
          </cell>
          <cell r="L522">
            <v>56930</v>
          </cell>
          <cell r="M522">
            <v>959550</v>
          </cell>
          <cell r="N522">
            <v>0</v>
          </cell>
          <cell r="P522">
            <v>959550</v>
          </cell>
        </row>
        <row r="523">
          <cell r="A523">
            <v>2013</v>
          </cell>
          <cell r="B523">
            <v>41395</v>
          </cell>
          <cell r="E523">
            <v>41422</v>
          </cell>
          <cell r="F523">
            <v>64000</v>
          </cell>
          <cell r="G523">
            <v>95530</v>
          </cell>
          <cell r="H523">
            <v>0</v>
          </cell>
          <cell r="J523">
            <v>600</v>
          </cell>
          <cell r="L523">
            <v>96130</v>
          </cell>
          <cell r="M523">
            <v>927420</v>
          </cell>
          <cell r="N523">
            <v>0</v>
          </cell>
          <cell r="P523">
            <v>927420</v>
          </cell>
        </row>
        <row r="524">
          <cell r="A524">
            <v>2013</v>
          </cell>
          <cell r="B524">
            <v>41395</v>
          </cell>
          <cell r="E524">
            <v>41423</v>
          </cell>
          <cell r="F524">
            <v>32000</v>
          </cell>
          <cell r="G524">
            <v>2900</v>
          </cell>
          <cell r="H524">
            <v>0</v>
          </cell>
          <cell r="J524">
            <v>1000</v>
          </cell>
          <cell r="L524">
            <v>3900</v>
          </cell>
          <cell r="M524">
            <v>955520</v>
          </cell>
          <cell r="N524">
            <v>0</v>
          </cell>
          <cell r="P524">
            <v>955520</v>
          </cell>
        </row>
        <row r="525">
          <cell r="A525">
            <v>2013</v>
          </cell>
          <cell r="B525">
            <v>41395</v>
          </cell>
          <cell r="E525">
            <v>41424</v>
          </cell>
          <cell r="F525">
            <v>0</v>
          </cell>
          <cell r="G525">
            <v>840</v>
          </cell>
          <cell r="H525">
            <v>0</v>
          </cell>
          <cell r="J525">
            <v>600</v>
          </cell>
          <cell r="L525">
            <v>1440</v>
          </cell>
          <cell r="M525">
            <v>954080</v>
          </cell>
          <cell r="N525">
            <v>0</v>
          </cell>
          <cell r="P525">
            <v>954080</v>
          </cell>
        </row>
        <row r="526">
          <cell r="A526">
            <v>2013</v>
          </cell>
          <cell r="B526">
            <v>41395</v>
          </cell>
          <cell r="E526">
            <v>41425</v>
          </cell>
          <cell r="F526">
            <v>0</v>
          </cell>
          <cell r="G526">
            <v>0</v>
          </cell>
          <cell r="H526">
            <v>2740</v>
          </cell>
          <cell r="J526">
            <v>1400</v>
          </cell>
          <cell r="L526">
            <v>4140</v>
          </cell>
          <cell r="M526">
            <v>949940</v>
          </cell>
          <cell r="N526">
            <v>0</v>
          </cell>
          <cell r="P526">
            <v>949940</v>
          </cell>
        </row>
        <row r="527">
          <cell r="A527">
            <v>2013</v>
          </cell>
          <cell r="B527">
            <v>41426</v>
          </cell>
          <cell r="E527">
            <v>41426</v>
          </cell>
          <cell r="F527">
            <v>0</v>
          </cell>
          <cell r="G527">
            <v>0</v>
          </cell>
          <cell r="H527">
            <v>0</v>
          </cell>
          <cell r="J527">
            <v>125</v>
          </cell>
          <cell r="L527">
            <v>125</v>
          </cell>
          <cell r="M527">
            <v>949815</v>
          </cell>
          <cell r="N527">
            <v>0</v>
          </cell>
          <cell r="P527">
            <v>949815</v>
          </cell>
        </row>
        <row r="528">
          <cell r="A528">
            <v>2013</v>
          </cell>
          <cell r="B528">
            <v>41426</v>
          </cell>
          <cell r="E528">
            <v>41426</v>
          </cell>
          <cell r="F528">
            <v>0</v>
          </cell>
          <cell r="G528">
            <v>0</v>
          </cell>
          <cell r="H528">
            <v>0</v>
          </cell>
          <cell r="I528">
            <v>0</v>
          </cell>
          <cell r="J528">
            <v>1000</v>
          </cell>
          <cell r="L528">
            <v>1000</v>
          </cell>
          <cell r="M528">
            <v>948815</v>
          </cell>
          <cell r="P528">
            <v>948815</v>
          </cell>
        </row>
        <row r="529">
          <cell r="A529">
            <v>2013</v>
          </cell>
          <cell r="B529">
            <v>41426</v>
          </cell>
          <cell r="E529">
            <v>41427</v>
          </cell>
          <cell r="F529">
            <v>0</v>
          </cell>
          <cell r="G529">
            <v>0</v>
          </cell>
          <cell r="H529">
            <v>11870</v>
          </cell>
          <cell r="I529">
            <v>0</v>
          </cell>
          <cell r="J529">
            <v>1000</v>
          </cell>
          <cell r="L529">
            <v>12870</v>
          </cell>
          <cell r="M529">
            <v>935945</v>
          </cell>
          <cell r="P529">
            <v>935945</v>
          </cell>
        </row>
        <row r="530">
          <cell r="A530">
            <v>2013</v>
          </cell>
          <cell r="B530">
            <v>41426</v>
          </cell>
          <cell r="E530">
            <v>41428</v>
          </cell>
          <cell r="F530">
            <v>0</v>
          </cell>
          <cell r="G530">
            <v>0</v>
          </cell>
          <cell r="H530">
            <v>0</v>
          </cell>
          <cell r="I530">
            <v>0</v>
          </cell>
          <cell r="J530">
            <v>1200</v>
          </cell>
          <cell r="L530">
            <v>1200</v>
          </cell>
          <cell r="M530">
            <v>934745</v>
          </cell>
          <cell r="P530">
            <v>934745</v>
          </cell>
        </row>
        <row r="531">
          <cell r="A531">
            <v>2013</v>
          </cell>
          <cell r="B531">
            <v>41426</v>
          </cell>
          <cell r="E531">
            <v>41429</v>
          </cell>
          <cell r="F531">
            <v>0</v>
          </cell>
          <cell r="G531">
            <v>0</v>
          </cell>
          <cell r="H531">
            <v>0</v>
          </cell>
          <cell r="I531">
            <v>0</v>
          </cell>
          <cell r="J531">
            <v>1000</v>
          </cell>
          <cell r="L531">
            <v>1000</v>
          </cell>
          <cell r="M531">
            <v>933745</v>
          </cell>
          <cell r="P531">
            <v>933745</v>
          </cell>
        </row>
        <row r="532">
          <cell r="A532">
            <v>2013</v>
          </cell>
          <cell r="B532">
            <v>41426</v>
          </cell>
          <cell r="E532">
            <v>41430</v>
          </cell>
          <cell r="F532">
            <v>0</v>
          </cell>
          <cell r="G532">
            <v>0</v>
          </cell>
          <cell r="H532">
            <v>0</v>
          </cell>
          <cell r="I532">
            <v>0</v>
          </cell>
          <cell r="J532">
            <v>1000</v>
          </cell>
          <cell r="K532">
            <v>7</v>
          </cell>
          <cell r="L532">
            <v>1007</v>
          </cell>
          <cell r="M532">
            <v>932738</v>
          </cell>
          <cell r="P532">
            <v>932738</v>
          </cell>
        </row>
        <row r="533">
          <cell r="A533">
            <v>2013</v>
          </cell>
          <cell r="B533">
            <v>41426</v>
          </cell>
          <cell r="E533">
            <v>41431</v>
          </cell>
          <cell r="F533">
            <v>0</v>
          </cell>
          <cell r="G533">
            <v>0</v>
          </cell>
          <cell r="H533">
            <v>0</v>
          </cell>
          <cell r="I533">
            <v>0</v>
          </cell>
          <cell r="J533">
            <v>1000</v>
          </cell>
          <cell r="L533">
            <v>1000</v>
          </cell>
          <cell r="M533">
            <v>931738</v>
          </cell>
          <cell r="P533">
            <v>931738</v>
          </cell>
        </row>
        <row r="534">
          <cell r="A534">
            <v>2013</v>
          </cell>
          <cell r="B534">
            <v>41426</v>
          </cell>
          <cell r="E534">
            <v>41432</v>
          </cell>
          <cell r="F534">
            <v>0</v>
          </cell>
          <cell r="G534">
            <v>0</v>
          </cell>
          <cell r="H534">
            <v>0</v>
          </cell>
          <cell r="I534">
            <v>0</v>
          </cell>
          <cell r="J534">
            <v>600</v>
          </cell>
          <cell r="L534">
            <v>600</v>
          </cell>
          <cell r="M534">
            <v>931138</v>
          </cell>
          <cell r="P534">
            <v>931138</v>
          </cell>
        </row>
        <row r="535">
          <cell r="A535">
            <v>2013</v>
          </cell>
          <cell r="B535">
            <v>41426</v>
          </cell>
          <cell r="E535">
            <v>41433</v>
          </cell>
          <cell r="F535">
            <v>0</v>
          </cell>
          <cell r="G535">
            <v>0</v>
          </cell>
          <cell r="H535">
            <v>6240</v>
          </cell>
          <cell r="I535">
            <v>0</v>
          </cell>
          <cell r="J535">
            <v>600</v>
          </cell>
          <cell r="L535">
            <v>6840</v>
          </cell>
          <cell r="M535">
            <v>924298</v>
          </cell>
          <cell r="P535">
            <v>924298</v>
          </cell>
        </row>
        <row r="536">
          <cell r="A536">
            <v>2013</v>
          </cell>
          <cell r="B536">
            <v>41426</v>
          </cell>
          <cell r="E536">
            <v>41434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1000</v>
          </cell>
          <cell r="L536">
            <v>1000</v>
          </cell>
          <cell r="M536">
            <v>923298</v>
          </cell>
          <cell r="P536">
            <v>923298</v>
          </cell>
        </row>
        <row r="537">
          <cell r="A537">
            <v>2013</v>
          </cell>
          <cell r="B537">
            <v>41426</v>
          </cell>
          <cell r="E537">
            <v>41435</v>
          </cell>
          <cell r="F537">
            <v>0</v>
          </cell>
          <cell r="G537">
            <v>0</v>
          </cell>
          <cell r="H537">
            <v>0</v>
          </cell>
          <cell r="I537">
            <v>0</v>
          </cell>
          <cell r="J537">
            <v>1400</v>
          </cell>
          <cell r="L537">
            <v>1400</v>
          </cell>
          <cell r="M537">
            <v>921898</v>
          </cell>
          <cell r="P537">
            <v>921898</v>
          </cell>
        </row>
        <row r="538">
          <cell r="A538">
            <v>2013</v>
          </cell>
          <cell r="B538">
            <v>41426</v>
          </cell>
          <cell r="E538">
            <v>41436</v>
          </cell>
          <cell r="F538">
            <v>0</v>
          </cell>
          <cell r="G538">
            <v>0</v>
          </cell>
          <cell r="H538">
            <v>0</v>
          </cell>
          <cell r="I538">
            <v>0</v>
          </cell>
          <cell r="J538">
            <v>1000</v>
          </cell>
          <cell r="K538">
            <v>11</v>
          </cell>
          <cell r="L538">
            <v>1011</v>
          </cell>
          <cell r="M538">
            <v>920887</v>
          </cell>
          <cell r="P538">
            <v>920887</v>
          </cell>
        </row>
        <row r="539">
          <cell r="A539">
            <v>2013</v>
          </cell>
          <cell r="B539">
            <v>41426</v>
          </cell>
          <cell r="E539">
            <v>41437</v>
          </cell>
          <cell r="F539">
            <v>0</v>
          </cell>
          <cell r="G539">
            <v>0</v>
          </cell>
          <cell r="H539">
            <v>0</v>
          </cell>
          <cell r="I539">
            <v>0</v>
          </cell>
          <cell r="J539">
            <v>1000</v>
          </cell>
          <cell r="K539">
            <v>50</v>
          </cell>
          <cell r="L539">
            <v>1050</v>
          </cell>
          <cell r="M539">
            <v>919837</v>
          </cell>
          <cell r="P539">
            <v>919837</v>
          </cell>
        </row>
        <row r="540">
          <cell r="A540">
            <v>2013</v>
          </cell>
          <cell r="B540">
            <v>41426</v>
          </cell>
          <cell r="E540">
            <v>41438</v>
          </cell>
          <cell r="F540">
            <v>0</v>
          </cell>
          <cell r="G540">
            <v>12777</v>
          </cell>
          <cell r="H540">
            <v>0</v>
          </cell>
          <cell r="I540">
            <v>0</v>
          </cell>
          <cell r="J540">
            <v>605</v>
          </cell>
          <cell r="L540">
            <v>13382</v>
          </cell>
          <cell r="M540">
            <v>906455</v>
          </cell>
          <cell r="P540">
            <v>906455</v>
          </cell>
        </row>
        <row r="541">
          <cell r="A541">
            <v>2013</v>
          </cell>
          <cell r="B541">
            <v>41426</v>
          </cell>
          <cell r="E541">
            <v>41439</v>
          </cell>
          <cell r="F541">
            <v>0</v>
          </cell>
          <cell r="G541">
            <v>0</v>
          </cell>
          <cell r="H541">
            <v>0</v>
          </cell>
          <cell r="I541">
            <v>0</v>
          </cell>
          <cell r="J541">
            <v>800</v>
          </cell>
          <cell r="L541">
            <v>800</v>
          </cell>
          <cell r="M541">
            <v>905655</v>
          </cell>
          <cell r="P541">
            <v>905655</v>
          </cell>
        </row>
        <row r="542">
          <cell r="A542">
            <v>2013</v>
          </cell>
          <cell r="B542">
            <v>41426</v>
          </cell>
          <cell r="E542">
            <v>41440</v>
          </cell>
          <cell r="F542">
            <v>0</v>
          </cell>
          <cell r="G542">
            <v>0</v>
          </cell>
          <cell r="H542">
            <v>0</v>
          </cell>
          <cell r="I542">
            <v>0</v>
          </cell>
          <cell r="J542">
            <v>1000</v>
          </cell>
          <cell r="L542">
            <v>1000</v>
          </cell>
          <cell r="M542">
            <v>904655</v>
          </cell>
          <cell r="P542">
            <v>904655</v>
          </cell>
        </row>
        <row r="543">
          <cell r="A543">
            <v>2013</v>
          </cell>
          <cell r="B543">
            <v>41426</v>
          </cell>
          <cell r="E543">
            <v>41441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1400</v>
          </cell>
          <cell r="L543">
            <v>1400</v>
          </cell>
          <cell r="M543">
            <v>903255</v>
          </cell>
          <cell r="P543">
            <v>903255</v>
          </cell>
        </row>
        <row r="544">
          <cell r="A544">
            <v>2013</v>
          </cell>
          <cell r="B544">
            <v>41426</v>
          </cell>
          <cell r="E544">
            <v>41442</v>
          </cell>
          <cell r="F544">
            <v>120000</v>
          </cell>
          <cell r="G544">
            <v>0</v>
          </cell>
          <cell r="H544">
            <v>0</v>
          </cell>
          <cell r="I544">
            <v>0</v>
          </cell>
          <cell r="J544">
            <v>1600</v>
          </cell>
          <cell r="L544">
            <v>1600</v>
          </cell>
          <cell r="M544">
            <v>1021655</v>
          </cell>
          <cell r="P544">
            <v>1021655</v>
          </cell>
        </row>
        <row r="545">
          <cell r="A545">
            <v>2013</v>
          </cell>
          <cell r="B545">
            <v>41426</v>
          </cell>
          <cell r="E545">
            <v>41443</v>
          </cell>
          <cell r="F545">
            <v>144000</v>
          </cell>
          <cell r="G545">
            <v>0</v>
          </cell>
          <cell r="H545">
            <v>0</v>
          </cell>
          <cell r="I545">
            <v>0</v>
          </cell>
          <cell r="J545">
            <v>1000</v>
          </cell>
          <cell r="K545">
            <v>10</v>
          </cell>
          <cell r="L545">
            <v>1010</v>
          </cell>
          <cell r="M545">
            <v>1164645</v>
          </cell>
          <cell r="P545">
            <v>1164645</v>
          </cell>
        </row>
        <row r="546">
          <cell r="A546">
            <v>2013</v>
          </cell>
          <cell r="B546">
            <v>41426</v>
          </cell>
          <cell r="E546">
            <v>41444</v>
          </cell>
          <cell r="F546">
            <v>64000</v>
          </cell>
          <cell r="G546">
            <v>0</v>
          </cell>
          <cell r="H546">
            <v>24800</v>
          </cell>
          <cell r="I546">
            <v>0</v>
          </cell>
          <cell r="J546">
            <v>800</v>
          </cell>
          <cell r="L546">
            <v>25600</v>
          </cell>
          <cell r="M546">
            <v>1203045</v>
          </cell>
          <cell r="P546">
            <v>1203045</v>
          </cell>
        </row>
        <row r="547">
          <cell r="A547">
            <v>2013</v>
          </cell>
          <cell r="B547">
            <v>41426</v>
          </cell>
          <cell r="E547">
            <v>41445</v>
          </cell>
          <cell r="F547">
            <v>80000</v>
          </cell>
          <cell r="G547">
            <v>0</v>
          </cell>
          <cell r="H547">
            <v>0</v>
          </cell>
          <cell r="I547">
            <v>0</v>
          </cell>
          <cell r="J547">
            <v>1400</v>
          </cell>
          <cell r="K547">
            <v>10</v>
          </cell>
          <cell r="L547">
            <v>1410</v>
          </cell>
          <cell r="M547">
            <v>1281635</v>
          </cell>
          <cell r="P547">
            <v>1281635</v>
          </cell>
        </row>
        <row r="548">
          <cell r="A548">
            <v>2013</v>
          </cell>
          <cell r="B548">
            <v>41426</v>
          </cell>
          <cell r="E548">
            <v>41446</v>
          </cell>
          <cell r="F548">
            <v>56000</v>
          </cell>
          <cell r="G548">
            <v>0</v>
          </cell>
          <cell r="H548">
            <v>0</v>
          </cell>
          <cell r="I548">
            <v>0</v>
          </cell>
          <cell r="J548">
            <v>850</v>
          </cell>
          <cell r="L548">
            <v>850</v>
          </cell>
          <cell r="M548">
            <v>1336785</v>
          </cell>
          <cell r="P548">
            <v>1336785</v>
          </cell>
        </row>
        <row r="549">
          <cell r="A549">
            <v>2013</v>
          </cell>
          <cell r="B549">
            <v>41426</v>
          </cell>
          <cell r="E549">
            <v>41447</v>
          </cell>
          <cell r="F549">
            <v>0</v>
          </cell>
          <cell r="G549">
            <v>10770</v>
          </cell>
          <cell r="H549">
            <v>0</v>
          </cell>
          <cell r="I549">
            <v>0</v>
          </cell>
          <cell r="J549">
            <v>150</v>
          </cell>
          <cell r="L549">
            <v>10920</v>
          </cell>
          <cell r="M549">
            <v>1325865</v>
          </cell>
          <cell r="P549">
            <v>1325865</v>
          </cell>
        </row>
        <row r="550">
          <cell r="A550">
            <v>2013</v>
          </cell>
          <cell r="B550">
            <v>41426</v>
          </cell>
          <cell r="E550">
            <v>41448</v>
          </cell>
          <cell r="F550">
            <v>0</v>
          </cell>
          <cell r="G550">
            <v>0</v>
          </cell>
          <cell r="H550">
            <v>0</v>
          </cell>
          <cell r="I550">
            <v>0</v>
          </cell>
          <cell r="J550">
            <v>1050</v>
          </cell>
          <cell r="L550">
            <v>1050</v>
          </cell>
          <cell r="M550">
            <v>1324815</v>
          </cell>
          <cell r="P550">
            <v>1324815</v>
          </cell>
        </row>
        <row r="551">
          <cell r="A551">
            <v>2013</v>
          </cell>
          <cell r="B551">
            <v>41426</v>
          </cell>
          <cell r="E551">
            <v>41449</v>
          </cell>
          <cell r="F551">
            <v>40000</v>
          </cell>
          <cell r="G551">
            <v>0</v>
          </cell>
          <cell r="H551">
            <v>0</v>
          </cell>
          <cell r="I551">
            <v>0</v>
          </cell>
          <cell r="J551">
            <v>800</v>
          </cell>
          <cell r="L551">
            <v>800</v>
          </cell>
          <cell r="M551">
            <v>1364015</v>
          </cell>
          <cell r="P551">
            <v>1364015</v>
          </cell>
        </row>
        <row r="552">
          <cell r="A552">
            <v>2013</v>
          </cell>
          <cell r="B552">
            <v>41426</v>
          </cell>
          <cell r="E552">
            <v>41450</v>
          </cell>
          <cell r="F552">
            <v>96000</v>
          </cell>
          <cell r="G552">
            <v>0</v>
          </cell>
          <cell r="H552">
            <v>0</v>
          </cell>
          <cell r="I552">
            <v>0</v>
          </cell>
          <cell r="J552">
            <v>600</v>
          </cell>
          <cell r="K552">
            <v>850</v>
          </cell>
          <cell r="L552">
            <v>1450</v>
          </cell>
          <cell r="M552">
            <v>1458565</v>
          </cell>
          <cell r="P552">
            <v>1458565</v>
          </cell>
        </row>
        <row r="553">
          <cell r="A553">
            <v>2013</v>
          </cell>
          <cell r="B553">
            <v>41426</v>
          </cell>
          <cell r="E553">
            <v>41451</v>
          </cell>
          <cell r="F553">
            <v>64000</v>
          </cell>
          <cell r="G553">
            <v>0</v>
          </cell>
          <cell r="H553">
            <v>64234</v>
          </cell>
          <cell r="I553">
            <v>0</v>
          </cell>
          <cell r="J553">
            <v>800</v>
          </cell>
          <cell r="L553">
            <v>65034</v>
          </cell>
          <cell r="M553">
            <v>1457531</v>
          </cell>
          <cell r="P553">
            <v>1457531</v>
          </cell>
        </row>
        <row r="554">
          <cell r="A554">
            <v>2013</v>
          </cell>
          <cell r="B554">
            <v>41426</v>
          </cell>
          <cell r="E554">
            <v>41452</v>
          </cell>
          <cell r="F554">
            <v>64000</v>
          </cell>
          <cell r="G554">
            <v>0</v>
          </cell>
          <cell r="H554">
            <v>0</v>
          </cell>
          <cell r="I554">
            <v>0</v>
          </cell>
          <cell r="J554">
            <v>1000</v>
          </cell>
          <cell r="L554">
            <v>1000</v>
          </cell>
          <cell r="M554">
            <v>1520531</v>
          </cell>
          <cell r="P554">
            <v>1520531</v>
          </cell>
        </row>
        <row r="555">
          <cell r="A555">
            <v>2013</v>
          </cell>
          <cell r="B555">
            <v>41426</v>
          </cell>
          <cell r="E555">
            <v>41453</v>
          </cell>
          <cell r="F555">
            <v>32000</v>
          </cell>
          <cell r="G555">
            <v>0</v>
          </cell>
          <cell r="H555">
            <v>0</v>
          </cell>
          <cell r="I555">
            <v>0</v>
          </cell>
          <cell r="J555">
            <v>500</v>
          </cell>
          <cell r="L555">
            <v>500</v>
          </cell>
          <cell r="M555">
            <v>1552031</v>
          </cell>
          <cell r="P555">
            <v>1552031</v>
          </cell>
        </row>
        <row r="556">
          <cell r="A556">
            <v>2013</v>
          </cell>
          <cell r="B556">
            <v>41426</v>
          </cell>
          <cell r="E556">
            <v>41454</v>
          </cell>
          <cell r="F556">
            <v>0</v>
          </cell>
          <cell r="G556">
            <v>0</v>
          </cell>
          <cell r="H556">
            <v>0</v>
          </cell>
          <cell r="I556">
            <v>0</v>
          </cell>
          <cell r="J556">
            <v>800</v>
          </cell>
          <cell r="L556">
            <v>800</v>
          </cell>
          <cell r="M556">
            <v>1551231</v>
          </cell>
          <cell r="P556">
            <v>1551231</v>
          </cell>
        </row>
        <row r="557">
          <cell r="A557">
            <v>2013</v>
          </cell>
          <cell r="B557">
            <v>41426</v>
          </cell>
          <cell r="E557">
            <v>41455</v>
          </cell>
          <cell r="F557">
            <v>0</v>
          </cell>
          <cell r="G557">
            <v>0</v>
          </cell>
          <cell r="H557">
            <v>0</v>
          </cell>
          <cell r="I557">
            <v>0</v>
          </cell>
          <cell r="J557">
            <v>900</v>
          </cell>
          <cell r="L557">
            <v>900</v>
          </cell>
          <cell r="M557">
            <v>1550331</v>
          </cell>
          <cell r="P557">
            <v>1550331</v>
          </cell>
        </row>
        <row r="558">
          <cell r="A558">
            <v>2013</v>
          </cell>
          <cell r="B558">
            <v>41456</v>
          </cell>
          <cell r="E558">
            <v>41456</v>
          </cell>
          <cell r="F558">
            <v>0</v>
          </cell>
          <cell r="G558">
            <v>0</v>
          </cell>
          <cell r="H558">
            <v>0</v>
          </cell>
          <cell r="I558">
            <v>0</v>
          </cell>
          <cell r="J558">
            <v>0</v>
          </cell>
          <cell r="L558">
            <v>0</v>
          </cell>
          <cell r="M558">
            <v>1550331</v>
          </cell>
          <cell r="P558">
            <v>1550331</v>
          </cell>
        </row>
        <row r="559">
          <cell r="A559">
            <v>2013</v>
          </cell>
          <cell r="B559">
            <v>41456</v>
          </cell>
          <cell r="E559">
            <v>41456</v>
          </cell>
          <cell r="F559">
            <v>0</v>
          </cell>
          <cell r="G559">
            <v>20466</v>
          </cell>
          <cell r="H559">
            <v>0</v>
          </cell>
          <cell r="I559">
            <v>0</v>
          </cell>
          <cell r="J559">
            <v>0</v>
          </cell>
          <cell r="K559">
            <v>473</v>
          </cell>
          <cell r="L559">
            <v>20939</v>
          </cell>
          <cell r="M559">
            <v>1529392</v>
          </cell>
          <cell r="P559">
            <v>1529392</v>
          </cell>
        </row>
        <row r="560">
          <cell r="A560">
            <v>2013</v>
          </cell>
          <cell r="B560">
            <v>41456</v>
          </cell>
          <cell r="E560">
            <v>41457</v>
          </cell>
          <cell r="F560">
            <v>64000</v>
          </cell>
          <cell r="G560">
            <v>0</v>
          </cell>
          <cell r="H560">
            <v>0</v>
          </cell>
          <cell r="I560">
            <v>0</v>
          </cell>
          <cell r="J560">
            <v>800</v>
          </cell>
          <cell r="K560">
            <v>0</v>
          </cell>
          <cell r="L560">
            <v>800</v>
          </cell>
          <cell r="M560">
            <v>1592592</v>
          </cell>
          <cell r="P560">
            <v>1592592</v>
          </cell>
        </row>
        <row r="561">
          <cell r="A561">
            <v>2013</v>
          </cell>
          <cell r="B561">
            <v>41456</v>
          </cell>
          <cell r="E561">
            <v>41458</v>
          </cell>
          <cell r="F561">
            <v>72000</v>
          </cell>
          <cell r="G561">
            <v>58267</v>
          </cell>
          <cell r="H561">
            <v>0</v>
          </cell>
          <cell r="I561">
            <v>64610</v>
          </cell>
          <cell r="J561">
            <v>600</v>
          </cell>
          <cell r="K561">
            <v>0</v>
          </cell>
          <cell r="L561">
            <v>123477</v>
          </cell>
          <cell r="M561">
            <v>1541115</v>
          </cell>
          <cell r="P561">
            <v>1541115</v>
          </cell>
        </row>
        <row r="562">
          <cell r="A562">
            <v>2013</v>
          </cell>
          <cell r="B562">
            <v>41456</v>
          </cell>
          <cell r="E562">
            <v>41459</v>
          </cell>
          <cell r="F562">
            <v>0</v>
          </cell>
          <cell r="G562">
            <v>28707</v>
          </cell>
          <cell r="H562">
            <v>0</v>
          </cell>
          <cell r="I562">
            <v>51569</v>
          </cell>
          <cell r="J562">
            <v>800</v>
          </cell>
          <cell r="K562">
            <v>0</v>
          </cell>
          <cell r="L562">
            <v>81076</v>
          </cell>
          <cell r="M562">
            <v>1460039</v>
          </cell>
          <cell r="P562">
            <v>1460039</v>
          </cell>
        </row>
        <row r="563">
          <cell r="A563">
            <v>2013</v>
          </cell>
          <cell r="B563">
            <v>41456</v>
          </cell>
          <cell r="E563">
            <v>41460</v>
          </cell>
          <cell r="F563">
            <v>48000</v>
          </cell>
          <cell r="G563">
            <v>0</v>
          </cell>
          <cell r="H563">
            <v>94770</v>
          </cell>
          <cell r="I563">
            <v>67218</v>
          </cell>
          <cell r="J563">
            <v>500</v>
          </cell>
          <cell r="K563">
            <v>0</v>
          </cell>
          <cell r="L563">
            <v>162488</v>
          </cell>
          <cell r="M563">
            <v>1345551</v>
          </cell>
          <cell r="P563">
            <v>1345551</v>
          </cell>
        </row>
        <row r="564">
          <cell r="A564">
            <v>2013</v>
          </cell>
          <cell r="B564">
            <v>41456</v>
          </cell>
          <cell r="E564">
            <v>41461</v>
          </cell>
          <cell r="F564">
            <v>0</v>
          </cell>
          <cell r="G564">
            <v>0</v>
          </cell>
          <cell r="H564">
            <v>1000</v>
          </cell>
          <cell r="I564">
            <v>51569</v>
          </cell>
          <cell r="J564">
            <v>0</v>
          </cell>
          <cell r="K564">
            <v>0</v>
          </cell>
          <cell r="L564">
            <v>52569</v>
          </cell>
          <cell r="M564">
            <v>1292982</v>
          </cell>
          <cell r="P564">
            <v>1292982</v>
          </cell>
        </row>
        <row r="565">
          <cell r="A565">
            <v>2013</v>
          </cell>
          <cell r="B565">
            <v>41456</v>
          </cell>
          <cell r="E565">
            <v>41462</v>
          </cell>
          <cell r="F565">
            <v>0</v>
          </cell>
          <cell r="G565">
            <v>0</v>
          </cell>
          <cell r="H565">
            <v>0</v>
          </cell>
          <cell r="I565">
            <v>0</v>
          </cell>
          <cell r="J565">
            <v>800</v>
          </cell>
          <cell r="K565">
            <v>0</v>
          </cell>
          <cell r="L565">
            <v>800</v>
          </cell>
          <cell r="M565">
            <v>1292182</v>
          </cell>
          <cell r="P565">
            <v>1292182</v>
          </cell>
        </row>
        <row r="566">
          <cell r="A566">
            <v>2013</v>
          </cell>
          <cell r="B566">
            <v>41456</v>
          </cell>
          <cell r="E566">
            <v>41463</v>
          </cell>
          <cell r="F566">
            <v>24000</v>
          </cell>
          <cell r="G566">
            <v>0</v>
          </cell>
          <cell r="H566">
            <v>0</v>
          </cell>
          <cell r="I566">
            <v>0</v>
          </cell>
          <cell r="J566">
            <v>600</v>
          </cell>
          <cell r="K566">
            <v>0</v>
          </cell>
          <cell r="L566">
            <v>600</v>
          </cell>
          <cell r="M566">
            <v>1315582</v>
          </cell>
          <cell r="P566">
            <v>1315582</v>
          </cell>
        </row>
        <row r="567">
          <cell r="A567">
            <v>2013</v>
          </cell>
          <cell r="B567">
            <v>41456</v>
          </cell>
          <cell r="E567">
            <v>41464</v>
          </cell>
          <cell r="F567">
            <v>80000</v>
          </cell>
          <cell r="G567">
            <v>0</v>
          </cell>
          <cell r="H567">
            <v>0</v>
          </cell>
          <cell r="I567">
            <v>0</v>
          </cell>
          <cell r="J567">
            <v>300</v>
          </cell>
          <cell r="K567">
            <v>0</v>
          </cell>
          <cell r="L567">
            <v>300</v>
          </cell>
          <cell r="M567">
            <v>1395282</v>
          </cell>
          <cell r="P567">
            <v>1395282</v>
          </cell>
        </row>
        <row r="568">
          <cell r="A568">
            <v>2013</v>
          </cell>
          <cell r="B568">
            <v>41456</v>
          </cell>
          <cell r="E568">
            <v>41465</v>
          </cell>
          <cell r="F568">
            <v>64000</v>
          </cell>
          <cell r="G568">
            <v>0</v>
          </cell>
          <cell r="H568">
            <v>0</v>
          </cell>
          <cell r="I568">
            <v>0</v>
          </cell>
          <cell r="J568">
            <v>700</v>
          </cell>
          <cell r="K568">
            <v>0</v>
          </cell>
          <cell r="L568">
            <v>700</v>
          </cell>
          <cell r="M568">
            <v>1458582</v>
          </cell>
          <cell r="P568">
            <v>1458582</v>
          </cell>
        </row>
        <row r="569">
          <cell r="A569">
            <v>2013</v>
          </cell>
          <cell r="B569">
            <v>41456</v>
          </cell>
          <cell r="E569">
            <v>41466</v>
          </cell>
          <cell r="F569">
            <v>64000</v>
          </cell>
          <cell r="G569">
            <v>190</v>
          </cell>
          <cell r="H569">
            <v>0</v>
          </cell>
          <cell r="I569">
            <v>0</v>
          </cell>
          <cell r="J569">
            <v>800</v>
          </cell>
          <cell r="K569">
            <v>18</v>
          </cell>
          <cell r="L569">
            <v>1008</v>
          </cell>
          <cell r="M569">
            <v>1521574</v>
          </cell>
          <cell r="P569">
            <v>1521574</v>
          </cell>
        </row>
        <row r="570">
          <cell r="A570">
            <v>2013</v>
          </cell>
          <cell r="B570">
            <v>41456</v>
          </cell>
          <cell r="E570">
            <v>41467</v>
          </cell>
          <cell r="F570">
            <v>72000</v>
          </cell>
          <cell r="G570">
            <v>0</v>
          </cell>
          <cell r="H570">
            <v>0</v>
          </cell>
          <cell r="I570">
            <v>0</v>
          </cell>
          <cell r="J570">
            <v>800</v>
          </cell>
          <cell r="K570">
            <v>0</v>
          </cell>
          <cell r="L570">
            <v>800</v>
          </cell>
          <cell r="M570">
            <v>1592774</v>
          </cell>
          <cell r="P570">
            <v>1592774</v>
          </cell>
        </row>
        <row r="571">
          <cell r="A571">
            <v>2013</v>
          </cell>
          <cell r="B571">
            <v>41456</v>
          </cell>
          <cell r="E571">
            <v>41468</v>
          </cell>
          <cell r="F571">
            <v>0</v>
          </cell>
          <cell r="G571">
            <v>0</v>
          </cell>
          <cell r="H571">
            <v>0</v>
          </cell>
          <cell r="I571">
            <v>0</v>
          </cell>
          <cell r="J571">
            <v>400</v>
          </cell>
          <cell r="K571">
            <v>0</v>
          </cell>
          <cell r="L571">
            <v>400</v>
          </cell>
          <cell r="M571">
            <v>1592374</v>
          </cell>
          <cell r="P571">
            <v>1592374</v>
          </cell>
        </row>
        <row r="572">
          <cell r="A572">
            <v>2013</v>
          </cell>
          <cell r="B572">
            <v>41456</v>
          </cell>
          <cell r="E572">
            <v>41469</v>
          </cell>
          <cell r="F572">
            <v>0</v>
          </cell>
          <cell r="G572">
            <v>0</v>
          </cell>
          <cell r="H572">
            <v>0</v>
          </cell>
          <cell r="I572">
            <v>0</v>
          </cell>
          <cell r="J572">
            <v>800</v>
          </cell>
          <cell r="K572">
            <v>0</v>
          </cell>
          <cell r="L572">
            <v>800</v>
          </cell>
          <cell r="M572">
            <v>1591574</v>
          </cell>
          <cell r="P572">
            <v>1591574</v>
          </cell>
        </row>
        <row r="573">
          <cell r="A573">
            <v>2013</v>
          </cell>
          <cell r="B573">
            <v>41456</v>
          </cell>
          <cell r="E573">
            <v>41470</v>
          </cell>
          <cell r="F573">
            <v>72000</v>
          </cell>
          <cell r="G573">
            <v>0</v>
          </cell>
          <cell r="H573">
            <v>0</v>
          </cell>
          <cell r="I573">
            <v>0</v>
          </cell>
          <cell r="J573">
            <v>600</v>
          </cell>
          <cell r="K573">
            <v>0</v>
          </cell>
          <cell r="L573">
            <v>600</v>
          </cell>
          <cell r="M573">
            <v>1662974</v>
          </cell>
          <cell r="P573">
            <v>1662974</v>
          </cell>
        </row>
        <row r="574">
          <cell r="A574">
            <v>2013</v>
          </cell>
          <cell r="B574">
            <v>41456</v>
          </cell>
          <cell r="E574">
            <v>41471</v>
          </cell>
          <cell r="F574">
            <v>96000</v>
          </cell>
          <cell r="G574">
            <v>0</v>
          </cell>
          <cell r="H574">
            <v>0</v>
          </cell>
          <cell r="I574">
            <v>0</v>
          </cell>
          <cell r="J574">
            <v>600</v>
          </cell>
          <cell r="K574">
            <v>0</v>
          </cell>
          <cell r="L574">
            <v>600</v>
          </cell>
          <cell r="M574">
            <v>1758374</v>
          </cell>
          <cell r="P574">
            <v>1758374</v>
          </cell>
        </row>
        <row r="575">
          <cell r="A575">
            <v>2013</v>
          </cell>
          <cell r="B575">
            <v>41456</v>
          </cell>
          <cell r="E575">
            <v>41472</v>
          </cell>
          <cell r="F575">
            <v>48000</v>
          </cell>
          <cell r="G575">
            <v>0</v>
          </cell>
          <cell r="H575">
            <v>0</v>
          </cell>
          <cell r="I575">
            <v>0</v>
          </cell>
          <cell r="J575">
            <v>200</v>
          </cell>
          <cell r="K575">
            <v>0</v>
          </cell>
          <cell r="L575">
            <v>200</v>
          </cell>
          <cell r="M575">
            <v>1806174</v>
          </cell>
          <cell r="P575">
            <v>1806174</v>
          </cell>
        </row>
        <row r="576">
          <cell r="A576">
            <v>2013</v>
          </cell>
          <cell r="B576">
            <v>41456</v>
          </cell>
          <cell r="E576">
            <v>41473</v>
          </cell>
          <cell r="F576">
            <v>56000</v>
          </cell>
          <cell r="G576">
            <v>0</v>
          </cell>
          <cell r="H576">
            <v>1500</v>
          </cell>
          <cell r="I576">
            <v>0</v>
          </cell>
          <cell r="J576">
            <v>200</v>
          </cell>
          <cell r="K576">
            <v>0</v>
          </cell>
          <cell r="L576">
            <v>1700</v>
          </cell>
          <cell r="M576">
            <v>1860474</v>
          </cell>
          <cell r="P576">
            <v>1860474</v>
          </cell>
        </row>
        <row r="577">
          <cell r="A577">
            <v>2013</v>
          </cell>
          <cell r="B577">
            <v>41456</v>
          </cell>
          <cell r="E577">
            <v>41474</v>
          </cell>
          <cell r="F577">
            <v>72000</v>
          </cell>
          <cell r="G577">
            <v>0</v>
          </cell>
          <cell r="H577">
            <v>0</v>
          </cell>
          <cell r="I577">
            <v>0</v>
          </cell>
          <cell r="J577">
            <v>400</v>
          </cell>
          <cell r="K577">
            <v>0</v>
          </cell>
          <cell r="L577">
            <v>400</v>
          </cell>
          <cell r="M577">
            <v>1932074</v>
          </cell>
          <cell r="P577">
            <v>1932074</v>
          </cell>
        </row>
        <row r="578">
          <cell r="A578">
            <v>2013</v>
          </cell>
          <cell r="B578">
            <v>41456</v>
          </cell>
          <cell r="E578">
            <v>41475</v>
          </cell>
          <cell r="F578">
            <v>0</v>
          </cell>
          <cell r="G578">
            <v>0</v>
          </cell>
          <cell r="H578">
            <v>0</v>
          </cell>
          <cell r="I578">
            <v>0</v>
          </cell>
          <cell r="J578">
            <v>400</v>
          </cell>
          <cell r="K578">
            <v>0</v>
          </cell>
          <cell r="L578">
            <v>400</v>
          </cell>
          <cell r="M578">
            <v>1931674</v>
          </cell>
          <cell r="P578">
            <v>1931674</v>
          </cell>
        </row>
        <row r="579">
          <cell r="A579">
            <v>2013</v>
          </cell>
          <cell r="B579">
            <v>41456</v>
          </cell>
          <cell r="E579">
            <v>41476</v>
          </cell>
          <cell r="F579">
            <v>0</v>
          </cell>
          <cell r="G579">
            <v>0</v>
          </cell>
          <cell r="H579">
            <v>0</v>
          </cell>
          <cell r="I579">
            <v>0</v>
          </cell>
          <cell r="J579">
            <v>800</v>
          </cell>
          <cell r="K579">
            <v>0</v>
          </cell>
          <cell r="L579">
            <v>800</v>
          </cell>
          <cell r="M579">
            <v>1930874</v>
          </cell>
          <cell r="P579">
            <v>1930874</v>
          </cell>
        </row>
        <row r="580">
          <cell r="A580">
            <v>2013</v>
          </cell>
          <cell r="B580">
            <v>41456</v>
          </cell>
          <cell r="E580">
            <v>41477</v>
          </cell>
          <cell r="F580">
            <v>56000</v>
          </cell>
          <cell r="G580">
            <v>0</v>
          </cell>
          <cell r="H580">
            <v>0</v>
          </cell>
          <cell r="I580">
            <v>0</v>
          </cell>
          <cell r="J580">
            <v>650</v>
          </cell>
          <cell r="K580">
            <v>23</v>
          </cell>
          <cell r="L580">
            <v>673</v>
          </cell>
          <cell r="M580">
            <v>1986201</v>
          </cell>
          <cell r="P580">
            <v>1986201</v>
          </cell>
        </row>
        <row r="581">
          <cell r="A581">
            <v>2013</v>
          </cell>
          <cell r="B581">
            <v>41456</v>
          </cell>
          <cell r="E581">
            <v>41478</v>
          </cell>
          <cell r="F581">
            <v>32000</v>
          </cell>
          <cell r="G581">
            <v>0</v>
          </cell>
          <cell r="H581">
            <v>0</v>
          </cell>
          <cell r="I581">
            <v>0</v>
          </cell>
          <cell r="J581">
            <v>1000</v>
          </cell>
          <cell r="K581">
            <v>0</v>
          </cell>
          <cell r="L581">
            <v>1000</v>
          </cell>
          <cell r="M581">
            <v>2017201</v>
          </cell>
          <cell r="P581">
            <v>2017201</v>
          </cell>
        </row>
        <row r="582">
          <cell r="A582">
            <v>2013</v>
          </cell>
          <cell r="B582">
            <v>41456</v>
          </cell>
          <cell r="E582">
            <v>41479</v>
          </cell>
          <cell r="F582">
            <v>0</v>
          </cell>
          <cell r="G582">
            <v>0</v>
          </cell>
          <cell r="H582">
            <v>0</v>
          </cell>
          <cell r="I582">
            <v>0</v>
          </cell>
          <cell r="J582">
            <v>600</v>
          </cell>
          <cell r="K582">
            <v>27</v>
          </cell>
          <cell r="L582">
            <v>627</v>
          </cell>
          <cell r="M582">
            <v>2016574</v>
          </cell>
          <cell r="P582">
            <v>2016574</v>
          </cell>
        </row>
        <row r="583">
          <cell r="A583">
            <v>2013</v>
          </cell>
          <cell r="B583">
            <v>41456</v>
          </cell>
          <cell r="E583">
            <v>41480</v>
          </cell>
          <cell r="F583">
            <v>0</v>
          </cell>
          <cell r="G583">
            <v>0</v>
          </cell>
          <cell r="H583">
            <v>1370</v>
          </cell>
          <cell r="I583">
            <v>0</v>
          </cell>
          <cell r="J583">
            <v>750</v>
          </cell>
          <cell r="K583">
            <v>0</v>
          </cell>
          <cell r="L583">
            <v>2120</v>
          </cell>
          <cell r="M583">
            <v>2014454</v>
          </cell>
          <cell r="P583">
            <v>2014454</v>
          </cell>
        </row>
        <row r="584">
          <cell r="A584">
            <v>2013</v>
          </cell>
          <cell r="B584">
            <v>41456</v>
          </cell>
          <cell r="E584">
            <v>41481</v>
          </cell>
          <cell r="F584">
            <v>0</v>
          </cell>
          <cell r="G584">
            <v>0</v>
          </cell>
          <cell r="H584">
            <v>0</v>
          </cell>
          <cell r="I584">
            <v>0</v>
          </cell>
          <cell r="J584">
            <v>800</v>
          </cell>
          <cell r="K584">
            <v>0</v>
          </cell>
          <cell r="L584">
            <v>800</v>
          </cell>
          <cell r="M584">
            <v>2013654</v>
          </cell>
          <cell r="P584">
            <v>2013654</v>
          </cell>
        </row>
        <row r="585">
          <cell r="A585">
            <v>2013</v>
          </cell>
          <cell r="B585">
            <v>41456</v>
          </cell>
          <cell r="E585">
            <v>41482</v>
          </cell>
          <cell r="F585">
            <v>0</v>
          </cell>
          <cell r="G585">
            <v>0</v>
          </cell>
          <cell r="H585">
            <v>0</v>
          </cell>
          <cell r="I585">
            <v>0</v>
          </cell>
          <cell r="J585">
            <v>800</v>
          </cell>
          <cell r="K585">
            <v>0</v>
          </cell>
          <cell r="L585">
            <v>800</v>
          </cell>
          <cell r="M585">
            <v>2012854</v>
          </cell>
          <cell r="P585">
            <v>2012854</v>
          </cell>
        </row>
        <row r="586">
          <cell r="A586">
            <v>2013</v>
          </cell>
          <cell r="B586">
            <v>41456</v>
          </cell>
          <cell r="E586">
            <v>41483</v>
          </cell>
          <cell r="F586">
            <v>0</v>
          </cell>
          <cell r="G586">
            <v>0</v>
          </cell>
          <cell r="H586">
            <v>0</v>
          </cell>
          <cell r="I586">
            <v>0</v>
          </cell>
          <cell r="J586">
            <v>400</v>
          </cell>
          <cell r="K586">
            <v>0</v>
          </cell>
          <cell r="L586">
            <v>400</v>
          </cell>
          <cell r="M586">
            <v>2012454</v>
          </cell>
          <cell r="P586">
            <v>2012454</v>
          </cell>
        </row>
        <row r="587">
          <cell r="A587">
            <v>2013</v>
          </cell>
          <cell r="B587">
            <v>41456</v>
          </cell>
          <cell r="E587">
            <v>41484</v>
          </cell>
          <cell r="F587">
            <v>0</v>
          </cell>
          <cell r="G587">
            <v>0</v>
          </cell>
          <cell r="H587">
            <v>0</v>
          </cell>
          <cell r="I587">
            <v>0</v>
          </cell>
          <cell r="J587">
            <v>600</v>
          </cell>
          <cell r="K587">
            <v>0</v>
          </cell>
          <cell r="L587">
            <v>600</v>
          </cell>
          <cell r="M587">
            <v>2011854</v>
          </cell>
          <cell r="P587">
            <v>2011854</v>
          </cell>
        </row>
        <row r="588">
          <cell r="A588">
            <v>2013</v>
          </cell>
          <cell r="B588">
            <v>41456</v>
          </cell>
          <cell r="E588">
            <v>41485</v>
          </cell>
          <cell r="F588">
            <v>0</v>
          </cell>
          <cell r="G588">
            <v>0</v>
          </cell>
          <cell r="H588">
            <v>0</v>
          </cell>
          <cell r="I588">
            <v>0</v>
          </cell>
          <cell r="J588">
            <v>400</v>
          </cell>
          <cell r="K588">
            <v>0</v>
          </cell>
          <cell r="L588">
            <v>400</v>
          </cell>
          <cell r="M588">
            <v>2011454</v>
          </cell>
          <cell r="P588">
            <v>2011454</v>
          </cell>
        </row>
        <row r="589">
          <cell r="A589">
            <v>2013</v>
          </cell>
          <cell r="B589">
            <v>41456</v>
          </cell>
          <cell r="E589">
            <v>41486</v>
          </cell>
          <cell r="F589">
            <v>0</v>
          </cell>
          <cell r="G589">
            <v>0</v>
          </cell>
          <cell r="H589">
            <v>9080</v>
          </cell>
          <cell r="I589">
            <v>0</v>
          </cell>
          <cell r="J589">
            <v>600</v>
          </cell>
          <cell r="K589">
            <v>0</v>
          </cell>
          <cell r="L589">
            <v>9680</v>
          </cell>
          <cell r="M589">
            <v>2001774</v>
          </cell>
          <cell r="P589">
            <v>2001774</v>
          </cell>
        </row>
        <row r="590">
          <cell r="A590">
            <v>2013</v>
          </cell>
          <cell r="B590">
            <v>41487</v>
          </cell>
          <cell r="E590">
            <v>41487</v>
          </cell>
          <cell r="F590">
            <v>0</v>
          </cell>
          <cell r="G590">
            <v>0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2001774</v>
          </cell>
          <cell r="P590">
            <v>2001774</v>
          </cell>
        </row>
        <row r="591">
          <cell r="A591">
            <v>2013</v>
          </cell>
          <cell r="B591">
            <v>41487</v>
          </cell>
          <cell r="E591">
            <v>41487</v>
          </cell>
          <cell r="J591">
            <v>300</v>
          </cell>
          <cell r="L591">
            <v>300</v>
          </cell>
          <cell r="M591">
            <v>2001474</v>
          </cell>
          <cell r="P591">
            <v>2001474</v>
          </cell>
        </row>
        <row r="592">
          <cell r="A592">
            <v>2013</v>
          </cell>
          <cell r="B592">
            <v>41487</v>
          </cell>
          <cell r="E592">
            <v>41488</v>
          </cell>
          <cell r="J592">
            <v>600</v>
          </cell>
          <cell r="L592">
            <v>600</v>
          </cell>
          <cell r="M592">
            <v>2000874</v>
          </cell>
          <cell r="P592">
            <v>2000874</v>
          </cell>
        </row>
        <row r="593">
          <cell r="A593">
            <v>2013</v>
          </cell>
          <cell r="B593">
            <v>41487</v>
          </cell>
          <cell r="E593">
            <v>41489</v>
          </cell>
          <cell r="L593">
            <v>0</v>
          </cell>
          <cell r="M593">
            <v>2000874</v>
          </cell>
          <cell r="P593">
            <v>2000874</v>
          </cell>
        </row>
        <row r="594">
          <cell r="A594">
            <v>2013</v>
          </cell>
          <cell r="B594">
            <v>41487</v>
          </cell>
          <cell r="E594">
            <v>41490</v>
          </cell>
          <cell r="J594">
            <v>1050</v>
          </cell>
          <cell r="K594">
            <v>80</v>
          </cell>
          <cell r="L594">
            <v>1130</v>
          </cell>
          <cell r="M594">
            <v>1999744</v>
          </cell>
          <cell r="P594">
            <v>1999744</v>
          </cell>
        </row>
        <row r="595">
          <cell r="A595">
            <v>2013</v>
          </cell>
          <cell r="B595">
            <v>41487</v>
          </cell>
          <cell r="E595">
            <v>41491</v>
          </cell>
          <cell r="J595">
            <v>600</v>
          </cell>
          <cell r="L595">
            <v>600</v>
          </cell>
          <cell r="M595">
            <v>1999144</v>
          </cell>
          <cell r="P595">
            <v>1999144</v>
          </cell>
        </row>
        <row r="596">
          <cell r="A596">
            <v>2013</v>
          </cell>
          <cell r="B596">
            <v>41487</v>
          </cell>
          <cell r="E596">
            <v>41492</v>
          </cell>
          <cell r="J596">
            <v>250</v>
          </cell>
          <cell r="L596">
            <v>250</v>
          </cell>
          <cell r="M596">
            <v>1998894</v>
          </cell>
          <cell r="P596">
            <v>1998894</v>
          </cell>
        </row>
        <row r="597">
          <cell r="A597">
            <v>2013</v>
          </cell>
          <cell r="B597">
            <v>41487</v>
          </cell>
          <cell r="E597">
            <v>41493</v>
          </cell>
          <cell r="J597">
            <v>800</v>
          </cell>
          <cell r="L597">
            <v>800</v>
          </cell>
          <cell r="M597">
            <v>1998094</v>
          </cell>
          <cell r="P597">
            <v>1998094</v>
          </cell>
        </row>
        <row r="598">
          <cell r="A598">
            <v>2013</v>
          </cell>
          <cell r="B598">
            <v>41487</v>
          </cell>
          <cell r="E598">
            <v>41494</v>
          </cell>
          <cell r="G598">
            <v>8140</v>
          </cell>
          <cell r="J598">
            <v>250</v>
          </cell>
          <cell r="L598">
            <v>8390</v>
          </cell>
          <cell r="M598">
            <v>1989704</v>
          </cell>
          <cell r="P598">
            <v>1989704</v>
          </cell>
        </row>
        <row r="599">
          <cell r="A599">
            <v>2013</v>
          </cell>
          <cell r="B599">
            <v>41487</v>
          </cell>
          <cell r="E599">
            <v>41495</v>
          </cell>
          <cell r="J599">
            <v>400</v>
          </cell>
          <cell r="L599">
            <v>400</v>
          </cell>
          <cell r="M599">
            <v>1989304</v>
          </cell>
          <cell r="P599">
            <v>1989304</v>
          </cell>
        </row>
        <row r="600">
          <cell r="A600">
            <v>2013</v>
          </cell>
          <cell r="B600">
            <v>41487</v>
          </cell>
          <cell r="E600">
            <v>41496</v>
          </cell>
          <cell r="J600">
            <v>850</v>
          </cell>
          <cell r="L600">
            <v>850</v>
          </cell>
          <cell r="M600">
            <v>1988454</v>
          </cell>
          <cell r="P600">
            <v>1988454</v>
          </cell>
        </row>
        <row r="601">
          <cell r="A601">
            <v>2013</v>
          </cell>
          <cell r="B601">
            <v>41487</v>
          </cell>
          <cell r="E601">
            <v>41497</v>
          </cell>
          <cell r="J601">
            <v>1011</v>
          </cell>
          <cell r="L601">
            <v>1011</v>
          </cell>
          <cell r="M601">
            <v>1987443</v>
          </cell>
          <cell r="P601">
            <v>1987443</v>
          </cell>
        </row>
        <row r="602">
          <cell r="A602">
            <v>2013</v>
          </cell>
          <cell r="B602">
            <v>41487</v>
          </cell>
          <cell r="E602">
            <v>41498</v>
          </cell>
          <cell r="J602">
            <v>900</v>
          </cell>
          <cell r="L602">
            <v>900</v>
          </cell>
          <cell r="M602">
            <v>1986543</v>
          </cell>
          <cell r="P602">
            <v>1986543</v>
          </cell>
        </row>
        <row r="603">
          <cell r="A603">
            <v>2013</v>
          </cell>
          <cell r="B603">
            <v>41487</v>
          </cell>
          <cell r="E603">
            <v>41499</v>
          </cell>
          <cell r="J603">
            <v>1550</v>
          </cell>
          <cell r="L603">
            <v>1550</v>
          </cell>
          <cell r="M603">
            <v>1984993</v>
          </cell>
          <cell r="P603">
            <v>1984993</v>
          </cell>
        </row>
        <row r="604">
          <cell r="A604">
            <v>2013</v>
          </cell>
          <cell r="B604">
            <v>41487</v>
          </cell>
          <cell r="E604">
            <v>41500</v>
          </cell>
          <cell r="J604">
            <v>550</v>
          </cell>
          <cell r="L604">
            <v>550</v>
          </cell>
          <cell r="M604">
            <v>1984443</v>
          </cell>
          <cell r="P604">
            <v>1984443</v>
          </cell>
        </row>
        <row r="605">
          <cell r="A605">
            <v>2013</v>
          </cell>
          <cell r="B605">
            <v>41487</v>
          </cell>
          <cell r="E605">
            <v>41501</v>
          </cell>
          <cell r="J605">
            <v>1100</v>
          </cell>
          <cell r="L605">
            <v>1100</v>
          </cell>
          <cell r="M605">
            <v>1983343</v>
          </cell>
          <cell r="P605">
            <v>1983343</v>
          </cell>
        </row>
        <row r="606">
          <cell r="A606">
            <v>2013</v>
          </cell>
          <cell r="B606">
            <v>41487</v>
          </cell>
          <cell r="E606">
            <v>41502</v>
          </cell>
          <cell r="F606">
            <v>112000</v>
          </cell>
          <cell r="J606">
            <v>770</v>
          </cell>
          <cell r="L606">
            <v>770</v>
          </cell>
          <cell r="M606">
            <v>2094573</v>
          </cell>
          <cell r="P606">
            <v>2094573</v>
          </cell>
        </row>
        <row r="607">
          <cell r="A607">
            <v>2013</v>
          </cell>
          <cell r="B607">
            <v>41487</v>
          </cell>
          <cell r="E607">
            <v>41503</v>
          </cell>
          <cell r="J607">
            <v>600</v>
          </cell>
          <cell r="L607">
            <v>600</v>
          </cell>
          <cell r="M607">
            <v>2093973</v>
          </cell>
          <cell r="P607">
            <v>2093973</v>
          </cell>
        </row>
        <row r="608">
          <cell r="A608">
            <v>2013</v>
          </cell>
          <cell r="B608">
            <v>41487</v>
          </cell>
          <cell r="E608">
            <v>41504</v>
          </cell>
          <cell r="J608">
            <v>1023</v>
          </cell>
          <cell r="L608">
            <v>1023</v>
          </cell>
          <cell r="M608">
            <v>2092950</v>
          </cell>
          <cell r="P608">
            <v>2092950</v>
          </cell>
        </row>
        <row r="609">
          <cell r="A609">
            <v>2013</v>
          </cell>
          <cell r="B609">
            <v>41487</v>
          </cell>
          <cell r="E609">
            <v>41505</v>
          </cell>
          <cell r="F609">
            <v>40000</v>
          </cell>
          <cell r="J609">
            <v>400</v>
          </cell>
          <cell r="L609">
            <v>400</v>
          </cell>
          <cell r="M609">
            <v>2132550</v>
          </cell>
          <cell r="P609">
            <v>2132550</v>
          </cell>
        </row>
        <row r="610">
          <cell r="A610">
            <v>2013</v>
          </cell>
          <cell r="B610">
            <v>41487</v>
          </cell>
          <cell r="E610">
            <v>41506</v>
          </cell>
          <cell r="F610">
            <v>40000</v>
          </cell>
          <cell r="I610">
            <v>4725</v>
          </cell>
          <cell r="J610">
            <v>1100</v>
          </cell>
          <cell r="K610">
            <v>30</v>
          </cell>
          <cell r="L610">
            <v>5855</v>
          </cell>
          <cell r="M610">
            <v>2166695</v>
          </cell>
          <cell r="P610">
            <v>2166695</v>
          </cell>
        </row>
        <row r="611">
          <cell r="A611">
            <v>2013</v>
          </cell>
          <cell r="B611">
            <v>41487</v>
          </cell>
          <cell r="E611">
            <v>41507</v>
          </cell>
          <cell r="F611">
            <v>72000</v>
          </cell>
          <cell r="J611">
            <v>700</v>
          </cell>
          <cell r="L611">
            <v>700</v>
          </cell>
          <cell r="M611">
            <v>2237995</v>
          </cell>
          <cell r="P611">
            <v>2237995</v>
          </cell>
        </row>
        <row r="612">
          <cell r="A612">
            <v>2013</v>
          </cell>
          <cell r="B612">
            <v>41487</v>
          </cell>
          <cell r="E612">
            <v>41508</v>
          </cell>
          <cell r="F612">
            <v>56000</v>
          </cell>
          <cell r="G612">
            <v>4300</v>
          </cell>
          <cell r="J612">
            <v>1300</v>
          </cell>
          <cell r="L612">
            <v>5600</v>
          </cell>
          <cell r="M612">
            <v>2288395</v>
          </cell>
          <cell r="P612">
            <v>2288395</v>
          </cell>
        </row>
        <row r="613">
          <cell r="A613">
            <v>2013</v>
          </cell>
          <cell r="B613">
            <v>41487</v>
          </cell>
          <cell r="E613">
            <v>41509</v>
          </cell>
          <cell r="F613">
            <v>40000</v>
          </cell>
          <cell r="J613">
            <v>1420</v>
          </cell>
          <cell r="L613">
            <v>1420</v>
          </cell>
          <cell r="M613">
            <v>2326975</v>
          </cell>
          <cell r="P613">
            <v>2326975</v>
          </cell>
        </row>
        <row r="614">
          <cell r="A614">
            <v>2013</v>
          </cell>
          <cell r="B614">
            <v>41487</v>
          </cell>
          <cell r="E614">
            <v>41510</v>
          </cell>
          <cell r="J614">
            <v>916</v>
          </cell>
          <cell r="L614">
            <v>916</v>
          </cell>
          <cell r="M614">
            <v>2326059</v>
          </cell>
          <cell r="P614">
            <v>2326059</v>
          </cell>
        </row>
        <row r="615">
          <cell r="A615">
            <v>2013</v>
          </cell>
          <cell r="B615">
            <v>41487</v>
          </cell>
          <cell r="E615">
            <v>41511</v>
          </cell>
          <cell r="J615">
            <v>1000</v>
          </cell>
          <cell r="L615">
            <v>1000</v>
          </cell>
          <cell r="M615">
            <v>2325059</v>
          </cell>
          <cell r="P615">
            <v>2325059</v>
          </cell>
        </row>
        <row r="616">
          <cell r="A616">
            <v>2013</v>
          </cell>
          <cell r="B616">
            <v>41487</v>
          </cell>
          <cell r="E616">
            <v>41512</v>
          </cell>
          <cell r="F616">
            <v>88000</v>
          </cell>
          <cell r="J616">
            <v>1560</v>
          </cell>
          <cell r="K616">
            <v>110</v>
          </cell>
          <cell r="L616">
            <v>1670</v>
          </cell>
          <cell r="M616">
            <v>2411389</v>
          </cell>
          <cell r="P616">
            <v>2411389</v>
          </cell>
        </row>
        <row r="617">
          <cell r="A617">
            <v>2013</v>
          </cell>
          <cell r="B617">
            <v>41487</v>
          </cell>
          <cell r="E617">
            <v>41513</v>
          </cell>
          <cell r="F617">
            <v>40000</v>
          </cell>
          <cell r="J617">
            <v>400</v>
          </cell>
          <cell r="L617">
            <v>400</v>
          </cell>
          <cell r="M617">
            <v>2450989</v>
          </cell>
          <cell r="P617">
            <v>2450989</v>
          </cell>
        </row>
        <row r="618">
          <cell r="A618">
            <v>2013</v>
          </cell>
          <cell r="B618">
            <v>41487</v>
          </cell>
          <cell r="E618">
            <v>41514</v>
          </cell>
          <cell r="F618">
            <v>96000</v>
          </cell>
          <cell r="J618">
            <v>600</v>
          </cell>
          <cell r="L618">
            <v>600</v>
          </cell>
          <cell r="M618">
            <v>2546389</v>
          </cell>
          <cell r="P618">
            <v>2546389</v>
          </cell>
        </row>
        <row r="619">
          <cell r="A619">
            <v>2013</v>
          </cell>
          <cell r="B619">
            <v>41487</v>
          </cell>
          <cell r="E619">
            <v>41515</v>
          </cell>
          <cell r="F619">
            <v>88000</v>
          </cell>
          <cell r="I619">
            <v>4505</v>
          </cell>
          <cell r="J619">
            <v>700</v>
          </cell>
          <cell r="L619">
            <v>5205</v>
          </cell>
          <cell r="M619">
            <v>2629184</v>
          </cell>
          <cell r="P619">
            <v>2629184</v>
          </cell>
        </row>
        <row r="620">
          <cell r="A620">
            <v>2013</v>
          </cell>
          <cell r="B620">
            <v>41487</v>
          </cell>
          <cell r="E620">
            <v>41516</v>
          </cell>
          <cell r="F620">
            <v>104000</v>
          </cell>
          <cell r="J620">
            <v>2300</v>
          </cell>
          <cell r="L620">
            <v>2300</v>
          </cell>
          <cell r="M620">
            <v>2730884</v>
          </cell>
          <cell r="P620">
            <v>2730884</v>
          </cell>
        </row>
        <row r="621">
          <cell r="A621">
            <v>2013</v>
          </cell>
          <cell r="B621">
            <v>41487</v>
          </cell>
          <cell r="E621">
            <v>41517</v>
          </cell>
          <cell r="J621">
            <v>500</v>
          </cell>
          <cell r="L621">
            <v>500</v>
          </cell>
          <cell r="M621">
            <v>2730384</v>
          </cell>
          <cell r="P621">
            <v>2730384</v>
          </cell>
        </row>
        <row r="622">
          <cell r="A622">
            <v>2013</v>
          </cell>
          <cell r="B622">
            <v>41518</v>
          </cell>
          <cell r="E622">
            <v>41518</v>
          </cell>
          <cell r="L622">
            <v>0</v>
          </cell>
          <cell r="M622">
            <v>2730384</v>
          </cell>
          <cell r="P622">
            <v>2730384</v>
          </cell>
        </row>
        <row r="623">
          <cell r="A623">
            <v>2013</v>
          </cell>
          <cell r="B623">
            <v>41518</v>
          </cell>
          <cell r="E623">
            <v>41518</v>
          </cell>
          <cell r="J623">
            <v>1700</v>
          </cell>
          <cell r="L623">
            <v>1700</v>
          </cell>
          <cell r="M623">
            <v>2728684</v>
          </cell>
          <cell r="P623">
            <v>2728684</v>
          </cell>
        </row>
        <row r="624">
          <cell r="A624">
            <v>2013</v>
          </cell>
          <cell r="B624">
            <v>41518</v>
          </cell>
          <cell r="E624">
            <v>41519</v>
          </cell>
          <cell r="F624">
            <v>16000</v>
          </cell>
          <cell r="J624">
            <v>900</v>
          </cell>
          <cell r="L624">
            <v>900</v>
          </cell>
          <cell r="M624">
            <v>2743784</v>
          </cell>
          <cell r="P624">
            <v>2743784</v>
          </cell>
        </row>
        <row r="625">
          <cell r="A625">
            <v>2013</v>
          </cell>
          <cell r="B625">
            <v>41518</v>
          </cell>
          <cell r="E625">
            <v>41520</v>
          </cell>
          <cell r="J625">
            <v>500</v>
          </cell>
          <cell r="L625">
            <v>500</v>
          </cell>
          <cell r="M625">
            <v>2743284</v>
          </cell>
          <cell r="P625">
            <v>2743284</v>
          </cell>
        </row>
        <row r="626">
          <cell r="A626">
            <v>2013</v>
          </cell>
          <cell r="B626">
            <v>41518</v>
          </cell>
          <cell r="E626">
            <v>41521</v>
          </cell>
          <cell r="J626">
            <v>400</v>
          </cell>
          <cell r="L626">
            <v>400</v>
          </cell>
          <cell r="M626">
            <v>2742884</v>
          </cell>
          <cell r="P626">
            <v>2742884</v>
          </cell>
        </row>
        <row r="627">
          <cell r="A627">
            <v>2013</v>
          </cell>
          <cell r="B627">
            <v>41518</v>
          </cell>
          <cell r="E627">
            <v>41522</v>
          </cell>
          <cell r="J627">
            <v>600</v>
          </cell>
          <cell r="L627">
            <v>600</v>
          </cell>
          <cell r="M627">
            <v>2742284</v>
          </cell>
          <cell r="P627">
            <v>2742284</v>
          </cell>
        </row>
        <row r="628">
          <cell r="A628">
            <v>2013</v>
          </cell>
          <cell r="B628">
            <v>41518</v>
          </cell>
          <cell r="E628">
            <v>41523</v>
          </cell>
          <cell r="J628">
            <v>700</v>
          </cell>
          <cell r="L628">
            <v>700</v>
          </cell>
          <cell r="M628">
            <v>2741584</v>
          </cell>
          <cell r="P628">
            <v>2741584</v>
          </cell>
        </row>
        <row r="629">
          <cell r="A629">
            <v>2013</v>
          </cell>
          <cell r="B629">
            <v>41518</v>
          </cell>
          <cell r="E629">
            <v>41524</v>
          </cell>
          <cell r="G629">
            <v>1570</v>
          </cell>
          <cell r="J629">
            <v>750</v>
          </cell>
          <cell r="L629">
            <v>2320</v>
          </cell>
          <cell r="M629">
            <v>2739264</v>
          </cell>
          <cell r="P629">
            <v>2739264</v>
          </cell>
        </row>
        <row r="630">
          <cell r="A630">
            <v>2013</v>
          </cell>
          <cell r="B630">
            <v>41518</v>
          </cell>
          <cell r="E630">
            <v>41525</v>
          </cell>
          <cell r="J630">
            <v>1100</v>
          </cell>
          <cell r="L630">
            <v>1100</v>
          </cell>
          <cell r="M630">
            <v>2738164</v>
          </cell>
          <cell r="P630">
            <v>2738164</v>
          </cell>
        </row>
        <row r="631">
          <cell r="A631">
            <v>2013</v>
          </cell>
          <cell r="B631">
            <v>41518</v>
          </cell>
          <cell r="E631">
            <v>41526</v>
          </cell>
          <cell r="J631">
            <v>721</v>
          </cell>
          <cell r="L631">
            <v>721</v>
          </cell>
          <cell r="M631">
            <v>2737443</v>
          </cell>
          <cell r="P631">
            <v>2737443</v>
          </cell>
        </row>
        <row r="632">
          <cell r="A632">
            <v>2013</v>
          </cell>
          <cell r="B632">
            <v>41518</v>
          </cell>
          <cell r="E632">
            <v>41527</v>
          </cell>
          <cell r="J632">
            <v>875</v>
          </cell>
          <cell r="L632">
            <v>875</v>
          </cell>
          <cell r="M632">
            <v>2736568</v>
          </cell>
          <cell r="P632">
            <v>2736568</v>
          </cell>
        </row>
        <row r="633">
          <cell r="A633">
            <v>2013</v>
          </cell>
          <cell r="B633">
            <v>41518</v>
          </cell>
          <cell r="E633">
            <v>41528</v>
          </cell>
          <cell r="J633">
            <v>1350</v>
          </cell>
          <cell r="L633">
            <v>1350</v>
          </cell>
          <cell r="M633">
            <v>2735218</v>
          </cell>
          <cell r="P633">
            <v>2735218</v>
          </cell>
        </row>
        <row r="634">
          <cell r="A634">
            <v>2013</v>
          </cell>
          <cell r="B634">
            <v>41518</v>
          </cell>
          <cell r="E634">
            <v>41529</v>
          </cell>
          <cell r="J634">
            <v>550</v>
          </cell>
          <cell r="L634">
            <v>550</v>
          </cell>
          <cell r="M634">
            <v>2734668</v>
          </cell>
          <cell r="P634">
            <v>2734668</v>
          </cell>
        </row>
        <row r="635">
          <cell r="A635">
            <v>2013</v>
          </cell>
          <cell r="B635">
            <v>41518</v>
          </cell>
          <cell r="E635">
            <v>41530</v>
          </cell>
          <cell r="J635">
            <v>850</v>
          </cell>
          <cell r="L635">
            <v>850</v>
          </cell>
          <cell r="M635">
            <v>2733818</v>
          </cell>
          <cell r="P635">
            <v>2733818</v>
          </cell>
        </row>
        <row r="636">
          <cell r="A636">
            <v>2013</v>
          </cell>
          <cell r="B636">
            <v>41518</v>
          </cell>
          <cell r="E636">
            <v>41531</v>
          </cell>
          <cell r="J636">
            <v>200</v>
          </cell>
          <cell r="L636">
            <v>200</v>
          </cell>
          <cell r="M636">
            <v>2733618</v>
          </cell>
          <cell r="P636">
            <v>2733618</v>
          </cell>
        </row>
        <row r="637">
          <cell r="A637">
            <v>2013</v>
          </cell>
          <cell r="B637">
            <v>41518</v>
          </cell>
          <cell r="E637">
            <v>41532</v>
          </cell>
          <cell r="J637">
            <v>150</v>
          </cell>
          <cell r="L637">
            <v>150</v>
          </cell>
          <cell r="M637">
            <v>2733468</v>
          </cell>
          <cell r="P637">
            <v>2733468</v>
          </cell>
        </row>
        <row r="638">
          <cell r="A638">
            <v>2013</v>
          </cell>
          <cell r="B638">
            <v>41518</v>
          </cell>
          <cell r="E638">
            <v>41533</v>
          </cell>
          <cell r="J638">
            <v>350</v>
          </cell>
          <cell r="L638">
            <v>350</v>
          </cell>
          <cell r="M638">
            <v>2733118</v>
          </cell>
          <cell r="P638">
            <v>2733118</v>
          </cell>
        </row>
        <row r="639">
          <cell r="A639">
            <v>2013</v>
          </cell>
          <cell r="B639">
            <v>41518</v>
          </cell>
          <cell r="E639">
            <v>41534</v>
          </cell>
          <cell r="I639">
            <v>350</v>
          </cell>
          <cell r="J639">
            <v>300</v>
          </cell>
          <cell r="K639">
            <v>150</v>
          </cell>
          <cell r="L639">
            <v>800</v>
          </cell>
          <cell r="M639">
            <v>2732318</v>
          </cell>
          <cell r="P639">
            <v>2732318</v>
          </cell>
        </row>
        <row r="640">
          <cell r="A640">
            <v>2013</v>
          </cell>
          <cell r="B640">
            <v>41518</v>
          </cell>
          <cell r="E640">
            <v>41535</v>
          </cell>
          <cell r="J640">
            <v>460</v>
          </cell>
          <cell r="L640">
            <v>460</v>
          </cell>
          <cell r="M640">
            <v>2731858</v>
          </cell>
          <cell r="P640">
            <v>2731858</v>
          </cell>
        </row>
        <row r="641">
          <cell r="A641">
            <v>2013</v>
          </cell>
          <cell r="B641">
            <v>41518</v>
          </cell>
          <cell r="E641">
            <v>41536</v>
          </cell>
          <cell r="G641">
            <v>350</v>
          </cell>
          <cell r="J641">
            <v>550</v>
          </cell>
          <cell r="L641">
            <v>900</v>
          </cell>
          <cell r="M641">
            <v>2730958</v>
          </cell>
          <cell r="P641">
            <v>2730958</v>
          </cell>
        </row>
        <row r="642">
          <cell r="A642">
            <v>2013</v>
          </cell>
          <cell r="B642">
            <v>41518</v>
          </cell>
          <cell r="E642">
            <v>41537</v>
          </cell>
          <cell r="J642">
            <v>550</v>
          </cell>
          <cell r="L642">
            <v>550</v>
          </cell>
          <cell r="M642">
            <v>2730408</v>
          </cell>
          <cell r="P642">
            <v>2730408</v>
          </cell>
        </row>
        <row r="643">
          <cell r="A643">
            <v>2013</v>
          </cell>
          <cell r="B643">
            <v>41518</v>
          </cell>
          <cell r="E643">
            <v>41538</v>
          </cell>
          <cell r="J643">
            <v>200</v>
          </cell>
          <cell r="L643">
            <v>200</v>
          </cell>
          <cell r="M643">
            <v>2730208</v>
          </cell>
          <cell r="P643">
            <v>2730208</v>
          </cell>
        </row>
        <row r="644">
          <cell r="A644">
            <v>2013</v>
          </cell>
          <cell r="B644">
            <v>41518</v>
          </cell>
          <cell r="E644">
            <v>41539</v>
          </cell>
          <cell r="J644">
            <v>600</v>
          </cell>
          <cell r="L644">
            <v>600</v>
          </cell>
          <cell r="M644">
            <v>2729608</v>
          </cell>
          <cell r="P644">
            <v>2729608</v>
          </cell>
        </row>
        <row r="645">
          <cell r="A645">
            <v>2013</v>
          </cell>
          <cell r="B645">
            <v>41518</v>
          </cell>
          <cell r="E645">
            <v>41540</v>
          </cell>
          <cell r="J645">
            <v>600</v>
          </cell>
          <cell r="L645">
            <v>600</v>
          </cell>
          <cell r="M645">
            <v>2729008</v>
          </cell>
          <cell r="P645">
            <v>2729008</v>
          </cell>
        </row>
        <row r="646">
          <cell r="A646">
            <v>2013</v>
          </cell>
          <cell r="B646">
            <v>41518</v>
          </cell>
          <cell r="E646">
            <v>41541</v>
          </cell>
          <cell r="J646">
            <v>900</v>
          </cell>
          <cell r="L646">
            <v>900</v>
          </cell>
          <cell r="M646">
            <v>2728108</v>
          </cell>
          <cell r="P646">
            <v>2728108</v>
          </cell>
        </row>
        <row r="647">
          <cell r="A647">
            <v>2013</v>
          </cell>
          <cell r="B647">
            <v>41518</v>
          </cell>
          <cell r="E647">
            <v>41542</v>
          </cell>
          <cell r="I647">
            <v>350</v>
          </cell>
          <cell r="J647">
            <v>200</v>
          </cell>
          <cell r="K647">
            <v>150</v>
          </cell>
          <cell r="L647">
            <v>700</v>
          </cell>
          <cell r="M647">
            <v>2727408</v>
          </cell>
          <cell r="P647">
            <v>2727408</v>
          </cell>
        </row>
        <row r="648">
          <cell r="A648">
            <v>2013</v>
          </cell>
          <cell r="B648">
            <v>41518</v>
          </cell>
          <cell r="E648">
            <v>41543</v>
          </cell>
          <cell r="J648">
            <v>400</v>
          </cell>
          <cell r="L648">
            <v>400</v>
          </cell>
          <cell r="M648">
            <v>2727008</v>
          </cell>
          <cell r="P648">
            <v>2727008</v>
          </cell>
        </row>
        <row r="649">
          <cell r="A649">
            <v>2013</v>
          </cell>
          <cell r="B649">
            <v>41518</v>
          </cell>
          <cell r="E649">
            <v>41544</v>
          </cell>
          <cell r="J649">
            <v>450</v>
          </cell>
          <cell r="L649">
            <v>450</v>
          </cell>
          <cell r="M649">
            <v>2726558</v>
          </cell>
          <cell r="P649">
            <v>2726558</v>
          </cell>
        </row>
        <row r="650">
          <cell r="A650">
            <v>2013</v>
          </cell>
          <cell r="B650">
            <v>41518</v>
          </cell>
          <cell r="E650">
            <v>41545</v>
          </cell>
          <cell r="J650">
            <v>550</v>
          </cell>
          <cell r="L650">
            <v>550</v>
          </cell>
          <cell r="M650">
            <v>2726008</v>
          </cell>
          <cell r="P650">
            <v>2726008</v>
          </cell>
        </row>
        <row r="651">
          <cell r="A651">
            <v>2013</v>
          </cell>
          <cell r="B651">
            <v>41518</v>
          </cell>
          <cell r="E651">
            <v>41546</v>
          </cell>
          <cell r="J651">
            <v>450</v>
          </cell>
          <cell r="L651">
            <v>450</v>
          </cell>
          <cell r="M651">
            <v>2725558</v>
          </cell>
          <cell r="P651">
            <v>2725558</v>
          </cell>
        </row>
        <row r="652">
          <cell r="A652">
            <v>2013</v>
          </cell>
          <cell r="B652">
            <v>41518</v>
          </cell>
          <cell r="E652">
            <v>41547</v>
          </cell>
          <cell r="G652">
            <v>2930</v>
          </cell>
          <cell r="J652">
            <v>900</v>
          </cell>
          <cell r="L652">
            <v>3830</v>
          </cell>
          <cell r="M652">
            <v>2721728</v>
          </cell>
          <cell r="P652">
            <v>2721728</v>
          </cell>
        </row>
        <row r="653">
          <cell r="A653">
            <v>2013</v>
          </cell>
          <cell r="B653">
            <v>41548</v>
          </cell>
          <cell r="E653">
            <v>41548</v>
          </cell>
          <cell r="L653">
            <v>0</v>
          </cell>
          <cell r="M653">
            <v>2721728</v>
          </cell>
          <cell r="P653">
            <v>2721728</v>
          </cell>
        </row>
        <row r="654">
          <cell r="A654">
            <v>2013</v>
          </cell>
          <cell r="B654">
            <v>41548</v>
          </cell>
          <cell r="E654">
            <v>41548</v>
          </cell>
          <cell r="J654">
            <v>1000</v>
          </cell>
          <cell r="L654">
            <v>1000</v>
          </cell>
          <cell r="M654">
            <v>2720728</v>
          </cell>
          <cell r="P654">
            <v>2720728</v>
          </cell>
        </row>
        <row r="655">
          <cell r="A655">
            <v>2013</v>
          </cell>
          <cell r="B655">
            <v>41548</v>
          </cell>
          <cell r="E655">
            <v>41549</v>
          </cell>
          <cell r="J655">
            <v>1300</v>
          </cell>
          <cell r="L655">
            <v>1300</v>
          </cell>
          <cell r="M655">
            <v>2719428</v>
          </cell>
          <cell r="P655">
            <v>2719428</v>
          </cell>
        </row>
        <row r="656">
          <cell r="A656">
            <v>2013</v>
          </cell>
          <cell r="B656">
            <v>41548</v>
          </cell>
          <cell r="E656">
            <v>41550</v>
          </cell>
          <cell r="G656">
            <v>100</v>
          </cell>
          <cell r="J656">
            <v>400</v>
          </cell>
          <cell r="L656">
            <v>500</v>
          </cell>
          <cell r="M656">
            <v>2718928</v>
          </cell>
          <cell r="P656">
            <v>2718928</v>
          </cell>
        </row>
        <row r="657">
          <cell r="A657">
            <v>2013</v>
          </cell>
          <cell r="B657">
            <v>41548</v>
          </cell>
          <cell r="E657">
            <v>41551</v>
          </cell>
          <cell r="J657">
            <v>1100</v>
          </cell>
          <cell r="L657">
            <v>1100</v>
          </cell>
          <cell r="M657">
            <v>2717828</v>
          </cell>
          <cell r="P657">
            <v>2717828</v>
          </cell>
        </row>
        <row r="658">
          <cell r="A658">
            <v>2013</v>
          </cell>
          <cell r="B658">
            <v>41548</v>
          </cell>
          <cell r="E658">
            <v>41552</v>
          </cell>
          <cell r="J658">
            <v>300</v>
          </cell>
          <cell r="L658">
            <v>300</v>
          </cell>
          <cell r="M658">
            <v>2717528</v>
          </cell>
          <cell r="P658">
            <v>2717528</v>
          </cell>
        </row>
        <row r="659">
          <cell r="A659">
            <v>2013</v>
          </cell>
          <cell r="B659">
            <v>41548</v>
          </cell>
          <cell r="E659">
            <v>41553</v>
          </cell>
          <cell r="J659">
            <v>700</v>
          </cell>
          <cell r="L659">
            <v>700</v>
          </cell>
          <cell r="M659">
            <v>2716828</v>
          </cell>
          <cell r="P659">
            <v>2716828</v>
          </cell>
        </row>
        <row r="660">
          <cell r="A660">
            <v>2013</v>
          </cell>
          <cell r="B660">
            <v>41548</v>
          </cell>
          <cell r="E660">
            <v>41554</v>
          </cell>
          <cell r="H660">
            <v>140</v>
          </cell>
          <cell r="J660">
            <v>700</v>
          </cell>
          <cell r="L660">
            <v>840</v>
          </cell>
          <cell r="M660">
            <v>2715988</v>
          </cell>
          <cell r="P660">
            <v>2715988</v>
          </cell>
        </row>
        <row r="661">
          <cell r="A661">
            <v>2013</v>
          </cell>
          <cell r="B661">
            <v>41548</v>
          </cell>
          <cell r="E661">
            <v>41555</v>
          </cell>
          <cell r="J661">
            <v>450</v>
          </cell>
          <cell r="L661">
            <v>450</v>
          </cell>
          <cell r="M661">
            <v>2715538</v>
          </cell>
          <cell r="P661">
            <v>2715538</v>
          </cell>
        </row>
        <row r="662">
          <cell r="A662">
            <v>2013</v>
          </cell>
          <cell r="B662">
            <v>41548</v>
          </cell>
          <cell r="E662">
            <v>41556</v>
          </cell>
          <cell r="J662">
            <v>300</v>
          </cell>
          <cell r="L662">
            <v>300</v>
          </cell>
          <cell r="M662">
            <v>2715238</v>
          </cell>
          <cell r="P662">
            <v>2715238</v>
          </cell>
        </row>
        <row r="663">
          <cell r="A663">
            <v>2013</v>
          </cell>
          <cell r="B663">
            <v>41548</v>
          </cell>
          <cell r="E663">
            <v>41557</v>
          </cell>
          <cell r="G663">
            <v>175</v>
          </cell>
          <cell r="H663">
            <v>175</v>
          </cell>
          <cell r="J663">
            <v>500</v>
          </cell>
          <cell r="L663">
            <v>850</v>
          </cell>
          <cell r="M663">
            <v>2714388</v>
          </cell>
          <cell r="P663">
            <v>2714388</v>
          </cell>
        </row>
        <row r="664">
          <cell r="A664">
            <v>2013</v>
          </cell>
          <cell r="B664">
            <v>41548</v>
          </cell>
          <cell r="E664">
            <v>41558</v>
          </cell>
          <cell r="H664">
            <v>51630</v>
          </cell>
          <cell r="J664">
            <v>350</v>
          </cell>
          <cell r="L664">
            <v>51980</v>
          </cell>
          <cell r="M664">
            <v>2662408</v>
          </cell>
          <cell r="P664">
            <v>2662408</v>
          </cell>
        </row>
        <row r="665">
          <cell r="A665">
            <v>2013</v>
          </cell>
          <cell r="B665">
            <v>41548</v>
          </cell>
          <cell r="E665">
            <v>41559</v>
          </cell>
          <cell r="J665">
            <v>1200</v>
          </cell>
          <cell r="L665">
            <v>1200</v>
          </cell>
          <cell r="M665">
            <v>2661208</v>
          </cell>
          <cell r="P665">
            <v>2661208</v>
          </cell>
        </row>
        <row r="666">
          <cell r="A666">
            <v>2013</v>
          </cell>
          <cell r="B666">
            <v>41548</v>
          </cell>
          <cell r="E666">
            <v>41560</v>
          </cell>
          <cell r="G666">
            <v>54704</v>
          </cell>
          <cell r="H666">
            <v>36364</v>
          </cell>
          <cell r="J666">
            <v>450</v>
          </cell>
          <cell r="L666">
            <v>91518</v>
          </cell>
          <cell r="M666">
            <v>2569690</v>
          </cell>
          <cell r="P666">
            <v>2569690</v>
          </cell>
        </row>
        <row r="667">
          <cell r="A667">
            <v>2013</v>
          </cell>
          <cell r="B667">
            <v>41548</v>
          </cell>
          <cell r="E667">
            <v>41561</v>
          </cell>
          <cell r="G667">
            <v>95623</v>
          </cell>
          <cell r="H667">
            <v>38083</v>
          </cell>
          <cell r="J667">
            <v>700</v>
          </cell>
          <cell r="L667">
            <v>134406</v>
          </cell>
          <cell r="M667">
            <v>2435284</v>
          </cell>
          <cell r="P667">
            <v>2435284</v>
          </cell>
        </row>
        <row r="668">
          <cell r="A668">
            <v>2013</v>
          </cell>
          <cell r="B668">
            <v>41548</v>
          </cell>
          <cell r="E668">
            <v>41562</v>
          </cell>
          <cell r="G668">
            <v>38983</v>
          </cell>
          <cell r="H668">
            <v>70310</v>
          </cell>
          <cell r="J668">
            <v>500</v>
          </cell>
          <cell r="L668">
            <v>109793</v>
          </cell>
          <cell r="M668">
            <v>2325491</v>
          </cell>
          <cell r="P668">
            <v>2325491</v>
          </cell>
        </row>
        <row r="669">
          <cell r="A669">
            <v>2013</v>
          </cell>
          <cell r="B669">
            <v>41548</v>
          </cell>
          <cell r="E669">
            <v>41563</v>
          </cell>
          <cell r="G669">
            <v>93349.5</v>
          </cell>
          <cell r="H669">
            <v>137792.5</v>
          </cell>
          <cell r="J669">
            <v>150</v>
          </cell>
          <cell r="L669">
            <v>231292</v>
          </cell>
          <cell r="M669">
            <v>2094199</v>
          </cell>
          <cell r="P669">
            <v>2094199</v>
          </cell>
        </row>
        <row r="670">
          <cell r="A670">
            <v>2013</v>
          </cell>
          <cell r="B670">
            <v>41548</v>
          </cell>
          <cell r="E670">
            <v>41564</v>
          </cell>
          <cell r="G670">
            <v>108943</v>
          </cell>
          <cell r="H670">
            <v>38083</v>
          </cell>
          <cell r="J670">
            <v>500</v>
          </cell>
          <cell r="L670">
            <v>147526</v>
          </cell>
          <cell r="M670">
            <v>1946673</v>
          </cell>
          <cell r="P670">
            <v>1946673</v>
          </cell>
        </row>
        <row r="671">
          <cell r="A671">
            <v>2013</v>
          </cell>
          <cell r="B671">
            <v>41548</v>
          </cell>
          <cell r="E671">
            <v>41565</v>
          </cell>
          <cell r="G671">
            <v>16472.5</v>
          </cell>
          <cell r="H671">
            <v>7152.5</v>
          </cell>
          <cell r="J671">
            <v>700</v>
          </cell>
          <cell r="L671">
            <v>24325</v>
          </cell>
          <cell r="M671">
            <v>1922348</v>
          </cell>
          <cell r="P671">
            <v>1922348</v>
          </cell>
        </row>
        <row r="672">
          <cell r="A672">
            <v>2013</v>
          </cell>
          <cell r="B672">
            <v>41548</v>
          </cell>
          <cell r="E672">
            <v>41566</v>
          </cell>
          <cell r="J672">
            <v>700</v>
          </cell>
          <cell r="L672">
            <v>700</v>
          </cell>
          <cell r="M672">
            <v>1921648</v>
          </cell>
          <cell r="P672">
            <v>1921648</v>
          </cell>
        </row>
        <row r="673">
          <cell r="A673">
            <v>2013</v>
          </cell>
          <cell r="B673">
            <v>41548</v>
          </cell>
          <cell r="E673">
            <v>41567</v>
          </cell>
          <cell r="J673">
            <v>700</v>
          </cell>
          <cell r="L673">
            <v>700</v>
          </cell>
          <cell r="M673">
            <v>1920948</v>
          </cell>
          <cell r="P673">
            <v>1920948</v>
          </cell>
        </row>
        <row r="674">
          <cell r="A674">
            <v>2013</v>
          </cell>
          <cell r="B674">
            <v>41548</v>
          </cell>
          <cell r="E674">
            <v>41568</v>
          </cell>
          <cell r="H674">
            <v>95988</v>
          </cell>
          <cell r="J674">
            <v>700</v>
          </cell>
          <cell r="K674">
            <v>150</v>
          </cell>
          <cell r="L674">
            <v>96838</v>
          </cell>
          <cell r="M674">
            <v>1824110</v>
          </cell>
          <cell r="P674">
            <v>1824110</v>
          </cell>
        </row>
        <row r="675">
          <cell r="A675">
            <v>2013</v>
          </cell>
          <cell r="B675">
            <v>41548</v>
          </cell>
          <cell r="E675">
            <v>41569</v>
          </cell>
          <cell r="H675">
            <v>82212</v>
          </cell>
          <cell r="J675">
            <v>650</v>
          </cell>
          <cell r="L675">
            <v>82862</v>
          </cell>
          <cell r="M675">
            <v>1741248</v>
          </cell>
          <cell r="P675">
            <v>1741248</v>
          </cell>
        </row>
        <row r="676">
          <cell r="A676">
            <v>2013</v>
          </cell>
          <cell r="B676">
            <v>41548</v>
          </cell>
          <cell r="E676">
            <v>41570</v>
          </cell>
          <cell r="J676">
            <v>200</v>
          </cell>
          <cell r="L676">
            <v>200</v>
          </cell>
          <cell r="M676">
            <v>1741048</v>
          </cell>
          <cell r="P676">
            <v>1741048</v>
          </cell>
        </row>
        <row r="677">
          <cell r="A677">
            <v>2013</v>
          </cell>
          <cell r="B677">
            <v>41548</v>
          </cell>
          <cell r="E677">
            <v>41571</v>
          </cell>
          <cell r="J677">
            <v>250</v>
          </cell>
          <cell r="L677">
            <v>250</v>
          </cell>
          <cell r="M677">
            <v>1740798</v>
          </cell>
          <cell r="P677">
            <v>1740798</v>
          </cell>
        </row>
        <row r="678">
          <cell r="A678">
            <v>2013</v>
          </cell>
          <cell r="B678">
            <v>41548</v>
          </cell>
          <cell r="E678">
            <v>41572</v>
          </cell>
          <cell r="J678">
            <v>425</v>
          </cell>
          <cell r="L678">
            <v>425</v>
          </cell>
          <cell r="M678">
            <v>1740373</v>
          </cell>
          <cell r="P678">
            <v>1740373</v>
          </cell>
        </row>
        <row r="679">
          <cell r="A679">
            <v>2013</v>
          </cell>
          <cell r="B679">
            <v>41548</v>
          </cell>
          <cell r="E679">
            <v>41573</v>
          </cell>
          <cell r="J679">
            <v>400</v>
          </cell>
          <cell r="L679">
            <v>400</v>
          </cell>
          <cell r="M679">
            <v>1739973</v>
          </cell>
          <cell r="P679">
            <v>1739973</v>
          </cell>
        </row>
        <row r="680">
          <cell r="A680">
            <v>2013</v>
          </cell>
          <cell r="B680">
            <v>41548</v>
          </cell>
          <cell r="E680">
            <v>41574</v>
          </cell>
          <cell r="J680">
            <v>900</v>
          </cell>
          <cell r="L680">
            <v>900</v>
          </cell>
          <cell r="M680">
            <v>1739073</v>
          </cell>
          <cell r="P680">
            <v>1739073</v>
          </cell>
        </row>
        <row r="681">
          <cell r="A681">
            <v>2013</v>
          </cell>
          <cell r="B681">
            <v>41548</v>
          </cell>
          <cell r="E681">
            <v>41575</v>
          </cell>
          <cell r="J681">
            <v>500</v>
          </cell>
          <cell r="L681">
            <v>500</v>
          </cell>
          <cell r="M681">
            <v>1738573</v>
          </cell>
          <cell r="P681">
            <v>1738573</v>
          </cell>
        </row>
        <row r="682">
          <cell r="A682">
            <v>2013</v>
          </cell>
          <cell r="B682">
            <v>41548</v>
          </cell>
          <cell r="E682">
            <v>41576</v>
          </cell>
          <cell r="J682">
            <v>750</v>
          </cell>
          <cell r="L682">
            <v>750</v>
          </cell>
          <cell r="M682">
            <v>1737823</v>
          </cell>
          <cell r="P682">
            <v>1737823</v>
          </cell>
        </row>
        <row r="683">
          <cell r="A683">
            <v>2013</v>
          </cell>
          <cell r="B683">
            <v>41548</v>
          </cell>
          <cell r="E683">
            <v>41577</v>
          </cell>
          <cell r="J683">
            <v>600</v>
          </cell>
          <cell r="K683">
            <v>150</v>
          </cell>
          <cell r="L683">
            <v>750</v>
          </cell>
          <cell r="M683">
            <v>1737073</v>
          </cell>
          <cell r="P683">
            <v>1737073</v>
          </cell>
        </row>
        <row r="684">
          <cell r="A684">
            <v>2013</v>
          </cell>
          <cell r="B684">
            <v>41548</v>
          </cell>
          <cell r="E684">
            <v>41578</v>
          </cell>
          <cell r="G684">
            <v>770</v>
          </cell>
          <cell r="J684">
            <v>800</v>
          </cell>
          <cell r="L684">
            <v>1570</v>
          </cell>
          <cell r="M684">
            <v>1735503</v>
          </cell>
          <cell r="P684">
            <v>1735503</v>
          </cell>
        </row>
        <row r="685">
          <cell r="A685">
            <v>2013</v>
          </cell>
          <cell r="B685">
            <v>41579</v>
          </cell>
          <cell r="E685">
            <v>41579</v>
          </cell>
          <cell r="L685">
            <v>0</v>
          </cell>
          <cell r="M685">
            <v>1735503</v>
          </cell>
          <cell r="P685">
            <v>1735503</v>
          </cell>
        </row>
        <row r="686">
          <cell r="A686">
            <v>2013</v>
          </cell>
          <cell r="B686">
            <v>41579</v>
          </cell>
          <cell r="E686">
            <v>41579</v>
          </cell>
          <cell r="J686">
            <v>500</v>
          </cell>
          <cell r="L686">
            <v>500</v>
          </cell>
          <cell r="M686">
            <v>1735003</v>
          </cell>
          <cell r="P686">
            <v>1735003</v>
          </cell>
        </row>
        <row r="687">
          <cell r="A687">
            <v>2013</v>
          </cell>
          <cell r="B687">
            <v>41579</v>
          </cell>
          <cell r="E687">
            <v>41580</v>
          </cell>
          <cell r="J687">
            <v>700</v>
          </cell>
          <cell r="L687">
            <v>700</v>
          </cell>
          <cell r="M687">
            <v>1734303</v>
          </cell>
          <cell r="P687">
            <v>1734303</v>
          </cell>
        </row>
        <row r="688">
          <cell r="A688">
            <v>2013</v>
          </cell>
          <cell r="B688">
            <v>41579</v>
          </cell>
          <cell r="E688">
            <v>41581</v>
          </cell>
          <cell r="J688">
            <v>700</v>
          </cell>
          <cell r="L688">
            <v>700</v>
          </cell>
          <cell r="M688">
            <v>1733603</v>
          </cell>
          <cell r="P688">
            <v>1733603</v>
          </cell>
        </row>
        <row r="689">
          <cell r="A689">
            <v>2013</v>
          </cell>
          <cell r="B689">
            <v>41579</v>
          </cell>
          <cell r="E689">
            <v>41582</v>
          </cell>
          <cell r="J689">
            <v>900</v>
          </cell>
          <cell r="L689">
            <v>900</v>
          </cell>
          <cell r="M689">
            <v>1732703</v>
          </cell>
          <cell r="P689">
            <v>1732703</v>
          </cell>
        </row>
        <row r="690">
          <cell r="A690">
            <v>2013</v>
          </cell>
          <cell r="B690">
            <v>41579</v>
          </cell>
          <cell r="E690">
            <v>41583</v>
          </cell>
          <cell r="H690">
            <v>2750</v>
          </cell>
          <cell r="J690">
            <v>1500</v>
          </cell>
          <cell r="L690">
            <v>4250</v>
          </cell>
          <cell r="M690">
            <v>1728453</v>
          </cell>
          <cell r="P690">
            <v>1728453</v>
          </cell>
        </row>
        <row r="691">
          <cell r="A691">
            <v>2013</v>
          </cell>
          <cell r="B691">
            <v>41579</v>
          </cell>
          <cell r="E691">
            <v>41584</v>
          </cell>
          <cell r="H691">
            <v>2550</v>
          </cell>
          <cell r="J691">
            <v>1300</v>
          </cell>
          <cell r="L691">
            <v>3850</v>
          </cell>
          <cell r="M691">
            <v>1724603</v>
          </cell>
          <cell r="P691">
            <v>1724603</v>
          </cell>
        </row>
        <row r="692">
          <cell r="A692">
            <v>2013</v>
          </cell>
          <cell r="B692">
            <v>41579</v>
          </cell>
          <cell r="E692">
            <v>41585</v>
          </cell>
          <cell r="G692">
            <v>2120</v>
          </cell>
          <cell r="H692">
            <v>1250</v>
          </cell>
          <cell r="J692">
            <v>800</v>
          </cell>
          <cell r="L692">
            <v>4170</v>
          </cell>
          <cell r="M692">
            <v>1720433</v>
          </cell>
          <cell r="P692">
            <v>1720433</v>
          </cell>
        </row>
        <row r="693">
          <cell r="A693">
            <v>2013</v>
          </cell>
          <cell r="B693">
            <v>41579</v>
          </cell>
          <cell r="E693">
            <v>41586</v>
          </cell>
          <cell r="J693">
            <v>1300</v>
          </cell>
          <cell r="L693">
            <v>1300</v>
          </cell>
          <cell r="M693">
            <v>1719133</v>
          </cell>
          <cell r="P693">
            <v>1719133</v>
          </cell>
        </row>
        <row r="694">
          <cell r="A694">
            <v>2013</v>
          </cell>
          <cell r="B694">
            <v>41579</v>
          </cell>
          <cell r="E694">
            <v>41587</v>
          </cell>
          <cell r="J694">
            <v>1550</v>
          </cell>
          <cell r="L694">
            <v>1550</v>
          </cell>
          <cell r="M694">
            <v>1717583</v>
          </cell>
          <cell r="P694">
            <v>1717583</v>
          </cell>
        </row>
        <row r="695">
          <cell r="A695">
            <v>2013</v>
          </cell>
          <cell r="B695">
            <v>41579</v>
          </cell>
          <cell r="E695">
            <v>41588</v>
          </cell>
          <cell r="J695">
            <v>1550</v>
          </cell>
          <cell r="L695">
            <v>1550</v>
          </cell>
          <cell r="M695">
            <v>1716033</v>
          </cell>
          <cell r="P695">
            <v>1716033</v>
          </cell>
        </row>
        <row r="696">
          <cell r="A696">
            <v>2013</v>
          </cell>
          <cell r="B696">
            <v>41579</v>
          </cell>
          <cell r="E696">
            <v>41589</v>
          </cell>
          <cell r="J696">
            <v>1600</v>
          </cell>
          <cell r="L696">
            <v>1600</v>
          </cell>
          <cell r="M696">
            <v>1714433</v>
          </cell>
          <cell r="P696">
            <v>1714433</v>
          </cell>
        </row>
        <row r="697">
          <cell r="A697">
            <v>2013</v>
          </cell>
          <cell r="B697">
            <v>41579</v>
          </cell>
          <cell r="E697">
            <v>41590</v>
          </cell>
          <cell r="J697">
            <v>1000</v>
          </cell>
          <cell r="L697">
            <v>1000</v>
          </cell>
          <cell r="M697">
            <v>1713433</v>
          </cell>
          <cell r="P697">
            <v>1713433</v>
          </cell>
        </row>
        <row r="698">
          <cell r="A698">
            <v>2013</v>
          </cell>
          <cell r="B698">
            <v>41579</v>
          </cell>
          <cell r="E698">
            <v>41591</v>
          </cell>
          <cell r="J698">
            <v>750</v>
          </cell>
          <cell r="L698">
            <v>750</v>
          </cell>
          <cell r="M698">
            <v>1712683</v>
          </cell>
          <cell r="P698">
            <v>1712683</v>
          </cell>
        </row>
        <row r="699">
          <cell r="A699">
            <v>2013</v>
          </cell>
          <cell r="B699">
            <v>41579</v>
          </cell>
          <cell r="E699">
            <v>41592</v>
          </cell>
          <cell r="G699">
            <v>720</v>
          </cell>
          <cell r="I699">
            <v>350</v>
          </cell>
          <cell r="J699">
            <v>650</v>
          </cell>
          <cell r="K699">
            <v>30</v>
          </cell>
          <cell r="L699">
            <v>1750</v>
          </cell>
          <cell r="M699">
            <v>1710933</v>
          </cell>
          <cell r="P699">
            <v>1710933</v>
          </cell>
        </row>
        <row r="700">
          <cell r="A700">
            <v>2013</v>
          </cell>
          <cell r="B700">
            <v>41579</v>
          </cell>
          <cell r="E700">
            <v>41593</v>
          </cell>
          <cell r="J700">
            <v>1100</v>
          </cell>
          <cell r="L700">
            <v>1100</v>
          </cell>
          <cell r="M700">
            <v>1709833</v>
          </cell>
          <cell r="P700">
            <v>1709833</v>
          </cell>
        </row>
        <row r="701">
          <cell r="A701">
            <v>2013</v>
          </cell>
          <cell r="B701">
            <v>41579</v>
          </cell>
          <cell r="E701">
            <v>41594</v>
          </cell>
          <cell r="J701">
            <v>700</v>
          </cell>
          <cell r="L701">
            <v>700</v>
          </cell>
          <cell r="M701">
            <v>1709133</v>
          </cell>
          <cell r="P701">
            <v>1709133</v>
          </cell>
        </row>
        <row r="702">
          <cell r="A702">
            <v>2013</v>
          </cell>
          <cell r="B702">
            <v>41579</v>
          </cell>
          <cell r="E702">
            <v>41595</v>
          </cell>
          <cell r="J702">
            <v>750</v>
          </cell>
          <cell r="L702">
            <v>750</v>
          </cell>
          <cell r="M702">
            <v>1708383</v>
          </cell>
          <cell r="P702">
            <v>1708383</v>
          </cell>
        </row>
        <row r="703">
          <cell r="A703">
            <v>2013</v>
          </cell>
          <cell r="B703">
            <v>41579</v>
          </cell>
          <cell r="E703">
            <v>41596</v>
          </cell>
          <cell r="J703">
            <v>800</v>
          </cell>
          <cell r="K703">
            <v>30</v>
          </cell>
          <cell r="L703">
            <v>830</v>
          </cell>
          <cell r="M703">
            <v>1707553</v>
          </cell>
          <cell r="P703">
            <v>1707553</v>
          </cell>
        </row>
        <row r="704">
          <cell r="A704">
            <v>2013</v>
          </cell>
          <cell r="B704">
            <v>41579</v>
          </cell>
          <cell r="E704">
            <v>41597</v>
          </cell>
          <cell r="J704">
            <v>1590</v>
          </cell>
          <cell r="L704">
            <v>1590</v>
          </cell>
          <cell r="M704">
            <v>1705963</v>
          </cell>
          <cell r="P704">
            <v>1705963</v>
          </cell>
        </row>
        <row r="705">
          <cell r="A705">
            <v>2013</v>
          </cell>
          <cell r="B705">
            <v>41579</v>
          </cell>
          <cell r="E705">
            <v>41598</v>
          </cell>
          <cell r="J705">
            <v>1094</v>
          </cell>
          <cell r="L705">
            <v>1094</v>
          </cell>
          <cell r="M705">
            <v>1704869</v>
          </cell>
          <cell r="P705">
            <v>1704869</v>
          </cell>
        </row>
        <row r="706">
          <cell r="A706">
            <v>2013</v>
          </cell>
          <cell r="B706">
            <v>41579</v>
          </cell>
          <cell r="E706">
            <v>41599</v>
          </cell>
          <cell r="G706">
            <v>1110</v>
          </cell>
          <cell r="J706">
            <v>1550</v>
          </cell>
          <cell r="L706">
            <v>2660</v>
          </cell>
          <cell r="M706">
            <v>1702209</v>
          </cell>
          <cell r="P706">
            <v>1702209</v>
          </cell>
        </row>
        <row r="707">
          <cell r="A707">
            <v>2013</v>
          </cell>
          <cell r="B707">
            <v>41579</v>
          </cell>
          <cell r="E707">
            <v>41600</v>
          </cell>
          <cell r="J707">
            <v>600</v>
          </cell>
          <cell r="K707">
            <v>30</v>
          </cell>
          <cell r="L707">
            <v>630</v>
          </cell>
          <cell r="M707">
            <v>1701579</v>
          </cell>
          <cell r="P707">
            <v>1701579</v>
          </cell>
        </row>
        <row r="708">
          <cell r="A708">
            <v>2013</v>
          </cell>
          <cell r="B708">
            <v>41579</v>
          </cell>
          <cell r="E708">
            <v>41601</v>
          </cell>
          <cell r="H708">
            <v>3620</v>
          </cell>
          <cell r="J708">
            <v>400</v>
          </cell>
          <cell r="L708">
            <v>4020</v>
          </cell>
          <cell r="M708">
            <v>1697559</v>
          </cell>
          <cell r="P708">
            <v>1697559</v>
          </cell>
        </row>
        <row r="709">
          <cell r="A709">
            <v>2013</v>
          </cell>
          <cell r="B709">
            <v>41579</v>
          </cell>
          <cell r="E709">
            <v>41602</v>
          </cell>
          <cell r="J709">
            <v>1600</v>
          </cell>
          <cell r="L709">
            <v>1600</v>
          </cell>
          <cell r="M709">
            <v>1695959</v>
          </cell>
          <cell r="P709">
            <v>1695959</v>
          </cell>
        </row>
        <row r="710">
          <cell r="A710">
            <v>2013</v>
          </cell>
          <cell r="B710">
            <v>41579</v>
          </cell>
          <cell r="E710">
            <v>41603</v>
          </cell>
          <cell r="J710">
            <v>1400</v>
          </cell>
          <cell r="L710">
            <v>1400</v>
          </cell>
          <cell r="M710">
            <v>1694559</v>
          </cell>
          <cell r="P710">
            <v>1694559</v>
          </cell>
        </row>
        <row r="711">
          <cell r="A711">
            <v>2013</v>
          </cell>
          <cell r="B711">
            <v>41579</v>
          </cell>
          <cell r="E711">
            <v>41604</v>
          </cell>
          <cell r="I711">
            <v>350</v>
          </cell>
          <cell r="J711">
            <v>1100</v>
          </cell>
          <cell r="K711">
            <v>60</v>
          </cell>
          <cell r="L711">
            <v>1510</v>
          </cell>
          <cell r="M711">
            <v>1693049</v>
          </cell>
          <cell r="P711">
            <v>1693049</v>
          </cell>
        </row>
        <row r="712">
          <cell r="A712">
            <v>2013</v>
          </cell>
          <cell r="B712">
            <v>41579</v>
          </cell>
          <cell r="E712">
            <v>41605</v>
          </cell>
          <cell r="J712">
            <v>1250</v>
          </cell>
          <cell r="K712">
            <v>30</v>
          </cell>
          <cell r="L712">
            <v>1280</v>
          </cell>
          <cell r="M712">
            <v>1691769</v>
          </cell>
          <cell r="P712">
            <v>1691769</v>
          </cell>
        </row>
        <row r="713">
          <cell r="A713">
            <v>2013</v>
          </cell>
          <cell r="B713">
            <v>41579</v>
          </cell>
          <cell r="E713">
            <v>41606</v>
          </cell>
          <cell r="G713">
            <v>850</v>
          </cell>
          <cell r="J713">
            <v>1300</v>
          </cell>
          <cell r="L713">
            <v>2150</v>
          </cell>
          <cell r="M713">
            <v>1689619</v>
          </cell>
          <cell r="P713">
            <v>1689619</v>
          </cell>
        </row>
        <row r="714">
          <cell r="A714">
            <v>2013</v>
          </cell>
          <cell r="B714">
            <v>41579</v>
          </cell>
          <cell r="E714">
            <v>41607</v>
          </cell>
          <cell r="G714">
            <v>1250</v>
          </cell>
          <cell r="J714">
            <v>1150</v>
          </cell>
          <cell r="L714">
            <v>2400</v>
          </cell>
          <cell r="M714">
            <v>1687219</v>
          </cell>
          <cell r="P714">
            <v>1687219</v>
          </cell>
        </row>
        <row r="715">
          <cell r="A715">
            <v>2013</v>
          </cell>
          <cell r="B715">
            <v>41579</v>
          </cell>
          <cell r="E715">
            <v>41608</v>
          </cell>
          <cell r="J715">
            <v>750</v>
          </cell>
          <cell r="L715">
            <v>750</v>
          </cell>
          <cell r="M715">
            <v>1686469</v>
          </cell>
          <cell r="P715">
            <v>1686469</v>
          </cell>
        </row>
        <row r="716">
          <cell r="A716">
            <v>2013</v>
          </cell>
          <cell r="B716">
            <v>41609</v>
          </cell>
          <cell r="E716">
            <v>41609</v>
          </cell>
          <cell r="L716">
            <v>0</v>
          </cell>
          <cell r="M716">
            <v>1686469</v>
          </cell>
          <cell r="P716">
            <v>1686469</v>
          </cell>
        </row>
        <row r="717">
          <cell r="A717">
            <v>2013</v>
          </cell>
          <cell r="B717">
            <v>41609</v>
          </cell>
          <cell r="E717">
            <v>41609</v>
          </cell>
          <cell r="L717">
            <v>0</v>
          </cell>
          <cell r="M717">
            <v>1686469</v>
          </cell>
          <cell r="P717">
            <v>1686469</v>
          </cell>
        </row>
        <row r="718">
          <cell r="E718">
            <v>41610</v>
          </cell>
          <cell r="L718">
            <v>0</v>
          </cell>
          <cell r="M718">
            <v>1686469</v>
          </cell>
          <cell r="P718">
            <v>1686469</v>
          </cell>
        </row>
        <row r="719">
          <cell r="E719">
            <v>41611</v>
          </cell>
          <cell r="L719">
            <v>0</v>
          </cell>
          <cell r="M719">
            <v>1686469</v>
          </cell>
          <cell r="P719">
            <v>1686469</v>
          </cell>
        </row>
        <row r="720">
          <cell r="E720">
            <v>41612</v>
          </cell>
          <cell r="L720">
            <v>0</v>
          </cell>
          <cell r="M720">
            <v>1686469</v>
          </cell>
          <cell r="P720">
            <v>1686469</v>
          </cell>
        </row>
        <row r="721">
          <cell r="E721">
            <v>41613</v>
          </cell>
          <cell r="L721">
            <v>0</v>
          </cell>
          <cell r="M721">
            <v>1686469</v>
          </cell>
          <cell r="P721">
            <v>1686469</v>
          </cell>
        </row>
        <row r="722">
          <cell r="E722">
            <v>41614</v>
          </cell>
          <cell r="L722">
            <v>0</v>
          </cell>
          <cell r="M722">
            <v>1686469</v>
          </cell>
          <cell r="P722">
            <v>1686469</v>
          </cell>
        </row>
        <row r="723">
          <cell r="E723">
            <v>41615</v>
          </cell>
          <cell r="L723">
            <v>0</v>
          </cell>
          <cell r="M723">
            <v>1686469</v>
          </cell>
          <cell r="P723">
            <v>1686469</v>
          </cell>
        </row>
        <row r="724">
          <cell r="E724">
            <v>41616</v>
          </cell>
          <cell r="L724">
            <v>0</v>
          </cell>
          <cell r="M724">
            <v>1686469</v>
          </cell>
          <cell r="P724">
            <v>1686469</v>
          </cell>
        </row>
        <row r="725">
          <cell r="E725">
            <v>41617</v>
          </cell>
          <cell r="L725">
            <v>0</v>
          </cell>
          <cell r="M725">
            <v>1686469</v>
          </cell>
          <cell r="P725">
            <v>1686469</v>
          </cell>
        </row>
        <row r="726">
          <cell r="E726">
            <v>41618</v>
          </cell>
          <cell r="L726">
            <v>0</v>
          </cell>
          <cell r="M726">
            <v>1686469</v>
          </cell>
          <cell r="P726">
            <v>1686469</v>
          </cell>
        </row>
        <row r="727">
          <cell r="E727">
            <v>41619</v>
          </cell>
          <cell r="L727">
            <v>0</v>
          </cell>
          <cell r="M727">
            <v>1686469</v>
          </cell>
          <cell r="P727">
            <v>1686469</v>
          </cell>
        </row>
        <row r="728">
          <cell r="E728">
            <v>41620</v>
          </cell>
          <cell r="L728">
            <v>0</v>
          </cell>
          <cell r="M728">
            <v>1686469</v>
          </cell>
          <cell r="P728">
            <v>1686469</v>
          </cell>
        </row>
        <row r="729">
          <cell r="E729">
            <v>41621</v>
          </cell>
          <cell r="L729">
            <v>0</v>
          </cell>
          <cell r="M729">
            <v>1686469</v>
          </cell>
          <cell r="P729">
            <v>1686469</v>
          </cell>
        </row>
        <row r="730">
          <cell r="E730">
            <v>41622</v>
          </cell>
          <cell r="L730">
            <v>0</v>
          </cell>
          <cell r="M730">
            <v>1686469</v>
          </cell>
          <cell r="P730">
            <v>1686469</v>
          </cell>
        </row>
        <row r="731">
          <cell r="E731">
            <v>41623</v>
          </cell>
          <cell r="L731">
            <v>0</v>
          </cell>
          <cell r="M731">
            <v>1686469</v>
          </cell>
          <cell r="P731">
            <v>1686469</v>
          </cell>
        </row>
        <row r="732">
          <cell r="E732">
            <v>41624</v>
          </cell>
          <cell r="L732">
            <v>0</v>
          </cell>
          <cell r="M732">
            <v>1686469</v>
          </cell>
          <cell r="P732">
            <v>1686469</v>
          </cell>
        </row>
        <row r="733">
          <cell r="E733">
            <v>41625</v>
          </cell>
          <cell r="L733">
            <v>0</v>
          </cell>
          <cell r="M733">
            <v>1686469</v>
          </cell>
          <cell r="P733">
            <v>1686469</v>
          </cell>
        </row>
        <row r="734">
          <cell r="E734">
            <v>41626</v>
          </cell>
          <cell r="L734">
            <v>0</v>
          </cell>
          <cell r="M734">
            <v>1686469</v>
          </cell>
          <cell r="P734">
            <v>1686469</v>
          </cell>
        </row>
        <row r="735">
          <cell r="E735">
            <v>41627</v>
          </cell>
          <cell r="L735">
            <v>0</v>
          </cell>
          <cell r="M735">
            <v>1686469</v>
          </cell>
          <cell r="P735">
            <v>1686469</v>
          </cell>
        </row>
        <row r="736">
          <cell r="E736">
            <v>41628</v>
          </cell>
          <cell r="L736">
            <v>0</v>
          </cell>
          <cell r="M736">
            <v>1686469</v>
          </cell>
          <cell r="P736">
            <v>1686469</v>
          </cell>
        </row>
        <row r="737">
          <cell r="E737">
            <v>41629</v>
          </cell>
          <cell r="L737">
            <v>0</v>
          </cell>
          <cell r="M737">
            <v>1686469</v>
          </cell>
          <cell r="P737">
            <v>1686469</v>
          </cell>
        </row>
        <row r="738">
          <cell r="E738">
            <v>41630</v>
          </cell>
          <cell r="L738">
            <v>0</v>
          </cell>
          <cell r="M738">
            <v>1686469</v>
          </cell>
          <cell r="P738">
            <v>1686469</v>
          </cell>
        </row>
        <row r="739">
          <cell r="E739">
            <v>41631</v>
          </cell>
          <cell r="L739">
            <v>0</v>
          </cell>
          <cell r="M739">
            <v>1686469</v>
          </cell>
          <cell r="P739">
            <v>1686469</v>
          </cell>
        </row>
        <row r="740">
          <cell r="E740">
            <v>41632</v>
          </cell>
          <cell r="L740">
            <v>0</v>
          </cell>
          <cell r="M740">
            <v>1686469</v>
          </cell>
          <cell r="P740">
            <v>1686469</v>
          </cell>
        </row>
        <row r="741">
          <cell r="E741">
            <v>41633</v>
          </cell>
          <cell r="L741">
            <v>0</v>
          </cell>
          <cell r="M741">
            <v>1686469</v>
          </cell>
          <cell r="P741">
            <v>1686469</v>
          </cell>
        </row>
        <row r="742">
          <cell r="E742">
            <v>41634</v>
          </cell>
          <cell r="L742">
            <v>0</v>
          </cell>
          <cell r="M742">
            <v>1686469</v>
          </cell>
          <cell r="P742">
            <v>1686469</v>
          </cell>
        </row>
        <row r="743">
          <cell r="E743">
            <v>41635</v>
          </cell>
          <cell r="L743">
            <v>0</v>
          </cell>
          <cell r="M743">
            <v>1686469</v>
          </cell>
          <cell r="P743">
            <v>1686469</v>
          </cell>
        </row>
        <row r="744">
          <cell r="E744">
            <v>41636</v>
          </cell>
          <cell r="L744">
            <v>0</v>
          </cell>
          <cell r="M744">
            <v>1686469</v>
          </cell>
          <cell r="P744">
            <v>1686469</v>
          </cell>
        </row>
        <row r="745">
          <cell r="E745">
            <v>41637</v>
          </cell>
          <cell r="L745">
            <v>0</v>
          </cell>
          <cell r="M745">
            <v>1686469</v>
          </cell>
          <cell r="P745">
            <v>1686469</v>
          </cell>
        </row>
        <row r="746">
          <cell r="E746">
            <v>41638</v>
          </cell>
          <cell r="L746">
            <v>0</v>
          </cell>
          <cell r="M746">
            <v>1686469</v>
          </cell>
          <cell r="P746">
            <v>1686469</v>
          </cell>
        </row>
        <row r="747">
          <cell r="E747">
            <v>41639</v>
          </cell>
          <cell r="L747">
            <v>0</v>
          </cell>
          <cell r="M747">
            <v>1686469</v>
          </cell>
          <cell r="P747">
            <v>1686469</v>
          </cell>
        </row>
        <row r="748">
          <cell r="E748">
            <v>41640</v>
          </cell>
          <cell r="L748">
            <v>0</v>
          </cell>
          <cell r="M748">
            <v>1686469</v>
          </cell>
          <cell r="P748">
            <v>1686469</v>
          </cell>
        </row>
      </sheetData>
      <sheetData sheetId="1">
        <row r="1">
          <cell r="A1" t="str">
            <v>Periods</v>
          </cell>
          <cell r="B1" t="str">
            <v>Stock Opname Status</v>
          </cell>
          <cell r="C1" t="str">
            <v>Date</v>
          </cell>
          <cell r="D1" t="str">
            <v>Dead Stock-End
 Before
 (liters)</v>
          </cell>
          <cell r="E1" t="str">
            <v>Dead Stock-End
 After
 (liters)</v>
          </cell>
          <cell r="F1" t="str">
            <v>Water Content in Tank 
Before
(liters)</v>
          </cell>
          <cell r="G1" t="str">
            <v>Water Content in Tank 
After
(liters)</v>
          </cell>
          <cell r="H1" t="str">
            <v>Life Stock-End
 Before
 (liters)</v>
          </cell>
          <cell r="I1" t="str">
            <v>Life Stock-End
 After
 (liters)</v>
          </cell>
          <cell r="J1" t="str">
            <v>Total HSD Stock-End
Before
 (liters)</v>
          </cell>
          <cell r="K1" t="str">
            <v>Total HSD Stock-End 
 After
 (liters)</v>
          </cell>
        </row>
        <row r="2">
          <cell r="A2">
            <v>40909</v>
          </cell>
        </row>
        <row r="3">
          <cell r="A3">
            <v>40940</v>
          </cell>
        </row>
        <row r="4">
          <cell r="A4">
            <v>40969</v>
          </cell>
        </row>
        <row r="5">
          <cell r="A5">
            <v>41000</v>
          </cell>
        </row>
        <row r="6">
          <cell r="A6">
            <v>41030</v>
          </cell>
        </row>
        <row r="7">
          <cell r="A7">
            <v>41061</v>
          </cell>
        </row>
        <row r="8">
          <cell r="A8">
            <v>41091</v>
          </cell>
        </row>
        <row r="9">
          <cell r="A9">
            <v>41122</v>
          </cell>
        </row>
        <row r="10">
          <cell r="A10">
            <v>41153</v>
          </cell>
        </row>
        <row r="11">
          <cell r="A11">
            <v>41183</v>
          </cell>
        </row>
        <row r="12">
          <cell r="A12">
            <v>41214</v>
          </cell>
        </row>
        <row r="13">
          <cell r="A13">
            <v>41245</v>
          </cell>
        </row>
        <row r="14">
          <cell r="A14">
            <v>41275</v>
          </cell>
        </row>
        <row r="15">
          <cell r="A15">
            <v>41306</v>
          </cell>
        </row>
        <row r="16">
          <cell r="A16">
            <v>41334</v>
          </cell>
        </row>
        <row r="17">
          <cell r="A17">
            <v>41365</v>
          </cell>
        </row>
        <row r="18">
          <cell r="A18">
            <v>41395</v>
          </cell>
        </row>
        <row r="19">
          <cell r="A19">
            <v>41426</v>
          </cell>
        </row>
        <row r="20">
          <cell r="A20">
            <v>41456</v>
          </cell>
        </row>
        <row r="21">
          <cell r="A21">
            <v>41487</v>
          </cell>
        </row>
        <row r="22">
          <cell r="A22">
            <v>41518</v>
          </cell>
        </row>
        <row r="23">
          <cell r="A23">
            <v>41548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B2" t="str">
            <v>Harga Jual BBM untuk PT PLN (Persero) Via Darat (105 % MOPS) dan Harga Keekonomian</v>
          </cell>
        </row>
        <row r="3">
          <cell r="B3">
            <v>1</v>
          </cell>
        </row>
        <row r="4">
          <cell r="B4" t="str">
            <v>Periode</v>
          </cell>
        </row>
        <row r="6">
          <cell r="B6">
            <v>40118</v>
          </cell>
        </row>
        <row r="7">
          <cell r="B7">
            <v>40132</v>
          </cell>
        </row>
        <row r="8">
          <cell r="B8">
            <v>40148</v>
          </cell>
        </row>
        <row r="9">
          <cell r="B9">
            <v>40162</v>
          </cell>
        </row>
        <row r="10">
          <cell r="B10">
            <v>40179</v>
          </cell>
          <cell r="C10">
            <v>5186</v>
          </cell>
          <cell r="D10">
            <v>5704.6</v>
          </cell>
          <cell r="E10">
            <v>5129</v>
          </cell>
          <cell r="F10">
            <v>5641.9000000000005</v>
          </cell>
          <cell r="G10">
            <v>4621</v>
          </cell>
          <cell r="H10">
            <v>5083.1000000000004</v>
          </cell>
          <cell r="I10">
            <v>5675</v>
          </cell>
          <cell r="J10">
            <v>5525</v>
          </cell>
        </row>
        <row r="11">
          <cell r="B11">
            <v>40193</v>
          </cell>
        </row>
        <row r="12">
          <cell r="B12">
            <v>40210</v>
          </cell>
        </row>
        <row r="13">
          <cell r="B13">
            <v>40224</v>
          </cell>
        </row>
        <row r="14">
          <cell r="B14">
            <v>40238</v>
          </cell>
        </row>
        <row r="15">
          <cell r="B15">
            <v>40252</v>
          </cell>
        </row>
        <row r="16">
          <cell r="B16">
            <v>40269</v>
          </cell>
        </row>
        <row r="17">
          <cell r="B17">
            <v>40283</v>
          </cell>
        </row>
        <row r="18">
          <cell r="B18">
            <v>40299</v>
          </cell>
        </row>
        <row r="19">
          <cell r="B19">
            <v>40313</v>
          </cell>
        </row>
        <row r="20">
          <cell r="B20">
            <v>40330</v>
          </cell>
        </row>
        <row r="21">
          <cell r="B21">
            <v>40344</v>
          </cell>
        </row>
        <row r="22">
          <cell r="B22">
            <v>40360</v>
          </cell>
        </row>
        <row r="23">
          <cell r="B23">
            <v>40374</v>
          </cell>
        </row>
        <row r="24">
          <cell r="B24">
            <v>40391</v>
          </cell>
        </row>
        <row r="25">
          <cell r="B25">
            <v>40405</v>
          </cell>
        </row>
        <row r="26">
          <cell r="B26">
            <v>40422</v>
          </cell>
        </row>
        <row r="27">
          <cell r="B27">
            <v>40436</v>
          </cell>
        </row>
        <row r="28">
          <cell r="B28">
            <v>40452</v>
          </cell>
        </row>
        <row r="29">
          <cell r="B29">
            <v>40466</v>
          </cell>
        </row>
        <row r="30">
          <cell r="B30">
            <v>40483</v>
          </cell>
        </row>
        <row r="31">
          <cell r="B31">
            <v>40497</v>
          </cell>
        </row>
        <row r="32">
          <cell r="B32">
            <v>40513</v>
          </cell>
        </row>
        <row r="33">
          <cell r="B33">
            <v>40527</v>
          </cell>
        </row>
        <row r="34">
          <cell r="B34">
            <v>40544</v>
          </cell>
        </row>
        <row r="35">
          <cell r="B35">
            <v>40558</v>
          </cell>
        </row>
        <row r="36">
          <cell r="B36">
            <v>40575</v>
          </cell>
        </row>
        <row r="37">
          <cell r="B37">
            <v>40589</v>
          </cell>
        </row>
        <row r="38">
          <cell r="B38">
            <v>40603</v>
          </cell>
        </row>
        <row r="39">
          <cell r="B39">
            <v>40617</v>
          </cell>
        </row>
        <row r="40">
          <cell r="B40">
            <v>40634</v>
          </cell>
        </row>
        <row r="41">
          <cell r="B41">
            <v>40648</v>
          </cell>
        </row>
        <row r="42">
          <cell r="B42">
            <v>40664</v>
          </cell>
        </row>
        <row r="43">
          <cell r="B43">
            <v>40678</v>
          </cell>
        </row>
        <row r="44">
          <cell r="B44">
            <v>40695</v>
          </cell>
        </row>
        <row r="45">
          <cell r="B45">
            <v>40709</v>
          </cell>
        </row>
        <row r="46">
          <cell r="B46">
            <v>40725</v>
          </cell>
        </row>
        <row r="47">
          <cell r="B47">
            <v>40739</v>
          </cell>
        </row>
        <row r="48">
          <cell r="B48">
            <v>40756</v>
          </cell>
        </row>
        <row r="49">
          <cell r="B49">
            <v>40770</v>
          </cell>
        </row>
        <row r="50">
          <cell r="B50">
            <v>40787</v>
          </cell>
        </row>
        <row r="51">
          <cell r="B51">
            <v>40801</v>
          </cell>
        </row>
        <row r="52">
          <cell r="B52">
            <v>40817</v>
          </cell>
        </row>
        <row r="53">
          <cell r="B53">
            <v>40831</v>
          </cell>
        </row>
        <row r="54">
          <cell r="B54">
            <v>40848</v>
          </cell>
        </row>
        <row r="55">
          <cell r="B55">
            <v>40862</v>
          </cell>
        </row>
        <row r="56">
          <cell r="B56">
            <v>40878</v>
          </cell>
        </row>
        <row r="57">
          <cell r="B57">
            <v>40892</v>
          </cell>
        </row>
        <row r="58">
          <cell r="B58">
            <v>40909</v>
          </cell>
        </row>
        <row r="59">
          <cell r="B59">
            <v>40923</v>
          </cell>
        </row>
        <row r="60">
          <cell r="B60">
            <v>40940</v>
          </cell>
        </row>
        <row r="61">
          <cell r="B61">
            <v>40954</v>
          </cell>
        </row>
        <row r="62">
          <cell r="B62">
            <v>40969</v>
          </cell>
        </row>
        <row r="63">
          <cell r="B63">
            <v>40983</v>
          </cell>
        </row>
        <row r="64">
          <cell r="B64">
            <v>41000</v>
          </cell>
        </row>
        <row r="65">
          <cell r="B65">
            <v>41014</v>
          </cell>
        </row>
        <row r="66">
          <cell r="B66">
            <v>41030</v>
          </cell>
        </row>
        <row r="67">
          <cell r="B67">
            <v>41044</v>
          </cell>
        </row>
        <row r="68">
          <cell r="B68">
            <v>41061</v>
          </cell>
        </row>
        <row r="69">
          <cell r="B69">
            <v>41075</v>
          </cell>
        </row>
        <row r="70">
          <cell r="B70">
            <v>41091</v>
          </cell>
        </row>
        <row r="71">
          <cell r="B71">
            <v>41105</v>
          </cell>
        </row>
        <row r="72">
          <cell r="B72">
            <v>41122</v>
          </cell>
        </row>
        <row r="73">
          <cell r="B73">
            <v>41136</v>
          </cell>
        </row>
        <row r="74">
          <cell r="B74">
            <v>41153</v>
          </cell>
        </row>
        <row r="75">
          <cell r="B75">
            <v>41167</v>
          </cell>
        </row>
        <row r="76">
          <cell r="B76">
            <v>41183</v>
          </cell>
        </row>
        <row r="77">
          <cell r="B77">
            <v>41197</v>
          </cell>
        </row>
        <row r="78">
          <cell r="B78">
            <v>41214</v>
          </cell>
        </row>
        <row r="79">
          <cell r="B79">
            <v>41228</v>
          </cell>
        </row>
        <row r="80">
          <cell r="B80">
            <v>41244</v>
          </cell>
        </row>
        <row r="81">
          <cell r="B81">
            <v>41258</v>
          </cell>
        </row>
        <row r="82">
          <cell r="B82">
            <v>41275</v>
          </cell>
        </row>
        <row r="83">
          <cell r="B83">
            <v>41289</v>
          </cell>
        </row>
        <row r="84">
          <cell r="B84">
            <v>41306</v>
          </cell>
        </row>
        <row r="85">
          <cell r="B85">
            <v>41320</v>
          </cell>
        </row>
        <row r="86">
          <cell r="B86">
            <v>41334</v>
          </cell>
        </row>
        <row r="87">
          <cell r="B87">
            <v>41348</v>
          </cell>
        </row>
        <row r="88">
          <cell r="B88">
            <v>41365</v>
          </cell>
        </row>
        <row r="89">
          <cell r="B89">
            <v>41379</v>
          </cell>
        </row>
        <row r="90">
          <cell r="B90">
            <v>41395</v>
          </cell>
        </row>
        <row r="91">
          <cell r="B91">
            <v>41409</v>
          </cell>
        </row>
        <row r="92">
          <cell r="B92">
            <v>41426</v>
          </cell>
        </row>
        <row r="93">
          <cell r="B93">
            <v>41440</v>
          </cell>
        </row>
        <row r="94">
          <cell r="B94">
            <v>41456</v>
          </cell>
        </row>
        <row r="95">
          <cell r="B95">
            <v>41470</v>
          </cell>
        </row>
        <row r="96">
          <cell r="B96">
            <v>41487</v>
          </cell>
        </row>
        <row r="97">
          <cell r="B97">
            <v>41501</v>
          </cell>
        </row>
        <row r="98">
          <cell r="B98">
            <v>41518</v>
          </cell>
        </row>
        <row r="99">
          <cell r="B99">
            <v>41532</v>
          </cell>
        </row>
        <row r="100">
          <cell r="B100">
            <v>41548</v>
          </cell>
        </row>
        <row r="101">
          <cell r="B101">
            <v>41562</v>
          </cell>
        </row>
        <row r="102">
          <cell r="B102">
            <v>41579</v>
          </cell>
        </row>
        <row r="103">
          <cell r="B103">
            <v>41593</v>
          </cell>
        </row>
      </sheetData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Data"/>
      <sheetName val="S.D."/>
      <sheetName val="Data Rekon"/>
      <sheetName val="Laporan"/>
      <sheetName val="Sheet1"/>
    </sheetNames>
    <sheetDataSet>
      <sheetData sheetId="0" refreshError="1">
        <row r="223">
          <cell r="D223" t="str">
            <v>JANUARI</v>
          </cell>
          <cell r="E223" t="str">
            <v>FEBRUARI</v>
          </cell>
          <cell r="F223" t="str">
            <v>MARET</v>
          </cell>
          <cell r="G223" t="str">
            <v>APRIL</v>
          </cell>
          <cell r="H223" t="str">
            <v>MEI</v>
          </cell>
          <cell r="I223" t="str">
            <v>JUNI</v>
          </cell>
          <cell r="J223" t="str">
            <v>JULI</v>
          </cell>
          <cell r="K223" t="str">
            <v>AGUSTUS</v>
          </cell>
          <cell r="L223" t="str">
            <v>SEPTEMBER</v>
          </cell>
          <cell r="M223" t="str">
            <v>OKTOBER</v>
          </cell>
          <cell r="N223" t="str">
            <v>NOVEMBER</v>
          </cell>
          <cell r="O223" t="str">
            <v>DESEMBER</v>
          </cell>
        </row>
        <row r="224">
          <cell r="D224">
            <v>0</v>
          </cell>
          <cell r="E224">
            <v>200837</v>
          </cell>
          <cell r="F224">
            <v>254833</v>
          </cell>
          <cell r="G224">
            <v>3140781</v>
          </cell>
          <cell r="H224">
            <v>6289580</v>
          </cell>
          <cell r="I224">
            <v>4403862</v>
          </cell>
          <cell r="J224">
            <v>5183585</v>
          </cell>
          <cell r="K224">
            <v>2935480</v>
          </cell>
          <cell r="L224">
            <v>562799</v>
          </cell>
          <cell r="M224">
            <v>929464</v>
          </cell>
          <cell r="N224">
            <v>573968</v>
          </cell>
          <cell r="O224">
            <v>0</v>
          </cell>
        </row>
        <row r="225">
          <cell r="D225">
            <v>0</v>
          </cell>
          <cell r="E225">
            <v>93619</v>
          </cell>
          <cell r="F225">
            <v>84063</v>
          </cell>
          <cell r="G225">
            <v>1194478</v>
          </cell>
          <cell r="H225">
            <v>2060133</v>
          </cell>
          <cell r="I225">
            <v>1367848</v>
          </cell>
          <cell r="J225">
            <v>1878378</v>
          </cell>
          <cell r="K225">
            <v>1467773</v>
          </cell>
          <cell r="L225">
            <v>278311</v>
          </cell>
          <cell r="M225">
            <v>389713</v>
          </cell>
          <cell r="N225">
            <v>345850</v>
          </cell>
        </row>
        <row r="226">
          <cell r="D226">
            <v>0</v>
          </cell>
          <cell r="E226">
            <v>68703</v>
          </cell>
          <cell r="F226">
            <v>93997</v>
          </cell>
          <cell r="G226">
            <v>133824</v>
          </cell>
          <cell r="H226">
            <v>2062604</v>
          </cell>
          <cell r="I226">
            <v>1471686</v>
          </cell>
          <cell r="J226">
            <v>1713098</v>
          </cell>
          <cell r="K226">
            <v>781161</v>
          </cell>
          <cell r="L226">
            <v>182578</v>
          </cell>
          <cell r="M226">
            <v>239573</v>
          </cell>
          <cell r="N226">
            <v>123014</v>
          </cell>
        </row>
        <row r="227">
          <cell r="D227">
            <v>0</v>
          </cell>
          <cell r="E227">
            <v>38515</v>
          </cell>
          <cell r="F227">
            <v>76773</v>
          </cell>
          <cell r="G227">
            <v>1812479</v>
          </cell>
          <cell r="H227">
            <v>2166843</v>
          </cell>
          <cell r="I227">
            <v>1564328</v>
          </cell>
          <cell r="J227">
            <v>1592109</v>
          </cell>
          <cell r="K227">
            <v>686546</v>
          </cell>
          <cell r="L227">
            <v>101910</v>
          </cell>
          <cell r="M227">
            <v>300178</v>
          </cell>
          <cell r="N227">
            <v>105104</v>
          </cell>
        </row>
        <row r="228">
          <cell r="D228">
            <v>0</v>
          </cell>
          <cell r="E228">
            <v>0</v>
          </cell>
          <cell r="F228">
            <v>0</v>
          </cell>
          <cell r="G228">
            <v>3784560</v>
          </cell>
          <cell r="H228">
            <v>7096168</v>
          </cell>
          <cell r="I228">
            <v>4871754</v>
          </cell>
          <cell r="J228">
            <v>4626959</v>
          </cell>
          <cell r="K228">
            <v>1021688</v>
          </cell>
          <cell r="L228">
            <v>76467</v>
          </cell>
          <cell r="M228">
            <v>1007012</v>
          </cell>
          <cell r="N228">
            <v>650604</v>
          </cell>
          <cell r="O228">
            <v>0</v>
          </cell>
        </row>
        <row r="229">
          <cell r="D229">
            <v>0</v>
          </cell>
          <cell r="G229">
            <v>1326923</v>
          </cell>
          <cell r="H229">
            <v>2187118</v>
          </cell>
          <cell r="I229">
            <v>1536587</v>
          </cell>
          <cell r="J229">
            <v>1543986</v>
          </cell>
          <cell r="K229">
            <v>387878</v>
          </cell>
          <cell r="L229">
            <v>20673</v>
          </cell>
          <cell r="M229">
            <v>293585</v>
          </cell>
          <cell r="N229">
            <v>127064</v>
          </cell>
        </row>
        <row r="230">
          <cell r="D230">
            <v>0</v>
          </cell>
          <cell r="G230">
            <v>1148517</v>
          </cell>
          <cell r="H230">
            <v>2448068</v>
          </cell>
          <cell r="I230">
            <v>1483800</v>
          </cell>
          <cell r="J230">
            <v>1477930</v>
          </cell>
          <cell r="K230">
            <v>290360</v>
          </cell>
          <cell r="L230">
            <v>10830</v>
          </cell>
          <cell r="M230">
            <v>345475</v>
          </cell>
          <cell r="N230">
            <v>239877</v>
          </cell>
        </row>
        <row r="231">
          <cell r="D231">
            <v>0</v>
          </cell>
          <cell r="G231">
            <v>1309120</v>
          </cell>
          <cell r="H231">
            <v>2460982</v>
          </cell>
          <cell r="I231">
            <v>1851367</v>
          </cell>
          <cell r="J231">
            <v>1605043</v>
          </cell>
          <cell r="K231">
            <v>343450</v>
          </cell>
          <cell r="L231">
            <v>44964</v>
          </cell>
          <cell r="M231">
            <v>367952</v>
          </cell>
          <cell r="N231">
            <v>283663</v>
          </cell>
        </row>
        <row r="232"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3758754</v>
          </cell>
          <cell r="I232">
            <v>4003653</v>
          </cell>
          <cell r="J232">
            <v>5369987</v>
          </cell>
          <cell r="K232">
            <v>521045</v>
          </cell>
          <cell r="L232">
            <v>189457</v>
          </cell>
          <cell r="M232">
            <v>926026</v>
          </cell>
          <cell r="N232">
            <v>545504</v>
          </cell>
          <cell r="O232">
            <v>0</v>
          </cell>
        </row>
        <row r="233">
          <cell r="D233">
            <v>0</v>
          </cell>
          <cell r="H233">
            <v>1467868</v>
          </cell>
          <cell r="I233">
            <v>1278280</v>
          </cell>
          <cell r="J233">
            <v>2032603</v>
          </cell>
          <cell r="K233">
            <v>200661</v>
          </cell>
          <cell r="L233">
            <v>109048</v>
          </cell>
          <cell r="M233">
            <v>371914</v>
          </cell>
          <cell r="N233">
            <v>210915</v>
          </cell>
        </row>
        <row r="234">
          <cell r="D234">
            <v>0</v>
          </cell>
          <cell r="H234">
            <v>1154548</v>
          </cell>
          <cell r="I234">
            <v>1556023</v>
          </cell>
          <cell r="J234">
            <v>1708059</v>
          </cell>
          <cell r="K234">
            <v>173826</v>
          </cell>
          <cell r="L234">
            <v>45142</v>
          </cell>
          <cell r="M234">
            <v>349440</v>
          </cell>
          <cell r="N234">
            <v>214351</v>
          </cell>
        </row>
        <row r="235">
          <cell r="D235">
            <v>0</v>
          </cell>
          <cell r="H235">
            <v>1136338</v>
          </cell>
          <cell r="I235">
            <v>1169350</v>
          </cell>
          <cell r="J235">
            <v>1629325</v>
          </cell>
          <cell r="K235">
            <v>146558</v>
          </cell>
          <cell r="L235">
            <v>35267</v>
          </cell>
          <cell r="M235">
            <v>204672</v>
          </cell>
          <cell r="N235">
            <v>120238</v>
          </cell>
        </row>
        <row r="236"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20653</v>
          </cell>
          <cell r="I236">
            <v>3312102</v>
          </cell>
          <cell r="J236">
            <v>4486633</v>
          </cell>
          <cell r="K236">
            <v>761224</v>
          </cell>
          <cell r="L236">
            <v>151667</v>
          </cell>
          <cell r="M236">
            <v>141005</v>
          </cell>
          <cell r="N236">
            <v>92088</v>
          </cell>
          <cell r="O236">
            <v>0</v>
          </cell>
        </row>
        <row r="237">
          <cell r="D237">
            <v>0</v>
          </cell>
          <cell r="H237">
            <v>7193</v>
          </cell>
          <cell r="I237">
            <v>824803</v>
          </cell>
          <cell r="J237">
            <v>1429615</v>
          </cell>
          <cell r="K237">
            <v>272208</v>
          </cell>
          <cell r="L237">
            <v>42026</v>
          </cell>
          <cell r="M237">
            <v>14133</v>
          </cell>
          <cell r="N237">
            <v>26892</v>
          </cell>
        </row>
        <row r="238">
          <cell r="D238">
            <v>0</v>
          </cell>
          <cell r="H238">
            <v>7383</v>
          </cell>
          <cell r="I238">
            <v>1128412</v>
          </cell>
          <cell r="J238">
            <v>1387914</v>
          </cell>
          <cell r="K238">
            <v>174695</v>
          </cell>
          <cell r="L238">
            <v>50335</v>
          </cell>
          <cell r="M238">
            <v>60090</v>
          </cell>
          <cell r="N238">
            <v>20880</v>
          </cell>
        </row>
        <row r="239">
          <cell r="D239">
            <v>0</v>
          </cell>
          <cell r="H239">
            <v>6077</v>
          </cell>
          <cell r="I239">
            <v>1358887</v>
          </cell>
          <cell r="J239">
            <v>1669104</v>
          </cell>
          <cell r="K239">
            <v>314321</v>
          </cell>
          <cell r="L239">
            <v>59306</v>
          </cell>
          <cell r="M239">
            <v>66782</v>
          </cell>
          <cell r="N239">
            <v>44316</v>
          </cell>
        </row>
        <row r="240">
          <cell r="D240">
            <v>17896617</v>
          </cell>
          <cell r="E240">
            <v>16703551</v>
          </cell>
          <cell r="F240">
            <v>16289392</v>
          </cell>
          <cell r="G240">
            <v>16830456</v>
          </cell>
          <cell r="H240">
            <v>8498963</v>
          </cell>
          <cell r="I240">
            <v>3132733</v>
          </cell>
          <cell r="J240">
            <v>2123522</v>
          </cell>
          <cell r="K240">
            <v>0</v>
          </cell>
          <cell r="L240">
            <v>287637</v>
          </cell>
          <cell r="M240">
            <v>1226210</v>
          </cell>
          <cell r="N240">
            <v>742243</v>
          </cell>
          <cell r="O240">
            <v>0</v>
          </cell>
        </row>
        <row r="241">
          <cell r="D241">
            <v>2012423</v>
          </cell>
          <cell r="E241">
            <v>1730730</v>
          </cell>
          <cell r="F241">
            <v>2118780</v>
          </cell>
          <cell r="G241">
            <v>1976061</v>
          </cell>
          <cell r="H241">
            <v>553649</v>
          </cell>
          <cell r="I241">
            <v>50958</v>
          </cell>
          <cell r="J241">
            <v>12037</v>
          </cell>
          <cell r="K241">
            <v>0</v>
          </cell>
          <cell r="L241">
            <v>0</v>
          </cell>
          <cell r="M241">
            <v>385712</v>
          </cell>
          <cell r="N241">
            <v>16480</v>
          </cell>
        </row>
        <row r="242">
          <cell r="D242">
            <v>1694527</v>
          </cell>
          <cell r="E242">
            <v>1811755</v>
          </cell>
          <cell r="F242">
            <v>1945660</v>
          </cell>
          <cell r="G242">
            <v>2181777</v>
          </cell>
          <cell r="H242">
            <v>961327</v>
          </cell>
          <cell r="I242">
            <v>127163</v>
          </cell>
          <cell r="J242">
            <v>0</v>
          </cell>
          <cell r="K242">
            <v>0</v>
          </cell>
          <cell r="L242">
            <v>203781</v>
          </cell>
          <cell r="M242">
            <v>0</v>
          </cell>
          <cell r="N242">
            <v>67690</v>
          </cell>
        </row>
        <row r="243">
          <cell r="D243">
            <v>5861158</v>
          </cell>
          <cell r="E243">
            <v>5628288</v>
          </cell>
          <cell r="F243">
            <v>6481009</v>
          </cell>
          <cell r="G243">
            <v>6625095</v>
          </cell>
          <cell r="H243">
            <v>2751323</v>
          </cell>
          <cell r="I243">
            <v>1737731</v>
          </cell>
          <cell r="J243">
            <v>1325112</v>
          </cell>
          <cell r="K243">
            <v>0</v>
          </cell>
          <cell r="L243">
            <v>22067</v>
          </cell>
          <cell r="M243">
            <v>840498</v>
          </cell>
          <cell r="N243">
            <v>352832</v>
          </cell>
        </row>
        <row r="244">
          <cell r="D244">
            <v>8328509</v>
          </cell>
          <cell r="E244">
            <v>7532778</v>
          </cell>
          <cell r="F244">
            <v>5743943</v>
          </cell>
          <cell r="G244">
            <v>6047523</v>
          </cell>
          <cell r="H244">
            <v>4232664</v>
          </cell>
          <cell r="I244">
            <v>1216881</v>
          </cell>
          <cell r="J244">
            <v>786373</v>
          </cell>
          <cell r="K244">
            <v>0</v>
          </cell>
          <cell r="L244">
            <v>61789</v>
          </cell>
          <cell r="M244">
            <v>0</v>
          </cell>
          <cell r="N244">
            <v>305241</v>
          </cell>
        </row>
        <row r="245">
          <cell r="D245">
            <v>15530103</v>
          </cell>
          <cell r="E245">
            <v>10610665</v>
          </cell>
          <cell r="F245">
            <v>12203469</v>
          </cell>
          <cell r="G245">
            <v>14123056</v>
          </cell>
          <cell r="H245">
            <v>10720855</v>
          </cell>
          <cell r="I245">
            <v>5218304</v>
          </cell>
          <cell r="J245">
            <v>1994251</v>
          </cell>
          <cell r="K245">
            <v>0</v>
          </cell>
          <cell r="L245">
            <v>173301</v>
          </cell>
          <cell r="M245">
            <v>3463947</v>
          </cell>
          <cell r="N245">
            <v>1126466</v>
          </cell>
        </row>
        <row r="246">
          <cell r="D246">
            <v>1059169</v>
          </cell>
          <cell r="E246">
            <v>3244348</v>
          </cell>
          <cell r="F246">
            <v>1923731</v>
          </cell>
          <cell r="G246">
            <v>1047746</v>
          </cell>
          <cell r="H246">
            <v>421054</v>
          </cell>
          <cell r="I246">
            <v>35925</v>
          </cell>
          <cell r="J246">
            <v>0</v>
          </cell>
          <cell r="K246">
            <v>0</v>
          </cell>
          <cell r="L246">
            <v>0</v>
          </cell>
          <cell r="M246">
            <v>931890</v>
          </cell>
          <cell r="N246">
            <v>212988</v>
          </cell>
          <cell r="O246">
            <v>0</v>
          </cell>
        </row>
        <row r="247">
          <cell r="D247">
            <v>752861</v>
          </cell>
          <cell r="E247">
            <v>2089230</v>
          </cell>
          <cell r="F247">
            <v>1043501</v>
          </cell>
          <cell r="G247">
            <v>800911</v>
          </cell>
          <cell r="H247">
            <v>284223</v>
          </cell>
          <cell r="I247">
            <v>35925</v>
          </cell>
          <cell r="J247">
            <v>0</v>
          </cell>
          <cell r="K247">
            <v>0</v>
          </cell>
          <cell r="L247">
            <v>0</v>
          </cell>
          <cell r="M247">
            <v>931890</v>
          </cell>
          <cell r="N247">
            <v>212988</v>
          </cell>
        </row>
        <row r="248">
          <cell r="D248">
            <v>306308</v>
          </cell>
          <cell r="E248">
            <v>1155118</v>
          </cell>
          <cell r="F248">
            <v>880230</v>
          </cell>
          <cell r="G248">
            <v>246835</v>
          </cell>
          <cell r="H248">
            <v>136831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</row>
        <row r="249">
          <cell r="D249">
            <v>34485889</v>
          </cell>
          <cell r="E249">
            <v>30759401</v>
          </cell>
          <cell r="F249">
            <v>30671425</v>
          </cell>
          <cell r="G249">
            <v>38926599</v>
          </cell>
          <cell r="H249">
            <v>36806027</v>
          </cell>
          <cell r="I249">
            <v>24978333</v>
          </cell>
          <cell r="J249">
            <v>23784937</v>
          </cell>
          <cell r="K249">
            <v>5239437</v>
          </cell>
          <cell r="L249">
            <v>1441328</v>
          </cell>
          <cell r="M249">
            <v>8625554</v>
          </cell>
          <cell r="N249">
            <v>3943861</v>
          </cell>
          <cell r="O249">
            <v>0</v>
          </cell>
        </row>
      </sheetData>
      <sheetData sheetId="1" refreshError="1"/>
      <sheetData sheetId="2">
        <row r="14">
          <cell r="F14">
            <v>4241800.0000000047</v>
          </cell>
        </row>
      </sheetData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s"/>
      <sheetName val="Cover"/>
      <sheetName val="Daftar Isi"/>
      <sheetName val="Asumsi"/>
      <sheetName val="LabaRugi Unsur"/>
      <sheetName val="LabaRugi Fungsi"/>
      <sheetName val="Penjelas"/>
      <sheetName val="JualGTarif(11A)"/>
      <sheetName val="PendOpLain(11B)"/>
      <sheetName val="IkhtisarBiop(12.0)"/>
      <sheetName val="PembelianiTL(12A1"/>
      <sheetName val="SewaDis(12A2)"/>
      <sheetName val="BBMJenis(12B1)"/>
      <sheetName val="ProduksiTL(12B2)"/>
      <sheetName val="HarMat(12C1)"/>
      <sheetName val="HarJabor(12C2)"/>
      <sheetName val="BBaku(12C3)"/>
      <sheetName val="BPeg-F(12D1)"/>
      <sheetName val="Bipeg-U(12D2)"/>
      <sheetName val="BOLain(12E1)"/>
      <sheetName val="BOLain(12E2)"/>
      <sheetName val="PendaLuOp(13)"/>
      <sheetName val="BiLuOp(14)"/>
      <sheetName val="BiPinjamin(15)"/>
      <sheetName val="PenjTL(18)"/>
      <sheetName val="LabaRugi Lainnya 2005(20)"/>
      <sheetName val="LabaRugi Unsur2004(21A)"/>
      <sheetName val="LabaRugi Fungsi2004(21B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"/>
      <sheetName val="report"/>
      <sheetName val="R_ccode"/>
      <sheetName val="Data_Mutation"/>
      <sheetName val="Harga BBM"/>
      <sheetName val="Data_Opname"/>
    </sheetNames>
    <sheetDataSet>
      <sheetData sheetId="0">
        <row r="4">
          <cell r="P4" t="str">
            <v>Januari</v>
          </cell>
        </row>
        <row r="5">
          <cell r="P5" t="str">
            <v>Februari</v>
          </cell>
        </row>
        <row r="6">
          <cell r="P6" t="str">
            <v>Maret</v>
          </cell>
          <cell r="R6" t="str">
            <v>PLTU PAITON #1</v>
          </cell>
        </row>
        <row r="7">
          <cell r="P7" t="str">
            <v>April</v>
          </cell>
          <cell r="R7" t="str">
            <v>PLTU PAITON #2</v>
          </cell>
        </row>
        <row r="8">
          <cell r="P8" t="str">
            <v>Mei</v>
          </cell>
          <cell r="R8" t="str">
            <v>PLTU GRESIK #1</v>
          </cell>
        </row>
        <row r="9">
          <cell r="P9" t="str">
            <v>Juni</v>
          </cell>
          <cell r="R9" t="str">
            <v>PLTU GRESIK #2</v>
          </cell>
        </row>
        <row r="10">
          <cell r="P10" t="str">
            <v>Juli</v>
          </cell>
          <cell r="R10" t="str">
            <v>PLTU GRESIK #3</v>
          </cell>
        </row>
        <row r="11">
          <cell r="P11" t="str">
            <v>Agustus</v>
          </cell>
          <cell r="R11" t="str">
            <v>PLTU GRESIK #4</v>
          </cell>
        </row>
        <row r="12">
          <cell r="P12" t="str">
            <v>September</v>
          </cell>
          <cell r="R12" t="str">
            <v>PLTGU GRESIK  Blok 1 OC</v>
          </cell>
        </row>
        <row r="13">
          <cell r="P13" t="str">
            <v>Oktober</v>
          </cell>
          <cell r="R13" t="str">
            <v>PLTGU GRESIK  Blok 2 OC</v>
          </cell>
        </row>
        <row r="14">
          <cell r="P14" t="str">
            <v>Nopember</v>
          </cell>
          <cell r="R14" t="str">
            <v>PLTGU GRESIK  Blok 3 OC</v>
          </cell>
        </row>
        <row r="15">
          <cell r="P15" t="str">
            <v>Desember</v>
          </cell>
          <cell r="R15" t="str">
            <v>PLTGU GRESIK  Blok 1 CC111</v>
          </cell>
        </row>
        <row r="16">
          <cell r="R16" t="str">
            <v>PLTGU GRESIK  Blok 2 CC111</v>
          </cell>
        </row>
        <row r="17">
          <cell r="R17" t="str">
            <v>PLTGU GRESIK  Blok 3 CC111</v>
          </cell>
        </row>
        <row r="18">
          <cell r="R18" t="str">
            <v>PLTGU GRESIK  Blok 1 CC221</v>
          </cell>
        </row>
        <row r="19">
          <cell r="R19" t="str">
            <v>PLTGU GRESIK  Blok 2 CC221</v>
          </cell>
        </row>
        <row r="20">
          <cell r="R20" t="str">
            <v>PLTGU GRESIK  Blok 3 CC221</v>
          </cell>
        </row>
        <row r="21">
          <cell r="R21" t="str">
            <v>PLTGU GRESIK  Blok 1 CC331</v>
          </cell>
        </row>
        <row r="22">
          <cell r="R22" t="str">
            <v>PLTGU GRESIK  Blok 2 CC331</v>
          </cell>
        </row>
        <row r="23">
          <cell r="R23" t="str">
            <v>PLTGU GRESIK  Blok 3 CC331</v>
          </cell>
        </row>
        <row r="24">
          <cell r="R24" t="str">
            <v>PLTG GRESIK #1</v>
          </cell>
        </row>
        <row r="25">
          <cell r="R25" t="str">
            <v>PLTG GRESIK #2</v>
          </cell>
        </row>
        <row r="26">
          <cell r="R26" t="str">
            <v>PLTG GRESIK #3</v>
          </cell>
        </row>
        <row r="27">
          <cell r="R27" t="str">
            <v>PLTG Gili Timur #1</v>
          </cell>
        </row>
        <row r="28">
          <cell r="R28" t="str">
            <v>PLTG Gili Timur #2</v>
          </cell>
        </row>
        <row r="29">
          <cell r="R29" t="str">
            <v xml:space="preserve">PLTU MK #1 </v>
          </cell>
        </row>
        <row r="30">
          <cell r="R30" t="str">
            <v>PLTU MK #2</v>
          </cell>
        </row>
        <row r="31">
          <cell r="R31" t="str">
            <v>PLTU MK #3</v>
          </cell>
        </row>
        <row r="32">
          <cell r="R32" t="str">
            <v>PLTU MK #4</v>
          </cell>
        </row>
        <row r="33">
          <cell r="R33" t="str">
            <v>PLTU MK #5</v>
          </cell>
        </row>
        <row r="34">
          <cell r="R34" t="str">
            <v>PLTGU MK  Blok 1 OC</v>
          </cell>
        </row>
        <row r="35">
          <cell r="R35" t="str">
            <v>PLTGU MK  Blok 1 CC111</v>
          </cell>
        </row>
        <row r="36">
          <cell r="R36" t="str">
            <v>PLTGU MK  Blok 1 CC221</v>
          </cell>
        </row>
        <row r="37">
          <cell r="R37" t="str">
            <v>PLTGU MK  Blok 1 CC331</v>
          </cell>
        </row>
        <row r="38">
          <cell r="R38" t="str">
            <v>PLTGU MTawar  Blok 1 OC/GT11/GT12/GT13</v>
          </cell>
        </row>
        <row r="39">
          <cell r="R39" t="str">
            <v>PLTGU MTawar  Blok 1 CC111</v>
          </cell>
        </row>
        <row r="40">
          <cell r="R40" t="str">
            <v>PLTGU MTawar  Blok 1 CC221</v>
          </cell>
        </row>
        <row r="41">
          <cell r="R41" t="str">
            <v>PLTGU MTawar  Blok 1 CC331</v>
          </cell>
        </row>
        <row r="42">
          <cell r="R42" t="str">
            <v xml:space="preserve">PLTG    Mtawar  GT.21 </v>
          </cell>
        </row>
        <row r="43">
          <cell r="R43" t="str">
            <v xml:space="preserve">PLTG    Mtawar  GT.22 </v>
          </cell>
        </row>
        <row r="44">
          <cell r="R44" t="str">
            <v>None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data"/>
      <sheetName val="Report"/>
      <sheetName val="DERAT"/>
      <sheetName val="OUTAGTE"/>
      <sheetName val="Nilai"/>
      <sheetName val="Lbln"/>
      <sheetName val="Report (2)"/>
      <sheetName val="StU"/>
      <sheetName val="R_ccode"/>
      <sheetName val="HARGA"/>
      <sheetName val="DGGKIT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>
            <v>110</v>
          </cell>
          <cell r="C2" t="str">
            <v>NSHRS</v>
          </cell>
          <cell r="D2" t="str">
            <v xml:space="preserve">   Standby Normal</v>
          </cell>
        </row>
        <row r="3">
          <cell r="B3">
            <v>120</v>
          </cell>
          <cell r="C3" t="str">
            <v>SDHRS</v>
          </cell>
          <cell r="D3" t="str">
            <v xml:space="preserve">   Standby dg Schedule Derating</v>
          </cell>
        </row>
        <row r="4">
          <cell r="B4">
            <v>130</v>
          </cell>
          <cell r="C4" t="str">
            <v>FDHRS</v>
          </cell>
          <cell r="D4" t="str">
            <v xml:space="preserve">   Standby dg Forced Derating</v>
          </cell>
        </row>
        <row r="5">
          <cell r="B5">
            <v>200</v>
          </cell>
          <cell r="C5" t="str">
            <v>SH</v>
          </cell>
          <cell r="D5" t="str">
            <v>In Service (Operasi)</v>
          </cell>
        </row>
        <row r="6">
          <cell r="B6">
            <v>210</v>
          </cell>
          <cell r="C6" t="str">
            <v>NOH</v>
          </cell>
          <cell r="D6" t="str">
            <v xml:space="preserve">   Operasi Normal</v>
          </cell>
        </row>
        <row r="7">
          <cell r="B7">
            <v>220</v>
          </cell>
          <cell r="C7" t="str">
            <v>PDH</v>
          </cell>
          <cell r="D7" t="str">
            <v xml:space="preserve">   Operasi dg Planned Derating</v>
          </cell>
        </row>
        <row r="8">
          <cell r="B8">
            <v>230</v>
          </cell>
          <cell r="C8" t="str">
            <v>FDH</v>
          </cell>
          <cell r="D8" t="str">
            <v xml:space="preserve">   Operasi dg Forced Derating</v>
          </cell>
        </row>
        <row r="9">
          <cell r="B9">
            <v>300</v>
          </cell>
          <cell r="C9" t="str">
            <v>UAH</v>
          </cell>
          <cell r="D9" t="str">
            <v>Out of Service (Tidak Siap)</v>
          </cell>
        </row>
        <row r="10">
          <cell r="B10">
            <v>310</v>
          </cell>
          <cell r="C10" t="str">
            <v>POH</v>
          </cell>
          <cell r="D10" t="str">
            <v xml:space="preserve">   Planned Outage</v>
          </cell>
        </row>
        <row r="11">
          <cell r="B11">
            <v>320</v>
          </cell>
          <cell r="C11" t="str">
            <v>MOH</v>
          </cell>
          <cell r="D11" t="str">
            <v xml:space="preserve">   Maintenance Outage</v>
          </cell>
        </row>
        <row r="12">
          <cell r="B12">
            <v>330</v>
          </cell>
          <cell r="C12" t="str">
            <v>FOH</v>
          </cell>
          <cell r="D12" t="str">
            <v xml:space="preserve">   Forced Outage</v>
          </cell>
        </row>
        <row r="13">
          <cell r="B13">
            <v>0</v>
          </cell>
          <cell r="C13" t="str">
            <v>NoData</v>
          </cell>
          <cell r="D13" t="str">
            <v>Tidak ada Data</v>
          </cell>
        </row>
        <row r="14">
          <cell r="B14">
            <v>100</v>
          </cell>
          <cell r="C14" t="str">
            <v>RSH</v>
          </cell>
          <cell r="D14" t="str">
            <v>Reserve Shutdown</v>
          </cell>
        </row>
        <row r="15">
          <cell r="B15">
            <v>240</v>
          </cell>
          <cell r="C15" t="str">
            <v>MDH</v>
          </cell>
          <cell r="D15" t="str">
            <v xml:space="preserve">   Operasi dg Maintenance Derating</v>
          </cell>
        </row>
      </sheetData>
      <sheetData sheetId="9">
        <row r="2">
          <cell r="B2" t="str">
            <v>01</v>
          </cell>
          <cell r="C2" t="str">
            <v>BOILER</v>
          </cell>
        </row>
        <row r="3">
          <cell r="B3" t="str">
            <v>01A</v>
          </cell>
          <cell r="C3" t="str">
            <v xml:space="preserve">   Boiler Fuel Supply to Bunker </v>
          </cell>
        </row>
        <row r="4">
          <cell r="B4" t="str">
            <v>01A01</v>
          </cell>
          <cell r="C4" t="str">
            <v xml:space="preserve">      Thaw shed failure or fire </v>
          </cell>
          <cell r="D4" t="str">
            <v>10</v>
          </cell>
        </row>
        <row r="5">
          <cell r="B5" t="str">
            <v>01A02</v>
          </cell>
          <cell r="C5" t="str">
            <v xml:space="preserve">      Coal car dumpers, shakers, and unloaders </v>
          </cell>
          <cell r="D5" t="str">
            <v>20</v>
          </cell>
        </row>
        <row r="6">
          <cell r="B6" t="str">
            <v>01A03</v>
          </cell>
          <cell r="C6" t="str">
            <v xml:space="preserve">      Unloading/receiving hopper (train/truck) </v>
          </cell>
          <cell r="D6" t="str">
            <v>22</v>
          </cell>
        </row>
        <row r="7">
          <cell r="B7" t="str">
            <v>01A04</v>
          </cell>
          <cell r="C7" t="str">
            <v xml:space="preserve">      Rotary plow </v>
          </cell>
          <cell r="D7" t="str">
            <v>24</v>
          </cell>
        </row>
        <row r="8">
          <cell r="B8" t="str">
            <v>01A05</v>
          </cell>
          <cell r="C8" t="str">
            <v xml:space="preserve">      Dust suppression system </v>
          </cell>
          <cell r="D8" t="str">
            <v>26</v>
          </cell>
        </row>
        <row r="9">
          <cell r="B9" t="str">
            <v>01A06</v>
          </cell>
          <cell r="C9" t="str">
            <v xml:space="preserve">      Dust collection system </v>
          </cell>
          <cell r="D9" t="str">
            <v>28</v>
          </cell>
        </row>
        <row r="10">
          <cell r="B10" t="str">
            <v>01A07</v>
          </cell>
          <cell r="C10" t="str">
            <v xml:space="preserve">      Coal conveyors and feeders </v>
          </cell>
          <cell r="D10" t="str">
            <v>30</v>
          </cell>
        </row>
        <row r="11">
          <cell r="B11" t="str">
            <v>01A08</v>
          </cell>
          <cell r="C11" t="str">
            <v xml:space="preserve">      Metal detector/collector (including magnetic separator) </v>
          </cell>
          <cell r="D11" t="str">
            <v>35</v>
          </cell>
        </row>
        <row r="12">
          <cell r="B12" t="str">
            <v>01A09</v>
          </cell>
          <cell r="C12" t="str">
            <v xml:space="preserve">      Coal elevators </v>
          </cell>
          <cell r="D12" t="str">
            <v>40</v>
          </cell>
        </row>
        <row r="13">
          <cell r="B13" t="str">
            <v>01A10</v>
          </cell>
          <cell r="C13" t="str">
            <v xml:space="preserve">      Coal storage fires </v>
          </cell>
          <cell r="D13" t="str">
            <v>50</v>
          </cell>
        </row>
        <row r="14">
          <cell r="B14" t="str">
            <v>01A11</v>
          </cell>
          <cell r="C14" t="str">
            <v xml:space="preserve">      Coal crushers including motors </v>
          </cell>
          <cell r="D14" t="str">
            <v>60</v>
          </cell>
        </row>
        <row r="15">
          <cell r="B15" t="str">
            <v>01A12</v>
          </cell>
          <cell r="C15" t="str">
            <v xml:space="preserve">      Coal samplers </v>
          </cell>
          <cell r="D15" t="str">
            <v>70</v>
          </cell>
        </row>
        <row r="16">
          <cell r="B16" t="str">
            <v>01A13</v>
          </cell>
          <cell r="C16" t="str">
            <v xml:space="preserve">      Storage silos/hoppers </v>
          </cell>
          <cell r="D16" t="str">
            <v>75</v>
          </cell>
        </row>
        <row r="17">
          <cell r="B17" t="str">
            <v>01A14</v>
          </cell>
          <cell r="C17" t="str">
            <v xml:space="preserve">      Stackers/reclaimers </v>
          </cell>
          <cell r="D17" t="str">
            <v>80</v>
          </cell>
        </row>
        <row r="18">
          <cell r="B18" t="str">
            <v>01A15</v>
          </cell>
          <cell r="C18" t="str">
            <v xml:space="preserve">      Coal conveyor scales-storage coal pile </v>
          </cell>
          <cell r="D18" t="str">
            <v>84</v>
          </cell>
        </row>
        <row r="19">
          <cell r="B19" t="str">
            <v>01A16</v>
          </cell>
          <cell r="C19" t="str">
            <v xml:space="preserve">      Bunker feeder coal scales </v>
          </cell>
          <cell r="D19" t="str">
            <v>85</v>
          </cell>
        </row>
        <row r="20">
          <cell r="B20" t="str">
            <v>01A17</v>
          </cell>
          <cell r="C20" t="str">
            <v xml:space="preserve">      Bunker fires </v>
          </cell>
          <cell r="D20" t="str">
            <v>90</v>
          </cell>
        </row>
        <row r="21">
          <cell r="B21" t="str">
            <v>01A18</v>
          </cell>
          <cell r="C21" t="str">
            <v xml:space="preserve">      Bunker flow problems</v>
          </cell>
          <cell r="D21" t="str">
            <v>95</v>
          </cell>
        </row>
        <row r="22">
          <cell r="B22" t="str">
            <v>01A19</v>
          </cell>
          <cell r="C22" t="str">
            <v xml:space="preserve">      Bunker gates </v>
          </cell>
          <cell r="D22" t="str">
            <v>100</v>
          </cell>
        </row>
        <row r="23">
          <cell r="B23" t="str">
            <v>01A20</v>
          </cell>
          <cell r="C23" t="str">
            <v xml:space="preserve">      Bunker structures </v>
          </cell>
          <cell r="D23" t="str">
            <v>105</v>
          </cell>
        </row>
        <row r="24">
          <cell r="B24" t="str">
            <v>01A21</v>
          </cell>
          <cell r="C24" t="str">
            <v xml:space="preserve">      Coal drying system (see additional codes 0125-0127)</v>
          </cell>
          <cell r="D24" t="str">
            <v>106</v>
          </cell>
        </row>
        <row r="25">
          <cell r="B25" t="str">
            <v>01A22</v>
          </cell>
          <cell r="C25" t="str">
            <v xml:space="preserve">      Screen (prior to bunkers)</v>
          </cell>
          <cell r="D25" t="str">
            <v>107</v>
          </cell>
        </row>
        <row r="26">
          <cell r="B26" t="str">
            <v>01A23</v>
          </cell>
          <cell r="C26" t="str">
            <v xml:space="preserve">      Other coal fuel supply problems up through bunkers</v>
          </cell>
          <cell r="D26" t="str">
            <v>110</v>
          </cell>
        </row>
        <row r="27">
          <cell r="B27" t="str">
            <v>01A24</v>
          </cell>
          <cell r="C27" t="str">
            <v xml:space="preserve">      Coal crusher dryer hammers (see code 0106)</v>
          </cell>
          <cell r="D27" t="str">
            <v>125</v>
          </cell>
        </row>
        <row r="28">
          <cell r="B28" t="str">
            <v>01A25</v>
          </cell>
          <cell r="C28" t="str">
            <v xml:space="preserve">      Coal crusher lube oil system (see code 0106)</v>
          </cell>
          <cell r="D28" t="str">
            <v>126</v>
          </cell>
        </row>
        <row r="29">
          <cell r="B29" t="str">
            <v>01A26</v>
          </cell>
          <cell r="C29" t="str">
            <v xml:space="preserve">      Other coal crusher dryer problems (see code 0106)</v>
          </cell>
          <cell r="D29" t="str">
            <v>127</v>
          </cell>
        </row>
        <row r="30">
          <cell r="B30" t="str">
            <v>01B</v>
          </cell>
          <cell r="C30" t="str">
            <v xml:space="preserve">   Boiler Fuel Supply from Bunkers to Boiler</v>
          </cell>
        </row>
        <row r="31">
          <cell r="B31" t="str">
            <v>01B01</v>
          </cell>
          <cell r="C31" t="str">
            <v xml:space="preserve">      Pulverizer exhauster fan (for indirect firing) </v>
          </cell>
          <cell r="D31" t="str">
            <v>200</v>
          </cell>
        </row>
        <row r="32">
          <cell r="B32" t="str">
            <v>01B02</v>
          </cell>
          <cell r="C32" t="str">
            <v xml:space="preserve">      Pulverizer exhauster fan drive </v>
          </cell>
          <cell r="D32" t="str">
            <v>205</v>
          </cell>
        </row>
        <row r="33">
          <cell r="B33" t="str">
            <v>01B03</v>
          </cell>
          <cell r="C33" t="str">
            <v xml:space="preserve">      Pulverizer heater (for indirect firing) </v>
          </cell>
          <cell r="D33" t="str">
            <v>210</v>
          </cell>
        </row>
        <row r="34">
          <cell r="B34" t="str">
            <v>01B04</v>
          </cell>
          <cell r="C34" t="str">
            <v xml:space="preserve">      Pulverizer system cyclone separator </v>
          </cell>
          <cell r="D34" t="str">
            <v>220</v>
          </cell>
        </row>
        <row r="35">
          <cell r="B35" t="str">
            <v>01B05</v>
          </cell>
          <cell r="C35" t="str">
            <v xml:space="preserve">      Pulverizer bag filter </v>
          </cell>
          <cell r="D35" t="str">
            <v>230</v>
          </cell>
        </row>
        <row r="36">
          <cell r="B36" t="str">
            <v>01B06</v>
          </cell>
          <cell r="C36" t="str">
            <v xml:space="preserve">      Pulverized coal bin </v>
          </cell>
          <cell r="D36" t="str">
            <v>240</v>
          </cell>
        </row>
        <row r="37">
          <cell r="B37" t="str">
            <v>01B07</v>
          </cell>
          <cell r="C37" t="str">
            <v xml:space="preserve">      Pulverizer feeders </v>
          </cell>
          <cell r="D37" t="str">
            <v>250</v>
          </cell>
        </row>
        <row r="38">
          <cell r="B38" t="str">
            <v>01B08</v>
          </cell>
          <cell r="C38" t="str">
            <v xml:space="preserve">      Pulverizer feeder motor </v>
          </cell>
          <cell r="D38" t="str">
            <v>253</v>
          </cell>
        </row>
        <row r="39">
          <cell r="B39" t="str">
            <v>01B09</v>
          </cell>
          <cell r="C39" t="str">
            <v xml:space="preserve">      Pulverizer feeder coal scales </v>
          </cell>
          <cell r="D39" t="str">
            <v>255</v>
          </cell>
        </row>
        <row r="40">
          <cell r="B40" t="str">
            <v>01B10</v>
          </cell>
          <cell r="C40" t="str">
            <v xml:space="preserve">      Primary air fan </v>
          </cell>
          <cell r="D40" t="str">
            <v>260</v>
          </cell>
        </row>
        <row r="41">
          <cell r="B41" t="str">
            <v>01B11</v>
          </cell>
          <cell r="C41" t="str">
            <v xml:space="preserve">      Primary air fan lube oil system</v>
          </cell>
          <cell r="D41" t="str">
            <v>262</v>
          </cell>
        </row>
        <row r="42">
          <cell r="B42" t="str">
            <v>01B12</v>
          </cell>
          <cell r="C42" t="str">
            <v xml:space="preserve">      Primary air fan drives </v>
          </cell>
          <cell r="D42" t="str">
            <v>263</v>
          </cell>
        </row>
        <row r="43">
          <cell r="B43" t="str">
            <v>01B13</v>
          </cell>
          <cell r="C43" t="str">
            <v xml:space="preserve">      Other primary air fan problems</v>
          </cell>
          <cell r="D43" t="str">
            <v>264</v>
          </cell>
        </row>
        <row r="44">
          <cell r="B44" t="str">
            <v>01B14</v>
          </cell>
          <cell r="C44" t="str">
            <v xml:space="preserve">      Primary air heater </v>
          </cell>
          <cell r="D44" t="str">
            <v>265</v>
          </cell>
        </row>
        <row r="45">
          <cell r="B45" t="str">
            <v>01B15</v>
          </cell>
          <cell r="C45" t="str">
            <v xml:space="preserve">      Primary air heater fouling</v>
          </cell>
          <cell r="D45" t="str">
            <v>266</v>
          </cell>
        </row>
        <row r="46">
          <cell r="B46" t="str">
            <v>01B16</v>
          </cell>
          <cell r="C46" t="str">
            <v xml:space="preserve">      Primary air flow instrumentation</v>
          </cell>
          <cell r="D46" t="str">
            <v>267</v>
          </cell>
        </row>
        <row r="47">
          <cell r="B47" t="str">
            <v>01B17</v>
          </cell>
          <cell r="C47" t="str">
            <v xml:space="preserve">      Primary air duct and dampers </v>
          </cell>
          <cell r="D47" t="str">
            <v>270</v>
          </cell>
        </row>
        <row r="48">
          <cell r="B48" t="str">
            <v>01B19</v>
          </cell>
          <cell r="C48" t="str">
            <v xml:space="preserve">      Pulverizer reduced capacity due to wear </v>
          </cell>
          <cell r="D48" t="str">
            <v>290</v>
          </cell>
        </row>
        <row r="49">
          <cell r="B49" t="str">
            <v>01B20</v>
          </cell>
          <cell r="C49" t="str">
            <v xml:space="preserve">      Pulverizer motors and drives </v>
          </cell>
          <cell r="D49" t="str">
            <v>300</v>
          </cell>
        </row>
        <row r="50">
          <cell r="B50" t="str">
            <v>01B21</v>
          </cell>
          <cell r="C50" t="str">
            <v xml:space="preserve">      Pulverizer mills </v>
          </cell>
          <cell r="D50" t="str">
            <v>310</v>
          </cell>
        </row>
        <row r="51">
          <cell r="B51" t="str">
            <v>01B22</v>
          </cell>
          <cell r="C51" t="str">
            <v xml:space="preserve">      Pulverizer mill classifiers</v>
          </cell>
          <cell r="D51" t="str">
            <v>312</v>
          </cell>
        </row>
        <row r="52">
          <cell r="B52" t="str">
            <v>01B23</v>
          </cell>
          <cell r="C52" t="str">
            <v xml:space="preserve">      Pulverizer mill trunnion seals</v>
          </cell>
          <cell r="D52" t="str">
            <v>313</v>
          </cell>
        </row>
        <row r="53">
          <cell r="B53" t="str">
            <v>01B24</v>
          </cell>
          <cell r="C53" t="str">
            <v xml:space="preserve">      Pulverizer mill ball charger hopper (ball mills only)</v>
          </cell>
          <cell r="D53" t="str">
            <v>314</v>
          </cell>
        </row>
        <row r="54">
          <cell r="B54" t="str">
            <v>01B25</v>
          </cell>
          <cell r="C54" t="str">
            <v xml:space="preserve">      Pulverizer mill coal level controls</v>
          </cell>
          <cell r="D54" t="str">
            <v>315</v>
          </cell>
        </row>
        <row r="55">
          <cell r="B55" t="str">
            <v>01B26</v>
          </cell>
          <cell r="C55" t="str">
            <v xml:space="preserve">      Foreign object in mill </v>
          </cell>
          <cell r="D55" t="str">
            <v>320</v>
          </cell>
        </row>
        <row r="56">
          <cell r="B56" t="str">
            <v>01B27</v>
          </cell>
          <cell r="C56" t="str">
            <v xml:space="preserve">      Pulverizer skidding </v>
          </cell>
          <cell r="D56" t="str">
            <v>325</v>
          </cell>
        </row>
        <row r="57">
          <cell r="B57" t="str">
            <v>01B28</v>
          </cell>
          <cell r="C57" t="str">
            <v xml:space="preserve">      Pulverizer coal leak (pulverizers only)</v>
          </cell>
          <cell r="D57" t="str">
            <v>330</v>
          </cell>
        </row>
        <row r="58">
          <cell r="B58" t="str">
            <v>01B29</v>
          </cell>
          <cell r="C58" t="str">
            <v xml:space="preserve">      Pulverizer system coal leaks (other than pulverizers)</v>
          </cell>
          <cell r="D58" t="str">
            <v>331</v>
          </cell>
        </row>
        <row r="59">
          <cell r="B59" t="str">
            <v>01B30</v>
          </cell>
          <cell r="C59" t="str">
            <v xml:space="preserve">      Pulverizer lube oil system </v>
          </cell>
          <cell r="D59" t="str">
            <v>335</v>
          </cell>
        </row>
        <row r="60">
          <cell r="B60" t="str">
            <v>01B32</v>
          </cell>
          <cell r="C60" t="str">
            <v xml:space="preserve">      Other pulverizer problems </v>
          </cell>
          <cell r="D60" t="str">
            <v>340</v>
          </cell>
        </row>
        <row r="61">
          <cell r="B61" t="str">
            <v>01B33</v>
          </cell>
          <cell r="C61" t="str">
            <v xml:space="preserve">      Pulverizer inspection</v>
          </cell>
          <cell r="D61" t="str">
            <v>344</v>
          </cell>
        </row>
        <row r="62">
          <cell r="B62" t="str">
            <v>01B34</v>
          </cell>
          <cell r="C62" t="str">
            <v xml:space="preserve">      Pulverizer overhaul </v>
          </cell>
          <cell r="D62" t="str">
            <v>345</v>
          </cell>
        </row>
        <row r="63">
          <cell r="B63" t="str">
            <v>01B36</v>
          </cell>
          <cell r="C63" t="str">
            <v xml:space="preserve">      Burners </v>
          </cell>
          <cell r="D63" t="str">
            <v>360</v>
          </cell>
        </row>
        <row r="64">
          <cell r="B64" t="str">
            <v>01B37</v>
          </cell>
          <cell r="C64" t="str">
            <v xml:space="preserve">      Burner orfices</v>
          </cell>
          <cell r="D64" t="str">
            <v>361</v>
          </cell>
        </row>
        <row r="65">
          <cell r="B65" t="str">
            <v>01B38</v>
          </cell>
          <cell r="C65" t="str">
            <v xml:space="preserve">      Burner instruments and controls (except light-off) </v>
          </cell>
          <cell r="D65" t="str">
            <v>370</v>
          </cell>
        </row>
        <row r="66">
          <cell r="B66" t="str">
            <v>01B39</v>
          </cell>
          <cell r="C66" t="str">
            <v xml:space="preserve">      Light-off (igniter) systems (including fuel supply) </v>
          </cell>
          <cell r="D66" t="str">
            <v>380</v>
          </cell>
        </row>
        <row r="67">
          <cell r="B67" t="str">
            <v>01B40</v>
          </cell>
          <cell r="C67" t="str">
            <v xml:space="preserve">      Igniters </v>
          </cell>
          <cell r="D67" t="str">
            <v>385</v>
          </cell>
        </row>
        <row r="68">
          <cell r="B68" t="str">
            <v>01B42</v>
          </cell>
          <cell r="C68" t="str">
            <v xml:space="preserve">      Burner wind box fires </v>
          </cell>
          <cell r="D68" t="str">
            <v>400</v>
          </cell>
        </row>
        <row r="69">
          <cell r="B69" t="str">
            <v>01B43</v>
          </cell>
          <cell r="C69" t="str">
            <v xml:space="preserve">      Other burner problems  </v>
          </cell>
          <cell r="D69" t="str">
            <v>410</v>
          </cell>
        </row>
        <row r="70">
          <cell r="B70" t="str">
            <v>01B45</v>
          </cell>
          <cell r="C70" t="str">
            <v xml:space="preserve">      Cyclone crusher </v>
          </cell>
          <cell r="D70" t="str">
            <v>420</v>
          </cell>
        </row>
        <row r="71">
          <cell r="B71" t="str">
            <v>01B46</v>
          </cell>
          <cell r="C71" t="str">
            <v xml:space="preserve">      Cyclone dampers</v>
          </cell>
          <cell r="D71" t="str">
            <v>425</v>
          </cell>
        </row>
        <row r="72">
          <cell r="B72" t="str">
            <v>01B47</v>
          </cell>
          <cell r="C72" t="str">
            <v xml:space="preserve">      Cyclone air ducts</v>
          </cell>
          <cell r="D72" t="str">
            <v>426</v>
          </cell>
        </row>
        <row r="73">
          <cell r="B73" t="str">
            <v>01B48</v>
          </cell>
          <cell r="C73" t="str">
            <v xml:space="preserve">      Cyclone furnace </v>
          </cell>
          <cell r="D73" t="str">
            <v>430</v>
          </cell>
        </row>
        <row r="74">
          <cell r="B74" t="str">
            <v>01B49</v>
          </cell>
          <cell r="C74" t="str">
            <v xml:space="preserve">      Other cyclone problems</v>
          </cell>
          <cell r="D74" t="str">
            <v>435</v>
          </cell>
        </row>
        <row r="75">
          <cell r="B75" t="str">
            <v>01B51</v>
          </cell>
          <cell r="C75" t="str">
            <v xml:space="preserve">      Fuel oil pumps (general) </v>
          </cell>
          <cell r="D75" t="str">
            <v>440</v>
          </cell>
        </row>
        <row r="76">
          <cell r="B76" t="str">
            <v>01B52</v>
          </cell>
          <cell r="C76" t="str">
            <v xml:space="preserve">      Fuel oil pumps (burner supply) </v>
          </cell>
          <cell r="D76" t="str">
            <v>441</v>
          </cell>
        </row>
        <row r="77">
          <cell r="B77" t="str">
            <v>01B53</v>
          </cell>
          <cell r="C77" t="str">
            <v xml:space="preserve">      Fuel oil pumps (forwarding/transfer) </v>
          </cell>
          <cell r="D77" t="str">
            <v>442</v>
          </cell>
        </row>
        <row r="78">
          <cell r="B78" t="str">
            <v>01B54</v>
          </cell>
          <cell r="C78" t="str">
            <v xml:space="preserve">      Fuel oil (burner supply) pump drives </v>
          </cell>
          <cell r="D78" t="str">
            <v>443</v>
          </cell>
        </row>
        <row r="79">
          <cell r="B79" t="str">
            <v>01B56</v>
          </cell>
          <cell r="C79" t="str">
            <v xml:space="preserve">      Fuel oil heaters </v>
          </cell>
          <cell r="D79" t="str">
            <v>450</v>
          </cell>
        </row>
        <row r="80">
          <cell r="B80" t="str">
            <v>01B57</v>
          </cell>
          <cell r="C80" t="str">
            <v xml:space="preserve">      Fuel oil atomizers </v>
          </cell>
          <cell r="D80" t="str">
            <v>460</v>
          </cell>
        </row>
        <row r="81">
          <cell r="B81" t="str">
            <v>01B58</v>
          </cell>
          <cell r="C81" t="str">
            <v xml:space="preserve">      Oil and gas fires </v>
          </cell>
          <cell r="D81" t="str">
            <v>470</v>
          </cell>
        </row>
        <row r="82">
          <cell r="B82" t="str">
            <v>01B59</v>
          </cell>
          <cell r="C82" t="str">
            <v xml:space="preserve">      Other oil and gas fuel supply problems (see codes 0360-0410 for burner problems)  </v>
          </cell>
          <cell r="D82" t="str">
            <v>480</v>
          </cell>
        </row>
        <row r="83">
          <cell r="B83" t="str">
            <v>01C</v>
          </cell>
          <cell r="C83" t="str">
            <v xml:space="preserve">   Boiler Piping System</v>
          </cell>
        </row>
        <row r="84">
          <cell r="B84" t="str">
            <v>01C01</v>
          </cell>
          <cell r="C84" t="str">
            <v xml:space="preserve">      Main steam piping up to turbine stop valves </v>
          </cell>
          <cell r="D84" t="str">
            <v>500</v>
          </cell>
        </row>
        <row r="85">
          <cell r="B85" t="str">
            <v>01C02</v>
          </cell>
          <cell r="C85" t="str">
            <v xml:space="preserve">      Main steam relief/safety valves </v>
          </cell>
          <cell r="D85" t="str">
            <v>510</v>
          </cell>
        </row>
        <row r="86">
          <cell r="B86" t="str">
            <v>01C03</v>
          </cell>
          <cell r="C86" t="str">
            <v xml:space="preserve">      Other main steam valves (including vent and drain valves but not including the turbine stop valves) </v>
          </cell>
          <cell r="D86" t="str">
            <v>520</v>
          </cell>
        </row>
        <row r="87">
          <cell r="B87" t="str">
            <v>01C04</v>
          </cell>
          <cell r="C87" t="str">
            <v xml:space="preserve">      Other main steam system problems</v>
          </cell>
          <cell r="D87" t="str">
            <v>530</v>
          </cell>
        </row>
        <row r="88">
          <cell r="B88" t="str">
            <v>01C05</v>
          </cell>
          <cell r="C88" t="str">
            <v xml:space="preserve">      Reheat steam piping up to turbine stop valves </v>
          </cell>
          <cell r="D88" t="str">
            <v>540</v>
          </cell>
        </row>
        <row r="89">
          <cell r="B89" t="str">
            <v>01C06</v>
          </cell>
          <cell r="C89" t="str">
            <v xml:space="preserve">      Reheat steam relief/safety valves </v>
          </cell>
          <cell r="D89" t="str">
            <v>550</v>
          </cell>
        </row>
        <row r="90">
          <cell r="B90" t="str">
            <v>01C07</v>
          </cell>
          <cell r="C90" t="str">
            <v xml:space="preserve">      Other reheat steam valves (not including turbine stop or intercept valves)</v>
          </cell>
          <cell r="D90" t="str">
            <v>560</v>
          </cell>
        </row>
        <row r="91">
          <cell r="B91" t="str">
            <v>01C08</v>
          </cell>
          <cell r="C91" t="str">
            <v xml:space="preserve">      Other reheat steam problems </v>
          </cell>
          <cell r="D91" t="str">
            <v>570</v>
          </cell>
        </row>
        <row r="92">
          <cell r="B92" t="str">
            <v>01C09</v>
          </cell>
          <cell r="C92" t="str">
            <v xml:space="preserve">      Desuperheater/attemperator piping </v>
          </cell>
          <cell r="D92" t="str">
            <v>580</v>
          </cell>
        </row>
        <row r="93">
          <cell r="B93" t="str">
            <v>01C10</v>
          </cell>
          <cell r="C93" t="str">
            <v xml:space="preserve">      Desuperheater/attemperator valves </v>
          </cell>
          <cell r="D93" t="str">
            <v>590</v>
          </cell>
        </row>
        <row r="94">
          <cell r="B94" t="str">
            <v>01C11</v>
          </cell>
          <cell r="C94" t="str">
            <v xml:space="preserve">      Desuperheater/attemperator spray nozzles </v>
          </cell>
          <cell r="D94" t="str">
            <v>600</v>
          </cell>
        </row>
        <row r="95">
          <cell r="B95" t="str">
            <v>01C12</v>
          </cell>
          <cell r="C95" t="str">
            <v xml:space="preserve">      Desuperheater/attemperator drums </v>
          </cell>
          <cell r="D95" t="str">
            <v>610</v>
          </cell>
        </row>
        <row r="96">
          <cell r="B96" t="str">
            <v>01C13</v>
          </cell>
          <cell r="C96" t="str">
            <v xml:space="preserve">      Other desuperheater/attemperator problems  </v>
          </cell>
          <cell r="D96" t="str">
            <v>620</v>
          </cell>
        </row>
        <row r="97">
          <cell r="B97" t="str">
            <v>01C14</v>
          </cell>
          <cell r="C97" t="str">
            <v xml:space="preserve">      Startup bypass system piping (including drain lines up to heaters or condenser)</v>
          </cell>
          <cell r="D97" t="str">
            <v>630</v>
          </cell>
        </row>
        <row r="98">
          <cell r="B98" t="str">
            <v>01C15</v>
          </cell>
          <cell r="C98" t="str">
            <v xml:space="preserve">      Startup bypass system valves </v>
          </cell>
          <cell r="D98" t="str">
            <v>640</v>
          </cell>
        </row>
        <row r="99">
          <cell r="B99" t="str">
            <v>01C16</v>
          </cell>
          <cell r="C99" t="str">
            <v xml:space="preserve">      Startup bypass tanks or flash tanks </v>
          </cell>
          <cell r="D99" t="str">
            <v>650</v>
          </cell>
        </row>
        <row r="100">
          <cell r="B100" t="str">
            <v>01C17</v>
          </cell>
          <cell r="C100" t="str">
            <v xml:space="preserve">      Other startup bypass system problems</v>
          </cell>
          <cell r="D100" t="str">
            <v>660</v>
          </cell>
        </row>
        <row r="101">
          <cell r="B101" t="str">
            <v>01C18</v>
          </cell>
          <cell r="C101" t="str">
            <v xml:space="preserve">      Feedwater piping downstream of feedwater regulating valve </v>
          </cell>
          <cell r="D101" t="str">
            <v>670</v>
          </cell>
        </row>
        <row r="102">
          <cell r="B102" t="str">
            <v>01C19</v>
          </cell>
          <cell r="C102" t="str">
            <v xml:space="preserve">      Feedwater valves (not feedwater regulating valve) </v>
          </cell>
          <cell r="D102" t="str">
            <v>680</v>
          </cell>
        </row>
        <row r="103">
          <cell r="B103" t="str">
            <v>01C21</v>
          </cell>
          <cell r="C103" t="str">
            <v xml:space="preserve">      Blowdown system valves </v>
          </cell>
          <cell r="D103" t="str">
            <v>700</v>
          </cell>
        </row>
        <row r="104">
          <cell r="B104" t="str">
            <v>01C22</v>
          </cell>
          <cell r="C104" t="str">
            <v xml:space="preserve">      Blowdown system piping </v>
          </cell>
          <cell r="D104" t="str">
            <v>710</v>
          </cell>
        </row>
        <row r="105">
          <cell r="B105" t="str">
            <v>01C23</v>
          </cell>
          <cell r="C105" t="str">
            <v xml:space="preserve">      Blowdown system controls </v>
          </cell>
          <cell r="D105" t="str">
            <v>720</v>
          </cell>
        </row>
        <row r="106">
          <cell r="B106" t="str">
            <v>01C24</v>
          </cell>
          <cell r="C106" t="str">
            <v xml:space="preserve">      Other blowdown system problems</v>
          </cell>
          <cell r="D106" t="str">
            <v>730</v>
          </cell>
        </row>
        <row r="107">
          <cell r="B107" t="str">
            <v>01C25</v>
          </cell>
          <cell r="C107" t="str">
            <v xml:space="preserve">      Boiler recirculation pumps </v>
          </cell>
          <cell r="D107" t="str">
            <v>740</v>
          </cell>
        </row>
        <row r="108">
          <cell r="B108" t="str">
            <v>01C26</v>
          </cell>
          <cell r="C108" t="str">
            <v xml:space="preserve">      Boiler recirculation pumps - motors </v>
          </cell>
          <cell r="D108" t="str">
            <v>741</v>
          </cell>
        </row>
        <row r="109">
          <cell r="B109" t="str">
            <v>01C27</v>
          </cell>
          <cell r="C109" t="str">
            <v xml:space="preserve">      Boiler recirculation piping </v>
          </cell>
          <cell r="D109" t="str">
            <v>750</v>
          </cell>
        </row>
        <row r="110">
          <cell r="B110" t="str">
            <v>01C28</v>
          </cell>
          <cell r="C110" t="str">
            <v xml:space="preserve">      Boiler recirculation valves </v>
          </cell>
          <cell r="D110" t="str">
            <v>760</v>
          </cell>
        </row>
        <row r="111">
          <cell r="B111" t="str">
            <v>01C29</v>
          </cell>
          <cell r="C111" t="str">
            <v xml:space="preserve">      Other boiler recirculation problems  </v>
          </cell>
          <cell r="D111" t="str">
            <v>770</v>
          </cell>
        </row>
        <row r="112">
          <cell r="B112" t="str">
            <v>01C30</v>
          </cell>
          <cell r="C112" t="str">
            <v xml:space="preserve">      Economizer piping </v>
          </cell>
          <cell r="D112" t="str">
            <v>775</v>
          </cell>
        </row>
        <row r="113">
          <cell r="B113" t="str">
            <v>01C31</v>
          </cell>
          <cell r="C113" t="str">
            <v xml:space="preserve">      Headers between tube bundles </v>
          </cell>
          <cell r="D113" t="str">
            <v>780</v>
          </cell>
        </row>
        <row r="114">
          <cell r="B114" t="str">
            <v>01C32</v>
          </cell>
          <cell r="C114" t="str">
            <v xml:space="preserve">      Headers and caps </v>
          </cell>
          <cell r="D114" t="str">
            <v>782</v>
          </cell>
        </row>
        <row r="115">
          <cell r="B115" t="str">
            <v>01C33</v>
          </cell>
          <cell r="C115" t="str">
            <v xml:space="preserve">      Pipe hangers (general) </v>
          </cell>
          <cell r="D115" t="str">
            <v>790</v>
          </cell>
        </row>
        <row r="116">
          <cell r="B116" t="str">
            <v>01C34</v>
          </cell>
          <cell r="C116" t="str">
            <v xml:space="preserve">      Other miscellaneous piping system problems  </v>
          </cell>
          <cell r="D116" t="str">
            <v>799</v>
          </cell>
        </row>
        <row r="117">
          <cell r="B117" t="str">
            <v>01D</v>
          </cell>
          <cell r="C117" t="str">
            <v xml:space="preserve">   Boiler Internals and Structures</v>
          </cell>
        </row>
        <row r="118">
          <cell r="B118" t="str">
            <v>01D01</v>
          </cell>
          <cell r="C118" t="str">
            <v xml:space="preserve">      Drums and drum internals </v>
          </cell>
          <cell r="D118" t="str">
            <v>800</v>
          </cell>
        </row>
        <row r="119">
          <cell r="B119" t="str">
            <v>01D02</v>
          </cell>
          <cell r="C119" t="str">
            <v xml:space="preserve">      Boiler supports and structures (use code 1320 for tube supports) </v>
          </cell>
          <cell r="D119" t="str">
            <v>810</v>
          </cell>
        </row>
        <row r="120">
          <cell r="B120" t="str">
            <v>01D03</v>
          </cell>
          <cell r="C120" t="str">
            <v xml:space="preserve">      Casing </v>
          </cell>
          <cell r="D120" t="str">
            <v>820</v>
          </cell>
        </row>
        <row r="121">
          <cell r="B121" t="str">
            <v>01D04</v>
          </cell>
          <cell r="C121" t="str">
            <v xml:space="preserve">      Doors </v>
          </cell>
          <cell r="D121" t="str">
            <v>830</v>
          </cell>
        </row>
        <row r="122">
          <cell r="B122" t="str">
            <v>01D05</v>
          </cell>
          <cell r="C122" t="str">
            <v xml:space="preserve">      Refractory and insulation </v>
          </cell>
          <cell r="D122" t="str">
            <v>840</v>
          </cell>
        </row>
        <row r="123">
          <cell r="B123" t="str">
            <v>01D06</v>
          </cell>
          <cell r="C123" t="str">
            <v xml:space="preserve">      Windbox expansion joints</v>
          </cell>
          <cell r="D123" t="str">
            <v>845</v>
          </cell>
        </row>
        <row r="124">
          <cell r="B124" t="str">
            <v>01D07</v>
          </cell>
          <cell r="C124" t="str">
            <v xml:space="preserve">      Other expansion joints</v>
          </cell>
          <cell r="D124" t="str">
            <v>847</v>
          </cell>
        </row>
        <row r="125">
          <cell r="B125" t="str">
            <v>01D08</v>
          </cell>
          <cell r="C125" t="str">
            <v xml:space="preserve">      Other internal or structural problems </v>
          </cell>
          <cell r="D125" t="str">
            <v>850</v>
          </cell>
        </row>
        <row r="126">
          <cell r="B126" t="str">
            <v>01D09</v>
          </cell>
          <cell r="C126" t="str">
            <v xml:space="preserve">      Drum relief/safety valves </v>
          </cell>
          <cell r="D126" t="str">
            <v>855</v>
          </cell>
        </row>
        <row r="127">
          <cell r="B127" t="str">
            <v>01D10</v>
          </cell>
          <cell r="C127" t="str">
            <v xml:space="preserve">      Tube external fins/membranes  </v>
          </cell>
          <cell r="D127" t="str">
            <v>859</v>
          </cell>
        </row>
        <row r="128">
          <cell r="B128" t="str">
            <v>01E</v>
          </cell>
          <cell r="C128" t="str">
            <v xml:space="preserve">   Slag and Ash Removal</v>
          </cell>
        </row>
        <row r="129">
          <cell r="B129" t="str">
            <v>01E01</v>
          </cell>
          <cell r="C129" t="str">
            <v xml:space="preserve">      Soot blowers - air (see code 3844 for air delivery system) </v>
          </cell>
          <cell r="D129" t="str">
            <v>860</v>
          </cell>
        </row>
        <row r="130">
          <cell r="B130" t="str">
            <v>01E02</v>
          </cell>
          <cell r="C130" t="str">
            <v xml:space="preserve">      Soot blowers - steam </v>
          </cell>
          <cell r="D130" t="str">
            <v>870</v>
          </cell>
        </row>
        <row r="131">
          <cell r="B131" t="str">
            <v>01E03</v>
          </cell>
          <cell r="C131" t="str">
            <v xml:space="preserve">      Soot blowers - sonic </v>
          </cell>
          <cell r="D131" t="str">
            <v>871</v>
          </cell>
        </row>
        <row r="132">
          <cell r="B132" t="str">
            <v>01E04</v>
          </cell>
          <cell r="C132" t="str">
            <v xml:space="preserve">      Soot blowers - water </v>
          </cell>
          <cell r="D132" t="str">
            <v>872</v>
          </cell>
        </row>
        <row r="133">
          <cell r="B133" t="str">
            <v>01E05</v>
          </cell>
          <cell r="C133" t="str">
            <v xml:space="preserve">      Soot blower drives </v>
          </cell>
          <cell r="D133" t="str">
            <v>873</v>
          </cell>
        </row>
        <row r="134">
          <cell r="B134" t="str">
            <v>01E06</v>
          </cell>
          <cell r="C134" t="str">
            <v xml:space="preserve">      Soot blower controls </v>
          </cell>
          <cell r="D134" t="str">
            <v>876</v>
          </cell>
        </row>
        <row r="135">
          <cell r="B135" t="str">
            <v>01E07</v>
          </cell>
          <cell r="C135" t="str">
            <v xml:space="preserve">      Fly ash handling (not precipitators, scrubbers, mechanical collectors, or baghouses)</v>
          </cell>
          <cell r="D135" t="str">
            <v>880</v>
          </cell>
        </row>
        <row r="136">
          <cell r="B136" t="str">
            <v>01E08</v>
          </cell>
          <cell r="C136" t="str">
            <v xml:space="preserve">      Bottom ash systems (wet or dry) </v>
          </cell>
          <cell r="D136" t="str">
            <v>890</v>
          </cell>
        </row>
        <row r="137">
          <cell r="B137" t="str">
            <v>01E09</v>
          </cell>
          <cell r="C137" t="str">
            <v xml:space="preserve">      Bottom ash hoppers (including gates)</v>
          </cell>
          <cell r="D137" t="str">
            <v>891</v>
          </cell>
        </row>
        <row r="138">
          <cell r="B138" t="str">
            <v>01E10</v>
          </cell>
          <cell r="C138" t="str">
            <v xml:space="preserve">      Bottom ash clinker grinders </v>
          </cell>
          <cell r="D138" t="str">
            <v>892</v>
          </cell>
        </row>
        <row r="139">
          <cell r="B139" t="str">
            <v>01E11</v>
          </cell>
          <cell r="C139" t="str">
            <v xml:space="preserve">      Bottom ash water pumps and motors </v>
          </cell>
          <cell r="D139" t="str">
            <v>893</v>
          </cell>
        </row>
        <row r="140">
          <cell r="B140" t="str">
            <v>01E12</v>
          </cell>
          <cell r="C140" t="str">
            <v xml:space="preserve">      Bottom ash piping and valves </v>
          </cell>
          <cell r="D140" t="str">
            <v>894</v>
          </cell>
        </row>
        <row r="141">
          <cell r="B141" t="str">
            <v>01E13</v>
          </cell>
          <cell r="C141" t="str">
            <v xml:space="preserve">      Ashpit trouble </v>
          </cell>
          <cell r="D141" t="str">
            <v>895</v>
          </cell>
        </row>
        <row r="142">
          <cell r="B142" t="str">
            <v>01E14</v>
          </cell>
          <cell r="C142" t="str">
            <v xml:space="preserve">      Bottom ash dewatering bins </v>
          </cell>
          <cell r="D142" t="str">
            <v>896</v>
          </cell>
        </row>
        <row r="143">
          <cell r="B143" t="str">
            <v>01E15</v>
          </cell>
          <cell r="C143" t="str">
            <v xml:space="preserve">      Bottom ash rotary (drag chain type) conveyor and motor </v>
          </cell>
          <cell r="D143" t="str">
            <v>897</v>
          </cell>
        </row>
        <row r="144">
          <cell r="B144" t="str">
            <v>01E16</v>
          </cell>
          <cell r="C144" t="str">
            <v xml:space="preserve">      Bottom ash pyrite hopper (pulverizer reject) system </v>
          </cell>
          <cell r="D144" t="str">
            <v>898</v>
          </cell>
        </row>
        <row r="145">
          <cell r="B145" t="str">
            <v>01E17</v>
          </cell>
          <cell r="C145" t="str">
            <v xml:space="preserve">      Bottom ash controls and instrumentation </v>
          </cell>
          <cell r="D145" t="str">
            <v>899</v>
          </cell>
        </row>
        <row r="146">
          <cell r="B146" t="str">
            <v>01E18</v>
          </cell>
          <cell r="C146" t="str">
            <v xml:space="preserve">      Slag-tap (cyclone furnace) </v>
          </cell>
          <cell r="D146" t="str">
            <v>900</v>
          </cell>
        </row>
        <row r="147">
          <cell r="B147" t="str">
            <v>01E19</v>
          </cell>
          <cell r="C147" t="str">
            <v xml:space="preserve">      Slag-tap (other than cyclone furnace) </v>
          </cell>
          <cell r="D147" t="str">
            <v>910</v>
          </cell>
        </row>
        <row r="148">
          <cell r="B148" t="str">
            <v>01E20</v>
          </cell>
          <cell r="C148" t="str">
            <v xml:space="preserve">      Other slag and ash removal problems  </v>
          </cell>
          <cell r="D148" t="str">
            <v>920</v>
          </cell>
        </row>
        <row r="149">
          <cell r="B149" t="str">
            <v>01F</v>
          </cell>
          <cell r="C149" t="str">
            <v xml:space="preserve">   Boiler Tube Leaks (use code 0859 for tube/membrane failures)  </v>
          </cell>
        </row>
        <row r="150">
          <cell r="B150" t="str">
            <v>01F01</v>
          </cell>
          <cell r="C150" t="str">
            <v xml:space="preserve">      Furnace wall </v>
          </cell>
          <cell r="D150" t="str">
            <v>1000</v>
          </cell>
        </row>
        <row r="151">
          <cell r="B151" t="str">
            <v>01F02</v>
          </cell>
          <cell r="C151" t="str">
            <v xml:space="preserve">      Generating tubes </v>
          </cell>
          <cell r="D151" t="str">
            <v>1005</v>
          </cell>
        </row>
        <row r="152">
          <cell r="B152" t="str">
            <v>01F03</v>
          </cell>
          <cell r="C152" t="str">
            <v xml:space="preserve">      Cyclone furnace (in cyclone area only) </v>
          </cell>
          <cell r="D152" t="str">
            <v>1010</v>
          </cell>
        </row>
        <row r="153">
          <cell r="B153" t="str">
            <v>01F04</v>
          </cell>
          <cell r="C153" t="str">
            <v xml:space="preserve">      Convection pass wall (water tubes only) </v>
          </cell>
          <cell r="D153" t="str">
            <v>1020</v>
          </cell>
        </row>
        <row r="154">
          <cell r="B154" t="str">
            <v>01F05</v>
          </cell>
          <cell r="C154" t="str">
            <v xml:space="preserve">      Boiler screen, wing wall, or slag screen (water tubes only) </v>
          </cell>
          <cell r="D154" t="str">
            <v>1030</v>
          </cell>
        </row>
        <row r="155">
          <cell r="B155" t="str">
            <v>01F06</v>
          </cell>
          <cell r="C155" t="str">
            <v xml:space="preserve">      Platen superheater </v>
          </cell>
          <cell r="D155" t="str">
            <v>1035</v>
          </cell>
        </row>
        <row r="156">
          <cell r="B156" t="str">
            <v>01F07</v>
          </cell>
          <cell r="C156" t="str">
            <v xml:space="preserve">      First superheater </v>
          </cell>
          <cell r="D156" t="str">
            <v>1040</v>
          </cell>
        </row>
        <row r="157">
          <cell r="B157" t="str">
            <v>01F08</v>
          </cell>
          <cell r="C157" t="str">
            <v xml:space="preserve">      Second superheater </v>
          </cell>
          <cell r="D157" t="str">
            <v>1050</v>
          </cell>
        </row>
        <row r="158">
          <cell r="B158" t="str">
            <v>01F09</v>
          </cell>
          <cell r="C158" t="str">
            <v xml:space="preserve">      External superheater link tubing </v>
          </cell>
          <cell r="D158" t="str">
            <v>1055</v>
          </cell>
        </row>
        <row r="159">
          <cell r="B159" t="str">
            <v>01F10</v>
          </cell>
          <cell r="C159" t="str">
            <v xml:space="preserve">      First reheater </v>
          </cell>
          <cell r="D159" t="str">
            <v>1060</v>
          </cell>
        </row>
        <row r="160">
          <cell r="B160" t="str">
            <v>01F11</v>
          </cell>
          <cell r="C160" t="str">
            <v xml:space="preserve">      Second reheater </v>
          </cell>
          <cell r="D160" t="str">
            <v>1070</v>
          </cell>
        </row>
        <row r="161">
          <cell r="B161" t="str">
            <v>01F12</v>
          </cell>
          <cell r="C161" t="str">
            <v xml:space="preserve">      External reheater link tubing </v>
          </cell>
          <cell r="D161" t="str">
            <v>1075</v>
          </cell>
        </row>
        <row r="162">
          <cell r="B162" t="str">
            <v>01F13</v>
          </cell>
          <cell r="C162" t="str">
            <v xml:space="preserve">      Economizer </v>
          </cell>
          <cell r="D162" t="str">
            <v>1080</v>
          </cell>
        </row>
        <row r="163">
          <cell r="B163" t="str">
            <v>01F14</v>
          </cell>
          <cell r="C163" t="str">
            <v xml:space="preserve">      Other boiler tube leaks</v>
          </cell>
          <cell r="D163" t="str">
            <v>1090</v>
          </cell>
        </row>
        <row r="164">
          <cell r="B164" t="str">
            <v>01G01</v>
          </cell>
          <cell r="C164" t="str">
            <v xml:space="preserve">      Furnace wall </v>
          </cell>
          <cell r="D164" t="str">
            <v>1100</v>
          </cell>
        </row>
        <row r="165">
          <cell r="B165" t="str">
            <v>01G02</v>
          </cell>
          <cell r="C165" t="str">
            <v xml:space="preserve">      Generating tubes </v>
          </cell>
          <cell r="D165" t="str">
            <v>1105</v>
          </cell>
        </row>
        <row r="166">
          <cell r="B166" t="str">
            <v>01G03</v>
          </cell>
          <cell r="C166" t="str">
            <v xml:space="preserve">      Cyclone furnace (in cyclone area only) </v>
          </cell>
          <cell r="D166" t="str">
            <v>1110</v>
          </cell>
        </row>
        <row r="167">
          <cell r="B167" t="str">
            <v>01G04</v>
          </cell>
          <cell r="C167" t="str">
            <v xml:space="preserve">      Convection pass wall </v>
          </cell>
          <cell r="D167" t="str">
            <v>1120</v>
          </cell>
        </row>
        <row r="168">
          <cell r="B168" t="str">
            <v>01G05</v>
          </cell>
          <cell r="C168" t="str">
            <v xml:space="preserve">      Boiler screen, wing wall, or slag screen (water tubes only) </v>
          </cell>
          <cell r="D168" t="str">
            <v>1130</v>
          </cell>
        </row>
        <row r="169">
          <cell r="B169" t="str">
            <v>01G06</v>
          </cell>
          <cell r="C169" t="str">
            <v xml:space="preserve">      First superheater </v>
          </cell>
          <cell r="D169" t="str">
            <v>1140</v>
          </cell>
        </row>
        <row r="170">
          <cell r="B170" t="str">
            <v>01G07</v>
          </cell>
          <cell r="C170" t="str">
            <v xml:space="preserve">      Second superheater </v>
          </cell>
          <cell r="D170" t="str">
            <v>1150</v>
          </cell>
        </row>
        <row r="171">
          <cell r="B171" t="str">
            <v>01G08</v>
          </cell>
          <cell r="C171" t="str">
            <v xml:space="preserve">      First reheater </v>
          </cell>
          <cell r="D171" t="str">
            <v>1160</v>
          </cell>
        </row>
        <row r="172">
          <cell r="B172" t="str">
            <v>01G09</v>
          </cell>
          <cell r="C172" t="str">
            <v xml:space="preserve">      Second reheater </v>
          </cell>
          <cell r="D172" t="str">
            <v>1170</v>
          </cell>
        </row>
        <row r="173">
          <cell r="B173" t="str">
            <v>01G10</v>
          </cell>
          <cell r="C173" t="str">
            <v xml:space="preserve">      Economizer </v>
          </cell>
          <cell r="D173" t="str">
            <v>1180</v>
          </cell>
        </row>
        <row r="174">
          <cell r="B174" t="str">
            <v>01G11</v>
          </cell>
          <cell r="C174" t="str">
            <v xml:space="preserve">      Other tube slagging or fouling</v>
          </cell>
          <cell r="D174" t="str">
            <v>1190</v>
          </cell>
        </row>
        <row r="175">
          <cell r="B175" t="str">
            <v>01G12</v>
          </cell>
          <cell r="C175" t="str">
            <v xml:space="preserve">      Operation at reduced power to avoid slagging or fouling</v>
          </cell>
          <cell r="D175" t="str">
            <v>1200</v>
          </cell>
        </row>
        <row r="176">
          <cell r="B176" t="str">
            <v>01H</v>
          </cell>
          <cell r="C176" t="str">
            <v xml:space="preserve">   Miscellaneous Boiler Tube Problems</v>
          </cell>
        </row>
        <row r="177">
          <cell r="B177" t="str">
            <v>01H01</v>
          </cell>
          <cell r="C177" t="str">
            <v xml:space="preserve">      Water side fouling </v>
          </cell>
          <cell r="D177" t="str">
            <v>1300</v>
          </cell>
        </row>
        <row r="178">
          <cell r="B178" t="str">
            <v>01H02</v>
          </cell>
          <cell r="C178" t="str">
            <v xml:space="preserve">      Fireside cleaning (which requires a full outage) Use code 1200 for cleanings that cause deratings. </v>
          </cell>
          <cell r="D178" t="str">
            <v>1305</v>
          </cell>
        </row>
        <row r="179">
          <cell r="B179" t="str">
            <v>01H03</v>
          </cell>
          <cell r="C179" t="str">
            <v xml:space="preserve">      Water side cleaning (acid cleaning) </v>
          </cell>
          <cell r="D179" t="str">
            <v>1310</v>
          </cell>
        </row>
        <row r="180">
          <cell r="B180" t="str">
            <v>01H04</v>
          </cell>
          <cell r="C180" t="str">
            <v xml:space="preserve">      Tube supports/attachments </v>
          </cell>
          <cell r="D180" t="str">
            <v>1320</v>
          </cell>
        </row>
        <row r="181">
          <cell r="B181" t="str">
            <v>01H05</v>
          </cell>
          <cell r="C181" t="str">
            <v xml:space="preserve">      Slag fall damage </v>
          </cell>
          <cell r="D181" t="str">
            <v>1330</v>
          </cell>
        </row>
        <row r="182">
          <cell r="B182" t="str">
            <v>01H06</v>
          </cell>
          <cell r="C182" t="str">
            <v xml:space="preserve">      Tube modifications (including addition and removal of tubes) </v>
          </cell>
          <cell r="D182" t="str">
            <v>1340</v>
          </cell>
        </row>
        <row r="183">
          <cell r="B183" t="str">
            <v>01H07</v>
          </cell>
          <cell r="C183" t="str">
            <v xml:space="preserve">      Other miscellaneous boiler tube problems</v>
          </cell>
          <cell r="D183" t="str">
            <v>1350</v>
          </cell>
        </row>
        <row r="184">
          <cell r="B184" t="str">
            <v>01I</v>
          </cell>
          <cell r="C184" t="str">
            <v xml:space="preserve">   Boiler Air and Gas Systems (excluding burner pipes,wind boxes,primary air,or pulverizer exhausters)</v>
          </cell>
        </row>
        <row r="185">
          <cell r="B185" t="str">
            <v>01I01</v>
          </cell>
          <cell r="C185" t="str">
            <v xml:space="preserve">      Forced draft fans </v>
          </cell>
          <cell r="D185" t="str">
            <v>1400</v>
          </cell>
        </row>
        <row r="186">
          <cell r="B186" t="str">
            <v>01I02</v>
          </cell>
          <cell r="C186" t="str">
            <v xml:space="preserve">      Forced draft fan lubrication system </v>
          </cell>
          <cell r="D186" t="str">
            <v>1407</v>
          </cell>
        </row>
        <row r="187">
          <cell r="B187" t="str">
            <v>01I03</v>
          </cell>
          <cell r="C187" t="str">
            <v xml:space="preserve">      Forced draft fan motors </v>
          </cell>
          <cell r="D187" t="str">
            <v>1410</v>
          </cell>
        </row>
        <row r="188">
          <cell r="B188" t="str">
            <v>01I04</v>
          </cell>
          <cell r="C188" t="str">
            <v xml:space="preserve">      Forced draft fan motors - variable speed </v>
          </cell>
          <cell r="D188" t="str">
            <v>1411</v>
          </cell>
        </row>
        <row r="189">
          <cell r="B189" t="str">
            <v>01I05</v>
          </cell>
          <cell r="C189" t="str">
            <v xml:space="preserve">      Forced draft fan drives (other than motor) </v>
          </cell>
          <cell r="D189" t="str">
            <v>1412</v>
          </cell>
        </row>
        <row r="190">
          <cell r="B190" t="str">
            <v>01I06</v>
          </cell>
          <cell r="C190" t="str">
            <v xml:space="preserve">      Forced draft fan controls </v>
          </cell>
          <cell r="D190" t="str">
            <v>1415</v>
          </cell>
        </row>
        <row r="191">
          <cell r="B191" t="str">
            <v>01I07</v>
          </cell>
          <cell r="C191" t="str">
            <v xml:space="preserve">      Other forced draft fan problems</v>
          </cell>
          <cell r="D191" t="str">
            <v>1420</v>
          </cell>
        </row>
        <row r="192">
          <cell r="B192" t="str">
            <v>01I08</v>
          </cell>
          <cell r="C192" t="str">
            <v xml:space="preserve">      Secondary air fans/blowers</v>
          </cell>
          <cell r="D192" t="str">
            <v>1421</v>
          </cell>
        </row>
        <row r="193">
          <cell r="B193" t="str">
            <v>01I09</v>
          </cell>
          <cell r="C193" t="str">
            <v xml:space="preserve">      Secondary air fan/blower motors - single speed</v>
          </cell>
          <cell r="D193" t="str">
            <v>1422</v>
          </cell>
        </row>
        <row r="194">
          <cell r="B194" t="str">
            <v>01I10</v>
          </cell>
          <cell r="C194" t="str">
            <v xml:space="preserve">      Secondary air fan/blower motors - variable speed</v>
          </cell>
          <cell r="D194" t="str">
            <v>1423</v>
          </cell>
        </row>
        <row r="195">
          <cell r="B195" t="str">
            <v>01I11</v>
          </cell>
          <cell r="C195" t="str">
            <v xml:space="preserve">      Secondary air fan/blower controls </v>
          </cell>
          <cell r="D195" t="str">
            <v>1424</v>
          </cell>
        </row>
        <row r="196">
          <cell r="B196" t="str">
            <v>01I12</v>
          </cell>
          <cell r="C196" t="str">
            <v xml:space="preserve">      Air supply ducts </v>
          </cell>
          <cell r="D196" t="str">
            <v>1430</v>
          </cell>
        </row>
        <row r="197">
          <cell r="B197" t="str">
            <v>01I13</v>
          </cell>
          <cell r="C197" t="str">
            <v xml:space="preserve">      Air supply duct expansion joints </v>
          </cell>
          <cell r="D197" t="str">
            <v>1432</v>
          </cell>
        </row>
        <row r="198">
          <cell r="B198" t="str">
            <v>01I14</v>
          </cell>
          <cell r="C198" t="str">
            <v xml:space="preserve">      Air supply dampers </v>
          </cell>
          <cell r="D198" t="str">
            <v>1440</v>
          </cell>
        </row>
        <row r="199">
          <cell r="B199" t="str">
            <v>01I15</v>
          </cell>
          <cell r="C199" t="str">
            <v xml:space="preserve">      Other air supply problems  </v>
          </cell>
          <cell r="D199" t="str">
            <v>1450</v>
          </cell>
        </row>
        <row r="200">
          <cell r="B200" t="str">
            <v>01I16</v>
          </cell>
          <cell r="C200" t="str">
            <v xml:space="preserve">      Induced draft fans </v>
          </cell>
          <cell r="D200" t="str">
            <v>1455</v>
          </cell>
        </row>
        <row r="201">
          <cell r="B201" t="str">
            <v>01I17</v>
          </cell>
          <cell r="C201" t="str">
            <v xml:space="preserve">      Induced draft fan lubrication systems </v>
          </cell>
          <cell r="D201" t="str">
            <v>1457</v>
          </cell>
        </row>
        <row r="202">
          <cell r="B202" t="str">
            <v>01I18</v>
          </cell>
          <cell r="C202" t="str">
            <v xml:space="preserve">      Induced draft fan fouling </v>
          </cell>
          <cell r="D202" t="str">
            <v>1460</v>
          </cell>
        </row>
        <row r="203">
          <cell r="B203" t="str">
            <v>01I19</v>
          </cell>
          <cell r="C203" t="str">
            <v xml:space="preserve">      Induced draft fan motors and drives </v>
          </cell>
          <cell r="D203" t="str">
            <v>1470</v>
          </cell>
        </row>
        <row r="204">
          <cell r="B204" t="str">
            <v>01I20</v>
          </cell>
          <cell r="C204" t="str">
            <v xml:space="preserve">      Induced draft fan motors - variable speed </v>
          </cell>
          <cell r="D204" t="str">
            <v>1471</v>
          </cell>
        </row>
        <row r="205">
          <cell r="B205" t="str">
            <v>01I21</v>
          </cell>
          <cell r="C205" t="str">
            <v xml:space="preserve">      Induced draft fan controls </v>
          </cell>
          <cell r="D205" t="str">
            <v>1475</v>
          </cell>
        </row>
        <row r="206">
          <cell r="B206" t="str">
            <v>01I22</v>
          </cell>
          <cell r="C206" t="str">
            <v xml:space="preserve">      Induced draft fan speed changer</v>
          </cell>
          <cell r="D206" t="str">
            <v>1476</v>
          </cell>
        </row>
        <row r="207">
          <cell r="B207" t="str">
            <v>01I23</v>
          </cell>
          <cell r="C207" t="str">
            <v xml:space="preserve">      Other induced draft fan problems</v>
          </cell>
          <cell r="D207" t="str">
            <v>1480</v>
          </cell>
        </row>
        <row r="208">
          <cell r="B208" t="str">
            <v>01I24</v>
          </cell>
          <cell r="C208" t="str">
            <v xml:space="preserve">      Air heater (tubular) </v>
          </cell>
          <cell r="D208" t="str">
            <v>1487</v>
          </cell>
        </row>
        <row r="209">
          <cell r="B209" t="str">
            <v>01I25</v>
          </cell>
          <cell r="C209" t="str">
            <v xml:space="preserve">      Air heater (regenerative)</v>
          </cell>
          <cell r="D209" t="str">
            <v>1488</v>
          </cell>
        </row>
        <row r="210">
          <cell r="B210" t="str">
            <v>01I26</v>
          </cell>
          <cell r="C210" t="str">
            <v xml:space="preserve">      Air heater (heat pipe, plate-type) </v>
          </cell>
          <cell r="D210" t="str">
            <v>1489</v>
          </cell>
        </row>
        <row r="211">
          <cell r="B211" t="str">
            <v>01I27</v>
          </cell>
          <cell r="C211" t="str">
            <v xml:space="preserve">      Air heater fouling (tubular) </v>
          </cell>
          <cell r="D211" t="str">
            <v>1492</v>
          </cell>
        </row>
        <row r="212">
          <cell r="B212" t="str">
            <v>01I28</v>
          </cell>
          <cell r="C212" t="str">
            <v xml:space="preserve">      Air heater fouling (regenerative)</v>
          </cell>
          <cell r="D212" t="str">
            <v>1493</v>
          </cell>
        </row>
        <row r="213">
          <cell r="B213" t="str">
            <v>01I29</v>
          </cell>
          <cell r="C213" t="str">
            <v xml:space="preserve">      Other air heater fouling (heat pipe, plate-type)</v>
          </cell>
          <cell r="D213" t="str">
            <v>1495</v>
          </cell>
        </row>
        <row r="214">
          <cell r="B214" t="str">
            <v>01I30</v>
          </cell>
          <cell r="C214" t="str">
            <v xml:space="preserve">      Air heater soot blowers </v>
          </cell>
          <cell r="D214" t="str">
            <v>1500</v>
          </cell>
        </row>
        <row r="215">
          <cell r="B215" t="str">
            <v>01I31</v>
          </cell>
          <cell r="C215" t="str">
            <v xml:space="preserve">      Flue gas ducts (except recirculation) </v>
          </cell>
          <cell r="D215" t="str">
            <v>1510</v>
          </cell>
        </row>
        <row r="216">
          <cell r="B216" t="str">
            <v>01I32</v>
          </cell>
          <cell r="C216" t="str">
            <v xml:space="preserve">      Flue gas expansion joints </v>
          </cell>
          <cell r="D216" t="str">
            <v>1512</v>
          </cell>
        </row>
        <row r="217">
          <cell r="B217" t="str">
            <v>01I33</v>
          </cell>
          <cell r="C217" t="str">
            <v xml:space="preserve">      Flue gas dampers (except recirculation) </v>
          </cell>
          <cell r="D217" t="str">
            <v>1520</v>
          </cell>
        </row>
        <row r="218">
          <cell r="B218" t="str">
            <v>01I34</v>
          </cell>
          <cell r="C218" t="str">
            <v xml:space="preserve">      Other flue gas problems</v>
          </cell>
          <cell r="D218" t="str">
            <v>1530</v>
          </cell>
        </row>
        <row r="219">
          <cell r="B219" t="str">
            <v>01I35</v>
          </cell>
          <cell r="C219" t="str">
            <v xml:space="preserve">      Flue gas recirculating fan </v>
          </cell>
          <cell r="D219" t="str">
            <v>1535</v>
          </cell>
        </row>
        <row r="220">
          <cell r="B220" t="str">
            <v>01I36</v>
          </cell>
          <cell r="C220" t="str">
            <v xml:space="preserve">      Flue gas recirculating fan lubrication systems </v>
          </cell>
          <cell r="D220" t="str">
            <v>1537</v>
          </cell>
        </row>
        <row r="221">
          <cell r="B221" t="str">
            <v>01I37</v>
          </cell>
          <cell r="C221" t="str">
            <v xml:space="preserve">      Flue gas recirculation fan fouling </v>
          </cell>
          <cell r="D221" t="str">
            <v>1540</v>
          </cell>
        </row>
        <row r="222">
          <cell r="B222" t="str">
            <v>01I38</v>
          </cell>
          <cell r="C222" t="str">
            <v xml:space="preserve">      Flue gas recirculation fan motors </v>
          </cell>
          <cell r="D222" t="str">
            <v>1550</v>
          </cell>
        </row>
        <row r="223">
          <cell r="B223" t="str">
            <v>01I39</v>
          </cell>
          <cell r="C223" t="str">
            <v xml:space="preserve">      Flue gas recirculation fan controls </v>
          </cell>
          <cell r="D223" t="str">
            <v>1555</v>
          </cell>
        </row>
        <row r="224">
          <cell r="B224" t="str">
            <v>01I40</v>
          </cell>
          <cell r="C224" t="str">
            <v xml:space="preserve">      Other flue gas recirculation fan problems </v>
          </cell>
          <cell r="D224" t="str">
            <v>1560</v>
          </cell>
        </row>
        <row r="225">
          <cell r="B225" t="str">
            <v>01I41</v>
          </cell>
          <cell r="C225" t="str">
            <v xml:space="preserve">      Flue gas recirculation ducts </v>
          </cell>
          <cell r="D225" t="str">
            <v>1570</v>
          </cell>
        </row>
        <row r="226">
          <cell r="B226" t="str">
            <v>01I42</v>
          </cell>
          <cell r="C226" t="str">
            <v xml:space="preserve">      Flue gas recirculation duct expansion joints </v>
          </cell>
          <cell r="D226" t="str">
            <v>1572</v>
          </cell>
        </row>
        <row r="227">
          <cell r="B227" t="str">
            <v>01I43</v>
          </cell>
          <cell r="C227" t="str">
            <v xml:space="preserve">      Flue gas recirculation dampers  </v>
          </cell>
          <cell r="D227" t="str">
            <v>1580</v>
          </cell>
        </row>
        <row r="228">
          <cell r="B228" t="str">
            <v>01I44</v>
          </cell>
          <cell r="C228" t="str">
            <v xml:space="preserve">      Stacks (use code 8430 for stack problems due to pollution control equipment)</v>
          </cell>
          <cell r="D228" t="str">
            <v>1590</v>
          </cell>
        </row>
        <row r="229">
          <cell r="B229" t="str">
            <v>01I45</v>
          </cell>
          <cell r="C229" t="str">
            <v xml:space="preserve">      Other miscellaneous boiler air and gas system problems</v>
          </cell>
          <cell r="D229" t="str">
            <v>1599</v>
          </cell>
        </row>
        <row r="230">
          <cell r="B230" t="str">
            <v>01K</v>
          </cell>
          <cell r="C230" t="str">
            <v xml:space="preserve">   Boiler Overhaul and Inspections  </v>
          </cell>
        </row>
        <row r="231">
          <cell r="B231" t="str">
            <v>01K01</v>
          </cell>
          <cell r="C231" t="str">
            <v xml:space="preserve">      Major boiler overhaul (720 hours or more)  (use for non-specific overhaul only; see      page B-1) </v>
          </cell>
          <cell r="D231" t="str">
            <v>1800</v>
          </cell>
        </row>
        <row r="232">
          <cell r="B232" t="str">
            <v>01K02</v>
          </cell>
          <cell r="C232" t="str">
            <v xml:space="preserve">      Minor boiler overhaul (less than 720 hours) (use for non-specific overhaul only; see     page B-1) </v>
          </cell>
          <cell r="D232" t="str">
            <v>1801</v>
          </cell>
        </row>
        <row r="233">
          <cell r="B233" t="str">
            <v>01K03</v>
          </cell>
          <cell r="C233" t="str">
            <v xml:space="preserve">      Boiler inspections </v>
          </cell>
          <cell r="D233" t="str">
            <v>1810</v>
          </cell>
        </row>
        <row r="234">
          <cell r="B234" t="str">
            <v>01K04</v>
          </cell>
          <cell r="C234" t="str">
            <v xml:space="preserve">      Chemical cleaning/steam blows  </v>
          </cell>
          <cell r="D234" t="str">
            <v>1820</v>
          </cell>
        </row>
        <row r="235">
          <cell r="B235" t="str">
            <v>01L</v>
          </cell>
          <cell r="C235" t="str">
            <v xml:space="preserve">   Boiler Water Condition</v>
          </cell>
        </row>
        <row r="236">
          <cell r="B236" t="str">
            <v>01L01</v>
          </cell>
          <cell r="C236" t="str">
            <v xml:space="preserve">      Boiler water condition (not feedwater water quality)  </v>
          </cell>
          <cell r="D236" t="str">
            <v>1850</v>
          </cell>
        </row>
        <row r="237">
          <cell r="B237" t="str">
            <v>01M</v>
          </cell>
          <cell r="C237" t="str">
            <v xml:space="preserve">   Boiler Design Limitations</v>
          </cell>
        </row>
        <row r="238">
          <cell r="B238" t="str">
            <v>01M01</v>
          </cell>
          <cell r="C238" t="str">
            <v xml:space="preserve">      Improper balance between tube sections not due to fouling or plugging </v>
          </cell>
          <cell r="D238" t="str">
            <v>1900</v>
          </cell>
        </row>
        <row r="239">
          <cell r="B239" t="str">
            <v>01M02</v>
          </cell>
          <cell r="C239" t="str">
            <v xml:space="preserve">      Inadequate air not due to equipment problems</v>
          </cell>
          <cell r="D239" t="str">
            <v>1910</v>
          </cell>
        </row>
        <row r="240">
          <cell r="B240" t="str">
            <v>01N</v>
          </cell>
          <cell r="C240" t="str">
            <v xml:space="preserve">   Miscellaneous (Boiler)</v>
          </cell>
        </row>
        <row r="241">
          <cell r="B241" t="str">
            <v>01N01</v>
          </cell>
          <cell r="C241" t="str">
            <v xml:space="preserve">      Boiler safety valve test</v>
          </cell>
          <cell r="D241" t="str">
            <v>1980</v>
          </cell>
        </row>
        <row r="242">
          <cell r="B242" t="str">
            <v>01N02</v>
          </cell>
          <cell r="C242" t="str">
            <v xml:space="preserve">      Boiler performance testing (use code 9999 for total unit performance testing) </v>
          </cell>
          <cell r="D242" t="str">
            <v>1990</v>
          </cell>
        </row>
        <row r="243">
          <cell r="B243" t="str">
            <v>01N03</v>
          </cell>
          <cell r="C243" t="str">
            <v xml:space="preserve">      Boiler, miscellaneous </v>
          </cell>
          <cell r="D243" t="str">
            <v>1999</v>
          </cell>
        </row>
        <row r="244">
          <cell r="B244" t="str">
            <v>02</v>
          </cell>
          <cell r="C244" t="str">
            <v>BALANCE OF PLANT</v>
          </cell>
        </row>
        <row r="245">
          <cell r="B245" t="str">
            <v>02A</v>
          </cell>
          <cell r="C245" t="str">
            <v xml:space="preserve">   Condensing System</v>
          </cell>
        </row>
        <row r="246">
          <cell r="B246" t="str">
            <v>02A01</v>
          </cell>
          <cell r="C246" t="str">
            <v xml:space="preserve">      Condenser tube leaks </v>
          </cell>
          <cell r="D246" t="str">
            <v>3110</v>
          </cell>
        </row>
        <row r="247">
          <cell r="B247" t="str">
            <v>02A02</v>
          </cell>
          <cell r="C247" t="str">
            <v xml:space="preserve">      Condenser tube fouling shell side </v>
          </cell>
          <cell r="D247" t="str">
            <v>3111</v>
          </cell>
        </row>
        <row r="248">
          <cell r="B248" t="str">
            <v>02A03</v>
          </cell>
          <cell r="C248" t="str">
            <v xml:space="preserve">      Condenser tube fouling tube side </v>
          </cell>
          <cell r="D248" t="str">
            <v>3112</v>
          </cell>
        </row>
        <row r="249">
          <cell r="B249" t="str">
            <v>02A04</v>
          </cell>
          <cell r="C249" t="str">
            <v xml:space="preserve">      Condenser tube and water box cleaning (including circulating water flow reversal) </v>
          </cell>
          <cell r="D249" t="str">
            <v>3113</v>
          </cell>
        </row>
        <row r="250">
          <cell r="B250" t="str">
            <v>02A05</v>
          </cell>
          <cell r="C250" t="str">
            <v xml:space="preserve">      Other condenser tube casing or shell and internal problems</v>
          </cell>
          <cell r="D250" t="str">
            <v>3119</v>
          </cell>
        </row>
        <row r="251">
          <cell r="B251" t="str">
            <v>02A06</v>
          </cell>
          <cell r="C251" t="str">
            <v xml:space="preserve">      Tube sheets </v>
          </cell>
          <cell r="D251" t="str">
            <v>3120</v>
          </cell>
        </row>
        <row r="252">
          <cell r="B252" t="str">
            <v>02A07</v>
          </cell>
          <cell r="C252" t="str">
            <v xml:space="preserve">      Expansion joint </v>
          </cell>
          <cell r="D252" t="str">
            <v>3121</v>
          </cell>
        </row>
        <row r="253">
          <cell r="B253" t="str">
            <v>02A08</v>
          </cell>
          <cell r="C253" t="str">
            <v xml:space="preserve">      Gaskets and seals </v>
          </cell>
          <cell r="D253" t="str">
            <v>3122</v>
          </cell>
        </row>
        <row r="254">
          <cell r="B254" t="str">
            <v>02A09</v>
          </cell>
          <cell r="C254" t="str">
            <v xml:space="preserve">      Hot well </v>
          </cell>
          <cell r="D254" t="str">
            <v>3123</v>
          </cell>
        </row>
        <row r="255">
          <cell r="B255" t="str">
            <v>02A10</v>
          </cell>
          <cell r="C255" t="str">
            <v xml:space="preserve">      Tube sheet fouling</v>
          </cell>
          <cell r="D255" t="str">
            <v>3124</v>
          </cell>
        </row>
        <row r="256">
          <cell r="B256" t="str">
            <v>02A11</v>
          </cell>
          <cell r="C256" t="str">
            <v xml:space="preserve">      Other condenser casing or shell and internal problems</v>
          </cell>
          <cell r="D256" t="str">
            <v>3129</v>
          </cell>
        </row>
        <row r="257">
          <cell r="B257" t="str">
            <v>02A12</v>
          </cell>
          <cell r="C257" t="str">
            <v xml:space="preserve">      Air ejectors </v>
          </cell>
          <cell r="D257" t="str">
            <v>3130</v>
          </cell>
        </row>
        <row r="258">
          <cell r="B258" t="str">
            <v>02A13</v>
          </cell>
          <cell r="C258" t="str">
            <v xml:space="preserve">      Air ejector piping and valves </v>
          </cell>
          <cell r="D258" t="str">
            <v>3131</v>
          </cell>
        </row>
        <row r="259">
          <cell r="B259" t="str">
            <v>02A14</v>
          </cell>
          <cell r="C259" t="str">
            <v xml:space="preserve">      Inter and after condensers </v>
          </cell>
          <cell r="D259" t="str">
            <v>3132</v>
          </cell>
        </row>
        <row r="260">
          <cell r="B260" t="str">
            <v>02A15</v>
          </cell>
          <cell r="C260" t="str">
            <v xml:space="preserve">      Vacuum pumps </v>
          </cell>
          <cell r="D260" t="str">
            <v>3133</v>
          </cell>
        </row>
        <row r="261">
          <cell r="B261" t="str">
            <v>02A16</v>
          </cell>
          <cell r="C261" t="str">
            <v xml:space="preserve">      Vacuum pump piping and valves </v>
          </cell>
          <cell r="D261" t="str">
            <v>3134</v>
          </cell>
        </row>
        <row r="262">
          <cell r="B262" t="str">
            <v>02A17</v>
          </cell>
          <cell r="C262" t="str">
            <v xml:space="preserve">      Loss of vacuum</v>
          </cell>
          <cell r="D262" t="str">
            <v>3149</v>
          </cell>
        </row>
        <row r="263">
          <cell r="B263" t="str">
            <v>02A18</v>
          </cell>
          <cell r="C263" t="str">
            <v xml:space="preserve">      Hot well level controls </v>
          </cell>
          <cell r="D263" t="str">
            <v>3150</v>
          </cell>
        </row>
        <row r="264">
          <cell r="B264" t="str">
            <v>02A19</v>
          </cell>
          <cell r="C264" t="str">
            <v xml:space="preserve">      Vacuum pump and air ejector controls </v>
          </cell>
          <cell r="D264" t="str">
            <v>3151</v>
          </cell>
        </row>
        <row r="265">
          <cell r="B265" t="str">
            <v>02A20</v>
          </cell>
          <cell r="C265" t="str">
            <v xml:space="preserve">      Other condensing system controls and instruments  </v>
          </cell>
          <cell r="D265" t="str">
            <v>3159</v>
          </cell>
        </row>
        <row r="266">
          <cell r="B266" t="str">
            <v>02A21</v>
          </cell>
          <cell r="C266" t="str">
            <v xml:space="preserve">      Condenser inspection (use code 3110 to report looking for tube leaks) </v>
          </cell>
          <cell r="D266" t="str">
            <v>3170</v>
          </cell>
        </row>
        <row r="267">
          <cell r="B267" t="str">
            <v>02A22</v>
          </cell>
          <cell r="C267" t="str">
            <v xml:space="preserve">      Major condenser overhaul </v>
          </cell>
          <cell r="D267" t="str">
            <v>3180</v>
          </cell>
        </row>
        <row r="268">
          <cell r="B268" t="str">
            <v>02A23</v>
          </cell>
          <cell r="C268" t="str">
            <v xml:space="preserve">      Water side cathodic protection </v>
          </cell>
          <cell r="D268" t="str">
            <v>3185</v>
          </cell>
        </row>
        <row r="269">
          <cell r="B269" t="str">
            <v>02A24</v>
          </cell>
          <cell r="C269" t="str">
            <v xml:space="preserve">      Air leakage (for losses not attributable to previously noted equipment related codes) </v>
          </cell>
          <cell r="D269" t="str">
            <v>3190</v>
          </cell>
        </row>
        <row r="270">
          <cell r="B270" t="str">
            <v>02A25</v>
          </cell>
          <cell r="C270" t="str">
            <v xml:space="preserve">      Other miscellaneous condensing system problems</v>
          </cell>
          <cell r="D270" t="str">
            <v>3199</v>
          </cell>
        </row>
        <row r="271">
          <cell r="B271" t="str">
            <v>02B</v>
          </cell>
          <cell r="C271" t="str">
            <v xml:space="preserve">   Circulating Water Systems</v>
          </cell>
        </row>
        <row r="272">
          <cell r="B272" t="str">
            <v>02B01</v>
          </cell>
          <cell r="C272" t="str">
            <v xml:space="preserve">      Circulating water pumps </v>
          </cell>
          <cell r="D272" t="str">
            <v>3210</v>
          </cell>
        </row>
        <row r="273">
          <cell r="B273" t="str">
            <v>02B02</v>
          </cell>
          <cell r="C273" t="str">
            <v xml:space="preserve">      Circulating water pump motors </v>
          </cell>
          <cell r="D273" t="str">
            <v>3211</v>
          </cell>
        </row>
        <row r="274">
          <cell r="B274" t="str">
            <v>02B03</v>
          </cell>
          <cell r="C274" t="str">
            <v xml:space="preserve">      Circulating water piping </v>
          </cell>
          <cell r="D274" t="str">
            <v>3220</v>
          </cell>
        </row>
        <row r="275">
          <cell r="B275" t="str">
            <v>02B04</v>
          </cell>
          <cell r="C275" t="str">
            <v xml:space="preserve">      Circulating water piping fouling</v>
          </cell>
          <cell r="D275" t="str">
            <v>3221</v>
          </cell>
        </row>
        <row r="276">
          <cell r="B276" t="str">
            <v>02B05</v>
          </cell>
          <cell r="C276" t="str">
            <v xml:space="preserve">      Circulating water valves </v>
          </cell>
          <cell r="D276" t="str">
            <v>3230</v>
          </cell>
        </row>
        <row r="277">
          <cell r="B277" t="str">
            <v>02B06</v>
          </cell>
          <cell r="C277" t="str">
            <v xml:space="preserve">      Cooling tower booster pump </v>
          </cell>
          <cell r="D277" t="str">
            <v>3235</v>
          </cell>
        </row>
        <row r="278">
          <cell r="B278" t="str">
            <v>02B07</v>
          </cell>
          <cell r="C278" t="str">
            <v xml:space="preserve">      Cooling tower booster motor </v>
          </cell>
          <cell r="D278" t="str">
            <v>3236</v>
          </cell>
        </row>
        <row r="279">
          <cell r="B279" t="str">
            <v>02B08</v>
          </cell>
          <cell r="C279" t="str">
            <v xml:space="preserve">      Cooling tower fan motors </v>
          </cell>
          <cell r="D279" t="str">
            <v>3238</v>
          </cell>
        </row>
        <row r="280">
          <cell r="B280" t="str">
            <v>02B09</v>
          </cell>
          <cell r="C280" t="str">
            <v xml:space="preserve">      Cooling tower fan motors - variable speed </v>
          </cell>
          <cell r="D280" t="str">
            <v>3239</v>
          </cell>
        </row>
        <row r="281">
          <cell r="B281" t="str">
            <v>02B10</v>
          </cell>
          <cell r="C281" t="str">
            <v xml:space="preserve">      Cooling tower fans </v>
          </cell>
          <cell r="D281" t="str">
            <v>3240</v>
          </cell>
        </row>
        <row r="282">
          <cell r="B282" t="str">
            <v>02B11</v>
          </cell>
          <cell r="C282" t="str">
            <v xml:space="preserve">      Cooling tower efficiency below design </v>
          </cell>
          <cell r="D282" t="str">
            <v>3241</v>
          </cell>
        </row>
        <row r="283">
          <cell r="B283" t="str">
            <v>02B12</v>
          </cell>
          <cell r="C283" t="str">
            <v xml:space="preserve">      Cooling tower fill damage </v>
          </cell>
          <cell r="D283" t="str">
            <v>3242</v>
          </cell>
        </row>
        <row r="284">
          <cell r="B284" t="str">
            <v>02B13</v>
          </cell>
          <cell r="C284" t="str">
            <v xml:space="preserve">      Cooling tower icing </v>
          </cell>
          <cell r="D284" t="str">
            <v>3243</v>
          </cell>
        </row>
        <row r="285">
          <cell r="B285" t="str">
            <v>02B14</v>
          </cell>
          <cell r="C285" t="str">
            <v xml:space="preserve">      Cooling tower fires </v>
          </cell>
          <cell r="D285" t="str">
            <v>3244</v>
          </cell>
        </row>
        <row r="286">
          <cell r="B286" t="str">
            <v>02B15</v>
          </cell>
          <cell r="C286" t="str">
            <v xml:space="preserve">      Other cooling tower problems </v>
          </cell>
          <cell r="D286" t="str">
            <v>3245</v>
          </cell>
        </row>
        <row r="287">
          <cell r="B287" t="str">
            <v>02B16</v>
          </cell>
          <cell r="C287" t="str">
            <v xml:space="preserve">      Cooling tower fouling</v>
          </cell>
          <cell r="D287" t="str">
            <v>3246</v>
          </cell>
        </row>
        <row r="288">
          <cell r="B288" t="str">
            <v>02B17</v>
          </cell>
          <cell r="C288" t="str">
            <v xml:space="preserve">      Circulating water system instruments and controls </v>
          </cell>
          <cell r="D288" t="str">
            <v>3250</v>
          </cell>
        </row>
        <row r="289">
          <cell r="B289" t="str">
            <v>02B18</v>
          </cell>
          <cell r="C289" t="str">
            <v xml:space="preserve">      Traveling screens </v>
          </cell>
          <cell r="D289" t="str">
            <v>3260</v>
          </cell>
        </row>
        <row r="290">
          <cell r="B290" t="str">
            <v>02B19</v>
          </cell>
          <cell r="C290" t="str">
            <v xml:space="preserve">      Traveling screen fouling</v>
          </cell>
          <cell r="D290" t="str">
            <v>3261</v>
          </cell>
        </row>
        <row r="291">
          <cell r="B291" t="str">
            <v>02B20</v>
          </cell>
          <cell r="C291" t="str">
            <v xml:space="preserve">      Intake system problems other than traveling screens </v>
          </cell>
          <cell r="D291" t="str">
            <v>3270</v>
          </cell>
        </row>
        <row r="292">
          <cell r="B292" t="str">
            <v>02B21</v>
          </cell>
          <cell r="C292" t="str">
            <v xml:space="preserve">      Intake grating fouling</v>
          </cell>
          <cell r="D292" t="str">
            <v>3271</v>
          </cell>
        </row>
        <row r="293">
          <cell r="B293" t="str">
            <v>02B22</v>
          </cell>
          <cell r="C293" t="str">
            <v xml:space="preserve">      High circulating water temperature</v>
          </cell>
          <cell r="D293" t="str">
            <v>3280</v>
          </cell>
        </row>
        <row r="294">
          <cell r="B294" t="str">
            <v>02B23</v>
          </cell>
          <cell r="C294" t="str">
            <v xml:space="preserve">      Circulating water chemistry </v>
          </cell>
          <cell r="D294" t="str">
            <v>3285</v>
          </cell>
        </row>
        <row r="295">
          <cell r="B295" t="str">
            <v>02B24</v>
          </cell>
          <cell r="C295" t="str">
            <v xml:space="preserve">      Other circulating water system problems  </v>
          </cell>
          <cell r="D295" t="str">
            <v>3299</v>
          </cell>
        </row>
        <row r="296">
          <cell r="B296" t="str">
            <v>02C</v>
          </cell>
          <cell r="C296" t="str">
            <v xml:space="preserve">   Condensate System</v>
          </cell>
        </row>
        <row r="297">
          <cell r="B297" t="str">
            <v>02C01</v>
          </cell>
          <cell r="C297" t="str">
            <v xml:space="preserve">      Condensate/hotwell pumps </v>
          </cell>
          <cell r="D297" t="str">
            <v>3310</v>
          </cell>
        </row>
        <row r="298">
          <cell r="B298" t="str">
            <v>02C02</v>
          </cell>
          <cell r="C298" t="str">
            <v xml:space="preserve">      Condensate/hotwell pump motor </v>
          </cell>
          <cell r="D298" t="str">
            <v>3311</v>
          </cell>
        </row>
        <row r="299">
          <cell r="B299" t="str">
            <v>02C03</v>
          </cell>
          <cell r="C299" t="str">
            <v xml:space="preserve">      Condensate booster pump </v>
          </cell>
          <cell r="D299" t="str">
            <v>3312</v>
          </cell>
        </row>
        <row r="300">
          <cell r="B300" t="str">
            <v>02C04</v>
          </cell>
          <cell r="C300" t="str">
            <v xml:space="preserve">      Condensate booster pump motor </v>
          </cell>
          <cell r="D300" t="str">
            <v>3313</v>
          </cell>
        </row>
        <row r="301">
          <cell r="B301" t="str">
            <v>02C05</v>
          </cell>
          <cell r="C301" t="str">
            <v xml:space="preserve">      Condensate booster pump motor - variable speed </v>
          </cell>
          <cell r="D301" t="str">
            <v>3314</v>
          </cell>
        </row>
        <row r="302">
          <cell r="B302" t="str">
            <v>02C06</v>
          </cell>
          <cell r="C302" t="str">
            <v xml:space="preserve">      Condensate booster pump drive (other than 3313 and 3314) </v>
          </cell>
          <cell r="D302" t="str">
            <v>3315</v>
          </cell>
        </row>
        <row r="303">
          <cell r="B303" t="str">
            <v>02C07</v>
          </cell>
          <cell r="C303" t="str">
            <v xml:space="preserve">      Condensate piping </v>
          </cell>
          <cell r="D303" t="str">
            <v>3320</v>
          </cell>
        </row>
        <row r="304">
          <cell r="B304" t="str">
            <v>02C08</v>
          </cell>
          <cell r="C304" t="str">
            <v xml:space="preserve">      Condensate valves</v>
          </cell>
          <cell r="D304" t="str">
            <v>3330</v>
          </cell>
        </row>
        <row r="305">
          <cell r="B305" t="str">
            <v>02C09</v>
          </cell>
          <cell r="C305" t="str">
            <v xml:space="preserve">      LP heater head leaks </v>
          </cell>
          <cell r="D305" t="str">
            <v>3339</v>
          </cell>
        </row>
        <row r="306">
          <cell r="B306" t="str">
            <v>02C10</v>
          </cell>
          <cell r="C306" t="str">
            <v xml:space="preserve">      LP heater tube leaks </v>
          </cell>
          <cell r="D306" t="str">
            <v>3340</v>
          </cell>
        </row>
        <row r="307">
          <cell r="B307" t="str">
            <v>02C11</v>
          </cell>
          <cell r="C307" t="str">
            <v xml:space="preserve">      LP heater other </v>
          </cell>
          <cell r="D307" t="str">
            <v>3341</v>
          </cell>
        </row>
        <row r="308">
          <cell r="B308" t="str">
            <v>02C12</v>
          </cell>
          <cell r="C308" t="str">
            <v xml:space="preserve">      IP heater tube leaks </v>
          </cell>
          <cell r="D308" t="str">
            <v>3342</v>
          </cell>
        </row>
        <row r="309">
          <cell r="B309" t="str">
            <v>02C13</v>
          </cell>
          <cell r="C309" t="str">
            <v xml:space="preserve">      IP heater other </v>
          </cell>
          <cell r="D309" t="str">
            <v>3343</v>
          </cell>
        </row>
        <row r="310">
          <cell r="B310" t="str">
            <v>02C14</v>
          </cell>
          <cell r="C310" t="str">
            <v xml:space="preserve">      Deaerator (including level control)</v>
          </cell>
          <cell r="D310" t="str">
            <v>3344</v>
          </cell>
        </row>
        <row r="311">
          <cell r="B311" t="str">
            <v>02C15</v>
          </cell>
          <cell r="C311" t="str">
            <v xml:space="preserve">      IP heater head leaks</v>
          </cell>
          <cell r="D311" t="str">
            <v>3345</v>
          </cell>
        </row>
        <row r="312">
          <cell r="B312" t="str">
            <v>02C16</v>
          </cell>
          <cell r="C312" t="str">
            <v xml:space="preserve">      Condensate polishing and filtering systems </v>
          </cell>
          <cell r="D312" t="str">
            <v>3350</v>
          </cell>
        </row>
        <row r="313">
          <cell r="B313" t="str">
            <v>02C17</v>
          </cell>
          <cell r="C313" t="str">
            <v xml:space="preserve">      Chemical addition systems </v>
          </cell>
          <cell r="D313" t="str">
            <v>3351</v>
          </cell>
        </row>
        <row r="314">
          <cell r="B314" t="str">
            <v>02C18</v>
          </cell>
          <cell r="C314" t="str">
            <v xml:space="preserve">      Feedwater chemistry (not specific to condenser, polishers, or chemical addition)</v>
          </cell>
          <cell r="D314" t="str">
            <v>3352</v>
          </cell>
        </row>
        <row r="315">
          <cell r="B315" t="str">
            <v>02C19</v>
          </cell>
          <cell r="C315" t="str">
            <v xml:space="preserve">      Condensate makeup and return (including storage tanks) </v>
          </cell>
          <cell r="D315" t="str">
            <v>3360</v>
          </cell>
        </row>
        <row r="316">
          <cell r="B316" t="str">
            <v>02C20</v>
          </cell>
          <cell r="C316" t="str">
            <v xml:space="preserve">      Condensate system controls and instrumentation (not hotwell level,heater level,or deaerator level controls)</v>
          </cell>
          <cell r="D316" t="str">
            <v>3370</v>
          </cell>
        </row>
        <row r="317">
          <cell r="B317" t="str">
            <v>02C21</v>
          </cell>
          <cell r="C317" t="str">
            <v xml:space="preserve">      Condensate coolers </v>
          </cell>
          <cell r="D317" t="str">
            <v>3380</v>
          </cell>
        </row>
        <row r="318">
          <cell r="B318" t="str">
            <v>02C22</v>
          </cell>
          <cell r="C318" t="str">
            <v xml:space="preserve">      Other miscellaneous condensate system problems  </v>
          </cell>
          <cell r="D318" t="str">
            <v>3399</v>
          </cell>
        </row>
        <row r="319">
          <cell r="B319" t="str">
            <v>02D</v>
          </cell>
          <cell r="C319" t="str">
            <v xml:space="preserve">   Feedwater System (excluding extraction or drain systems)  </v>
          </cell>
        </row>
        <row r="320">
          <cell r="B320" t="str">
            <v>02D01</v>
          </cell>
          <cell r="C320" t="str">
            <v xml:space="preserve">      Startup feedwater pump </v>
          </cell>
          <cell r="D320" t="str">
            <v>3401</v>
          </cell>
        </row>
        <row r="321">
          <cell r="B321" t="str">
            <v>02D02</v>
          </cell>
          <cell r="C321" t="str">
            <v xml:space="preserve">      Startup feedwater pump drives - all types </v>
          </cell>
          <cell r="D321" t="str">
            <v>3402</v>
          </cell>
        </row>
        <row r="322">
          <cell r="B322" t="str">
            <v>02D03</v>
          </cell>
          <cell r="C322" t="str">
            <v xml:space="preserve">      Feedwater pump suction screens</v>
          </cell>
          <cell r="D322" t="str">
            <v>3407</v>
          </cell>
        </row>
        <row r="323">
          <cell r="B323" t="str">
            <v>02D04</v>
          </cell>
          <cell r="C323" t="str">
            <v xml:space="preserve">      Feedwater pump drive - controls </v>
          </cell>
          <cell r="D323" t="str">
            <v>3408</v>
          </cell>
        </row>
        <row r="324">
          <cell r="B324" t="str">
            <v>02D05</v>
          </cell>
          <cell r="C324" t="str">
            <v xml:space="preserve">      Feedwater pump drive motor - variable speed </v>
          </cell>
          <cell r="D324" t="str">
            <v>3409</v>
          </cell>
        </row>
        <row r="325">
          <cell r="B325" t="str">
            <v>02D06</v>
          </cell>
          <cell r="C325" t="str">
            <v xml:space="preserve">      Feedwater pump </v>
          </cell>
          <cell r="D325" t="str">
            <v>3410</v>
          </cell>
        </row>
        <row r="326">
          <cell r="B326" t="str">
            <v>02D07</v>
          </cell>
          <cell r="C326" t="str">
            <v xml:space="preserve">      Feedwater pump drive - motor </v>
          </cell>
          <cell r="D326" t="str">
            <v>3411</v>
          </cell>
        </row>
        <row r="327">
          <cell r="B327" t="str">
            <v>02D08</v>
          </cell>
          <cell r="C327" t="str">
            <v xml:space="preserve">      Feedwater pump drive - steam turbine </v>
          </cell>
          <cell r="D327" t="str">
            <v>3412</v>
          </cell>
        </row>
        <row r="328">
          <cell r="B328" t="str">
            <v>02D09</v>
          </cell>
          <cell r="C328" t="str">
            <v xml:space="preserve">      Feedwater pump coupling and drive shaft </v>
          </cell>
          <cell r="D328" t="str">
            <v>3413</v>
          </cell>
        </row>
        <row r="329">
          <cell r="B329" t="str">
            <v>02D10</v>
          </cell>
          <cell r="C329" t="str">
            <v xml:space="preserve">      Feedwater pump local controls </v>
          </cell>
          <cell r="D329" t="str">
            <v>3414</v>
          </cell>
        </row>
        <row r="330">
          <cell r="B330" t="str">
            <v>02D11</v>
          </cell>
          <cell r="C330" t="str">
            <v xml:space="preserve">      Feedwater pump/drive lube oil system </v>
          </cell>
          <cell r="D330" t="str">
            <v>3415</v>
          </cell>
        </row>
        <row r="331">
          <cell r="B331" t="str">
            <v>02D12</v>
          </cell>
          <cell r="C331" t="str">
            <v xml:space="preserve">      Other feedwater pump problems </v>
          </cell>
          <cell r="D331" t="str">
            <v>3416</v>
          </cell>
        </row>
        <row r="332">
          <cell r="B332" t="str">
            <v>02D13</v>
          </cell>
          <cell r="C332" t="str">
            <v xml:space="preserve">      Feedwater pump drive - main shaft </v>
          </cell>
          <cell r="D332" t="str">
            <v>3417</v>
          </cell>
        </row>
        <row r="333">
          <cell r="B333" t="str">
            <v>02D14</v>
          </cell>
          <cell r="C333" t="str">
            <v xml:space="preserve">      Feedwater pump drive - other </v>
          </cell>
          <cell r="D333" t="str">
            <v>3418</v>
          </cell>
        </row>
        <row r="334">
          <cell r="B334" t="str">
            <v>02D15</v>
          </cell>
          <cell r="C334" t="str">
            <v xml:space="preserve">      Feedwater pump drive - gear </v>
          </cell>
          <cell r="D334" t="str">
            <v>3419</v>
          </cell>
        </row>
        <row r="335">
          <cell r="B335" t="str">
            <v>02D16</v>
          </cell>
          <cell r="C335" t="str">
            <v xml:space="preserve">      Feedwater piping </v>
          </cell>
          <cell r="D335" t="str">
            <v>3420</v>
          </cell>
        </row>
        <row r="336">
          <cell r="B336" t="str">
            <v>02D17</v>
          </cell>
          <cell r="C336" t="str">
            <v xml:space="preserve">      Feedwater regulating (boiler level control) valve </v>
          </cell>
          <cell r="D336" t="str">
            <v>3430</v>
          </cell>
        </row>
        <row r="337">
          <cell r="B337" t="str">
            <v>02D18</v>
          </cell>
          <cell r="C337" t="str">
            <v xml:space="preserve">      Other feedwater valves </v>
          </cell>
          <cell r="D337" t="str">
            <v>3431</v>
          </cell>
        </row>
        <row r="338">
          <cell r="B338" t="str">
            <v>02D19</v>
          </cell>
          <cell r="C338" t="str">
            <v xml:space="preserve">      HP heater head leaks </v>
          </cell>
          <cell r="D338" t="str">
            <v>3439</v>
          </cell>
        </row>
        <row r="339">
          <cell r="B339" t="str">
            <v>02D20</v>
          </cell>
          <cell r="C339" t="str">
            <v xml:space="preserve">      High pressure heater tube leaks </v>
          </cell>
          <cell r="D339" t="str">
            <v>3440</v>
          </cell>
        </row>
        <row r="340">
          <cell r="B340" t="str">
            <v>02D21</v>
          </cell>
          <cell r="C340" t="str">
            <v xml:space="preserve">      Other high pressure heater problems (see condensate system for LP and IP heater codes)</v>
          </cell>
          <cell r="D340" t="str">
            <v>3441</v>
          </cell>
        </row>
        <row r="341">
          <cell r="B341" t="str">
            <v>02D22</v>
          </cell>
          <cell r="C341" t="str">
            <v xml:space="preserve">      Other feedwater system problems</v>
          </cell>
          <cell r="D341" t="str">
            <v>3499</v>
          </cell>
        </row>
        <row r="342">
          <cell r="B342" t="str">
            <v>02E</v>
          </cell>
          <cell r="C342" t="str">
            <v xml:space="preserve">   Heater Drain Systems</v>
          </cell>
        </row>
        <row r="343">
          <cell r="B343" t="str">
            <v>02E01</v>
          </cell>
          <cell r="C343" t="str">
            <v xml:space="preserve">      Heater drain pumps </v>
          </cell>
          <cell r="D343" t="str">
            <v>3501</v>
          </cell>
        </row>
        <row r="344">
          <cell r="B344" t="str">
            <v>02E02</v>
          </cell>
          <cell r="C344" t="str">
            <v xml:space="preserve">      Heater level control </v>
          </cell>
          <cell r="D344" t="str">
            <v>3502</v>
          </cell>
        </row>
        <row r="345">
          <cell r="B345" t="str">
            <v>02E03</v>
          </cell>
          <cell r="C345" t="str">
            <v xml:space="preserve">      Heater drain piping </v>
          </cell>
          <cell r="D345" t="str">
            <v>3503</v>
          </cell>
        </row>
        <row r="346">
          <cell r="B346" t="str">
            <v>02E04</v>
          </cell>
          <cell r="C346" t="str">
            <v xml:space="preserve">      Heater drain valves </v>
          </cell>
          <cell r="D346" t="str">
            <v>3504</v>
          </cell>
        </row>
        <row r="347">
          <cell r="B347" t="str">
            <v>02E05</v>
          </cell>
          <cell r="C347" t="str">
            <v xml:space="preserve">      Heater drain pump drive </v>
          </cell>
          <cell r="D347" t="str">
            <v>3505</v>
          </cell>
        </row>
        <row r="348">
          <cell r="B348" t="str">
            <v>02E06</v>
          </cell>
          <cell r="C348" t="str">
            <v xml:space="preserve">      Other heater drain system problems</v>
          </cell>
          <cell r="D348" t="str">
            <v>3509</v>
          </cell>
        </row>
        <row r="349">
          <cell r="B349" t="str">
            <v>02F</v>
          </cell>
          <cell r="C349" t="str">
            <v xml:space="preserve">   Extraction Steam</v>
          </cell>
        </row>
        <row r="350">
          <cell r="B350" t="str">
            <v>02F01</v>
          </cell>
          <cell r="C350" t="str">
            <v xml:space="preserve">      Extraction steam piping </v>
          </cell>
          <cell r="D350" t="str">
            <v>3520</v>
          </cell>
        </row>
        <row r="351">
          <cell r="B351" t="str">
            <v>02F02</v>
          </cell>
          <cell r="C351" t="str">
            <v xml:space="preserve">      Extraction steam valves </v>
          </cell>
          <cell r="D351" t="str">
            <v>3521</v>
          </cell>
        </row>
        <row r="352">
          <cell r="B352" t="str">
            <v>02F03</v>
          </cell>
          <cell r="C352" t="str">
            <v xml:space="preserve">      Extraction steam instruments and controls </v>
          </cell>
          <cell r="D352" t="str">
            <v>3522</v>
          </cell>
        </row>
        <row r="353">
          <cell r="B353" t="str">
            <v>02F04</v>
          </cell>
          <cell r="C353" t="str">
            <v xml:space="preserve">      Other extraction steam system problems</v>
          </cell>
          <cell r="D353" t="str">
            <v>3529</v>
          </cell>
        </row>
        <row r="354">
          <cell r="B354" t="str">
            <v>02G</v>
          </cell>
          <cell r="C354" t="str">
            <v xml:space="preserve">   ELECTRICAL</v>
          </cell>
        </row>
        <row r="355">
          <cell r="B355" t="str">
            <v>02G01</v>
          </cell>
          <cell r="C355" t="str">
            <v xml:space="preserve">      Switchyard transformers and associated cooling systems </v>
          </cell>
          <cell r="D355" t="str">
            <v>3600</v>
          </cell>
        </row>
        <row r="356">
          <cell r="B356" t="str">
            <v>02G02</v>
          </cell>
          <cell r="C356" t="str">
            <v xml:space="preserve">      Switchyard circuit breakers </v>
          </cell>
          <cell r="D356" t="str">
            <v>3611</v>
          </cell>
        </row>
        <row r="357">
          <cell r="B357" t="str">
            <v>02G03</v>
          </cell>
          <cell r="C357" t="str">
            <v xml:space="preserve">      Switchyard system protection devices </v>
          </cell>
          <cell r="D357" t="str">
            <v>3612</v>
          </cell>
        </row>
        <row r="358">
          <cell r="B358" t="str">
            <v>02G04</v>
          </cell>
          <cell r="C358" t="str">
            <v xml:space="preserve">      Other switchyard equipment</v>
          </cell>
          <cell r="D358" t="str">
            <v>3619</v>
          </cell>
        </row>
        <row r="359">
          <cell r="B359" t="str">
            <v>02G05</v>
          </cell>
          <cell r="C359" t="str">
            <v xml:space="preserve">      Main transformer </v>
          </cell>
          <cell r="D359" t="str">
            <v>3620</v>
          </cell>
        </row>
        <row r="360">
          <cell r="B360" t="str">
            <v>02G06</v>
          </cell>
          <cell r="C360" t="str">
            <v xml:space="preserve">      Unit auxiliaries transformer </v>
          </cell>
          <cell r="D360" t="str">
            <v>3621</v>
          </cell>
        </row>
        <row r="361">
          <cell r="B361" t="str">
            <v>02G07</v>
          </cell>
          <cell r="C361" t="str">
            <v xml:space="preserve">      Station service startup transformer </v>
          </cell>
          <cell r="D361" t="str">
            <v>3622</v>
          </cell>
        </row>
        <row r="362">
          <cell r="B362" t="str">
            <v>02G08</v>
          </cell>
          <cell r="C362" t="str">
            <v xml:space="preserve">      Auxiliary generators  </v>
          </cell>
          <cell r="D362" t="str">
            <v>3623</v>
          </cell>
        </row>
        <row r="363">
          <cell r="B363" t="str">
            <v>02G09</v>
          </cell>
          <cell r="C363" t="str">
            <v xml:space="preserve">      Other switchyard or high voltage system problems  </v>
          </cell>
          <cell r="D363" t="str">
            <v>3629</v>
          </cell>
        </row>
        <row r="364">
          <cell r="B364" t="str">
            <v>02G10</v>
          </cell>
          <cell r="C364" t="str">
            <v xml:space="preserve">      480-volt transformers</v>
          </cell>
          <cell r="D364" t="str">
            <v>3630</v>
          </cell>
        </row>
        <row r="365">
          <cell r="B365" t="str">
            <v>02G11</v>
          </cell>
          <cell r="C365" t="str">
            <v xml:space="preserve">      480-volt circuit breakers</v>
          </cell>
          <cell r="D365" t="str">
            <v>3631</v>
          </cell>
        </row>
        <row r="366">
          <cell r="B366" t="str">
            <v>02G12</v>
          </cell>
          <cell r="C366" t="str">
            <v xml:space="preserve">      480-volt conductors and buses</v>
          </cell>
          <cell r="D366" t="str">
            <v>3632</v>
          </cell>
        </row>
        <row r="367">
          <cell r="B367" t="str">
            <v>02G13</v>
          </cell>
          <cell r="C367" t="str">
            <v xml:space="preserve">      480-volt insulators</v>
          </cell>
          <cell r="D367" t="str">
            <v>3633</v>
          </cell>
        </row>
        <row r="368">
          <cell r="B368" t="str">
            <v>02G14</v>
          </cell>
          <cell r="C368" t="str">
            <v xml:space="preserve">      480-volt protection devices</v>
          </cell>
          <cell r="D368" t="str">
            <v>3634</v>
          </cell>
        </row>
        <row r="369">
          <cell r="B369" t="str">
            <v>02G15</v>
          </cell>
          <cell r="C369" t="str">
            <v xml:space="preserve">      Other 480-volt problems</v>
          </cell>
          <cell r="D369" t="str">
            <v>3639</v>
          </cell>
        </row>
        <row r="370">
          <cell r="B370" t="str">
            <v>02G16</v>
          </cell>
          <cell r="C370" t="str">
            <v xml:space="preserve">      AC instrument power transformers </v>
          </cell>
          <cell r="D370" t="str">
            <v>3640</v>
          </cell>
        </row>
        <row r="371">
          <cell r="B371" t="str">
            <v>02G17</v>
          </cell>
          <cell r="C371" t="str">
            <v xml:space="preserve">      Circuit breakers </v>
          </cell>
          <cell r="D371" t="str">
            <v>3641</v>
          </cell>
        </row>
        <row r="372">
          <cell r="B372" t="str">
            <v>02G18</v>
          </cell>
          <cell r="C372" t="str">
            <v xml:space="preserve">      Conductors and buses </v>
          </cell>
          <cell r="D372" t="str">
            <v>3642</v>
          </cell>
        </row>
        <row r="373">
          <cell r="B373" t="str">
            <v>02G19</v>
          </cell>
          <cell r="C373" t="str">
            <v xml:space="preserve">      Inverters </v>
          </cell>
          <cell r="D373" t="str">
            <v>3643</v>
          </cell>
        </row>
        <row r="374">
          <cell r="B374" t="str">
            <v>02G20</v>
          </cell>
          <cell r="C374" t="str">
            <v xml:space="preserve">      Protection devices </v>
          </cell>
          <cell r="D374" t="str">
            <v>3644</v>
          </cell>
        </row>
        <row r="375">
          <cell r="B375" t="str">
            <v>02G21</v>
          </cell>
          <cell r="C375" t="str">
            <v xml:space="preserve">      Other AC instrument power problems </v>
          </cell>
          <cell r="D375" t="str">
            <v>3649</v>
          </cell>
        </row>
        <row r="376">
          <cell r="B376" t="str">
            <v>02G22</v>
          </cell>
          <cell r="C376" t="str">
            <v xml:space="preserve">      DC instrument power battery chargers </v>
          </cell>
          <cell r="D376" t="str">
            <v>3650</v>
          </cell>
        </row>
        <row r="377">
          <cell r="B377" t="str">
            <v>02G23</v>
          </cell>
          <cell r="C377" t="str">
            <v xml:space="preserve">      DC circuit breakers </v>
          </cell>
          <cell r="D377" t="str">
            <v>3651</v>
          </cell>
        </row>
        <row r="378">
          <cell r="B378" t="str">
            <v>02G24</v>
          </cell>
          <cell r="C378" t="str">
            <v xml:space="preserve">      DC conductors and buses </v>
          </cell>
          <cell r="D378" t="str">
            <v>3652</v>
          </cell>
        </row>
        <row r="379">
          <cell r="B379" t="str">
            <v>02G25</v>
          </cell>
          <cell r="C379" t="str">
            <v xml:space="preserve">      DC protection devices </v>
          </cell>
          <cell r="D379" t="str">
            <v>3653</v>
          </cell>
        </row>
        <row r="380">
          <cell r="B380" t="str">
            <v>02G26</v>
          </cell>
          <cell r="C380" t="str">
            <v xml:space="preserve">      Other DC power problems</v>
          </cell>
          <cell r="D380" t="str">
            <v>3659</v>
          </cell>
        </row>
        <row r="381">
          <cell r="B381" t="str">
            <v>02H</v>
          </cell>
          <cell r="C381" t="str">
            <v xml:space="preserve">   AUXILIARY SYSTEMS</v>
          </cell>
        </row>
        <row r="382">
          <cell r="B382" t="str">
            <v>02H01</v>
          </cell>
          <cell r="C382" t="str">
            <v xml:space="preserve">      Service water pumps and motors </v>
          </cell>
          <cell r="D382" t="str">
            <v>3810</v>
          </cell>
        </row>
        <row r="383">
          <cell r="B383" t="str">
            <v>02H02</v>
          </cell>
          <cell r="C383" t="str">
            <v xml:space="preserve">      Service water piping </v>
          </cell>
          <cell r="D383" t="str">
            <v>3811</v>
          </cell>
        </row>
        <row r="384">
          <cell r="B384" t="str">
            <v>02H03</v>
          </cell>
          <cell r="C384" t="str">
            <v xml:space="preserve">      Service water valves </v>
          </cell>
          <cell r="D384" t="str">
            <v>3812</v>
          </cell>
        </row>
        <row r="385">
          <cell r="B385" t="str">
            <v>02H04</v>
          </cell>
          <cell r="C385" t="str">
            <v xml:space="preserve">      Service water heat exchangers</v>
          </cell>
          <cell r="D385" t="str">
            <v>3813</v>
          </cell>
        </row>
        <row r="386">
          <cell r="B386" t="str">
            <v>02H05</v>
          </cell>
          <cell r="C386" t="str">
            <v xml:space="preserve">      Service water system fouling</v>
          </cell>
          <cell r="D386" t="str">
            <v>3814</v>
          </cell>
        </row>
        <row r="387">
          <cell r="B387" t="str">
            <v>02H06</v>
          </cell>
          <cell r="C387" t="str">
            <v xml:space="preserve">      Other service water problems</v>
          </cell>
          <cell r="D387" t="str">
            <v>3819</v>
          </cell>
        </row>
        <row r="388">
          <cell r="B388" t="str">
            <v>02H07</v>
          </cell>
          <cell r="C388" t="str">
            <v xml:space="preserve">      Closed cooling water pumps  </v>
          </cell>
          <cell r="D388" t="str">
            <v>3820</v>
          </cell>
        </row>
        <row r="389">
          <cell r="B389" t="str">
            <v>02H08</v>
          </cell>
          <cell r="C389" t="str">
            <v xml:space="preserve">      Closed cooling water piping </v>
          </cell>
          <cell r="D389" t="str">
            <v>3821</v>
          </cell>
        </row>
        <row r="390">
          <cell r="B390" t="str">
            <v>02H09</v>
          </cell>
          <cell r="C390" t="str">
            <v xml:space="preserve">      Closed cooling water valves </v>
          </cell>
          <cell r="D390" t="str">
            <v>3822</v>
          </cell>
        </row>
        <row r="391">
          <cell r="B391" t="str">
            <v>02H10</v>
          </cell>
          <cell r="C391" t="str">
            <v xml:space="preserve">      Closed cooling water heat exchangers </v>
          </cell>
          <cell r="D391" t="str">
            <v>3823</v>
          </cell>
        </row>
        <row r="392">
          <cell r="B392" t="str">
            <v>02H11</v>
          </cell>
          <cell r="C392" t="str">
            <v xml:space="preserve">      Closed cooling water system fouling</v>
          </cell>
          <cell r="D392" t="str">
            <v>3824</v>
          </cell>
        </row>
        <row r="393">
          <cell r="B393" t="str">
            <v>02H12</v>
          </cell>
          <cell r="C393" t="str">
            <v xml:space="preserve">      Other closed cooling water system problems</v>
          </cell>
          <cell r="D393" t="str">
            <v>3829</v>
          </cell>
        </row>
        <row r="394">
          <cell r="B394" t="str">
            <v>02H13</v>
          </cell>
          <cell r="C394" t="str">
            <v xml:space="preserve">      Auxiliary boiler </v>
          </cell>
          <cell r="D394" t="str">
            <v>3830</v>
          </cell>
        </row>
        <row r="395">
          <cell r="B395" t="str">
            <v>02H14</v>
          </cell>
          <cell r="C395" t="str">
            <v xml:space="preserve">      Auxiliary steam piping </v>
          </cell>
          <cell r="D395" t="str">
            <v>3831</v>
          </cell>
        </row>
        <row r="396">
          <cell r="B396" t="str">
            <v>02H15</v>
          </cell>
          <cell r="C396" t="str">
            <v xml:space="preserve">      Auxiliary steam valves </v>
          </cell>
          <cell r="D396" t="str">
            <v>3832</v>
          </cell>
        </row>
        <row r="397">
          <cell r="B397" t="str">
            <v>02H16</v>
          </cell>
          <cell r="C397" t="str">
            <v xml:space="preserve">      Auxiliary steam controls and instruments </v>
          </cell>
          <cell r="D397" t="str">
            <v>3833</v>
          </cell>
        </row>
        <row r="398">
          <cell r="B398" t="str">
            <v>02H17</v>
          </cell>
          <cell r="C398" t="str">
            <v xml:space="preserve">      Auxiliary boiler tube leaks </v>
          </cell>
          <cell r="D398" t="str">
            <v>3834</v>
          </cell>
        </row>
        <row r="399">
          <cell r="B399" t="str">
            <v>02H18</v>
          </cell>
          <cell r="C399" t="str">
            <v xml:space="preserve">      Other auxiliary steam problems </v>
          </cell>
          <cell r="D399" t="str">
            <v>3839</v>
          </cell>
        </row>
        <row r="400">
          <cell r="B400" t="str">
            <v>02H19</v>
          </cell>
          <cell r="C400" t="str">
            <v xml:space="preserve">      Service air compressors </v>
          </cell>
          <cell r="D400" t="str">
            <v>3840</v>
          </cell>
        </row>
        <row r="401">
          <cell r="B401" t="str">
            <v>02H20</v>
          </cell>
          <cell r="C401" t="str">
            <v xml:space="preserve">      Service air piping </v>
          </cell>
          <cell r="D401" t="str">
            <v>3841</v>
          </cell>
        </row>
        <row r="402">
          <cell r="B402" t="str">
            <v>02H21</v>
          </cell>
          <cell r="C402" t="str">
            <v xml:space="preserve">      Service air valves </v>
          </cell>
          <cell r="D402" t="str">
            <v>3842</v>
          </cell>
        </row>
        <row r="403">
          <cell r="B403" t="str">
            <v>02H22</v>
          </cell>
          <cell r="C403" t="str">
            <v xml:space="preserve">      Service air dryers </v>
          </cell>
          <cell r="D403" t="str">
            <v>3843</v>
          </cell>
        </row>
        <row r="404">
          <cell r="B404" t="str">
            <v>02H23</v>
          </cell>
          <cell r="C404" t="str">
            <v xml:space="preserve">      Soot blowing air compressor and system </v>
          </cell>
          <cell r="D404" t="str">
            <v>3844</v>
          </cell>
        </row>
        <row r="405">
          <cell r="B405" t="str">
            <v>02H24</v>
          </cell>
          <cell r="C405" t="str">
            <v xml:space="preserve">      Other service air problems</v>
          </cell>
          <cell r="D405" t="str">
            <v>3849</v>
          </cell>
        </row>
        <row r="406">
          <cell r="B406" t="str">
            <v>02H25</v>
          </cell>
          <cell r="C406" t="str">
            <v xml:space="preserve">      Instrument air compressors </v>
          </cell>
          <cell r="D406" t="str">
            <v>3850</v>
          </cell>
        </row>
        <row r="407">
          <cell r="B407" t="str">
            <v>02H26</v>
          </cell>
          <cell r="C407" t="str">
            <v xml:space="preserve">      Instrument air piping </v>
          </cell>
          <cell r="D407" t="str">
            <v>3851</v>
          </cell>
        </row>
        <row r="408">
          <cell r="B408" t="str">
            <v>02H27</v>
          </cell>
          <cell r="C408" t="str">
            <v xml:space="preserve">      Instrument air valves </v>
          </cell>
          <cell r="D408" t="str">
            <v>3852</v>
          </cell>
        </row>
        <row r="409">
          <cell r="B409" t="str">
            <v>02H28</v>
          </cell>
          <cell r="C409" t="str">
            <v xml:space="preserve">      Instrument air dryers </v>
          </cell>
          <cell r="D409" t="str">
            <v>3853</v>
          </cell>
        </row>
        <row r="410">
          <cell r="B410" t="str">
            <v>02H29</v>
          </cell>
          <cell r="C410" t="str">
            <v xml:space="preserve">      N2 backup to instrument air </v>
          </cell>
          <cell r="D410" t="str">
            <v>3854</v>
          </cell>
        </row>
        <row r="411">
          <cell r="B411" t="str">
            <v>02H30</v>
          </cell>
          <cell r="C411" t="str">
            <v xml:space="preserve">      Other instrument air problems  </v>
          </cell>
          <cell r="D411" t="str">
            <v>3859</v>
          </cell>
        </row>
        <row r="412">
          <cell r="B412" t="str">
            <v>02H31</v>
          </cell>
          <cell r="C412" t="str">
            <v xml:space="preserve">      Fire protection system pumps </v>
          </cell>
          <cell r="D412" t="str">
            <v>3860</v>
          </cell>
        </row>
        <row r="413">
          <cell r="B413" t="str">
            <v>02H32</v>
          </cell>
          <cell r="C413" t="str">
            <v xml:space="preserve">      Fire protection system piping </v>
          </cell>
          <cell r="D413" t="str">
            <v>3861</v>
          </cell>
        </row>
        <row r="414">
          <cell r="B414" t="str">
            <v>02H33</v>
          </cell>
          <cell r="C414" t="str">
            <v xml:space="preserve">      Fire protection system valves </v>
          </cell>
          <cell r="D414" t="str">
            <v>3862</v>
          </cell>
        </row>
        <row r="415">
          <cell r="B415" t="str">
            <v>02H34</v>
          </cell>
          <cell r="C415" t="str">
            <v xml:space="preserve">      Fire protection system fouling</v>
          </cell>
          <cell r="D415" t="str">
            <v>3863</v>
          </cell>
        </row>
        <row r="416">
          <cell r="B416" t="str">
            <v>02H35</v>
          </cell>
          <cell r="C416" t="str">
            <v xml:space="preserve">      Other fire protection system problems  </v>
          </cell>
          <cell r="D416" t="str">
            <v>3869</v>
          </cell>
        </row>
        <row r="417">
          <cell r="B417" t="str">
            <v>02H36</v>
          </cell>
          <cell r="C417" t="str">
            <v xml:space="preserve">      Seal air fan</v>
          </cell>
          <cell r="D417" t="str">
            <v>3880</v>
          </cell>
        </row>
        <row r="418">
          <cell r="B418" t="str">
            <v>02H37</v>
          </cell>
          <cell r="C418" t="str">
            <v xml:space="preserve">      Seal air fan drive - motor</v>
          </cell>
          <cell r="D418" t="str">
            <v>3881</v>
          </cell>
        </row>
        <row r="419">
          <cell r="B419" t="str">
            <v>02H38</v>
          </cell>
          <cell r="C419" t="str">
            <v xml:space="preserve">      Seal air control dampers and drives</v>
          </cell>
          <cell r="D419" t="str">
            <v>3882</v>
          </cell>
        </row>
        <row r="420">
          <cell r="B420" t="str">
            <v>02H39</v>
          </cell>
          <cell r="C420" t="str">
            <v xml:space="preserve">      Seal air filters</v>
          </cell>
          <cell r="D420" t="str">
            <v>3883</v>
          </cell>
        </row>
        <row r="421">
          <cell r="B421" t="str">
            <v>02H40</v>
          </cell>
          <cell r="C421" t="str">
            <v xml:space="preserve">      Other seal air problems</v>
          </cell>
          <cell r="D421" t="str">
            <v>3889</v>
          </cell>
        </row>
        <row r="422">
          <cell r="B422" t="str">
            <v>02H41</v>
          </cell>
          <cell r="C422" t="str">
            <v xml:space="preserve">      Other miscellaneous auxiliary system problems</v>
          </cell>
          <cell r="D422" t="str">
            <v>3899</v>
          </cell>
        </row>
        <row r="423">
          <cell r="B423" t="str">
            <v>02I</v>
          </cell>
          <cell r="C423" t="str">
            <v xml:space="preserve">   MISCELLANEOUS (BALANCE OF PLANT)</v>
          </cell>
        </row>
        <row r="424">
          <cell r="B424" t="str">
            <v>02I01</v>
          </cell>
          <cell r="C424" t="str">
            <v xml:space="preserve">      Process computer </v>
          </cell>
          <cell r="D424" t="str">
            <v>3950</v>
          </cell>
        </row>
        <row r="425">
          <cell r="B425" t="str">
            <v>02I02</v>
          </cell>
          <cell r="C425" t="str">
            <v xml:space="preserve">      Thermal derating (thermal efficiency losses in balance of plant when specific cause(s) unknown)</v>
          </cell>
          <cell r="D425" t="str">
            <v>3960</v>
          </cell>
        </row>
        <row r="426">
          <cell r="B426" t="str">
            <v>02I03</v>
          </cell>
          <cell r="C426" t="str">
            <v xml:space="preserve">      Other miscellaneous balance of plant problems</v>
          </cell>
          <cell r="D426" t="str">
            <v>3999</v>
          </cell>
        </row>
        <row r="427">
          <cell r="B427" t="str">
            <v>03</v>
          </cell>
          <cell r="C427" t="str">
            <v>STEAM TURBINE</v>
          </cell>
        </row>
        <row r="428">
          <cell r="B428" t="str">
            <v>03A</v>
          </cell>
          <cell r="C428" t="str">
            <v xml:space="preserve">   High Pressure Turbine</v>
          </cell>
        </row>
        <row r="429">
          <cell r="B429" t="str">
            <v>03A01</v>
          </cell>
          <cell r="C429" t="str">
            <v xml:space="preserve">      Outer casing </v>
          </cell>
          <cell r="D429" t="str">
            <v>4000</v>
          </cell>
        </row>
        <row r="430">
          <cell r="B430" t="str">
            <v>03A02</v>
          </cell>
          <cell r="C430" t="str">
            <v xml:space="preserve">      Inner casing </v>
          </cell>
          <cell r="D430" t="str">
            <v>4001</v>
          </cell>
        </row>
        <row r="431">
          <cell r="B431" t="str">
            <v>03A03</v>
          </cell>
          <cell r="C431" t="str">
            <v xml:space="preserve">      Nozzle bolting </v>
          </cell>
          <cell r="D431" t="str">
            <v>4009</v>
          </cell>
        </row>
        <row r="432">
          <cell r="B432" t="str">
            <v>03A04</v>
          </cell>
          <cell r="C432" t="str">
            <v xml:space="preserve">      Nozzles and nozzle blocks </v>
          </cell>
          <cell r="D432" t="str">
            <v>4010</v>
          </cell>
        </row>
        <row r="433">
          <cell r="B433" t="str">
            <v>03A05</v>
          </cell>
          <cell r="C433" t="str">
            <v xml:space="preserve">      Diaphragms </v>
          </cell>
          <cell r="D433" t="str">
            <v>4011</v>
          </cell>
        </row>
        <row r="434">
          <cell r="B434" t="str">
            <v>03A06</v>
          </cell>
          <cell r="C434" t="str">
            <v xml:space="preserve">      Buckets or blades </v>
          </cell>
          <cell r="D434" t="str">
            <v>4012</v>
          </cell>
        </row>
        <row r="435">
          <cell r="B435" t="str">
            <v>03A07</v>
          </cell>
          <cell r="C435" t="str">
            <v xml:space="preserve">      Diaphragms unit and shroud type </v>
          </cell>
          <cell r="D435" t="str">
            <v>4013</v>
          </cell>
        </row>
        <row r="436">
          <cell r="B436" t="str">
            <v>03A08</v>
          </cell>
          <cell r="C436" t="str">
            <v xml:space="preserve">      Bucket or blade fouling </v>
          </cell>
          <cell r="D436" t="str">
            <v>4014</v>
          </cell>
        </row>
        <row r="437">
          <cell r="B437" t="str">
            <v>03A09</v>
          </cell>
          <cell r="C437" t="str">
            <v xml:space="preserve">      Wheels or spindles </v>
          </cell>
          <cell r="D437" t="str">
            <v>4015</v>
          </cell>
        </row>
        <row r="438">
          <cell r="B438" t="str">
            <v>03A10</v>
          </cell>
          <cell r="C438" t="str">
            <v xml:space="preserve">      Shaft seals </v>
          </cell>
          <cell r="D438" t="str">
            <v>4020</v>
          </cell>
        </row>
        <row r="439">
          <cell r="B439" t="str">
            <v>03A11</v>
          </cell>
          <cell r="C439" t="str">
            <v xml:space="preserve">      Dummy rings </v>
          </cell>
          <cell r="D439" t="str">
            <v>4021</v>
          </cell>
        </row>
        <row r="440">
          <cell r="B440" t="str">
            <v>03A12</v>
          </cell>
          <cell r="C440" t="str">
            <v xml:space="preserve">      Gland rings </v>
          </cell>
          <cell r="D440" t="str">
            <v>4022</v>
          </cell>
        </row>
        <row r="441">
          <cell r="B441" t="str">
            <v>03A13</v>
          </cell>
          <cell r="C441" t="str">
            <v xml:space="preserve">      Rotor shaft </v>
          </cell>
          <cell r="D441" t="str">
            <v>4030</v>
          </cell>
        </row>
        <row r="442">
          <cell r="B442" t="str">
            <v>03A14</v>
          </cell>
          <cell r="C442" t="str">
            <v xml:space="preserve">      Bearings </v>
          </cell>
          <cell r="D442" t="str">
            <v>4040</v>
          </cell>
        </row>
        <row r="443">
          <cell r="B443" t="str">
            <v>03A15</v>
          </cell>
          <cell r="C443" t="str">
            <v xml:space="preserve">      Other high pressure turbine problems</v>
          </cell>
          <cell r="D443" t="str">
            <v>4099</v>
          </cell>
        </row>
        <row r="444">
          <cell r="B444" t="str">
            <v>03B</v>
          </cell>
          <cell r="C444" t="str">
            <v xml:space="preserve">   Intermediate Pressure Turbine</v>
          </cell>
        </row>
        <row r="445">
          <cell r="B445" t="str">
            <v>03B01</v>
          </cell>
          <cell r="C445" t="str">
            <v xml:space="preserve">      Outer casing </v>
          </cell>
          <cell r="D445" t="str">
            <v>4100</v>
          </cell>
        </row>
        <row r="446">
          <cell r="B446" t="str">
            <v>03B02</v>
          </cell>
          <cell r="C446" t="str">
            <v xml:space="preserve">      Inner casing </v>
          </cell>
          <cell r="D446" t="str">
            <v>4101</v>
          </cell>
        </row>
        <row r="447">
          <cell r="B447" t="str">
            <v>03B03</v>
          </cell>
          <cell r="C447" t="str">
            <v xml:space="preserve">      Nozzle bolting </v>
          </cell>
          <cell r="D447" t="str">
            <v>4109</v>
          </cell>
        </row>
        <row r="448">
          <cell r="B448" t="str">
            <v>03B04</v>
          </cell>
          <cell r="C448" t="str">
            <v xml:space="preserve">      Nozzles and nozzle blocks </v>
          </cell>
          <cell r="D448" t="str">
            <v>4110</v>
          </cell>
        </row>
        <row r="449">
          <cell r="B449" t="str">
            <v>03B05</v>
          </cell>
          <cell r="C449" t="str">
            <v xml:space="preserve">      Diaphragms </v>
          </cell>
          <cell r="D449" t="str">
            <v>4111</v>
          </cell>
        </row>
        <row r="450">
          <cell r="B450" t="str">
            <v>03B06</v>
          </cell>
          <cell r="C450" t="str">
            <v xml:space="preserve">      Buckets or blades </v>
          </cell>
          <cell r="D450" t="str">
            <v>4112</v>
          </cell>
        </row>
        <row r="451">
          <cell r="B451" t="str">
            <v>03B07</v>
          </cell>
          <cell r="C451" t="str">
            <v xml:space="preserve">      Bucket or blade fouling </v>
          </cell>
          <cell r="D451" t="str">
            <v>4113</v>
          </cell>
        </row>
        <row r="452">
          <cell r="B452" t="str">
            <v>03B08</v>
          </cell>
          <cell r="C452" t="str">
            <v xml:space="preserve">      Wheels or spindles </v>
          </cell>
          <cell r="D452" t="str">
            <v>4115</v>
          </cell>
        </row>
        <row r="453">
          <cell r="B453" t="str">
            <v>03B09</v>
          </cell>
          <cell r="C453" t="str">
            <v xml:space="preserve">      Shaft seals </v>
          </cell>
          <cell r="D453" t="str">
            <v>4120</v>
          </cell>
        </row>
        <row r="454">
          <cell r="B454" t="str">
            <v>03B10</v>
          </cell>
          <cell r="C454" t="str">
            <v xml:space="preserve">      Dummy rings </v>
          </cell>
          <cell r="D454" t="str">
            <v>4121</v>
          </cell>
        </row>
        <row r="455">
          <cell r="B455" t="str">
            <v>03B11</v>
          </cell>
          <cell r="C455" t="str">
            <v xml:space="preserve">      Gland rings </v>
          </cell>
          <cell r="D455" t="str">
            <v>4122</v>
          </cell>
        </row>
        <row r="456">
          <cell r="B456" t="str">
            <v>03B12</v>
          </cell>
          <cell r="C456" t="str">
            <v xml:space="preserve">      Rotor shaft </v>
          </cell>
          <cell r="D456" t="str">
            <v>4130</v>
          </cell>
        </row>
        <row r="457">
          <cell r="B457" t="str">
            <v>03B13</v>
          </cell>
          <cell r="C457" t="str">
            <v xml:space="preserve">      Bearings </v>
          </cell>
          <cell r="D457" t="str">
            <v>4140</v>
          </cell>
        </row>
        <row r="458">
          <cell r="B458" t="str">
            <v>03B14</v>
          </cell>
          <cell r="C458" t="str">
            <v xml:space="preserve">      Other intermediate pressure turbine problems</v>
          </cell>
          <cell r="D458" t="str">
            <v>4199</v>
          </cell>
        </row>
        <row r="459">
          <cell r="B459" t="str">
            <v>03C</v>
          </cell>
          <cell r="C459" t="str">
            <v xml:space="preserve">   Low Pressure Turbine</v>
          </cell>
        </row>
        <row r="460">
          <cell r="B460" t="str">
            <v>03C01</v>
          </cell>
          <cell r="C460" t="str">
            <v xml:space="preserve">      Outer casing </v>
          </cell>
          <cell r="D460" t="str">
            <v>4200</v>
          </cell>
        </row>
        <row r="461">
          <cell r="B461" t="str">
            <v>03C02</v>
          </cell>
          <cell r="C461" t="str">
            <v xml:space="preserve">      Inner casing </v>
          </cell>
          <cell r="D461" t="str">
            <v>4201</v>
          </cell>
        </row>
        <row r="462">
          <cell r="B462" t="str">
            <v>03C03</v>
          </cell>
          <cell r="C462" t="str">
            <v xml:space="preserve">      Nozzle bolting </v>
          </cell>
          <cell r="D462" t="str">
            <v>4209</v>
          </cell>
        </row>
        <row r="463">
          <cell r="B463" t="str">
            <v>03C04</v>
          </cell>
          <cell r="C463" t="str">
            <v xml:space="preserve">      Nozzles and nozzle blocks </v>
          </cell>
          <cell r="D463" t="str">
            <v>4210</v>
          </cell>
        </row>
        <row r="464">
          <cell r="B464" t="str">
            <v>03C05</v>
          </cell>
          <cell r="C464" t="str">
            <v xml:space="preserve">      Diaphragms </v>
          </cell>
          <cell r="D464" t="str">
            <v>4211</v>
          </cell>
        </row>
        <row r="465">
          <cell r="B465" t="str">
            <v>03C06</v>
          </cell>
          <cell r="C465" t="str">
            <v xml:space="preserve">      Buckets or blades </v>
          </cell>
          <cell r="D465" t="str">
            <v>4212</v>
          </cell>
        </row>
        <row r="466">
          <cell r="B466" t="str">
            <v>03C07</v>
          </cell>
          <cell r="C466" t="str">
            <v xml:space="preserve">      Bucket or blade fouling</v>
          </cell>
          <cell r="D466" t="str">
            <v>4213</v>
          </cell>
        </row>
        <row r="467">
          <cell r="B467" t="str">
            <v>03C08</v>
          </cell>
          <cell r="C467" t="str">
            <v xml:space="preserve">      Wheels or spindles </v>
          </cell>
          <cell r="D467" t="str">
            <v>4215</v>
          </cell>
        </row>
        <row r="468">
          <cell r="B468" t="str">
            <v>03C09</v>
          </cell>
          <cell r="C468" t="str">
            <v xml:space="preserve">      Shaft seals </v>
          </cell>
          <cell r="D468" t="str">
            <v>4220</v>
          </cell>
        </row>
        <row r="469">
          <cell r="B469" t="str">
            <v>03C10</v>
          </cell>
          <cell r="C469" t="str">
            <v xml:space="preserve">      Dummy rings </v>
          </cell>
          <cell r="D469" t="str">
            <v>4221</v>
          </cell>
        </row>
        <row r="470">
          <cell r="B470" t="str">
            <v>03C11</v>
          </cell>
          <cell r="C470" t="str">
            <v xml:space="preserve">      Gland rings </v>
          </cell>
          <cell r="D470" t="str">
            <v>4222</v>
          </cell>
        </row>
        <row r="471">
          <cell r="B471" t="str">
            <v>03C12</v>
          </cell>
          <cell r="C471" t="str">
            <v xml:space="preserve">      Rotor shaft </v>
          </cell>
          <cell r="D471" t="str">
            <v>4230</v>
          </cell>
        </row>
        <row r="472">
          <cell r="B472" t="str">
            <v>03C13</v>
          </cell>
          <cell r="C472" t="str">
            <v xml:space="preserve">      Bearings </v>
          </cell>
          <cell r="D472" t="str">
            <v>4240</v>
          </cell>
        </row>
        <row r="473">
          <cell r="B473" t="str">
            <v>03C14</v>
          </cell>
          <cell r="C473" t="str">
            <v xml:space="preserve">      Other low pressure turbine problems  </v>
          </cell>
          <cell r="D473" t="str">
            <v>4250</v>
          </cell>
        </row>
        <row r="474">
          <cell r="B474" t="str">
            <v>03D</v>
          </cell>
          <cell r="C474" t="str">
            <v xml:space="preserve">   Valves</v>
          </cell>
        </row>
        <row r="475">
          <cell r="B475" t="str">
            <v>03D01</v>
          </cell>
          <cell r="C475" t="str">
            <v xml:space="preserve">      Main stop valves </v>
          </cell>
          <cell r="D475" t="str">
            <v>4260</v>
          </cell>
        </row>
        <row r="476">
          <cell r="B476" t="str">
            <v>03D02</v>
          </cell>
          <cell r="C476" t="str">
            <v xml:space="preserve">      Control valves </v>
          </cell>
          <cell r="D476" t="str">
            <v>4261</v>
          </cell>
        </row>
        <row r="477">
          <cell r="B477" t="str">
            <v>03D03</v>
          </cell>
          <cell r="C477" t="str">
            <v xml:space="preserve">      Intercept valves </v>
          </cell>
          <cell r="D477" t="str">
            <v>4262</v>
          </cell>
        </row>
        <row r="478">
          <cell r="B478" t="str">
            <v>03D04</v>
          </cell>
          <cell r="C478" t="str">
            <v xml:space="preserve">      Reheat stop valves </v>
          </cell>
          <cell r="D478" t="str">
            <v>4263</v>
          </cell>
        </row>
        <row r="479">
          <cell r="B479" t="str">
            <v>03D05</v>
          </cell>
          <cell r="C479" t="str">
            <v xml:space="preserve">      Combined intercept valves </v>
          </cell>
          <cell r="D479" t="str">
            <v>4264</v>
          </cell>
        </row>
        <row r="480">
          <cell r="B480" t="str">
            <v>03D06</v>
          </cell>
          <cell r="C480" t="str">
            <v xml:space="preserve">      Miscellaneous drain and vent valves </v>
          </cell>
          <cell r="D480" t="str">
            <v>4265</v>
          </cell>
        </row>
        <row r="481">
          <cell r="B481" t="str">
            <v>03D07</v>
          </cell>
          <cell r="C481" t="str">
            <v xml:space="preserve">      Main stop valve testing </v>
          </cell>
          <cell r="D481" t="str">
            <v>4266</v>
          </cell>
        </row>
        <row r="482">
          <cell r="B482" t="str">
            <v>03D08</v>
          </cell>
          <cell r="C482" t="str">
            <v xml:space="preserve">      Control valve testing </v>
          </cell>
          <cell r="D482" t="str">
            <v>4267</v>
          </cell>
        </row>
        <row r="483">
          <cell r="B483" t="str">
            <v>03D09</v>
          </cell>
          <cell r="C483" t="str">
            <v xml:space="preserve">      Reheat/intercept valve testing </v>
          </cell>
          <cell r="D483" t="str">
            <v>4268</v>
          </cell>
        </row>
        <row r="484">
          <cell r="B484" t="str">
            <v>03D10</v>
          </cell>
          <cell r="C484" t="str">
            <v xml:space="preserve">      Other turbine valves</v>
          </cell>
          <cell r="D484" t="str">
            <v>4269</v>
          </cell>
        </row>
        <row r="485">
          <cell r="B485" t="str">
            <v>03E</v>
          </cell>
          <cell r="C485" t="str">
            <v xml:space="preserve">   Piping</v>
          </cell>
        </row>
        <row r="486">
          <cell r="B486" t="str">
            <v>03E01</v>
          </cell>
          <cell r="C486" t="str">
            <v xml:space="preserve">      Crossover or under piping </v>
          </cell>
          <cell r="D486" t="str">
            <v>4270</v>
          </cell>
        </row>
        <row r="487">
          <cell r="B487" t="str">
            <v>03E02</v>
          </cell>
          <cell r="C487" t="str">
            <v xml:space="preserve">      Miscellaneous turbine piping </v>
          </cell>
          <cell r="D487" t="str">
            <v>4279</v>
          </cell>
        </row>
        <row r="488">
          <cell r="B488" t="str">
            <v>03F</v>
          </cell>
          <cell r="C488" t="str">
            <v xml:space="preserve">   Lube Oil (do not include bearing failures due to lube oil)  </v>
          </cell>
        </row>
        <row r="489">
          <cell r="B489" t="str">
            <v>03F01</v>
          </cell>
          <cell r="C489" t="str">
            <v xml:space="preserve">      Lube oil pumps </v>
          </cell>
          <cell r="D489" t="str">
            <v>4280</v>
          </cell>
        </row>
        <row r="490">
          <cell r="B490" t="str">
            <v>03F02</v>
          </cell>
          <cell r="C490" t="str">
            <v xml:space="preserve">      Lube oil coolers </v>
          </cell>
          <cell r="D490" t="str">
            <v>4281</v>
          </cell>
        </row>
        <row r="491">
          <cell r="B491" t="str">
            <v>03F03</v>
          </cell>
          <cell r="C491" t="str">
            <v xml:space="preserve">      Lube oil conditioners </v>
          </cell>
          <cell r="D491" t="str">
            <v>4282</v>
          </cell>
        </row>
        <row r="492">
          <cell r="B492" t="str">
            <v>03F04</v>
          </cell>
          <cell r="C492" t="str">
            <v xml:space="preserve">      Lube oil system valves and piping </v>
          </cell>
          <cell r="D492" t="str">
            <v>4283</v>
          </cell>
        </row>
        <row r="493">
          <cell r="B493" t="str">
            <v>03F05</v>
          </cell>
          <cell r="C493" t="str">
            <v xml:space="preserve">      Lube oil pump drive </v>
          </cell>
          <cell r="D493" t="str">
            <v>4284</v>
          </cell>
        </row>
        <row r="494">
          <cell r="B494" t="str">
            <v>03F06</v>
          </cell>
          <cell r="C494" t="str">
            <v xml:space="preserve">      Other lube oil system problems</v>
          </cell>
          <cell r="D494" t="str">
            <v>4289</v>
          </cell>
        </row>
        <row r="495">
          <cell r="B495" t="str">
            <v>03G</v>
          </cell>
          <cell r="C495" t="str">
            <v xml:space="preserve">   Controls</v>
          </cell>
        </row>
        <row r="496">
          <cell r="B496" t="str">
            <v>03G01</v>
          </cell>
          <cell r="C496" t="str">
            <v xml:space="preserve">      Hydraulic system pumps </v>
          </cell>
          <cell r="D496" t="str">
            <v>4290</v>
          </cell>
        </row>
        <row r="497">
          <cell r="B497" t="str">
            <v>03G02</v>
          </cell>
          <cell r="C497" t="str">
            <v xml:space="preserve">      Hydraulic system coolers </v>
          </cell>
          <cell r="D497" t="str">
            <v>4291</v>
          </cell>
        </row>
        <row r="498">
          <cell r="B498" t="str">
            <v>03G03</v>
          </cell>
          <cell r="C498" t="str">
            <v xml:space="preserve">      Hydraulic system filters </v>
          </cell>
          <cell r="D498" t="str">
            <v>4292</v>
          </cell>
        </row>
        <row r="499">
          <cell r="B499" t="str">
            <v>03G04</v>
          </cell>
          <cell r="C499" t="str">
            <v xml:space="preserve">      Hydraulic system pipes and valves </v>
          </cell>
          <cell r="D499" t="str">
            <v>4293</v>
          </cell>
        </row>
        <row r="500">
          <cell r="B500" t="str">
            <v>03G05</v>
          </cell>
          <cell r="C500" t="str">
            <v xml:space="preserve">      Other hydraulic system problems </v>
          </cell>
          <cell r="D500" t="str">
            <v>4299</v>
          </cell>
        </row>
        <row r="501">
          <cell r="B501" t="str">
            <v>03G06</v>
          </cell>
          <cell r="C501" t="str">
            <v xml:space="preserve">      Turbine supervisory system (use codes 4290 to 4299 for hydraulic oil) </v>
          </cell>
          <cell r="D501" t="str">
            <v>4300</v>
          </cell>
        </row>
        <row r="502">
          <cell r="B502" t="str">
            <v>03G07</v>
          </cell>
          <cell r="C502" t="str">
            <v xml:space="preserve">      Turbine governing system </v>
          </cell>
          <cell r="D502" t="str">
            <v>4301</v>
          </cell>
        </row>
        <row r="503">
          <cell r="B503" t="str">
            <v>03G08</v>
          </cell>
          <cell r="C503" t="str">
            <v xml:space="preserve">      Turbine trip devices (including instruments) </v>
          </cell>
          <cell r="D503" t="str">
            <v>4302</v>
          </cell>
        </row>
        <row r="504">
          <cell r="B504" t="str">
            <v>03G09</v>
          </cell>
          <cell r="C504" t="str">
            <v xml:space="preserve">      Exhaust hood and spray controls </v>
          </cell>
          <cell r="D504" t="str">
            <v>4303</v>
          </cell>
        </row>
        <row r="505">
          <cell r="B505" t="str">
            <v>03G10</v>
          </cell>
          <cell r="C505" t="str">
            <v xml:space="preserve">      Automatic turbine control systems - mechanical </v>
          </cell>
          <cell r="D505" t="str">
            <v>4304</v>
          </cell>
        </row>
        <row r="506">
          <cell r="B506" t="str">
            <v>03G11</v>
          </cell>
          <cell r="C506" t="str">
            <v xml:space="preserve">      Automatic turbine control systems - mechanical - hydraulic </v>
          </cell>
          <cell r="D506" t="str">
            <v>4305</v>
          </cell>
        </row>
        <row r="507">
          <cell r="B507" t="str">
            <v>03G12</v>
          </cell>
          <cell r="C507" t="str">
            <v xml:space="preserve">      Automatic turbine control systems - electro-hydraulic - analog </v>
          </cell>
          <cell r="D507" t="str">
            <v>4306</v>
          </cell>
        </row>
        <row r="508">
          <cell r="B508" t="str">
            <v>03G13</v>
          </cell>
          <cell r="C508" t="str">
            <v xml:space="preserve">      Automatic turbine control systems - electro-hydraulic - digital </v>
          </cell>
          <cell r="D508" t="str">
            <v>4307</v>
          </cell>
        </row>
        <row r="509">
          <cell r="B509" t="str">
            <v>03G14</v>
          </cell>
          <cell r="C509" t="str">
            <v xml:space="preserve">      Automatic turbine control systems - digital control and monitoring </v>
          </cell>
          <cell r="D509" t="str">
            <v>4308</v>
          </cell>
        </row>
        <row r="510">
          <cell r="B510" t="str">
            <v>03G15</v>
          </cell>
          <cell r="C510" t="str">
            <v xml:space="preserve">      Other turbine instrument and control problems</v>
          </cell>
          <cell r="D510" t="str">
            <v>4309</v>
          </cell>
        </row>
        <row r="511">
          <cell r="B511" t="str">
            <v>03H</v>
          </cell>
          <cell r="C511" t="str">
            <v xml:space="preserve">   Miscellaneous (Steam Turbine)</v>
          </cell>
        </row>
        <row r="512">
          <cell r="B512" t="str">
            <v>03H01</v>
          </cell>
          <cell r="C512" t="str">
            <v xml:space="preserve">      Major turbine overhaul (720 hours or longer) (use for non-specific overhaul only; see   page B-1) </v>
          </cell>
          <cell r="D512" t="str">
            <v>4400</v>
          </cell>
        </row>
        <row r="513">
          <cell r="B513" t="str">
            <v>03H02</v>
          </cell>
          <cell r="C513" t="str">
            <v xml:space="preserve">      Inspection </v>
          </cell>
          <cell r="D513" t="str">
            <v>4401</v>
          </cell>
        </row>
        <row r="514">
          <cell r="B514" t="str">
            <v>03H03</v>
          </cell>
          <cell r="C514" t="str">
            <v xml:space="preserve">      Minor turbine overhaul (less than 720 hours) (use for non-specific overhaul only; see   page B-1) </v>
          </cell>
          <cell r="D514" t="str">
            <v>4402</v>
          </cell>
        </row>
        <row r="515">
          <cell r="B515" t="str">
            <v>03H04</v>
          </cell>
          <cell r="C515" t="str">
            <v xml:space="preserve">      Turning gear and motor </v>
          </cell>
          <cell r="D515" t="str">
            <v>4410</v>
          </cell>
        </row>
        <row r="516">
          <cell r="B516" t="str">
            <v>03H05</v>
          </cell>
          <cell r="C516" t="str">
            <v xml:space="preserve">      Vibration of the turbine generator unit that cant be attributed to a specific cause such as bearings or blades</v>
          </cell>
          <cell r="D516" t="str">
            <v>4420</v>
          </cell>
        </row>
        <row r="517">
          <cell r="B517" t="str">
            <v>03H06</v>
          </cell>
          <cell r="C517" t="str">
            <v xml:space="preserve">      Gland seal system </v>
          </cell>
          <cell r="D517" t="str">
            <v>4430</v>
          </cell>
        </row>
        <row r="518">
          <cell r="B518" t="str">
            <v>03H07</v>
          </cell>
          <cell r="C518" t="str">
            <v xml:space="preserve">      Water induction </v>
          </cell>
          <cell r="D518" t="str">
            <v>4450</v>
          </cell>
        </row>
        <row r="519">
          <cell r="B519" t="str">
            <v>03H08</v>
          </cell>
          <cell r="C519" t="str">
            <v xml:space="preserve">      Turbine overspeed trip test </v>
          </cell>
          <cell r="D519" t="str">
            <v>4460</v>
          </cell>
        </row>
        <row r="520">
          <cell r="B520" t="str">
            <v>03H09</v>
          </cell>
          <cell r="C520" t="str">
            <v xml:space="preserve">      Differential expansion </v>
          </cell>
          <cell r="D520" t="str">
            <v>4470</v>
          </cell>
        </row>
        <row r="521">
          <cell r="B521" t="str">
            <v>03H10</v>
          </cell>
          <cell r="C521" t="str">
            <v xml:space="preserve">      Turbine performance testing (use code 9999 for total unit performance testing) </v>
          </cell>
          <cell r="D521" t="str">
            <v>4490</v>
          </cell>
        </row>
        <row r="522">
          <cell r="B522" t="str">
            <v>03H11</v>
          </cell>
          <cell r="C522" t="str">
            <v xml:space="preserve">      Other miscellaneous steam turbine problems</v>
          </cell>
          <cell r="D522" t="str">
            <v>4499</v>
          </cell>
        </row>
        <row r="523">
          <cell r="B523" t="str">
            <v>04</v>
          </cell>
          <cell r="C523" t="str">
            <v>GENERATOR</v>
          </cell>
        </row>
        <row r="524">
          <cell r="B524" t="str">
            <v>04A</v>
          </cell>
          <cell r="C524" t="str">
            <v xml:space="preserve">   GENERATOR</v>
          </cell>
        </row>
        <row r="525">
          <cell r="B525" t="str">
            <v>04A01</v>
          </cell>
          <cell r="C525" t="str">
            <v xml:space="preserve">      Rotor windings </v>
          </cell>
          <cell r="D525" t="str">
            <v>4500</v>
          </cell>
        </row>
        <row r="526">
          <cell r="B526" t="str">
            <v>04A02</v>
          </cell>
          <cell r="C526" t="str">
            <v xml:space="preserve">      Rotor collector rings </v>
          </cell>
          <cell r="D526" t="str">
            <v>4510</v>
          </cell>
        </row>
        <row r="527">
          <cell r="B527" t="str">
            <v>04A03</v>
          </cell>
          <cell r="C527" t="str">
            <v xml:space="preserve">      Stator windings, bushings, and terminals </v>
          </cell>
          <cell r="D527" t="str">
            <v>4520</v>
          </cell>
        </row>
        <row r="528">
          <cell r="B528" t="str">
            <v>04A04</v>
          </cell>
          <cell r="C528" t="str">
            <v xml:space="preserve">      Stator core iron </v>
          </cell>
          <cell r="D528" t="str">
            <v>4530</v>
          </cell>
        </row>
        <row r="529">
          <cell r="B529" t="str">
            <v>04A05</v>
          </cell>
          <cell r="C529" t="str">
            <v xml:space="preserve">      Brushes and brush rigging </v>
          </cell>
          <cell r="D529" t="str">
            <v>4540</v>
          </cell>
        </row>
        <row r="530">
          <cell r="B530" t="str">
            <v>04A06</v>
          </cell>
          <cell r="C530" t="str">
            <v xml:space="preserve">      Generator bearings and lube oil system  </v>
          </cell>
          <cell r="D530" t="str">
            <v>4550</v>
          </cell>
        </row>
        <row r="531">
          <cell r="B531" t="str">
            <v>04A07</v>
          </cell>
          <cell r="C531" t="str">
            <v xml:space="preserve">      Bearing cooling system </v>
          </cell>
          <cell r="D531" t="str">
            <v>4555</v>
          </cell>
        </row>
        <row r="532">
          <cell r="B532" t="str">
            <v>04A08</v>
          </cell>
          <cell r="C532" t="str">
            <v xml:space="preserve">      Generator vibration (excluding vibration due to failed bearing and other components) </v>
          </cell>
          <cell r="D532" t="str">
            <v>4560</v>
          </cell>
        </row>
        <row r="533">
          <cell r="B533" t="str">
            <v>04A09</v>
          </cell>
          <cell r="C533" t="str">
            <v xml:space="preserve">      Generator casing </v>
          </cell>
          <cell r="D533" t="str">
            <v>4570</v>
          </cell>
        </row>
        <row r="534">
          <cell r="B534" t="str">
            <v>04A10</v>
          </cell>
          <cell r="C534" t="str">
            <v xml:space="preserve">      Generator end bells and bolting </v>
          </cell>
          <cell r="D534" t="str">
            <v>4580</v>
          </cell>
        </row>
        <row r="535">
          <cell r="B535" t="str">
            <v>04A11</v>
          </cell>
          <cell r="C535" t="str">
            <v xml:space="preserve">      Generator brakes</v>
          </cell>
          <cell r="D535" t="str">
            <v>4590</v>
          </cell>
        </row>
        <row r="536">
          <cell r="B536" t="str">
            <v>04B</v>
          </cell>
          <cell r="C536" t="str">
            <v xml:space="preserve">   Exciter</v>
          </cell>
        </row>
        <row r="537">
          <cell r="B537" t="str">
            <v>04B01</v>
          </cell>
          <cell r="C537" t="str">
            <v xml:space="preserve">      Exciter drive - motor </v>
          </cell>
          <cell r="D537" t="str">
            <v>4600</v>
          </cell>
        </row>
        <row r="538">
          <cell r="B538" t="str">
            <v>04B02</v>
          </cell>
          <cell r="C538" t="str">
            <v xml:space="preserve">      Exciter field rheostat </v>
          </cell>
          <cell r="D538" t="str">
            <v>4601</v>
          </cell>
        </row>
        <row r="539">
          <cell r="B539" t="str">
            <v>04B03</v>
          </cell>
          <cell r="C539" t="str">
            <v xml:space="preserve">      Exciter commutator and brushes </v>
          </cell>
          <cell r="D539" t="str">
            <v>4602</v>
          </cell>
        </row>
        <row r="540">
          <cell r="B540" t="str">
            <v>04B04</v>
          </cell>
          <cell r="C540" t="str">
            <v xml:space="preserve">      Solid state exciter element </v>
          </cell>
          <cell r="D540" t="str">
            <v>4603</v>
          </cell>
        </row>
        <row r="541">
          <cell r="B541" t="str">
            <v>04B05</v>
          </cell>
          <cell r="C541" t="str">
            <v xml:space="preserve">      Exciter drive - shaft </v>
          </cell>
          <cell r="D541" t="str">
            <v>4604</v>
          </cell>
        </row>
        <row r="542">
          <cell r="B542" t="str">
            <v>04B06</v>
          </cell>
          <cell r="C542" t="str">
            <v xml:space="preserve">      Other exciter problems</v>
          </cell>
          <cell r="D542" t="str">
            <v>4609</v>
          </cell>
        </row>
        <row r="543">
          <cell r="B543" t="str">
            <v>04C</v>
          </cell>
          <cell r="C543" t="str">
            <v xml:space="preserve">   Cooling System (report failures caused by water leaks into generator as codes 4500, 4510, etc.)</v>
          </cell>
        </row>
        <row r="544">
          <cell r="B544" t="str">
            <v>04C01</v>
          </cell>
          <cell r="C544" t="str">
            <v xml:space="preserve">      Hydrogen cooling system piping and valves </v>
          </cell>
          <cell r="D544" t="str">
            <v>4610</v>
          </cell>
        </row>
        <row r="545">
          <cell r="B545" t="str">
            <v>04C02</v>
          </cell>
          <cell r="C545" t="str">
            <v xml:space="preserve">      Hydrogen coolers </v>
          </cell>
          <cell r="D545" t="str">
            <v>4611</v>
          </cell>
        </row>
        <row r="546">
          <cell r="B546" t="str">
            <v>04C03</v>
          </cell>
          <cell r="C546" t="str">
            <v xml:space="preserve">      Hydrogen storage system </v>
          </cell>
          <cell r="D546" t="str">
            <v>4612</v>
          </cell>
        </row>
        <row r="547">
          <cell r="B547" t="str">
            <v>04C04</v>
          </cell>
          <cell r="C547" t="str">
            <v xml:space="preserve">      Hydrogen seals </v>
          </cell>
          <cell r="D547" t="str">
            <v>4613</v>
          </cell>
        </row>
        <row r="548">
          <cell r="B548" t="str">
            <v>04C05</v>
          </cell>
          <cell r="C548" t="str">
            <v xml:space="preserve">      Other hydrogen system problems </v>
          </cell>
          <cell r="D548" t="str">
            <v>4619</v>
          </cell>
        </row>
        <row r="549">
          <cell r="B549" t="str">
            <v>04C06</v>
          </cell>
          <cell r="C549" t="str">
            <v xml:space="preserve">      Air cooling system </v>
          </cell>
          <cell r="D549" t="str">
            <v>4620</v>
          </cell>
        </row>
        <row r="550">
          <cell r="B550" t="str">
            <v>04C07</v>
          </cell>
          <cell r="C550" t="str">
            <v xml:space="preserve">      Liquid cooling system </v>
          </cell>
          <cell r="D550" t="str">
            <v>4630</v>
          </cell>
        </row>
        <row r="551">
          <cell r="B551" t="str">
            <v>04C08</v>
          </cell>
          <cell r="C551" t="str">
            <v xml:space="preserve">      Seal oil system and seals </v>
          </cell>
          <cell r="D551" t="str">
            <v>4640</v>
          </cell>
        </row>
        <row r="552">
          <cell r="B552" t="str">
            <v>04C09</v>
          </cell>
          <cell r="C552" t="str">
            <v xml:space="preserve">      Other cooling system problems</v>
          </cell>
          <cell r="D552" t="str">
            <v>4650</v>
          </cell>
        </row>
        <row r="553">
          <cell r="B553" t="str">
            <v>04D</v>
          </cell>
          <cell r="C553" t="str">
            <v xml:space="preserve">   Controls</v>
          </cell>
        </row>
        <row r="554">
          <cell r="B554" t="str">
            <v>04D01</v>
          </cell>
          <cell r="C554" t="str">
            <v xml:space="preserve">      Generator voltage control </v>
          </cell>
          <cell r="D554" t="str">
            <v>4700</v>
          </cell>
        </row>
        <row r="555">
          <cell r="B555" t="str">
            <v>04D02</v>
          </cell>
          <cell r="C555" t="str">
            <v xml:space="preserve">      Generator metering devices </v>
          </cell>
          <cell r="D555" t="str">
            <v>4710</v>
          </cell>
        </row>
        <row r="556">
          <cell r="B556" t="str">
            <v>04D03</v>
          </cell>
          <cell r="C556" t="str">
            <v xml:space="preserve">      Generator synchronization equipment </v>
          </cell>
          <cell r="D556" t="str">
            <v>4720</v>
          </cell>
        </row>
        <row r="557">
          <cell r="B557" t="str">
            <v>04D04</v>
          </cell>
          <cell r="C557" t="str">
            <v xml:space="preserve">      Generator current and potential transformers </v>
          </cell>
          <cell r="D557" t="str">
            <v>4730</v>
          </cell>
        </row>
        <row r="558">
          <cell r="B558" t="str">
            <v>04D05</v>
          </cell>
          <cell r="C558" t="str">
            <v xml:space="preserve">      Emergency generator trip devices </v>
          </cell>
          <cell r="D558" t="str">
            <v>4740</v>
          </cell>
        </row>
        <row r="559">
          <cell r="B559" t="str">
            <v>04D06</v>
          </cell>
          <cell r="C559" t="str">
            <v xml:space="preserve">      Other generator controls and metering problems</v>
          </cell>
          <cell r="D559" t="str">
            <v>4750</v>
          </cell>
        </row>
        <row r="560">
          <cell r="B560" t="str">
            <v>04E</v>
          </cell>
          <cell r="C560" t="str">
            <v xml:space="preserve">   Miscellaneous (Generator)</v>
          </cell>
        </row>
        <row r="561">
          <cell r="B561" t="str">
            <v>04E01</v>
          </cell>
          <cell r="C561" t="str">
            <v xml:space="preserve">      Generator main leads </v>
          </cell>
          <cell r="D561" t="str">
            <v>4800</v>
          </cell>
        </row>
        <row r="562">
          <cell r="B562" t="str">
            <v>04E02</v>
          </cell>
          <cell r="C562" t="str">
            <v xml:space="preserve">      Generator output breaker </v>
          </cell>
          <cell r="D562" t="str">
            <v>4810</v>
          </cell>
        </row>
        <row r="563">
          <cell r="B563" t="str">
            <v>04E03</v>
          </cell>
          <cell r="C563" t="str">
            <v xml:space="preserve">      Major generator overhaul (720 hours or longer) (use for non-specific overhaul only; see page B-1)</v>
          </cell>
          <cell r="D563" t="str">
            <v>4830</v>
          </cell>
        </row>
        <row r="564">
          <cell r="B564" t="str">
            <v>04E04</v>
          </cell>
          <cell r="C564" t="str">
            <v xml:space="preserve">      Minor generator overhaul (less than 720 hours) (use for non-specific overhaul only; see page B-1)</v>
          </cell>
          <cell r="D564" t="str">
            <v>4831</v>
          </cell>
        </row>
        <row r="565">
          <cell r="B565" t="str">
            <v>04E05</v>
          </cell>
          <cell r="C565" t="str">
            <v xml:space="preserve">      Inspection </v>
          </cell>
          <cell r="D565" t="str">
            <v>4840</v>
          </cell>
        </row>
        <row r="566">
          <cell r="B566" t="str">
            <v>04E06</v>
          </cell>
          <cell r="C566" t="str">
            <v xml:space="preserve">      Generator doble testing</v>
          </cell>
          <cell r="D566" t="str">
            <v>4841</v>
          </cell>
        </row>
        <row r="567">
          <cell r="B567" t="str">
            <v>04E07</v>
          </cell>
          <cell r="C567" t="str">
            <v xml:space="preserve">      Core monitor alarm </v>
          </cell>
          <cell r="D567" t="str">
            <v>4850</v>
          </cell>
        </row>
        <row r="568">
          <cell r="B568" t="str">
            <v>04E08</v>
          </cell>
          <cell r="C568" t="str">
            <v xml:space="preserve">      Other miscellaneous generator problems</v>
          </cell>
          <cell r="D568" t="str">
            <v>4899</v>
          </cell>
        </row>
        <row r="569">
          <cell r="B569" t="str">
            <v>05</v>
          </cell>
          <cell r="C569" t="str">
            <v>GAS TURBINE</v>
          </cell>
        </row>
        <row r="570">
          <cell r="B570" t="str">
            <v>05A</v>
          </cell>
          <cell r="C570" t="str">
            <v xml:space="preserve">   Inlet Air System and Compressors (use HP compressor if only one) </v>
          </cell>
        </row>
        <row r="571">
          <cell r="B571" t="str">
            <v>05A01</v>
          </cell>
          <cell r="C571" t="str">
            <v xml:space="preserve">      Inlet air ducts </v>
          </cell>
          <cell r="D571" t="str">
            <v>5000</v>
          </cell>
        </row>
        <row r="572">
          <cell r="B572" t="str">
            <v>05A02</v>
          </cell>
          <cell r="C572" t="str">
            <v xml:space="preserve">      Inlet air vanes </v>
          </cell>
          <cell r="D572" t="str">
            <v>5001</v>
          </cell>
        </row>
        <row r="573">
          <cell r="B573" t="str">
            <v>05A03</v>
          </cell>
          <cell r="C573" t="str">
            <v xml:space="preserve">      Inlet air filters </v>
          </cell>
          <cell r="D573" t="str">
            <v>5002</v>
          </cell>
        </row>
        <row r="574">
          <cell r="B574" t="str">
            <v>05A04</v>
          </cell>
          <cell r="C574" t="str">
            <v xml:space="preserve">      Inlet cone </v>
          </cell>
          <cell r="D574" t="str">
            <v>5003</v>
          </cell>
        </row>
        <row r="575">
          <cell r="B575" t="str">
            <v>05A05</v>
          </cell>
          <cell r="C575" t="str">
            <v xml:space="preserve">      Other inlet air problems</v>
          </cell>
          <cell r="D575" t="str">
            <v>5009</v>
          </cell>
        </row>
        <row r="576">
          <cell r="B576" t="str">
            <v>05A06</v>
          </cell>
          <cell r="C576" t="str">
            <v xml:space="preserve">      High pressure shaft </v>
          </cell>
          <cell r="D576" t="str">
            <v>5010</v>
          </cell>
        </row>
        <row r="577">
          <cell r="B577" t="str">
            <v>05A07</v>
          </cell>
          <cell r="C577" t="str">
            <v xml:space="preserve">      High pressure bearings </v>
          </cell>
          <cell r="D577" t="str">
            <v>5011</v>
          </cell>
        </row>
        <row r="578">
          <cell r="B578" t="str">
            <v>05A08</v>
          </cell>
          <cell r="C578" t="str">
            <v xml:space="preserve">      High pressure blades/buckets </v>
          </cell>
          <cell r="D578" t="str">
            <v>5012</v>
          </cell>
        </row>
        <row r="579">
          <cell r="B579" t="str">
            <v>05A09</v>
          </cell>
          <cell r="C579" t="str">
            <v xml:space="preserve">      Compressor casing and bolts </v>
          </cell>
          <cell r="D579" t="str">
            <v>5013</v>
          </cell>
        </row>
        <row r="580">
          <cell r="B580" t="str">
            <v>05A10</v>
          </cell>
          <cell r="C580" t="str">
            <v xml:space="preserve">      Compressor diaphragms </v>
          </cell>
          <cell r="D580" t="str">
            <v>5014</v>
          </cell>
        </row>
        <row r="581">
          <cell r="B581" t="str">
            <v>05A11</v>
          </cell>
          <cell r="C581" t="str">
            <v xml:space="preserve">      Compressor seals </v>
          </cell>
          <cell r="D581" t="str">
            <v>5015</v>
          </cell>
        </row>
        <row r="582">
          <cell r="B582" t="str">
            <v>05A12</v>
          </cell>
          <cell r="C582" t="str">
            <v xml:space="preserve">      Compressor bleed valves </v>
          </cell>
          <cell r="D582" t="str">
            <v>5016</v>
          </cell>
        </row>
        <row r="583">
          <cell r="B583" t="str">
            <v>05A13</v>
          </cell>
          <cell r="C583" t="str">
            <v xml:space="preserve">      Other high pressure problems </v>
          </cell>
          <cell r="D583" t="str">
            <v>5019</v>
          </cell>
        </row>
        <row r="584">
          <cell r="B584" t="str">
            <v>05A14</v>
          </cell>
          <cell r="C584" t="str">
            <v xml:space="preserve">      Low pressure shaft </v>
          </cell>
          <cell r="D584" t="str">
            <v>5020</v>
          </cell>
        </row>
        <row r="585">
          <cell r="B585" t="str">
            <v>05A15</v>
          </cell>
          <cell r="C585" t="str">
            <v xml:space="preserve">      Low pressure bearings </v>
          </cell>
          <cell r="D585" t="str">
            <v>5021</v>
          </cell>
        </row>
        <row r="586">
          <cell r="B586" t="str">
            <v>05A16</v>
          </cell>
          <cell r="C586" t="str">
            <v xml:space="preserve">      Low pressure blades/buckets </v>
          </cell>
          <cell r="D586" t="str">
            <v>5022</v>
          </cell>
        </row>
        <row r="587">
          <cell r="B587" t="str">
            <v>05A17</v>
          </cell>
          <cell r="C587" t="str">
            <v xml:space="preserve">      Other low pressure problems </v>
          </cell>
          <cell r="D587" t="str">
            <v>5029</v>
          </cell>
        </row>
        <row r="588">
          <cell r="B588" t="str">
            <v>05A18</v>
          </cell>
          <cell r="C588" t="str">
            <v xml:space="preserve">      Supercharging fans</v>
          </cell>
          <cell r="D588" t="str">
            <v>5030</v>
          </cell>
        </row>
        <row r="589">
          <cell r="B589" t="str">
            <v>05B</v>
          </cell>
          <cell r="C589" t="str">
            <v xml:space="preserve">   Fuel, Ignition, and Combustion Systems</v>
          </cell>
        </row>
        <row r="590">
          <cell r="B590" t="str">
            <v>05B01</v>
          </cell>
          <cell r="C590" t="str">
            <v xml:space="preserve">      Fuel tanks </v>
          </cell>
          <cell r="D590" t="str">
            <v>5040</v>
          </cell>
        </row>
        <row r="591">
          <cell r="B591" t="str">
            <v>05B02</v>
          </cell>
          <cell r="C591" t="str">
            <v xml:space="preserve">      Fuel piping and valves </v>
          </cell>
          <cell r="D591" t="str">
            <v>5041</v>
          </cell>
        </row>
        <row r="592">
          <cell r="B592" t="str">
            <v>05B03</v>
          </cell>
          <cell r="C592" t="str">
            <v xml:space="preserve">      Fuel nozzles </v>
          </cell>
          <cell r="D592" t="str">
            <v>5042</v>
          </cell>
        </row>
        <row r="593">
          <cell r="B593" t="str">
            <v>05B04</v>
          </cell>
          <cell r="C593" t="str">
            <v xml:space="preserve">      Fuel filters </v>
          </cell>
          <cell r="D593" t="str">
            <v>5043</v>
          </cell>
        </row>
        <row r="594">
          <cell r="B594" t="str">
            <v>05B05</v>
          </cell>
          <cell r="C594" t="str">
            <v xml:space="preserve">      Liquid fuel oil pump </v>
          </cell>
          <cell r="D594" t="str">
            <v>5044</v>
          </cell>
        </row>
        <row r="595">
          <cell r="B595" t="str">
            <v>05B06</v>
          </cell>
          <cell r="C595" t="str">
            <v xml:space="preserve">      Liquid fuel oil transfer/forwarding pump </v>
          </cell>
          <cell r="D595" t="str">
            <v>5046</v>
          </cell>
        </row>
        <row r="596">
          <cell r="B596" t="str">
            <v>05B07</v>
          </cell>
          <cell r="C596" t="str">
            <v xml:space="preserve">      Gas fuel system </v>
          </cell>
          <cell r="D596" t="str">
            <v>5048</v>
          </cell>
        </row>
        <row r="597">
          <cell r="B597" t="str">
            <v>05B08</v>
          </cell>
          <cell r="C597" t="str">
            <v xml:space="preserve">      Other fuel system problems </v>
          </cell>
          <cell r="D597" t="str">
            <v>5049</v>
          </cell>
        </row>
        <row r="598">
          <cell r="B598" t="str">
            <v>05B09</v>
          </cell>
          <cell r="C598" t="str">
            <v xml:space="preserve">      Ignition system </v>
          </cell>
          <cell r="D598" t="str">
            <v>5050</v>
          </cell>
        </row>
        <row r="599">
          <cell r="B599" t="str">
            <v>05B10</v>
          </cell>
          <cell r="C599" t="str">
            <v xml:space="preserve">      Atomizing air system </v>
          </cell>
          <cell r="D599" t="str">
            <v>5060</v>
          </cell>
        </row>
        <row r="600">
          <cell r="B600" t="str">
            <v>05B11</v>
          </cell>
          <cell r="C600" t="str">
            <v xml:space="preserve">      Combustor casing </v>
          </cell>
          <cell r="D600" t="str">
            <v>5070</v>
          </cell>
        </row>
        <row r="601">
          <cell r="B601" t="str">
            <v>05B12</v>
          </cell>
          <cell r="C601" t="str">
            <v xml:space="preserve">      Combustor liner </v>
          </cell>
          <cell r="D601" t="str">
            <v>5071</v>
          </cell>
        </row>
        <row r="602">
          <cell r="B602" t="str">
            <v>05B13</v>
          </cell>
          <cell r="C602" t="str">
            <v xml:space="preserve">      Combustor caps </v>
          </cell>
          <cell r="D602" t="str">
            <v>5072</v>
          </cell>
        </row>
        <row r="603">
          <cell r="B603" t="str">
            <v>05B14</v>
          </cell>
          <cell r="C603" t="str">
            <v xml:space="preserve">      Flame scanners </v>
          </cell>
          <cell r="D603" t="str">
            <v>5073</v>
          </cell>
        </row>
        <row r="604">
          <cell r="B604" t="str">
            <v>05B15</v>
          </cell>
          <cell r="C604" t="str">
            <v xml:space="preserve">      Other combustor problems</v>
          </cell>
          <cell r="D604" t="str">
            <v>5079</v>
          </cell>
        </row>
        <row r="605">
          <cell r="B605" t="str">
            <v>05C</v>
          </cell>
          <cell r="C605" t="str">
            <v xml:space="preserve">   Turbine (use HP if only one)</v>
          </cell>
        </row>
        <row r="606">
          <cell r="B606" t="str">
            <v>05C01</v>
          </cell>
          <cell r="C606" t="str">
            <v xml:space="preserve">      High pressure shaft </v>
          </cell>
          <cell r="D606" t="str">
            <v>5080</v>
          </cell>
        </row>
        <row r="607">
          <cell r="B607" t="str">
            <v>05C02</v>
          </cell>
          <cell r="C607" t="str">
            <v xml:space="preserve">      High pressure bearings </v>
          </cell>
          <cell r="D607" t="str">
            <v>5081</v>
          </cell>
        </row>
        <row r="608">
          <cell r="B608" t="str">
            <v>05C03</v>
          </cell>
          <cell r="C608" t="str">
            <v xml:space="preserve">      High pressure blades/buckets </v>
          </cell>
          <cell r="D608" t="str">
            <v>5082</v>
          </cell>
        </row>
        <row r="609">
          <cell r="B609" t="str">
            <v>05C04</v>
          </cell>
          <cell r="C609" t="str">
            <v xml:space="preserve">      High pressure nozzles </v>
          </cell>
          <cell r="D609" t="str">
            <v>5083</v>
          </cell>
        </row>
        <row r="610">
          <cell r="B610" t="str">
            <v>05C05</v>
          </cell>
          <cell r="C610" t="str">
            <v xml:space="preserve">      High pressure casing/expansion joints </v>
          </cell>
          <cell r="D610" t="str">
            <v>5084</v>
          </cell>
        </row>
        <row r="611">
          <cell r="B611" t="str">
            <v>05C06</v>
          </cell>
          <cell r="C611" t="str">
            <v xml:space="preserve">      Interstage gas passages ? HP</v>
          </cell>
          <cell r="D611" t="str">
            <v>5085</v>
          </cell>
        </row>
        <row r="612">
          <cell r="B612" t="str">
            <v>05C07</v>
          </cell>
          <cell r="C612" t="str">
            <v xml:space="preserve">      High pressure shaft seals </v>
          </cell>
          <cell r="D612" t="str">
            <v>5086</v>
          </cell>
        </row>
        <row r="613">
          <cell r="B613" t="str">
            <v>05C08</v>
          </cell>
          <cell r="C613" t="str">
            <v xml:space="preserve">      Other high pressure problems </v>
          </cell>
          <cell r="D613" t="str">
            <v>5089</v>
          </cell>
        </row>
        <row r="614">
          <cell r="B614" t="str">
            <v>05C09</v>
          </cell>
          <cell r="C614" t="str">
            <v xml:space="preserve">      Low pressure shaft </v>
          </cell>
          <cell r="D614" t="str">
            <v>5090</v>
          </cell>
        </row>
        <row r="615">
          <cell r="B615" t="str">
            <v>05C10</v>
          </cell>
          <cell r="C615" t="str">
            <v xml:space="preserve">      Low pressure bearings </v>
          </cell>
          <cell r="D615" t="str">
            <v>5091</v>
          </cell>
        </row>
        <row r="616">
          <cell r="B616" t="str">
            <v>05C11</v>
          </cell>
          <cell r="C616" t="str">
            <v xml:space="preserve">      Low pressure blades/buckets </v>
          </cell>
          <cell r="D616" t="str">
            <v>5092</v>
          </cell>
        </row>
        <row r="617">
          <cell r="B617" t="str">
            <v>05C12</v>
          </cell>
          <cell r="C617" t="str">
            <v xml:space="preserve">      Low pressure nozzles </v>
          </cell>
          <cell r="D617" t="str">
            <v>5093</v>
          </cell>
        </row>
        <row r="618">
          <cell r="B618" t="str">
            <v>05C13</v>
          </cell>
          <cell r="C618" t="str">
            <v xml:space="preserve">      Low pressure casing/expansion joints </v>
          </cell>
          <cell r="D618" t="str">
            <v>5094</v>
          </cell>
        </row>
        <row r="619">
          <cell r="B619" t="str">
            <v>05C14</v>
          </cell>
          <cell r="C619" t="str">
            <v xml:space="preserve">      Interstage gas passages ? LP</v>
          </cell>
          <cell r="D619" t="str">
            <v>5095</v>
          </cell>
        </row>
        <row r="620">
          <cell r="B620" t="str">
            <v>05C15</v>
          </cell>
          <cell r="C620" t="str">
            <v xml:space="preserve">      Low pressure shaft seals </v>
          </cell>
          <cell r="D620" t="str">
            <v>5096</v>
          </cell>
        </row>
        <row r="621">
          <cell r="B621" t="str">
            <v>05C16</v>
          </cell>
          <cell r="C621" t="str">
            <v xml:space="preserve">      Other low pressure problems </v>
          </cell>
          <cell r="D621" t="str">
            <v>5097</v>
          </cell>
        </row>
        <row r="622">
          <cell r="B622" t="str">
            <v>05C17</v>
          </cell>
          <cell r="C622" t="str">
            <v xml:space="preserve">      Expansion joints </v>
          </cell>
          <cell r="D622" t="str">
            <v>5098</v>
          </cell>
        </row>
        <row r="623">
          <cell r="B623" t="str">
            <v>05C18</v>
          </cell>
          <cell r="C623" t="str">
            <v xml:space="preserve">      HP to LP coupling</v>
          </cell>
          <cell r="D623" t="str">
            <v>5099</v>
          </cell>
        </row>
        <row r="624">
          <cell r="B624" t="str">
            <v>05D</v>
          </cell>
          <cell r="C624" t="str">
            <v xml:space="preserve">   Exhaust Systems</v>
          </cell>
        </row>
        <row r="625">
          <cell r="B625" t="str">
            <v>05D01</v>
          </cell>
          <cell r="C625" t="str">
            <v xml:space="preserve">      Chamber </v>
          </cell>
          <cell r="D625" t="str">
            <v>5100</v>
          </cell>
        </row>
        <row r="626">
          <cell r="B626" t="str">
            <v>05D02</v>
          </cell>
          <cell r="C626" t="str">
            <v xml:space="preserve">      Hoods </v>
          </cell>
          <cell r="D626" t="str">
            <v>5101</v>
          </cell>
        </row>
        <row r="627">
          <cell r="B627" t="str">
            <v>05D03</v>
          </cell>
          <cell r="C627" t="str">
            <v xml:space="preserve">      Vanes </v>
          </cell>
          <cell r="D627" t="str">
            <v>5102</v>
          </cell>
        </row>
        <row r="628">
          <cell r="B628" t="str">
            <v>05D04</v>
          </cell>
          <cell r="C628" t="str">
            <v xml:space="preserve">      Silencer </v>
          </cell>
          <cell r="D628" t="str">
            <v>5103</v>
          </cell>
        </row>
        <row r="629">
          <cell r="B629" t="str">
            <v>05D05</v>
          </cell>
          <cell r="C629" t="str">
            <v xml:space="preserve">      Cones </v>
          </cell>
          <cell r="D629" t="str">
            <v>5104</v>
          </cell>
        </row>
        <row r="630">
          <cell r="B630" t="str">
            <v>05D06</v>
          </cell>
          <cell r="C630" t="str">
            <v xml:space="preserve">      High engine exhaust temperature </v>
          </cell>
          <cell r="D630" t="str">
            <v>5108</v>
          </cell>
        </row>
        <row r="631">
          <cell r="B631" t="str">
            <v>05D07</v>
          </cell>
          <cell r="C631" t="str">
            <v xml:space="preserve">      Other exhaust problems (including high exhaust system temperature not attributable to a specific problem)</v>
          </cell>
          <cell r="D631" t="str">
            <v>5109</v>
          </cell>
        </row>
        <row r="632">
          <cell r="B632" t="str">
            <v>05E</v>
          </cell>
          <cell r="C632" t="str">
            <v xml:space="preserve">   Auxiliary Systems</v>
          </cell>
        </row>
        <row r="633">
          <cell r="B633" t="str">
            <v>05E01</v>
          </cell>
          <cell r="C633" t="str">
            <v xml:space="preserve">      Lube oil system - general </v>
          </cell>
          <cell r="D633" t="str">
            <v>5110</v>
          </cell>
        </row>
        <row r="634">
          <cell r="B634" t="str">
            <v>05E02</v>
          </cell>
          <cell r="C634" t="str">
            <v xml:space="preserve">      Lube oil pumps </v>
          </cell>
          <cell r="D634" t="str">
            <v>5111</v>
          </cell>
        </row>
        <row r="635">
          <cell r="B635" t="str">
            <v>05E03</v>
          </cell>
          <cell r="C635" t="str">
            <v xml:space="preserve">      Lube oil coolers </v>
          </cell>
          <cell r="D635" t="str">
            <v>5112</v>
          </cell>
        </row>
        <row r="636">
          <cell r="B636" t="str">
            <v>05E04</v>
          </cell>
          <cell r="C636" t="str">
            <v xml:space="preserve">      Lube oil valves/piping </v>
          </cell>
          <cell r="D636" t="str">
            <v>5113</v>
          </cell>
        </row>
        <row r="637">
          <cell r="B637" t="str">
            <v>05E05</v>
          </cell>
          <cell r="C637" t="str">
            <v xml:space="preserve">      Lube oil filters </v>
          </cell>
          <cell r="D637" t="str">
            <v>5114</v>
          </cell>
        </row>
        <row r="638">
          <cell r="B638" t="str">
            <v>05E06</v>
          </cell>
          <cell r="C638" t="str">
            <v xml:space="preserve">      Oil vapor extractor </v>
          </cell>
          <cell r="D638" t="str">
            <v>5115</v>
          </cell>
        </row>
        <row r="639">
          <cell r="B639" t="str">
            <v>05E07</v>
          </cell>
          <cell r="C639" t="str">
            <v xml:space="preserve">      Hydraulic oil system </v>
          </cell>
          <cell r="D639" t="str">
            <v>5120</v>
          </cell>
        </row>
        <row r="640">
          <cell r="B640" t="str">
            <v>05E08</v>
          </cell>
          <cell r="C640" t="str">
            <v xml:space="preserve">      Starting system (including motor) </v>
          </cell>
          <cell r="D640" t="str">
            <v>5130</v>
          </cell>
        </row>
        <row r="641">
          <cell r="B641" t="str">
            <v>05E09</v>
          </cell>
          <cell r="C641" t="str">
            <v xml:space="preserve">      Battery and charger system </v>
          </cell>
          <cell r="D641" t="str">
            <v>5140</v>
          </cell>
        </row>
        <row r="642">
          <cell r="B642" t="str">
            <v>05E10</v>
          </cell>
          <cell r="C642" t="str">
            <v xml:space="preserve">      Turning gear and motor </v>
          </cell>
          <cell r="D642" t="str">
            <v>5150</v>
          </cell>
        </row>
        <row r="643">
          <cell r="B643" t="str">
            <v>05E11</v>
          </cell>
          <cell r="C643" t="str">
            <v xml:space="preserve">      Cooling and seal air system </v>
          </cell>
          <cell r="D643" t="str">
            <v>5160</v>
          </cell>
        </row>
        <row r="644">
          <cell r="B644" t="str">
            <v>05E12</v>
          </cell>
          <cell r="C644" t="str">
            <v xml:space="preserve">      Cooling water system </v>
          </cell>
          <cell r="D644" t="str">
            <v>5170</v>
          </cell>
        </row>
        <row r="645">
          <cell r="B645" t="str">
            <v>05E13</v>
          </cell>
          <cell r="C645" t="str">
            <v xml:space="preserve">      Anti-icing system </v>
          </cell>
          <cell r="D645" t="str">
            <v>5180</v>
          </cell>
        </row>
        <row r="646">
          <cell r="B646" t="str">
            <v>05E14</v>
          </cell>
          <cell r="C646" t="str">
            <v xml:space="preserve">      Other auxiliary system problems</v>
          </cell>
          <cell r="D646" t="str">
            <v>5190</v>
          </cell>
        </row>
        <row r="647">
          <cell r="B647" t="str">
            <v>05F</v>
          </cell>
          <cell r="C647" t="str">
            <v xml:space="preserve">   Miscellaneous (Gas Turbine)</v>
          </cell>
        </row>
        <row r="648">
          <cell r="B648" t="str">
            <v>05F01</v>
          </cell>
          <cell r="C648" t="str">
            <v xml:space="preserve">      Reduction gear </v>
          </cell>
          <cell r="D648" t="str">
            <v>5200</v>
          </cell>
        </row>
        <row r="649">
          <cell r="B649" t="str">
            <v>05F02</v>
          </cell>
          <cell r="C649" t="str">
            <v xml:space="preserve">      Load shaft and bearings </v>
          </cell>
          <cell r="D649" t="str">
            <v>5201</v>
          </cell>
        </row>
        <row r="650">
          <cell r="B650" t="str">
            <v>05F03</v>
          </cell>
          <cell r="C650" t="str">
            <v xml:space="preserve">      Intercoolers </v>
          </cell>
          <cell r="D650" t="str">
            <v>5210</v>
          </cell>
        </row>
        <row r="651">
          <cell r="B651" t="str">
            <v>05F04</v>
          </cell>
          <cell r="C651" t="str">
            <v xml:space="preserve">      Regenerators </v>
          </cell>
          <cell r="D651" t="str">
            <v>5220</v>
          </cell>
        </row>
        <row r="652">
          <cell r="B652" t="str">
            <v>05F05</v>
          </cell>
          <cell r="C652" t="str">
            <v xml:space="preserve">      Heat shields </v>
          </cell>
          <cell r="D652" t="str">
            <v>5230</v>
          </cell>
        </row>
        <row r="653">
          <cell r="B653" t="str">
            <v>05F06</v>
          </cell>
          <cell r="C653" t="str">
            <v xml:space="preserve">      Fire detection and extinguishing system </v>
          </cell>
          <cell r="D653" t="str">
            <v>5240</v>
          </cell>
        </row>
        <row r="654">
          <cell r="B654" t="str">
            <v>05F07</v>
          </cell>
          <cell r="C654" t="str">
            <v xml:space="preserve">      Fire in unit </v>
          </cell>
          <cell r="D654" t="str">
            <v>5241</v>
          </cell>
        </row>
        <row r="655">
          <cell r="B655" t="str">
            <v>05F08</v>
          </cell>
          <cell r="C655" t="str">
            <v xml:space="preserve">      Controls and instrumentation </v>
          </cell>
          <cell r="D655" t="str">
            <v>5250</v>
          </cell>
        </row>
        <row r="656">
          <cell r="B656" t="str">
            <v>05F09</v>
          </cell>
          <cell r="C656" t="str">
            <v xml:space="preserve">      Computer </v>
          </cell>
          <cell r="D656" t="str">
            <v>5255</v>
          </cell>
        </row>
        <row r="657">
          <cell r="B657" t="str">
            <v>05F10</v>
          </cell>
          <cell r="C657" t="str">
            <v xml:space="preserve">      Major overhaul (use for non-specific overhaul only; see page B-1) </v>
          </cell>
          <cell r="D657" t="str">
            <v>5260</v>
          </cell>
        </row>
        <row r="658">
          <cell r="B658" t="str">
            <v>05F11</v>
          </cell>
          <cell r="C658" t="str">
            <v xml:space="preserve">      Gas turbine cleaning </v>
          </cell>
          <cell r="D658" t="str">
            <v>5261</v>
          </cell>
        </row>
        <row r="659">
          <cell r="B659" t="str">
            <v>05F12</v>
          </cell>
          <cell r="C659" t="str">
            <v xml:space="preserve">      Gas turbine exchange </v>
          </cell>
          <cell r="D659" t="str">
            <v>5262</v>
          </cell>
        </row>
        <row r="660">
          <cell r="B660" t="str">
            <v>05F13</v>
          </cell>
          <cell r="C660" t="str">
            <v xml:space="preserve">      Hot end inspection </v>
          </cell>
          <cell r="D660" t="str">
            <v>5270</v>
          </cell>
        </row>
        <row r="661">
          <cell r="B661" t="str">
            <v>05F14</v>
          </cell>
          <cell r="C661" t="str">
            <v xml:space="preserve">      Boroscope inspection </v>
          </cell>
          <cell r="D661" t="str">
            <v>5272</v>
          </cell>
        </row>
        <row r="662">
          <cell r="B662" t="str">
            <v>05F15</v>
          </cell>
          <cell r="C662" t="str">
            <v xml:space="preserve">      General unit inspection </v>
          </cell>
          <cell r="D662" t="str">
            <v>5274</v>
          </cell>
        </row>
        <row r="663">
          <cell r="B663" t="str">
            <v>05F16</v>
          </cell>
          <cell r="C663" t="str">
            <v xml:space="preserve">      Vibration (not engine) in unit not attributable to bearings or other components </v>
          </cell>
          <cell r="D663" t="str">
            <v>5280</v>
          </cell>
        </row>
        <row r="664">
          <cell r="B664" t="str">
            <v>05F17</v>
          </cell>
          <cell r="C664" t="str">
            <v xml:space="preserve">      Gas turbine vibration </v>
          </cell>
          <cell r="D664" t="str">
            <v>5285</v>
          </cell>
        </row>
        <row r="665">
          <cell r="B665" t="str">
            <v>05F18</v>
          </cell>
          <cell r="C665" t="str">
            <v xml:space="preserve">      Gas turbine performance testing - individual engines (use code 9999 for total unit performance testing)</v>
          </cell>
          <cell r="D665" t="str">
            <v>5290</v>
          </cell>
        </row>
        <row r="666">
          <cell r="B666" t="str">
            <v>05F19</v>
          </cell>
          <cell r="C666" t="str">
            <v xml:space="preserve">      Other miscellaneous gas turbine problems</v>
          </cell>
          <cell r="D666" t="str">
            <v>5299</v>
          </cell>
        </row>
        <row r="667">
          <cell r="B667" t="str">
            <v>06</v>
          </cell>
          <cell r="C667" t="str">
            <v>HYDRO TURBINE/PUMP</v>
          </cell>
        </row>
        <row r="668">
          <cell r="B668" t="str">
            <v>06A</v>
          </cell>
          <cell r="C668" t="str">
            <v xml:space="preserve">   Turbine</v>
          </cell>
        </row>
        <row r="669">
          <cell r="B669" t="str">
            <v>06A01</v>
          </cell>
          <cell r="C669" t="str">
            <v xml:space="preserve">      Shaft </v>
          </cell>
          <cell r="D669" t="str">
            <v>7000</v>
          </cell>
        </row>
        <row r="670">
          <cell r="B670" t="str">
            <v>06A02</v>
          </cell>
          <cell r="C670" t="str">
            <v xml:space="preserve">      Shaft packing </v>
          </cell>
          <cell r="D670" t="str">
            <v>7001</v>
          </cell>
        </row>
        <row r="671">
          <cell r="B671" t="str">
            <v>06A03</v>
          </cell>
          <cell r="C671" t="str">
            <v xml:space="preserve">      Lube oil system (use code 7007 to report bearing failures due to lube oil problems)</v>
          </cell>
          <cell r="D671" t="str">
            <v>7003</v>
          </cell>
        </row>
        <row r="672">
          <cell r="B672" t="str">
            <v>06A04</v>
          </cell>
          <cell r="C672" t="str">
            <v xml:space="preserve">      Bearings </v>
          </cell>
          <cell r="D672" t="str">
            <v>7007</v>
          </cell>
        </row>
        <row r="673">
          <cell r="B673" t="str">
            <v>06A05</v>
          </cell>
          <cell r="C673" t="str">
            <v xml:space="preserve">      Bearing cooling system </v>
          </cell>
          <cell r="D673" t="str">
            <v>7008</v>
          </cell>
        </row>
        <row r="674">
          <cell r="B674" t="str">
            <v>06A06</v>
          </cell>
          <cell r="C674" t="str">
            <v xml:space="preserve">      Runner cavitation damage </v>
          </cell>
          <cell r="D674" t="str">
            <v>7010</v>
          </cell>
        </row>
        <row r="675">
          <cell r="B675" t="str">
            <v>06A07</v>
          </cell>
          <cell r="C675" t="str">
            <v xml:space="preserve">      Other runner problems </v>
          </cell>
          <cell r="D675" t="str">
            <v>7011</v>
          </cell>
        </row>
        <row r="676">
          <cell r="B676" t="str">
            <v>06A08</v>
          </cell>
          <cell r="C676" t="str">
            <v xml:space="preserve">      Casing, wear ring, or liner cavitation damage </v>
          </cell>
          <cell r="D676" t="str">
            <v>7012</v>
          </cell>
        </row>
        <row r="677">
          <cell r="B677" t="str">
            <v>06A09</v>
          </cell>
          <cell r="C677" t="str">
            <v xml:space="preserve">      Blade or bucket cracking </v>
          </cell>
          <cell r="D677" t="str">
            <v>7014</v>
          </cell>
        </row>
        <row r="678">
          <cell r="B678" t="str">
            <v>06A10</v>
          </cell>
          <cell r="C678" t="str">
            <v xml:space="preserve">      Nozzle assembly </v>
          </cell>
          <cell r="D678" t="str">
            <v>7020</v>
          </cell>
        </row>
        <row r="679">
          <cell r="B679" t="str">
            <v>06A11</v>
          </cell>
          <cell r="C679" t="str">
            <v xml:space="preserve">      Vibration (Only for unbalance, report bearing failure, etc., in appropriate category)</v>
          </cell>
          <cell r="D679" t="str">
            <v>7030</v>
          </cell>
        </row>
        <row r="680">
          <cell r="B680" t="str">
            <v>06A12</v>
          </cell>
          <cell r="C680" t="str">
            <v xml:space="preserve">      Turbine overhaul </v>
          </cell>
          <cell r="D680" t="str">
            <v>7040</v>
          </cell>
        </row>
        <row r="681">
          <cell r="B681" t="str">
            <v>06A13</v>
          </cell>
          <cell r="C681" t="str">
            <v xml:space="preserve">      Turbine governor </v>
          </cell>
          <cell r="D681" t="str">
            <v>7050</v>
          </cell>
        </row>
        <row r="682">
          <cell r="B682" t="str">
            <v>06A14</v>
          </cell>
          <cell r="C682" t="str">
            <v xml:space="preserve">      Other turbine control problems</v>
          </cell>
          <cell r="D682" t="str">
            <v>7052</v>
          </cell>
        </row>
        <row r="683">
          <cell r="B683" t="str">
            <v>06A15</v>
          </cell>
          <cell r="C683" t="str">
            <v xml:space="preserve">      Other turbine problems</v>
          </cell>
          <cell r="D683" t="str">
            <v>7099</v>
          </cell>
        </row>
        <row r="684">
          <cell r="B684" t="str">
            <v>06B</v>
          </cell>
          <cell r="C684" t="str">
            <v xml:space="preserve">   Water Supply/Discharge</v>
          </cell>
        </row>
        <row r="685">
          <cell r="B685" t="str">
            <v>06B01</v>
          </cell>
          <cell r="C685" t="str">
            <v xml:space="preserve">      Upper reservoir dams and dikes </v>
          </cell>
          <cell r="D685" t="str">
            <v>7100</v>
          </cell>
        </row>
        <row r="686">
          <cell r="B686" t="str">
            <v>06B02</v>
          </cell>
          <cell r="C686" t="str">
            <v xml:space="preserve">      Lower reservoir dams and dikes </v>
          </cell>
          <cell r="D686" t="str">
            <v>7101</v>
          </cell>
        </row>
        <row r="687">
          <cell r="B687" t="str">
            <v>06B03</v>
          </cell>
          <cell r="C687" t="str">
            <v xml:space="preserve">      Auxiliary reservoir dams and dikes </v>
          </cell>
          <cell r="D687" t="str">
            <v>7102</v>
          </cell>
        </row>
        <row r="688">
          <cell r="B688" t="str">
            <v>06B04</v>
          </cell>
          <cell r="C688" t="str">
            <v xml:space="preserve">      Intake channel or flume (including trash racks) </v>
          </cell>
          <cell r="D688" t="str">
            <v>7110</v>
          </cell>
        </row>
        <row r="689">
          <cell r="B689" t="str">
            <v>06B05</v>
          </cell>
          <cell r="C689" t="str">
            <v xml:space="preserve">      Intake tunnel </v>
          </cell>
          <cell r="D689" t="str">
            <v>7111</v>
          </cell>
        </row>
        <row r="690">
          <cell r="B690" t="str">
            <v>06B06</v>
          </cell>
          <cell r="C690" t="str">
            <v xml:space="preserve">      Headgates </v>
          </cell>
          <cell r="D690" t="str">
            <v>7120</v>
          </cell>
        </row>
        <row r="691">
          <cell r="B691" t="str">
            <v>06B07</v>
          </cell>
          <cell r="C691" t="str">
            <v xml:space="preserve">      Shutoff valves</v>
          </cell>
          <cell r="D691" t="str">
            <v>7121</v>
          </cell>
        </row>
        <row r="692">
          <cell r="B692" t="str">
            <v>06B08</v>
          </cell>
          <cell r="C692" t="str">
            <v xml:space="preserve">      Shutoff valve bypass line and valve  </v>
          </cell>
          <cell r="D692" t="str">
            <v>7123</v>
          </cell>
        </row>
        <row r="693">
          <cell r="B693" t="str">
            <v>06B09</v>
          </cell>
          <cell r="C693" t="str">
            <v xml:space="preserve">      Penstock</v>
          </cell>
          <cell r="D693" t="str">
            <v>7124</v>
          </cell>
        </row>
        <row r="694">
          <cell r="B694" t="str">
            <v>06B10</v>
          </cell>
          <cell r="C694" t="str">
            <v xml:space="preserve">      Spiral case </v>
          </cell>
          <cell r="D694" t="str">
            <v>7130</v>
          </cell>
        </row>
        <row r="695">
          <cell r="B695" t="str">
            <v>06B11</v>
          </cell>
          <cell r="C695" t="str">
            <v xml:space="preserve">      Wicket gate assembly </v>
          </cell>
          <cell r="D695" t="str">
            <v>7140</v>
          </cell>
        </row>
        <row r="696">
          <cell r="B696" t="str">
            <v>06B12</v>
          </cell>
          <cell r="C696" t="str">
            <v xml:space="preserve">      Wicket gate operating mechanism or positioner </v>
          </cell>
          <cell r="D696" t="str">
            <v>7141</v>
          </cell>
        </row>
        <row r="697">
          <cell r="B697" t="str">
            <v>06B13</v>
          </cell>
          <cell r="C697" t="str">
            <v xml:space="preserve">      Wicket gate shear pin </v>
          </cell>
          <cell r="D697" t="str">
            <v>7142</v>
          </cell>
        </row>
        <row r="698">
          <cell r="B698" t="str">
            <v>06B14</v>
          </cell>
          <cell r="C698" t="str">
            <v xml:space="preserve">      Stay vanes </v>
          </cell>
          <cell r="D698" t="str">
            <v>7150</v>
          </cell>
        </row>
        <row r="699">
          <cell r="B699" t="str">
            <v>06B15</v>
          </cell>
          <cell r="C699" t="str">
            <v xml:space="preserve">      Pressure regulating valve </v>
          </cell>
          <cell r="D699" t="str">
            <v>7160</v>
          </cell>
        </row>
        <row r="700">
          <cell r="B700" t="str">
            <v>06B16</v>
          </cell>
          <cell r="C700" t="str">
            <v xml:space="preserve">      Pressure regulating valve operator or positioner </v>
          </cell>
          <cell r="D700" t="str">
            <v>7161</v>
          </cell>
        </row>
        <row r="701">
          <cell r="B701" t="str">
            <v>06B17</v>
          </cell>
          <cell r="C701" t="str">
            <v xml:space="preserve">      Relief valve and vacuum breakers </v>
          </cell>
          <cell r="D701" t="str">
            <v>7162</v>
          </cell>
        </row>
        <row r="702">
          <cell r="B702" t="str">
            <v>06B18</v>
          </cell>
          <cell r="C702" t="str">
            <v xml:space="preserve">      Draft tube </v>
          </cell>
          <cell r="D702" t="str">
            <v>7170</v>
          </cell>
        </row>
        <row r="703">
          <cell r="B703" t="str">
            <v>06B19</v>
          </cell>
          <cell r="C703" t="str">
            <v xml:space="preserve">      Tailrace </v>
          </cell>
          <cell r="D703" t="str">
            <v>7180</v>
          </cell>
        </row>
        <row r="704">
          <cell r="B704" t="str">
            <v>06B20</v>
          </cell>
          <cell r="C704" t="str">
            <v xml:space="preserve">      Tail water depressing equipment </v>
          </cell>
          <cell r="D704" t="str">
            <v>7181</v>
          </cell>
        </row>
        <row r="705">
          <cell r="B705" t="str">
            <v>06B21</v>
          </cell>
          <cell r="C705" t="str">
            <v xml:space="preserve">      Dewatering and rewatering equipment </v>
          </cell>
          <cell r="D705" t="str">
            <v>7190</v>
          </cell>
        </row>
        <row r="706">
          <cell r="B706" t="str">
            <v>06B22</v>
          </cell>
          <cell r="C706" t="str">
            <v xml:space="preserve">      Equalizing line </v>
          </cell>
          <cell r="D706" t="str">
            <v>7191</v>
          </cell>
        </row>
        <row r="707">
          <cell r="B707" t="str">
            <v>06B23</v>
          </cell>
          <cell r="C707" t="str">
            <v xml:space="preserve">      Other water supply/discharge problems</v>
          </cell>
          <cell r="D707" t="str">
            <v>7199</v>
          </cell>
        </row>
        <row r="708">
          <cell r="B708" t="str">
            <v>06C</v>
          </cell>
          <cell r="C708" t="str">
            <v xml:space="preserve">   Miscellaneous (Hydro Turbine/Pump)</v>
          </cell>
        </row>
        <row r="709">
          <cell r="B709" t="str">
            <v>06C01</v>
          </cell>
          <cell r="C709" t="str">
            <v xml:space="preserve">      Major overhaul (use for non-specific overhaul only; see page B-1)</v>
          </cell>
          <cell r="D709" t="str">
            <v>7200</v>
          </cell>
        </row>
        <row r="710">
          <cell r="B710" t="str">
            <v>06C02</v>
          </cell>
          <cell r="C710" t="str">
            <v xml:space="preserve">      Inspection </v>
          </cell>
          <cell r="D710" t="str">
            <v>7201</v>
          </cell>
        </row>
        <row r="711">
          <cell r="B711" t="str">
            <v>06C03</v>
          </cell>
          <cell r="C711" t="str">
            <v xml:space="preserve">      Canals (including siphons, radial gates, and spills) </v>
          </cell>
          <cell r="D711" t="str">
            <v>7210</v>
          </cell>
        </row>
        <row r="712">
          <cell r="B712" t="str">
            <v>06C04</v>
          </cell>
          <cell r="C712" t="str">
            <v xml:space="preserve">      Unit out of service due to common penstock with unit under repair </v>
          </cell>
          <cell r="D712" t="str">
            <v>7220</v>
          </cell>
        </row>
        <row r="713">
          <cell r="B713" t="str">
            <v>06C05</v>
          </cell>
          <cell r="C713" t="str">
            <v xml:space="preserve">      Pony motor (pumped storage units only) </v>
          </cell>
          <cell r="D713" t="str">
            <v>7230</v>
          </cell>
        </row>
        <row r="714">
          <cell r="B714" t="str">
            <v>06C06</v>
          </cell>
          <cell r="C714" t="str">
            <v xml:space="preserve">      Other miscellaneous hydro turbine/pump problems</v>
          </cell>
          <cell r="D714" t="str">
            <v>7299</v>
          </cell>
        </row>
        <row r="715">
          <cell r="B715" t="str">
            <v>07</v>
          </cell>
          <cell r="C715" t="str">
            <v>EXPANDER TURBINE</v>
          </cell>
        </row>
        <row r="716">
          <cell r="B716" t="str">
            <v>07A</v>
          </cell>
          <cell r="C716" t="str">
            <v xml:space="preserve">   EXPANDER TURBINE</v>
          </cell>
        </row>
        <row r="717">
          <cell r="B717" t="str">
            <v>07A01</v>
          </cell>
          <cell r="C717" t="str">
            <v xml:space="preserve">      Couplings </v>
          </cell>
          <cell r="D717" t="str">
            <v>7800</v>
          </cell>
        </row>
        <row r="718">
          <cell r="B718" t="str">
            <v>07A02</v>
          </cell>
          <cell r="C718" t="str">
            <v xml:space="preserve">      Shaft </v>
          </cell>
          <cell r="D718" t="str">
            <v>7810</v>
          </cell>
        </row>
        <row r="719">
          <cell r="B719" t="str">
            <v>07A03</v>
          </cell>
          <cell r="C719" t="str">
            <v xml:space="preserve">      Bearings </v>
          </cell>
          <cell r="D719" t="str">
            <v>7820</v>
          </cell>
        </row>
        <row r="720">
          <cell r="B720" t="str">
            <v>07A04</v>
          </cell>
          <cell r="C720" t="str">
            <v xml:space="preserve">      Blades </v>
          </cell>
          <cell r="D720" t="str">
            <v>7830</v>
          </cell>
        </row>
        <row r="721">
          <cell r="B721" t="str">
            <v>07A05</v>
          </cell>
          <cell r="C721" t="str">
            <v xml:space="preserve">      Discs </v>
          </cell>
          <cell r="D721" t="str">
            <v>7840</v>
          </cell>
        </row>
        <row r="722">
          <cell r="B722" t="str">
            <v>07A06</v>
          </cell>
          <cell r="C722" t="str">
            <v xml:space="preserve">      Spacers </v>
          </cell>
          <cell r="D722" t="str">
            <v>7850</v>
          </cell>
        </row>
        <row r="723">
          <cell r="B723" t="str">
            <v>07A07</v>
          </cell>
          <cell r="C723" t="str">
            <v xml:space="preserve">      Nozzles </v>
          </cell>
          <cell r="D723" t="str">
            <v>7860</v>
          </cell>
        </row>
        <row r="724">
          <cell r="B724" t="str">
            <v>07A08</v>
          </cell>
          <cell r="C724" t="str">
            <v xml:space="preserve">      Heat shields </v>
          </cell>
          <cell r="D724" t="str">
            <v>7870</v>
          </cell>
        </row>
        <row r="725">
          <cell r="B725" t="str">
            <v>07A09</v>
          </cell>
          <cell r="C725" t="str">
            <v xml:space="preserve">      Exhaust diffusers </v>
          </cell>
          <cell r="D725" t="str">
            <v>7880</v>
          </cell>
        </row>
        <row r="726">
          <cell r="B726" t="str">
            <v>07A10</v>
          </cell>
          <cell r="C726" t="str">
            <v xml:space="preserve">      Seal oil system and seals </v>
          </cell>
          <cell r="D726" t="str">
            <v>7890</v>
          </cell>
        </row>
        <row r="727">
          <cell r="B727" t="str">
            <v>07A11</v>
          </cell>
          <cell r="C727" t="str">
            <v xml:space="preserve">      Inner casing </v>
          </cell>
          <cell r="D727" t="str">
            <v>7900</v>
          </cell>
        </row>
        <row r="728">
          <cell r="B728" t="str">
            <v>07A12</v>
          </cell>
          <cell r="C728" t="str">
            <v xml:space="preserve">      Outer exhaust casing </v>
          </cell>
          <cell r="D728" t="str">
            <v>7910</v>
          </cell>
        </row>
        <row r="729">
          <cell r="B729" t="str">
            <v>07A13</v>
          </cell>
          <cell r="C729" t="str">
            <v xml:space="preserve">      Lube oil system </v>
          </cell>
          <cell r="D729" t="str">
            <v>7920</v>
          </cell>
        </row>
        <row r="730">
          <cell r="B730" t="str">
            <v>07A14</v>
          </cell>
          <cell r="C730" t="str">
            <v xml:space="preserve">      Controls and instrumentation </v>
          </cell>
          <cell r="D730" t="str">
            <v>7930</v>
          </cell>
        </row>
        <row r="731">
          <cell r="B731" t="str">
            <v>07A15</v>
          </cell>
          <cell r="C731" t="str">
            <v xml:space="preserve">      Evactor </v>
          </cell>
          <cell r="D731" t="str">
            <v>7940</v>
          </cell>
        </row>
        <row r="732">
          <cell r="B732" t="str">
            <v>07A16</v>
          </cell>
          <cell r="C732" t="str">
            <v xml:space="preserve">      Major overhaul </v>
          </cell>
          <cell r="D732" t="str">
            <v>7950</v>
          </cell>
        </row>
        <row r="733">
          <cell r="B733" t="str">
            <v>07A17</v>
          </cell>
          <cell r="C733" t="str">
            <v xml:space="preserve">      Other expander turbine problems</v>
          </cell>
          <cell r="D733" t="str">
            <v>7960</v>
          </cell>
        </row>
        <row r="734">
          <cell r="B734" t="str">
            <v>08</v>
          </cell>
          <cell r="C734" t="str">
            <v>POLLUTION CONTROL EQUIPMENT</v>
          </cell>
        </row>
        <row r="735">
          <cell r="B735" t="str">
            <v>08A</v>
          </cell>
          <cell r="C735" t="str">
            <v xml:space="preserve">   Wet Scrubbers</v>
          </cell>
        </row>
        <row r="736">
          <cell r="B736" t="str">
            <v>08A01</v>
          </cell>
          <cell r="C736" t="str">
            <v xml:space="preserve">      Chemical feed storage, mill feeders, and conveyors </v>
          </cell>
          <cell r="D736" t="str">
            <v>8000</v>
          </cell>
        </row>
        <row r="737">
          <cell r="B737" t="str">
            <v>08A02</v>
          </cell>
          <cell r="C737" t="str">
            <v xml:space="preserve">      Screw conveyors </v>
          </cell>
          <cell r="D737" t="str">
            <v>8002</v>
          </cell>
        </row>
        <row r="738">
          <cell r="B738" t="str">
            <v>08A03</v>
          </cell>
          <cell r="C738" t="str">
            <v xml:space="preserve">      Bucket elevators </v>
          </cell>
          <cell r="D738" t="str">
            <v>8003</v>
          </cell>
        </row>
        <row r="739">
          <cell r="B739" t="str">
            <v>08A04</v>
          </cell>
          <cell r="C739" t="str">
            <v xml:space="preserve">      Weigh feeders </v>
          </cell>
          <cell r="D739" t="str">
            <v>8006</v>
          </cell>
        </row>
        <row r="740">
          <cell r="B740" t="str">
            <v>08A05</v>
          </cell>
          <cell r="C740" t="str">
            <v xml:space="preserve">      Crushers/mills </v>
          </cell>
          <cell r="D740" t="str">
            <v>8010</v>
          </cell>
        </row>
        <row r="741">
          <cell r="B741" t="str">
            <v>08A06</v>
          </cell>
          <cell r="C741" t="str">
            <v xml:space="preserve">      Mill slurry tanks supply problems </v>
          </cell>
          <cell r="D741" t="str">
            <v>8020</v>
          </cell>
        </row>
        <row r="742">
          <cell r="B742" t="str">
            <v>08A07</v>
          </cell>
          <cell r="C742" t="str">
            <v xml:space="preserve">      Classifiers </v>
          </cell>
          <cell r="D742" t="str">
            <v>8030</v>
          </cell>
        </row>
        <row r="743">
          <cell r="B743" t="str">
            <v>08A08</v>
          </cell>
          <cell r="C743" t="str">
            <v xml:space="preserve">      Slurry transfer pumps and motors </v>
          </cell>
          <cell r="D743" t="str">
            <v>8040</v>
          </cell>
        </row>
        <row r="744">
          <cell r="B744" t="str">
            <v>08A09</v>
          </cell>
          <cell r="C744" t="str">
            <v xml:space="preserve">      Chemical unavailability </v>
          </cell>
          <cell r="D744" t="str">
            <v>8050</v>
          </cell>
        </row>
        <row r="745">
          <cell r="B745" t="str">
            <v>08A10</v>
          </cell>
          <cell r="C745" t="str">
            <v xml:space="preserve">      Other chemical supply problems</v>
          </cell>
          <cell r="D745" t="str">
            <v>8099</v>
          </cell>
        </row>
        <row r="746">
          <cell r="B746" t="str">
            <v>08A11</v>
          </cell>
          <cell r="C746" t="str">
            <v xml:space="preserve">      Scrubber/absorber tower or module </v>
          </cell>
          <cell r="D746" t="str">
            <v>8100</v>
          </cell>
        </row>
        <row r="747">
          <cell r="B747" t="str">
            <v>08A12</v>
          </cell>
          <cell r="C747" t="str">
            <v xml:space="preserve">      Spray nozzles </v>
          </cell>
          <cell r="D747" t="str">
            <v>8110</v>
          </cell>
        </row>
        <row r="748">
          <cell r="B748" t="str">
            <v>08A13</v>
          </cell>
          <cell r="C748" t="str">
            <v xml:space="preserve">      Disc scrubber throats </v>
          </cell>
          <cell r="D748" t="str">
            <v>8115</v>
          </cell>
        </row>
        <row r="749">
          <cell r="B749" t="str">
            <v>08A14</v>
          </cell>
          <cell r="C749" t="str">
            <v xml:space="preserve">      Spray pumps and motors </v>
          </cell>
          <cell r="D749" t="str">
            <v>8120</v>
          </cell>
        </row>
        <row r="750">
          <cell r="B750" t="str">
            <v>08A15</v>
          </cell>
          <cell r="C750" t="str">
            <v xml:space="preserve">      Scrubber recycle (liquid) pumps </v>
          </cell>
          <cell r="D750" t="str">
            <v>8125</v>
          </cell>
        </row>
        <row r="751">
          <cell r="B751" t="str">
            <v>08A16</v>
          </cell>
          <cell r="C751" t="str">
            <v xml:space="preserve">      Scrubber recycle (liquid) pump motors </v>
          </cell>
          <cell r="D751" t="str">
            <v>8127</v>
          </cell>
        </row>
        <row r="752">
          <cell r="B752" t="str">
            <v>08A17</v>
          </cell>
          <cell r="C752" t="str">
            <v xml:space="preserve">      Recirculation tanks including agitators </v>
          </cell>
          <cell r="D752" t="str">
            <v>8130</v>
          </cell>
        </row>
        <row r="753">
          <cell r="B753" t="str">
            <v>08A18</v>
          </cell>
          <cell r="C753" t="str">
            <v xml:space="preserve">      Reaction tanks including agitators </v>
          </cell>
          <cell r="D753" t="str">
            <v>8140</v>
          </cell>
        </row>
        <row r="754">
          <cell r="B754" t="str">
            <v>08A19</v>
          </cell>
          <cell r="C754" t="str">
            <v xml:space="preserve">      Tubes </v>
          </cell>
          <cell r="D754" t="str">
            <v>8150</v>
          </cell>
        </row>
        <row r="755">
          <cell r="B755" t="str">
            <v>08A20</v>
          </cell>
          <cell r="C755" t="str">
            <v xml:space="preserve">      Mist eliminators/demisters and washdown </v>
          </cell>
          <cell r="D755" t="str">
            <v>8160</v>
          </cell>
        </row>
        <row r="756">
          <cell r="B756" t="str">
            <v>08A21</v>
          </cell>
          <cell r="C756" t="str">
            <v xml:space="preserve">      Other scrubber problems</v>
          </cell>
          <cell r="D756" t="str">
            <v>8199</v>
          </cell>
        </row>
        <row r="757">
          <cell r="B757" t="str">
            <v>08A22</v>
          </cell>
          <cell r="C757" t="str">
            <v xml:space="preserve">      Piping </v>
          </cell>
          <cell r="D757" t="str">
            <v>8200</v>
          </cell>
        </row>
        <row r="758">
          <cell r="B758" t="str">
            <v>08A23</v>
          </cell>
          <cell r="C758" t="str">
            <v xml:space="preserve">      Valves </v>
          </cell>
          <cell r="D758" t="str">
            <v>8210</v>
          </cell>
        </row>
        <row r="759">
          <cell r="B759" t="str">
            <v>08A24</v>
          </cell>
          <cell r="C759" t="str">
            <v xml:space="preserve">      Strainers or filters </v>
          </cell>
          <cell r="D759" t="str">
            <v>8220</v>
          </cell>
        </row>
        <row r="760">
          <cell r="B760" t="str">
            <v>08A25</v>
          </cell>
          <cell r="C760" t="str">
            <v xml:space="preserve">      Drain pots </v>
          </cell>
          <cell r="D760" t="str">
            <v>8225</v>
          </cell>
        </row>
        <row r="761">
          <cell r="B761" t="str">
            <v>08A26</v>
          </cell>
          <cell r="C761" t="str">
            <v xml:space="preserve">      Ducting </v>
          </cell>
          <cell r="D761" t="str">
            <v>8230</v>
          </cell>
        </row>
        <row r="762">
          <cell r="B762" t="str">
            <v>08A27</v>
          </cell>
          <cell r="C762" t="str">
            <v xml:space="preserve">      Demister </v>
          </cell>
          <cell r="D762" t="str">
            <v>8235</v>
          </cell>
        </row>
        <row r="763">
          <cell r="B763" t="str">
            <v>08A28</v>
          </cell>
          <cell r="C763" t="str">
            <v xml:space="preserve">      Bypass dampers</v>
          </cell>
          <cell r="D763" t="str">
            <v>8240</v>
          </cell>
        </row>
        <row r="764">
          <cell r="B764" t="str">
            <v>08A29</v>
          </cell>
          <cell r="C764" t="str">
            <v xml:space="preserve">      Dampers other than bypass </v>
          </cell>
          <cell r="D764" t="str">
            <v>8250</v>
          </cell>
        </row>
        <row r="765">
          <cell r="B765" t="str">
            <v>08A30</v>
          </cell>
          <cell r="C765" t="str">
            <v xml:space="preserve">      Scrubber booster I.D. fan (fan specific to the scrubber) </v>
          </cell>
          <cell r="D765" t="str">
            <v>8260</v>
          </cell>
        </row>
        <row r="766">
          <cell r="B766" t="str">
            <v>08A31</v>
          </cell>
          <cell r="C766" t="str">
            <v xml:space="preserve">      Scrubber booster I.D. fan drive </v>
          </cell>
          <cell r="D766" t="str">
            <v>8261</v>
          </cell>
        </row>
        <row r="767">
          <cell r="B767" t="str">
            <v>08A32</v>
          </cell>
          <cell r="C767" t="str">
            <v xml:space="preserve">      Scrubber booster I.D. fan vibration (fan specific to the scrubber) </v>
          </cell>
          <cell r="D767" t="str">
            <v>8262</v>
          </cell>
        </row>
        <row r="768">
          <cell r="B768" t="str">
            <v>08A33</v>
          </cell>
          <cell r="C768" t="str">
            <v xml:space="preserve">      Scrubber booster I.D. fan blades (fan specific to the scrubber) </v>
          </cell>
          <cell r="D768" t="str">
            <v>8264</v>
          </cell>
        </row>
        <row r="769">
          <cell r="B769" t="str">
            <v>08A34</v>
          </cell>
          <cell r="C769" t="str">
            <v xml:space="preserve">      Scrubber booster F.D. fan (fan specific to the scrubber) </v>
          </cell>
          <cell r="D769" t="str">
            <v>8270</v>
          </cell>
        </row>
        <row r="770">
          <cell r="B770" t="str">
            <v>08A35</v>
          </cell>
          <cell r="C770" t="str">
            <v xml:space="preserve">      Scrubber booster F.D. fan drive </v>
          </cell>
          <cell r="D770" t="str">
            <v>8271</v>
          </cell>
        </row>
        <row r="771">
          <cell r="B771" t="str">
            <v>08A36</v>
          </cell>
          <cell r="C771" t="str">
            <v xml:space="preserve">      Scrubber booster F.D. fan vibration (fan specific to the scrubber) </v>
          </cell>
          <cell r="D771" t="str">
            <v>8272</v>
          </cell>
        </row>
        <row r="772">
          <cell r="B772" t="str">
            <v>08A37</v>
          </cell>
          <cell r="C772" t="str">
            <v xml:space="preserve">      Scrubber booster F.D. fan blades (fan specific to the scrubber) </v>
          </cell>
          <cell r="D772" t="str">
            <v>8274</v>
          </cell>
        </row>
        <row r="773">
          <cell r="B773" t="str">
            <v>08A38</v>
          </cell>
          <cell r="C773" t="str">
            <v xml:space="preserve">      Reagent feed piping </v>
          </cell>
          <cell r="D773" t="str">
            <v>8280</v>
          </cell>
        </row>
        <row r="774">
          <cell r="B774" t="str">
            <v>08A39</v>
          </cell>
          <cell r="C774" t="str">
            <v xml:space="preserve">      Demister wash piping assembly </v>
          </cell>
          <cell r="D774" t="str">
            <v>8290</v>
          </cell>
        </row>
        <row r="775">
          <cell r="B775" t="str">
            <v>08A40</v>
          </cell>
          <cell r="C775" t="str">
            <v xml:space="preserve">      Other piping, ducting, damper, and fan problems</v>
          </cell>
          <cell r="D775" t="str">
            <v>8299</v>
          </cell>
        </row>
        <row r="776">
          <cell r="B776" t="str">
            <v>08A41</v>
          </cell>
          <cell r="C776" t="str">
            <v xml:space="preserve">      Waste disposal/recovery tanks </v>
          </cell>
          <cell r="D776" t="str">
            <v>8300</v>
          </cell>
        </row>
        <row r="777">
          <cell r="B777" t="str">
            <v>08A42</v>
          </cell>
          <cell r="C777" t="str">
            <v xml:space="preserve">      Waste disposal/recovery pumps </v>
          </cell>
          <cell r="D777" t="str">
            <v>8310</v>
          </cell>
        </row>
        <row r="778">
          <cell r="B778" t="str">
            <v>08A43</v>
          </cell>
          <cell r="C778" t="str">
            <v xml:space="preserve">      Waste disposal ponds </v>
          </cell>
          <cell r="D778" t="str">
            <v>8320</v>
          </cell>
        </row>
        <row r="779">
          <cell r="B779" t="str">
            <v>08A44</v>
          </cell>
          <cell r="C779" t="str">
            <v xml:space="preserve">      Ash disposal problems </v>
          </cell>
          <cell r="D779" t="str">
            <v>8325</v>
          </cell>
        </row>
        <row r="780">
          <cell r="B780" t="str">
            <v>08A45</v>
          </cell>
          <cell r="C780" t="str">
            <v xml:space="preserve">      Dewatering equipment (thickener, centrifuge, etc.) </v>
          </cell>
          <cell r="D780" t="str">
            <v>8330</v>
          </cell>
        </row>
        <row r="781">
          <cell r="B781" t="str">
            <v>08A46</v>
          </cell>
          <cell r="C781" t="str">
            <v xml:space="preserve">      Dryers </v>
          </cell>
          <cell r="D781" t="str">
            <v>8335</v>
          </cell>
        </row>
        <row r="782">
          <cell r="B782" t="str">
            <v>08A47</v>
          </cell>
          <cell r="C782" t="str">
            <v xml:space="preserve">      Centrifuge/vacuum filter </v>
          </cell>
          <cell r="D782" t="str">
            <v>8340</v>
          </cell>
        </row>
        <row r="783">
          <cell r="B783" t="str">
            <v>08A48</v>
          </cell>
          <cell r="C783" t="str">
            <v xml:space="preserve">      Calciners </v>
          </cell>
          <cell r="D783" t="str">
            <v>8345</v>
          </cell>
        </row>
        <row r="784">
          <cell r="B784" t="str">
            <v>08A49</v>
          </cell>
          <cell r="C784" t="str">
            <v xml:space="preserve">      Other waste disposal and recovery problems </v>
          </cell>
          <cell r="D784" t="str">
            <v>8349</v>
          </cell>
        </row>
        <row r="785">
          <cell r="B785" t="str">
            <v>08A50</v>
          </cell>
          <cell r="C785" t="str">
            <v xml:space="preserve">      Solids conveying and mixing system problems</v>
          </cell>
          <cell r="D785" t="str">
            <v>8399</v>
          </cell>
        </row>
        <row r="786">
          <cell r="B786" t="str">
            <v>08A51</v>
          </cell>
          <cell r="C786" t="str">
            <v xml:space="preserve">      Scrubber gas discharge reheaters - general </v>
          </cell>
          <cell r="D786" t="str">
            <v>8400</v>
          </cell>
        </row>
        <row r="787">
          <cell r="B787" t="str">
            <v>08A52</v>
          </cell>
          <cell r="C787" t="str">
            <v xml:space="preserve">      Scrubber gas discharge reheaters - vibration </v>
          </cell>
          <cell r="D787" t="str">
            <v>8402</v>
          </cell>
        </row>
        <row r="788">
          <cell r="B788" t="str">
            <v>08A53</v>
          </cell>
          <cell r="C788" t="str">
            <v xml:space="preserve">      Scrubber gas discharge reheaters - tube leaks </v>
          </cell>
          <cell r="D788" t="str">
            <v>8404</v>
          </cell>
        </row>
        <row r="789">
          <cell r="B789" t="str">
            <v>08A54</v>
          </cell>
          <cell r="C789" t="str">
            <v xml:space="preserve">      Scrubber gas discharge reheaters - ducts </v>
          </cell>
          <cell r="D789" t="str">
            <v>8406</v>
          </cell>
        </row>
        <row r="790">
          <cell r="B790" t="str">
            <v>08A55</v>
          </cell>
          <cell r="C790" t="str">
            <v xml:space="preserve">      Scrubber instruments and controls </v>
          </cell>
          <cell r="D790" t="str">
            <v>8410</v>
          </cell>
        </row>
        <row r="791">
          <cell r="B791" t="str">
            <v>08A56</v>
          </cell>
          <cell r="C791" t="str">
            <v xml:space="preserve">      Liquid level controls </v>
          </cell>
          <cell r="D791" t="str">
            <v>8415</v>
          </cell>
        </row>
        <row r="792">
          <cell r="B792" t="str">
            <v>08A57</v>
          </cell>
          <cell r="C792" t="str">
            <v xml:space="preserve">      Heat tracer </v>
          </cell>
          <cell r="D792" t="str">
            <v>8420</v>
          </cell>
        </row>
        <row r="793">
          <cell r="B793" t="str">
            <v>08A58</v>
          </cell>
          <cell r="C793" t="str">
            <v xml:space="preserve">      Miscellaneous mechanical failures </v>
          </cell>
          <cell r="D793" t="str">
            <v>8425</v>
          </cell>
        </row>
        <row r="794">
          <cell r="B794" t="str">
            <v>08A59</v>
          </cell>
          <cell r="C794" t="str">
            <v xml:space="preserve">      Miscellaneous electrical failures </v>
          </cell>
          <cell r="D794" t="str">
            <v>8426</v>
          </cell>
        </row>
        <row r="795">
          <cell r="B795" t="str">
            <v>08A60</v>
          </cell>
          <cell r="C795" t="str">
            <v xml:space="preserve">      Stack damage related to scrubber system </v>
          </cell>
          <cell r="D795" t="str">
            <v>8430</v>
          </cell>
        </row>
        <row r="796">
          <cell r="B796" t="str">
            <v>08A61</v>
          </cell>
          <cell r="C796" t="str">
            <v xml:space="preserve">      Major overhaul </v>
          </cell>
          <cell r="D796" t="str">
            <v>8440</v>
          </cell>
        </row>
        <row r="797">
          <cell r="B797" t="str">
            <v>08A62</v>
          </cell>
          <cell r="C797" t="str">
            <v xml:space="preserve">      Inspection </v>
          </cell>
          <cell r="D797" t="str">
            <v>8450</v>
          </cell>
        </row>
        <row r="798">
          <cell r="B798" t="str">
            <v>08A63</v>
          </cell>
          <cell r="C798" t="str">
            <v xml:space="preserve">      Testing </v>
          </cell>
          <cell r="D798" t="str">
            <v>8460</v>
          </cell>
        </row>
        <row r="799">
          <cell r="B799" t="str">
            <v>08A64</v>
          </cell>
          <cell r="C799" t="str">
            <v xml:space="preserve">      SO2 monitor </v>
          </cell>
          <cell r="D799" t="str">
            <v>8470</v>
          </cell>
        </row>
        <row r="800">
          <cell r="B800" t="str">
            <v>08A65</v>
          </cell>
          <cell r="C800" t="str">
            <v xml:space="preserve">      Other miscellaneous wet scrubber problems</v>
          </cell>
          <cell r="D800" t="str">
            <v>8499</v>
          </cell>
        </row>
        <row r="801">
          <cell r="B801" t="str">
            <v>08B</v>
          </cell>
          <cell r="C801" t="str">
            <v xml:space="preserve">   Dry Scrubbers</v>
          </cell>
        </row>
        <row r="802">
          <cell r="B802" t="str">
            <v>08B01</v>
          </cell>
          <cell r="C802" t="str">
            <v xml:space="preserve">      Slurry storage and feed tanks</v>
          </cell>
          <cell r="D802" t="str">
            <v>8500</v>
          </cell>
        </row>
        <row r="803">
          <cell r="B803" t="str">
            <v>08B02</v>
          </cell>
          <cell r="C803" t="str">
            <v xml:space="preserve">      Reagent storage, feed bins, and conveyors</v>
          </cell>
          <cell r="D803" t="str">
            <v>8501</v>
          </cell>
        </row>
        <row r="804">
          <cell r="B804" t="str">
            <v>08B03</v>
          </cell>
          <cell r="C804" t="str">
            <v xml:space="preserve">      Weigh feeders</v>
          </cell>
          <cell r="D804" t="str">
            <v>8502</v>
          </cell>
        </row>
        <row r="805">
          <cell r="B805" t="str">
            <v>08B04</v>
          </cell>
          <cell r="C805" t="str">
            <v xml:space="preserve">      Screw conveyors</v>
          </cell>
          <cell r="D805" t="str">
            <v>8503</v>
          </cell>
        </row>
        <row r="806">
          <cell r="B806" t="str">
            <v>08B05</v>
          </cell>
          <cell r="C806" t="str">
            <v xml:space="preserve">      Mills/slakers</v>
          </cell>
          <cell r="D806" t="str">
            <v>8504</v>
          </cell>
        </row>
        <row r="807">
          <cell r="B807" t="str">
            <v>08B06</v>
          </cell>
          <cell r="C807" t="str">
            <v xml:space="preserve">      Scalping screens</v>
          </cell>
          <cell r="D807" t="str">
            <v>8505</v>
          </cell>
        </row>
        <row r="808">
          <cell r="B808" t="str">
            <v>08B07</v>
          </cell>
          <cell r="C808" t="str">
            <v xml:space="preserve">      Slurry pipelines</v>
          </cell>
          <cell r="D808" t="str">
            <v>8506</v>
          </cell>
        </row>
        <row r="809">
          <cell r="B809" t="str">
            <v>08B08</v>
          </cell>
          <cell r="C809" t="str">
            <v xml:space="preserve">      Reagent uploading and transfer systems</v>
          </cell>
          <cell r="D809" t="str">
            <v>8507</v>
          </cell>
        </row>
        <row r="810">
          <cell r="B810" t="str">
            <v>08B09</v>
          </cell>
          <cell r="C810" t="str">
            <v xml:space="preserve">      Reagent unavailability</v>
          </cell>
          <cell r="D810" t="str">
            <v>8508</v>
          </cell>
        </row>
        <row r="811">
          <cell r="B811" t="str">
            <v>08B10</v>
          </cell>
          <cell r="C811" t="str">
            <v xml:space="preserve">      Slurry mixers and agitators</v>
          </cell>
          <cell r="D811" t="str">
            <v>8510</v>
          </cell>
        </row>
        <row r="812">
          <cell r="B812" t="str">
            <v>08B11</v>
          </cell>
          <cell r="C812" t="str">
            <v xml:space="preserve">      Slurry transfer pumps and motors</v>
          </cell>
          <cell r="D812" t="str">
            <v>8520</v>
          </cell>
        </row>
        <row r="813">
          <cell r="B813" t="str">
            <v>08B12</v>
          </cell>
          <cell r="C813" t="str">
            <v xml:space="preserve">      Reagent/slurry problems</v>
          </cell>
          <cell r="D813" t="str">
            <v>8521</v>
          </cell>
        </row>
        <row r="814">
          <cell r="B814" t="str">
            <v>08B13</v>
          </cell>
          <cell r="C814" t="str">
            <v xml:space="preserve">      Piping</v>
          </cell>
          <cell r="D814" t="str">
            <v>8522</v>
          </cell>
        </row>
        <row r="815">
          <cell r="B815" t="str">
            <v>08B14</v>
          </cell>
          <cell r="C815" t="str">
            <v xml:space="preserve">      Valves</v>
          </cell>
          <cell r="D815" t="str">
            <v>8523</v>
          </cell>
        </row>
        <row r="816">
          <cell r="B816" t="str">
            <v>08B15</v>
          </cell>
          <cell r="C816" t="str">
            <v xml:space="preserve">      Strainers or filters</v>
          </cell>
          <cell r="D816" t="str">
            <v>8524</v>
          </cell>
        </row>
        <row r="817">
          <cell r="B817" t="str">
            <v>08B16</v>
          </cell>
          <cell r="C817" t="str">
            <v xml:space="preserve">      Ducting</v>
          </cell>
          <cell r="D817" t="str">
            <v>8525</v>
          </cell>
        </row>
        <row r="818">
          <cell r="B818" t="str">
            <v>08B17</v>
          </cell>
          <cell r="C818" t="str">
            <v xml:space="preserve">      Dampers</v>
          </cell>
          <cell r="D818" t="str">
            <v>8526</v>
          </cell>
        </row>
        <row r="819">
          <cell r="B819" t="str">
            <v>08B18</v>
          </cell>
          <cell r="C819" t="str">
            <v xml:space="preserve">      Other piping, ducting, and damper problems</v>
          </cell>
          <cell r="D819" t="str">
            <v>8527</v>
          </cell>
        </row>
        <row r="820">
          <cell r="B820" t="str">
            <v>08B19</v>
          </cell>
          <cell r="C820" t="str">
            <v xml:space="preserve">      Gas dispersers</v>
          </cell>
          <cell r="D820" t="str">
            <v>8529</v>
          </cell>
        </row>
        <row r="821">
          <cell r="B821" t="str">
            <v>08B20</v>
          </cell>
          <cell r="C821" t="str">
            <v xml:space="preserve">      Spray towers </v>
          </cell>
          <cell r="D821" t="str">
            <v>8530</v>
          </cell>
        </row>
        <row r="822">
          <cell r="B822" t="str">
            <v>08B21</v>
          </cell>
          <cell r="C822" t="str">
            <v xml:space="preserve">      Spray machine/atomizer</v>
          </cell>
          <cell r="D822" t="str">
            <v>8531</v>
          </cell>
        </row>
        <row r="823">
          <cell r="B823" t="str">
            <v>08B22</v>
          </cell>
          <cell r="C823" t="str">
            <v xml:space="preserve">      Spray machine/atomizer motors</v>
          </cell>
          <cell r="D823" t="str">
            <v>8532</v>
          </cell>
        </row>
        <row r="824">
          <cell r="B824" t="str">
            <v>08B23</v>
          </cell>
          <cell r="C824" t="str">
            <v xml:space="preserve">      Spray machine/atomizer lubrication systems</v>
          </cell>
          <cell r="D824" t="str">
            <v>8533</v>
          </cell>
        </row>
        <row r="825">
          <cell r="B825" t="str">
            <v>08B24</v>
          </cell>
          <cell r="C825" t="str">
            <v xml:space="preserve">      Spray machine/atomizer vibration problems</v>
          </cell>
          <cell r="D825" t="str">
            <v>8534</v>
          </cell>
        </row>
        <row r="826">
          <cell r="B826" t="str">
            <v>08B25</v>
          </cell>
          <cell r="C826" t="str">
            <v xml:space="preserve">      Fly ash conveyors</v>
          </cell>
          <cell r="D826" t="str">
            <v>8535</v>
          </cell>
        </row>
        <row r="827">
          <cell r="B827" t="str">
            <v>08B26</v>
          </cell>
          <cell r="C827" t="str">
            <v xml:space="preserve">      Bucket elevators</v>
          </cell>
          <cell r="D827" t="str">
            <v>8536</v>
          </cell>
        </row>
        <row r="828">
          <cell r="B828" t="str">
            <v>08B27</v>
          </cell>
          <cell r="C828" t="str">
            <v xml:space="preserve">      Weigh hoppers</v>
          </cell>
          <cell r="D828" t="str">
            <v>8537</v>
          </cell>
        </row>
        <row r="829">
          <cell r="B829" t="str">
            <v>08B28</v>
          </cell>
          <cell r="C829" t="str">
            <v xml:space="preserve">      Recycle storage and feed tanks including agitators</v>
          </cell>
          <cell r="D829" t="str">
            <v>8538</v>
          </cell>
        </row>
        <row r="830">
          <cell r="B830" t="str">
            <v>08B29</v>
          </cell>
          <cell r="C830" t="str">
            <v xml:space="preserve">      Recycle slurry transfer pumps</v>
          </cell>
          <cell r="D830" t="str">
            <v>8539</v>
          </cell>
        </row>
        <row r="831">
          <cell r="B831" t="str">
            <v>08B30</v>
          </cell>
          <cell r="C831" t="str">
            <v xml:space="preserve">      Waste disposal</v>
          </cell>
          <cell r="D831" t="str">
            <v>8540</v>
          </cell>
        </row>
        <row r="832">
          <cell r="B832" t="str">
            <v>08B31</v>
          </cell>
          <cell r="C832" t="str">
            <v xml:space="preserve">      Recycle feed bins</v>
          </cell>
          <cell r="D832" t="str">
            <v>8541</v>
          </cell>
        </row>
        <row r="833">
          <cell r="B833" t="str">
            <v>08B32</v>
          </cell>
          <cell r="C833" t="str">
            <v xml:space="preserve">      Recycle feed bins aeration systems</v>
          </cell>
          <cell r="D833" t="str">
            <v>8542</v>
          </cell>
        </row>
        <row r="834">
          <cell r="B834" t="str">
            <v>08B33</v>
          </cell>
          <cell r="C834" t="str">
            <v xml:space="preserve">      Powder coolers</v>
          </cell>
          <cell r="D834" t="str">
            <v>8543</v>
          </cell>
        </row>
        <row r="835">
          <cell r="B835" t="str">
            <v>08B34</v>
          </cell>
          <cell r="C835" t="str">
            <v xml:space="preserve">      Mechanical failures</v>
          </cell>
          <cell r="D835" t="str">
            <v>8544</v>
          </cell>
        </row>
        <row r="836">
          <cell r="B836" t="str">
            <v>08B35</v>
          </cell>
          <cell r="C836" t="str">
            <v xml:space="preserve">      Electrical failures</v>
          </cell>
          <cell r="D836" t="str">
            <v>8545</v>
          </cell>
        </row>
        <row r="837">
          <cell r="B837" t="str">
            <v>08B36</v>
          </cell>
          <cell r="C837" t="str">
            <v xml:space="preserve">      Major overhaul</v>
          </cell>
          <cell r="D837" t="str">
            <v>8546</v>
          </cell>
        </row>
        <row r="838">
          <cell r="B838" t="str">
            <v>08B37</v>
          </cell>
          <cell r="C838" t="str">
            <v xml:space="preserve">      Inspection</v>
          </cell>
          <cell r="D838" t="str">
            <v>8547</v>
          </cell>
        </row>
        <row r="839">
          <cell r="B839" t="str">
            <v>08B38</v>
          </cell>
          <cell r="C839" t="str">
            <v xml:space="preserve">      Testing</v>
          </cell>
          <cell r="D839" t="str">
            <v>8548</v>
          </cell>
        </row>
        <row r="840">
          <cell r="B840" t="str">
            <v>08B39</v>
          </cell>
          <cell r="C840" t="str">
            <v xml:space="preserve">      Other dry scrubber problems  </v>
          </cell>
          <cell r="D840" t="str">
            <v>8549</v>
          </cell>
        </row>
        <row r="841">
          <cell r="B841" t="str">
            <v>08C</v>
          </cell>
          <cell r="C841" t="str">
            <v xml:space="preserve">   Precipitators</v>
          </cell>
        </row>
        <row r="842">
          <cell r="B842" t="str">
            <v>08C01</v>
          </cell>
          <cell r="C842" t="str">
            <v xml:space="preserve">      Electrostatic precipitator fouling</v>
          </cell>
          <cell r="D842" t="str">
            <v>8550</v>
          </cell>
        </row>
        <row r="843">
          <cell r="B843" t="str">
            <v>08C02</v>
          </cell>
          <cell r="C843" t="str">
            <v xml:space="preserve">      Electrostatic precipitator field out of service</v>
          </cell>
          <cell r="D843" t="str">
            <v>8551</v>
          </cell>
        </row>
        <row r="844">
          <cell r="B844" t="str">
            <v>08C03</v>
          </cell>
          <cell r="C844" t="str">
            <v xml:space="preserve">      Electrostatic precipitator problems</v>
          </cell>
          <cell r="D844" t="str">
            <v>8560</v>
          </cell>
        </row>
        <row r="845">
          <cell r="B845" t="str">
            <v>08C04</v>
          </cell>
          <cell r="C845" t="str">
            <v xml:space="preserve">      Mechanical precipitator fouling</v>
          </cell>
          <cell r="D845" t="str">
            <v>8570</v>
          </cell>
        </row>
        <row r="846">
          <cell r="B846" t="str">
            <v>08C05</v>
          </cell>
          <cell r="C846" t="str">
            <v xml:space="preserve">      Mechanical precipitator problems</v>
          </cell>
          <cell r="D846" t="str">
            <v>8580</v>
          </cell>
        </row>
        <row r="847">
          <cell r="B847" t="str">
            <v>08C06</v>
          </cell>
          <cell r="C847" t="str">
            <v xml:space="preserve">      Other precipitator problems</v>
          </cell>
          <cell r="D847" t="str">
            <v>8590</v>
          </cell>
        </row>
        <row r="848">
          <cell r="B848" t="str">
            <v>08D</v>
          </cell>
          <cell r="C848" t="str">
            <v xml:space="preserve">   Miscellaneous (Pollution Control Equipment)</v>
          </cell>
        </row>
        <row r="849">
          <cell r="B849" t="str">
            <v>08D01</v>
          </cell>
          <cell r="C849" t="str">
            <v xml:space="preserve">      Flue gas additives (furnace injection) </v>
          </cell>
          <cell r="D849" t="str">
            <v>8600</v>
          </cell>
        </row>
        <row r="850">
          <cell r="B850" t="str">
            <v>08D02</v>
          </cell>
          <cell r="C850" t="str">
            <v xml:space="preserve">      Baghouse systems, general </v>
          </cell>
          <cell r="D850" t="str">
            <v>8650</v>
          </cell>
        </row>
        <row r="851">
          <cell r="B851" t="str">
            <v>08D03</v>
          </cell>
          <cell r="C851" t="str">
            <v xml:space="preserve">      Bag failures and rebagging </v>
          </cell>
          <cell r="D851" t="str">
            <v>8651</v>
          </cell>
        </row>
        <row r="852">
          <cell r="B852" t="str">
            <v>08D04</v>
          </cell>
          <cell r="C852" t="str">
            <v xml:space="preserve">      Shakers and rappers </v>
          </cell>
          <cell r="D852" t="str">
            <v>8652</v>
          </cell>
        </row>
        <row r="853">
          <cell r="B853" t="str">
            <v>08D05</v>
          </cell>
          <cell r="C853" t="str">
            <v xml:space="preserve">      Inflation and deflation fans and motors </v>
          </cell>
          <cell r="D853" t="str">
            <v>8653</v>
          </cell>
        </row>
        <row r="854">
          <cell r="B854" t="str">
            <v>08D06</v>
          </cell>
          <cell r="C854" t="str">
            <v xml:space="preserve">      Baghouse booster fans and motors </v>
          </cell>
          <cell r="D854" t="str">
            <v>8654</v>
          </cell>
        </row>
        <row r="855">
          <cell r="B855" t="str">
            <v>08D07</v>
          </cell>
          <cell r="C855" t="str">
            <v xml:space="preserve">      Structural duct work and dampers </v>
          </cell>
          <cell r="D855" t="str">
            <v>8655</v>
          </cell>
        </row>
        <row r="856">
          <cell r="B856" t="str">
            <v>08D08</v>
          </cell>
          <cell r="C856" t="str">
            <v xml:space="preserve">      Controls and instrumentation </v>
          </cell>
          <cell r="D856" t="str">
            <v>8656</v>
          </cell>
        </row>
        <row r="857">
          <cell r="B857" t="str">
            <v>08D09</v>
          </cell>
          <cell r="C857" t="str">
            <v xml:space="preserve">      Ash handling system and hoppers </v>
          </cell>
          <cell r="D857" t="str">
            <v>8657</v>
          </cell>
        </row>
        <row r="858">
          <cell r="B858" t="str">
            <v>08D10</v>
          </cell>
          <cell r="C858" t="str">
            <v xml:space="preserve">      Emission monitors (other than CEMS) </v>
          </cell>
          <cell r="D858" t="str">
            <v>8670</v>
          </cell>
        </row>
        <row r="859">
          <cell r="B859" t="str">
            <v>08D11</v>
          </cell>
          <cell r="C859" t="str">
            <v xml:space="preserve">      Other miscellaneous pollution control equipment problems</v>
          </cell>
          <cell r="D859" t="str">
            <v>8699</v>
          </cell>
        </row>
        <row r="860">
          <cell r="B860" t="str">
            <v>08E</v>
          </cell>
          <cell r="C860" t="str">
            <v xml:space="preserve">   Continued Emissions Monitoring Systems (CEMS)</v>
          </cell>
        </row>
        <row r="861">
          <cell r="B861" t="str">
            <v>08E01</v>
          </cell>
          <cell r="C861" t="str">
            <v xml:space="preserve">      CEMS Certification and Recertification</v>
          </cell>
          <cell r="D861" t="str">
            <v>8700</v>
          </cell>
        </row>
        <row r="862">
          <cell r="B862" t="str">
            <v>08E02</v>
          </cell>
          <cell r="C862" t="str">
            <v xml:space="preserve">      SO2 analyzer problems</v>
          </cell>
          <cell r="D862" t="str">
            <v>8710</v>
          </cell>
        </row>
        <row r="863">
          <cell r="B863" t="str">
            <v>08E03</v>
          </cell>
          <cell r="C863" t="str">
            <v xml:space="preserve">      NOx analyzer problems</v>
          </cell>
          <cell r="D863" t="str">
            <v>8720</v>
          </cell>
        </row>
        <row r="864">
          <cell r="B864" t="str">
            <v>08E04</v>
          </cell>
          <cell r="C864" t="str">
            <v xml:space="preserve">      CO analyzer problems</v>
          </cell>
          <cell r="D864" t="str">
            <v>8730</v>
          </cell>
        </row>
        <row r="865">
          <cell r="B865" t="str">
            <v>08E05</v>
          </cell>
          <cell r="C865" t="str">
            <v xml:space="preserve">      CO2 analyzer problems</v>
          </cell>
          <cell r="D865" t="str">
            <v>8740</v>
          </cell>
        </row>
        <row r="866">
          <cell r="B866" t="str">
            <v>08E06</v>
          </cell>
          <cell r="C866" t="str">
            <v xml:space="preserve">      O2 analyzer problems</v>
          </cell>
          <cell r="D866" t="str">
            <v>8750</v>
          </cell>
        </row>
        <row r="867">
          <cell r="B867" t="str">
            <v>08E07</v>
          </cell>
          <cell r="C867" t="str">
            <v xml:space="preserve">      Opacity monitor problems</v>
          </cell>
          <cell r="D867" t="str">
            <v>8760</v>
          </cell>
        </row>
        <row r="868">
          <cell r="B868" t="str">
            <v>08E08</v>
          </cell>
          <cell r="C868" t="str">
            <v xml:space="preserve">      Flow monitor problems</v>
          </cell>
          <cell r="D868" t="str">
            <v>8770</v>
          </cell>
        </row>
        <row r="869">
          <cell r="B869" t="str">
            <v>08E09</v>
          </cell>
          <cell r="C869" t="str">
            <v xml:space="preserve">      Data acquisition system problems</v>
          </cell>
          <cell r="D869" t="str">
            <v>8780</v>
          </cell>
        </row>
        <row r="870">
          <cell r="B870" t="str">
            <v>08E10</v>
          </cell>
          <cell r="C870" t="str">
            <v xml:space="preserve">      Miscellaneous CEMS problems</v>
          </cell>
          <cell r="D870" t="str">
            <v>8790</v>
          </cell>
        </row>
        <row r="871">
          <cell r="B871" t="str">
            <v>08F</v>
          </cell>
          <cell r="C871" t="str">
            <v xml:space="preserve">   NOx Reduction Systems </v>
          </cell>
        </row>
        <row r="872">
          <cell r="B872" t="str">
            <v>08F01</v>
          </cell>
          <cell r="C872" t="str">
            <v xml:space="preserve">      Reagent</v>
          </cell>
          <cell r="D872" t="str">
            <v>8800</v>
          </cell>
        </row>
        <row r="873">
          <cell r="B873" t="str">
            <v>08F02</v>
          </cell>
          <cell r="C873" t="str">
            <v xml:space="preserve">      Carrier gas</v>
          </cell>
          <cell r="D873" t="str">
            <v>8801</v>
          </cell>
        </row>
        <row r="874">
          <cell r="B874" t="str">
            <v>08F03</v>
          </cell>
          <cell r="C874" t="str">
            <v xml:space="preserve">      Control system</v>
          </cell>
          <cell r="D874" t="str">
            <v>8802</v>
          </cell>
        </row>
        <row r="875">
          <cell r="B875" t="str">
            <v>08F04</v>
          </cell>
          <cell r="C875" t="str">
            <v xml:space="preserve">      Other SNCR problems</v>
          </cell>
          <cell r="D875" t="str">
            <v>8809</v>
          </cell>
        </row>
        <row r="876">
          <cell r="B876" t="str">
            <v>08F05</v>
          </cell>
          <cell r="C876" t="str">
            <v xml:space="preserve">      Reactor</v>
          </cell>
          <cell r="D876" t="str">
            <v>8810</v>
          </cell>
        </row>
        <row r="877">
          <cell r="B877" t="str">
            <v>08F06</v>
          </cell>
          <cell r="C877" t="str">
            <v xml:space="preserve">      Reagent</v>
          </cell>
          <cell r="D877" t="str">
            <v>8811</v>
          </cell>
        </row>
        <row r="878">
          <cell r="B878" t="str">
            <v>08F07</v>
          </cell>
          <cell r="C878" t="str">
            <v xml:space="preserve">      Catalyst</v>
          </cell>
          <cell r="D878" t="str">
            <v>8812</v>
          </cell>
        </row>
        <row r="879">
          <cell r="B879" t="str">
            <v>08F08</v>
          </cell>
          <cell r="C879" t="str">
            <v xml:space="preserve">      Injection grid piping/valves</v>
          </cell>
          <cell r="D879" t="str">
            <v>8813</v>
          </cell>
        </row>
        <row r="880">
          <cell r="B880" t="str">
            <v>08F09</v>
          </cell>
          <cell r="C880" t="str">
            <v xml:space="preserve">      Catalyst support material</v>
          </cell>
          <cell r="D880" t="str">
            <v>8814</v>
          </cell>
        </row>
        <row r="881">
          <cell r="B881" t="str">
            <v>08F10</v>
          </cell>
          <cell r="C881" t="str">
            <v xml:space="preserve">      Soot blowers</v>
          </cell>
          <cell r="D881" t="str">
            <v>8815</v>
          </cell>
        </row>
        <row r="882">
          <cell r="B882" t="str">
            <v>08F11</v>
          </cell>
          <cell r="C882" t="str">
            <v xml:space="preserve">      Plugging</v>
          </cell>
          <cell r="D882" t="str">
            <v>8816</v>
          </cell>
        </row>
        <row r="883">
          <cell r="B883" t="str">
            <v>08F12</v>
          </cell>
          <cell r="C883" t="str">
            <v xml:space="preserve">      Control system</v>
          </cell>
          <cell r="D883" t="str">
            <v>8817</v>
          </cell>
        </row>
        <row r="884">
          <cell r="B884" t="str">
            <v>08F13</v>
          </cell>
          <cell r="C884" t="str">
            <v xml:space="preserve">      Other SCR problems</v>
          </cell>
          <cell r="D884" t="str">
            <v>8825</v>
          </cell>
        </row>
        <row r="885">
          <cell r="B885" t="str">
            <v>08F14</v>
          </cell>
          <cell r="C885" t="str">
            <v xml:space="preserve">      Active catalyst</v>
          </cell>
          <cell r="D885" t="str">
            <v>8830</v>
          </cell>
        </row>
        <row r="886">
          <cell r="B886" t="str">
            <v>08F15</v>
          </cell>
          <cell r="C886" t="str">
            <v xml:space="preserve">      Support materials</v>
          </cell>
          <cell r="D886" t="str">
            <v>8831</v>
          </cell>
        </row>
        <row r="887">
          <cell r="B887" t="str">
            <v>08F16</v>
          </cell>
          <cell r="C887" t="str">
            <v xml:space="preserve">      Plugging</v>
          </cell>
          <cell r="D887" t="str">
            <v>8832</v>
          </cell>
        </row>
        <row r="888">
          <cell r="B888" t="str">
            <v>08F17</v>
          </cell>
          <cell r="C888" t="str">
            <v xml:space="preserve">      Other CAH problems</v>
          </cell>
          <cell r="D888" t="str">
            <v>8835</v>
          </cell>
        </row>
        <row r="889">
          <cell r="B889" t="str">
            <v>09</v>
          </cell>
          <cell r="C889" t="str">
            <v>EXTERNAL</v>
          </cell>
        </row>
        <row r="890">
          <cell r="B890" t="str">
            <v>09A</v>
          </cell>
          <cell r="C890" t="str">
            <v xml:space="preserve">   Catastrophe</v>
          </cell>
        </row>
        <row r="891">
          <cell r="B891" t="str">
            <v>09A01</v>
          </cell>
          <cell r="C891" t="str">
            <v xml:space="preserve">      Flood </v>
          </cell>
          <cell r="D891" t="str">
            <v>9000</v>
          </cell>
        </row>
        <row r="892">
          <cell r="B892" t="str">
            <v>09A02</v>
          </cell>
          <cell r="C892" t="str">
            <v xml:space="preserve">      Fire, not related to a specific component </v>
          </cell>
          <cell r="D892" t="str">
            <v>9010</v>
          </cell>
        </row>
        <row r="893">
          <cell r="B893" t="str">
            <v>09A03</v>
          </cell>
          <cell r="C893" t="str">
            <v xml:space="preserve">      Lightning</v>
          </cell>
          <cell r="D893" t="str">
            <v>9020</v>
          </cell>
        </row>
        <row r="894">
          <cell r="B894" t="str">
            <v>09A04</v>
          </cell>
          <cell r="C894" t="str">
            <v xml:space="preserve">      Geomagnetic disturbance </v>
          </cell>
          <cell r="D894" t="str">
            <v>9025</v>
          </cell>
        </row>
        <row r="895">
          <cell r="B895" t="str">
            <v>09A05</v>
          </cell>
          <cell r="C895" t="str">
            <v xml:space="preserve">      Earthquake </v>
          </cell>
          <cell r="D895" t="str">
            <v>9030</v>
          </cell>
        </row>
        <row r="896">
          <cell r="B896" t="str">
            <v>09A06</v>
          </cell>
          <cell r="C896" t="str">
            <v xml:space="preserve">      Other catastrophe</v>
          </cell>
          <cell r="D896" t="str">
            <v>9040</v>
          </cell>
        </row>
        <row r="897">
          <cell r="B897" t="str">
            <v>09B</v>
          </cell>
          <cell r="C897" t="str">
            <v xml:space="preserve">   Economic</v>
          </cell>
        </row>
        <row r="898">
          <cell r="B898" t="str">
            <v>09B01</v>
          </cell>
          <cell r="C898" t="str">
            <v xml:space="preserve">      Reserve shutdown </v>
          </cell>
          <cell r="D898" t="str">
            <v>0</v>
          </cell>
        </row>
        <row r="899">
          <cell r="B899" t="str">
            <v>09B02</v>
          </cell>
          <cell r="C899" t="str">
            <v xml:space="preserve">      Lack of fuel </v>
          </cell>
          <cell r="D899" t="str">
            <v>9130</v>
          </cell>
        </row>
        <row r="900">
          <cell r="B900" t="str">
            <v>09B03</v>
          </cell>
          <cell r="C900" t="str">
            <v xml:space="preserve">      Plant modifications to burn different fuel (not regulatory mandated)</v>
          </cell>
          <cell r="D900" t="str">
            <v>9140</v>
          </cell>
        </row>
        <row r="901">
          <cell r="B901" t="str">
            <v>09B04</v>
          </cell>
          <cell r="C901" t="str">
            <v xml:space="preserve">      Labor strikes </v>
          </cell>
          <cell r="D901" t="str">
            <v>9150</v>
          </cell>
        </row>
        <row r="902">
          <cell r="B902" t="str">
            <v>09B05</v>
          </cell>
          <cell r="C902" t="str">
            <v xml:space="preserve">      Other economic problems  </v>
          </cell>
          <cell r="D902" t="str">
            <v>9160</v>
          </cell>
        </row>
        <row r="903">
          <cell r="B903" t="str">
            <v>09C</v>
          </cell>
          <cell r="C903" t="str">
            <v xml:space="preserve">   Fuel Quality </v>
          </cell>
        </row>
        <row r="904">
          <cell r="B904" t="str">
            <v>09C01</v>
          </cell>
          <cell r="C904" t="str">
            <v xml:space="preserve">      High ash content </v>
          </cell>
          <cell r="D904" t="str">
            <v>9200</v>
          </cell>
        </row>
        <row r="905">
          <cell r="B905" t="str">
            <v>09C02</v>
          </cell>
          <cell r="C905" t="str">
            <v xml:space="preserve">      Low grindability </v>
          </cell>
          <cell r="D905" t="str">
            <v>9210</v>
          </cell>
        </row>
        <row r="906">
          <cell r="B906" t="str">
            <v>09C03</v>
          </cell>
          <cell r="C906" t="str">
            <v xml:space="preserve">      High sulfur content </v>
          </cell>
          <cell r="D906" t="str">
            <v>9220</v>
          </cell>
        </row>
        <row r="907">
          <cell r="B907" t="str">
            <v>09C04</v>
          </cell>
          <cell r="C907" t="str">
            <v xml:space="preserve">      High vanadium content </v>
          </cell>
          <cell r="D907" t="str">
            <v>9230</v>
          </cell>
        </row>
        <row r="908">
          <cell r="B908" t="str">
            <v>09C05</v>
          </cell>
          <cell r="C908" t="str">
            <v xml:space="preserve">      High sodium content </v>
          </cell>
          <cell r="D908" t="str">
            <v>9240</v>
          </cell>
        </row>
        <row r="909">
          <cell r="B909" t="str">
            <v>09C06</v>
          </cell>
          <cell r="C909" t="str">
            <v xml:space="preserve">      Low Btu coal </v>
          </cell>
          <cell r="D909" t="str">
            <v>9250</v>
          </cell>
        </row>
        <row r="910">
          <cell r="B910" t="str">
            <v>09C07</v>
          </cell>
          <cell r="C910" t="str">
            <v xml:space="preserve">      Low Btu oil </v>
          </cell>
          <cell r="D910" t="str">
            <v>9260</v>
          </cell>
        </row>
        <row r="911">
          <cell r="B911" t="str">
            <v>09C08</v>
          </cell>
          <cell r="C911" t="str">
            <v xml:space="preserve">      Wet coal </v>
          </cell>
          <cell r="D911" t="str">
            <v>9270</v>
          </cell>
        </row>
        <row r="912">
          <cell r="B912" t="str">
            <v>09C09</v>
          </cell>
          <cell r="C912" t="str">
            <v xml:space="preserve">      Frozen coal </v>
          </cell>
          <cell r="D912" t="str">
            <v>9280</v>
          </cell>
        </row>
        <row r="913">
          <cell r="B913" t="str">
            <v>09C10</v>
          </cell>
          <cell r="C913" t="str">
            <v xml:space="preserve">      Other fuel quality problems</v>
          </cell>
          <cell r="D913" t="str">
            <v>9290</v>
          </cell>
        </row>
        <row r="914">
          <cell r="B914" t="str">
            <v>09D</v>
          </cell>
          <cell r="C914" t="str">
            <v xml:space="preserve">   Miscellaneous (External)</v>
          </cell>
        </row>
        <row r="915">
          <cell r="B915" t="str">
            <v>09D01</v>
          </cell>
          <cell r="C915" t="str">
            <v xml:space="preserve">      Transmission system problems other than catastrophes (dont include switchyard problems in this category)</v>
          </cell>
          <cell r="D915" t="str">
            <v>9300</v>
          </cell>
        </row>
        <row r="916">
          <cell r="B916" t="str">
            <v>09D02</v>
          </cell>
          <cell r="C916" t="str">
            <v xml:space="preserve">      Ash disposal problem</v>
          </cell>
          <cell r="D916" t="str">
            <v>9305</v>
          </cell>
        </row>
        <row r="917">
          <cell r="B917" t="str">
            <v>09D03</v>
          </cell>
          <cell r="C917" t="str">
            <v xml:space="preserve">      Operator training</v>
          </cell>
          <cell r="D917" t="str">
            <v>9310</v>
          </cell>
        </row>
        <row r="918">
          <cell r="B918" t="str">
            <v>09D04</v>
          </cell>
          <cell r="C918" t="str">
            <v xml:space="preserve">      Other miscellaneous external problems</v>
          </cell>
          <cell r="D918" t="str">
            <v>9320</v>
          </cell>
        </row>
        <row r="919">
          <cell r="B919" t="str">
            <v>0IJ</v>
          </cell>
          <cell r="C919" t="str">
            <v xml:space="preserve">   Boiler Control Systems (including instruments which input to the controls)  </v>
          </cell>
        </row>
        <row r="920">
          <cell r="B920" t="str">
            <v>0IJ01</v>
          </cell>
          <cell r="C920" t="str">
            <v xml:space="preserve">      Feedwater controls</v>
          </cell>
          <cell r="D920" t="str">
            <v>1700</v>
          </cell>
        </row>
        <row r="921">
          <cell r="B921" t="str">
            <v>0IJ02</v>
          </cell>
          <cell r="C921" t="str">
            <v xml:space="preserve">      Combustion/steam condition controls</v>
          </cell>
          <cell r="D921" t="str">
            <v>1710</v>
          </cell>
        </row>
        <row r="922">
          <cell r="B922" t="str">
            <v>0IJ03</v>
          </cell>
          <cell r="C922" t="str">
            <v xml:space="preserve">      Desuperheater/attemperator controls </v>
          </cell>
          <cell r="D922" t="str">
            <v>1720</v>
          </cell>
        </row>
        <row r="923">
          <cell r="B923" t="str">
            <v>0IJ04</v>
          </cell>
          <cell r="C923" t="str">
            <v xml:space="preserve">      Boiler explosion or implosion </v>
          </cell>
          <cell r="D923" t="str">
            <v>1730</v>
          </cell>
        </row>
        <row r="924">
          <cell r="B924" t="str">
            <v>0IJ05</v>
          </cell>
          <cell r="C924" t="str">
            <v xml:space="preserve">      Gage glasses </v>
          </cell>
          <cell r="D924" t="str">
            <v>1740</v>
          </cell>
        </row>
        <row r="925">
          <cell r="B925" t="str">
            <v>0IJ06</v>
          </cell>
          <cell r="C925" t="str">
            <v xml:space="preserve">      Burner management system </v>
          </cell>
          <cell r="D925" t="str">
            <v>1750</v>
          </cell>
        </row>
        <row r="926">
          <cell r="B926" t="str">
            <v>0IJ07</v>
          </cell>
          <cell r="C926" t="str">
            <v xml:space="preserve">      Other boiler control problems  </v>
          </cell>
          <cell r="D926" t="str">
            <v>1799</v>
          </cell>
        </row>
        <row r="927">
          <cell r="B927" t="str">
            <v>10</v>
          </cell>
          <cell r="C927" t="str">
            <v>REGULATORY, SAFETY, ENVIRONMENTAL</v>
          </cell>
        </row>
        <row r="928">
          <cell r="B928" t="str">
            <v>10A</v>
          </cell>
          <cell r="C928" t="str">
            <v xml:space="preserve">   Regulatory</v>
          </cell>
        </row>
        <row r="929">
          <cell r="B929" t="str">
            <v>10A01</v>
          </cell>
          <cell r="C929" t="str">
            <v xml:space="preserve">      Regulatory (environmental) proceedings and hearings - regulatory agency initiated</v>
          </cell>
          <cell r="D929" t="str">
            <v>9504</v>
          </cell>
        </row>
        <row r="930">
          <cell r="B930" t="str">
            <v>10A02</v>
          </cell>
          <cell r="C930" t="str">
            <v xml:space="preserve">      Regulatory (environmental) proceedings and hearings - intervenor initiated </v>
          </cell>
          <cell r="D930" t="str">
            <v>9506</v>
          </cell>
        </row>
        <row r="931">
          <cell r="B931" t="str">
            <v>10A03</v>
          </cell>
          <cell r="C931" t="str">
            <v xml:space="preserve">      Plant modifications strictly for compliance with new or changed regulatory requirements(scrubbers,cooling towers,etc) </v>
          </cell>
          <cell r="D931" t="str">
            <v>9510</v>
          </cell>
        </row>
        <row r="932">
          <cell r="B932" t="str">
            <v>10A04</v>
          </cell>
          <cell r="C932" t="str">
            <v xml:space="preserve">      Miscellaneous regulatory</v>
          </cell>
          <cell r="D932" t="str">
            <v>9590</v>
          </cell>
        </row>
        <row r="933">
          <cell r="B933" t="str">
            <v>10B</v>
          </cell>
          <cell r="C933" t="str">
            <v xml:space="preserve">   Stack Emission (include exhaust emissions)</v>
          </cell>
        </row>
        <row r="934">
          <cell r="B934" t="str">
            <v>10B01</v>
          </cell>
          <cell r="C934" t="str">
            <v xml:space="preserve">      SO2 stack emissions</v>
          </cell>
          <cell r="D934" t="str">
            <v>9600</v>
          </cell>
        </row>
        <row r="935">
          <cell r="B935" t="str">
            <v>10B02</v>
          </cell>
          <cell r="C935" t="str">
            <v xml:space="preserve">      NOx stack emissions </v>
          </cell>
          <cell r="D935" t="str">
            <v>9610</v>
          </cell>
        </row>
        <row r="936">
          <cell r="B936" t="str">
            <v>10B03</v>
          </cell>
          <cell r="C936" t="str">
            <v xml:space="preserve">      Particulate stack emissions</v>
          </cell>
          <cell r="D936" t="str">
            <v>9620</v>
          </cell>
        </row>
        <row r="937">
          <cell r="B937" t="str">
            <v>10B04</v>
          </cell>
          <cell r="C937" t="str">
            <v xml:space="preserve">      Opacity</v>
          </cell>
          <cell r="D937" t="str">
            <v>9630</v>
          </cell>
        </row>
        <row r="938">
          <cell r="B938" t="str">
            <v>10B05</v>
          </cell>
          <cell r="C938" t="str">
            <v xml:space="preserve">      Other stack or exhaust emissions</v>
          </cell>
          <cell r="D938" t="str">
            <v>9650</v>
          </cell>
        </row>
        <row r="939">
          <cell r="B939" t="str">
            <v>10B06</v>
          </cell>
          <cell r="C939" t="str">
            <v xml:space="preserve">      SO2 stack emissions</v>
          </cell>
          <cell r="D939" t="str">
            <v>9603</v>
          </cell>
        </row>
        <row r="940">
          <cell r="B940" t="str">
            <v>10B07</v>
          </cell>
          <cell r="C940" t="str">
            <v xml:space="preserve">      NOx stack emissions </v>
          </cell>
          <cell r="D940" t="str">
            <v>9613</v>
          </cell>
        </row>
        <row r="941">
          <cell r="B941" t="str">
            <v>10B08</v>
          </cell>
          <cell r="C941" t="str">
            <v xml:space="preserve">      Particulate stack emissions </v>
          </cell>
          <cell r="D941" t="str">
            <v>9623</v>
          </cell>
        </row>
        <row r="942">
          <cell r="B942" t="str">
            <v>10B09</v>
          </cell>
          <cell r="C942" t="str">
            <v xml:space="preserve">      Opacity</v>
          </cell>
          <cell r="D942" t="str">
            <v>9633</v>
          </cell>
        </row>
        <row r="943">
          <cell r="B943" t="str">
            <v>10B10</v>
          </cell>
          <cell r="C943" t="str">
            <v xml:space="preserve">      Other stack or exhaust emissions</v>
          </cell>
          <cell r="D943" t="str">
            <v>9653</v>
          </cell>
        </row>
        <row r="944">
          <cell r="B944" t="str">
            <v>10C</v>
          </cell>
          <cell r="C944" t="str">
            <v xml:space="preserve">   Other Operating Environmental Limitations</v>
          </cell>
        </row>
        <row r="945">
          <cell r="B945" t="str">
            <v>10C01</v>
          </cell>
          <cell r="C945" t="str">
            <v xml:space="preserve">      Thermal discharge limits</v>
          </cell>
          <cell r="D945" t="str">
            <v>9660</v>
          </cell>
        </row>
        <row r="946">
          <cell r="B946" t="str">
            <v>10C02</v>
          </cell>
          <cell r="C946" t="str">
            <v xml:space="preserve">      Noise limits (not for personnel safety)</v>
          </cell>
          <cell r="D946" t="str">
            <v>9670</v>
          </cell>
        </row>
        <row r="947">
          <cell r="B947" t="str">
            <v>10C03</v>
          </cell>
          <cell r="C947" t="str">
            <v xml:space="preserve">      Fish kill</v>
          </cell>
          <cell r="D947" t="str">
            <v>9680</v>
          </cell>
        </row>
        <row r="948">
          <cell r="B948" t="str">
            <v>10C04</v>
          </cell>
          <cell r="C948" t="str">
            <v xml:space="preserve">      Other miscellaneous operational environmental limits</v>
          </cell>
          <cell r="D948" t="str">
            <v>9690</v>
          </cell>
        </row>
        <row r="949">
          <cell r="B949" t="str">
            <v>10C05</v>
          </cell>
          <cell r="C949" t="str">
            <v xml:space="preserve">      Thermal discharge limits</v>
          </cell>
          <cell r="D949" t="str">
            <v>9663</v>
          </cell>
        </row>
        <row r="950">
          <cell r="B950" t="str">
            <v>10C06</v>
          </cell>
          <cell r="C950" t="str">
            <v xml:space="preserve">      Noise limits (not for personnel safety)</v>
          </cell>
          <cell r="D950" t="str">
            <v>9673</v>
          </cell>
        </row>
        <row r="951">
          <cell r="B951" t="str">
            <v>10C07</v>
          </cell>
          <cell r="C951" t="str">
            <v xml:space="preserve">      Fish kill</v>
          </cell>
          <cell r="D951" t="str">
            <v>9683</v>
          </cell>
        </row>
        <row r="952">
          <cell r="B952" t="str">
            <v>10C08</v>
          </cell>
          <cell r="C952" t="str">
            <v xml:space="preserve">      Other miscellaneous operational environmental limits</v>
          </cell>
          <cell r="D952" t="str">
            <v>9693</v>
          </cell>
        </row>
        <row r="953">
          <cell r="B953" t="str">
            <v>10C09</v>
          </cell>
          <cell r="C953" t="str">
            <v xml:space="preserve">      Noise limits (not for personnel safety)</v>
          </cell>
          <cell r="D953" t="str">
            <v>9676</v>
          </cell>
        </row>
        <row r="954">
          <cell r="B954" t="str">
            <v>10C10</v>
          </cell>
          <cell r="C954" t="str">
            <v xml:space="preserve">      Fish kill</v>
          </cell>
          <cell r="D954" t="str">
            <v>9686</v>
          </cell>
        </row>
        <row r="955">
          <cell r="B955" t="str">
            <v>10C11</v>
          </cell>
          <cell r="C955" t="str">
            <v xml:space="preserve">      Other miscellaneous operational environmental limits</v>
          </cell>
          <cell r="D955" t="str">
            <v>9696</v>
          </cell>
        </row>
        <row r="956">
          <cell r="B956" t="str">
            <v>10D</v>
          </cell>
          <cell r="C956" t="str">
            <v xml:space="preserve">   Safety</v>
          </cell>
        </row>
        <row r="957">
          <cell r="B957" t="str">
            <v>10D01</v>
          </cell>
          <cell r="C957" t="str">
            <v xml:space="preserve">      OSHA-related retrofit or inspection </v>
          </cell>
          <cell r="D957" t="str">
            <v>9700</v>
          </cell>
        </row>
        <row r="958">
          <cell r="B958" t="str">
            <v>10D02</v>
          </cell>
          <cell r="C958" t="str">
            <v xml:space="preserve">      Other safety problems</v>
          </cell>
          <cell r="D958" t="str">
            <v>9720</v>
          </cell>
        </row>
        <row r="959">
          <cell r="B959" t="str">
            <v>11</v>
          </cell>
          <cell r="C959" t="str">
            <v>PERSONNEL ERRORS</v>
          </cell>
        </row>
        <row r="960">
          <cell r="B960" t="str">
            <v>11A</v>
          </cell>
          <cell r="C960" t="str">
            <v xml:space="preserve">   PERSONNEL ERRORS</v>
          </cell>
        </row>
        <row r="961">
          <cell r="B961" t="str">
            <v>11A01</v>
          </cell>
          <cell r="C961" t="str">
            <v xml:space="preserve">      Operator error </v>
          </cell>
          <cell r="D961" t="str">
            <v>9900</v>
          </cell>
        </row>
        <row r="962">
          <cell r="B962" t="str">
            <v>11A02</v>
          </cell>
          <cell r="C962" t="str">
            <v xml:space="preserve">      Maintenance error </v>
          </cell>
          <cell r="D962" t="str">
            <v>9910</v>
          </cell>
        </row>
        <row r="963">
          <cell r="B963" t="str">
            <v>11A03</v>
          </cell>
          <cell r="C963" t="str">
            <v xml:space="preserve">      Contractor error    </v>
          </cell>
          <cell r="D963" t="str">
            <v>9920</v>
          </cell>
        </row>
        <row r="964">
          <cell r="B964" t="str">
            <v>12</v>
          </cell>
          <cell r="C964" t="str">
            <v>PERFORMANCE</v>
          </cell>
        </row>
        <row r="965">
          <cell r="B965" t="str">
            <v>12A</v>
          </cell>
          <cell r="C965" t="str">
            <v xml:space="preserve">   PERFORMANCE</v>
          </cell>
        </row>
        <row r="966">
          <cell r="B966" t="str">
            <v>12A1</v>
          </cell>
          <cell r="C966" t="str">
            <v xml:space="preserve">      Total unit performance testing (use appropriate codes for individual component testing)</v>
          </cell>
          <cell r="D966" t="str">
            <v>9999</v>
          </cell>
        </row>
      </sheetData>
      <sheetData sheetId="10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ung-FOT"/>
      <sheetName val="Fraksi"/>
      <sheetName val="Volume FOT"/>
      <sheetName val="V.lot2 Update"/>
      <sheetName val="Fraksi LOT update"/>
      <sheetName val="Calc LOT"/>
      <sheetName val="Mutasi PLN"/>
      <sheetName val="Dashboard"/>
      <sheetName val="8"/>
      <sheetName val="BAPP BB"/>
      <sheetName val="BAPP HSD"/>
      <sheetName val="BAPP"/>
      <sheetName val="Penerimaan HSD"/>
      <sheetName val="Resume StartUp"/>
      <sheetName val="Resume"/>
      <sheetName val="BA Sonding"/>
      <sheetName val="1. S.LOT"/>
      <sheetName val="2. M.LOT02"/>
      <sheetName val="3. S.FOT"/>
      <sheetName val="4. R.FOT"/>
      <sheetName val="6.Pn.HSD"/>
      <sheetName val="R.Pemakaian"/>
      <sheetName val="7.Pn.Tongkang"/>
      <sheetName val="5. Pk. HSD"/>
      <sheetName val="M.Tangki BBM Albes"/>
      <sheetName val="BBM Drum"/>
      <sheetName val="Monitoring TUG 9"/>
      <sheetName val="Rekap Pronia"/>
      <sheetName val="R. HSD"/>
      <sheetName val="R. HSD Bulanan"/>
      <sheetName val="R.BB"/>
      <sheetName val="R. BB Bulanan"/>
      <sheetName val="Update BB&amp;HSD"/>
      <sheetName val="9. Pk.BB"/>
      <sheetName val="Mutasi BB 24.00"/>
      <sheetName val="SLA8-Daily Report"/>
      <sheetName val="10. Pn.BB"/>
      <sheetName val="HSD&amp;BB"/>
      <sheetName val="Jadwal shift Operator"/>
    </sheetNames>
    <sheetDataSet>
      <sheetData sheetId="0"/>
      <sheetData sheetId="1">
        <row r="5">
          <cell r="A5">
            <v>0</v>
          </cell>
          <cell r="B5">
            <v>0</v>
          </cell>
          <cell r="D5">
            <v>0</v>
          </cell>
          <cell r="E5">
            <v>0</v>
          </cell>
          <cell r="G5">
            <v>0</v>
          </cell>
          <cell r="H5">
            <v>0</v>
          </cell>
          <cell r="J5">
            <v>0</v>
          </cell>
          <cell r="K5">
            <v>0</v>
          </cell>
          <cell r="M5">
            <v>0</v>
          </cell>
          <cell r="N5">
            <v>0</v>
          </cell>
        </row>
        <row r="6">
          <cell r="A6">
            <v>1</v>
          </cell>
          <cell r="B6">
            <v>72.430000000000007</v>
          </cell>
          <cell r="D6">
            <v>1</v>
          </cell>
          <cell r="E6">
            <v>72.41</v>
          </cell>
          <cell r="G6">
            <v>1</v>
          </cell>
          <cell r="H6">
            <v>72.38</v>
          </cell>
          <cell r="J6">
            <v>1</v>
          </cell>
          <cell r="K6">
            <v>72.37</v>
          </cell>
          <cell r="M6">
            <v>1</v>
          </cell>
          <cell r="N6">
            <v>72.400000000000006</v>
          </cell>
        </row>
        <row r="7">
          <cell r="A7">
            <v>2</v>
          </cell>
          <cell r="B7">
            <v>144.86000000000001</v>
          </cell>
          <cell r="D7">
            <v>2</v>
          </cell>
          <cell r="E7">
            <v>144.82</v>
          </cell>
          <cell r="G7">
            <v>2</v>
          </cell>
          <cell r="H7">
            <v>144.76</v>
          </cell>
          <cell r="J7">
            <v>2</v>
          </cell>
          <cell r="K7">
            <v>144.74</v>
          </cell>
          <cell r="M7">
            <v>2</v>
          </cell>
          <cell r="N7">
            <v>144.80000000000001</v>
          </cell>
        </row>
        <row r="8">
          <cell r="A8">
            <v>3</v>
          </cell>
          <cell r="B8">
            <v>217.29</v>
          </cell>
          <cell r="D8">
            <v>3</v>
          </cell>
          <cell r="E8">
            <v>217.23</v>
          </cell>
          <cell r="G8">
            <v>3</v>
          </cell>
          <cell r="H8">
            <v>217.14</v>
          </cell>
          <cell r="J8">
            <v>3</v>
          </cell>
          <cell r="K8">
            <v>217.11</v>
          </cell>
          <cell r="M8">
            <v>3</v>
          </cell>
          <cell r="N8">
            <v>217.2</v>
          </cell>
        </row>
        <row r="9">
          <cell r="A9">
            <v>4</v>
          </cell>
          <cell r="B9">
            <v>289.72000000000003</v>
          </cell>
          <cell r="D9">
            <v>4</v>
          </cell>
          <cell r="E9">
            <v>289.64</v>
          </cell>
          <cell r="G9">
            <v>4</v>
          </cell>
          <cell r="H9">
            <v>289.52</v>
          </cell>
          <cell r="J9">
            <v>4</v>
          </cell>
          <cell r="K9">
            <v>289.48</v>
          </cell>
          <cell r="M9">
            <v>4</v>
          </cell>
          <cell r="N9">
            <v>289.60000000000002</v>
          </cell>
        </row>
        <row r="10">
          <cell r="A10">
            <v>5</v>
          </cell>
          <cell r="B10">
            <v>362.15</v>
          </cell>
          <cell r="D10">
            <v>5</v>
          </cell>
          <cell r="E10">
            <v>362.05</v>
          </cell>
          <cell r="G10">
            <v>5</v>
          </cell>
          <cell r="H10">
            <v>361.9</v>
          </cell>
          <cell r="J10">
            <v>5</v>
          </cell>
          <cell r="K10">
            <v>361.85</v>
          </cell>
          <cell r="M10">
            <v>5</v>
          </cell>
          <cell r="N10">
            <v>362</v>
          </cell>
        </row>
        <row r="11">
          <cell r="A11">
            <v>6</v>
          </cell>
          <cell r="B11">
            <v>434.58</v>
          </cell>
          <cell r="D11">
            <v>6</v>
          </cell>
          <cell r="E11">
            <v>434.46</v>
          </cell>
          <cell r="G11">
            <v>6</v>
          </cell>
          <cell r="H11">
            <v>434.28</v>
          </cell>
          <cell r="J11">
            <v>6</v>
          </cell>
          <cell r="K11">
            <v>434.22</v>
          </cell>
          <cell r="M11">
            <v>6</v>
          </cell>
          <cell r="N11">
            <v>434.4</v>
          </cell>
        </row>
        <row r="12">
          <cell r="A12">
            <v>7</v>
          </cell>
          <cell r="B12">
            <v>507.01</v>
          </cell>
          <cell r="D12">
            <v>7</v>
          </cell>
          <cell r="E12">
            <v>506.87</v>
          </cell>
          <cell r="G12">
            <v>7</v>
          </cell>
          <cell r="H12">
            <v>506.66</v>
          </cell>
          <cell r="J12">
            <v>7</v>
          </cell>
          <cell r="K12">
            <v>506.59</v>
          </cell>
          <cell r="M12">
            <v>7</v>
          </cell>
          <cell r="N12">
            <v>506.8</v>
          </cell>
        </row>
        <row r="13">
          <cell r="A13">
            <v>8</v>
          </cell>
          <cell r="B13">
            <v>579.44000000000005</v>
          </cell>
          <cell r="D13">
            <v>8</v>
          </cell>
          <cell r="E13">
            <v>579.28</v>
          </cell>
          <cell r="G13">
            <v>8</v>
          </cell>
          <cell r="H13">
            <v>579.04</v>
          </cell>
          <cell r="J13">
            <v>8</v>
          </cell>
          <cell r="K13">
            <v>578.96</v>
          </cell>
          <cell r="M13">
            <v>8</v>
          </cell>
          <cell r="N13">
            <v>579.20000000000005</v>
          </cell>
        </row>
        <row r="14">
          <cell r="A14">
            <v>9</v>
          </cell>
          <cell r="B14">
            <v>651.87</v>
          </cell>
          <cell r="D14">
            <v>9</v>
          </cell>
          <cell r="E14">
            <v>651.69000000000005</v>
          </cell>
          <cell r="G14">
            <v>9</v>
          </cell>
          <cell r="H14">
            <v>651.41999999999996</v>
          </cell>
          <cell r="J14">
            <v>9</v>
          </cell>
          <cell r="K14">
            <v>651.33000000000004</v>
          </cell>
          <cell r="M14">
            <v>9</v>
          </cell>
          <cell r="N14">
            <v>651.6</v>
          </cell>
        </row>
        <row r="15">
          <cell r="A15">
            <v>10</v>
          </cell>
          <cell r="B15">
            <v>724.3</v>
          </cell>
          <cell r="D15">
            <v>10</v>
          </cell>
          <cell r="E15">
            <v>724.1</v>
          </cell>
          <cell r="G15">
            <v>10</v>
          </cell>
          <cell r="H15">
            <v>723.8</v>
          </cell>
          <cell r="J15">
            <v>10</v>
          </cell>
          <cell r="K15">
            <v>723.7</v>
          </cell>
          <cell r="M15">
            <v>10</v>
          </cell>
          <cell r="N15">
            <v>724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umsi"/>
      <sheetName val="Depresiasi"/>
      <sheetName val="Simulasi Operasi"/>
      <sheetName val="Breakdown Bhn Bkr &amp; Faktor Ops"/>
      <sheetName val="Rencana Anggaran Operasi 2008"/>
      <sheetName val="Sim Inc Stat 2008"/>
      <sheetName val="Revenue 2006"/>
      <sheetName val="Sim Cash Flow 2007"/>
      <sheetName val="Inc Stat"/>
      <sheetName val="CF"/>
      <sheetName val="Balance 2008"/>
      <sheetName val="4 slide"/>
      <sheetName val="Analisa Rasio 2008"/>
      <sheetName val="Analisa Rasio 2007"/>
      <sheetName val="Compare rasio 2006 - 2007"/>
      <sheetName val="Rekapitulasi Faktor Operasi"/>
      <sheetName val="Sim Pendapatan 2008"/>
      <sheetName val="Anggaran Batu Bara"/>
      <sheetName val="Anggaran BBM"/>
      <sheetName val="Anggaran Pelumas"/>
      <sheetName val="Anggaran Kimia"/>
      <sheetName val="Kontrak Payung"/>
      <sheetName val="Anggaran Investasi"/>
      <sheetName val="Rekap Anggaran Har"/>
      <sheetName val="Anggaran Har #1"/>
      <sheetName val="Anggaran Har #2"/>
      <sheetName val="Anggaran Har BOP"/>
      <sheetName val="Anggaran Har Non Instalasi"/>
      <sheetName val="Anggaran Adm Umm &amp; Sarana"/>
      <sheetName val="Anggaran Adm LK3"/>
      <sheetName val="Anggaran SDM (Pelatihan)"/>
      <sheetName val="Jenis Pelatihan"/>
      <sheetName val="Analisa"/>
      <sheetName val="pkrp"/>
      <sheetName val="R_ccode"/>
      <sheetName val="St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4">
          <cell r="E14" t="str">
            <v>Adm Perkantoran</v>
          </cell>
          <cell r="S14">
            <v>1</v>
          </cell>
          <cell r="V14">
            <v>4</v>
          </cell>
          <cell r="X14">
            <v>3000000</v>
          </cell>
          <cell r="Z14">
            <v>3000000</v>
          </cell>
          <cell r="AB14" t="str">
            <v xml:space="preserve">Indotrain </v>
          </cell>
          <cell r="AL14" t="str">
            <v>Yogyakarta</v>
          </cell>
        </row>
        <row r="15">
          <cell r="E15" t="str">
            <v>AK3 umum</v>
          </cell>
          <cell r="S15">
            <v>2</v>
          </cell>
          <cell r="V15">
            <v>5</v>
          </cell>
          <cell r="X15">
            <v>3000000</v>
          </cell>
          <cell r="Z15">
            <v>6000000</v>
          </cell>
          <cell r="AB15" t="str">
            <v>Firesafety Institute</v>
          </cell>
          <cell r="AL15" t="str">
            <v>Bogor</v>
          </cell>
        </row>
        <row r="16">
          <cell r="E16" t="str">
            <v>Akuntansi Keuangan</v>
          </cell>
          <cell r="V16">
            <v>5</v>
          </cell>
          <cell r="X16">
            <v>2000000</v>
          </cell>
          <cell r="Z16">
            <v>0</v>
          </cell>
          <cell r="AB16" t="str">
            <v>IAI</v>
          </cell>
          <cell r="AL16" t="str">
            <v>Jakarta</v>
          </cell>
        </row>
        <row r="17">
          <cell r="E17" t="str">
            <v>Anggaran Perusahaan</v>
          </cell>
          <cell r="V17">
            <v>4</v>
          </cell>
          <cell r="X17">
            <v>3000000</v>
          </cell>
          <cell r="Z17">
            <v>0</v>
          </cell>
          <cell r="AB17" t="str">
            <v xml:space="preserve">IAI </v>
          </cell>
          <cell r="AL17" t="str">
            <v>Jakarta</v>
          </cell>
        </row>
        <row r="18">
          <cell r="E18" t="str">
            <v>Audit Dasar 2</v>
          </cell>
          <cell r="V18">
            <v>5</v>
          </cell>
          <cell r="X18">
            <v>4000000</v>
          </cell>
          <cell r="Z18">
            <v>0</v>
          </cell>
          <cell r="AB18" t="str">
            <v>YPIA</v>
          </cell>
          <cell r="AL18" t="str">
            <v>Jakarta</v>
          </cell>
        </row>
        <row r="19">
          <cell r="E19" t="str">
            <v>Audit Teknologi Advance</v>
          </cell>
          <cell r="V19">
            <v>3</v>
          </cell>
          <cell r="X19">
            <v>3500000</v>
          </cell>
          <cell r="Z19">
            <v>0</v>
          </cell>
          <cell r="AB19" t="str">
            <v>YPIA</v>
          </cell>
          <cell r="AL19" t="str">
            <v>Jakarta</v>
          </cell>
        </row>
        <row r="20">
          <cell r="E20" t="str">
            <v>Bahasa Inggris (In House Training)</v>
          </cell>
          <cell r="V20">
            <v>6</v>
          </cell>
          <cell r="X20">
            <v>250000</v>
          </cell>
          <cell r="Z20">
            <v>0</v>
          </cell>
          <cell r="AB20" t="str">
            <v>Oxford</v>
          </cell>
          <cell r="AL20" t="str">
            <v>Bekasi</v>
          </cell>
        </row>
        <row r="21">
          <cell r="E21" t="str">
            <v>Pembukuan Dasar</v>
          </cell>
          <cell r="V21">
            <v>4</v>
          </cell>
          <cell r="X21">
            <v>3000000</v>
          </cell>
          <cell r="Z21">
            <v>0</v>
          </cell>
          <cell r="AB21" t="str">
            <v>LPPM</v>
          </cell>
          <cell r="AL21" t="str">
            <v>Jakarta</v>
          </cell>
        </row>
        <row r="22">
          <cell r="E22" t="str">
            <v>Coorporate Finance</v>
          </cell>
          <cell r="V22">
            <v>3</v>
          </cell>
          <cell r="X22">
            <v>3000000</v>
          </cell>
          <cell r="Z22">
            <v>0</v>
          </cell>
          <cell r="AB22" t="str">
            <v>MBT</v>
          </cell>
          <cell r="AL22" t="str">
            <v>Bandung</v>
          </cell>
        </row>
        <row r="23">
          <cell r="E23" t="str">
            <v>Dasar Akuntansi</v>
          </cell>
          <cell r="V23">
            <v>5</v>
          </cell>
          <cell r="X23">
            <v>3500000</v>
          </cell>
          <cell r="Z23">
            <v>0</v>
          </cell>
          <cell r="AB23" t="str">
            <v>Prasetya Mulya</v>
          </cell>
          <cell r="AL23" t="str">
            <v>Jakarta</v>
          </cell>
        </row>
        <row r="24">
          <cell r="E24" t="str">
            <v>Dasar-dasar K3</v>
          </cell>
          <cell r="V24">
            <v>3</v>
          </cell>
          <cell r="X24">
            <v>3000000</v>
          </cell>
          <cell r="Z24">
            <v>0</v>
          </cell>
          <cell r="AB24" t="str">
            <v>Firesafety Institute</v>
          </cell>
          <cell r="AL24" t="str">
            <v>Jakarta</v>
          </cell>
        </row>
        <row r="25">
          <cell r="E25" t="str">
            <v>Evaluasi Kinerja Karyawan</v>
          </cell>
          <cell r="V25">
            <v>2</v>
          </cell>
          <cell r="X25">
            <v>1500000</v>
          </cell>
          <cell r="Z25">
            <v>0</v>
          </cell>
          <cell r="AB25" t="str">
            <v xml:space="preserve">HRD Forum </v>
          </cell>
          <cell r="AL25" t="str">
            <v>Jakarta</v>
          </cell>
        </row>
        <row r="26">
          <cell r="E26" t="str">
            <v>Hukum Kontrak Bisnis</v>
          </cell>
          <cell r="V26">
            <v>3</v>
          </cell>
          <cell r="X26">
            <v>2500000</v>
          </cell>
          <cell r="Z26">
            <v>0</v>
          </cell>
          <cell r="AB26" t="str">
            <v>CLTC</v>
          </cell>
          <cell r="AL26" t="str">
            <v>Jakarta</v>
          </cell>
        </row>
        <row r="27">
          <cell r="E27" t="str">
            <v>Identifikasi &amp; Pemetaan Resiko</v>
          </cell>
          <cell r="V27">
            <v>3</v>
          </cell>
          <cell r="X27">
            <v>2500000</v>
          </cell>
          <cell r="Z27">
            <v>0</v>
          </cell>
          <cell r="AB27" t="str">
            <v xml:space="preserve">LPPM </v>
          </cell>
          <cell r="AL27" t="str">
            <v>Jakarta</v>
          </cell>
        </row>
        <row r="28">
          <cell r="E28" t="str">
            <v>Supply Chain Management</v>
          </cell>
          <cell r="S28">
            <v>3</v>
          </cell>
          <cell r="V28">
            <v>4</v>
          </cell>
          <cell r="X28">
            <v>3000000</v>
          </cell>
          <cell r="Z28">
            <v>9000000</v>
          </cell>
          <cell r="AB28" t="str">
            <v>LPPM</v>
          </cell>
          <cell r="AL28" t="str">
            <v>Jakarta</v>
          </cell>
        </row>
        <row r="29">
          <cell r="E29" t="str">
            <v>Manajemen Bagi Sekretaris</v>
          </cell>
          <cell r="S29">
            <v>1</v>
          </cell>
          <cell r="V29">
            <v>3</v>
          </cell>
          <cell r="X29">
            <v>3000000</v>
          </cell>
          <cell r="Z29">
            <v>3000000</v>
          </cell>
          <cell r="AB29" t="str">
            <v>LPPM</v>
          </cell>
          <cell r="AL29" t="str">
            <v>Jakarta</v>
          </cell>
        </row>
        <row r="30">
          <cell r="E30" t="str">
            <v>Logic &amp; Sequence</v>
          </cell>
          <cell r="V30">
            <v>6</v>
          </cell>
          <cell r="X30">
            <v>10300000</v>
          </cell>
          <cell r="Z30">
            <v>0</v>
          </cell>
          <cell r="AB30" t="str">
            <v>Udiklat Suralaya</v>
          </cell>
          <cell r="AL30" t="str">
            <v>Banten</v>
          </cell>
        </row>
        <row r="31">
          <cell r="E31" t="str">
            <v>Manajemen Konflik</v>
          </cell>
          <cell r="V31">
            <v>3</v>
          </cell>
          <cell r="X31">
            <v>3000000</v>
          </cell>
          <cell r="Z31">
            <v>0</v>
          </cell>
          <cell r="AB31" t="str">
            <v>Prasetya Mulya</v>
          </cell>
          <cell r="AL31" t="str">
            <v>Jakarta</v>
          </cell>
        </row>
        <row r="32">
          <cell r="E32" t="str">
            <v>Manajemen Pemeliharaan</v>
          </cell>
          <cell r="S32">
            <v>3</v>
          </cell>
          <cell r="V32">
            <v>4</v>
          </cell>
          <cell r="X32">
            <v>3750000</v>
          </cell>
          <cell r="Z32">
            <v>11250000</v>
          </cell>
          <cell r="AB32" t="str">
            <v>LPPM</v>
          </cell>
          <cell r="AL32" t="str">
            <v>Jakarta</v>
          </cell>
        </row>
        <row r="33">
          <cell r="E33" t="str">
            <v>Manajemen Proyek</v>
          </cell>
          <cell r="V33">
            <v>4</v>
          </cell>
          <cell r="X33">
            <v>3500000</v>
          </cell>
          <cell r="Z33">
            <v>0</v>
          </cell>
          <cell r="AB33" t="str">
            <v>LPPM</v>
          </cell>
          <cell r="AL33" t="str">
            <v>Jakarta</v>
          </cell>
        </row>
        <row r="34">
          <cell r="E34" t="str">
            <v>Model Kuantitatif Resiko</v>
          </cell>
          <cell r="V34">
            <v>3</v>
          </cell>
          <cell r="X34">
            <v>2500000</v>
          </cell>
          <cell r="Z34">
            <v>0</v>
          </cell>
          <cell r="AB34" t="str">
            <v>LPPM</v>
          </cell>
          <cell r="AL34" t="str">
            <v>Jakarta</v>
          </cell>
        </row>
        <row r="35">
          <cell r="E35" t="str">
            <v>Negotiation &amp; Contract Drafting</v>
          </cell>
          <cell r="V35">
            <v>4</v>
          </cell>
          <cell r="X35">
            <v>3500000</v>
          </cell>
          <cell r="Z35">
            <v>0</v>
          </cell>
          <cell r="AB35" t="str">
            <v xml:space="preserve">Indotrain </v>
          </cell>
          <cell r="AL35" t="str">
            <v>Yogyakarta</v>
          </cell>
        </row>
        <row r="36">
          <cell r="E36" t="str">
            <v>Network Security</v>
          </cell>
          <cell r="V36">
            <v>3</v>
          </cell>
          <cell r="X36">
            <v>2500000</v>
          </cell>
          <cell r="Z36">
            <v>0</v>
          </cell>
          <cell r="AB36" t="str">
            <v>Inixindo</v>
          </cell>
          <cell r="AL36" t="str">
            <v>Jakarta</v>
          </cell>
        </row>
        <row r="37">
          <cell r="E37" t="str">
            <v>Pelatihan Komputer (In House Training)</v>
          </cell>
          <cell r="V37">
            <v>5</v>
          </cell>
          <cell r="X37">
            <v>250000</v>
          </cell>
          <cell r="Z37">
            <v>0</v>
          </cell>
          <cell r="AB37" t="str">
            <v>PJB Muara Tawar</v>
          </cell>
          <cell r="AL37" t="str">
            <v>Bekasi</v>
          </cell>
        </row>
        <row r="38">
          <cell r="E38" t="str">
            <v>Penanggulangan Kebocoran Pipa Laut</v>
          </cell>
          <cell r="S38">
            <v>1</v>
          </cell>
          <cell r="V38">
            <v>4</v>
          </cell>
          <cell r="X38">
            <v>6000000</v>
          </cell>
          <cell r="Z38">
            <v>6000000</v>
          </cell>
          <cell r="AB38" t="str">
            <v>BTCO</v>
          </cell>
          <cell r="AL38" t="str">
            <v>Bandung</v>
          </cell>
        </row>
        <row r="39">
          <cell r="E39" t="str">
            <v>Pengendalian Limbah</v>
          </cell>
          <cell r="V39">
            <v>3</v>
          </cell>
          <cell r="X39">
            <v>2500000</v>
          </cell>
          <cell r="Z39">
            <v>0</v>
          </cell>
          <cell r="AB39" t="str">
            <v>IPB</v>
          </cell>
          <cell r="AL39" t="str">
            <v>Bogor</v>
          </cell>
        </row>
        <row r="40">
          <cell r="E40" t="str">
            <v>Pengendalian Limbah Cair</v>
          </cell>
          <cell r="V40">
            <v>3</v>
          </cell>
          <cell r="X40">
            <v>3000000</v>
          </cell>
          <cell r="Z40">
            <v>0</v>
          </cell>
          <cell r="AB40" t="str">
            <v>LIPI</v>
          </cell>
          <cell r="AL40" t="str">
            <v>Bandung</v>
          </cell>
        </row>
        <row r="41">
          <cell r="E41" t="str">
            <v>Perhitungan PPN</v>
          </cell>
          <cell r="V41">
            <v>6</v>
          </cell>
          <cell r="X41">
            <v>2500000</v>
          </cell>
          <cell r="Z41">
            <v>0</v>
          </cell>
          <cell r="AB41" t="str">
            <v>IAI</v>
          </cell>
          <cell r="AL41" t="str">
            <v>Jakarta</v>
          </cell>
        </row>
        <row r="42">
          <cell r="E42" t="str">
            <v>Operation Planning &amp; Control</v>
          </cell>
          <cell r="S42">
            <v>1</v>
          </cell>
          <cell r="V42">
            <v>5</v>
          </cell>
          <cell r="X42">
            <v>3750000</v>
          </cell>
          <cell r="Z42">
            <v>3750000</v>
          </cell>
          <cell r="AB42" t="str">
            <v>LPPM</v>
          </cell>
          <cell r="AL42" t="str">
            <v>Jakarta</v>
          </cell>
        </row>
        <row r="43">
          <cell r="E43" t="str">
            <v>PPH 21</v>
          </cell>
          <cell r="V43">
            <v>3</v>
          </cell>
          <cell r="X43">
            <v>2500000</v>
          </cell>
          <cell r="Z43">
            <v>0</v>
          </cell>
          <cell r="AB43" t="str">
            <v>MBT</v>
          </cell>
          <cell r="AL43" t="str">
            <v>Bandung</v>
          </cell>
        </row>
        <row r="44">
          <cell r="E44" t="str">
            <v>Problem Solving and Decision Making</v>
          </cell>
          <cell r="V44">
            <v>3</v>
          </cell>
          <cell r="X44">
            <v>3500000</v>
          </cell>
          <cell r="Z44">
            <v>0</v>
          </cell>
          <cell r="AB44" t="str">
            <v>LPPM</v>
          </cell>
          <cell r="AL44" t="str">
            <v>Jakarta</v>
          </cell>
        </row>
        <row r="45">
          <cell r="E45" t="str">
            <v>Relay Proteksi</v>
          </cell>
          <cell r="V45">
            <v>5</v>
          </cell>
          <cell r="X45">
            <v>6000000</v>
          </cell>
          <cell r="Z45">
            <v>0</v>
          </cell>
          <cell r="AB45" t="str">
            <v xml:space="preserve">Udiklat  </v>
          </cell>
          <cell r="AL45" t="str">
            <v>Semarang</v>
          </cell>
        </row>
        <row r="46">
          <cell r="E46" t="str">
            <v>Seminar UU K3</v>
          </cell>
          <cell r="V46">
            <v>2</v>
          </cell>
          <cell r="X46">
            <v>3000000</v>
          </cell>
          <cell r="Z46">
            <v>0</v>
          </cell>
          <cell r="AB46" t="str">
            <v>Benefita</v>
          </cell>
          <cell r="AL46" t="str">
            <v>Bogor</v>
          </cell>
        </row>
        <row r="47">
          <cell r="E47" t="str">
            <v>Sertifikasi IATKI</v>
          </cell>
          <cell r="V47">
            <v>3</v>
          </cell>
          <cell r="X47">
            <v>1100000</v>
          </cell>
          <cell r="Z47">
            <v>0</v>
          </cell>
          <cell r="AB47" t="str">
            <v>IATKI</v>
          </cell>
          <cell r="AL47" t="str">
            <v>Bekasi</v>
          </cell>
        </row>
        <row r="48">
          <cell r="E48" t="str">
            <v>Payroll Sistem</v>
          </cell>
          <cell r="V48">
            <v>3</v>
          </cell>
          <cell r="X48">
            <v>2500000</v>
          </cell>
          <cell r="Z48">
            <v>0</v>
          </cell>
          <cell r="AB48" t="str">
            <v>MBT</v>
          </cell>
          <cell r="AL48" t="str">
            <v>Bandung</v>
          </cell>
        </row>
        <row r="49">
          <cell r="E49" t="str">
            <v>Strategic Financial Management</v>
          </cell>
          <cell r="S49">
            <v>3</v>
          </cell>
          <cell r="V49">
            <v>4</v>
          </cell>
          <cell r="X49">
            <v>3000000</v>
          </cell>
          <cell r="Z49">
            <v>9000000</v>
          </cell>
          <cell r="AB49" t="str">
            <v>LPPM</v>
          </cell>
          <cell r="AL49" t="str">
            <v>Jakarta</v>
          </cell>
        </row>
        <row r="50">
          <cell r="E50" t="str">
            <v>Training Officer</v>
          </cell>
          <cell r="V50">
            <v>4</v>
          </cell>
          <cell r="X50">
            <v>3000000</v>
          </cell>
          <cell r="Z50">
            <v>0</v>
          </cell>
          <cell r="AB50" t="str">
            <v xml:space="preserve">HRD Forum </v>
          </cell>
          <cell r="AL50" t="str">
            <v>Jakarta</v>
          </cell>
        </row>
        <row r="55">
          <cell r="E55" t="str">
            <v>Achievement Motivation Training</v>
          </cell>
          <cell r="S55">
            <v>3</v>
          </cell>
          <cell r="V55">
            <v>4</v>
          </cell>
          <cell r="X55">
            <v>3500000</v>
          </cell>
          <cell r="Z55">
            <v>10500000</v>
          </cell>
          <cell r="AB55" t="str">
            <v xml:space="preserve">LPPM </v>
          </cell>
          <cell r="AL55" t="str">
            <v>Jakarta</v>
          </cell>
        </row>
        <row r="56">
          <cell r="E56" t="str">
            <v>Pengembangan Kinerja Unggul (PPKU)</v>
          </cell>
          <cell r="S56">
            <v>10</v>
          </cell>
          <cell r="V56">
            <v>3</v>
          </cell>
          <cell r="X56">
            <v>3000000</v>
          </cell>
          <cell r="Z56">
            <v>30000000</v>
          </cell>
          <cell r="AB56" t="str">
            <v>Widya Ananta</v>
          </cell>
          <cell r="AL56" t="str">
            <v>Bandung</v>
          </cell>
        </row>
        <row r="62">
          <cell r="E62" t="str">
            <v>Basic Supervisory</v>
          </cell>
          <cell r="S62">
            <v>4</v>
          </cell>
          <cell r="V62">
            <v>5</v>
          </cell>
          <cell r="X62">
            <v>4000000</v>
          </cell>
          <cell r="Z62">
            <v>16000000</v>
          </cell>
          <cell r="AB62" t="str">
            <v>Udiklat Slipi</v>
          </cell>
          <cell r="AL62" t="str">
            <v>Jakarta</v>
          </cell>
        </row>
        <row r="63">
          <cell r="E63" t="str">
            <v>Manajemen Bagi Pimpinan Puncak</v>
          </cell>
          <cell r="S63">
            <v>5</v>
          </cell>
          <cell r="V63">
            <v>5</v>
          </cell>
          <cell r="X63">
            <v>4000000</v>
          </cell>
          <cell r="Z63">
            <v>20000000</v>
          </cell>
          <cell r="AB63" t="str">
            <v xml:space="preserve">Indotrain </v>
          </cell>
          <cell r="AL63" t="str">
            <v>Yogyakarta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tunjuk"/>
      <sheetName val="(1) Acuan SK"/>
      <sheetName val="(2) Data 09 Rev-dari file 2009"/>
      <sheetName val="(3) = (2) tnpa peg lahir th 53 "/>
      <sheetName val="Data Akhir,copy paste sheet (3)"/>
      <sheetName val="Hitung Tarif Grade Baru"/>
      <sheetName val="Hitung P1 dan P2 Final"/>
      <sheetName val="Acuan Peg Baru S2-S1-D3-D1"/>
      <sheetName val="Prediksi"/>
      <sheetName val="Cuti Tahunan"/>
      <sheetName val="Cuti Besar"/>
      <sheetName val="2 Windu"/>
      <sheetName val="3 Windu"/>
      <sheetName val="4 Windu"/>
      <sheetName val="Data Pensiun"/>
      <sheetName val="Pens. Normal "/>
      <sheetName val="ACUAN"/>
      <sheetName val="Tarif Grade"/>
      <sheetName val="Tarif Grade Transisi"/>
      <sheetName val="Tj. Posisi"/>
      <sheetName val="Cuti Thn"/>
      <sheetName val="Cuti Bsr"/>
      <sheetName val="Dua Windu"/>
      <sheetName val="Tiga Windu"/>
      <sheetName val="Empat Windu"/>
      <sheetName val="THR 1"/>
      <sheetName val="Iur Pem Kerja"/>
      <sheetName val="Beban Pajak"/>
      <sheetName val="Biaya Psrta &amp; Diklat"/>
      <sheetName val="Pkaian Dinas"/>
      <sheetName val="Perawatan Kesehatan"/>
      <sheetName val="Uang Lmbur"/>
      <sheetName val="Uang Mkn Lmbur"/>
      <sheetName val="BPFP (Utk Peg.yg Mutasi)"/>
      <sheetName val="Biaya Kepeg. Lainnya"/>
      <sheetName val="Data THR"/>
      <sheetName val="Rangkuman Data"/>
      <sheetName val="Angg 2010 Tahunan FINAL"/>
      <sheetName val="Angg 2010 Trw. FINAL"/>
      <sheetName val="Angg 2010 Bulanan FINAL"/>
      <sheetName val="THR Baru"/>
      <sheetName val="Data THR-1"/>
      <sheetName val="Sheet1"/>
      <sheetName val="E7"/>
      <sheetName val="Jenis Pelatihan"/>
      <sheetName val="Sheet3"/>
      <sheetName val="NRCPTK01"/>
      <sheetName val="R_ccode"/>
      <sheetName val="StU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KALTIM"/>
      <sheetName val="Inv_KALSELTENG"/>
      <sheetName val="Bal Sheet"/>
      <sheetName val="Income State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">
          <cell r="I3" t="str">
            <v>BULAN CUTI</v>
          </cell>
          <cell r="J3" t="str">
            <v>BULAN CUTI BESAR</v>
          </cell>
          <cell r="L3" t="str">
            <v>WINDUAN KE-</v>
          </cell>
          <cell r="M3" t="str">
            <v>BULAN PENSIUN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K.PLAN MASTER (2)"/>
      <sheetName val="DATA-SH"/>
      <sheetName val="TEST"/>
      <sheetName val="POINT"/>
      <sheetName val="DATA"/>
      <sheetName val="RMJ"/>
      <sheetName val="SUK.PLAN (YKPP)"/>
      <sheetName val="CPJ (YKPP)"/>
      <sheetName val="SUK.PLAN (PUKK)"/>
      <sheetName val="CPJ (PUKK)"/>
      <sheetName val="SUK.PLAN (DOK&amp;PKP) "/>
      <sheetName val="CPJ (DOK)"/>
      <sheetName val="SUK.PLAN (RSPPL)"/>
      <sheetName val="CPJ (RSPPL)"/>
      <sheetName val="SUK.PLAN (SI &amp; K)"/>
      <sheetName val="CPJ (SI&amp;K)"/>
      <sheetName val="SUK.PLAN (JASRUM)"/>
      <sheetName val="Sheet3"/>
      <sheetName val="Sheet2"/>
      <sheetName val="DATABASE (2)"/>
      <sheetName val="DATABASE"/>
      <sheetName val="PROP PEK"/>
      <sheetName val="CPJ (JASRUM)"/>
      <sheetName val="SUK.PLAN (UMUM)"/>
      <sheetName val="CPJ (UMUM)"/>
      <sheetName val="SUK.PLAN (SDM)"/>
      <sheetName val="CPJ (SDM)"/>
      <sheetName val="CPJ (LAB) (2)"/>
      <sheetName val="SUK.PLAN LAB (2)"/>
      <sheetName val="SUK.PLAN (KEU)"/>
      <sheetName val="CPJ (KEU)"/>
      <sheetName val="SUK.PLAN MASTER"/>
      <sheetName val="CPJ MASTER"/>
      <sheetName val="DATACPJ"/>
      <sheetName val="RENLAT-SYARJAB"/>
      <sheetName val="RENLAT-SMK"/>
      <sheetName val="DataKursus"/>
      <sheetName val="RENLAT"/>
      <sheetName val="DATAPEKSDM"/>
      <sheetName val="TGL.MPPK"/>
      <sheetName val="DATA-S1"/>
      <sheetName val="DPKP P"/>
      <sheetName val="AKA03 04"/>
      <sheetName val="A 02 03"/>
      <sheetName val="CALKUR04"/>
      <sheetName val="DPKP B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5">
          <cell r="A5" t="str">
            <v>210561</v>
          </cell>
          <cell r="B5" t="str">
            <v xml:space="preserve">BAHRUN    </v>
          </cell>
          <cell r="C5" t="str">
            <v>08</v>
          </cell>
          <cell r="D5" t="str">
            <v>01/04/2002</v>
          </cell>
          <cell r="E5" t="str">
            <v>MPPK S/D 31102004</v>
          </cell>
          <cell r="F5" t="str">
            <v>08</v>
          </cell>
          <cell r="G5" t="str">
            <v>21/10/2003</v>
          </cell>
          <cell r="H5">
            <v>17827</v>
          </cell>
          <cell r="I5" t="str">
            <v>0000054645</v>
          </cell>
          <cell r="J5" t="str">
            <v>SMA</v>
          </cell>
          <cell r="K5" t="str">
            <v>SMA - FISIKA/PERSAMAAN</v>
          </cell>
          <cell r="L5" t="str">
            <v>PLAJU</v>
          </cell>
          <cell r="M5" t="str">
            <v>20/01/1967</v>
          </cell>
          <cell r="N5" t="str">
            <v>E13730</v>
          </cell>
          <cell r="O5" t="str">
            <v>H I K</v>
          </cell>
          <cell r="P5">
            <v>6</v>
          </cell>
          <cell r="Q5">
            <v>4</v>
          </cell>
          <cell r="R5">
            <v>5</v>
          </cell>
          <cell r="S5">
            <v>15</v>
          </cell>
          <cell r="T5">
            <v>3</v>
          </cell>
          <cell r="U5">
            <v>1</v>
          </cell>
          <cell r="V5">
            <v>0</v>
          </cell>
          <cell r="W5">
            <v>56</v>
          </cell>
          <cell r="X5">
            <v>37915</v>
          </cell>
        </row>
        <row r="6">
          <cell r="A6" t="str">
            <v>210618</v>
          </cell>
          <cell r="B6" t="str">
            <v xml:space="preserve">SELAMET    </v>
          </cell>
          <cell r="C6" t="str">
            <v>07</v>
          </cell>
          <cell r="D6" t="str">
            <v>01/04/2003</v>
          </cell>
          <cell r="E6" t="str">
            <v>PWS. JAGA POL &amp; ALKY</v>
          </cell>
          <cell r="F6" t="str">
            <v>06</v>
          </cell>
          <cell r="G6" t="str">
            <v>03/01/2000</v>
          </cell>
          <cell r="H6">
            <v>18124</v>
          </cell>
          <cell r="I6" t="str">
            <v>0000055655</v>
          </cell>
          <cell r="J6" t="str">
            <v>SMA</v>
          </cell>
          <cell r="K6" t="str">
            <v>P K MIGAS</v>
          </cell>
          <cell r="L6" t="str">
            <v>PLAJU</v>
          </cell>
          <cell r="M6" t="str">
            <v>20/01/1967</v>
          </cell>
          <cell r="N6" t="str">
            <v>E13111</v>
          </cell>
          <cell r="O6" t="str">
            <v>CD &amp; GP</v>
          </cell>
          <cell r="P6">
            <v>6</v>
          </cell>
          <cell r="Q6">
            <v>5</v>
          </cell>
          <cell r="R6">
            <v>5</v>
          </cell>
          <cell r="S6">
            <v>16.666666666666668</v>
          </cell>
          <cell r="T6">
            <v>3</v>
          </cell>
          <cell r="U6">
            <v>4</v>
          </cell>
          <cell r="V6">
            <v>-1</v>
          </cell>
          <cell r="W6">
            <v>55</v>
          </cell>
          <cell r="X6">
            <v>38213</v>
          </cell>
        </row>
        <row r="7">
          <cell r="A7" t="str">
            <v>218192</v>
          </cell>
          <cell r="B7" t="str">
            <v xml:space="preserve">MUHAMMAD NAIM    </v>
          </cell>
          <cell r="C7" t="str">
            <v>08</v>
          </cell>
          <cell r="D7" t="str">
            <v>01/10/2003</v>
          </cell>
          <cell r="E7" t="str">
            <v>MPPK S/D 31082004</v>
          </cell>
          <cell r="F7" t="str">
            <v>08</v>
          </cell>
          <cell r="G7" t="str">
            <v>20/08/2003</v>
          </cell>
          <cell r="H7">
            <v>17765</v>
          </cell>
          <cell r="I7" t="str">
            <v>0000064555</v>
          </cell>
          <cell r="J7" t="str">
            <v>SMA</v>
          </cell>
          <cell r="K7" t="str">
            <v>SMA-PASPAL/PERSAMAAN</v>
          </cell>
          <cell r="L7" t="str">
            <v>PLAJU</v>
          </cell>
          <cell r="M7" t="str">
            <v>28/07/1967</v>
          </cell>
          <cell r="N7" t="str">
            <v>E13730</v>
          </cell>
          <cell r="O7" t="str">
            <v>H I K</v>
          </cell>
          <cell r="P7">
            <v>5</v>
          </cell>
          <cell r="Q7">
            <v>5</v>
          </cell>
          <cell r="R7">
            <v>5</v>
          </cell>
          <cell r="S7">
            <v>15</v>
          </cell>
          <cell r="T7">
            <v>3</v>
          </cell>
          <cell r="U7">
            <v>1</v>
          </cell>
          <cell r="V7">
            <v>0</v>
          </cell>
          <cell r="W7">
            <v>56</v>
          </cell>
          <cell r="X7">
            <v>37853</v>
          </cell>
        </row>
        <row r="8">
          <cell r="A8" t="str">
            <v>218257</v>
          </cell>
          <cell r="B8" t="str">
            <v xml:space="preserve">SUGITO    </v>
          </cell>
          <cell r="C8" t="str">
            <v>08</v>
          </cell>
          <cell r="D8" t="str">
            <v>01/04/2002</v>
          </cell>
          <cell r="E8" t="str">
            <v>MPPK S/D 30112004</v>
          </cell>
          <cell r="F8" t="str">
            <v>08</v>
          </cell>
          <cell r="G8" t="str">
            <v>05/11/2003</v>
          </cell>
          <cell r="H8">
            <v>17842</v>
          </cell>
          <cell r="I8" t="str">
            <v>0000055655</v>
          </cell>
          <cell r="J8" t="str">
            <v>SMP</v>
          </cell>
          <cell r="K8" t="str">
            <v>S M P</v>
          </cell>
          <cell r="L8" t="str">
            <v>PLAJU</v>
          </cell>
          <cell r="M8" t="str">
            <v>31/07/1967</v>
          </cell>
          <cell r="N8" t="str">
            <v>E13730</v>
          </cell>
          <cell r="O8" t="str">
            <v>H I K</v>
          </cell>
          <cell r="P8">
            <v>6</v>
          </cell>
          <cell r="Q8">
            <v>5</v>
          </cell>
          <cell r="R8">
            <v>5</v>
          </cell>
          <cell r="S8">
            <v>16.666666666666668</v>
          </cell>
          <cell r="T8">
            <v>2</v>
          </cell>
          <cell r="U8">
            <v>1</v>
          </cell>
          <cell r="V8">
            <v>0</v>
          </cell>
          <cell r="W8">
            <v>56</v>
          </cell>
          <cell r="X8">
            <v>37930</v>
          </cell>
        </row>
        <row r="9">
          <cell r="A9" t="str">
            <v>219553</v>
          </cell>
          <cell r="B9" t="str">
            <v xml:space="preserve">SELAMET DIYONO    </v>
          </cell>
          <cell r="C9" t="str">
            <v>08</v>
          </cell>
          <cell r="D9" t="str">
            <v>01/10/2003</v>
          </cell>
          <cell r="E9" t="str">
            <v>MPPK S/D 31102004</v>
          </cell>
          <cell r="F9" t="str">
            <v>08</v>
          </cell>
          <cell r="G9" t="str">
            <v>27/10/2003</v>
          </cell>
          <cell r="H9">
            <v>17833</v>
          </cell>
          <cell r="I9" t="str">
            <v>0000055555</v>
          </cell>
          <cell r="J9" t="str">
            <v>SMA</v>
          </cell>
          <cell r="K9" t="str">
            <v>SMA-SOSIAL/PERSAMAAN</v>
          </cell>
          <cell r="L9" t="str">
            <v>PLAJU</v>
          </cell>
          <cell r="M9" t="str">
            <v>21/08/1967</v>
          </cell>
          <cell r="N9" t="str">
            <v>E13730</v>
          </cell>
          <cell r="O9" t="str">
            <v>H I K</v>
          </cell>
          <cell r="P9">
            <v>5</v>
          </cell>
          <cell r="Q9">
            <v>5</v>
          </cell>
          <cell r="R9">
            <v>5</v>
          </cell>
          <cell r="S9">
            <v>15</v>
          </cell>
          <cell r="T9">
            <v>3</v>
          </cell>
          <cell r="U9">
            <v>1</v>
          </cell>
          <cell r="V9">
            <v>0</v>
          </cell>
          <cell r="W9">
            <v>56</v>
          </cell>
          <cell r="X9">
            <v>37921</v>
          </cell>
        </row>
        <row r="10">
          <cell r="A10" t="str">
            <v>221212</v>
          </cell>
          <cell r="B10" t="str">
            <v xml:space="preserve">HUSIN    </v>
          </cell>
          <cell r="C10" t="str">
            <v>08</v>
          </cell>
          <cell r="D10" t="str">
            <v>01/10/2002</v>
          </cell>
          <cell r="E10" t="str">
            <v>MPPK S/D 31082004</v>
          </cell>
          <cell r="F10" t="str">
            <v>08</v>
          </cell>
          <cell r="G10" t="str">
            <v>25/08/2003</v>
          </cell>
          <cell r="H10">
            <v>17770</v>
          </cell>
          <cell r="I10" t="str">
            <v>0000054645</v>
          </cell>
          <cell r="J10" t="str">
            <v>D3</v>
          </cell>
          <cell r="K10" t="str">
            <v>SM SP PUBLISISTIK</v>
          </cell>
          <cell r="L10" t="str">
            <v>PLAJU</v>
          </cell>
          <cell r="M10" t="str">
            <v>29/09/1967</v>
          </cell>
          <cell r="N10" t="str">
            <v>E13730</v>
          </cell>
          <cell r="O10" t="str">
            <v>H I K</v>
          </cell>
          <cell r="P10">
            <v>6</v>
          </cell>
          <cell r="Q10">
            <v>4</v>
          </cell>
          <cell r="R10">
            <v>5</v>
          </cell>
          <cell r="S10">
            <v>15</v>
          </cell>
          <cell r="T10">
            <v>6</v>
          </cell>
          <cell r="U10">
            <v>1</v>
          </cell>
          <cell r="V10">
            <v>0</v>
          </cell>
          <cell r="W10">
            <v>56</v>
          </cell>
          <cell r="X10">
            <v>37858</v>
          </cell>
        </row>
        <row r="11">
          <cell r="A11" t="str">
            <v>222039</v>
          </cell>
          <cell r="B11" t="str">
            <v xml:space="preserve">HAMIMA  H    </v>
          </cell>
          <cell r="C11" t="str">
            <v>10</v>
          </cell>
          <cell r="D11" t="str">
            <v>01/10/2001</v>
          </cell>
          <cell r="E11" t="str">
            <v>MPPK S/D 30112004</v>
          </cell>
          <cell r="F11" t="str">
            <v>10</v>
          </cell>
          <cell r="G11" t="str">
            <v>30/11/2003</v>
          </cell>
          <cell r="H11">
            <v>17867</v>
          </cell>
          <cell r="I11" t="str">
            <v>0000055554</v>
          </cell>
          <cell r="J11" t="str">
            <v>SMA</v>
          </cell>
          <cell r="K11" t="str">
            <v>SMA-PASPAL/PERSAMAAN</v>
          </cell>
          <cell r="L11" t="str">
            <v>PLAJU</v>
          </cell>
          <cell r="M11" t="str">
            <v>02/10/1967</v>
          </cell>
          <cell r="N11" t="str">
            <v>E13730</v>
          </cell>
          <cell r="O11" t="str">
            <v>H I K</v>
          </cell>
          <cell r="P11">
            <v>5</v>
          </cell>
          <cell r="Q11">
            <v>5</v>
          </cell>
          <cell r="R11">
            <v>4</v>
          </cell>
          <cell r="S11">
            <v>13.333333333333334</v>
          </cell>
          <cell r="T11">
            <v>3</v>
          </cell>
          <cell r="U11">
            <v>1</v>
          </cell>
          <cell r="V11">
            <v>0</v>
          </cell>
          <cell r="W11">
            <v>56</v>
          </cell>
          <cell r="X11">
            <v>37955</v>
          </cell>
        </row>
        <row r="12">
          <cell r="A12" t="str">
            <v>222355</v>
          </cell>
          <cell r="B12" t="str">
            <v xml:space="preserve">SITI HURYATI    </v>
          </cell>
          <cell r="C12" t="str">
            <v>06</v>
          </cell>
          <cell r="D12" t="str">
            <v>01/04/2001</v>
          </cell>
          <cell r="E12" t="str">
            <v>MPPK S/D 30062004</v>
          </cell>
          <cell r="F12" t="str">
            <v>06</v>
          </cell>
          <cell r="G12" t="str">
            <v>19/06/2003</v>
          </cell>
          <cell r="H12">
            <v>17703</v>
          </cell>
          <cell r="I12" t="str">
            <v>0000066555</v>
          </cell>
          <cell r="J12" t="str">
            <v>SMK</v>
          </cell>
          <cell r="K12" t="str">
            <v>SMEA TATA BUKU</v>
          </cell>
          <cell r="L12" t="str">
            <v>PLAJU</v>
          </cell>
          <cell r="M12" t="str">
            <v>04/10/1967</v>
          </cell>
          <cell r="N12" t="str">
            <v>E13730</v>
          </cell>
          <cell r="O12" t="str">
            <v>H I K</v>
          </cell>
          <cell r="P12">
            <v>5</v>
          </cell>
          <cell r="Q12">
            <v>5</v>
          </cell>
          <cell r="R12">
            <v>5</v>
          </cell>
          <cell r="S12">
            <v>15</v>
          </cell>
          <cell r="T12">
            <v>3</v>
          </cell>
          <cell r="U12">
            <v>1</v>
          </cell>
          <cell r="V12">
            <v>0</v>
          </cell>
          <cell r="W12">
            <v>56</v>
          </cell>
          <cell r="X12">
            <v>37791</v>
          </cell>
        </row>
        <row r="13">
          <cell r="A13" t="str">
            <v>229524</v>
          </cell>
          <cell r="B13" t="str">
            <v xml:space="preserve">SUMARTO  S.    </v>
          </cell>
          <cell r="C13" t="str">
            <v>05</v>
          </cell>
          <cell r="D13" t="str">
            <v>01/10/1998</v>
          </cell>
          <cell r="E13" t="str">
            <v>PWS. BEN S. GERONG</v>
          </cell>
          <cell r="F13" t="str">
            <v>04</v>
          </cell>
          <cell r="G13" t="str">
            <v>19/10/2002</v>
          </cell>
          <cell r="H13">
            <v>18176</v>
          </cell>
          <cell r="I13" t="str">
            <v>0000055566</v>
          </cell>
          <cell r="J13" t="str">
            <v>D1</v>
          </cell>
          <cell r="K13" t="str">
            <v>PKL TEK PML KIL I</v>
          </cell>
          <cell r="L13" t="str">
            <v>PLAJU</v>
          </cell>
          <cell r="M13" t="str">
            <v>11/01/1968</v>
          </cell>
          <cell r="N13" t="str">
            <v>E13A50</v>
          </cell>
          <cell r="O13" t="str">
            <v>BENGKEL</v>
          </cell>
          <cell r="P13">
            <v>5</v>
          </cell>
          <cell r="Q13">
            <v>6</v>
          </cell>
          <cell r="R13">
            <v>6</v>
          </cell>
          <cell r="S13">
            <v>18.333333333333332</v>
          </cell>
          <cell r="T13">
            <v>4</v>
          </cell>
          <cell r="U13">
            <v>2</v>
          </cell>
          <cell r="V13">
            <v>-1</v>
          </cell>
          <cell r="W13">
            <v>55</v>
          </cell>
          <cell r="X13">
            <v>38265</v>
          </cell>
        </row>
        <row r="14">
          <cell r="A14" t="str">
            <v>230277</v>
          </cell>
          <cell r="B14" t="str">
            <v xml:space="preserve">JAYANI    </v>
          </cell>
          <cell r="C14" t="str">
            <v>07</v>
          </cell>
          <cell r="D14" t="str">
            <v>01/04/2003</v>
          </cell>
          <cell r="E14" t="str">
            <v>MPPK S/D 31082004</v>
          </cell>
          <cell r="F14" t="str">
            <v>07</v>
          </cell>
          <cell r="G14" t="str">
            <v>01/08/2003</v>
          </cell>
          <cell r="H14">
            <v>17746</v>
          </cell>
          <cell r="I14" t="str">
            <v>0000065665</v>
          </cell>
          <cell r="J14" t="str">
            <v>SMA</v>
          </cell>
          <cell r="K14" t="str">
            <v>SMA-PASPAL/PERSAMAAN</v>
          </cell>
          <cell r="L14" t="str">
            <v>PLAJU</v>
          </cell>
          <cell r="M14" t="str">
            <v>23/01/1968</v>
          </cell>
          <cell r="N14" t="str">
            <v>E13730</v>
          </cell>
          <cell r="O14" t="str">
            <v>H I K</v>
          </cell>
          <cell r="P14">
            <v>6</v>
          </cell>
          <cell r="Q14">
            <v>6</v>
          </cell>
          <cell r="R14">
            <v>5</v>
          </cell>
          <cell r="S14">
            <v>18.333333333333332</v>
          </cell>
          <cell r="T14">
            <v>3</v>
          </cell>
          <cell r="U14">
            <v>1</v>
          </cell>
          <cell r="V14">
            <v>0</v>
          </cell>
          <cell r="W14">
            <v>56</v>
          </cell>
          <cell r="X14">
            <v>37834</v>
          </cell>
        </row>
        <row r="15">
          <cell r="A15" t="str">
            <v>230309</v>
          </cell>
          <cell r="B15" t="str">
            <v xml:space="preserve">R. BASTONI    </v>
          </cell>
          <cell r="C15" t="str">
            <v>08</v>
          </cell>
          <cell r="D15" t="str">
            <v>01/04/2003</v>
          </cell>
          <cell r="E15" t="str">
            <v>MPPK S/D 30092004</v>
          </cell>
          <cell r="F15" t="str">
            <v>08</v>
          </cell>
          <cell r="G15" t="str">
            <v>16/09/2003</v>
          </cell>
          <cell r="H15">
            <v>17792</v>
          </cell>
          <cell r="I15" t="str">
            <v>0000066665</v>
          </cell>
          <cell r="J15" t="str">
            <v>SMA</v>
          </cell>
          <cell r="K15" t="str">
            <v>SMA-PASPAL/PERSAMAAN</v>
          </cell>
          <cell r="L15" t="str">
            <v>PLAJU</v>
          </cell>
          <cell r="M15" t="str">
            <v>23/01/1968</v>
          </cell>
          <cell r="N15" t="str">
            <v>E13730</v>
          </cell>
          <cell r="O15" t="str">
            <v>H I K</v>
          </cell>
          <cell r="P15">
            <v>6</v>
          </cell>
          <cell r="Q15">
            <v>6</v>
          </cell>
          <cell r="R15">
            <v>5</v>
          </cell>
          <cell r="S15">
            <v>18.333333333333332</v>
          </cell>
          <cell r="T15">
            <v>3</v>
          </cell>
          <cell r="U15">
            <v>1</v>
          </cell>
          <cell r="V15">
            <v>0</v>
          </cell>
          <cell r="W15">
            <v>56</v>
          </cell>
          <cell r="X15">
            <v>37880</v>
          </cell>
        </row>
        <row r="16">
          <cell r="A16" t="str">
            <v>230382</v>
          </cell>
          <cell r="B16" t="str">
            <v xml:space="preserve">DACHLAN    </v>
          </cell>
          <cell r="C16" t="str">
            <v>08</v>
          </cell>
          <cell r="D16" t="str">
            <v>01/04/2002</v>
          </cell>
          <cell r="E16" t="str">
            <v>TEKNISI ROT. EQUIP.</v>
          </cell>
          <cell r="F16" t="str">
            <v>07</v>
          </cell>
          <cell r="G16" t="str">
            <v>01/07/2003</v>
          </cell>
          <cell r="H16">
            <v>18116</v>
          </cell>
          <cell r="I16" t="str">
            <v>0000045666</v>
          </cell>
          <cell r="J16" t="str">
            <v>SMP</v>
          </cell>
          <cell r="K16" t="str">
            <v>S M P</v>
          </cell>
          <cell r="L16" t="str">
            <v>PLAJU</v>
          </cell>
          <cell r="M16" t="str">
            <v>24/01/1968</v>
          </cell>
          <cell r="N16" t="str">
            <v>E13A50</v>
          </cell>
          <cell r="O16" t="str">
            <v>BENGKEL</v>
          </cell>
          <cell r="P16">
            <v>6</v>
          </cell>
          <cell r="Q16">
            <v>6</v>
          </cell>
          <cell r="R16">
            <v>6</v>
          </cell>
          <cell r="S16">
            <v>20</v>
          </cell>
          <cell r="T16">
            <v>2</v>
          </cell>
          <cell r="U16">
            <v>1</v>
          </cell>
          <cell r="V16">
            <v>-1</v>
          </cell>
          <cell r="W16">
            <v>55</v>
          </cell>
          <cell r="X16">
            <v>38205</v>
          </cell>
        </row>
        <row r="17">
          <cell r="A17" t="str">
            <v>232318</v>
          </cell>
          <cell r="B17" t="str">
            <v xml:space="preserve">SUMARNO    </v>
          </cell>
          <cell r="C17" t="str">
            <v>07</v>
          </cell>
          <cell r="D17" t="str">
            <v>01/04/2002</v>
          </cell>
          <cell r="E17" t="str">
            <v>MPPK S/D 31012005</v>
          </cell>
          <cell r="F17" t="str">
            <v>07</v>
          </cell>
          <cell r="G17" t="str">
            <v>22/01/2004</v>
          </cell>
          <cell r="H17">
            <v>17920</v>
          </cell>
          <cell r="I17" t="str">
            <v>0000065665</v>
          </cell>
          <cell r="J17" t="str">
            <v>SMA</v>
          </cell>
          <cell r="K17" t="str">
            <v>SMA-SOSIAL/PERSAMAAN</v>
          </cell>
          <cell r="L17" t="str">
            <v>PLAJU</v>
          </cell>
          <cell r="M17" t="str">
            <v>01/02/1968</v>
          </cell>
          <cell r="N17" t="str">
            <v>E13730</v>
          </cell>
          <cell r="O17" t="str">
            <v>H I K</v>
          </cell>
          <cell r="P17">
            <v>6</v>
          </cell>
          <cell r="Q17">
            <v>6</v>
          </cell>
          <cell r="R17">
            <v>5</v>
          </cell>
          <cell r="S17">
            <v>18.333333333333332</v>
          </cell>
          <cell r="T17">
            <v>3</v>
          </cell>
          <cell r="U17">
            <v>0</v>
          </cell>
          <cell r="V17">
            <v>0</v>
          </cell>
          <cell r="W17">
            <v>55</v>
          </cell>
          <cell r="X17">
            <v>38008</v>
          </cell>
        </row>
        <row r="18">
          <cell r="A18" t="str">
            <v>233177</v>
          </cell>
          <cell r="B18" t="str">
            <v xml:space="preserve">ABDUL KARIM AZIS    </v>
          </cell>
          <cell r="C18" t="str">
            <v>08</v>
          </cell>
          <cell r="D18" t="str">
            <v>01/10/2001</v>
          </cell>
          <cell r="E18" t="str">
            <v>AST. JAGA BAGGING</v>
          </cell>
          <cell r="F18" t="str">
            <v>07</v>
          </cell>
          <cell r="G18" t="str">
            <v>08/09/2003</v>
          </cell>
          <cell r="H18">
            <v>18164</v>
          </cell>
          <cell r="I18" t="str">
            <v>0000066655</v>
          </cell>
          <cell r="J18" t="str">
            <v>D1</v>
          </cell>
          <cell r="K18" t="str">
            <v>PKL TEKNIK LISTRIK</v>
          </cell>
          <cell r="L18" t="str">
            <v>PLAJU</v>
          </cell>
          <cell r="M18" t="str">
            <v>16/02/1968</v>
          </cell>
          <cell r="N18" t="str">
            <v>E13132</v>
          </cell>
          <cell r="O18" t="str">
            <v>TA/PTA</v>
          </cell>
          <cell r="P18">
            <v>6</v>
          </cell>
          <cell r="Q18">
            <v>5</v>
          </cell>
          <cell r="R18">
            <v>5</v>
          </cell>
          <cell r="S18">
            <v>16.666666666666668</v>
          </cell>
          <cell r="T18">
            <v>4</v>
          </cell>
          <cell r="U18">
            <v>1</v>
          </cell>
          <cell r="V18">
            <v>-1</v>
          </cell>
          <cell r="W18">
            <v>55</v>
          </cell>
          <cell r="X18">
            <v>38253</v>
          </cell>
        </row>
        <row r="19">
          <cell r="A19" t="str">
            <v>233566</v>
          </cell>
          <cell r="B19" t="str">
            <v xml:space="preserve">SUPRAPTO    </v>
          </cell>
          <cell r="C19" t="str">
            <v>08</v>
          </cell>
          <cell r="D19" t="str">
            <v>01/10/2001</v>
          </cell>
          <cell r="E19" t="str">
            <v>AST. ANGGARAN</v>
          </cell>
          <cell r="F19" t="str">
            <v>07</v>
          </cell>
          <cell r="G19" t="str">
            <v>01/07/2003</v>
          </cell>
          <cell r="H19">
            <v>18130</v>
          </cell>
          <cell r="I19" t="str">
            <v>0000066556</v>
          </cell>
          <cell r="J19" t="str">
            <v>SMA</v>
          </cell>
          <cell r="K19" t="str">
            <v>P K MIGAS</v>
          </cell>
          <cell r="L19" t="str">
            <v>PLAJU</v>
          </cell>
          <cell r="M19" t="str">
            <v>22/02/1968</v>
          </cell>
          <cell r="N19" t="str">
            <v>E13A10</v>
          </cell>
          <cell r="O19" t="str">
            <v>PERENCANAAN</v>
          </cell>
          <cell r="P19">
            <v>5</v>
          </cell>
          <cell r="Q19">
            <v>5</v>
          </cell>
          <cell r="R19">
            <v>6</v>
          </cell>
          <cell r="S19">
            <v>16.666666666666668</v>
          </cell>
          <cell r="T19">
            <v>3</v>
          </cell>
          <cell r="U19">
            <v>1</v>
          </cell>
          <cell r="V19">
            <v>-1</v>
          </cell>
          <cell r="W19">
            <v>55</v>
          </cell>
          <cell r="X19">
            <v>38219</v>
          </cell>
        </row>
        <row r="20">
          <cell r="A20" t="str">
            <v>234498</v>
          </cell>
          <cell r="B20" t="str">
            <v xml:space="preserve">MUHAMMAD NUR    </v>
          </cell>
          <cell r="C20" t="str">
            <v>09</v>
          </cell>
          <cell r="D20" t="str">
            <v>01/04/2002</v>
          </cell>
          <cell r="E20" t="str">
            <v>AST. LAB GAS &amp; LL</v>
          </cell>
          <cell r="F20" t="str">
            <v>08</v>
          </cell>
          <cell r="G20" t="str">
            <v>11/06/2001</v>
          </cell>
          <cell r="H20">
            <v>18304</v>
          </cell>
          <cell r="I20" t="str">
            <v>0000045565</v>
          </cell>
          <cell r="J20" t="str">
            <v>SMP</v>
          </cell>
          <cell r="K20" t="str">
            <v>S M P</v>
          </cell>
          <cell r="L20" t="str">
            <v>PLAJU</v>
          </cell>
          <cell r="M20" t="str">
            <v>05/03/1968</v>
          </cell>
          <cell r="N20" t="str">
            <v>E13140</v>
          </cell>
          <cell r="O20" t="str">
            <v>LABORATORIUM</v>
          </cell>
          <cell r="P20">
            <v>5</v>
          </cell>
          <cell r="Q20">
            <v>6</v>
          </cell>
          <cell r="R20">
            <v>5</v>
          </cell>
          <cell r="S20">
            <v>16.666666666666668</v>
          </cell>
          <cell r="T20">
            <v>2</v>
          </cell>
          <cell r="U20">
            <v>3</v>
          </cell>
          <cell r="V20">
            <v>-1</v>
          </cell>
          <cell r="W20">
            <v>54</v>
          </cell>
          <cell r="X20">
            <v>38393</v>
          </cell>
        </row>
        <row r="21">
          <cell r="A21" t="str">
            <v>234513</v>
          </cell>
          <cell r="B21" t="str">
            <v xml:space="preserve">TAJUDDIN NUR    </v>
          </cell>
          <cell r="C21" t="str">
            <v>07</v>
          </cell>
          <cell r="D21" t="str">
            <v>01/10/2001</v>
          </cell>
          <cell r="E21" t="str">
            <v>POK.SPES.PEM KIL MAT</v>
          </cell>
          <cell r="F21" t="str">
            <v>06</v>
          </cell>
          <cell r="G21" t="str">
            <v>15/07/2002</v>
          </cell>
          <cell r="H21">
            <v>18238</v>
          </cell>
          <cell r="I21" t="str">
            <v>0000066656</v>
          </cell>
          <cell r="J21" t="str">
            <v>D1</v>
          </cell>
          <cell r="K21" t="str">
            <v>AKA INST&amp;ELKA I</v>
          </cell>
          <cell r="L21" t="str">
            <v>PLAJU</v>
          </cell>
          <cell r="M21" t="str">
            <v>05/03/1968</v>
          </cell>
          <cell r="N21" t="str">
            <v>E13A90</v>
          </cell>
          <cell r="O21" t="str">
            <v>ENJ. PEM</v>
          </cell>
          <cell r="P21">
            <v>6</v>
          </cell>
          <cell r="Q21">
            <v>5</v>
          </cell>
          <cell r="R21">
            <v>6</v>
          </cell>
          <cell r="S21">
            <v>18.333333333333332</v>
          </cell>
          <cell r="T21">
            <v>4</v>
          </cell>
          <cell r="U21">
            <v>2</v>
          </cell>
          <cell r="V21">
            <v>-1</v>
          </cell>
          <cell r="W21">
            <v>55</v>
          </cell>
          <cell r="X21">
            <v>38327</v>
          </cell>
        </row>
        <row r="22">
          <cell r="A22" t="str">
            <v>242784</v>
          </cell>
          <cell r="B22" t="str">
            <v xml:space="preserve">SUBARTAK    </v>
          </cell>
          <cell r="C22" t="str">
            <v>08</v>
          </cell>
          <cell r="D22" t="str">
            <v>01/04/2003</v>
          </cell>
          <cell r="E22" t="str">
            <v>AST. PENGADAAN/RS</v>
          </cell>
          <cell r="F22" t="str">
            <v>08</v>
          </cell>
          <cell r="G22" t="str">
            <v>01/10/2001</v>
          </cell>
          <cell r="H22">
            <v>18124</v>
          </cell>
          <cell r="I22" t="str">
            <v>0000055566</v>
          </cell>
          <cell r="J22" t="str">
            <v>SMA</v>
          </cell>
          <cell r="K22" t="str">
            <v>S.M.A / SOSIAL</v>
          </cell>
          <cell r="L22" t="str">
            <v>PLAJU</v>
          </cell>
          <cell r="M22" t="str">
            <v>24/08/1968</v>
          </cell>
          <cell r="N22" t="str">
            <v>E13Y30</v>
          </cell>
          <cell r="O22" t="str">
            <v>LAYANAN &amp; ADM/RS</v>
          </cell>
          <cell r="P22">
            <v>5</v>
          </cell>
          <cell r="Q22">
            <v>6</v>
          </cell>
          <cell r="R22">
            <v>6</v>
          </cell>
          <cell r="S22">
            <v>18.333333333333332</v>
          </cell>
          <cell r="T22">
            <v>3</v>
          </cell>
          <cell r="U22">
            <v>3</v>
          </cell>
          <cell r="V22">
            <v>0</v>
          </cell>
          <cell r="W22">
            <v>55</v>
          </cell>
          <cell r="X22">
            <v>38213</v>
          </cell>
        </row>
        <row r="23">
          <cell r="A23" t="str">
            <v>243642</v>
          </cell>
          <cell r="B23" t="str">
            <v xml:space="preserve">WASDJAN    </v>
          </cell>
          <cell r="C23" t="str">
            <v>09</v>
          </cell>
          <cell r="D23" t="str">
            <v>01/04/2002</v>
          </cell>
          <cell r="E23" t="str">
            <v>MASINIS II TB.SUKAKARYA</v>
          </cell>
          <cell r="F23" t="str">
            <v>09</v>
          </cell>
          <cell r="G23" t="str">
            <v>03/01/2000</v>
          </cell>
          <cell r="H23">
            <v>18063</v>
          </cell>
          <cell r="I23" t="str">
            <v>0000056655</v>
          </cell>
          <cell r="J23" t="str">
            <v>D1</v>
          </cell>
          <cell r="K23" t="str">
            <v>AHLI MESIN KAPAL</v>
          </cell>
          <cell r="L23" t="str">
            <v>PLAJU</v>
          </cell>
          <cell r="M23" t="str">
            <v>03/09/1968</v>
          </cell>
          <cell r="N23" t="str">
            <v>E13C00</v>
          </cell>
          <cell r="O23" t="str">
            <v>DOK &amp; PKP</v>
          </cell>
          <cell r="P23">
            <v>6</v>
          </cell>
          <cell r="Q23">
            <v>5</v>
          </cell>
          <cell r="R23">
            <v>5</v>
          </cell>
          <cell r="S23">
            <v>16.666666666666668</v>
          </cell>
          <cell r="T23">
            <v>4</v>
          </cell>
          <cell r="U23">
            <v>4</v>
          </cell>
          <cell r="V23">
            <v>0</v>
          </cell>
          <cell r="W23">
            <v>55</v>
          </cell>
          <cell r="X23">
            <v>38152</v>
          </cell>
        </row>
        <row r="24">
          <cell r="A24" t="str">
            <v>243853</v>
          </cell>
          <cell r="B24" t="str">
            <v xml:space="preserve">USMAN    </v>
          </cell>
          <cell r="C24" t="str">
            <v>09</v>
          </cell>
          <cell r="D24" t="str">
            <v>01/04/2003</v>
          </cell>
          <cell r="E24" t="str">
            <v>MPPK S/D 31122004</v>
          </cell>
          <cell r="F24" t="str">
            <v>08</v>
          </cell>
          <cell r="G24" t="str">
            <v>07/12/2003</v>
          </cell>
          <cell r="H24">
            <v>17874</v>
          </cell>
          <cell r="I24" t="str">
            <v>0000065665</v>
          </cell>
          <cell r="J24" t="str">
            <v>SD</v>
          </cell>
          <cell r="K24" t="str">
            <v>SD KELAS VI</v>
          </cell>
          <cell r="L24" t="str">
            <v>PLAJU</v>
          </cell>
          <cell r="M24" t="str">
            <v>06/09/1968</v>
          </cell>
          <cell r="N24" t="str">
            <v>E13730</v>
          </cell>
          <cell r="O24" t="str">
            <v>H I K</v>
          </cell>
          <cell r="P24">
            <v>6</v>
          </cell>
          <cell r="Q24">
            <v>6</v>
          </cell>
          <cell r="R24">
            <v>5</v>
          </cell>
          <cell r="S24">
            <v>18.333333333333332</v>
          </cell>
          <cell r="T24">
            <v>1</v>
          </cell>
          <cell r="U24">
            <v>1</v>
          </cell>
          <cell r="V24">
            <v>-1</v>
          </cell>
          <cell r="W24">
            <v>56</v>
          </cell>
          <cell r="X24">
            <v>37962</v>
          </cell>
        </row>
        <row r="25">
          <cell r="A25" t="str">
            <v>247377</v>
          </cell>
          <cell r="B25" t="str">
            <v xml:space="preserve">PAINO    </v>
          </cell>
          <cell r="C25" t="str">
            <v>07</v>
          </cell>
          <cell r="D25" t="str">
            <v>01/10/2001</v>
          </cell>
          <cell r="E25" t="str">
            <v>MPPK S/D 31082004</v>
          </cell>
          <cell r="F25" t="str">
            <v>06</v>
          </cell>
          <cell r="G25" t="str">
            <v>10/08/2003</v>
          </cell>
          <cell r="H25">
            <v>17755</v>
          </cell>
          <cell r="I25" t="str">
            <v>0000056665</v>
          </cell>
          <cell r="J25" t="str">
            <v>SMA</v>
          </cell>
          <cell r="K25" t="str">
            <v>PEND. SANDIMAN/JURU SANDI</v>
          </cell>
          <cell r="L25" t="str">
            <v>PLAJU</v>
          </cell>
          <cell r="M25" t="str">
            <v>18/11/1968</v>
          </cell>
          <cell r="N25" t="str">
            <v>E13730</v>
          </cell>
          <cell r="O25" t="str">
            <v>H I K</v>
          </cell>
          <cell r="P25">
            <v>6</v>
          </cell>
          <cell r="Q25">
            <v>6</v>
          </cell>
          <cell r="R25">
            <v>5</v>
          </cell>
          <cell r="S25">
            <v>18.333333333333332</v>
          </cell>
          <cell r="T25">
            <v>3</v>
          </cell>
          <cell r="U25">
            <v>1</v>
          </cell>
          <cell r="V25">
            <v>-1</v>
          </cell>
          <cell r="W25">
            <v>56</v>
          </cell>
          <cell r="X25">
            <v>37843</v>
          </cell>
        </row>
        <row r="26">
          <cell r="A26" t="str">
            <v>247441</v>
          </cell>
          <cell r="B26" t="str">
            <v xml:space="preserve">WASIMAN    </v>
          </cell>
          <cell r="C26" t="str">
            <v>11</v>
          </cell>
          <cell r="D26" t="str">
            <v>01/04/2002</v>
          </cell>
          <cell r="E26" t="str">
            <v>PIMP. KAPAL TB. SUKUN</v>
          </cell>
          <cell r="F26" t="str">
            <v>10</v>
          </cell>
          <cell r="G26" t="str">
            <v>03/01/2000</v>
          </cell>
          <cell r="H26">
            <v>18551</v>
          </cell>
          <cell r="I26" t="str">
            <v>0000056555</v>
          </cell>
          <cell r="J26" t="str">
            <v>SD</v>
          </cell>
          <cell r="K26" t="str">
            <v>SEKOLAH DASAR</v>
          </cell>
          <cell r="L26" t="str">
            <v>PLAJU</v>
          </cell>
          <cell r="M26" t="str">
            <v>20/11/1968</v>
          </cell>
          <cell r="N26" t="str">
            <v>E13C00</v>
          </cell>
          <cell r="O26" t="str">
            <v>DOK &amp; PKP</v>
          </cell>
          <cell r="P26">
            <v>5</v>
          </cell>
          <cell r="Q26">
            <v>5</v>
          </cell>
          <cell r="R26">
            <v>5</v>
          </cell>
          <cell r="S26">
            <v>15</v>
          </cell>
          <cell r="T26">
            <v>1</v>
          </cell>
          <cell r="U26">
            <v>4</v>
          </cell>
          <cell r="V26">
            <v>-1</v>
          </cell>
          <cell r="W26">
            <v>54</v>
          </cell>
          <cell r="X26">
            <v>38640</v>
          </cell>
        </row>
        <row r="27">
          <cell r="A27" t="str">
            <v>248657</v>
          </cell>
          <cell r="B27" t="str">
            <v xml:space="preserve">MUDJAHIDIN    </v>
          </cell>
          <cell r="C27" t="str">
            <v>07</v>
          </cell>
          <cell r="D27" t="str">
            <v>01/04/2003</v>
          </cell>
          <cell r="E27" t="str">
            <v>AST. A.REPORT &amp; SYS INFO</v>
          </cell>
          <cell r="F27" t="str">
            <v>06</v>
          </cell>
          <cell r="G27" t="str">
            <v>03/01/2000</v>
          </cell>
          <cell r="H27">
            <v>18586</v>
          </cell>
          <cell r="I27" t="str">
            <v>0000044655</v>
          </cell>
          <cell r="J27" t="str">
            <v>SMA</v>
          </cell>
          <cell r="K27" t="str">
            <v>S.M.A-SASTRA/PERSAMAAN</v>
          </cell>
          <cell r="L27" t="str">
            <v>PLAJU</v>
          </cell>
          <cell r="M27" t="str">
            <v>11/12/1968</v>
          </cell>
          <cell r="N27" t="str">
            <v>E13210</v>
          </cell>
          <cell r="O27" t="str">
            <v>REN BB PROD&amp;EKON</v>
          </cell>
          <cell r="P27">
            <v>6</v>
          </cell>
          <cell r="Q27">
            <v>5</v>
          </cell>
          <cell r="R27">
            <v>5</v>
          </cell>
          <cell r="S27">
            <v>16.666666666666668</v>
          </cell>
          <cell r="T27">
            <v>3</v>
          </cell>
          <cell r="U27">
            <v>4</v>
          </cell>
          <cell r="V27">
            <v>-1</v>
          </cell>
          <cell r="W27">
            <v>54</v>
          </cell>
          <cell r="X27">
            <v>38675</v>
          </cell>
        </row>
        <row r="28">
          <cell r="A28" t="str">
            <v>259308</v>
          </cell>
          <cell r="B28" t="str">
            <v xml:space="preserve">MISRUN    </v>
          </cell>
          <cell r="C28" t="str">
            <v>09</v>
          </cell>
          <cell r="D28" t="str">
            <v>01/04/2000</v>
          </cell>
          <cell r="E28" t="str">
            <v>AST. ADM SDM</v>
          </cell>
          <cell r="F28" t="str">
            <v>08</v>
          </cell>
          <cell r="G28" t="str">
            <v>16/04/2003</v>
          </cell>
          <cell r="H28">
            <v>18347</v>
          </cell>
          <cell r="I28" t="str">
            <v>0000065565</v>
          </cell>
          <cell r="J28" t="str">
            <v>SD</v>
          </cell>
          <cell r="K28" t="str">
            <v>SEKOLAH DASAR</v>
          </cell>
          <cell r="L28" t="str">
            <v>PLAJU</v>
          </cell>
          <cell r="M28" t="str">
            <v>23/06/1969</v>
          </cell>
          <cell r="N28" t="str">
            <v>E13730</v>
          </cell>
          <cell r="O28" t="str">
            <v>H I K</v>
          </cell>
          <cell r="P28">
            <v>5</v>
          </cell>
          <cell r="Q28">
            <v>6</v>
          </cell>
          <cell r="R28">
            <v>5</v>
          </cell>
          <cell r="S28">
            <v>16.666666666666668</v>
          </cell>
          <cell r="T28">
            <v>1</v>
          </cell>
          <cell r="U28">
            <v>1</v>
          </cell>
          <cell r="V28">
            <v>-1</v>
          </cell>
          <cell r="W28">
            <v>54</v>
          </cell>
          <cell r="X28">
            <v>38436</v>
          </cell>
        </row>
        <row r="29">
          <cell r="A29" t="str">
            <v>259502</v>
          </cell>
          <cell r="B29" t="str">
            <v xml:space="preserve">HUTABARAT  P.    </v>
          </cell>
          <cell r="C29" t="str">
            <v>06</v>
          </cell>
          <cell r="D29" t="str">
            <v>01/04/2003</v>
          </cell>
          <cell r="E29" t="str">
            <v>MPPK S/D 29022005</v>
          </cell>
          <cell r="F29" t="str">
            <v>06</v>
          </cell>
          <cell r="G29" t="str">
            <v>06/02/2004</v>
          </cell>
          <cell r="H29">
            <v>17935</v>
          </cell>
          <cell r="I29" t="str">
            <v>0000056665</v>
          </cell>
          <cell r="J29" t="str">
            <v>SMA</v>
          </cell>
          <cell r="K29" t="str">
            <v>S.M.A-B/PASPAL</v>
          </cell>
          <cell r="L29" t="str">
            <v>PLAJU</v>
          </cell>
          <cell r="M29" t="str">
            <v>26/06/1969</v>
          </cell>
          <cell r="N29" t="str">
            <v>E13730</v>
          </cell>
          <cell r="O29" t="str">
            <v>H I K</v>
          </cell>
          <cell r="P29">
            <v>6</v>
          </cell>
          <cell r="Q29">
            <v>6</v>
          </cell>
          <cell r="R29">
            <v>5</v>
          </cell>
          <cell r="S29">
            <v>18.333333333333332</v>
          </cell>
          <cell r="T29">
            <v>3</v>
          </cell>
          <cell r="U29">
            <v>0</v>
          </cell>
          <cell r="V29">
            <v>0</v>
          </cell>
          <cell r="W29">
            <v>55</v>
          </cell>
          <cell r="X29">
            <v>38023</v>
          </cell>
        </row>
        <row r="30">
          <cell r="A30" t="str">
            <v>259551</v>
          </cell>
          <cell r="B30" t="str">
            <v xml:space="preserve">AS. AMIR BACHRI    </v>
          </cell>
          <cell r="C30" t="str">
            <v>10</v>
          </cell>
          <cell r="D30" t="str">
            <v>01/04/2002</v>
          </cell>
          <cell r="E30" t="str">
            <v>MPPK S/D 31082004</v>
          </cell>
          <cell r="F30" t="str">
            <v>10</v>
          </cell>
          <cell r="G30" t="str">
            <v>28/08/2003</v>
          </cell>
          <cell r="H30">
            <v>17773</v>
          </cell>
          <cell r="I30" t="str">
            <v>0000065645</v>
          </cell>
          <cell r="J30" t="str">
            <v>SMA</v>
          </cell>
          <cell r="K30" t="str">
            <v>SMA-PASPAL/PERSAMAAN</v>
          </cell>
          <cell r="L30" t="str">
            <v>PLAJU</v>
          </cell>
          <cell r="M30" t="str">
            <v>14/08/1967</v>
          </cell>
          <cell r="N30" t="str">
            <v>E13730</v>
          </cell>
          <cell r="O30" t="str">
            <v>H I K</v>
          </cell>
          <cell r="P30">
            <v>6</v>
          </cell>
          <cell r="Q30">
            <v>4</v>
          </cell>
          <cell r="R30">
            <v>5</v>
          </cell>
          <cell r="S30">
            <v>15</v>
          </cell>
          <cell r="T30">
            <v>3</v>
          </cell>
          <cell r="U30">
            <v>1</v>
          </cell>
          <cell r="V30">
            <v>0</v>
          </cell>
          <cell r="W30">
            <v>56</v>
          </cell>
          <cell r="X30">
            <v>37861</v>
          </cell>
        </row>
        <row r="31">
          <cell r="A31" t="str">
            <v>261819</v>
          </cell>
          <cell r="B31" t="str">
            <v xml:space="preserve">IDRIS    </v>
          </cell>
          <cell r="C31" t="str">
            <v>09</v>
          </cell>
          <cell r="D31" t="str">
            <v>01/04/2001</v>
          </cell>
          <cell r="E31" t="str">
            <v>MPPK S/D 30062004</v>
          </cell>
          <cell r="F31" t="str">
            <v>09</v>
          </cell>
          <cell r="G31" t="str">
            <v>15/06/2003</v>
          </cell>
          <cell r="H31">
            <v>17699</v>
          </cell>
          <cell r="I31" t="str">
            <v>0000055565</v>
          </cell>
          <cell r="J31" t="str">
            <v>SMA</v>
          </cell>
          <cell r="K31" t="str">
            <v>S.M.A-C/SOSIAL</v>
          </cell>
          <cell r="L31" t="str">
            <v>PLAJU</v>
          </cell>
          <cell r="M31" t="str">
            <v>02/06/1967</v>
          </cell>
          <cell r="N31" t="str">
            <v>E13730</v>
          </cell>
          <cell r="O31" t="str">
            <v>H I K</v>
          </cell>
          <cell r="P31">
            <v>5</v>
          </cell>
          <cell r="Q31">
            <v>6</v>
          </cell>
          <cell r="R31">
            <v>5</v>
          </cell>
          <cell r="S31">
            <v>16.666666666666668</v>
          </cell>
          <cell r="T31">
            <v>3</v>
          </cell>
          <cell r="U31">
            <v>1</v>
          </cell>
          <cell r="V31">
            <v>0</v>
          </cell>
          <cell r="W31">
            <v>56</v>
          </cell>
          <cell r="X31">
            <v>37787</v>
          </cell>
        </row>
        <row r="32">
          <cell r="A32" t="str">
            <v>263893</v>
          </cell>
          <cell r="B32" t="str">
            <v xml:space="preserve">M. SUGENG RIADI    </v>
          </cell>
          <cell r="C32" t="str">
            <v>10</v>
          </cell>
          <cell r="D32" t="str">
            <v>01/04/2001</v>
          </cell>
          <cell r="E32" t="str">
            <v>AST. REFORMING &amp; FGS</v>
          </cell>
          <cell r="F32" t="str">
            <v>09</v>
          </cell>
          <cell r="G32" t="str">
            <v>01/08/2003</v>
          </cell>
          <cell r="H32">
            <v>18449</v>
          </cell>
          <cell r="I32" t="str">
            <v>0000056556</v>
          </cell>
          <cell r="J32" t="str">
            <v>SMA</v>
          </cell>
          <cell r="K32" t="str">
            <v>S.M.A / SOSIAL</v>
          </cell>
          <cell r="L32" t="str">
            <v>PLAJU</v>
          </cell>
          <cell r="M32" t="str">
            <v>07/08/1969</v>
          </cell>
          <cell r="N32" t="str">
            <v>E13111</v>
          </cell>
          <cell r="O32" t="str">
            <v>CD &amp; GP</v>
          </cell>
          <cell r="P32">
            <v>5</v>
          </cell>
          <cell r="Q32">
            <v>5</v>
          </cell>
          <cell r="R32">
            <v>6</v>
          </cell>
          <cell r="S32">
            <v>16.666666666666668</v>
          </cell>
          <cell r="T32">
            <v>3</v>
          </cell>
          <cell r="U32">
            <v>1</v>
          </cell>
          <cell r="V32">
            <v>-1</v>
          </cell>
          <cell r="W32">
            <v>54</v>
          </cell>
          <cell r="X32">
            <v>38538</v>
          </cell>
        </row>
        <row r="33">
          <cell r="A33" t="str">
            <v>264192</v>
          </cell>
          <cell r="B33" t="str">
            <v xml:space="preserve">SUKARDJONO    </v>
          </cell>
          <cell r="C33" t="str">
            <v>07</v>
          </cell>
          <cell r="D33" t="str">
            <v>01/04/2003</v>
          </cell>
          <cell r="E33" t="str">
            <v>MPPK S/D 31082004</v>
          </cell>
          <cell r="F33" t="str">
            <v>06</v>
          </cell>
          <cell r="G33" t="str">
            <v>15/08/2003</v>
          </cell>
          <cell r="H33">
            <v>17760</v>
          </cell>
          <cell r="I33" t="str">
            <v>0000066545</v>
          </cell>
          <cell r="J33" t="str">
            <v>SMP</v>
          </cell>
          <cell r="K33" t="str">
            <v>ST/MINYAK</v>
          </cell>
          <cell r="L33" t="str">
            <v>PLAJU</v>
          </cell>
          <cell r="M33" t="str">
            <v>05/02/1969</v>
          </cell>
          <cell r="N33" t="str">
            <v>E13730</v>
          </cell>
          <cell r="O33" t="str">
            <v>H I K</v>
          </cell>
          <cell r="P33">
            <v>5</v>
          </cell>
          <cell r="Q33">
            <v>4</v>
          </cell>
          <cell r="R33">
            <v>5</v>
          </cell>
          <cell r="S33">
            <v>13.333333333333334</v>
          </cell>
          <cell r="T33">
            <v>2</v>
          </cell>
          <cell r="U33">
            <v>1</v>
          </cell>
          <cell r="V33">
            <v>-1</v>
          </cell>
          <cell r="W33">
            <v>56</v>
          </cell>
          <cell r="X33">
            <v>37848</v>
          </cell>
        </row>
        <row r="34">
          <cell r="A34" t="str">
            <v>264702</v>
          </cell>
          <cell r="B34" t="str">
            <v xml:space="preserve">ALI AMAN    </v>
          </cell>
          <cell r="C34" t="str">
            <v>07</v>
          </cell>
          <cell r="D34" t="str">
            <v>01/04/2002</v>
          </cell>
          <cell r="E34" t="str">
            <v>MPPK S/D 30092004</v>
          </cell>
          <cell r="F34" t="str">
            <v>07</v>
          </cell>
          <cell r="G34" t="str">
            <v>19/09/2003</v>
          </cell>
          <cell r="H34">
            <v>17795</v>
          </cell>
          <cell r="I34" t="str">
            <v>0000035655</v>
          </cell>
          <cell r="J34" t="str">
            <v>SMA</v>
          </cell>
          <cell r="K34" t="str">
            <v>S.M.A-C/SOSIAL</v>
          </cell>
          <cell r="L34" t="str">
            <v>PLAJU</v>
          </cell>
          <cell r="M34" t="str">
            <v>23/08/1969</v>
          </cell>
          <cell r="N34" t="str">
            <v>E13730</v>
          </cell>
          <cell r="O34" t="str">
            <v>H I K</v>
          </cell>
          <cell r="P34">
            <v>6</v>
          </cell>
          <cell r="Q34">
            <v>5</v>
          </cell>
          <cell r="R34">
            <v>5</v>
          </cell>
          <cell r="S34">
            <v>16.666666666666668</v>
          </cell>
          <cell r="T34">
            <v>3</v>
          </cell>
          <cell r="U34">
            <v>1</v>
          </cell>
          <cell r="V34">
            <v>0</v>
          </cell>
          <cell r="W34">
            <v>56</v>
          </cell>
          <cell r="X34">
            <v>37883</v>
          </cell>
        </row>
        <row r="35">
          <cell r="A35" t="str">
            <v>266996</v>
          </cell>
          <cell r="B35" t="str">
            <v xml:space="preserve">SALATIN  A.MA  </v>
          </cell>
          <cell r="C35" t="str">
            <v>07</v>
          </cell>
          <cell r="D35" t="str">
            <v>01/10/2003</v>
          </cell>
          <cell r="E35" t="str">
            <v>MPPK S/D 30062004</v>
          </cell>
          <cell r="F35" t="str">
            <v>07</v>
          </cell>
          <cell r="G35" t="str">
            <v>14/06/2003</v>
          </cell>
          <cell r="H35">
            <v>17698</v>
          </cell>
          <cell r="I35" t="str">
            <v>0000065555</v>
          </cell>
          <cell r="J35" t="str">
            <v>D2</v>
          </cell>
          <cell r="K35" t="str">
            <v>AKA TEK UMU II</v>
          </cell>
          <cell r="L35" t="str">
            <v>PLAJU</v>
          </cell>
          <cell r="M35" t="str">
            <v>08/09/1969</v>
          </cell>
          <cell r="N35" t="str">
            <v>E13730</v>
          </cell>
          <cell r="O35" t="str">
            <v>H I K</v>
          </cell>
          <cell r="P35">
            <v>5</v>
          </cell>
          <cell r="Q35">
            <v>5</v>
          </cell>
          <cell r="R35">
            <v>5</v>
          </cell>
          <cell r="S35">
            <v>15</v>
          </cell>
          <cell r="T35">
            <v>5</v>
          </cell>
          <cell r="U35">
            <v>1</v>
          </cell>
          <cell r="V35">
            <v>0</v>
          </cell>
          <cell r="W35">
            <v>56</v>
          </cell>
          <cell r="X35">
            <v>37786</v>
          </cell>
        </row>
        <row r="36">
          <cell r="A36" t="str">
            <v>267295</v>
          </cell>
          <cell r="B36" t="str">
            <v xml:space="preserve">WASIO    </v>
          </cell>
          <cell r="C36" t="str">
            <v>09</v>
          </cell>
          <cell r="D36" t="str">
            <v>01/04/2003</v>
          </cell>
          <cell r="E36" t="str">
            <v>MPPK S/D 30042004</v>
          </cell>
          <cell r="F36" t="str">
            <v>09</v>
          </cell>
          <cell r="G36" t="str">
            <v>11/04/2003</v>
          </cell>
          <cell r="H36">
            <v>17634</v>
          </cell>
          <cell r="I36" t="str">
            <v>0000055655</v>
          </cell>
          <cell r="J36" t="str">
            <v>SMP</v>
          </cell>
          <cell r="K36" t="str">
            <v>S M E P</v>
          </cell>
          <cell r="L36" t="str">
            <v>PLAJU</v>
          </cell>
          <cell r="M36" t="str">
            <v>11/09/1969</v>
          </cell>
          <cell r="N36" t="str">
            <v>E13730</v>
          </cell>
          <cell r="O36" t="str">
            <v>H I K</v>
          </cell>
          <cell r="P36">
            <v>6</v>
          </cell>
          <cell r="Q36">
            <v>5</v>
          </cell>
          <cell r="R36">
            <v>5</v>
          </cell>
          <cell r="S36">
            <v>16.666666666666668</v>
          </cell>
          <cell r="T36">
            <v>2</v>
          </cell>
          <cell r="U36">
            <v>1</v>
          </cell>
          <cell r="V36">
            <v>0</v>
          </cell>
          <cell r="W36">
            <v>56</v>
          </cell>
          <cell r="X36">
            <v>37722</v>
          </cell>
        </row>
        <row r="37">
          <cell r="A37" t="str">
            <v>267302</v>
          </cell>
          <cell r="B37" t="str">
            <v xml:space="preserve">ZAHRI    </v>
          </cell>
          <cell r="C37" t="str">
            <v>09</v>
          </cell>
          <cell r="D37" t="str">
            <v>01/10/2003</v>
          </cell>
          <cell r="E37" t="str">
            <v>TEKNISI LAS</v>
          </cell>
          <cell r="F37" t="str">
            <v>09</v>
          </cell>
          <cell r="G37" t="str">
            <v>01/10/2002</v>
          </cell>
          <cell r="H37">
            <v>18277</v>
          </cell>
          <cell r="I37" t="str">
            <v>0000045664</v>
          </cell>
          <cell r="J37" t="str">
            <v>SD</v>
          </cell>
          <cell r="K37" t="str">
            <v>SD KELAS VI</v>
          </cell>
          <cell r="L37" t="str">
            <v>PLAJU</v>
          </cell>
          <cell r="M37" t="str">
            <v>11/09/1969</v>
          </cell>
          <cell r="N37" t="str">
            <v>E13A50</v>
          </cell>
          <cell r="O37" t="str">
            <v>BENGKEL</v>
          </cell>
          <cell r="P37">
            <v>6</v>
          </cell>
          <cell r="Q37">
            <v>6</v>
          </cell>
          <cell r="R37">
            <v>4</v>
          </cell>
          <cell r="S37">
            <v>16.666666666666668</v>
          </cell>
          <cell r="T37">
            <v>1</v>
          </cell>
          <cell r="U37">
            <v>2</v>
          </cell>
          <cell r="V37">
            <v>0</v>
          </cell>
          <cell r="W37">
            <v>54</v>
          </cell>
          <cell r="X37">
            <v>38366</v>
          </cell>
        </row>
        <row r="38">
          <cell r="A38" t="str">
            <v>267538</v>
          </cell>
          <cell r="B38" t="str">
            <v xml:space="preserve">LATIP    </v>
          </cell>
          <cell r="C38" t="str">
            <v>10</v>
          </cell>
          <cell r="D38" t="str">
            <v>01/10/2000</v>
          </cell>
          <cell r="E38" t="str">
            <v>TEKNISI SCAFFOLD</v>
          </cell>
          <cell r="F38" t="str">
            <v>09</v>
          </cell>
          <cell r="G38" t="str">
            <v>01/07/2003</v>
          </cell>
          <cell r="H38">
            <v>18418</v>
          </cell>
          <cell r="I38" t="str">
            <v>0000054455</v>
          </cell>
          <cell r="J38" t="str">
            <v>SD</v>
          </cell>
          <cell r="K38" t="str">
            <v>S D  KELAS V</v>
          </cell>
          <cell r="L38" t="str">
            <v>PLAJU</v>
          </cell>
          <cell r="M38" t="str">
            <v>18/09/1969</v>
          </cell>
          <cell r="N38" t="str">
            <v>E13A50</v>
          </cell>
          <cell r="O38" t="str">
            <v>BENGKEL</v>
          </cell>
          <cell r="P38">
            <v>4</v>
          </cell>
          <cell r="Q38">
            <v>5</v>
          </cell>
          <cell r="R38">
            <v>5</v>
          </cell>
          <cell r="S38">
            <v>13.333333333333334</v>
          </cell>
          <cell r="T38">
            <v>1</v>
          </cell>
          <cell r="U38">
            <v>1</v>
          </cell>
          <cell r="V38">
            <v>-1</v>
          </cell>
          <cell r="W38">
            <v>54</v>
          </cell>
          <cell r="X38">
            <v>38507</v>
          </cell>
        </row>
        <row r="39">
          <cell r="A39" t="str">
            <v>268801</v>
          </cell>
          <cell r="B39" t="str">
            <v xml:space="preserve">ABDUL HALIM  S.T  </v>
          </cell>
          <cell r="C39" t="str">
            <v>04</v>
          </cell>
          <cell r="D39" t="str">
            <v>01/10/1999</v>
          </cell>
          <cell r="E39" t="str">
            <v>AHLI UT. TEK ROTATING</v>
          </cell>
          <cell r="F39" t="str">
            <v>03</v>
          </cell>
          <cell r="G39" t="str">
            <v>03/09/2003</v>
          </cell>
          <cell r="H39">
            <v>18550</v>
          </cell>
          <cell r="I39" t="str">
            <v>0000055665</v>
          </cell>
          <cell r="J39" t="str">
            <v>S1</v>
          </cell>
          <cell r="K39" t="str">
            <v>TEKNIK MESIN</v>
          </cell>
          <cell r="L39" t="str">
            <v>PLAJU</v>
          </cell>
          <cell r="M39" t="str">
            <v>06/10/1969</v>
          </cell>
          <cell r="N39" t="str">
            <v>E13320</v>
          </cell>
          <cell r="O39" t="str">
            <v>FAS ENJ</v>
          </cell>
          <cell r="P39">
            <v>6</v>
          </cell>
          <cell r="Q39">
            <v>6</v>
          </cell>
          <cell r="R39">
            <v>5</v>
          </cell>
          <cell r="S39">
            <v>18.333333333333332</v>
          </cell>
          <cell r="T39">
            <v>7</v>
          </cell>
          <cell r="U39">
            <v>1</v>
          </cell>
          <cell r="V39">
            <v>-1</v>
          </cell>
          <cell r="W39">
            <v>54</v>
          </cell>
          <cell r="X39">
            <v>38639</v>
          </cell>
        </row>
        <row r="40">
          <cell r="A40" t="str">
            <v>271369</v>
          </cell>
          <cell r="B40" t="str">
            <v xml:space="preserve">SJACHRUMSJAH  IR  </v>
          </cell>
          <cell r="C40" t="str">
            <v>04</v>
          </cell>
          <cell r="D40" t="str">
            <v>01/04/1998</v>
          </cell>
          <cell r="E40" t="str">
            <v>KA. BAG. UTILITIES</v>
          </cell>
          <cell r="F40" t="str">
            <v>03</v>
          </cell>
          <cell r="G40" t="str">
            <v>15/01/2003</v>
          </cell>
          <cell r="H40">
            <v>18319</v>
          </cell>
          <cell r="I40" t="str">
            <v>0000056666</v>
          </cell>
          <cell r="J40" t="str">
            <v>S1</v>
          </cell>
          <cell r="K40" t="str">
            <v>TEK. LISTRIK ARUS KUAT</v>
          </cell>
          <cell r="L40" t="str">
            <v>PLAJU</v>
          </cell>
          <cell r="M40" t="str">
            <v>26/11/1969</v>
          </cell>
          <cell r="N40" t="str">
            <v>E13118</v>
          </cell>
          <cell r="O40" t="str">
            <v>U T L</v>
          </cell>
          <cell r="P40">
            <v>6</v>
          </cell>
          <cell r="Q40">
            <v>6</v>
          </cell>
          <cell r="R40">
            <v>6</v>
          </cell>
          <cell r="S40">
            <v>20</v>
          </cell>
          <cell r="T40">
            <v>7</v>
          </cell>
          <cell r="U40">
            <v>1</v>
          </cell>
          <cell r="V40">
            <v>-1</v>
          </cell>
          <cell r="W40">
            <v>54</v>
          </cell>
          <cell r="X40">
            <v>38408</v>
          </cell>
        </row>
        <row r="41">
          <cell r="A41" t="str">
            <v>272008</v>
          </cell>
          <cell r="B41" t="str">
            <v xml:space="preserve">AHMAD BAYUMI    </v>
          </cell>
          <cell r="C41" t="str">
            <v>07</v>
          </cell>
          <cell r="D41" t="str">
            <v>01/04/2002</v>
          </cell>
          <cell r="E41" t="str">
            <v>PWS. JAGA CD UTARA</v>
          </cell>
          <cell r="F41" t="str">
            <v>07</v>
          </cell>
          <cell r="G41" t="str">
            <v>01/08/2000</v>
          </cell>
          <cell r="H41">
            <v>18172</v>
          </cell>
          <cell r="I41" t="str">
            <v>0000056676</v>
          </cell>
          <cell r="J41" t="str">
            <v>SMA</v>
          </cell>
          <cell r="K41" t="str">
            <v>P K KILANG</v>
          </cell>
          <cell r="L41" t="str">
            <v>PLAJU</v>
          </cell>
          <cell r="M41" t="str">
            <v>08/12/1969</v>
          </cell>
          <cell r="N41" t="str">
            <v>E13111</v>
          </cell>
          <cell r="O41" t="str">
            <v>CD &amp; GP</v>
          </cell>
          <cell r="P41">
            <v>6</v>
          </cell>
          <cell r="Q41">
            <v>7</v>
          </cell>
          <cell r="R41">
            <v>6</v>
          </cell>
          <cell r="S41">
            <v>23.333333333333332</v>
          </cell>
          <cell r="T41">
            <v>3</v>
          </cell>
          <cell r="U41">
            <v>4</v>
          </cell>
          <cell r="V41">
            <v>0</v>
          </cell>
          <cell r="W41">
            <v>55</v>
          </cell>
          <cell r="X41">
            <v>38261</v>
          </cell>
        </row>
        <row r="42">
          <cell r="A42" t="str">
            <v>272081</v>
          </cell>
          <cell r="B42" t="str">
            <v xml:space="preserve">JUDIONO    </v>
          </cell>
          <cell r="C42" t="str">
            <v>08</v>
          </cell>
          <cell r="D42" t="str">
            <v>01/04/2001</v>
          </cell>
          <cell r="E42" t="str">
            <v>PWS. CD TENGAH</v>
          </cell>
          <cell r="F42" t="str">
            <v>07</v>
          </cell>
          <cell r="G42" t="str">
            <v>01/07/2001</v>
          </cell>
          <cell r="H42">
            <v>18468</v>
          </cell>
          <cell r="I42" t="str">
            <v>0000066666</v>
          </cell>
          <cell r="J42" t="str">
            <v>SMA</v>
          </cell>
          <cell r="K42" t="str">
            <v>PEND.KEJURUAN PERMINA</v>
          </cell>
          <cell r="L42" t="str">
            <v>PLAJU</v>
          </cell>
          <cell r="M42" t="str">
            <v>08/12/1969</v>
          </cell>
          <cell r="N42" t="str">
            <v>E13111</v>
          </cell>
          <cell r="O42" t="str">
            <v>CD &amp; GP</v>
          </cell>
          <cell r="P42">
            <v>6</v>
          </cell>
          <cell r="Q42">
            <v>6</v>
          </cell>
          <cell r="R42">
            <v>6</v>
          </cell>
          <cell r="S42">
            <v>20</v>
          </cell>
          <cell r="T42">
            <v>3</v>
          </cell>
          <cell r="U42">
            <v>3</v>
          </cell>
          <cell r="V42">
            <v>-1</v>
          </cell>
          <cell r="W42">
            <v>54</v>
          </cell>
          <cell r="X42">
            <v>38557</v>
          </cell>
        </row>
        <row r="43">
          <cell r="A43" t="str">
            <v>272098</v>
          </cell>
          <cell r="B43" t="str">
            <v xml:space="preserve">LUKMAN    </v>
          </cell>
          <cell r="C43" t="str">
            <v>05</v>
          </cell>
          <cell r="D43" t="str">
            <v>01/10/2000</v>
          </cell>
          <cell r="E43" t="str">
            <v>SHIFT SUPERINTENDENT</v>
          </cell>
          <cell r="F43" t="str">
            <v>04</v>
          </cell>
          <cell r="G43" t="str">
            <v>01/03/2004</v>
          </cell>
          <cell r="H43">
            <v>18556</v>
          </cell>
          <cell r="I43" t="str">
            <v>0000066666</v>
          </cell>
          <cell r="J43" t="str">
            <v>D3</v>
          </cell>
          <cell r="K43" t="str">
            <v>AKA PENGILANGAN &amp; P'KIMIA</v>
          </cell>
          <cell r="L43" t="str">
            <v>SUNGAI GERONG</v>
          </cell>
          <cell r="M43" t="str">
            <v>08/12/1969</v>
          </cell>
          <cell r="N43" t="str">
            <v>E13101</v>
          </cell>
          <cell r="O43" t="str">
            <v>SHIFT SUPERINTENDENT</v>
          </cell>
          <cell r="P43">
            <v>6</v>
          </cell>
          <cell r="Q43">
            <v>6</v>
          </cell>
          <cell r="R43">
            <v>6</v>
          </cell>
          <cell r="S43">
            <v>20</v>
          </cell>
          <cell r="T43">
            <v>6</v>
          </cell>
          <cell r="U43">
            <v>0</v>
          </cell>
          <cell r="V43">
            <v>-1</v>
          </cell>
          <cell r="W43">
            <v>54</v>
          </cell>
          <cell r="X43">
            <v>38645</v>
          </cell>
        </row>
        <row r="44">
          <cell r="A44" t="str">
            <v>272121</v>
          </cell>
          <cell r="B44" t="str">
            <v xml:space="preserve">MOHAMMAD JAMIN    </v>
          </cell>
          <cell r="C44" t="str">
            <v>07</v>
          </cell>
          <cell r="D44" t="str">
            <v>01/04/2003</v>
          </cell>
          <cell r="E44" t="str">
            <v>PWS. JAGA POLYPROPYLENE</v>
          </cell>
          <cell r="F44" t="str">
            <v>06</v>
          </cell>
          <cell r="G44" t="str">
            <v>16/09/2002</v>
          </cell>
          <cell r="H44">
            <v>18662</v>
          </cell>
          <cell r="I44" t="str">
            <v>0000056666</v>
          </cell>
          <cell r="J44" t="str">
            <v>D1</v>
          </cell>
          <cell r="K44" t="str">
            <v>PKL PENGOL&amp;PETKIM I</v>
          </cell>
          <cell r="L44" t="str">
            <v>PLAJU</v>
          </cell>
          <cell r="M44" t="str">
            <v>08/12/1969</v>
          </cell>
          <cell r="N44" t="str">
            <v>E13131</v>
          </cell>
          <cell r="O44" t="str">
            <v>P P</v>
          </cell>
          <cell r="P44">
            <v>6</v>
          </cell>
          <cell r="Q44">
            <v>6</v>
          </cell>
          <cell r="R44">
            <v>6</v>
          </cell>
          <cell r="S44">
            <v>20</v>
          </cell>
          <cell r="T44">
            <v>4</v>
          </cell>
          <cell r="U44">
            <v>2</v>
          </cell>
          <cell r="V44">
            <v>-1</v>
          </cell>
          <cell r="W44">
            <v>53</v>
          </cell>
          <cell r="X44">
            <v>38751</v>
          </cell>
        </row>
        <row r="45">
          <cell r="A45" t="str">
            <v>272138</v>
          </cell>
          <cell r="B45" t="str">
            <v xml:space="preserve">MUCHTADI    </v>
          </cell>
          <cell r="C45" t="str">
            <v>08</v>
          </cell>
          <cell r="D45" t="str">
            <v>01/04/2002</v>
          </cell>
          <cell r="E45" t="str">
            <v>AST. CONSOLE CD UTARA</v>
          </cell>
          <cell r="F45" t="str">
            <v>07</v>
          </cell>
          <cell r="G45" t="str">
            <v>03/01/2000</v>
          </cell>
          <cell r="H45">
            <v>18784</v>
          </cell>
          <cell r="I45" t="str">
            <v>0000066666</v>
          </cell>
          <cell r="J45" t="str">
            <v>SMA</v>
          </cell>
          <cell r="K45" t="str">
            <v>SMA-PASPAL/PERSAMAAN</v>
          </cell>
          <cell r="L45" t="str">
            <v>PLAJU</v>
          </cell>
          <cell r="M45" t="str">
            <v>08/12/1969</v>
          </cell>
          <cell r="N45" t="str">
            <v>E13111</v>
          </cell>
          <cell r="O45" t="str">
            <v>CD &amp; GP</v>
          </cell>
          <cell r="P45">
            <v>6</v>
          </cell>
          <cell r="Q45">
            <v>6</v>
          </cell>
          <cell r="R45">
            <v>6</v>
          </cell>
          <cell r="S45">
            <v>20</v>
          </cell>
          <cell r="T45">
            <v>3</v>
          </cell>
          <cell r="U45">
            <v>4</v>
          </cell>
          <cell r="V45">
            <v>-1</v>
          </cell>
          <cell r="W45">
            <v>53</v>
          </cell>
          <cell r="X45">
            <v>38873</v>
          </cell>
        </row>
        <row r="46">
          <cell r="A46" t="str">
            <v>272146</v>
          </cell>
          <cell r="B46" t="str">
            <v xml:space="preserve">MUHAMMAD RUSLI  ST  </v>
          </cell>
          <cell r="C46" t="str">
            <v>06</v>
          </cell>
          <cell r="D46" t="str">
            <v>01/10/2003</v>
          </cell>
          <cell r="E46" t="str">
            <v>PWS. JAGA POL &amp; ALKY</v>
          </cell>
          <cell r="F46" t="str">
            <v>06</v>
          </cell>
          <cell r="G46" t="str">
            <v>03/01/2000</v>
          </cell>
          <cell r="H46">
            <v>18274</v>
          </cell>
          <cell r="I46" t="str">
            <v>0000055656</v>
          </cell>
          <cell r="J46" t="str">
            <v>S1</v>
          </cell>
          <cell r="K46" t="str">
            <v>TEKNIK KIMIA</v>
          </cell>
          <cell r="L46" t="str">
            <v>PLAJU</v>
          </cell>
          <cell r="M46" t="str">
            <v>08/12/1969</v>
          </cell>
          <cell r="N46" t="str">
            <v>E13111</v>
          </cell>
          <cell r="O46" t="str">
            <v>CD &amp; GP</v>
          </cell>
          <cell r="P46">
            <v>6</v>
          </cell>
          <cell r="Q46">
            <v>5</v>
          </cell>
          <cell r="R46">
            <v>6</v>
          </cell>
          <cell r="S46">
            <v>18.333333333333332</v>
          </cell>
          <cell r="T46">
            <v>7</v>
          </cell>
          <cell r="U46">
            <v>4</v>
          </cell>
          <cell r="V46">
            <v>0</v>
          </cell>
          <cell r="W46">
            <v>54</v>
          </cell>
          <cell r="X46">
            <v>38363</v>
          </cell>
        </row>
        <row r="47">
          <cell r="A47" t="str">
            <v>272219</v>
          </cell>
          <cell r="B47" t="str">
            <v xml:space="preserve">SUARDI    </v>
          </cell>
          <cell r="C47" t="str">
            <v>08</v>
          </cell>
          <cell r="D47" t="str">
            <v>01/04/2001</v>
          </cell>
          <cell r="E47" t="str">
            <v>PWS. JAGA REF &amp; FGS</v>
          </cell>
          <cell r="F47" t="str">
            <v>07</v>
          </cell>
          <cell r="G47" t="str">
            <v>03/01/2000</v>
          </cell>
          <cell r="H47">
            <v>18546</v>
          </cell>
          <cell r="I47" t="str">
            <v>0000046666</v>
          </cell>
          <cell r="J47" t="str">
            <v>SMA</v>
          </cell>
          <cell r="K47" t="str">
            <v>S.M.A-SASTRA/PERSAMAAN</v>
          </cell>
          <cell r="L47" t="str">
            <v>PLAJU</v>
          </cell>
          <cell r="M47" t="str">
            <v>08/12/1969</v>
          </cell>
          <cell r="N47" t="str">
            <v>E13111</v>
          </cell>
          <cell r="O47" t="str">
            <v>CD &amp; GP</v>
          </cell>
          <cell r="P47">
            <v>6</v>
          </cell>
          <cell r="Q47">
            <v>6</v>
          </cell>
          <cell r="R47">
            <v>6</v>
          </cell>
          <cell r="S47">
            <v>20</v>
          </cell>
          <cell r="T47">
            <v>3</v>
          </cell>
          <cell r="U47">
            <v>4</v>
          </cell>
          <cell r="V47">
            <v>-1</v>
          </cell>
          <cell r="W47">
            <v>54</v>
          </cell>
          <cell r="X47">
            <v>38635</v>
          </cell>
        </row>
        <row r="48">
          <cell r="A48" t="str">
            <v>272227</v>
          </cell>
          <cell r="B48" t="str">
            <v xml:space="preserve">SUHARNO    </v>
          </cell>
          <cell r="C48" t="str">
            <v>08</v>
          </cell>
          <cell r="D48" t="str">
            <v>01/10/2003</v>
          </cell>
          <cell r="E48" t="str">
            <v>AST. JAGA PENY PROD PL</v>
          </cell>
          <cell r="F48" t="str">
            <v>08</v>
          </cell>
          <cell r="G48" t="str">
            <v>15/11/2002</v>
          </cell>
          <cell r="H48">
            <v>18272</v>
          </cell>
          <cell r="I48" t="str">
            <v>0000055665</v>
          </cell>
          <cell r="J48" t="str">
            <v>SMA</v>
          </cell>
          <cell r="K48" t="str">
            <v>SMA.SOS/PERSAMAAN</v>
          </cell>
          <cell r="L48" t="str">
            <v>PLAJU</v>
          </cell>
          <cell r="M48" t="str">
            <v>08/12/1969</v>
          </cell>
          <cell r="N48" t="str">
            <v>E13119</v>
          </cell>
          <cell r="O48" t="str">
            <v>I T P</v>
          </cell>
          <cell r="P48">
            <v>6</v>
          </cell>
          <cell r="Q48">
            <v>6</v>
          </cell>
          <cell r="R48">
            <v>5</v>
          </cell>
          <cell r="S48">
            <v>18.333333333333332</v>
          </cell>
          <cell r="T48">
            <v>3</v>
          </cell>
          <cell r="U48">
            <v>2</v>
          </cell>
          <cell r="V48">
            <v>0</v>
          </cell>
          <cell r="W48">
            <v>54</v>
          </cell>
          <cell r="X48">
            <v>38361</v>
          </cell>
        </row>
        <row r="49">
          <cell r="A49" t="str">
            <v>276926</v>
          </cell>
          <cell r="B49" t="str">
            <v xml:space="preserve">SUROJO    </v>
          </cell>
          <cell r="C49" t="str">
            <v>07</v>
          </cell>
          <cell r="D49" t="str">
            <v>01/04/2002</v>
          </cell>
          <cell r="E49" t="str">
            <v>PWS. JAGA AUX PS-2</v>
          </cell>
          <cell r="F49" t="str">
            <v>06</v>
          </cell>
          <cell r="G49" t="str">
            <v>10/11/2003</v>
          </cell>
          <cell r="H49">
            <v>18384</v>
          </cell>
          <cell r="I49" t="str">
            <v>0000066666</v>
          </cell>
          <cell r="J49" t="str">
            <v>SMA</v>
          </cell>
          <cell r="K49" t="str">
            <v>P K MIGAS</v>
          </cell>
          <cell r="L49" t="str">
            <v>PLAJU</v>
          </cell>
          <cell r="M49" t="str">
            <v>06/03/1970</v>
          </cell>
          <cell r="N49" t="str">
            <v>E13118</v>
          </cell>
          <cell r="O49" t="str">
            <v>U T L</v>
          </cell>
          <cell r="P49">
            <v>6</v>
          </cell>
          <cell r="Q49">
            <v>6</v>
          </cell>
          <cell r="R49">
            <v>6</v>
          </cell>
          <cell r="S49">
            <v>20</v>
          </cell>
          <cell r="T49">
            <v>3</v>
          </cell>
          <cell r="U49">
            <v>1</v>
          </cell>
          <cell r="V49">
            <v>-1</v>
          </cell>
          <cell r="W49">
            <v>54</v>
          </cell>
          <cell r="X49">
            <v>38473</v>
          </cell>
        </row>
        <row r="50">
          <cell r="A50" t="str">
            <v>277022</v>
          </cell>
          <cell r="B50" t="str">
            <v xml:space="preserve">LAHMUDIN ROZI    </v>
          </cell>
          <cell r="C50" t="str">
            <v>09</v>
          </cell>
          <cell r="D50" t="str">
            <v>01/04/2002</v>
          </cell>
          <cell r="E50" t="str">
            <v>AST. JAGA PTU PS-1</v>
          </cell>
          <cell r="F50" t="str">
            <v>08</v>
          </cell>
          <cell r="G50" t="str">
            <v>01/08/2003</v>
          </cell>
          <cell r="H50">
            <v>18034</v>
          </cell>
          <cell r="I50" t="str">
            <v>0000056656</v>
          </cell>
          <cell r="J50" t="str">
            <v>SMA</v>
          </cell>
          <cell r="K50" t="str">
            <v>SMA/PASPAL/IPA</v>
          </cell>
          <cell r="L50" t="str">
            <v>PLAJU</v>
          </cell>
          <cell r="M50" t="str">
            <v>07/03/1970</v>
          </cell>
          <cell r="N50" t="str">
            <v>E13118</v>
          </cell>
          <cell r="O50" t="str">
            <v>U T L</v>
          </cell>
          <cell r="P50">
            <v>6</v>
          </cell>
          <cell r="Q50">
            <v>5</v>
          </cell>
          <cell r="R50">
            <v>6</v>
          </cell>
          <cell r="S50">
            <v>18.333333333333332</v>
          </cell>
          <cell r="T50">
            <v>3</v>
          </cell>
          <cell r="U50">
            <v>1</v>
          </cell>
          <cell r="V50">
            <v>-1</v>
          </cell>
          <cell r="W50">
            <v>55</v>
          </cell>
          <cell r="X50">
            <v>38123</v>
          </cell>
        </row>
        <row r="51">
          <cell r="A51" t="str">
            <v>277071</v>
          </cell>
          <cell r="B51" t="str">
            <v xml:space="preserve">SALMAN    </v>
          </cell>
          <cell r="C51" t="str">
            <v>08</v>
          </cell>
          <cell r="D51" t="str">
            <v>01/10/2002</v>
          </cell>
          <cell r="E51" t="str">
            <v>MPPK S/D 30042005</v>
          </cell>
          <cell r="F51" t="str">
            <v>08</v>
          </cell>
          <cell r="G51" t="str">
            <v>05/04/2004</v>
          </cell>
          <cell r="H51">
            <v>17993</v>
          </cell>
          <cell r="I51" t="str">
            <v>0000055656</v>
          </cell>
          <cell r="J51" t="str">
            <v>SMA</v>
          </cell>
          <cell r="K51" t="str">
            <v>S.M.A-B/PASPAL</v>
          </cell>
          <cell r="L51" t="str">
            <v>PLAJU</v>
          </cell>
          <cell r="M51" t="str">
            <v>07/03/1970</v>
          </cell>
          <cell r="N51" t="str">
            <v>E13730</v>
          </cell>
          <cell r="O51" t="str">
            <v>H I K</v>
          </cell>
          <cell r="P51">
            <v>6</v>
          </cell>
          <cell r="Q51">
            <v>5</v>
          </cell>
          <cell r="R51">
            <v>6</v>
          </cell>
          <cell r="S51">
            <v>18.333333333333332</v>
          </cell>
          <cell r="T51">
            <v>3</v>
          </cell>
          <cell r="U51">
            <v>0</v>
          </cell>
          <cell r="V51">
            <v>0</v>
          </cell>
          <cell r="W51">
            <v>55</v>
          </cell>
          <cell r="X51">
            <v>38082</v>
          </cell>
        </row>
        <row r="52">
          <cell r="A52" t="str">
            <v>277103</v>
          </cell>
          <cell r="B52" t="str">
            <v xml:space="preserve">SUROTO    </v>
          </cell>
          <cell r="C52" t="str">
            <v>08</v>
          </cell>
          <cell r="D52" t="str">
            <v>01/04/2003</v>
          </cell>
          <cell r="E52" t="str">
            <v>AST. JAGA AUX S.GERONG</v>
          </cell>
          <cell r="F52" t="str">
            <v>08</v>
          </cell>
          <cell r="G52" t="str">
            <v>03/01/2000</v>
          </cell>
          <cell r="H52">
            <v>18547</v>
          </cell>
          <cell r="I52" t="str">
            <v>0000055565</v>
          </cell>
          <cell r="J52" t="str">
            <v>SMA</v>
          </cell>
          <cell r="K52" t="str">
            <v>P K MIGAS</v>
          </cell>
          <cell r="L52" t="str">
            <v>SUNGAI GERONG</v>
          </cell>
          <cell r="M52" t="str">
            <v>07/03/1970</v>
          </cell>
          <cell r="N52" t="str">
            <v>E13118</v>
          </cell>
          <cell r="O52" t="str">
            <v>U T L</v>
          </cell>
          <cell r="P52">
            <v>5</v>
          </cell>
          <cell r="Q52">
            <v>6</v>
          </cell>
          <cell r="R52">
            <v>5</v>
          </cell>
          <cell r="S52">
            <v>16.666666666666668</v>
          </cell>
          <cell r="T52">
            <v>3</v>
          </cell>
          <cell r="U52">
            <v>4</v>
          </cell>
          <cell r="V52">
            <v>0</v>
          </cell>
          <cell r="W52">
            <v>54</v>
          </cell>
          <cell r="X52">
            <v>38636</v>
          </cell>
        </row>
        <row r="53">
          <cell r="A53" t="str">
            <v>277403</v>
          </cell>
          <cell r="B53" t="str">
            <v xml:space="preserve">ACHMAD ZAINURI    </v>
          </cell>
          <cell r="C53" t="str">
            <v>09</v>
          </cell>
          <cell r="D53" t="str">
            <v>01/04/2001</v>
          </cell>
          <cell r="E53" t="str">
            <v>AST. JAGA CONSOLE PROPYLE</v>
          </cell>
          <cell r="F53" t="str">
            <v>08</v>
          </cell>
          <cell r="G53" t="str">
            <v>16/09/2002</v>
          </cell>
          <cell r="H53">
            <v>18392</v>
          </cell>
          <cell r="I53" t="str">
            <v>0000056555</v>
          </cell>
          <cell r="J53" t="str">
            <v>SMA</v>
          </cell>
          <cell r="K53" t="str">
            <v>P K MIGAS</v>
          </cell>
          <cell r="L53" t="str">
            <v>PLAJU</v>
          </cell>
          <cell r="M53" t="str">
            <v>16/03/1970</v>
          </cell>
          <cell r="N53" t="str">
            <v>E13131</v>
          </cell>
          <cell r="O53" t="str">
            <v>P P</v>
          </cell>
          <cell r="P53">
            <v>5</v>
          </cell>
          <cell r="Q53">
            <v>5</v>
          </cell>
          <cell r="R53">
            <v>5</v>
          </cell>
          <cell r="S53">
            <v>15</v>
          </cell>
          <cell r="T53">
            <v>3</v>
          </cell>
          <cell r="U53">
            <v>2</v>
          </cell>
          <cell r="V53">
            <v>-1</v>
          </cell>
          <cell r="W53">
            <v>54</v>
          </cell>
          <cell r="X53">
            <v>38481</v>
          </cell>
        </row>
        <row r="54">
          <cell r="A54" t="str">
            <v>277411</v>
          </cell>
          <cell r="B54" t="str">
            <v xml:space="preserve">AMINUDIN    </v>
          </cell>
          <cell r="C54" t="str">
            <v>08</v>
          </cell>
          <cell r="D54" t="str">
            <v>01/10/2002</v>
          </cell>
          <cell r="E54" t="str">
            <v>AST. LISTRIK</v>
          </cell>
          <cell r="F54" t="str">
            <v>06</v>
          </cell>
          <cell r="G54" t="str">
            <v>31/12/2000</v>
          </cell>
          <cell r="H54">
            <v>18430</v>
          </cell>
          <cell r="I54" t="str">
            <v>0000055556</v>
          </cell>
          <cell r="J54" t="str">
            <v>D1</v>
          </cell>
          <cell r="K54" t="str">
            <v>PKL TEK. LISTRIK I</v>
          </cell>
          <cell r="L54" t="str">
            <v>PLAJU</v>
          </cell>
          <cell r="M54" t="str">
            <v>16/03/1970</v>
          </cell>
          <cell r="N54" t="str">
            <v>E13A50</v>
          </cell>
          <cell r="O54" t="str">
            <v>BENGKEL</v>
          </cell>
          <cell r="P54">
            <v>5</v>
          </cell>
          <cell r="Q54">
            <v>5</v>
          </cell>
          <cell r="R54">
            <v>6</v>
          </cell>
          <cell r="S54">
            <v>16.666666666666668</v>
          </cell>
          <cell r="T54">
            <v>4</v>
          </cell>
          <cell r="U54">
            <v>4</v>
          </cell>
          <cell r="V54">
            <v>-2</v>
          </cell>
          <cell r="W54">
            <v>54</v>
          </cell>
          <cell r="X54">
            <v>38519</v>
          </cell>
        </row>
        <row r="55">
          <cell r="A55" t="str">
            <v>277436</v>
          </cell>
          <cell r="B55" t="str">
            <v xml:space="preserve">DACHLAN    </v>
          </cell>
          <cell r="C55" t="str">
            <v>09</v>
          </cell>
          <cell r="D55" t="str">
            <v>01/04/2001</v>
          </cell>
          <cell r="E55" t="str">
            <v>AST. JAGA CONSOLE POLYPRO</v>
          </cell>
          <cell r="F55" t="str">
            <v>08</v>
          </cell>
          <cell r="G55" t="str">
            <v>16/09/2002</v>
          </cell>
          <cell r="H55">
            <v>17998</v>
          </cell>
          <cell r="I55" t="str">
            <v>0000056555</v>
          </cell>
          <cell r="J55" t="str">
            <v>SMA</v>
          </cell>
          <cell r="K55" t="str">
            <v>P K MESIN</v>
          </cell>
          <cell r="L55" t="str">
            <v>PLAJU</v>
          </cell>
          <cell r="M55" t="str">
            <v>16/03/1970</v>
          </cell>
          <cell r="N55" t="str">
            <v>E13131</v>
          </cell>
          <cell r="O55" t="str">
            <v>P P</v>
          </cell>
          <cell r="P55">
            <v>5</v>
          </cell>
          <cell r="Q55">
            <v>5</v>
          </cell>
          <cell r="R55">
            <v>5</v>
          </cell>
          <cell r="S55">
            <v>15</v>
          </cell>
          <cell r="T55">
            <v>3</v>
          </cell>
          <cell r="U55">
            <v>2</v>
          </cell>
          <cell r="V55">
            <v>-1</v>
          </cell>
          <cell r="W55">
            <v>55</v>
          </cell>
          <cell r="X55">
            <v>38087</v>
          </cell>
        </row>
        <row r="56">
          <cell r="A56" t="str">
            <v>277444</v>
          </cell>
          <cell r="B56" t="str">
            <v xml:space="preserve">DJAKPAR    </v>
          </cell>
          <cell r="C56" t="str">
            <v>09</v>
          </cell>
          <cell r="D56" t="str">
            <v>01/10/2001</v>
          </cell>
          <cell r="E56" t="str">
            <v>MPPK S/D 31082004</v>
          </cell>
          <cell r="F56" t="str">
            <v>08</v>
          </cell>
          <cell r="G56" t="str">
            <v>12/08/2003</v>
          </cell>
          <cell r="H56">
            <v>17757</v>
          </cell>
          <cell r="I56" t="str">
            <v>0000055455</v>
          </cell>
          <cell r="J56" t="str">
            <v>SMA</v>
          </cell>
          <cell r="K56" t="str">
            <v>S.M.A-B/PASPAL</v>
          </cell>
          <cell r="L56" t="str">
            <v>PLAJU</v>
          </cell>
          <cell r="M56" t="str">
            <v>16/03/1970</v>
          </cell>
          <cell r="N56" t="str">
            <v>E13730</v>
          </cell>
          <cell r="O56" t="str">
            <v>H I K</v>
          </cell>
          <cell r="P56">
            <v>4</v>
          </cell>
          <cell r="Q56">
            <v>5</v>
          </cell>
          <cell r="R56">
            <v>5</v>
          </cell>
          <cell r="S56">
            <v>13.333333333333334</v>
          </cell>
          <cell r="T56">
            <v>3</v>
          </cell>
          <cell r="U56">
            <v>1</v>
          </cell>
          <cell r="V56">
            <v>-1</v>
          </cell>
          <cell r="W56">
            <v>56</v>
          </cell>
          <cell r="X56">
            <v>37845</v>
          </cell>
        </row>
        <row r="57">
          <cell r="A57" t="str">
            <v>277517</v>
          </cell>
          <cell r="B57" t="str">
            <v xml:space="preserve">M. HUSIN    </v>
          </cell>
          <cell r="C57" t="str">
            <v>07</v>
          </cell>
          <cell r="D57" t="str">
            <v>01/10/2003</v>
          </cell>
          <cell r="E57" t="str">
            <v>MPPK S/D 31122004</v>
          </cell>
          <cell r="F57" t="str">
            <v>07</v>
          </cell>
          <cell r="G57" t="str">
            <v>01/12/2003</v>
          </cell>
          <cell r="H57">
            <v>17868</v>
          </cell>
          <cell r="I57" t="str">
            <v>0000065654</v>
          </cell>
          <cell r="J57" t="str">
            <v>D1</v>
          </cell>
          <cell r="K57" t="str">
            <v>PKL TEKNIK MESIN I</v>
          </cell>
          <cell r="L57" t="str">
            <v>PLAJU</v>
          </cell>
          <cell r="M57" t="str">
            <v>16/03/1970</v>
          </cell>
          <cell r="N57" t="str">
            <v>E13730</v>
          </cell>
          <cell r="O57" t="str">
            <v>H I K</v>
          </cell>
          <cell r="P57">
            <v>6</v>
          </cell>
          <cell r="Q57">
            <v>5</v>
          </cell>
          <cell r="R57">
            <v>4</v>
          </cell>
          <cell r="S57">
            <v>15</v>
          </cell>
          <cell r="T57">
            <v>4</v>
          </cell>
          <cell r="U57">
            <v>1</v>
          </cell>
          <cell r="V57">
            <v>0</v>
          </cell>
          <cell r="W57">
            <v>56</v>
          </cell>
          <cell r="X57">
            <v>37956</v>
          </cell>
        </row>
        <row r="58">
          <cell r="A58" t="str">
            <v>277533</v>
          </cell>
          <cell r="B58" t="str">
            <v xml:space="preserve">M. SYAPRI    </v>
          </cell>
          <cell r="C58" t="str">
            <v>09</v>
          </cell>
          <cell r="D58" t="str">
            <v>01/04/2002</v>
          </cell>
          <cell r="E58" t="str">
            <v>ASISTEN SFT INP SG.</v>
          </cell>
          <cell r="F58" t="str">
            <v>08</v>
          </cell>
          <cell r="G58" t="str">
            <v>01/10/2002</v>
          </cell>
          <cell r="H58">
            <v>18937</v>
          </cell>
          <cell r="I58" t="str">
            <v>0000044555</v>
          </cell>
          <cell r="J58" t="str">
            <v>SMA</v>
          </cell>
          <cell r="K58" t="str">
            <v>P K MIGAS</v>
          </cell>
          <cell r="L58" t="str">
            <v>PLAJU</v>
          </cell>
          <cell r="M58" t="str">
            <v>16/03/1970</v>
          </cell>
          <cell r="N58" t="str">
            <v>E13A90</v>
          </cell>
          <cell r="O58" t="str">
            <v>ENJ. PEM</v>
          </cell>
          <cell r="P58">
            <v>5</v>
          </cell>
          <cell r="Q58">
            <v>5</v>
          </cell>
          <cell r="R58">
            <v>5</v>
          </cell>
          <cell r="S58">
            <v>15</v>
          </cell>
          <cell r="T58">
            <v>3</v>
          </cell>
          <cell r="U58">
            <v>2</v>
          </cell>
          <cell r="V58">
            <v>-1</v>
          </cell>
          <cell r="W58">
            <v>53</v>
          </cell>
          <cell r="X58">
            <v>39026</v>
          </cell>
        </row>
        <row r="59">
          <cell r="A59" t="str">
            <v>277558</v>
          </cell>
          <cell r="B59" t="str">
            <v xml:space="preserve">MAKSUM  SE  </v>
          </cell>
          <cell r="C59" t="str">
            <v>05</v>
          </cell>
          <cell r="D59" t="str">
            <v>01/04/2003</v>
          </cell>
          <cell r="E59" t="str">
            <v>PWSU. U P A H</v>
          </cell>
          <cell r="F59" t="str">
            <v>05</v>
          </cell>
          <cell r="G59" t="str">
            <v>06/08/2001</v>
          </cell>
          <cell r="H59">
            <v>18663</v>
          </cell>
          <cell r="I59" t="str">
            <v>0000066656</v>
          </cell>
          <cell r="J59" t="str">
            <v>S1</v>
          </cell>
          <cell r="K59" t="str">
            <v>EKONOMI MANAGEMENT</v>
          </cell>
          <cell r="L59" t="str">
            <v>PLAJU</v>
          </cell>
          <cell r="M59" t="str">
            <v>16/03/1970</v>
          </cell>
          <cell r="N59" t="str">
            <v>E13830</v>
          </cell>
          <cell r="O59" t="str">
            <v>PERBENDAHARAAN</v>
          </cell>
          <cell r="P59">
            <v>6</v>
          </cell>
          <cell r="Q59">
            <v>5</v>
          </cell>
          <cell r="R59">
            <v>6</v>
          </cell>
          <cell r="S59">
            <v>18.333333333333332</v>
          </cell>
          <cell r="T59">
            <v>7</v>
          </cell>
          <cell r="U59">
            <v>3</v>
          </cell>
          <cell r="V59">
            <v>0</v>
          </cell>
          <cell r="W59">
            <v>53</v>
          </cell>
          <cell r="X59">
            <v>38752</v>
          </cell>
        </row>
        <row r="60">
          <cell r="A60" t="str">
            <v>277639</v>
          </cell>
          <cell r="B60" t="str">
            <v xml:space="preserve">SURATNO    </v>
          </cell>
          <cell r="C60" t="str">
            <v>08</v>
          </cell>
          <cell r="D60" t="str">
            <v>01/04/2003</v>
          </cell>
          <cell r="E60" t="str">
            <v>TEKNISI LAS</v>
          </cell>
          <cell r="F60" t="str">
            <v>08</v>
          </cell>
          <cell r="G60" t="str">
            <v>01/10/2002</v>
          </cell>
          <cell r="H60">
            <v>18044</v>
          </cell>
          <cell r="I60" t="str">
            <v>0000055665</v>
          </cell>
          <cell r="J60" t="str">
            <v>SMA</v>
          </cell>
          <cell r="K60" t="str">
            <v>PEND.KEJUR PERTAMINA</v>
          </cell>
          <cell r="L60" t="str">
            <v>PLAJU</v>
          </cell>
          <cell r="M60" t="str">
            <v>16/03/1970</v>
          </cell>
          <cell r="N60" t="str">
            <v>E13A50</v>
          </cell>
          <cell r="O60" t="str">
            <v>BENGKEL</v>
          </cell>
          <cell r="P60">
            <v>6</v>
          </cell>
          <cell r="Q60">
            <v>6</v>
          </cell>
          <cell r="R60">
            <v>5</v>
          </cell>
          <cell r="S60">
            <v>18.333333333333332</v>
          </cell>
          <cell r="T60">
            <v>3</v>
          </cell>
          <cell r="U60">
            <v>2</v>
          </cell>
          <cell r="V60">
            <v>0</v>
          </cell>
          <cell r="W60">
            <v>55</v>
          </cell>
          <cell r="X60">
            <v>38133</v>
          </cell>
        </row>
        <row r="61">
          <cell r="A61" t="str">
            <v>277671</v>
          </cell>
          <cell r="B61" t="str">
            <v xml:space="preserve">SUWARTO    </v>
          </cell>
          <cell r="C61" t="str">
            <v>08</v>
          </cell>
          <cell r="D61" t="str">
            <v>01/04/2002</v>
          </cell>
          <cell r="E61" t="str">
            <v>TEKNISI LISTRIK</v>
          </cell>
          <cell r="F61" t="str">
            <v>07</v>
          </cell>
          <cell r="G61" t="str">
            <v>03/12/2002</v>
          </cell>
          <cell r="H61">
            <v>18132</v>
          </cell>
          <cell r="I61" t="str">
            <v>0000056666</v>
          </cell>
          <cell r="J61" t="str">
            <v>D1</v>
          </cell>
          <cell r="K61" t="str">
            <v>PKL TEK. LISTRIK I</v>
          </cell>
          <cell r="L61" t="str">
            <v>PLAJU</v>
          </cell>
          <cell r="M61" t="str">
            <v>16/03/1970</v>
          </cell>
          <cell r="N61" t="str">
            <v>E13A50</v>
          </cell>
          <cell r="O61" t="str">
            <v>BENGKEL</v>
          </cell>
          <cell r="P61">
            <v>6</v>
          </cell>
          <cell r="Q61">
            <v>6</v>
          </cell>
          <cell r="R61">
            <v>6</v>
          </cell>
          <cell r="S61">
            <v>20</v>
          </cell>
          <cell r="T61">
            <v>4</v>
          </cell>
          <cell r="U61">
            <v>2</v>
          </cell>
          <cell r="V61">
            <v>-1</v>
          </cell>
          <cell r="W61">
            <v>55</v>
          </cell>
          <cell r="X61">
            <v>38221</v>
          </cell>
        </row>
        <row r="62">
          <cell r="A62" t="str">
            <v>277696</v>
          </cell>
          <cell r="B62" t="str">
            <v xml:space="preserve">UMARDI    </v>
          </cell>
          <cell r="C62" t="str">
            <v>08</v>
          </cell>
          <cell r="D62" t="str">
            <v>01/04/2002</v>
          </cell>
          <cell r="E62" t="str">
            <v>MPPK S/D 30062004</v>
          </cell>
          <cell r="F62" t="str">
            <v>08</v>
          </cell>
          <cell r="G62" t="str">
            <v>01/06/2003</v>
          </cell>
          <cell r="H62">
            <v>17685</v>
          </cell>
          <cell r="I62" t="str">
            <v>0000056665</v>
          </cell>
          <cell r="J62" t="str">
            <v>SMA</v>
          </cell>
          <cell r="K62" t="str">
            <v>PK. LISTRIK</v>
          </cell>
          <cell r="L62" t="str">
            <v>PLAJU</v>
          </cell>
          <cell r="M62" t="str">
            <v>16/03/1970</v>
          </cell>
          <cell r="N62" t="str">
            <v>E13730</v>
          </cell>
          <cell r="O62" t="str">
            <v>H I K</v>
          </cell>
          <cell r="P62">
            <v>6</v>
          </cell>
          <cell r="Q62">
            <v>6</v>
          </cell>
          <cell r="R62">
            <v>5</v>
          </cell>
          <cell r="S62">
            <v>18.333333333333332</v>
          </cell>
          <cell r="T62">
            <v>3</v>
          </cell>
          <cell r="U62">
            <v>1</v>
          </cell>
          <cell r="V62">
            <v>0</v>
          </cell>
          <cell r="W62">
            <v>56</v>
          </cell>
          <cell r="X62">
            <v>37773</v>
          </cell>
        </row>
        <row r="63">
          <cell r="A63" t="str">
            <v>279315</v>
          </cell>
          <cell r="B63" t="str">
            <v xml:space="preserve">SAPTO    </v>
          </cell>
          <cell r="C63" t="str">
            <v>09</v>
          </cell>
          <cell r="D63" t="str">
            <v>01/04/2001</v>
          </cell>
          <cell r="E63" t="str">
            <v>MPPK S/D 31052004</v>
          </cell>
          <cell r="F63" t="str">
            <v>09</v>
          </cell>
          <cell r="G63" t="str">
            <v>06/05/2003</v>
          </cell>
          <cell r="H63">
            <v>17659</v>
          </cell>
          <cell r="I63" t="str">
            <v>0000056565</v>
          </cell>
          <cell r="J63" t="str">
            <v>SMA</v>
          </cell>
          <cell r="K63" t="str">
            <v>S.M.A-C/SOSIAL</v>
          </cell>
          <cell r="L63" t="str">
            <v>PLAJU</v>
          </cell>
          <cell r="M63" t="str">
            <v>23/04/1968</v>
          </cell>
          <cell r="N63" t="str">
            <v>E13730</v>
          </cell>
          <cell r="O63" t="str">
            <v>H I K</v>
          </cell>
          <cell r="P63">
            <v>5</v>
          </cell>
          <cell r="Q63">
            <v>6</v>
          </cell>
          <cell r="R63">
            <v>5</v>
          </cell>
          <cell r="S63">
            <v>16.666666666666668</v>
          </cell>
          <cell r="T63">
            <v>3</v>
          </cell>
          <cell r="U63">
            <v>1</v>
          </cell>
          <cell r="V63">
            <v>0</v>
          </cell>
          <cell r="W63">
            <v>56</v>
          </cell>
          <cell r="X63">
            <v>37747</v>
          </cell>
        </row>
        <row r="64">
          <cell r="A64" t="str">
            <v>279615</v>
          </cell>
          <cell r="B64" t="str">
            <v xml:space="preserve">M. ARIEF  S.    </v>
          </cell>
          <cell r="C64" t="str">
            <v>08</v>
          </cell>
          <cell r="D64" t="str">
            <v>01/10/2002</v>
          </cell>
          <cell r="E64" t="str">
            <v>PERENCANAAN MEKANIK &amp; SIPIL AREA-I</v>
          </cell>
          <cell r="F64" t="str">
            <v>06</v>
          </cell>
          <cell r="G64" t="str">
            <v>01/12/2003</v>
          </cell>
          <cell r="H64">
            <v>18280</v>
          </cell>
          <cell r="I64" t="str">
            <v>0000065666</v>
          </cell>
          <cell r="J64" t="str">
            <v>SMA</v>
          </cell>
          <cell r="K64" t="str">
            <v>P K MIGAS</v>
          </cell>
          <cell r="L64" t="str">
            <v>SUNGAI GERONG</v>
          </cell>
          <cell r="M64" t="str">
            <v>10/04/1970</v>
          </cell>
          <cell r="N64" t="str">
            <v>E13A10</v>
          </cell>
          <cell r="O64" t="str">
            <v>PERENCANAAN</v>
          </cell>
          <cell r="P64">
            <v>6</v>
          </cell>
          <cell r="Q64">
            <v>6</v>
          </cell>
          <cell r="R64">
            <v>6</v>
          </cell>
          <cell r="S64">
            <v>20</v>
          </cell>
          <cell r="T64">
            <v>3</v>
          </cell>
          <cell r="U64">
            <v>1</v>
          </cell>
          <cell r="V64">
            <v>-2</v>
          </cell>
          <cell r="W64">
            <v>54</v>
          </cell>
          <cell r="X64">
            <v>38369</v>
          </cell>
        </row>
        <row r="65">
          <cell r="A65" t="str">
            <v>279729</v>
          </cell>
          <cell r="B65" t="str">
            <v xml:space="preserve">MUHAMMAD HARBI  DRS  </v>
          </cell>
          <cell r="C65" t="str">
            <v>08</v>
          </cell>
          <cell r="D65" t="str">
            <v>01/04/2003</v>
          </cell>
          <cell r="E65" t="str">
            <v>PWS.AKUNTANSI</v>
          </cell>
          <cell r="F65" t="str">
            <v>06</v>
          </cell>
          <cell r="G65" t="str">
            <v>01/08/2003</v>
          </cell>
          <cell r="H65">
            <v>19067</v>
          </cell>
          <cell r="I65" t="str">
            <v>0000056655</v>
          </cell>
          <cell r="J65" t="str">
            <v>S1</v>
          </cell>
          <cell r="K65" t="str">
            <v>EKONOMI MANAGEMENT</v>
          </cell>
          <cell r="L65" t="str">
            <v>PLAJU</v>
          </cell>
          <cell r="M65" t="str">
            <v>14/04/1970</v>
          </cell>
          <cell r="N65" t="str">
            <v>E13Y40</v>
          </cell>
          <cell r="O65" t="str">
            <v>KEUANGAN/RS</v>
          </cell>
          <cell r="P65">
            <v>6</v>
          </cell>
          <cell r="Q65">
            <v>5</v>
          </cell>
          <cell r="R65">
            <v>5</v>
          </cell>
          <cell r="S65">
            <v>16.666666666666668</v>
          </cell>
          <cell r="T65">
            <v>7</v>
          </cell>
          <cell r="U65">
            <v>1</v>
          </cell>
          <cell r="V65">
            <v>-2</v>
          </cell>
          <cell r="W65">
            <v>52</v>
          </cell>
          <cell r="X65">
            <v>39155</v>
          </cell>
        </row>
        <row r="66">
          <cell r="A66" t="str">
            <v>283576</v>
          </cell>
          <cell r="B66" t="str">
            <v xml:space="preserve">ADILIN NAHAR    </v>
          </cell>
          <cell r="C66" t="str">
            <v>10</v>
          </cell>
          <cell r="D66" t="str">
            <v>11/06/2002</v>
          </cell>
          <cell r="E66" t="str">
            <v>AST. ADM SEKURITI</v>
          </cell>
          <cell r="F66" t="str">
            <v>09</v>
          </cell>
          <cell r="G66" t="str">
            <v>01/10/2003</v>
          </cell>
          <cell r="H66">
            <v>18551</v>
          </cell>
          <cell r="I66" t="str">
            <v>0000055555</v>
          </cell>
          <cell r="J66" t="str">
            <v>SMA</v>
          </cell>
          <cell r="K66" t="str">
            <v>SMA-PASPAL/PERSAMAAN</v>
          </cell>
          <cell r="L66" t="str">
            <v>SUNGAI GERONG</v>
          </cell>
          <cell r="M66" t="str">
            <v>06/05/1968</v>
          </cell>
          <cell r="N66" t="str">
            <v>E13630</v>
          </cell>
          <cell r="O66" t="str">
            <v>SEKURITI</v>
          </cell>
          <cell r="P66">
            <v>5</v>
          </cell>
          <cell r="Q66">
            <v>5</v>
          </cell>
          <cell r="R66">
            <v>5</v>
          </cell>
          <cell r="S66">
            <v>15</v>
          </cell>
          <cell r="T66">
            <v>3</v>
          </cell>
          <cell r="U66">
            <v>1</v>
          </cell>
          <cell r="V66">
            <v>-1</v>
          </cell>
          <cell r="W66">
            <v>54</v>
          </cell>
          <cell r="X66">
            <v>38640</v>
          </cell>
        </row>
        <row r="67">
          <cell r="A67" t="str">
            <v>284864</v>
          </cell>
          <cell r="B67" t="str">
            <v xml:space="preserve">NURIDIN    </v>
          </cell>
          <cell r="C67" t="str">
            <v>09</v>
          </cell>
          <cell r="D67" t="str">
            <v>01/04/2003</v>
          </cell>
          <cell r="E67" t="str">
            <v>AST. TENDER</v>
          </cell>
          <cell r="F67" t="str">
            <v>08</v>
          </cell>
          <cell r="G67" t="str">
            <v>30/10/2000</v>
          </cell>
          <cell r="H67">
            <v>18024</v>
          </cell>
          <cell r="I67" t="str">
            <v>0000056554</v>
          </cell>
          <cell r="J67" t="str">
            <v>SMK</v>
          </cell>
          <cell r="K67" t="str">
            <v>K K P A / K P A A</v>
          </cell>
          <cell r="L67" t="str">
            <v>PLAJU</v>
          </cell>
          <cell r="M67" t="str">
            <v>01/05/1968</v>
          </cell>
          <cell r="N67" t="str">
            <v>E13510</v>
          </cell>
          <cell r="O67" t="str">
            <v>PENGADAAN</v>
          </cell>
          <cell r="P67">
            <v>5</v>
          </cell>
          <cell r="Q67">
            <v>5</v>
          </cell>
          <cell r="R67">
            <v>4</v>
          </cell>
          <cell r="S67">
            <v>13.333333333333334</v>
          </cell>
          <cell r="T67">
            <v>3</v>
          </cell>
          <cell r="U67">
            <v>4</v>
          </cell>
          <cell r="V67">
            <v>-1</v>
          </cell>
          <cell r="W67">
            <v>55</v>
          </cell>
          <cell r="X67">
            <v>38113</v>
          </cell>
        </row>
        <row r="68">
          <cell r="A68" t="str">
            <v>288233</v>
          </cell>
          <cell r="B68" t="str">
            <v xml:space="preserve">SUARDI    </v>
          </cell>
          <cell r="C68" t="str">
            <v>10</v>
          </cell>
          <cell r="D68" t="str">
            <v>01/10/2001</v>
          </cell>
          <cell r="E68" t="str">
            <v>MPPK S/D 31032005</v>
          </cell>
          <cell r="F68" t="str">
            <v>09</v>
          </cell>
          <cell r="G68" t="str">
            <v>12/03/2004</v>
          </cell>
          <cell r="H68">
            <v>17969</v>
          </cell>
          <cell r="I68" t="str">
            <v>0000066565</v>
          </cell>
          <cell r="J68" t="str">
            <v>SMA</v>
          </cell>
          <cell r="K68" t="str">
            <v>SMA-PASPAL/PERSAMAAN</v>
          </cell>
          <cell r="L68" t="str">
            <v>PLAJU</v>
          </cell>
          <cell r="M68" t="str">
            <v>04/03/1970</v>
          </cell>
          <cell r="N68" t="str">
            <v>E13730</v>
          </cell>
          <cell r="O68" t="str">
            <v>H I K</v>
          </cell>
          <cell r="P68">
            <v>5</v>
          </cell>
          <cell r="Q68">
            <v>6</v>
          </cell>
          <cell r="R68">
            <v>5</v>
          </cell>
          <cell r="S68">
            <v>16.666666666666668</v>
          </cell>
          <cell r="T68">
            <v>3</v>
          </cell>
          <cell r="U68">
            <v>0</v>
          </cell>
          <cell r="V68">
            <v>-1</v>
          </cell>
          <cell r="W68">
            <v>55</v>
          </cell>
          <cell r="X68">
            <v>38058</v>
          </cell>
        </row>
        <row r="69">
          <cell r="A69" t="str">
            <v>288314</v>
          </cell>
          <cell r="B69" t="str">
            <v xml:space="preserve">M.H. SYAMSURI    </v>
          </cell>
          <cell r="C69" t="str">
            <v>10</v>
          </cell>
          <cell r="D69" t="str">
            <v>01/04/2002</v>
          </cell>
          <cell r="E69" t="str">
            <v>MPPK S/D 30092004</v>
          </cell>
          <cell r="F69" t="str">
            <v>10</v>
          </cell>
          <cell r="G69" t="str">
            <v>27/09/2003</v>
          </cell>
          <cell r="H69">
            <v>17803</v>
          </cell>
          <cell r="I69" t="str">
            <v>0000065645</v>
          </cell>
          <cell r="J69" t="str">
            <v>SMA</v>
          </cell>
          <cell r="K69" t="str">
            <v>SMA-SOSIAL/PERSAMAAN</v>
          </cell>
          <cell r="L69" t="str">
            <v>PLAJU</v>
          </cell>
          <cell r="M69" t="str">
            <v>27/07/1967</v>
          </cell>
          <cell r="N69" t="str">
            <v>E13730</v>
          </cell>
          <cell r="O69" t="str">
            <v>H I K</v>
          </cell>
          <cell r="P69">
            <v>6</v>
          </cell>
          <cell r="Q69">
            <v>4</v>
          </cell>
          <cell r="R69">
            <v>5</v>
          </cell>
          <cell r="S69">
            <v>15</v>
          </cell>
          <cell r="T69">
            <v>3</v>
          </cell>
          <cell r="U69">
            <v>1</v>
          </cell>
          <cell r="V69">
            <v>0</v>
          </cell>
          <cell r="W69">
            <v>56</v>
          </cell>
          <cell r="X69">
            <v>37891</v>
          </cell>
        </row>
        <row r="70">
          <cell r="A70" t="str">
            <v>288525</v>
          </cell>
          <cell r="B70" t="str">
            <v xml:space="preserve">DJAMALI    </v>
          </cell>
          <cell r="C70" t="str">
            <v>10</v>
          </cell>
          <cell r="D70" t="str">
            <v>01/04/2001</v>
          </cell>
          <cell r="E70" t="str">
            <v>AST. BB DIST - MGC</v>
          </cell>
          <cell r="F70" t="str">
            <v>09</v>
          </cell>
          <cell r="G70" t="str">
            <v>01/08/2003</v>
          </cell>
          <cell r="H70">
            <v>18404</v>
          </cell>
          <cell r="I70" t="str">
            <v>0000056665</v>
          </cell>
          <cell r="J70" t="str">
            <v>SD</v>
          </cell>
          <cell r="K70" t="str">
            <v>SEKOLAH DASAR</v>
          </cell>
          <cell r="L70" t="str">
            <v>PLAJU</v>
          </cell>
          <cell r="M70" t="str">
            <v>01/03/1968</v>
          </cell>
          <cell r="N70" t="str">
            <v>E13111</v>
          </cell>
          <cell r="O70" t="str">
            <v>CD &amp; GP</v>
          </cell>
          <cell r="P70">
            <v>6</v>
          </cell>
          <cell r="Q70">
            <v>6</v>
          </cell>
          <cell r="R70">
            <v>5</v>
          </cell>
          <cell r="S70">
            <v>18.333333333333332</v>
          </cell>
          <cell r="T70">
            <v>1</v>
          </cell>
          <cell r="U70">
            <v>1</v>
          </cell>
          <cell r="V70">
            <v>-1</v>
          </cell>
          <cell r="W70">
            <v>54</v>
          </cell>
          <cell r="X70">
            <v>38493</v>
          </cell>
        </row>
        <row r="71">
          <cell r="A71" t="str">
            <v>289643</v>
          </cell>
          <cell r="B71" t="str">
            <v xml:space="preserve">WAHJONO    </v>
          </cell>
          <cell r="C71" t="str">
            <v>04</v>
          </cell>
          <cell r="D71" t="str">
            <v>01/04/1998</v>
          </cell>
          <cell r="E71" t="str">
            <v>MPPK S/D 30062004</v>
          </cell>
          <cell r="F71" t="str">
            <v>04</v>
          </cell>
          <cell r="G71" t="str">
            <v>27/06/2003</v>
          </cell>
          <cell r="H71">
            <v>17711</v>
          </cell>
          <cell r="I71" t="str">
            <v>0000066665</v>
          </cell>
          <cell r="J71" t="str">
            <v>D3</v>
          </cell>
          <cell r="K71" t="str">
            <v>AKAMIGAS TEK UMUM</v>
          </cell>
          <cell r="L71" t="str">
            <v>PLAJU</v>
          </cell>
          <cell r="M71" t="str">
            <v>01/10/1970</v>
          </cell>
          <cell r="N71" t="str">
            <v>E13730</v>
          </cell>
          <cell r="O71" t="str">
            <v>H I K</v>
          </cell>
          <cell r="P71">
            <v>6</v>
          </cell>
          <cell r="Q71">
            <v>6</v>
          </cell>
          <cell r="R71">
            <v>5</v>
          </cell>
          <cell r="S71">
            <v>18.333333333333332</v>
          </cell>
          <cell r="T71">
            <v>6</v>
          </cell>
          <cell r="U71">
            <v>1</v>
          </cell>
          <cell r="V71">
            <v>0</v>
          </cell>
          <cell r="W71">
            <v>56</v>
          </cell>
          <cell r="X71">
            <v>37799</v>
          </cell>
        </row>
        <row r="72">
          <cell r="A72" t="str">
            <v>290493</v>
          </cell>
          <cell r="B72" t="str">
            <v xml:space="preserve">ACHMAD  D.    </v>
          </cell>
          <cell r="C72" t="str">
            <v>09</v>
          </cell>
          <cell r="D72" t="str">
            <v>01/10/2001</v>
          </cell>
          <cell r="E72" t="str">
            <v>TEKNISI JARINGAN TELEPON</v>
          </cell>
          <cell r="F72" t="str">
            <v>08</v>
          </cell>
          <cell r="G72" t="str">
            <v>03/01/2000</v>
          </cell>
          <cell r="H72">
            <v>18001</v>
          </cell>
          <cell r="I72" t="str">
            <v>0000066656</v>
          </cell>
          <cell r="J72" t="str">
            <v>SMA</v>
          </cell>
          <cell r="K72" t="str">
            <v>S.M.A-C/SOSIAL</v>
          </cell>
          <cell r="L72" t="str">
            <v>PLAJU</v>
          </cell>
          <cell r="M72" t="str">
            <v>23/10/1970</v>
          </cell>
          <cell r="N72" t="str">
            <v>E13910</v>
          </cell>
          <cell r="O72" t="str">
            <v>OPERASI</v>
          </cell>
          <cell r="P72">
            <v>6</v>
          </cell>
          <cell r="Q72">
            <v>5</v>
          </cell>
          <cell r="R72">
            <v>6</v>
          </cell>
          <cell r="S72">
            <v>18.333333333333332</v>
          </cell>
          <cell r="T72">
            <v>3</v>
          </cell>
          <cell r="U72">
            <v>4</v>
          </cell>
          <cell r="V72">
            <v>-1</v>
          </cell>
          <cell r="W72">
            <v>55</v>
          </cell>
          <cell r="X72">
            <v>38090</v>
          </cell>
        </row>
        <row r="73">
          <cell r="A73" t="str">
            <v>291424</v>
          </cell>
          <cell r="B73" t="str">
            <v xml:space="preserve">SONI    </v>
          </cell>
          <cell r="C73" t="str">
            <v>10</v>
          </cell>
          <cell r="D73" t="str">
            <v>01/04/2002</v>
          </cell>
          <cell r="E73" t="str">
            <v>AST. TREATING</v>
          </cell>
          <cell r="F73" t="str">
            <v>08</v>
          </cell>
          <cell r="G73" t="str">
            <v>01/08/2003</v>
          </cell>
          <cell r="H73">
            <v>18061</v>
          </cell>
          <cell r="I73" t="str">
            <v>0000055665</v>
          </cell>
          <cell r="J73" t="str">
            <v>SD</v>
          </cell>
          <cell r="K73" t="str">
            <v>S D  KELAS V</v>
          </cell>
          <cell r="L73" t="str">
            <v>PLAJU</v>
          </cell>
          <cell r="M73" t="str">
            <v>27/07/1967</v>
          </cell>
          <cell r="N73" t="str">
            <v>E13111</v>
          </cell>
          <cell r="O73" t="str">
            <v>CD &amp; GP</v>
          </cell>
          <cell r="P73">
            <v>6</v>
          </cell>
          <cell r="Q73">
            <v>6</v>
          </cell>
          <cell r="R73">
            <v>5</v>
          </cell>
          <cell r="S73">
            <v>18.333333333333332</v>
          </cell>
          <cell r="T73">
            <v>1</v>
          </cell>
          <cell r="U73">
            <v>1</v>
          </cell>
          <cell r="V73">
            <v>-2</v>
          </cell>
          <cell r="W73">
            <v>55</v>
          </cell>
          <cell r="X73">
            <v>38150</v>
          </cell>
        </row>
        <row r="74">
          <cell r="A74" t="str">
            <v>292834</v>
          </cell>
          <cell r="B74" t="str">
            <v xml:space="preserve">KALIM S  DRS  </v>
          </cell>
          <cell r="C74" t="str">
            <v>08</v>
          </cell>
          <cell r="D74" t="str">
            <v>01/10/2003</v>
          </cell>
          <cell r="E74" t="str">
            <v>PWS. PENGAMANAN FISIK</v>
          </cell>
          <cell r="F74" t="str">
            <v>06</v>
          </cell>
          <cell r="G74" t="str">
            <v>23/09/2002</v>
          </cell>
          <cell r="H74">
            <v>18582</v>
          </cell>
          <cell r="I74" t="str">
            <v>0000066666</v>
          </cell>
          <cell r="J74" t="str">
            <v>S1</v>
          </cell>
          <cell r="K74" t="str">
            <v>ADMINISTRASI NEGARA</v>
          </cell>
          <cell r="L74" t="str">
            <v>PLAJU</v>
          </cell>
          <cell r="M74" t="str">
            <v>01/04/1970</v>
          </cell>
          <cell r="N74" t="str">
            <v>E13630</v>
          </cell>
          <cell r="O74" t="str">
            <v>SEKURITI</v>
          </cell>
          <cell r="P74">
            <v>6</v>
          </cell>
          <cell r="Q74">
            <v>6</v>
          </cell>
          <cell r="R74">
            <v>6</v>
          </cell>
          <cell r="S74">
            <v>20</v>
          </cell>
          <cell r="T74">
            <v>7</v>
          </cell>
          <cell r="U74">
            <v>2</v>
          </cell>
          <cell r="V74">
            <v>-2</v>
          </cell>
          <cell r="W74">
            <v>54</v>
          </cell>
          <cell r="X74">
            <v>38671</v>
          </cell>
        </row>
        <row r="75">
          <cell r="A75" t="str">
            <v>293133</v>
          </cell>
          <cell r="B75" t="str">
            <v xml:space="preserve">SUTARNO    </v>
          </cell>
          <cell r="C75" t="str">
            <v>06</v>
          </cell>
          <cell r="D75" t="str">
            <v>01/04/2003</v>
          </cell>
          <cell r="E75" t="str">
            <v>MPPK S/D 31102004</v>
          </cell>
          <cell r="F75" t="str">
            <v>06</v>
          </cell>
          <cell r="G75" t="str">
            <v>05/10/2003</v>
          </cell>
          <cell r="H75">
            <v>17811</v>
          </cell>
          <cell r="I75" t="str">
            <v>0000056665</v>
          </cell>
          <cell r="J75" t="str">
            <v>SMA</v>
          </cell>
          <cell r="K75" t="str">
            <v>S.M.A-C/SOSIAL</v>
          </cell>
          <cell r="L75" t="str">
            <v>PLAJU</v>
          </cell>
          <cell r="M75" t="str">
            <v>06/02/1969</v>
          </cell>
          <cell r="N75" t="str">
            <v>E13730</v>
          </cell>
          <cell r="O75" t="str">
            <v>H I K</v>
          </cell>
          <cell r="P75">
            <v>6</v>
          </cell>
          <cell r="Q75">
            <v>6</v>
          </cell>
          <cell r="R75">
            <v>5</v>
          </cell>
          <cell r="S75">
            <v>18.333333333333332</v>
          </cell>
          <cell r="T75">
            <v>3</v>
          </cell>
          <cell r="U75">
            <v>1</v>
          </cell>
          <cell r="V75">
            <v>0</v>
          </cell>
          <cell r="W75">
            <v>56</v>
          </cell>
          <cell r="X75">
            <v>37899</v>
          </cell>
        </row>
        <row r="76">
          <cell r="A76" t="str">
            <v>294276</v>
          </cell>
          <cell r="B76" t="str">
            <v xml:space="preserve">AMIR MAIKUN  IR  </v>
          </cell>
          <cell r="C76" t="str">
            <v>04</v>
          </cell>
          <cell r="D76" t="str">
            <v>01/04/2003</v>
          </cell>
          <cell r="E76" t="str">
            <v>PWS ROT EQUIP.</v>
          </cell>
          <cell r="F76" t="str">
            <v>04</v>
          </cell>
          <cell r="G76" t="str">
            <v>31/12/2000</v>
          </cell>
          <cell r="H76">
            <v>18239</v>
          </cell>
          <cell r="I76" t="str">
            <v>0000066676</v>
          </cell>
          <cell r="J76" t="str">
            <v>S1</v>
          </cell>
          <cell r="K76" t="str">
            <v>TEKNIK MESIN</v>
          </cell>
          <cell r="L76" t="str">
            <v>PLAJU</v>
          </cell>
          <cell r="M76" t="str">
            <v>01/11/1970</v>
          </cell>
          <cell r="N76" t="str">
            <v>E13A20</v>
          </cell>
          <cell r="O76" t="str">
            <v>PEM-I</v>
          </cell>
          <cell r="P76">
            <v>6</v>
          </cell>
          <cell r="Q76">
            <v>7</v>
          </cell>
          <cell r="R76">
            <v>6</v>
          </cell>
          <cell r="S76">
            <v>23.333333333333332</v>
          </cell>
          <cell r="T76">
            <v>7</v>
          </cell>
          <cell r="U76">
            <v>4</v>
          </cell>
          <cell r="V76">
            <v>0</v>
          </cell>
          <cell r="W76">
            <v>55</v>
          </cell>
          <cell r="X76">
            <v>38328</v>
          </cell>
        </row>
        <row r="77">
          <cell r="A77" t="str">
            <v>294649</v>
          </cell>
          <cell r="B77" t="str">
            <v xml:space="preserve">F.X. MUGIMAN    </v>
          </cell>
          <cell r="C77" t="str">
            <v>07</v>
          </cell>
          <cell r="D77" t="str">
            <v>01/04/2003</v>
          </cell>
          <cell r="E77" t="str">
            <v>MPPK S/D 31122004</v>
          </cell>
          <cell r="F77" t="str">
            <v>06</v>
          </cell>
          <cell r="G77" t="str">
            <v>27/12/2003</v>
          </cell>
          <cell r="H77">
            <v>17894</v>
          </cell>
          <cell r="I77" t="str">
            <v>0000066666</v>
          </cell>
          <cell r="J77" t="str">
            <v>D1</v>
          </cell>
          <cell r="K77" t="str">
            <v>PKL TEKNIK MESIN I</v>
          </cell>
          <cell r="L77" t="str">
            <v>PLAJU</v>
          </cell>
          <cell r="M77" t="str">
            <v>02/11/1970</v>
          </cell>
          <cell r="N77" t="str">
            <v>E13730</v>
          </cell>
          <cell r="O77" t="str">
            <v>H I K</v>
          </cell>
          <cell r="P77">
            <v>6</v>
          </cell>
          <cell r="Q77">
            <v>6</v>
          </cell>
          <cell r="R77">
            <v>6</v>
          </cell>
          <cell r="S77">
            <v>20</v>
          </cell>
          <cell r="T77">
            <v>4</v>
          </cell>
          <cell r="U77">
            <v>1</v>
          </cell>
          <cell r="V77">
            <v>-1</v>
          </cell>
          <cell r="W77">
            <v>56</v>
          </cell>
          <cell r="X77">
            <v>37982</v>
          </cell>
        </row>
        <row r="78">
          <cell r="A78" t="str">
            <v>294802</v>
          </cell>
          <cell r="B78" t="str">
            <v xml:space="preserve">IDRUS ABULHIR  IR  </v>
          </cell>
          <cell r="C78" t="str">
            <v>05</v>
          </cell>
          <cell r="D78" t="str">
            <v>01/10/2000</v>
          </cell>
          <cell r="E78" t="str">
            <v>PWS. REN. AREA - III</v>
          </cell>
          <cell r="F78" t="str">
            <v>05</v>
          </cell>
          <cell r="G78" t="str">
            <v>31/12/2000</v>
          </cell>
          <cell r="H78">
            <v>18141</v>
          </cell>
          <cell r="I78" t="str">
            <v>0000065666</v>
          </cell>
          <cell r="J78" t="str">
            <v>S1</v>
          </cell>
          <cell r="K78" t="str">
            <v>TEK. LISTRIK ARUS KUAT</v>
          </cell>
          <cell r="L78" t="str">
            <v>SUNGAI GERONG</v>
          </cell>
          <cell r="M78" t="str">
            <v>02/11/1970</v>
          </cell>
          <cell r="N78" t="str">
            <v>E13A10</v>
          </cell>
          <cell r="O78" t="str">
            <v>PERENCANAAN</v>
          </cell>
          <cell r="P78">
            <v>6</v>
          </cell>
          <cell r="Q78">
            <v>6</v>
          </cell>
          <cell r="R78">
            <v>6</v>
          </cell>
          <cell r="S78">
            <v>20</v>
          </cell>
          <cell r="T78">
            <v>7</v>
          </cell>
          <cell r="U78">
            <v>4</v>
          </cell>
          <cell r="V78">
            <v>0</v>
          </cell>
          <cell r="W78">
            <v>55</v>
          </cell>
          <cell r="X78">
            <v>38230</v>
          </cell>
        </row>
        <row r="79">
          <cell r="A79" t="str">
            <v>294868</v>
          </cell>
          <cell r="B79" t="str">
            <v xml:space="preserve">J.SUPRIADY    </v>
          </cell>
          <cell r="C79" t="str">
            <v>05</v>
          </cell>
          <cell r="D79" t="str">
            <v>01/04/2002</v>
          </cell>
          <cell r="E79" t="str">
            <v>MPPK S/D 31052004</v>
          </cell>
          <cell r="F79" t="str">
            <v>05</v>
          </cell>
          <cell r="G79" t="str">
            <v>05/05/2003</v>
          </cell>
          <cell r="H79">
            <v>17658</v>
          </cell>
          <cell r="I79" t="str">
            <v>0000056665</v>
          </cell>
          <cell r="J79" t="str">
            <v>D3</v>
          </cell>
          <cell r="K79" t="str">
            <v>AKA.III / TEK.UTILITIES</v>
          </cell>
          <cell r="L79" t="str">
            <v>PLAJU</v>
          </cell>
          <cell r="M79" t="str">
            <v>10/08/1970</v>
          </cell>
          <cell r="N79" t="str">
            <v>E13730</v>
          </cell>
          <cell r="O79" t="str">
            <v>H I K</v>
          </cell>
          <cell r="P79">
            <v>6</v>
          </cell>
          <cell r="Q79">
            <v>6</v>
          </cell>
          <cell r="R79">
            <v>5</v>
          </cell>
          <cell r="S79">
            <v>18.333333333333332</v>
          </cell>
          <cell r="T79">
            <v>6</v>
          </cell>
          <cell r="U79">
            <v>1</v>
          </cell>
          <cell r="V79">
            <v>0</v>
          </cell>
          <cell r="W79">
            <v>56</v>
          </cell>
          <cell r="X79">
            <v>37746</v>
          </cell>
        </row>
        <row r="80">
          <cell r="A80" t="str">
            <v>295029</v>
          </cell>
          <cell r="B80" t="str">
            <v xml:space="preserve">MAWARDI LUBIS    </v>
          </cell>
          <cell r="C80" t="str">
            <v>03</v>
          </cell>
          <cell r="D80" t="str">
            <v>01/10/2003</v>
          </cell>
          <cell r="E80" t="str">
            <v>KA. BAG. POLYPROPYLENE</v>
          </cell>
          <cell r="F80" t="str">
            <v>03</v>
          </cell>
          <cell r="G80" t="str">
            <v>30/12/2002</v>
          </cell>
          <cell r="H80">
            <v>18375</v>
          </cell>
          <cell r="I80" t="str">
            <v>0000045666</v>
          </cell>
          <cell r="J80" t="str">
            <v>D3</v>
          </cell>
          <cell r="K80" t="str">
            <v>AKAMIGAS KILANG</v>
          </cell>
          <cell r="L80" t="str">
            <v>PLAJU</v>
          </cell>
          <cell r="M80" t="str">
            <v>01/01/1971</v>
          </cell>
          <cell r="N80" t="str">
            <v>E13131</v>
          </cell>
          <cell r="O80" t="str">
            <v>P P</v>
          </cell>
          <cell r="P80">
            <v>6</v>
          </cell>
          <cell r="Q80">
            <v>6</v>
          </cell>
          <cell r="R80">
            <v>6</v>
          </cell>
          <cell r="S80">
            <v>20</v>
          </cell>
          <cell r="T80">
            <v>6</v>
          </cell>
          <cell r="U80">
            <v>2</v>
          </cell>
          <cell r="V80">
            <v>0</v>
          </cell>
          <cell r="W80">
            <v>54</v>
          </cell>
          <cell r="X80">
            <v>38464</v>
          </cell>
        </row>
        <row r="81">
          <cell r="A81" t="str">
            <v>295053</v>
          </cell>
          <cell r="B81" t="str">
            <v xml:space="preserve">M. ISA    </v>
          </cell>
          <cell r="C81" t="str">
            <v>08</v>
          </cell>
          <cell r="D81" t="str">
            <v>01/04/2003</v>
          </cell>
          <cell r="E81" t="str">
            <v>MPPK S/D 31102004</v>
          </cell>
          <cell r="F81" t="str">
            <v>08</v>
          </cell>
          <cell r="G81" t="str">
            <v>28/10/2003</v>
          </cell>
          <cell r="H81">
            <v>17834</v>
          </cell>
          <cell r="I81" t="str">
            <v>0000056654</v>
          </cell>
          <cell r="J81" t="str">
            <v>SMA</v>
          </cell>
          <cell r="K81" t="str">
            <v>SMA-SOSIAL/PERSAMAAN</v>
          </cell>
          <cell r="L81" t="str">
            <v>PLAJU</v>
          </cell>
          <cell r="M81" t="str">
            <v>20/02/1970</v>
          </cell>
          <cell r="N81" t="str">
            <v>E13730</v>
          </cell>
          <cell r="O81" t="str">
            <v>H I K</v>
          </cell>
          <cell r="P81">
            <v>6</v>
          </cell>
          <cell r="Q81">
            <v>5</v>
          </cell>
          <cell r="R81">
            <v>4</v>
          </cell>
          <cell r="S81">
            <v>15</v>
          </cell>
          <cell r="T81">
            <v>3</v>
          </cell>
          <cell r="U81">
            <v>1</v>
          </cell>
          <cell r="V81">
            <v>0</v>
          </cell>
          <cell r="W81">
            <v>56</v>
          </cell>
          <cell r="X81">
            <v>37922</v>
          </cell>
        </row>
        <row r="82">
          <cell r="A82" t="str">
            <v>295061</v>
          </cell>
          <cell r="B82" t="str">
            <v xml:space="preserve">M. NUR    </v>
          </cell>
          <cell r="C82" t="str">
            <v>06</v>
          </cell>
          <cell r="D82" t="str">
            <v>01/04/2002</v>
          </cell>
          <cell r="E82" t="str">
            <v>PWSU. KOORD. ROT KSP</v>
          </cell>
          <cell r="F82" t="str">
            <v>05</v>
          </cell>
          <cell r="G82" t="str">
            <v>01/01/2003</v>
          </cell>
          <cell r="H82">
            <v>18213</v>
          </cell>
          <cell r="I82" t="str">
            <v>0000055555</v>
          </cell>
          <cell r="J82" t="str">
            <v>D3</v>
          </cell>
          <cell r="K82" t="str">
            <v>AKA TEKNIK MESIN III</v>
          </cell>
          <cell r="L82" t="str">
            <v>PLAJU</v>
          </cell>
          <cell r="M82" t="str">
            <v>23/07/1970</v>
          </cell>
          <cell r="N82" t="str">
            <v>E13121</v>
          </cell>
          <cell r="O82" t="str">
            <v>REN &amp; KOORD KSP</v>
          </cell>
          <cell r="P82">
            <v>5</v>
          </cell>
          <cell r="Q82">
            <v>5</v>
          </cell>
          <cell r="R82">
            <v>5</v>
          </cell>
          <cell r="S82">
            <v>15</v>
          </cell>
          <cell r="T82">
            <v>6</v>
          </cell>
          <cell r="U82">
            <v>1</v>
          </cell>
          <cell r="V82">
            <v>-1</v>
          </cell>
          <cell r="W82">
            <v>55</v>
          </cell>
          <cell r="X82">
            <v>38302</v>
          </cell>
        </row>
        <row r="83">
          <cell r="A83" t="str">
            <v>295986</v>
          </cell>
          <cell r="B83" t="str">
            <v xml:space="preserve">SJAHROWARDI    </v>
          </cell>
          <cell r="C83" t="str">
            <v>04</v>
          </cell>
          <cell r="D83" t="str">
            <v>01/04/2003</v>
          </cell>
          <cell r="E83" t="str">
            <v>MPPK S/D 31032005</v>
          </cell>
          <cell r="F83" t="str">
            <v>04</v>
          </cell>
          <cell r="G83" t="str">
            <v>11/03/2004</v>
          </cell>
          <cell r="H83">
            <v>17968</v>
          </cell>
          <cell r="I83" t="str">
            <v>0000066655</v>
          </cell>
          <cell r="J83" t="str">
            <v>SMA</v>
          </cell>
          <cell r="K83" t="str">
            <v>S.M.A-B/PASPAL</v>
          </cell>
          <cell r="L83" t="str">
            <v>PLAJU</v>
          </cell>
          <cell r="M83" t="str">
            <v>10/08/1970</v>
          </cell>
          <cell r="N83" t="str">
            <v>E13730</v>
          </cell>
          <cell r="O83" t="str">
            <v>H I K</v>
          </cell>
          <cell r="P83">
            <v>6</v>
          </cell>
          <cell r="Q83">
            <v>5</v>
          </cell>
          <cell r="R83">
            <v>5</v>
          </cell>
          <cell r="S83">
            <v>16.666666666666668</v>
          </cell>
          <cell r="T83">
            <v>3</v>
          </cell>
          <cell r="U83">
            <v>0</v>
          </cell>
          <cell r="V83">
            <v>0</v>
          </cell>
          <cell r="W83">
            <v>55</v>
          </cell>
          <cell r="X83">
            <v>38057</v>
          </cell>
        </row>
        <row r="84">
          <cell r="A84" t="str">
            <v>296196</v>
          </cell>
          <cell r="B84" t="str">
            <v xml:space="preserve">SUGENG SUGIYANTO    </v>
          </cell>
          <cell r="C84" t="str">
            <v>03</v>
          </cell>
          <cell r="D84" t="str">
            <v>01/04/2001</v>
          </cell>
          <cell r="E84" t="str">
            <v>MPPK S/D 30042005</v>
          </cell>
          <cell r="F84" t="str">
            <v>03</v>
          </cell>
          <cell r="G84" t="str">
            <v>04/04/2004</v>
          </cell>
          <cell r="H84">
            <v>17992</v>
          </cell>
          <cell r="I84" t="str">
            <v>0000066666</v>
          </cell>
          <cell r="J84" t="str">
            <v>D3</v>
          </cell>
          <cell r="K84" t="str">
            <v>AKAMIGAS PENGOLAHAN</v>
          </cell>
          <cell r="L84" t="str">
            <v>PLAJU</v>
          </cell>
          <cell r="M84" t="str">
            <v>10/08/1970</v>
          </cell>
          <cell r="N84" t="str">
            <v>E13730</v>
          </cell>
          <cell r="O84" t="str">
            <v>H I K</v>
          </cell>
          <cell r="P84">
            <v>6</v>
          </cell>
          <cell r="Q84">
            <v>6</v>
          </cell>
          <cell r="R84">
            <v>6</v>
          </cell>
          <cell r="S84">
            <v>20</v>
          </cell>
          <cell r="T84">
            <v>6</v>
          </cell>
          <cell r="U84">
            <v>0</v>
          </cell>
          <cell r="V84">
            <v>0</v>
          </cell>
          <cell r="W84">
            <v>55</v>
          </cell>
          <cell r="X84">
            <v>38081</v>
          </cell>
        </row>
        <row r="85">
          <cell r="A85" t="str">
            <v>296325</v>
          </cell>
          <cell r="B85" t="str">
            <v xml:space="preserve">SUPARMO    </v>
          </cell>
          <cell r="C85" t="str">
            <v>06</v>
          </cell>
          <cell r="D85" t="str">
            <v>01/10/2002</v>
          </cell>
          <cell r="E85" t="str">
            <v>INSP UT.OFF SITE FACILITY</v>
          </cell>
          <cell r="F85" t="str">
            <v>05</v>
          </cell>
          <cell r="G85" t="str">
            <v>01/01/2003</v>
          </cell>
          <cell r="H85">
            <v>18575</v>
          </cell>
          <cell r="I85" t="str">
            <v>0000055655</v>
          </cell>
          <cell r="J85" t="str">
            <v>D3</v>
          </cell>
          <cell r="K85" t="str">
            <v>AKA MESIN III</v>
          </cell>
          <cell r="L85" t="str">
            <v>PLAJU</v>
          </cell>
          <cell r="M85" t="str">
            <v>21/07/1970</v>
          </cell>
          <cell r="N85" t="str">
            <v>E13122</v>
          </cell>
          <cell r="O85" t="str">
            <v>INSPEKSI</v>
          </cell>
          <cell r="P85">
            <v>6</v>
          </cell>
          <cell r="Q85">
            <v>5</v>
          </cell>
          <cell r="R85">
            <v>5</v>
          </cell>
          <cell r="S85">
            <v>16.666666666666668</v>
          </cell>
          <cell r="T85">
            <v>6</v>
          </cell>
          <cell r="U85">
            <v>1</v>
          </cell>
          <cell r="V85">
            <v>-1</v>
          </cell>
          <cell r="W85">
            <v>54</v>
          </cell>
          <cell r="X85">
            <v>38664</v>
          </cell>
        </row>
        <row r="86">
          <cell r="A86" t="str">
            <v>296528</v>
          </cell>
          <cell r="B86" t="str">
            <v xml:space="preserve">WELLY    </v>
          </cell>
          <cell r="C86" t="str">
            <v>06</v>
          </cell>
          <cell r="D86" t="str">
            <v>01/10/2001</v>
          </cell>
          <cell r="E86" t="str">
            <v>MPPK S/D 31072004</v>
          </cell>
          <cell r="F86" t="str">
            <v>06</v>
          </cell>
          <cell r="G86" t="str">
            <v>17/07/2003</v>
          </cell>
          <cell r="H86">
            <v>17731</v>
          </cell>
          <cell r="I86" t="str">
            <v>0000055455</v>
          </cell>
          <cell r="J86" t="str">
            <v>D3</v>
          </cell>
          <cell r="K86" t="str">
            <v>AKA.III / TEK.LISTRIK</v>
          </cell>
          <cell r="L86" t="str">
            <v>PLAJU</v>
          </cell>
          <cell r="M86" t="str">
            <v>02/11/1970</v>
          </cell>
          <cell r="N86" t="str">
            <v>E13730</v>
          </cell>
          <cell r="O86" t="str">
            <v>H I K</v>
          </cell>
          <cell r="P86">
            <v>4</v>
          </cell>
          <cell r="Q86">
            <v>5</v>
          </cell>
          <cell r="R86">
            <v>5</v>
          </cell>
          <cell r="S86">
            <v>13.333333333333334</v>
          </cell>
          <cell r="T86">
            <v>6</v>
          </cell>
          <cell r="U86">
            <v>1</v>
          </cell>
          <cell r="V86">
            <v>0</v>
          </cell>
          <cell r="W86">
            <v>56</v>
          </cell>
          <cell r="X86">
            <v>37819</v>
          </cell>
        </row>
        <row r="87">
          <cell r="A87" t="str">
            <v>297621</v>
          </cell>
          <cell r="B87" t="str">
            <v xml:space="preserve">DJUMAT ARIFIN    </v>
          </cell>
          <cell r="C87" t="str">
            <v>08</v>
          </cell>
          <cell r="D87" t="str">
            <v>01/04/2002</v>
          </cell>
          <cell r="E87" t="str">
            <v>PWS. PABX &amp; TELEPON</v>
          </cell>
          <cell r="F87" t="str">
            <v>07</v>
          </cell>
          <cell r="G87" t="str">
            <v>03/01/2000</v>
          </cell>
          <cell r="H87">
            <v>18269</v>
          </cell>
          <cell r="I87" t="str">
            <v>0000066756</v>
          </cell>
          <cell r="J87" t="str">
            <v>SMA</v>
          </cell>
          <cell r="K87" t="str">
            <v>SMA-PASPAL/PERSAMAAN</v>
          </cell>
          <cell r="L87" t="str">
            <v>PLAJU</v>
          </cell>
          <cell r="M87" t="str">
            <v>01/07/1970</v>
          </cell>
          <cell r="N87" t="str">
            <v>E13910</v>
          </cell>
          <cell r="O87" t="str">
            <v>OPERASI</v>
          </cell>
          <cell r="P87">
            <v>7</v>
          </cell>
          <cell r="Q87">
            <v>5</v>
          </cell>
          <cell r="R87">
            <v>6</v>
          </cell>
          <cell r="S87">
            <v>21.666666666666668</v>
          </cell>
          <cell r="T87">
            <v>3</v>
          </cell>
          <cell r="U87">
            <v>4</v>
          </cell>
          <cell r="V87">
            <v>-1</v>
          </cell>
          <cell r="W87">
            <v>54</v>
          </cell>
          <cell r="X87">
            <v>38358</v>
          </cell>
        </row>
        <row r="88">
          <cell r="A88" t="str">
            <v>298067</v>
          </cell>
          <cell r="B88" t="str">
            <v xml:space="preserve">UTUH SYAHRANI  IR  </v>
          </cell>
          <cell r="C88" t="str">
            <v>06</v>
          </cell>
          <cell r="D88" t="str">
            <v>01/10/2000</v>
          </cell>
          <cell r="E88" t="str">
            <v>AUDIT AHLI MADYA IAD-II</v>
          </cell>
          <cell r="F88" t="str">
            <v>04</v>
          </cell>
          <cell r="G88" t="str">
            <v>01/10/2002</v>
          </cell>
          <cell r="H88">
            <v>18115</v>
          </cell>
          <cell r="I88" t="str">
            <v>0000065555</v>
          </cell>
          <cell r="J88" t="str">
            <v>S1</v>
          </cell>
          <cell r="K88" t="str">
            <v>TEKNIK MESIN</v>
          </cell>
          <cell r="L88" t="str">
            <v>PLAJU</v>
          </cell>
          <cell r="M88" t="str">
            <v>27/01/1971</v>
          </cell>
          <cell r="N88" t="str">
            <v>J02100</v>
          </cell>
          <cell r="O88" t="str">
            <v>IAD-II</v>
          </cell>
          <cell r="P88">
            <v>5</v>
          </cell>
          <cell r="Q88">
            <v>5</v>
          </cell>
          <cell r="R88">
            <v>5</v>
          </cell>
          <cell r="S88">
            <v>15</v>
          </cell>
          <cell r="T88">
            <v>7</v>
          </cell>
          <cell r="U88">
            <v>2</v>
          </cell>
          <cell r="V88">
            <v>-2</v>
          </cell>
          <cell r="W88">
            <v>55</v>
          </cell>
          <cell r="X88">
            <v>38204</v>
          </cell>
        </row>
        <row r="89">
          <cell r="A89" t="str">
            <v>299703</v>
          </cell>
          <cell r="B89" t="str">
            <v xml:space="preserve">BACHZAR SJUKILAN    </v>
          </cell>
          <cell r="C89" t="str">
            <v>07</v>
          </cell>
          <cell r="D89" t="str">
            <v>01/04/1998</v>
          </cell>
          <cell r="E89" t="str">
            <v>PWS. ANGG/PERBENDAHARAAN</v>
          </cell>
          <cell r="F89" t="str">
            <v>06</v>
          </cell>
          <cell r="G89" t="str">
            <v>01/07/2000</v>
          </cell>
          <cell r="H89">
            <v>18791</v>
          </cell>
          <cell r="I89" t="str">
            <v>0000065556</v>
          </cell>
          <cell r="J89" t="str">
            <v>SMK</v>
          </cell>
          <cell r="K89" t="str">
            <v>S M FARMASI / SAA</v>
          </cell>
          <cell r="L89" t="str">
            <v>PLAJU</v>
          </cell>
          <cell r="M89" t="str">
            <v>01/08/1970</v>
          </cell>
          <cell r="N89" t="str">
            <v>E13Y40</v>
          </cell>
          <cell r="O89" t="str">
            <v>KEUANGAN/RS</v>
          </cell>
          <cell r="P89">
            <v>5</v>
          </cell>
          <cell r="Q89">
            <v>5</v>
          </cell>
          <cell r="R89">
            <v>6</v>
          </cell>
          <cell r="S89">
            <v>16.666666666666668</v>
          </cell>
          <cell r="T89">
            <v>3</v>
          </cell>
          <cell r="U89">
            <v>4</v>
          </cell>
          <cell r="V89">
            <v>-1</v>
          </cell>
          <cell r="W89">
            <v>53</v>
          </cell>
          <cell r="X89">
            <v>38880</v>
          </cell>
        </row>
        <row r="90">
          <cell r="A90" t="str">
            <v>300552</v>
          </cell>
          <cell r="B90" t="str">
            <v xml:space="preserve">HABIBURRACHMAN  A.P  </v>
          </cell>
          <cell r="C90" t="str">
            <v>08</v>
          </cell>
          <cell r="D90" t="str">
            <v>01/04/2001</v>
          </cell>
          <cell r="E90" t="str">
            <v>AST. JAGA TA</v>
          </cell>
          <cell r="F90" t="str">
            <v>07</v>
          </cell>
          <cell r="G90" t="str">
            <v>16/09/2002</v>
          </cell>
          <cell r="H90">
            <v>18775</v>
          </cell>
          <cell r="I90" t="str">
            <v>0000066665</v>
          </cell>
          <cell r="J90" t="str">
            <v>D1</v>
          </cell>
          <cell r="K90" t="str">
            <v>AKA PENGOL/KIL I</v>
          </cell>
          <cell r="L90" t="str">
            <v>PLAJU</v>
          </cell>
          <cell r="M90" t="str">
            <v>12/03/1971</v>
          </cell>
          <cell r="N90" t="str">
            <v>E13132</v>
          </cell>
          <cell r="O90" t="str">
            <v>TA/PTA</v>
          </cell>
          <cell r="P90">
            <v>6</v>
          </cell>
          <cell r="Q90">
            <v>6</v>
          </cell>
          <cell r="R90">
            <v>5</v>
          </cell>
          <cell r="S90">
            <v>18.333333333333332</v>
          </cell>
          <cell r="T90">
            <v>4</v>
          </cell>
          <cell r="U90">
            <v>2</v>
          </cell>
          <cell r="V90">
            <v>-1</v>
          </cell>
          <cell r="W90">
            <v>53</v>
          </cell>
          <cell r="X90">
            <v>38864</v>
          </cell>
        </row>
        <row r="91">
          <cell r="A91" t="str">
            <v>300577</v>
          </cell>
          <cell r="B91" t="str">
            <v xml:space="preserve">LUKMANUL HAKIM    </v>
          </cell>
          <cell r="C91" t="str">
            <v>07</v>
          </cell>
          <cell r="D91" t="str">
            <v>01/10/2003</v>
          </cell>
          <cell r="E91" t="str">
            <v>PWS. JAGA CD UTARA</v>
          </cell>
          <cell r="F91" t="str">
            <v>06</v>
          </cell>
          <cell r="G91" t="str">
            <v>01/08/2003</v>
          </cell>
          <cell r="H91">
            <v>19091</v>
          </cell>
          <cell r="I91" t="str">
            <v>0000066676</v>
          </cell>
          <cell r="J91" t="str">
            <v>SMA</v>
          </cell>
          <cell r="K91" t="str">
            <v>SMA/PASPAL/IPA</v>
          </cell>
          <cell r="L91" t="str">
            <v>PLAJU</v>
          </cell>
          <cell r="M91" t="str">
            <v>12/03/1971</v>
          </cell>
          <cell r="N91" t="str">
            <v>E13111</v>
          </cell>
          <cell r="O91" t="str">
            <v>CD &amp; GP</v>
          </cell>
          <cell r="P91">
            <v>6</v>
          </cell>
          <cell r="Q91">
            <v>7</v>
          </cell>
          <cell r="R91">
            <v>6</v>
          </cell>
          <cell r="S91">
            <v>23.333333333333332</v>
          </cell>
          <cell r="T91">
            <v>3</v>
          </cell>
          <cell r="U91">
            <v>1</v>
          </cell>
          <cell r="V91">
            <v>-1</v>
          </cell>
          <cell r="W91">
            <v>52</v>
          </cell>
          <cell r="X91">
            <v>39179</v>
          </cell>
        </row>
        <row r="92">
          <cell r="A92" t="str">
            <v>300633</v>
          </cell>
          <cell r="B92" t="str">
            <v xml:space="preserve">SAIMIN  IR  </v>
          </cell>
          <cell r="C92" t="str">
            <v>07</v>
          </cell>
          <cell r="D92" t="str">
            <v>01/10/2002</v>
          </cell>
          <cell r="E92" t="str">
            <v>PWS. JAGA TA</v>
          </cell>
          <cell r="F92" t="str">
            <v>06</v>
          </cell>
          <cell r="G92" t="str">
            <v>16/09/2002</v>
          </cell>
          <cell r="H92">
            <v>18264</v>
          </cell>
          <cell r="I92" t="str">
            <v>0000056666</v>
          </cell>
          <cell r="J92" t="str">
            <v>S1</v>
          </cell>
          <cell r="K92" t="str">
            <v>TEKNIK ELEKTRO</v>
          </cell>
          <cell r="L92" t="str">
            <v>PLAJU</v>
          </cell>
          <cell r="M92" t="str">
            <v>13/03/1971</v>
          </cell>
          <cell r="N92" t="str">
            <v>E13132</v>
          </cell>
          <cell r="O92" t="str">
            <v>TA/PTA</v>
          </cell>
          <cell r="P92">
            <v>6</v>
          </cell>
          <cell r="Q92">
            <v>6</v>
          </cell>
          <cell r="R92">
            <v>6</v>
          </cell>
          <cell r="S92">
            <v>20</v>
          </cell>
          <cell r="T92">
            <v>7</v>
          </cell>
          <cell r="U92">
            <v>2</v>
          </cell>
          <cell r="V92">
            <v>-1</v>
          </cell>
          <cell r="W92">
            <v>54</v>
          </cell>
          <cell r="X92">
            <v>38353</v>
          </cell>
        </row>
        <row r="93">
          <cell r="A93" t="str">
            <v>300641</v>
          </cell>
          <cell r="B93" t="str">
            <v xml:space="preserve">SOEMPONO    </v>
          </cell>
          <cell r="C93" t="str">
            <v>07</v>
          </cell>
          <cell r="D93" t="str">
            <v>01/04/2003</v>
          </cell>
          <cell r="E93" t="str">
            <v>PWS. JAGA POLY &amp; ALKY</v>
          </cell>
          <cell r="F93" t="str">
            <v>06</v>
          </cell>
          <cell r="G93" t="str">
            <v>01/10/2001</v>
          </cell>
          <cell r="H93">
            <v>18994</v>
          </cell>
          <cell r="I93" t="str">
            <v>0000056666</v>
          </cell>
          <cell r="J93" t="str">
            <v>SMA</v>
          </cell>
          <cell r="K93" t="str">
            <v>P K MESIN</v>
          </cell>
          <cell r="L93" t="str">
            <v>PLAJU</v>
          </cell>
          <cell r="M93" t="str">
            <v>13/03/1971</v>
          </cell>
          <cell r="N93" t="str">
            <v>E13111</v>
          </cell>
          <cell r="O93" t="str">
            <v>CD &amp; GP</v>
          </cell>
          <cell r="P93">
            <v>6</v>
          </cell>
          <cell r="Q93">
            <v>6</v>
          </cell>
          <cell r="R93">
            <v>6</v>
          </cell>
          <cell r="S93">
            <v>20</v>
          </cell>
          <cell r="T93">
            <v>3</v>
          </cell>
          <cell r="U93">
            <v>3</v>
          </cell>
          <cell r="V93">
            <v>-1</v>
          </cell>
          <cell r="W93">
            <v>52</v>
          </cell>
          <cell r="X93">
            <v>39083</v>
          </cell>
        </row>
        <row r="94">
          <cell r="A94" t="str">
            <v>300674</v>
          </cell>
          <cell r="B94" t="str">
            <v xml:space="preserve">SULAIMAN    </v>
          </cell>
          <cell r="C94" t="str">
            <v>08</v>
          </cell>
          <cell r="D94" t="str">
            <v>01/04/2001</v>
          </cell>
          <cell r="E94" t="str">
            <v>PWS. APU</v>
          </cell>
          <cell r="F94" t="str">
            <v>06</v>
          </cell>
          <cell r="G94" t="str">
            <v>08/08/2003</v>
          </cell>
          <cell r="H94">
            <v>19074</v>
          </cell>
          <cell r="I94" t="str">
            <v>0000056656</v>
          </cell>
          <cell r="J94" t="str">
            <v>SMA</v>
          </cell>
          <cell r="K94" t="str">
            <v>SMA-PASPAL/PERSAMAAN</v>
          </cell>
          <cell r="L94" t="str">
            <v>PLAJU</v>
          </cell>
          <cell r="M94" t="str">
            <v>13/03/1971</v>
          </cell>
          <cell r="N94" t="str">
            <v>E13132</v>
          </cell>
          <cell r="O94" t="str">
            <v>TA/PTA</v>
          </cell>
          <cell r="P94">
            <v>6</v>
          </cell>
          <cell r="Q94">
            <v>5</v>
          </cell>
          <cell r="R94">
            <v>6</v>
          </cell>
          <cell r="S94">
            <v>18.333333333333332</v>
          </cell>
          <cell r="T94">
            <v>3</v>
          </cell>
          <cell r="U94">
            <v>1</v>
          </cell>
          <cell r="V94">
            <v>-2</v>
          </cell>
          <cell r="W94">
            <v>52</v>
          </cell>
          <cell r="X94">
            <v>39162</v>
          </cell>
        </row>
        <row r="95">
          <cell r="A95" t="str">
            <v>300682</v>
          </cell>
          <cell r="B95" t="str">
            <v xml:space="preserve">USMAN    </v>
          </cell>
          <cell r="C95" t="str">
            <v>08</v>
          </cell>
          <cell r="D95" t="str">
            <v>01/04/2001</v>
          </cell>
          <cell r="E95" t="str">
            <v>AST. JAGA CD2 CD3 CD4</v>
          </cell>
          <cell r="F95" t="str">
            <v>07</v>
          </cell>
          <cell r="G95" t="str">
            <v>03/01/2000</v>
          </cell>
          <cell r="H95">
            <v>18312</v>
          </cell>
          <cell r="I95" t="str">
            <v>0000066665</v>
          </cell>
          <cell r="J95" t="str">
            <v>SMA</v>
          </cell>
          <cell r="K95" t="str">
            <v>S.M.A-B/PASPAL</v>
          </cell>
          <cell r="L95" t="str">
            <v>PLAJU</v>
          </cell>
          <cell r="M95" t="str">
            <v>13/03/1971</v>
          </cell>
          <cell r="N95" t="str">
            <v>E13111</v>
          </cell>
          <cell r="O95" t="str">
            <v>CD &amp; GP</v>
          </cell>
          <cell r="P95">
            <v>6</v>
          </cell>
          <cell r="Q95">
            <v>6</v>
          </cell>
          <cell r="R95">
            <v>5</v>
          </cell>
          <cell r="S95">
            <v>18.333333333333332</v>
          </cell>
          <cell r="T95">
            <v>3</v>
          </cell>
          <cell r="U95">
            <v>4</v>
          </cell>
          <cell r="V95">
            <v>-1</v>
          </cell>
          <cell r="W95">
            <v>54</v>
          </cell>
          <cell r="X95">
            <v>38401</v>
          </cell>
        </row>
        <row r="96">
          <cell r="A96" t="str">
            <v>300974</v>
          </cell>
          <cell r="B96" t="str">
            <v xml:space="preserve">AJADI  S.    </v>
          </cell>
          <cell r="C96" t="str">
            <v>09</v>
          </cell>
          <cell r="D96" t="str">
            <v>01/04/2001</v>
          </cell>
          <cell r="E96" t="str">
            <v>TEKNISI LISTRIK</v>
          </cell>
          <cell r="F96" t="str">
            <v>08</v>
          </cell>
          <cell r="G96" t="str">
            <v>01/07/2003</v>
          </cell>
          <cell r="H96">
            <v>18545</v>
          </cell>
          <cell r="I96" t="str">
            <v>0000056556</v>
          </cell>
          <cell r="J96" t="str">
            <v>SMA</v>
          </cell>
          <cell r="K96" t="str">
            <v>S.M.A-B/PASPAL</v>
          </cell>
          <cell r="L96" t="str">
            <v>PLAJU</v>
          </cell>
          <cell r="M96" t="str">
            <v>17/03/1971</v>
          </cell>
          <cell r="N96" t="str">
            <v>E13A50</v>
          </cell>
          <cell r="O96" t="str">
            <v>BENGKEL</v>
          </cell>
          <cell r="P96">
            <v>5</v>
          </cell>
          <cell r="Q96">
            <v>5</v>
          </cell>
          <cell r="R96">
            <v>6</v>
          </cell>
          <cell r="S96">
            <v>16.666666666666668</v>
          </cell>
          <cell r="T96">
            <v>3</v>
          </cell>
          <cell r="U96">
            <v>1</v>
          </cell>
          <cell r="V96">
            <v>-1</v>
          </cell>
          <cell r="W96">
            <v>54</v>
          </cell>
          <cell r="X96">
            <v>38634</v>
          </cell>
        </row>
        <row r="97">
          <cell r="A97" t="str">
            <v>302059</v>
          </cell>
          <cell r="B97" t="str">
            <v xml:space="preserve">HERAWATI    </v>
          </cell>
          <cell r="C97" t="str">
            <v>07</v>
          </cell>
          <cell r="D97" t="str">
            <v>01/04/2003</v>
          </cell>
          <cell r="E97" t="str">
            <v>PWS. KEBUTUHAN BANG&amp;PEK</v>
          </cell>
          <cell r="F97" t="str">
            <v>06</v>
          </cell>
          <cell r="G97" t="str">
            <v>01/07/2000</v>
          </cell>
          <cell r="H97">
            <v>18346</v>
          </cell>
          <cell r="I97" t="str">
            <v>0000055655</v>
          </cell>
          <cell r="J97" t="str">
            <v>SMA</v>
          </cell>
          <cell r="K97" t="str">
            <v>SMA/PASPAL/IPA</v>
          </cell>
          <cell r="L97" t="str">
            <v>PLAJU</v>
          </cell>
          <cell r="M97" t="str">
            <v>14/10/1969</v>
          </cell>
          <cell r="N97" t="str">
            <v>E13720</v>
          </cell>
          <cell r="O97" t="str">
            <v>RENBANG</v>
          </cell>
          <cell r="P97">
            <v>6</v>
          </cell>
          <cell r="Q97">
            <v>5</v>
          </cell>
          <cell r="R97">
            <v>5</v>
          </cell>
          <cell r="S97">
            <v>16.666666666666668</v>
          </cell>
          <cell r="T97">
            <v>3</v>
          </cell>
          <cell r="U97">
            <v>4</v>
          </cell>
          <cell r="V97">
            <v>-1</v>
          </cell>
          <cell r="W97">
            <v>54</v>
          </cell>
          <cell r="X97">
            <v>38435</v>
          </cell>
        </row>
        <row r="98">
          <cell r="A98" t="str">
            <v>302707</v>
          </cell>
          <cell r="B98" t="str">
            <v xml:space="preserve">MAIMUNAH    </v>
          </cell>
          <cell r="C98" t="str">
            <v>11</v>
          </cell>
          <cell r="D98" t="str">
            <v>01/04/2003</v>
          </cell>
          <cell r="E98" t="str">
            <v>MPPK S/D 31032005</v>
          </cell>
          <cell r="F98" t="str">
            <v>08</v>
          </cell>
          <cell r="G98" t="str">
            <v>17/03/2004</v>
          </cell>
          <cell r="H98">
            <v>17974</v>
          </cell>
          <cell r="I98" t="str">
            <v>0000055655</v>
          </cell>
          <cell r="J98" t="str">
            <v>SMP</v>
          </cell>
          <cell r="K98" t="str">
            <v>S M P</v>
          </cell>
          <cell r="L98" t="str">
            <v>PLAJU</v>
          </cell>
          <cell r="M98" t="str">
            <v>29/01/1970</v>
          </cell>
          <cell r="N98" t="str">
            <v>E13730</v>
          </cell>
          <cell r="O98" t="str">
            <v>H I K</v>
          </cell>
          <cell r="P98">
            <v>6</v>
          </cell>
          <cell r="Q98">
            <v>5</v>
          </cell>
          <cell r="R98">
            <v>5</v>
          </cell>
          <cell r="S98">
            <v>16.666666666666668</v>
          </cell>
          <cell r="T98">
            <v>2</v>
          </cell>
          <cell r="U98">
            <v>0</v>
          </cell>
          <cell r="V98">
            <v>-3</v>
          </cell>
          <cell r="W98">
            <v>55</v>
          </cell>
          <cell r="X98">
            <v>38063</v>
          </cell>
        </row>
        <row r="99">
          <cell r="A99" t="str">
            <v>302748</v>
          </cell>
          <cell r="B99" t="str">
            <v xml:space="preserve">HENDARMIN    </v>
          </cell>
          <cell r="C99" t="str">
            <v>08</v>
          </cell>
          <cell r="D99" t="str">
            <v>01/10/2003</v>
          </cell>
          <cell r="E99" t="str">
            <v>TEKNISI INSTRUMEN</v>
          </cell>
          <cell r="F99" t="str">
            <v>08</v>
          </cell>
          <cell r="G99" t="str">
            <v>01/10/2002</v>
          </cell>
          <cell r="H99">
            <v>18413</v>
          </cell>
          <cell r="I99" t="str">
            <v>0000065664</v>
          </cell>
          <cell r="J99" t="str">
            <v>SMA</v>
          </cell>
          <cell r="K99" t="str">
            <v>P K MIGAS</v>
          </cell>
          <cell r="L99" t="str">
            <v>PLAJU</v>
          </cell>
          <cell r="M99" t="str">
            <v>08/04/1971</v>
          </cell>
          <cell r="N99" t="str">
            <v>E13A50</v>
          </cell>
          <cell r="O99" t="str">
            <v>BENGKEL</v>
          </cell>
          <cell r="P99">
            <v>6</v>
          </cell>
          <cell r="Q99">
            <v>6</v>
          </cell>
          <cell r="R99">
            <v>4</v>
          </cell>
          <cell r="S99">
            <v>16.666666666666668</v>
          </cell>
          <cell r="T99">
            <v>3</v>
          </cell>
          <cell r="U99">
            <v>2</v>
          </cell>
          <cell r="V99">
            <v>0</v>
          </cell>
          <cell r="W99">
            <v>54</v>
          </cell>
          <cell r="X99">
            <v>38502</v>
          </cell>
        </row>
        <row r="100">
          <cell r="A100" t="str">
            <v>303111</v>
          </cell>
          <cell r="B100" t="str">
            <v xml:space="preserve">Z.M. JUSUF,H    </v>
          </cell>
          <cell r="C100" t="str">
            <v>09</v>
          </cell>
          <cell r="D100" t="str">
            <v>01/04/2002</v>
          </cell>
          <cell r="E100" t="str">
            <v>TEKNISI SIPIL</v>
          </cell>
          <cell r="F100" t="str">
            <v>09</v>
          </cell>
          <cell r="G100" t="str">
            <v>31/12/2000</v>
          </cell>
          <cell r="H100">
            <v>18756</v>
          </cell>
          <cell r="I100" t="str">
            <v>0000035655</v>
          </cell>
          <cell r="J100" t="str">
            <v>SMA</v>
          </cell>
          <cell r="K100" t="str">
            <v>SMA.SOS/PERSAMAAN</v>
          </cell>
          <cell r="L100" t="str">
            <v>PLAJU</v>
          </cell>
          <cell r="M100" t="str">
            <v>01/07/1969</v>
          </cell>
          <cell r="N100" t="str">
            <v>E13A50</v>
          </cell>
          <cell r="O100" t="str">
            <v>BENGKEL</v>
          </cell>
          <cell r="P100">
            <v>6</v>
          </cell>
          <cell r="Q100">
            <v>5</v>
          </cell>
          <cell r="R100">
            <v>5</v>
          </cell>
          <cell r="S100">
            <v>16.666666666666668</v>
          </cell>
          <cell r="T100">
            <v>3</v>
          </cell>
          <cell r="U100">
            <v>4</v>
          </cell>
          <cell r="V100">
            <v>0</v>
          </cell>
          <cell r="W100">
            <v>53</v>
          </cell>
          <cell r="X100">
            <v>38845</v>
          </cell>
        </row>
        <row r="101">
          <cell r="A101" t="str">
            <v>303225</v>
          </cell>
          <cell r="B101" t="str">
            <v xml:space="preserve">HASAN ZENI    </v>
          </cell>
          <cell r="C101" t="str">
            <v>08</v>
          </cell>
          <cell r="D101" t="str">
            <v>01/10/2003</v>
          </cell>
          <cell r="E101" t="str">
            <v>TEKNISI LISTRIK</v>
          </cell>
          <cell r="F101" t="str">
            <v>08</v>
          </cell>
          <cell r="G101" t="str">
            <v>31/12/2000</v>
          </cell>
          <cell r="H101">
            <v>18629</v>
          </cell>
          <cell r="I101" t="str">
            <v>0000055565</v>
          </cell>
          <cell r="J101" t="str">
            <v>D1</v>
          </cell>
          <cell r="K101" t="str">
            <v>PKL TEKNIK LISTRIK</v>
          </cell>
          <cell r="L101" t="str">
            <v>PLAJU</v>
          </cell>
          <cell r="M101" t="str">
            <v>30/04/1971</v>
          </cell>
          <cell r="N101" t="str">
            <v>E13A50</v>
          </cell>
          <cell r="O101" t="str">
            <v>BENGKEL</v>
          </cell>
          <cell r="P101">
            <v>5</v>
          </cell>
          <cell r="Q101">
            <v>6</v>
          </cell>
          <cell r="R101">
            <v>5</v>
          </cell>
          <cell r="S101">
            <v>16.666666666666668</v>
          </cell>
          <cell r="T101">
            <v>4</v>
          </cell>
          <cell r="U101">
            <v>4</v>
          </cell>
          <cell r="V101">
            <v>0</v>
          </cell>
          <cell r="W101">
            <v>53</v>
          </cell>
          <cell r="X101">
            <v>38718</v>
          </cell>
        </row>
        <row r="102">
          <cell r="A102" t="str">
            <v>303355</v>
          </cell>
          <cell r="B102" t="str">
            <v xml:space="preserve">NURDIN GOPAR  A.MA  </v>
          </cell>
          <cell r="C102" t="str">
            <v>07</v>
          </cell>
          <cell r="D102" t="str">
            <v>01/04/2001</v>
          </cell>
          <cell r="E102" t="str">
            <v>MPPK S/D 30062004</v>
          </cell>
          <cell r="F102" t="str">
            <v>06</v>
          </cell>
          <cell r="G102" t="str">
            <v>23/06/2003</v>
          </cell>
          <cell r="H102">
            <v>17707</v>
          </cell>
          <cell r="I102" t="str">
            <v>0000066665</v>
          </cell>
          <cell r="J102" t="str">
            <v>D2</v>
          </cell>
          <cell r="K102" t="str">
            <v>AKA PENGOL/KIL.II</v>
          </cell>
          <cell r="L102" t="str">
            <v>PLAJU</v>
          </cell>
          <cell r="M102" t="str">
            <v>21/04/1971</v>
          </cell>
          <cell r="N102" t="str">
            <v>E13730</v>
          </cell>
          <cell r="O102" t="str">
            <v>H I K</v>
          </cell>
          <cell r="P102">
            <v>6</v>
          </cell>
          <cell r="Q102">
            <v>6</v>
          </cell>
          <cell r="R102">
            <v>5</v>
          </cell>
          <cell r="S102">
            <v>18.333333333333332</v>
          </cell>
          <cell r="T102">
            <v>5</v>
          </cell>
          <cell r="U102">
            <v>1</v>
          </cell>
          <cell r="V102">
            <v>-1</v>
          </cell>
          <cell r="W102">
            <v>56</v>
          </cell>
          <cell r="X102">
            <v>37795</v>
          </cell>
        </row>
        <row r="103">
          <cell r="A103" t="str">
            <v>303493</v>
          </cell>
          <cell r="B103" t="str">
            <v xml:space="preserve">HASANI    </v>
          </cell>
          <cell r="C103" t="str">
            <v>09</v>
          </cell>
          <cell r="D103" t="str">
            <v>01/04/2000</v>
          </cell>
          <cell r="E103" t="str">
            <v>AST. PENYALUR PROD PL</v>
          </cell>
          <cell r="F103" t="str">
            <v>08</v>
          </cell>
          <cell r="G103" t="str">
            <v>03/01/2000</v>
          </cell>
          <cell r="H103">
            <v>18330</v>
          </cell>
          <cell r="I103" t="str">
            <v>0000055566</v>
          </cell>
          <cell r="J103" t="str">
            <v>SMA</v>
          </cell>
          <cell r="K103" t="str">
            <v>S.M.A / SOSIAL</v>
          </cell>
          <cell r="L103" t="str">
            <v>PLAJU</v>
          </cell>
          <cell r="M103" t="str">
            <v>22/04/1971</v>
          </cell>
          <cell r="N103" t="str">
            <v>E13119</v>
          </cell>
          <cell r="O103" t="str">
            <v>I T P</v>
          </cell>
          <cell r="P103">
            <v>5</v>
          </cell>
          <cell r="Q103">
            <v>6</v>
          </cell>
          <cell r="R103">
            <v>6</v>
          </cell>
          <cell r="S103">
            <v>18.333333333333332</v>
          </cell>
          <cell r="T103">
            <v>3</v>
          </cell>
          <cell r="U103">
            <v>4</v>
          </cell>
          <cell r="V103">
            <v>-1</v>
          </cell>
          <cell r="W103">
            <v>54</v>
          </cell>
          <cell r="X103">
            <v>38419</v>
          </cell>
        </row>
        <row r="104">
          <cell r="A104" t="str">
            <v>303793</v>
          </cell>
          <cell r="B104" t="str">
            <v xml:space="preserve">SUKARMIN    </v>
          </cell>
          <cell r="C104" t="str">
            <v>08</v>
          </cell>
          <cell r="D104" t="str">
            <v>01/04/2003</v>
          </cell>
          <cell r="E104" t="str">
            <v>TEKNISI NON ROT EQUIP.</v>
          </cell>
          <cell r="F104" t="str">
            <v>08</v>
          </cell>
          <cell r="G104" t="str">
            <v>31/12/2000</v>
          </cell>
          <cell r="H104">
            <v>19229</v>
          </cell>
          <cell r="I104" t="str">
            <v>0000045565</v>
          </cell>
          <cell r="J104" t="str">
            <v>SMA</v>
          </cell>
          <cell r="K104" t="str">
            <v>SMA/PASPAL/IPA</v>
          </cell>
          <cell r="L104" t="str">
            <v>PLAJU</v>
          </cell>
          <cell r="M104" t="str">
            <v>24/04/1971</v>
          </cell>
          <cell r="N104" t="str">
            <v>E13A50</v>
          </cell>
          <cell r="O104" t="str">
            <v>BENGKEL</v>
          </cell>
          <cell r="P104">
            <v>5</v>
          </cell>
          <cell r="Q104">
            <v>6</v>
          </cell>
          <cell r="R104">
            <v>5</v>
          </cell>
          <cell r="S104">
            <v>16.666666666666668</v>
          </cell>
          <cell r="T104">
            <v>3</v>
          </cell>
          <cell r="U104">
            <v>4</v>
          </cell>
          <cell r="V104">
            <v>0</v>
          </cell>
          <cell r="W104">
            <v>52</v>
          </cell>
          <cell r="X104">
            <v>39317</v>
          </cell>
        </row>
        <row r="105">
          <cell r="A105" t="str">
            <v>303833</v>
          </cell>
          <cell r="B105" t="str">
            <v xml:space="preserve">M. NASIR    </v>
          </cell>
          <cell r="C105" t="str">
            <v>09</v>
          </cell>
          <cell r="D105" t="str">
            <v>01/04/2002</v>
          </cell>
          <cell r="E105" t="str">
            <v>AST. JAGA PANEL PS-1</v>
          </cell>
          <cell r="F105" t="str">
            <v>09</v>
          </cell>
          <cell r="G105" t="str">
            <v>01/04/2001</v>
          </cell>
          <cell r="H105">
            <v>18459</v>
          </cell>
          <cell r="I105" t="str">
            <v>0000055665</v>
          </cell>
          <cell r="J105" t="str">
            <v>SMA</v>
          </cell>
          <cell r="K105" t="str">
            <v>S.M.A-SASTRA/PERSAMAAN</v>
          </cell>
          <cell r="L105" t="str">
            <v>PLAJU</v>
          </cell>
          <cell r="M105" t="str">
            <v>26/04/1971</v>
          </cell>
          <cell r="N105" t="str">
            <v>E13118</v>
          </cell>
          <cell r="O105" t="str">
            <v>U T L</v>
          </cell>
          <cell r="P105">
            <v>6</v>
          </cell>
          <cell r="Q105">
            <v>6</v>
          </cell>
          <cell r="R105">
            <v>5</v>
          </cell>
          <cell r="S105">
            <v>18.333333333333332</v>
          </cell>
          <cell r="T105">
            <v>3</v>
          </cell>
          <cell r="U105">
            <v>3</v>
          </cell>
          <cell r="V105">
            <v>0</v>
          </cell>
          <cell r="W105">
            <v>54</v>
          </cell>
          <cell r="X105">
            <v>38548</v>
          </cell>
        </row>
        <row r="106">
          <cell r="A106" t="str">
            <v>303841</v>
          </cell>
          <cell r="B106" t="str">
            <v xml:space="preserve">M. SUMANTRI    </v>
          </cell>
          <cell r="C106" t="str">
            <v>08</v>
          </cell>
          <cell r="D106" t="str">
            <v>01/04/2002</v>
          </cell>
          <cell r="E106" t="str">
            <v>TEKNISI NON ROT EQUIP.</v>
          </cell>
          <cell r="F106" t="str">
            <v>08</v>
          </cell>
          <cell r="G106" t="str">
            <v>31/12/2000</v>
          </cell>
          <cell r="H106">
            <v>19349</v>
          </cell>
          <cell r="I106" t="str">
            <v>0000046666</v>
          </cell>
          <cell r="J106" t="str">
            <v>D1</v>
          </cell>
          <cell r="K106" t="str">
            <v>PKL TEKNIK MESIN I</v>
          </cell>
          <cell r="L106" t="str">
            <v>PLAJU</v>
          </cell>
          <cell r="M106" t="str">
            <v>26/04/1971</v>
          </cell>
          <cell r="N106" t="str">
            <v>E13A50</v>
          </cell>
          <cell r="O106" t="str">
            <v>BENGKEL</v>
          </cell>
          <cell r="P106">
            <v>6</v>
          </cell>
          <cell r="Q106">
            <v>6</v>
          </cell>
          <cell r="R106">
            <v>6</v>
          </cell>
          <cell r="S106">
            <v>20</v>
          </cell>
          <cell r="T106">
            <v>4</v>
          </cell>
          <cell r="U106">
            <v>4</v>
          </cell>
          <cell r="V106">
            <v>0</v>
          </cell>
          <cell r="W106">
            <v>52</v>
          </cell>
          <cell r="X106">
            <v>39437</v>
          </cell>
        </row>
        <row r="107">
          <cell r="A107" t="str">
            <v>303914</v>
          </cell>
          <cell r="B107" t="str">
            <v xml:space="preserve">KMS. KOMARUDDIN    </v>
          </cell>
          <cell r="C107" t="str">
            <v>08</v>
          </cell>
          <cell r="D107" t="str">
            <v>01/10/2001</v>
          </cell>
          <cell r="E107" t="str">
            <v>PWS. PERGUDANGAN</v>
          </cell>
          <cell r="F107" t="str">
            <v>07</v>
          </cell>
          <cell r="G107" t="str">
            <v>01/10/2003</v>
          </cell>
          <cell r="H107">
            <v>18290</v>
          </cell>
          <cell r="I107" t="str">
            <v>0000066666</v>
          </cell>
          <cell r="J107" t="str">
            <v>D1</v>
          </cell>
          <cell r="K107" t="str">
            <v>PKL LOG /MAT I</v>
          </cell>
          <cell r="L107" t="str">
            <v>PLAJU</v>
          </cell>
          <cell r="M107" t="str">
            <v>27/04/1971</v>
          </cell>
          <cell r="N107" t="str">
            <v>E13510</v>
          </cell>
          <cell r="O107" t="str">
            <v>PENGADAAN</v>
          </cell>
          <cell r="P107">
            <v>6</v>
          </cell>
          <cell r="Q107">
            <v>6</v>
          </cell>
          <cell r="R107">
            <v>6</v>
          </cell>
          <cell r="S107">
            <v>20</v>
          </cell>
          <cell r="T107">
            <v>4</v>
          </cell>
          <cell r="U107">
            <v>1</v>
          </cell>
          <cell r="V107">
            <v>-1</v>
          </cell>
          <cell r="W107">
            <v>54</v>
          </cell>
          <cell r="X107">
            <v>38379</v>
          </cell>
        </row>
        <row r="108">
          <cell r="A108" t="str">
            <v>303922</v>
          </cell>
          <cell r="B108" t="str">
            <v xml:space="preserve">MAILAN    </v>
          </cell>
          <cell r="C108" t="str">
            <v>09</v>
          </cell>
          <cell r="D108" t="str">
            <v>01/10/2000</v>
          </cell>
          <cell r="E108" t="str">
            <v>TEKNISI LISTRIK</v>
          </cell>
          <cell r="F108" t="str">
            <v>08</v>
          </cell>
          <cell r="G108" t="str">
            <v>01/07/2003</v>
          </cell>
          <cell r="H108">
            <v>18541</v>
          </cell>
          <cell r="I108" t="str">
            <v>0000065565</v>
          </cell>
          <cell r="J108" t="str">
            <v>D1</v>
          </cell>
          <cell r="K108" t="str">
            <v>AKA LISTRIK I</v>
          </cell>
          <cell r="L108" t="str">
            <v>PLAJU</v>
          </cell>
          <cell r="M108" t="str">
            <v>27/04/1971</v>
          </cell>
          <cell r="N108" t="str">
            <v>E13A50</v>
          </cell>
          <cell r="O108" t="str">
            <v>BENGKEL</v>
          </cell>
          <cell r="P108">
            <v>5</v>
          </cell>
          <cell r="Q108">
            <v>6</v>
          </cell>
          <cell r="R108">
            <v>5</v>
          </cell>
          <cell r="S108">
            <v>16.666666666666668</v>
          </cell>
          <cell r="T108">
            <v>4</v>
          </cell>
          <cell r="U108">
            <v>1</v>
          </cell>
          <cell r="V108">
            <v>-1</v>
          </cell>
          <cell r="W108">
            <v>54</v>
          </cell>
          <cell r="X108">
            <v>38630</v>
          </cell>
        </row>
        <row r="109">
          <cell r="A109" t="str">
            <v>303947</v>
          </cell>
          <cell r="B109" t="str">
            <v xml:space="preserve">SJAMSUL BACHRI    </v>
          </cell>
          <cell r="C109" t="str">
            <v>09</v>
          </cell>
          <cell r="D109" t="str">
            <v>01/04/2002</v>
          </cell>
          <cell r="E109" t="str">
            <v>TEKNISI ROT. EQUIP</v>
          </cell>
          <cell r="F109" t="str">
            <v>09</v>
          </cell>
          <cell r="G109" t="str">
            <v>31/12/2000</v>
          </cell>
          <cell r="H109">
            <v>18662</v>
          </cell>
          <cell r="I109" t="str">
            <v>0000055654</v>
          </cell>
          <cell r="J109" t="str">
            <v>D1</v>
          </cell>
          <cell r="K109" t="str">
            <v>AKA INST&amp;ELKA I</v>
          </cell>
          <cell r="L109" t="str">
            <v>PLAJU</v>
          </cell>
          <cell r="M109" t="str">
            <v>27/04/1971</v>
          </cell>
          <cell r="N109" t="str">
            <v>E13A50</v>
          </cell>
          <cell r="O109" t="str">
            <v>BENGKEL</v>
          </cell>
          <cell r="P109">
            <v>6</v>
          </cell>
          <cell r="Q109">
            <v>5</v>
          </cell>
          <cell r="R109">
            <v>4</v>
          </cell>
          <cell r="S109">
            <v>15</v>
          </cell>
          <cell r="T109">
            <v>4</v>
          </cell>
          <cell r="U109">
            <v>4</v>
          </cell>
          <cell r="V109">
            <v>0</v>
          </cell>
          <cell r="W109">
            <v>53</v>
          </cell>
          <cell r="X109">
            <v>38751</v>
          </cell>
        </row>
        <row r="110">
          <cell r="A110" t="str">
            <v>303955</v>
          </cell>
          <cell r="B110" t="str">
            <v xml:space="preserve">SUGIJO  A.MA  </v>
          </cell>
          <cell r="C110" t="str">
            <v>07</v>
          </cell>
          <cell r="D110" t="str">
            <v>01/04/2002</v>
          </cell>
          <cell r="E110" t="str">
            <v>AST. DISTRIBUSI LIS PL</v>
          </cell>
          <cell r="F110" t="str">
            <v>07</v>
          </cell>
          <cell r="G110" t="str">
            <v>01/04/2001</v>
          </cell>
          <cell r="H110">
            <v>19461</v>
          </cell>
          <cell r="I110" t="str">
            <v>0000056655</v>
          </cell>
          <cell r="J110" t="str">
            <v>D2</v>
          </cell>
          <cell r="K110" t="str">
            <v>AKA LISTRIK II</v>
          </cell>
          <cell r="L110" t="str">
            <v>PLAJU</v>
          </cell>
          <cell r="M110" t="str">
            <v>27/04/1971</v>
          </cell>
          <cell r="N110" t="str">
            <v>E13118</v>
          </cell>
          <cell r="O110" t="str">
            <v>U T L</v>
          </cell>
          <cell r="P110">
            <v>6</v>
          </cell>
          <cell r="Q110">
            <v>5</v>
          </cell>
          <cell r="R110">
            <v>5</v>
          </cell>
          <cell r="S110">
            <v>16.666666666666668</v>
          </cell>
          <cell r="T110">
            <v>5</v>
          </cell>
          <cell r="U110">
            <v>3</v>
          </cell>
          <cell r="V110">
            <v>0</v>
          </cell>
          <cell r="W110">
            <v>51</v>
          </cell>
          <cell r="X110">
            <v>39550</v>
          </cell>
        </row>
        <row r="111">
          <cell r="A111" t="str">
            <v>303971</v>
          </cell>
          <cell r="B111" t="str">
            <v xml:space="preserve">SURATNO    </v>
          </cell>
          <cell r="C111" t="str">
            <v>09</v>
          </cell>
          <cell r="D111" t="str">
            <v>01/10/2001</v>
          </cell>
          <cell r="E111" t="str">
            <v>SEKRETARIS MAN.PROD-II</v>
          </cell>
          <cell r="F111" t="str">
            <v>08</v>
          </cell>
          <cell r="G111" t="str">
            <v>10/09/2003</v>
          </cell>
          <cell r="H111">
            <v>19082</v>
          </cell>
          <cell r="I111" t="str">
            <v>0000066555</v>
          </cell>
          <cell r="J111" t="str">
            <v>SMA</v>
          </cell>
          <cell r="K111" t="str">
            <v>SMA/PASPAL/IPA</v>
          </cell>
          <cell r="L111" t="str">
            <v>PLAJU</v>
          </cell>
          <cell r="M111" t="str">
            <v>27/04/1971</v>
          </cell>
          <cell r="N111" t="str">
            <v>E13130</v>
          </cell>
          <cell r="O111" t="str">
            <v>UNIT PROD.II</v>
          </cell>
          <cell r="P111">
            <v>5</v>
          </cell>
          <cell r="Q111">
            <v>5</v>
          </cell>
          <cell r="R111">
            <v>5</v>
          </cell>
          <cell r="S111">
            <v>15</v>
          </cell>
          <cell r="T111">
            <v>3</v>
          </cell>
          <cell r="U111">
            <v>1</v>
          </cell>
          <cell r="V111">
            <v>-1</v>
          </cell>
          <cell r="W111">
            <v>52</v>
          </cell>
          <cell r="X111">
            <v>39170</v>
          </cell>
        </row>
        <row r="112">
          <cell r="A112" t="str">
            <v>304002</v>
          </cell>
          <cell r="B112" t="str">
            <v xml:space="preserve">ZULKIFLI    </v>
          </cell>
          <cell r="C112" t="str">
            <v>09</v>
          </cell>
          <cell r="D112" t="str">
            <v>01/04/2002</v>
          </cell>
          <cell r="E112" t="str">
            <v>TEKNISI ROT. EQUIPMENT</v>
          </cell>
          <cell r="F112" t="str">
            <v>09</v>
          </cell>
          <cell r="G112" t="str">
            <v>31/12/2000</v>
          </cell>
          <cell r="H112">
            <v>19139</v>
          </cell>
          <cell r="I112" t="str">
            <v>0000055555</v>
          </cell>
          <cell r="J112" t="str">
            <v>SMA</v>
          </cell>
          <cell r="K112" t="str">
            <v>SMA/PASPAL/IPA</v>
          </cell>
          <cell r="L112" t="str">
            <v>PLAJU</v>
          </cell>
          <cell r="M112" t="str">
            <v>27/04/1971</v>
          </cell>
          <cell r="N112" t="str">
            <v>E13A50</v>
          </cell>
          <cell r="O112" t="str">
            <v>BENGKEL</v>
          </cell>
          <cell r="P112">
            <v>5</v>
          </cell>
          <cell r="Q112">
            <v>5</v>
          </cell>
          <cell r="R112">
            <v>5</v>
          </cell>
          <cell r="S112">
            <v>15</v>
          </cell>
          <cell r="T112">
            <v>3</v>
          </cell>
          <cell r="U112">
            <v>4</v>
          </cell>
          <cell r="V112">
            <v>0</v>
          </cell>
          <cell r="W112">
            <v>52</v>
          </cell>
          <cell r="X112">
            <v>39227</v>
          </cell>
        </row>
        <row r="113">
          <cell r="A113" t="str">
            <v>304019</v>
          </cell>
          <cell r="B113" t="str">
            <v xml:space="preserve">A. MANSUR  IR  </v>
          </cell>
          <cell r="C113" t="str">
            <v>07</v>
          </cell>
          <cell r="D113" t="str">
            <v>01/04/2002</v>
          </cell>
          <cell r="E113" t="str">
            <v>AST. KEPALA PROD POLY</v>
          </cell>
          <cell r="F113" t="str">
            <v>05</v>
          </cell>
          <cell r="G113" t="str">
            <v>16/09/2002</v>
          </cell>
          <cell r="H113">
            <v>19359</v>
          </cell>
          <cell r="I113" t="str">
            <v>0000066666</v>
          </cell>
          <cell r="J113" t="str">
            <v>S1</v>
          </cell>
          <cell r="K113" t="str">
            <v>TEKNIK KIMIA</v>
          </cell>
          <cell r="L113" t="str">
            <v>PLAJU</v>
          </cell>
          <cell r="M113" t="str">
            <v>28/04/1971</v>
          </cell>
          <cell r="N113" t="str">
            <v>E13131</v>
          </cell>
          <cell r="O113" t="str">
            <v>P P</v>
          </cell>
          <cell r="P113">
            <v>6</v>
          </cell>
          <cell r="Q113">
            <v>6</v>
          </cell>
          <cell r="R113">
            <v>6</v>
          </cell>
          <cell r="S113">
            <v>20</v>
          </cell>
          <cell r="T113">
            <v>7</v>
          </cell>
          <cell r="U113">
            <v>2</v>
          </cell>
          <cell r="V113">
            <v>-2</v>
          </cell>
          <cell r="W113">
            <v>52</v>
          </cell>
          <cell r="X113">
            <v>39447</v>
          </cell>
        </row>
        <row r="114">
          <cell r="A114" t="str">
            <v>304027</v>
          </cell>
          <cell r="B114" t="str">
            <v xml:space="preserve">ACHMAD HALIMIN    </v>
          </cell>
          <cell r="C114" t="str">
            <v>09</v>
          </cell>
          <cell r="D114" t="str">
            <v>01/10/2000</v>
          </cell>
          <cell r="E114" t="str">
            <v>TEKNISI NON ROT EQUIP</v>
          </cell>
          <cell r="F114" t="str">
            <v>08</v>
          </cell>
          <cell r="G114" t="str">
            <v>01/07/2003</v>
          </cell>
          <cell r="H114">
            <v>18153</v>
          </cell>
          <cell r="I114" t="str">
            <v>0000064456</v>
          </cell>
          <cell r="J114" t="str">
            <v>SMA</v>
          </cell>
          <cell r="K114" t="str">
            <v>SMA/PASPAL/IPA</v>
          </cell>
          <cell r="L114" t="str">
            <v>PLAJU</v>
          </cell>
          <cell r="M114" t="str">
            <v>28/04/1971</v>
          </cell>
          <cell r="N114" t="str">
            <v>E13A50</v>
          </cell>
          <cell r="O114" t="str">
            <v>BENGKEL</v>
          </cell>
          <cell r="P114">
            <v>4</v>
          </cell>
          <cell r="Q114">
            <v>5</v>
          </cell>
          <cell r="R114">
            <v>6</v>
          </cell>
          <cell r="S114">
            <v>15</v>
          </cell>
          <cell r="T114">
            <v>3</v>
          </cell>
          <cell r="U114">
            <v>1</v>
          </cell>
          <cell r="V114">
            <v>-1</v>
          </cell>
          <cell r="W114">
            <v>55</v>
          </cell>
          <cell r="X114">
            <v>38242</v>
          </cell>
        </row>
        <row r="115">
          <cell r="A115" t="str">
            <v>304051</v>
          </cell>
          <cell r="B115" t="str">
            <v xml:space="preserve">MOHD. NUR    </v>
          </cell>
          <cell r="C115" t="str">
            <v>09</v>
          </cell>
          <cell r="D115" t="str">
            <v>01/04/2002</v>
          </cell>
          <cell r="E115" t="str">
            <v>TEKNISI LISTRIK</v>
          </cell>
          <cell r="F115" t="str">
            <v>09</v>
          </cell>
          <cell r="G115" t="str">
            <v>01/10/2001</v>
          </cell>
          <cell r="H115">
            <v>19010</v>
          </cell>
          <cell r="I115" t="str">
            <v>0000055555</v>
          </cell>
          <cell r="J115" t="str">
            <v>SMA</v>
          </cell>
          <cell r="K115" t="str">
            <v>SMA/PASPAL/IPA</v>
          </cell>
          <cell r="L115" t="str">
            <v>PLAJU</v>
          </cell>
          <cell r="M115" t="str">
            <v>28/04/1971</v>
          </cell>
          <cell r="N115" t="str">
            <v>E13A50</v>
          </cell>
          <cell r="O115" t="str">
            <v>BENGKEL</v>
          </cell>
          <cell r="P115">
            <v>5</v>
          </cell>
          <cell r="Q115">
            <v>5</v>
          </cell>
          <cell r="R115">
            <v>5</v>
          </cell>
          <cell r="S115">
            <v>15</v>
          </cell>
          <cell r="T115">
            <v>3</v>
          </cell>
          <cell r="U115">
            <v>3</v>
          </cell>
          <cell r="V115">
            <v>0</v>
          </cell>
          <cell r="W115">
            <v>52</v>
          </cell>
          <cell r="X115">
            <v>39099</v>
          </cell>
        </row>
        <row r="116">
          <cell r="A116" t="str">
            <v>304068</v>
          </cell>
          <cell r="B116" t="str">
            <v xml:space="preserve">NIPRAN    </v>
          </cell>
          <cell r="C116" t="str">
            <v>09</v>
          </cell>
          <cell r="D116" t="str">
            <v>01/04/2002</v>
          </cell>
          <cell r="E116" t="str">
            <v>TEKNISI PIPE ITTER</v>
          </cell>
          <cell r="F116" t="str">
            <v>09</v>
          </cell>
          <cell r="G116" t="str">
            <v>31/12/2000</v>
          </cell>
          <cell r="H116">
            <v>18861</v>
          </cell>
          <cell r="I116" t="str">
            <v>0000055655</v>
          </cell>
          <cell r="J116" t="str">
            <v>SMA</v>
          </cell>
          <cell r="K116" t="str">
            <v>SMA/PASPAL/IPA</v>
          </cell>
          <cell r="L116" t="str">
            <v>PLAJU</v>
          </cell>
          <cell r="M116" t="str">
            <v>28/04/1971</v>
          </cell>
          <cell r="N116" t="str">
            <v>E13A50</v>
          </cell>
          <cell r="O116" t="str">
            <v>BENGKEL</v>
          </cell>
          <cell r="P116">
            <v>6</v>
          </cell>
          <cell r="Q116">
            <v>5</v>
          </cell>
          <cell r="R116">
            <v>5</v>
          </cell>
          <cell r="S116">
            <v>16.666666666666668</v>
          </cell>
          <cell r="T116">
            <v>3</v>
          </cell>
          <cell r="U116">
            <v>4</v>
          </cell>
          <cell r="V116">
            <v>0</v>
          </cell>
          <cell r="W116">
            <v>53</v>
          </cell>
          <cell r="X116">
            <v>38950</v>
          </cell>
        </row>
        <row r="117">
          <cell r="A117" t="str">
            <v>304084</v>
          </cell>
          <cell r="B117" t="str">
            <v xml:space="preserve">SURONTO    </v>
          </cell>
          <cell r="C117" t="str">
            <v>09</v>
          </cell>
          <cell r="D117" t="str">
            <v>01/10/2003</v>
          </cell>
          <cell r="E117" t="str">
            <v>AST. CDU - V</v>
          </cell>
          <cell r="F117" t="str">
            <v>08</v>
          </cell>
          <cell r="G117" t="str">
            <v>01/05/2002</v>
          </cell>
          <cell r="H117">
            <v>18554</v>
          </cell>
          <cell r="I117" t="str">
            <v>0000065655</v>
          </cell>
          <cell r="J117" t="str">
            <v>SMA</v>
          </cell>
          <cell r="K117" t="str">
            <v>P K MIGAS</v>
          </cell>
          <cell r="L117" t="str">
            <v>PLAJU</v>
          </cell>
          <cell r="M117" t="str">
            <v>28/04/1971</v>
          </cell>
          <cell r="N117" t="str">
            <v>E13111</v>
          </cell>
          <cell r="O117" t="str">
            <v>CD &amp; GP</v>
          </cell>
          <cell r="P117">
            <v>6</v>
          </cell>
          <cell r="Q117">
            <v>5</v>
          </cell>
          <cell r="R117">
            <v>5</v>
          </cell>
          <cell r="S117">
            <v>16.666666666666668</v>
          </cell>
          <cell r="T117">
            <v>3</v>
          </cell>
          <cell r="U117">
            <v>2</v>
          </cell>
          <cell r="V117">
            <v>-1</v>
          </cell>
          <cell r="W117">
            <v>54</v>
          </cell>
          <cell r="X117">
            <v>38643</v>
          </cell>
        </row>
        <row r="118">
          <cell r="A118" t="str">
            <v>304092</v>
          </cell>
          <cell r="B118" t="str">
            <v xml:space="preserve">SUSENO HADI    </v>
          </cell>
          <cell r="C118" t="str">
            <v>07</v>
          </cell>
          <cell r="D118" t="str">
            <v>01/04/2001</v>
          </cell>
          <cell r="E118" t="str">
            <v>PWS. JARINGAN / NMS</v>
          </cell>
          <cell r="F118" t="str">
            <v>06</v>
          </cell>
          <cell r="G118" t="str">
            <v>03/01/2000</v>
          </cell>
          <cell r="H118">
            <v>18739</v>
          </cell>
          <cell r="I118" t="str">
            <v>0000066666</v>
          </cell>
          <cell r="J118" t="str">
            <v>SMA</v>
          </cell>
          <cell r="K118" t="str">
            <v>SMA-PASPAL/PERSAMAAN</v>
          </cell>
          <cell r="L118" t="str">
            <v>PLAJU</v>
          </cell>
          <cell r="M118" t="str">
            <v>28/04/1971</v>
          </cell>
          <cell r="N118" t="str">
            <v>E13910</v>
          </cell>
          <cell r="O118" t="str">
            <v>OPERASI</v>
          </cell>
          <cell r="P118">
            <v>6</v>
          </cell>
          <cell r="Q118">
            <v>6</v>
          </cell>
          <cell r="R118">
            <v>6</v>
          </cell>
          <cell r="S118">
            <v>20</v>
          </cell>
          <cell r="T118">
            <v>3</v>
          </cell>
          <cell r="U118">
            <v>4</v>
          </cell>
          <cell r="V118">
            <v>-1</v>
          </cell>
          <cell r="W118">
            <v>53</v>
          </cell>
          <cell r="X118">
            <v>38828</v>
          </cell>
        </row>
        <row r="119">
          <cell r="A119" t="str">
            <v>304108</v>
          </cell>
          <cell r="B119" t="str">
            <v xml:space="preserve">A. AZHAR   HS.  S.T  </v>
          </cell>
          <cell r="C119" t="str">
            <v>05</v>
          </cell>
          <cell r="D119" t="str">
            <v>01/04/2002</v>
          </cell>
          <cell r="E119" t="str">
            <v>MPPK S/D 30062004</v>
          </cell>
          <cell r="F119" t="str">
            <v>05</v>
          </cell>
          <cell r="G119" t="str">
            <v>17/06/2003</v>
          </cell>
          <cell r="H119">
            <v>17701</v>
          </cell>
          <cell r="I119" t="str">
            <v>0000066675</v>
          </cell>
          <cell r="J119" t="str">
            <v>S1</v>
          </cell>
          <cell r="K119" t="str">
            <v>TEKNIK KIMIA</v>
          </cell>
          <cell r="L119" t="str">
            <v>PLAJU</v>
          </cell>
          <cell r="M119" t="str">
            <v>29/04/1971</v>
          </cell>
          <cell r="N119" t="str">
            <v>E13730</v>
          </cell>
          <cell r="O119" t="str">
            <v>H I K</v>
          </cell>
          <cell r="P119">
            <v>6</v>
          </cell>
          <cell r="Q119">
            <v>7</v>
          </cell>
          <cell r="R119">
            <v>5</v>
          </cell>
          <cell r="S119">
            <v>21.666666666666668</v>
          </cell>
          <cell r="T119">
            <v>7</v>
          </cell>
          <cell r="U119">
            <v>1</v>
          </cell>
          <cell r="V119">
            <v>0</v>
          </cell>
          <cell r="W119">
            <v>56</v>
          </cell>
          <cell r="X119">
            <v>37789</v>
          </cell>
        </row>
        <row r="120">
          <cell r="A120" t="str">
            <v>304149</v>
          </cell>
          <cell r="B120" t="str">
            <v xml:space="preserve">M. ZAINAL    </v>
          </cell>
          <cell r="C120" t="str">
            <v>08</v>
          </cell>
          <cell r="D120" t="str">
            <v>01/04/2002</v>
          </cell>
          <cell r="E120" t="str">
            <v>PWS. JAGA LOADING PL</v>
          </cell>
          <cell r="F120" t="str">
            <v>07</v>
          </cell>
          <cell r="G120" t="str">
            <v>06/05/2002</v>
          </cell>
          <cell r="H120">
            <v>18538</v>
          </cell>
          <cell r="I120" t="str">
            <v>0000054666</v>
          </cell>
          <cell r="J120" t="str">
            <v>SMA</v>
          </cell>
          <cell r="K120" t="str">
            <v>S.M.A-SASTRA/PERSAMAAN</v>
          </cell>
          <cell r="L120" t="str">
            <v>PLAJU</v>
          </cell>
          <cell r="M120" t="str">
            <v>29/04/1971</v>
          </cell>
          <cell r="N120" t="str">
            <v>E13119</v>
          </cell>
          <cell r="O120" t="str">
            <v>I T P</v>
          </cell>
          <cell r="P120">
            <v>6</v>
          </cell>
          <cell r="Q120">
            <v>6</v>
          </cell>
          <cell r="R120">
            <v>6</v>
          </cell>
          <cell r="S120">
            <v>20</v>
          </cell>
          <cell r="T120">
            <v>3</v>
          </cell>
          <cell r="U120">
            <v>2</v>
          </cell>
          <cell r="V120">
            <v>-1</v>
          </cell>
          <cell r="W120">
            <v>54</v>
          </cell>
          <cell r="X120">
            <v>38627</v>
          </cell>
        </row>
        <row r="121">
          <cell r="A121" t="str">
            <v>304165</v>
          </cell>
          <cell r="B121" t="str">
            <v xml:space="preserve">RUSMUDI    </v>
          </cell>
          <cell r="C121" t="str">
            <v>10</v>
          </cell>
          <cell r="D121" t="str">
            <v>01/04/2000</v>
          </cell>
          <cell r="E121" t="str">
            <v>AST. CHEMICAL &amp; MATERIAL</v>
          </cell>
          <cell r="F121" t="str">
            <v>09</v>
          </cell>
          <cell r="G121" t="str">
            <v>01/08/2003</v>
          </cell>
          <cell r="H121">
            <v>18844</v>
          </cell>
          <cell r="I121" t="str">
            <v>0000055555</v>
          </cell>
          <cell r="J121" t="str">
            <v>SMA</v>
          </cell>
          <cell r="K121" t="str">
            <v>P K MIGAS</v>
          </cell>
          <cell r="L121" t="str">
            <v>PLAJU</v>
          </cell>
          <cell r="M121" t="str">
            <v>29/04/1971</v>
          </cell>
          <cell r="N121" t="str">
            <v>E13118</v>
          </cell>
          <cell r="O121" t="str">
            <v>U T L</v>
          </cell>
          <cell r="P121">
            <v>5</v>
          </cell>
          <cell r="Q121">
            <v>5</v>
          </cell>
          <cell r="R121">
            <v>5</v>
          </cell>
          <cell r="S121">
            <v>15</v>
          </cell>
          <cell r="T121">
            <v>3</v>
          </cell>
          <cell r="U121">
            <v>1</v>
          </cell>
          <cell r="V121">
            <v>-1</v>
          </cell>
          <cell r="W121">
            <v>53</v>
          </cell>
          <cell r="X121">
            <v>38933</v>
          </cell>
        </row>
        <row r="122">
          <cell r="A122" t="str">
            <v>304205</v>
          </cell>
          <cell r="B122" t="str">
            <v xml:space="preserve">SUTISNA  M.A.    </v>
          </cell>
          <cell r="C122" t="str">
            <v>09</v>
          </cell>
          <cell r="D122" t="str">
            <v>01/10/2001</v>
          </cell>
          <cell r="E122" t="str">
            <v>TEKNISI NON ROT.EQUIP</v>
          </cell>
          <cell r="F122" t="str">
            <v>09</v>
          </cell>
          <cell r="G122" t="str">
            <v>01/10/2002</v>
          </cell>
          <cell r="H122">
            <v>18622</v>
          </cell>
          <cell r="I122" t="str">
            <v>0000066665</v>
          </cell>
          <cell r="J122" t="str">
            <v>SMA</v>
          </cell>
          <cell r="K122" t="str">
            <v>P K MIGAS</v>
          </cell>
          <cell r="L122" t="str">
            <v>PLAJU</v>
          </cell>
          <cell r="M122" t="str">
            <v>29/04/1971</v>
          </cell>
          <cell r="N122" t="str">
            <v>E13A50</v>
          </cell>
          <cell r="O122" t="str">
            <v>BENGKEL</v>
          </cell>
          <cell r="P122">
            <v>6</v>
          </cell>
          <cell r="Q122">
            <v>6</v>
          </cell>
          <cell r="R122">
            <v>5</v>
          </cell>
          <cell r="S122">
            <v>18.333333333333332</v>
          </cell>
          <cell r="T122">
            <v>3</v>
          </cell>
          <cell r="U122">
            <v>2</v>
          </cell>
          <cell r="V122">
            <v>0</v>
          </cell>
          <cell r="W122">
            <v>54</v>
          </cell>
          <cell r="X122">
            <v>38711</v>
          </cell>
        </row>
        <row r="123">
          <cell r="A123" t="str">
            <v>304221</v>
          </cell>
          <cell r="B123" t="str">
            <v xml:space="preserve">UMAR AL RASJID  A.MA  </v>
          </cell>
          <cell r="C123" t="str">
            <v>07</v>
          </cell>
          <cell r="D123" t="str">
            <v>01/04/2002</v>
          </cell>
          <cell r="E123" t="str">
            <v>AST. INSTRUMEN</v>
          </cell>
          <cell r="F123" t="str">
            <v>06</v>
          </cell>
          <cell r="G123" t="str">
            <v>31/12/2000</v>
          </cell>
          <cell r="H123">
            <v>18690</v>
          </cell>
          <cell r="I123" t="str">
            <v>0000046666</v>
          </cell>
          <cell r="J123" t="str">
            <v>D2</v>
          </cell>
          <cell r="K123" t="str">
            <v>AKA INST/ELKA II</v>
          </cell>
          <cell r="L123" t="str">
            <v>PLAJU</v>
          </cell>
          <cell r="M123" t="str">
            <v>29/04/1971</v>
          </cell>
          <cell r="N123" t="str">
            <v>E13A50</v>
          </cell>
          <cell r="O123" t="str">
            <v>BENGKEL</v>
          </cell>
          <cell r="P123">
            <v>6</v>
          </cell>
          <cell r="Q123">
            <v>6</v>
          </cell>
          <cell r="R123">
            <v>6</v>
          </cell>
          <cell r="S123">
            <v>20</v>
          </cell>
          <cell r="T123">
            <v>5</v>
          </cell>
          <cell r="U123">
            <v>4</v>
          </cell>
          <cell r="V123">
            <v>-1</v>
          </cell>
          <cell r="W123">
            <v>53</v>
          </cell>
          <cell r="X123">
            <v>38779</v>
          </cell>
        </row>
        <row r="124">
          <cell r="A124" t="str">
            <v>304238</v>
          </cell>
          <cell r="B124" t="str">
            <v xml:space="preserve">ACHMAD    </v>
          </cell>
          <cell r="C124" t="str">
            <v>09</v>
          </cell>
          <cell r="D124" t="str">
            <v>01/04/2002</v>
          </cell>
          <cell r="E124" t="str">
            <v>TEKNISI INSTRUMENT</v>
          </cell>
          <cell r="F124" t="str">
            <v>09</v>
          </cell>
          <cell r="G124" t="str">
            <v>31/12/2000</v>
          </cell>
          <cell r="H124">
            <v>18368</v>
          </cell>
          <cell r="I124" t="str">
            <v>0000055555</v>
          </cell>
          <cell r="J124" t="str">
            <v>SMA</v>
          </cell>
          <cell r="K124" t="str">
            <v>PK. MESIN</v>
          </cell>
          <cell r="L124" t="str">
            <v>PLAJU</v>
          </cell>
          <cell r="M124" t="str">
            <v>30/04/1971</v>
          </cell>
          <cell r="N124" t="str">
            <v>E13A50</v>
          </cell>
          <cell r="O124" t="str">
            <v>BENGKEL</v>
          </cell>
          <cell r="P124">
            <v>5</v>
          </cell>
          <cell r="Q124">
            <v>5</v>
          </cell>
          <cell r="R124">
            <v>5</v>
          </cell>
          <cell r="S124">
            <v>15</v>
          </cell>
          <cell r="T124">
            <v>3</v>
          </cell>
          <cell r="U124">
            <v>4</v>
          </cell>
          <cell r="V124">
            <v>0</v>
          </cell>
          <cell r="W124">
            <v>54</v>
          </cell>
          <cell r="X124">
            <v>38457</v>
          </cell>
        </row>
        <row r="125">
          <cell r="A125" t="str">
            <v>304262</v>
          </cell>
          <cell r="B125" t="str">
            <v xml:space="preserve">M. HUSNI    </v>
          </cell>
          <cell r="C125" t="str">
            <v>09</v>
          </cell>
          <cell r="D125" t="str">
            <v>01/10/2002</v>
          </cell>
          <cell r="E125" t="str">
            <v>TEKNISI LAS</v>
          </cell>
          <cell r="F125" t="str">
            <v>09</v>
          </cell>
          <cell r="G125" t="str">
            <v>31/12/2000</v>
          </cell>
          <cell r="H125">
            <v>18495</v>
          </cell>
          <cell r="I125" t="str">
            <v>0000045656</v>
          </cell>
          <cell r="J125" t="str">
            <v>SMA</v>
          </cell>
          <cell r="K125" t="str">
            <v>P K MIGAS</v>
          </cell>
          <cell r="L125" t="str">
            <v>PLAJU</v>
          </cell>
          <cell r="M125" t="str">
            <v>30/04/1971</v>
          </cell>
          <cell r="N125" t="str">
            <v>E13A50</v>
          </cell>
          <cell r="O125" t="str">
            <v>BENGKEL</v>
          </cell>
          <cell r="P125">
            <v>6</v>
          </cell>
          <cell r="Q125">
            <v>5</v>
          </cell>
          <cell r="R125">
            <v>6</v>
          </cell>
          <cell r="S125">
            <v>18.333333333333332</v>
          </cell>
          <cell r="T125">
            <v>3</v>
          </cell>
          <cell r="U125">
            <v>4</v>
          </cell>
          <cell r="V125">
            <v>0</v>
          </cell>
          <cell r="W125">
            <v>54</v>
          </cell>
          <cell r="X125">
            <v>38584</v>
          </cell>
        </row>
        <row r="126">
          <cell r="A126" t="str">
            <v>304295</v>
          </cell>
          <cell r="B126" t="str">
            <v xml:space="preserve">JANSEN SIREGAR    </v>
          </cell>
          <cell r="C126" t="str">
            <v>08</v>
          </cell>
          <cell r="D126" t="str">
            <v>01/10/2001</v>
          </cell>
          <cell r="E126" t="str">
            <v>TEKNISI ROT.EQUIP</v>
          </cell>
          <cell r="F126" t="str">
            <v>07</v>
          </cell>
          <cell r="G126" t="str">
            <v>01/12/2003</v>
          </cell>
          <cell r="H126">
            <v>19007</v>
          </cell>
          <cell r="I126" t="str">
            <v>0000066666</v>
          </cell>
          <cell r="J126" t="str">
            <v>D1</v>
          </cell>
          <cell r="K126" t="str">
            <v>PKL TEKNIK MESIN I</v>
          </cell>
          <cell r="L126" t="str">
            <v>PLAJU</v>
          </cell>
          <cell r="M126" t="str">
            <v>30/04/1971</v>
          </cell>
          <cell r="N126" t="str">
            <v>E13A50</v>
          </cell>
          <cell r="O126" t="str">
            <v>BENGKEL</v>
          </cell>
          <cell r="P126">
            <v>6</v>
          </cell>
          <cell r="Q126">
            <v>6</v>
          </cell>
          <cell r="R126">
            <v>6</v>
          </cell>
          <cell r="S126">
            <v>20</v>
          </cell>
          <cell r="T126">
            <v>4</v>
          </cell>
          <cell r="U126">
            <v>1</v>
          </cell>
          <cell r="V126">
            <v>-1</v>
          </cell>
          <cell r="W126">
            <v>52</v>
          </cell>
          <cell r="X126">
            <v>39096</v>
          </cell>
        </row>
        <row r="127">
          <cell r="A127" t="str">
            <v>304643</v>
          </cell>
          <cell r="B127" t="str">
            <v xml:space="preserve">DJUFRY SAAD    </v>
          </cell>
          <cell r="C127" t="str">
            <v>08</v>
          </cell>
          <cell r="D127" t="str">
            <v>01/10/2001</v>
          </cell>
          <cell r="E127" t="str">
            <v>AST. JAGA APU</v>
          </cell>
          <cell r="F127" t="str">
            <v>07</v>
          </cell>
          <cell r="G127" t="str">
            <v>16/09/2002</v>
          </cell>
          <cell r="H127">
            <v>18949</v>
          </cell>
          <cell r="I127" t="str">
            <v>0000056655</v>
          </cell>
          <cell r="J127" t="str">
            <v>SMA</v>
          </cell>
          <cell r="K127" t="str">
            <v>SMA.SOS/PERSAMAAN</v>
          </cell>
          <cell r="L127" t="str">
            <v>PLAJU</v>
          </cell>
          <cell r="M127" t="str">
            <v>01/05/1971</v>
          </cell>
          <cell r="N127" t="str">
            <v>E13132</v>
          </cell>
          <cell r="O127" t="str">
            <v>TA/PTA</v>
          </cell>
          <cell r="P127">
            <v>6</v>
          </cell>
          <cell r="Q127">
            <v>5</v>
          </cell>
          <cell r="R127">
            <v>5</v>
          </cell>
          <cell r="S127">
            <v>16.666666666666668</v>
          </cell>
          <cell r="T127">
            <v>3</v>
          </cell>
          <cell r="U127">
            <v>2</v>
          </cell>
          <cell r="V127">
            <v>-1</v>
          </cell>
          <cell r="W127">
            <v>53</v>
          </cell>
          <cell r="X127">
            <v>39038</v>
          </cell>
        </row>
        <row r="128">
          <cell r="A128" t="str">
            <v>304651</v>
          </cell>
          <cell r="B128" t="str">
            <v xml:space="preserve">DJUMANTAK    </v>
          </cell>
          <cell r="C128" t="str">
            <v>09</v>
          </cell>
          <cell r="D128" t="str">
            <v>01/04/2002</v>
          </cell>
          <cell r="E128" t="str">
            <v>TEKNISI NON ROT. EQUIP</v>
          </cell>
          <cell r="F128" t="str">
            <v>09</v>
          </cell>
          <cell r="G128" t="str">
            <v>31/12/2000</v>
          </cell>
          <cell r="H128">
            <v>19101</v>
          </cell>
          <cell r="I128" t="str">
            <v>0000056666</v>
          </cell>
          <cell r="J128" t="str">
            <v>SMA</v>
          </cell>
          <cell r="K128" t="str">
            <v>S.M.A-B/PASPAL</v>
          </cell>
          <cell r="L128" t="str">
            <v>PLAJU</v>
          </cell>
          <cell r="M128" t="str">
            <v>01/05/1971</v>
          </cell>
          <cell r="N128" t="str">
            <v>E13A50</v>
          </cell>
          <cell r="O128" t="str">
            <v>BENGKEL</v>
          </cell>
          <cell r="P128">
            <v>6</v>
          </cell>
          <cell r="Q128">
            <v>6</v>
          </cell>
          <cell r="R128">
            <v>6</v>
          </cell>
          <cell r="S128">
            <v>20</v>
          </cell>
          <cell r="T128">
            <v>3</v>
          </cell>
          <cell r="U128">
            <v>4</v>
          </cell>
          <cell r="V128">
            <v>0</v>
          </cell>
          <cell r="W128">
            <v>52</v>
          </cell>
          <cell r="X128">
            <v>39189</v>
          </cell>
        </row>
        <row r="129">
          <cell r="A129" t="str">
            <v>304919</v>
          </cell>
          <cell r="B129" t="str">
            <v xml:space="preserve">H. KOSASIH E.WATNAYA  DRS  </v>
          </cell>
          <cell r="C129" t="str">
            <v>02</v>
          </cell>
          <cell r="D129" t="str">
            <v>01/10/2002</v>
          </cell>
          <cell r="E129" t="str">
            <v>MPPK S/D 30112004</v>
          </cell>
          <cell r="F129" t="str">
            <v>02</v>
          </cell>
          <cell r="G129" t="str">
            <v>12/11/2003</v>
          </cell>
          <cell r="H129">
            <v>17849</v>
          </cell>
          <cell r="I129" t="str">
            <v>0000056666</v>
          </cell>
          <cell r="J129" t="str">
            <v>S1</v>
          </cell>
          <cell r="K129" t="str">
            <v>ADMINISTRASI NEGARA</v>
          </cell>
          <cell r="L129" t="str">
            <v>PLAJU</v>
          </cell>
          <cell r="M129" t="str">
            <v>01/05/1971</v>
          </cell>
          <cell r="N129" t="str">
            <v>E13730</v>
          </cell>
          <cell r="O129" t="str">
            <v>H I K</v>
          </cell>
          <cell r="P129">
            <v>6</v>
          </cell>
          <cell r="Q129">
            <v>6</v>
          </cell>
          <cell r="R129">
            <v>6</v>
          </cell>
          <cell r="S129">
            <v>20</v>
          </cell>
          <cell r="T129">
            <v>7</v>
          </cell>
          <cell r="U129">
            <v>1</v>
          </cell>
          <cell r="V129">
            <v>0</v>
          </cell>
          <cell r="W129">
            <v>56</v>
          </cell>
          <cell r="X129">
            <v>37937</v>
          </cell>
        </row>
        <row r="130">
          <cell r="A130" t="str">
            <v>304935</v>
          </cell>
          <cell r="B130" t="str">
            <v xml:space="preserve">M. TEGUH  S.    </v>
          </cell>
          <cell r="C130" t="str">
            <v>08</v>
          </cell>
          <cell r="D130" t="str">
            <v>01/04/2002</v>
          </cell>
          <cell r="E130" t="str">
            <v>TEKNISI ROT. EQUIPMENT</v>
          </cell>
          <cell r="F130" t="str">
            <v>08</v>
          </cell>
          <cell r="G130" t="str">
            <v>31/12/2000</v>
          </cell>
          <cell r="H130">
            <v>18408</v>
          </cell>
          <cell r="I130" t="str">
            <v>0000056666</v>
          </cell>
          <cell r="J130" t="str">
            <v>D1</v>
          </cell>
          <cell r="K130" t="str">
            <v>AKA MESIN I</v>
          </cell>
          <cell r="L130" t="str">
            <v>PLAJU</v>
          </cell>
          <cell r="M130" t="str">
            <v>01/05/1971</v>
          </cell>
          <cell r="N130" t="str">
            <v>E13A50</v>
          </cell>
          <cell r="O130" t="str">
            <v>BENGKEL</v>
          </cell>
          <cell r="P130">
            <v>6</v>
          </cell>
          <cell r="Q130">
            <v>6</v>
          </cell>
          <cell r="R130">
            <v>6</v>
          </cell>
          <cell r="S130">
            <v>20</v>
          </cell>
          <cell r="T130">
            <v>4</v>
          </cell>
          <cell r="U130">
            <v>4</v>
          </cell>
          <cell r="V130">
            <v>0</v>
          </cell>
          <cell r="W130">
            <v>54</v>
          </cell>
          <cell r="X130">
            <v>38497</v>
          </cell>
        </row>
        <row r="131">
          <cell r="A131" t="str">
            <v>305331</v>
          </cell>
          <cell r="B131" t="str">
            <v xml:space="preserve">SJAMSUL BACHRY    </v>
          </cell>
          <cell r="C131" t="str">
            <v>08</v>
          </cell>
          <cell r="D131" t="str">
            <v>01/04/2002</v>
          </cell>
          <cell r="E131" t="str">
            <v>AST. JAGA LAB  SG</v>
          </cell>
          <cell r="F131" t="str">
            <v>07</v>
          </cell>
          <cell r="G131" t="str">
            <v>03/01/2000</v>
          </cell>
          <cell r="H131">
            <v>18166</v>
          </cell>
          <cell r="I131" t="str">
            <v>0000055566</v>
          </cell>
          <cell r="J131" t="str">
            <v>SMA</v>
          </cell>
          <cell r="K131" t="str">
            <v>P K MIGAS</v>
          </cell>
          <cell r="L131" t="str">
            <v>SUNGAI GERONG</v>
          </cell>
          <cell r="M131" t="str">
            <v>01/05/1971</v>
          </cell>
          <cell r="N131" t="str">
            <v>E13140</v>
          </cell>
          <cell r="O131" t="str">
            <v>LABORATORIUM</v>
          </cell>
          <cell r="P131">
            <v>5</v>
          </cell>
          <cell r="Q131">
            <v>6</v>
          </cell>
          <cell r="R131">
            <v>6</v>
          </cell>
          <cell r="S131">
            <v>18.333333333333332</v>
          </cell>
          <cell r="T131">
            <v>3</v>
          </cell>
          <cell r="U131">
            <v>4</v>
          </cell>
          <cell r="V131">
            <v>-1</v>
          </cell>
          <cell r="W131">
            <v>55</v>
          </cell>
          <cell r="X131">
            <v>38255</v>
          </cell>
        </row>
        <row r="132">
          <cell r="A132" t="str">
            <v>305356</v>
          </cell>
          <cell r="B132" t="str">
            <v xml:space="preserve">SJARKOWI    </v>
          </cell>
          <cell r="C132" t="str">
            <v>08</v>
          </cell>
          <cell r="D132" t="str">
            <v>01/10/2000</v>
          </cell>
          <cell r="E132" t="str">
            <v>TEKNISI SCAFFOLD</v>
          </cell>
          <cell r="F132" t="str">
            <v>07</v>
          </cell>
          <cell r="G132" t="str">
            <v>01/10/2002</v>
          </cell>
          <cell r="H132">
            <v>18826</v>
          </cell>
          <cell r="I132" t="str">
            <v>0000065665</v>
          </cell>
          <cell r="J132" t="str">
            <v>D1</v>
          </cell>
          <cell r="K132" t="str">
            <v>PKL TEKNIK MESIN I</v>
          </cell>
          <cell r="L132" t="str">
            <v>PLAJU</v>
          </cell>
          <cell r="M132" t="str">
            <v>01/05/1971</v>
          </cell>
          <cell r="N132" t="str">
            <v>E13A50</v>
          </cell>
          <cell r="O132" t="str">
            <v>BENGKEL</v>
          </cell>
          <cell r="P132">
            <v>6</v>
          </cell>
          <cell r="Q132">
            <v>6</v>
          </cell>
          <cell r="R132">
            <v>5</v>
          </cell>
          <cell r="S132">
            <v>18.333333333333332</v>
          </cell>
          <cell r="T132">
            <v>4</v>
          </cell>
          <cell r="U132">
            <v>2</v>
          </cell>
          <cell r="V132">
            <v>-1</v>
          </cell>
          <cell r="W132">
            <v>53</v>
          </cell>
          <cell r="X132">
            <v>38915</v>
          </cell>
        </row>
        <row r="133">
          <cell r="A133" t="str">
            <v>305989</v>
          </cell>
          <cell r="B133" t="str">
            <v xml:space="preserve">MUSTOFA    </v>
          </cell>
          <cell r="C133" t="str">
            <v>09</v>
          </cell>
          <cell r="D133" t="str">
            <v>01/04/2003</v>
          </cell>
          <cell r="E133" t="str">
            <v>PNT. ADM &amp; CHEMICAL</v>
          </cell>
          <cell r="F133" t="str">
            <v>09</v>
          </cell>
          <cell r="G133" t="str">
            <v>16/09/2002</v>
          </cell>
          <cell r="H133">
            <v>18933</v>
          </cell>
          <cell r="I133" t="str">
            <v>0000055554</v>
          </cell>
          <cell r="J133" t="str">
            <v>SMA</v>
          </cell>
          <cell r="K133" t="str">
            <v>S.M.A-B/PASPAL</v>
          </cell>
          <cell r="L133" t="str">
            <v>PLAJU</v>
          </cell>
          <cell r="M133" t="str">
            <v>03/05/1971</v>
          </cell>
          <cell r="N133" t="str">
            <v>E13131</v>
          </cell>
          <cell r="O133" t="str">
            <v>P P</v>
          </cell>
          <cell r="P133">
            <v>5</v>
          </cell>
          <cell r="Q133">
            <v>5</v>
          </cell>
          <cell r="R133">
            <v>4</v>
          </cell>
          <cell r="S133">
            <v>13.333333333333334</v>
          </cell>
          <cell r="T133">
            <v>3</v>
          </cell>
          <cell r="U133">
            <v>2</v>
          </cell>
          <cell r="V133">
            <v>0</v>
          </cell>
          <cell r="W133">
            <v>53</v>
          </cell>
          <cell r="X133">
            <v>39022</v>
          </cell>
        </row>
        <row r="134">
          <cell r="A134" t="str">
            <v>306069</v>
          </cell>
          <cell r="B134" t="str">
            <v xml:space="preserve">MUCHIDI    </v>
          </cell>
          <cell r="C134" t="str">
            <v>09</v>
          </cell>
          <cell r="D134" t="str">
            <v>01/10/2000</v>
          </cell>
          <cell r="E134" t="str">
            <v>TEKNISI ROT EQUIPMENT</v>
          </cell>
          <cell r="F134" t="str">
            <v>08</v>
          </cell>
          <cell r="G134" t="str">
            <v>01/10/2002</v>
          </cell>
          <cell r="H134">
            <v>19320</v>
          </cell>
          <cell r="I134" t="str">
            <v>0000065556</v>
          </cell>
          <cell r="J134" t="str">
            <v>SMA</v>
          </cell>
          <cell r="K134" t="str">
            <v>SMA-SOSIAL/PERSAMAAN</v>
          </cell>
          <cell r="L134" t="str">
            <v>PLAJU</v>
          </cell>
          <cell r="M134" t="str">
            <v>04/05/1971</v>
          </cell>
          <cell r="N134" t="str">
            <v>E13A50</v>
          </cell>
          <cell r="O134" t="str">
            <v>BENGKEL</v>
          </cell>
          <cell r="P134">
            <v>5</v>
          </cell>
          <cell r="Q134">
            <v>5</v>
          </cell>
          <cell r="R134">
            <v>6</v>
          </cell>
          <cell r="S134">
            <v>16.666666666666668</v>
          </cell>
          <cell r="T134">
            <v>3</v>
          </cell>
          <cell r="U134">
            <v>2</v>
          </cell>
          <cell r="V134">
            <v>-1</v>
          </cell>
          <cell r="W134">
            <v>52</v>
          </cell>
          <cell r="X134">
            <v>39408</v>
          </cell>
        </row>
        <row r="135">
          <cell r="A135" t="str">
            <v>306093</v>
          </cell>
          <cell r="B135" t="str">
            <v xml:space="preserve">TUKIMAN    </v>
          </cell>
          <cell r="C135" t="str">
            <v>09</v>
          </cell>
          <cell r="D135" t="str">
            <v>01/10/2000</v>
          </cell>
          <cell r="E135" t="str">
            <v>TEKNISI NON ROT EQUIP</v>
          </cell>
          <cell r="F135" t="str">
            <v>08</v>
          </cell>
          <cell r="G135" t="str">
            <v>01/07/2003</v>
          </cell>
          <cell r="H135">
            <v>18665</v>
          </cell>
          <cell r="I135" t="str">
            <v>0000064556</v>
          </cell>
          <cell r="J135" t="str">
            <v>SMA</v>
          </cell>
          <cell r="K135" t="str">
            <v>P K MIGAS</v>
          </cell>
          <cell r="L135" t="str">
            <v>PLAJU</v>
          </cell>
          <cell r="M135" t="str">
            <v>04/05/1971</v>
          </cell>
          <cell r="N135" t="str">
            <v>E13A50</v>
          </cell>
          <cell r="O135" t="str">
            <v>BENGKEL</v>
          </cell>
          <cell r="P135">
            <v>5</v>
          </cell>
          <cell r="Q135">
            <v>5</v>
          </cell>
          <cell r="R135">
            <v>6</v>
          </cell>
          <cell r="S135">
            <v>16.666666666666668</v>
          </cell>
          <cell r="T135">
            <v>3</v>
          </cell>
          <cell r="U135">
            <v>1</v>
          </cell>
          <cell r="V135">
            <v>-1</v>
          </cell>
          <cell r="W135">
            <v>53</v>
          </cell>
          <cell r="X135">
            <v>38754</v>
          </cell>
        </row>
        <row r="136">
          <cell r="A136" t="str">
            <v>306669</v>
          </cell>
          <cell r="B136" t="str">
            <v xml:space="preserve">SAHURI    </v>
          </cell>
          <cell r="C136" t="str">
            <v>09</v>
          </cell>
          <cell r="D136" t="str">
            <v>01/10/2002</v>
          </cell>
          <cell r="E136" t="str">
            <v>AST. HARIAN LAB PENGAMATA</v>
          </cell>
          <cell r="F136" t="str">
            <v>08</v>
          </cell>
          <cell r="G136" t="str">
            <v>11/06/2001</v>
          </cell>
          <cell r="H136">
            <v>18775</v>
          </cell>
          <cell r="I136" t="str">
            <v>0000055655</v>
          </cell>
          <cell r="J136" t="str">
            <v>SMA</v>
          </cell>
          <cell r="K136" t="str">
            <v>P K MIGAS</v>
          </cell>
          <cell r="L136" t="str">
            <v>PLAJU</v>
          </cell>
          <cell r="M136" t="str">
            <v>17/05/1971</v>
          </cell>
          <cell r="N136" t="str">
            <v>E13140</v>
          </cell>
          <cell r="O136" t="str">
            <v>LABORATORIUM</v>
          </cell>
          <cell r="P136">
            <v>6</v>
          </cell>
          <cell r="Q136">
            <v>5</v>
          </cell>
          <cell r="R136">
            <v>5</v>
          </cell>
          <cell r="S136">
            <v>16.666666666666668</v>
          </cell>
          <cell r="T136">
            <v>3</v>
          </cell>
          <cell r="U136">
            <v>3</v>
          </cell>
          <cell r="V136">
            <v>-1</v>
          </cell>
          <cell r="W136">
            <v>53</v>
          </cell>
          <cell r="X136">
            <v>38864</v>
          </cell>
        </row>
        <row r="137">
          <cell r="A137" t="str">
            <v>307235</v>
          </cell>
          <cell r="B137" t="str">
            <v xml:space="preserve">SUMARTO    </v>
          </cell>
          <cell r="C137" t="str">
            <v>08</v>
          </cell>
          <cell r="D137" t="str">
            <v>01/04/2001</v>
          </cell>
          <cell r="E137" t="str">
            <v>PWS. JAGA LAB PL</v>
          </cell>
          <cell r="F137" t="str">
            <v>06</v>
          </cell>
          <cell r="G137" t="str">
            <v>01/10/2000</v>
          </cell>
          <cell r="H137">
            <v>19031</v>
          </cell>
          <cell r="I137" t="str">
            <v>0000066566</v>
          </cell>
          <cell r="J137" t="str">
            <v>SMA</v>
          </cell>
          <cell r="K137" t="str">
            <v>SMA-PASPAL/PERSAMAAN</v>
          </cell>
          <cell r="L137" t="str">
            <v>PLAJU</v>
          </cell>
          <cell r="M137" t="str">
            <v>21/05/1971</v>
          </cell>
          <cell r="N137" t="str">
            <v>E13140</v>
          </cell>
          <cell r="O137" t="str">
            <v>LABORATORIUM</v>
          </cell>
          <cell r="P137">
            <v>5</v>
          </cell>
          <cell r="Q137">
            <v>6</v>
          </cell>
          <cell r="R137">
            <v>6</v>
          </cell>
          <cell r="S137">
            <v>18.333333333333332</v>
          </cell>
          <cell r="T137">
            <v>3</v>
          </cell>
          <cell r="U137">
            <v>4</v>
          </cell>
          <cell r="V137">
            <v>-2</v>
          </cell>
          <cell r="W137">
            <v>52</v>
          </cell>
          <cell r="X137">
            <v>39120</v>
          </cell>
        </row>
        <row r="138">
          <cell r="A138" t="str">
            <v>307349</v>
          </cell>
          <cell r="B138" t="str">
            <v xml:space="preserve">KARJONO    </v>
          </cell>
          <cell r="C138" t="str">
            <v>08</v>
          </cell>
          <cell r="D138" t="str">
            <v>01/04/2003</v>
          </cell>
          <cell r="E138" t="str">
            <v>TEKNISI ROT. EQUIP.</v>
          </cell>
          <cell r="F138" t="str">
            <v>08</v>
          </cell>
          <cell r="G138" t="str">
            <v>31/12/2000</v>
          </cell>
          <cell r="H138">
            <v>19185</v>
          </cell>
          <cell r="I138" t="str">
            <v>0000045565</v>
          </cell>
          <cell r="J138" t="str">
            <v>SMA</v>
          </cell>
          <cell r="K138" t="str">
            <v>S.M.A-B/PASPAL</v>
          </cell>
          <cell r="L138" t="str">
            <v>PLAJU</v>
          </cell>
          <cell r="M138" t="str">
            <v>24/05/1971</v>
          </cell>
          <cell r="N138" t="str">
            <v>E13A50</v>
          </cell>
          <cell r="O138" t="str">
            <v>BENGKEL</v>
          </cell>
          <cell r="P138">
            <v>5</v>
          </cell>
          <cell r="Q138">
            <v>6</v>
          </cell>
          <cell r="R138">
            <v>5</v>
          </cell>
          <cell r="S138">
            <v>16.666666666666668</v>
          </cell>
          <cell r="T138">
            <v>3</v>
          </cell>
          <cell r="U138">
            <v>4</v>
          </cell>
          <cell r="V138">
            <v>0</v>
          </cell>
          <cell r="W138">
            <v>52</v>
          </cell>
          <cell r="X138">
            <v>39273</v>
          </cell>
        </row>
        <row r="139">
          <cell r="A139" t="str">
            <v>307357</v>
          </cell>
          <cell r="B139" t="str">
            <v xml:space="preserve">MOHD. SALEH  A.MA  </v>
          </cell>
          <cell r="C139" t="str">
            <v>07</v>
          </cell>
          <cell r="D139" t="str">
            <v>01/10/2003</v>
          </cell>
          <cell r="E139" t="str">
            <v>TEKNISI NON ROT.EQUIP.</v>
          </cell>
          <cell r="F139" t="str">
            <v>07</v>
          </cell>
          <cell r="G139" t="str">
            <v>12/08/2002</v>
          </cell>
          <cell r="H139">
            <v>19157</v>
          </cell>
          <cell r="I139" t="str">
            <v>0000066766</v>
          </cell>
          <cell r="J139" t="str">
            <v>D2</v>
          </cell>
          <cell r="K139" t="str">
            <v>AKA MESIN II</v>
          </cell>
          <cell r="L139" t="str">
            <v>PLAJU</v>
          </cell>
          <cell r="M139" t="str">
            <v>24/05/1971</v>
          </cell>
          <cell r="N139" t="str">
            <v>E13A50</v>
          </cell>
          <cell r="O139" t="str">
            <v>BENGKEL</v>
          </cell>
          <cell r="P139">
            <v>7</v>
          </cell>
          <cell r="Q139">
            <v>6</v>
          </cell>
          <cell r="R139">
            <v>6</v>
          </cell>
          <cell r="S139">
            <v>23.333333333333332</v>
          </cell>
          <cell r="T139">
            <v>5</v>
          </cell>
          <cell r="U139">
            <v>2</v>
          </cell>
          <cell r="V139">
            <v>0</v>
          </cell>
          <cell r="W139">
            <v>52</v>
          </cell>
          <cell r="X139">
            <v>39245</v>
          </cell>
        </row>
        <row r="140">
          <cell r="A140" t="str">
            <v>307365</v>
          </cell>
          <cell r="B140" t="str">
            <v xml:space="preserve">DJASRANI M. NUR    </v>
          </cell>
          <cell r="C140" t="str">
            <v>09</v>
          </cell>
          <cell r="D140" t="str">
            <v>01/04/2002</v>
          </cell>
          <cell r="E140" t="str">
            <v>AST. JAGA AUX PL</v>
          </cell>
          <cell r="F140" t="str">
            <v>09</v>
          </cell>
          <cell r="G140" t="str">
            <v>03/01/2000</v>
          </cell>
          <cell r="H140">
            <v>19068</v>
          </cell>
          <cell r="I140" t="str">
            <v>0000056656</v>
          </cell>
          <cell r="J140" t="str">
            <v>SMA</v>
          </cell>
          <cell r="K140" t="str">
            <v>PK. KILANG</v>
          </cell>
          <cell r="L140" t="str">
            <v>PLAJU</v>
          </cell>
          <cell r="M140" t="str">
            <v>25/05/1971</v>
          </cell>
          <cell r="N140" t="str">
            <v>E13118</v>
          </cell>
          <cell r="O140" t="str">
            <v>U T L</v>
          </cell>
          <cell r="P140">
            <v>6</v>
          </cell>
          <cell r="Q140">
            <v>5</v>
          </cell>
          <cell r="R140">
            <v>6</v>
          </cell>
          <cell r="S140">
            <v>18.333333333333332</v>
          </cell>
          <cell r="T140">
            <v>3</v>
          </cell>
          <cell r="U140">
            <v>4</v>
          </cell>
          <cell r="V140">
            <v>0</v>
          </cell>
          <cell r="W140">
            <v>52</v>
          </cell>
          <cell r="X140">
            <v>39156</v>
          </cell>
        </row>
        <row r="141">
          <cell r="A141" t="str">
            <v>307438</v>
          </cell>
          <cell r="B141" t="str">
            <v xml:space="preserve">LINGAH NOOR  SH  </v>
          </cell>
          <cell r="C141" t="str">
            <v>05</v>
          </cell>
          <cell r="D141" t="str">
            <v>01/04/2001</v>
          </cell>
          <cell r="E141" t="str">
            <v>MATERIAL ANALIS</v>
          </cell>
          <cell r="F141" t="str">
            <v>05</v>
          </cell>
          <cell r="G141" t="str">
            <v>31/12/2000</v>
          </cell>
          <cell r="H141">
            <v>18461</v>
          </cell>
          <cell r="I141" t="str">
            <v>0000036556</v>
          </cell>
          <cell r="J141" t="str">
            <v>S1</v>
          </cell>
          <cell r="K141" t="str">
            <v>HUKUM PERDATA</v>
          </cell>
          <cell r="L141" t="str">
            <v>SUNGAI GERONG</v>
          </cell>
          <cell r="M141" t="str">
            <v>30/12/1970</v>
          </cell>
          <cell r="N141" t="str">
            <v>E13A10</v>
          </cell>
          <cell r="O141" t="str">
            <v>PERENCANAAN</v>
          </cell>
          <cell r="P141">
            <v>5</v>
          </cell>
          <cell r="Q141">
            <v>5</v>
          </cell>
          <cell r="R141">
            <v>6</v>
          </cell>
          <cell r="S141">
            <v>16.666666666666668</v>
          </cell>
          <cell r="T141">
            <v>7</v>
          </cell>
          <cell r="U141">
            <v>4</v>
          </cell>
          <cell r="V141">
            <v>0</v>
          </cell>
          <cell r="W141">
            <v>54</v>
          </cell>
          <cell r="X141">
            <v>38550</v>
          </cell>
        </row>
        <row r="142">
          <cell r="A142" t="str">
            <v>307568</v>
          </cell>
          <cell r="B142" t="str">
            <v xml:space="preserve">ASNALI    </v>
          </cell>
          <cell r="C142" t="str">
            <v>09</v>
          </cell>
          <cell r="D142" t="str">
            <v>01/10/2001</v>
          </cell>
          <cell r="E142" t="str">
            <v>AST. JAGA CONSOLE PROPYLE</v>
          </cell>
          <cell r="F142" t="str">
            <v>08</v>
          </cell>
          <cell r="G142" t="str">
            <v>16/09/2002</v>
          </cell>
          <cell r="H142">
            <v>18304</v>
          </cell>
          <cell r="I142" t="str">
            <v>0000056555</v>
          </cell>
          <cell r="J142" t="str">
            <v>SD</v>
          </cell>
          <cell r="K142" t="str">
            <v>SD KELAS VI</v>
          </cell>
          <cell r="L142" t="str">
            <v>PLAJU</v>
          </cell>
          <cell r="M142" t="str">
            <v>01/04/1967</v>
          </cell>
          <cell r="N142" t="str">
            <v>E13131</v>
          </cell>
          <cell r="O142" t="str">
            <v>P P</v>
          </cell>
          <cell r="P142">
            <v>5</v>
          </cell>
          <cell r="Q142">
            <v>5</v>
          </cell>
          <cell r="R142">
            <v>5</v>
          </cell>
          <cell r="S142">
            <v>15</v>
          </cell>
          <cell r="T142">
            <v>1</v>
          </cell>
          <cell r="U142">
            <v>2</v>
          </cell>
          <cell r="V142">
            <v>-1</v>
          </cell>
          <cell r="W142">
            <v>54</v>
          </cell>
          <cell r="X142">
            <v>38393</v>
          </cell>
        </row>
        <row r="143">
          <cell r="A143" t="str">
            <v>307681</v>
          </cell>
          <cell r="B143" t="str">
            <v xml:space="preserve">F. DUMA PAYUNG    </v>
          </cell>
          <cell r="C143" t="str">
            <v>05</v>
          </cell>
          <cell r="D143" t="str">
            <v>01/10/2003</v>
          </cell>
          <cell r="E143" t="str">
            <v>MPPK S/D 31052004</v>
          </cell>
          <cell r="F143" t="str">
            <v>05</v>
          </cell>
          <cell r="G143" t="str">
            <v>25/05/2003</v>
          </cell>
          <cell r="H143">
            <v>17678</v>
          </cell>
          <cell r="I143" t="str">
            <v>0000055555</v>
          </cell>
          <cell r="J143" t="str">
            <v>D3</v>
          </cell>
          <cell r="K143" t="str">
            <v>AKA LOG / MAT III</v>
          </cell>
          <cell r="L143" t="str">
            <v>PLAJU</v>
          </cell>
          <cell r="M143" t="str">
            <v>01/06/1971</v>
          </cell>
          <cell r="N143" t="str">
            <v>E13730</v>
          </cell>
          <cell r="O143" t="str">
            <v>H I K</v>
          </cell>
          <cell r="P143">
            <v>5</v>
          </cell>
          <cell r="Q143">
            <v>5</v>
          </cell>
          <cell r="R143">
            <v>5</v>
          </cell>
          <cell r="S143">
            <v>15</v>
          </cell>
          <cell r="T143">
            <v>6</v>
          </cell>
          <cell r="U143">
            <v>1</v>
          </cell>
          <cell r="V143">
            <v>0</v>
          </cell>
          <cell r="W143">
            <v>56</v>
          </cell>
          <cell r="X143">
            <v>37766</v>
          </cell>
        </row>
        <row r="144">
          <cell r="A144" t="str">
            <v>308961</v>
          </cell>
          <cell r="B144" t="str">
            <v xml:space="preserve">H.ALWANI GOPAR  SE  </v>
          </cell>
          <cell r="C144" t="str">
            <v>07</v>
          </cell>
          <cell r="D144" t="str">
            <v>01/04/2003</v>
          </cell>
          <cell r="E144" t="str">
            <v>MPPK S/D 31012005</v>
          </cell>
          <cell r="F144" t="str">
            <v>07</v>
          </cell>
          <cell r="G144" t="str">
            <v>28/01/2004</v>
          </cell>
          <cell r="H144">
            <v>17926</v>
          </cell>
          <cell r="I144" t="str">
            <v>0000056765</v>
          </cell>
          <cell r="J144" t="str">
            <v>S1</v>
          </cell>
          <cell r="K144" t="str">
            <v>EKONOMI MANAGEMENT</v>
          </cell>
          <cell r="L144" t="str">
            <v>PLAJU</v>
          </cell>
          <cell r="M144" t="str">
            <v>21/10/1970</v>
          </cell>
          <cell r="N144" t="str">
            <v>E13730</v>
          </cell>
          <cell r="O144" t="str">
            <v>H I K</v>
          </cell>
          <cell r="P144">
            <v>7</v>
          </cell>
          <cell r="Q144">
            <v>6</v>
          </cell>
          <cell r="R144">
            <v>5</v>
          </cell>
          <cell r="S144">
            <v>21.666666666666668</v>
          </cell>
          <cell r="T144">
            <v>7</v>
          </cell>
          <cell r="U144">
            <v>0</v>
          </cell>
          <cell r="V144">
            <v>0</v>
          </cell>
          <cell r="W144">
            <v>55</v>
          </cell>
          <cell r="X144">
            <v>38014</v>
          </cell>
        </row>
        <row r="145">
          <cell r="A145" t="str">
            <v>309122</v>
          </cell>
          <cell r="B145" t="str">
            <v xml:space="preserve">SUGONDO    </v>
          </cell>
          <cell r="C145" t="str">
            <v>10</v>
          </cell>
          <cell r="D145" t="str">
            <v>01/04/2003</v>
          </cell>
          <cell r="E145" t="str">
            <v>MASINIS II FB. WISNU XI</v>
          </cell>
          <cell r="F145" t="str">
            <v>10</v>
          </cell>
          <cell r="G145" t="str">
            <v>01/08/2002</v>
          </cell>
          <cell r="H145">
            <v>18906</v>
          </cell>
          <cell r="I145" t="str">
            <v>0000055665</v>
          </cell>
          <cell r="K145" t="str">
            <v>AHLI MESIN KAPAL PEL. TER</v>
          </cell>
          <cell r="L145" t="str">
            <v>PLAJU</v>
          </cell>
          <cell r="M145" t="str">
            <v>04/11/1970</v>
          </cell>
          <cell r="N145" t="str">
            <v>E13C00</v>
          </cell>
          <cell r="O145" t="str">
            <v>DOK &amp; PKP</v>
          </cell>
          <cell r="P145">
            <v>6</v>
          </cell>
          <cell r="Q145">
            <v>6</v>
          </cell>
          <cell r="R145">
            <v>5</v>
          </cell>
          <cell r="S145">
            <v>18.333333333333332</v>
          </cell>
          <cell r="T145" t="e">
            <v>#N/A</v>
          </cell>
          <cell r="U145">
            <v>2</v>
          </cell>
          <cell r="V145">
            <v>0</v>
          </cell>
          <cell r="W145">
            <v>53</v>
          </cell>
          <cell r="X145">
            <v>38995</v>
          </cell>
        </row>
        <row r="146">
          <cell r="A146" t="str">
            <v>309609</v>
          </cell>
          <cell r="B146" t="str">
            <v xml:space="preserve">BASJARUDIN NIAS    </v>
          </cell>
          <cell r="C146" t="str">
            <v>08</v>
          </cell>
          <cell r="D146" t="str">
            <v>01/10/2000</v>
          </cell>
          <cell r="E146" t="str">
            <v>MPPK S/D 30112004</v>
          </cell>
          <cell r="F146" t="str">
            <v>08</v>
          </cell>
          <cell r="G146" t="str">
            <v>15/11/2003</v>
          </cell>
          <cell r="H146">
            <v>17852</v>
          </cell>
          <cell r="I146" t="str">
            <v>0000056665</v>
          </cell>
          <cell r="J146" t="str">
            <v>SMA</v>
          </cell>
          <cell r="K146" t="str">
            <v>S.M.A-B/PASPAL</v>
          </cell>
          <cell r="L146" t="str">
            <v>PLAJU</v>
          </cell>
          <cell r="M146" t="str">
            <v>20/11/1968</v>
          </cell>
          <cell r="N146" t="str">
            <v>E13730</v>
          </cell>
          <cell r="O146" t="str">
            <v>H I K</v>
          </cell>
          <cell r="P146">
            <v>6</v>
          </cell>
          <cell r="Q146">
            <v>6</v>
          </cell>
          <cell r="R146">
            <v>5</v>
          </cell>
          <cell r="S146">
            <v>18.333333333333332</v>
          </cell>
          <cell r="T146">
            <v>3</v>
          </cell>
          <cell r="U146">
            <v>1</v>
          </cell>
          <cell r="V146">
            <v>0</v>
          </cell>
          <cell r="W146">
            <v>56</v>
          </cell>
          <cell r="X146">
            <v>37940</v>
          </cell>
        </row>
        <row r="147">
          <cell r="A147" t="str">
            <v>310215</v>
          </cell>
          <cell r="B147" t="str">
            <v xml:space="preserve">ZAINUDDIN DJUFRI    </v>
          </cell>
          <cell r="C147" t="str">
            <v>04</v>
          </cell>
          <cell r="D147" t="str">
            <v>01/04/2003</v>
          </cell>
          <cell r="E147" t="str">
            <v>MPPK S/D 31012005</v>
          </cell>
          <cell r="F147" t="str">
            <v>03</v>
          </cell>
          <cell r="G147" t="str">
            <v>31/01/2004</v>
          </cell>
          <cell r="H147">
            <v>17929</v>
          </cell>
          <cell r="I147" t="str">
            <v>0000055666</v>
          </cell>
          <cell r="J147" t="str">
            <v>D3</v>
          </cell>
          <cell r="K147" t="str">
            <v>SARJANA MUDA HUKUM</v>
          </cell>
          <cell r="L147" t="str">
            <v>PLAJU</v>
          </cell>
          <cell r="M147" t="str">
            <v>09/11/1970</v>
          </cell>
          <cell r="N147" t="str">
            <v>E13730</v>
          </cell>
          <cell r="O147" t="str">
            <v>H I K</v>
          </cell>
          <cell r="P147">
            <v>6</v>
          </cell>
          <cell r="Q147">
            <v>6</v>
          </cell>
          <cell r="R147">
            <v>6</v>
          </cell>
          <cell r="S147">
            <v>20</v>
          </cell>
          <cell r="T147">
            <v>6</v>
          </cell>
          <cell r="U147">
            <v>0</v>
          </cell>
          <cell r="V147">
            <v>-1</v>
          </cell>
          <cell r="W147">
            <v>55</v>
          </cell>
          <cell r="X147">
            <v>38017</v>
          </cell>
        </row>
        <row r="148">
          <cell r="A148" t="str">
            <v>311228</v>
          </cell>
          <cell r="B148" t="str">
            <v xml:space="preserve">BAMBANG SULISTIO  IR  </v>
          </cell>
          <cell r="C148" t="str">
            <v>03</v>
          </cell>
          <cell r="D148" t="str">
            <v>01/04/2000</v>
          </cell>
          <cell r="E148" t="str">
            <v>KA. BAG. PROSES ENJINIRING</v>
          </cell>
          <cell r="F148" t="str">
            <v>03</v>
          </cell>
          <cell r="G148" t="str">
            <v>08/09/2003</v>
          </cell>
          <cell r="H148">
            <v>19006</v>
          </cell>
          <cell r="I148" t="str">
            <v>0000076666</v>
          </cell>
          <cell r="J148" t="str">
            <v>S1</v>
          </cell>
          <cell r="K148" t="str">
            <v>TEKNIK KIMIA</v>
          </cell>
          <cell r="L148" t="str">
            <v>SUNGAI GERONG</v>
          </cell>
          <cell r="M148" t="str">
            <v>19/04/1971</v>
          </cell>
          <cell r="N148" t="str">
            <v>E13310</v>
          </cell>
          <cell r="O148" t="str">
            <v>PE</v>
          </cell>
          <cell r="P148">
            <v>6</v>
          </cell>
          <cell r="Q148">
            <v>6</v>
          </cell>
          <cell r="R148">
            <v>6</v>
          </cell>
          <cell r="S148">
            <v>20</v>
          </cell>
          <cell r="T148">
            <v>7</v>
          </cell>
          <cell r="U148">
            <v>1</v>
          </cell>
          <cell r="V148">
            <v>0</v>
          </cell>
          <cell r="W148">
            <v>52</v>
          </cell>
          <cell r="X148">
            <v>39095</v>
          </cell>
        </row>
        <row r="149">
          <cell r="A149" t="str">
            <v>312532</v>
          </cell>
          <cell r="B149" t="str">
            <v xml:space="preserve">MACHLISIN    </v>
          </cell>
          <cell r="C149" t="str">
            <v>10</v>
          </cell>
          <cell r="D149" t="str">
            <v>01/10/2000</v>
          </cell>
          <cell r="E149" t="str">
            <v>TEKNISI LISTRIK</v>
          </cell>
          <cell r="F149" t="str">
            <v>09</v>
          </cell>
          <cell r="G149" t="str">
            <v>01/10/2001</v>
          </cell>
          <cell r="H149">
            <v>19161</v>
          </cell>
          <cell r="I149" t="str">
            <v>0000065665</v>
          </cell>
          <cell r="J149" t="str">
            <v>SMA</v>
          </cell>
          <cell r="K149" t="str">
            <v>P K WELDING</v>
          </cell>
          <cell r="L149" t="str">
            <v>PLAJU</v>
          </cell>
          <cell r="M149" t="str">
            <v>20/08/1970</v>
          </cell>
          <cell r="N149" t="str">
            <v>E13A50</v>
          </cell>
          <cell r="O149" t="str">
            <v>BENGKEL</v>
          </cell>
          <cell r="P149">
            <v>6</v>
          </cell>
          <cell r="Q149">
            <v>6</v>
          </cell>
          <cell r="R149">
            <v>5</v>
          </cell>
          <cell r="S149">
            <v>18.333333333333332</v>
          </cell>
          <cell r="T149">
            <v>3</v>
          </cell>
          <cell r="U149">
            <v>3</v>
          </cell>
          <cell r="V149">
            <v>-1</v>
          </cell>
          <cell r="W149">
            <v>52</v>
          </cell>
          <cell r="X149">
            <v>39249</v>
          </cell>
        </row>
        <row r="150">
          <cell r="A150" t="str">
            <v>312646</v>
          </cell>
          <cell r="B150" t="str">
            <v xml:space="preserve">TJIK MULI MANAP    </v>
          </cell>
          <cell r="C150" t="str">
            <v>06</v>
          </cell>
          <cell r="D150" t="str">
            <v>01/04/2003</v>
          </cell>
          <cell r="E150" t="str">
            <v>TEKNISI ROT.EQUIP.</v>
          </cell>
          <cell r="F150" t="str">
            <v>06</v>
          </cell>
          <cell r="G150" t="str">
            <v>31/12/2000</v>
          </cell>
          <cell r="H150">
            <v>18255</v>
          </cell>
          <cell r="I150" t="str">
            <v>0000066666</v>
          </cell>
          <cell r="J150" t="str">
            <v>D3</v>
          </cell>
          <cell r="K150" t="str">
            <v>AKA MESIN III</v>
          </cell>
          <cell r="L150" t="str">
            <v>PLAJU</v>
          </cell>
          <cell r="M150" t="str">
            <v>16/03/1971</v>
          </cell>
          <cell r="N150" t="str">
            <v>E13A50</v>
          </cell>
          <cell r="O150" t="str">
            <v>BENGKEL</v>
          </cell>
          <cell r="P150">
            <v>6</v>
          </cell>
          <cell r="Q150">
            <v>6</v>
          </cell>
          <cell r="R150">
            <v>6</v>
          </cell>
          <cell r="S150">
            <v>20</v>
          </cell>
          <cell r="T150">
            <v>6</v>
          </cell>
          <cell r="U150">
            <v>4</v>
          </cell>
          <cell r="V150">
            <v>0</v>
          </cell>
          <cell r="W150">
            <v>55</v>
          </cell>
          <cell r="X150">
            <v>38344</v>
          </cell>
        </row>
        <row r="151">
          <cell r="A151" t="str">
            <v>313164</v>
          </cell>
          <cell r="B151" t="str">
            <v xml:space="preserve">M.A. RIDHUAN    </v>
          </cell>
          <cell r="C151" t="str">
            <v>05</v>
          </cell>
          <cell r="D151" t="str">
            <v>01/04/2000</v>
          </cell>
          <cell r="E151" t="str">
            <v>PWSU. LAB PETKIM</v>
          </cell>
          <cell r="F151" t="str">
            <v>05</v>
          </cell>
          <cell r="G151" t="str">
            <v>01/04/2000</v>
          </cell>
          <cell r="H151">
            <v>19573</v>
          </cell>
          <cell r="I151" t="str">
            <v>0000065676</v>
          </cell>
          <cell r="J151" t="str">
            <v>D3</v>
          </cell>
          <cell r="K151" t="str">
            <v>AKA PENGILANGAN &amp; P'KIMIA</v>
          </cell>
          <cell r="L151" t="str">
            <v>PLAJU</v>
          </cell>
          <cell r="M151" t="str">
            <v>12/08/1971</v>
          </cell>
          <cell r="N151" t="str">
            <v>E13140</v>
          </cell>
          <cell r="O151" t="str">
            <v>LABORATORIUM</v>
          </cell>
          <cell r="P151">
            <v>6</v>
          </cell>
          <cell r="Q151">
            <v>7</v>
          </cell>
          <cell r="R151">
            <v>6</v>
          </cell>
          <cell r="S151">
            <v>23.333333333333332</v>
          </cell>
          <cell r="T151">
            <v>6</v>
          </cell>
          <cell r="U151">
            <v>4</v>
          </cell>
          <cell r="V151">
            <v>0</v>
          </cell>
          <cell r="W151">
            <v>51</v>
          </cell>
          <cell r="X151">
            <v>39662</v>
          </cell>
        </row>
        <row r="152">
          <cell r="A152" t="str">
            <v>315595</v>
          </cell>
          <cell r="B152" t="str">
            <v xml:space="preserve">ENDANG MASTUR  BCM  </v>
          </cell>
          <cell r="C152" t="str">
            <v>06</v>
          </cell>
          <cell r="D152" t="str">
            <v>01/10/2002</v>
          </cell>
          <cell r="E152" t="str">
            <v>MPPK S/D 31082004</v>
          </cell>
          <cell r="F152" t="str">
            <v>06</v>
          </cell>
          <cell r="G152" t="str">
            <v>06/08/2003</v>
          </cell>
          <cell r="H152">
            <v>17751</v>
          </cell>
          <cell r="I152" t="str">
            <v>0000055655</v>
          </cell>
          <cell r="J152" t="str">
            <v>D3</v>
          </cell>
          <cell r="K152" t="str">
            <v>AKA TEKNIK MESIN III</v>
          </cell>
          <cell r="L152" t="str">
            <v>PLAJU</v>
          </cell>
          <cell r="M152" t="str">
            <v>01/12/1969</v>
          </cell>
          <cell r="N152" t="str">
            <v>E13730</v>
          </cell>
          <cell r="O152" t="str">
            <v>H I K</v>
          </cell>
          <cell r="P152">
            <v>6</v>
          </cell>
          <cell r="Q152">
            <v>5</v>
          </cell>
          <cell r="R152">
            <v>5</v>
          </cell>
          <cell r="S152">
            <v>16.666666666666668</v>
          </cell>
          <cell r="T152">
            <v>6</v>
          </cell>
          <cell r="U152">
            <v>1</v>
          </cell>
          <cell r="V152">
            <v>0</v>
          </cell>
          <cell r="W152">
            <v>56</v>
          </cell>
          <cell r="X152">
            <v>37839</v>
          </cell>
        </row>
        <row r="153">
          <cell r="A153" t="str">
            <v>316891</v>
          </cell>
          <cell r="B153" t="str">
            <v xml:space="preserve">DARMAWAN  SSOS  </v>
          </cell>
          <cell r="C153" t="str">
            <v>05</v>
          </cell>
          <cell r="D153" t="str">
            <v>01/10/2001</v>
          </cell>
          <cell r="E153" t="str">
            <v>PWSU. BISNIS &amp; ADM</v>
          </cell>
          <cell r="F153" t="str">
            <v>05</v>
          </cell>
          <cell r="G153" t="str">
            <v>03/01/2000</v>
          </cell>
          <cell r="H153">
            <v>19108</v>
          </cell>
          <cell r="I153" t="str">
            <v>0000066665</v>
          </cell>
          <cell r="J153" t="str">
            <v>S1</v>
          </cell>
          <cell r="K153" t="str">
            <v>ADMINISTRASI NEGARA</v>
          </cell>
          <cell r="L153" t="str">
            <v>PLAJU</v>
          </cell>
          <cell r="M153" t="str">
            <v>07/10/1971</v>
          </cell>
          <cell r="N153" t="str">
            <v>E13C00</v>
          </cell>
          <cell r="O153" t="str">
            <v>DOK &amp; PKP</v>
          </cell>
          <cell r="P153">
            <v>6</v>
          </cell>
          <cell r="Q153">
            <v>6</v>
          </cell>
          <cell r="R153">
            <v>5</v>
          </cell>
          <cell r="S153">
            <v>18.333333333333332</v>
          </cell>
          <cell r="T153">
            <v>7</v>
          </cell>
          <cell r="U153">
            <v>4</v>
          </cell>
          <cell r="V153">
            <v>0</v>
          </cell>
          <cell r="W153">
            <v>52</v>
          </cell>
          <cell r="X153">
            <v>39196</v>
          </cell>
        </row>
        <row r="154">
          <cell r="A154" t="str">
            <v>317158</v>
          </cell>
          <cell r="B154" t="str">
            <v xml:space="preserve">AGUSTINA BONTONG    </v>
          </cell>
          <cell r="C154" t="str">
            <v>06</v>
          </cell>
          <cell r="D154" t="str">
            <v>01/04/2003</v>
          </cell>
          <cell r="E154" t="str">
            <v>MPPK S/D 31082004</v>
          </cell>
          <cell r="F154" t="str">
            <v>06</v>
          </cell>
          <cell r="G154" t="str">
            <v>11/08/2003</v>
          </cell>
          <cell r="H154">
            <v>17756</v>
          </cell>
          <cell r="I154" t="str">
            <v>0000055664</v>
          </cell>
          <cell r="J154" t="str">
            <v>SMK</v>
          </cell>
          <cell r="K154" t="str">
            <v>SEK PENGATUR RAWAT</v>
          </cell>
          <cell r="L154" t="str">
            <v>PLAJU</v>
          </cell>
          <cell r="M154" t="str">
            <v>11/07/1971</v>
          </cell>
          <cell r="N154" t="str">
            <v>E13730</v>
          </cell>
          <cell r="O154" t="str">
            <v>H I K</v>
          </cell>
          <cell r="P154">
            <v>6</v>
          </cell>
          <cell r="Q154">
            <v>6</v>
          </cell>
          <cell r="R154">
            <v>4</v>
          </cell>
          <cell r="S154">
            <v>16.666666666666668</v>
          </cell>
          <cell r="T154">
            <v>3</v>
          </cell>
          <cell r="U154">
            <v>1</v>
          </cell>
          <cell r="V154">
            <v>0</v>
          </cell>
          <cell r="W154">
            <v>56</v>
          </cell>
          <cell r="X154">
            <v>37844</v>
          </cell>
        </row>
        <row r="155">
          <cell r="A155" t="str">
            <v>318949</v>
          </cell>
          <cell r="B155" t="str">
            <v xml:space="preserve">IBRAHIM HUSIN    </v>
          </cell>
          <cell r="C155" t="str">
            <v>10</v>
          </cell>
          <cell r="D155" t="str">
            <v>01/04/2001</v>
          </cell>
          <cell r="E155" t="str">
            <v>AST. ADM SEKURITI</v>
          </cell>
          <cell r="F155" t="str">
            <v>09</v>
          </cell>
          <cell r="G155" t="str">
            <v>01/10/2003</v>
          </cell>
          <cell r="H155">
            <v>18730</v>
          </cell>
          <cell r="I155" t="str">
            <v>0000056565</v>
          </cell>
          <cell r="J155" t="str">
            <v>SMA</v>
          </cell>
          <cell r="K155" t="str">
            <v>SMA-PASPAL/PERSAMAAN</v>
          </cell>
          <cell r="L155" t="str">
            <v>SUNGAI GERONG</v>
          </cell>
          <cell r="M155" t="str">
            <v>01/12/1971</v>
          </cell>
          <cell r="N155" t="str">
            <v>E13630</v>
          </cell>
          <cell r="O155" t="str">
            <v>SEKURITI</v>
          </cell>
          <cell r="P155">
            <v>5</v>
          </cell>
          <cell r="Q155">
            <v>6</v>
          </cell>
          <cell r="R155">
            <v>5</v>
          </cell>
          <cell r="S155">
            <v>16.666666666666668</v>
          </cell>
          <cell r="T155">
            <v>3</v>
          </cell>
          <cell r="U155">
            <v>1</v>
          </cell>
          <cell r="V155">
            <v>-1</v>
          </cell>
          <cell r="W155">
            <v>53</v>
          </cell>
          <cell r="X155">
            <v>38819</v>
          </cell>
        </row>
        <row r="156">
          <cell r="A156" t="str">
            <v>319823</v>
          </cell>
          <cell r="B156" t="str">
            <v xml:space="preserve">ABD. KARIM    </v>
          </cell>
          <cell r="C156" t="str">
            <v>10</v>
          </cell>
          <cell r="D156" t="str">
            <v>01/04/2002</v>
          </cell>
          <cell r="E156" t="str">
            <v>TEKNISI PIPE FITTER</v>
          </cell>
          <cell r="F156" t="str">
            <v>09</v>
          </cell>
          <cell r="G156" t="str">
            <v>01/07/2003</v>
          </cell>
          <cell r="H156">
            <v>18157</v>
          </cell>
          <cell r="I156" t="str">
            <v>0000045555</v>
          </cell>
          <cell r="J156" t="str">
            <v>SD</v>
          </cell>
          <cell r="K156" t="str">
            <v>SEKOLAH DASAR</v>
          </cell>
          <cell r="L156" t="str">
            <v>PLAJU</v>
          </cell>
          <cell r="M156" t="str">
            <v>10/06/1967</v>
          </cell>
          <cell r="N156" t="str">
            <v>E13A50</v>
          </cell>
          <cell r="O156" t="str">
            <v>BENGKEL</v>
          </cell>
          <cell r="P156">
            <v>5</v>
          </cell>
          <cell r="Q156">
            <v>5</v>
          </cell>
          <cell r="R156">
            <v>5</v>
          </cell>
          <cell r="S156">
            <v>15</v>
          </cell>
          <cell r="T156">
            <v>1</v>
          </cell>
          <cell r="U156">
            <v>1</v>
          </cell>
          <cell r="V156">
            <v>-1</v>
          </cell>
          <cell r="W156">
            <v>55</v>
          </cell>
          <cell r="X156">
            <v>38246</v>
          </cell>
        </row>
        <row r="157">
          <cell r="A157" t="str">
            <v>320016</v>
          </cell>
          <cell r="B157" t="str">
            <v xml:space="preserve">BAIDJURI    </v>
          </cell>
          <cell r="C157" t="str">
            <v>10</v>
          </cell>
          <cell r="D157" t="str">
            <v>01/04/2002</v>
          </cell>
          <cell r="E157" t="str">
            <v>MPPK S/D 30042004</v>
          </cell>
          <cell r="F157" t="str">
            <v>10</v>
          </cell>
          <cell r="G157" t="str">
            <v>12/04/2003</v>
          </cell>
          <cell r="H157">
            <v>17635</v>
          </cell>
          <cell r="I157" t="str">
            <v>0000055645</v>
          </cell>
          <cell r="J157" t="str">
            <v>SD</v>
          </cell>
          <cell r="K157" t="str">
            <v>SD KELAS VI</v>
          </cell>
          <cell r="L157" t="str">
            <v>PLAJU</v>
          </cell>
          <cell r="M157" t="str">
            <v>09/01/1969</v>
          </cell>
          <cell r="N157" t="str">
            <v>E13730</v>
          </cell>
          <cell r="O157" t="str">
            <v>H I K</v>
          </cell>
          <cell r="P157">
            <v>6</v>
          </cell>
          <cell r="Q157">
            <v>4</v>
          </cell>
          <cell r="R157">
            <v>5</v>
          </cell>
          <cell r="S157">
            <v>15</v>
          </cell>
          <cell r="T157">
            <v>1</v>
          </cell>
          <cell r="U157">
            <v>1</v>
          </cell>
          <cell r="V157">
            <v>0</v>
          </cell>
          <cell r="W157">
            <v>56</v>
          </cell>
          <cell r="X157">
            <v>37723</v>
          </cell>
        </row>
        <row r="158">
          <cell r="A158" t="str">
            <v>320227</v>
          </cell>
          <cell r="B158" t="str">
            <v xml:space="preserve">HASANUDDIN    </v>
          </cell>
          <cell r="C158" t="str">
            <v>07</v>
          </cell>
          <cell r="D158" t="str">
            <v>01/10/2003</v>
          </cell>
          <cell r="E158" t="str">
            <v>KA. KESRA</v>
          </cell>
          <cell r="F158" t="str">
            <v>05</v>
          </cell>
          <cell r="G158" t="str">
            <v>25/07/2001</v>
          </cell>
          <cell r="H158">
            <v>19009</v>
          </cell>
          <cell r="I158" t="str">
            <v>0000056566</v>
          </cell>
          <cell r="J158" t="str">
            <v>SMA</v>
          </cell>
          <cell r="K158" t="str">
            <v>S.M.A-B/PASPAL</v>
          </cell>
          <cell r="L158" t="str">
            <v>PLAJU</v>
          </cell>
          <cell r="M158" t="str">
            <v>26/07/1971</v>
          </cell>
          <cell r="N158" t="str">
            <v>E13I00</v>
          </cell>
          <cell r="O158" t="str">
            <v>Y K P P</v>
          </cell>
          <cell r="P158">
            <v>5</v>
          </cell>
          <cell r="Q158">
            <v>6</v>
          </cell>
          <cell r="R158">
            <v>6</v>
          </cell>
          <cell r="S158">
            <v>18.333333333333332</v>
          </cell>
          <cell r="T158">
            <v>3</v>
          </cell>
          <cell r="U158">
            <v>3</v>
          </cell>
          <cell r="V158">
            <v>-2</v>
          </cell>
          <cell r="W158">
            <v>52</v>
          </cell>
          <cell r="X158">
            <v>39098</v>
          </cell>
        </row>
        <row r="159">
          <cell r="A159" t="str">
            <v>320292</v>
          </cell>
          <cell r="B159" t="str">
            <v xml:space="preserve">WELMAN HUTAGAOL    </v>
          </cell>
          <cell r="C159" t="str">
            <v>09</v>
          </cell>
          <cell r="D159" t="str">
            <v>01/04/2000</v>
          </cell>
          <cell r="E159" t="str">
            <v>AST. CONSOLE CD-1</v>
          </cell>
          <cell r="F159" t="str">
            <v>08</v>
          </cell>
          <cell r="G159" t="str">
            <v>01/10/2000</v>
          </cell>
          <cell r="H159">
            <v>18925</v>
          </cell>
          <cell r="I159" t="str">
            <v>0000055566</v>
          </cell>
          <cell r="J159" t="str">
            <v>SMA</v>
          </cell>
          <cell r="K159" t="str">
            <v>SMA.SOS/PERSAMAAN</v>
          </cell>
          <cell r="L159" t="str">
            <v>SUNGAI GERONG</v>
          </cell>
          <cell r="M159" t="str">
            <v>10/06/1971</v>
          </cell>
          <cell r="N159" t="str">
            <v>E13112</v>
          </cell>
          <cell r="O159" t="str">
            <v>CD &amp; L</v>
          </cell>
          <cell r="P159">
            <v>5</v>
          </cell>
          <cell r="Q159">
            <v>6</v>
          </cell>
          <cell r="R159">
            <v>6</v>
          </cell>
          <cell r="S159">
            <v>18.333333333333332</v>
          </cell>
          <cell r="T159">
            <v>3</v>
          </cell>
          <cell r="U159">
            <v>4</v>
          </cell>
          <cell r="V159">
            <v>-1</v>
          </cell>
          <cell r="W159">
            <v>53</v>
          </cell>
          <cell r="X159">
            <v>39014</v>
          </cell>
        </row>
        <row r="160">
          <cell r="A160" t="str">
            <v>320308</v>
          </cell>
          <cell r="B160" t="str">
            <v xml:space="preserve">I MUTADI JASIN.  DRS S.T </v>
          </cell>
          <cell r="C160" t="str">
            <v>07</v>
          </cell>
          <cell r="D160" t="str">
            <v>01/04/2003</v>
          </cell>
          <cell r="E160" t="str">
            <v>AST. OPERASI</v>
          </cell>
          <cell r="F160" t="str">
            <v>07</v>
          </cell>
          <cell r="G160" t="str">
            <v>15/07/2002</v>
          </cell>
          <cell r="H160">
            <v>18413</v>
          </cell>
          <cell r="I160" t="str">
            <v>0000055555</v>
          </cell>
          <cell r="J160" t="str">
            <v>S1</v>
          </cell>
          <cell r="K160" t="str">
            <v>TEKNIK MESIN</v>
          </cell>
          <cell r="L160" t="str">
            <v>PLAJU</v>
          </cell>
          <cell r="M160" t="str">
            <v>15/06/1971</v>
          </cell>
          <cell r="N160" t="str">
            <v>E13A90</v>
          </cell>
          <cell r="O160" t="str">
            <v>ENJ. PEM</v>
          </cell>
          <cell r="P160">
            <v>5</v>
          </cell>
          <cell r="Q160">
            <v>5</v>
          </cell>
          <cell r="R160">
            <v>5</v>
          </cell>
          <cell r="S160">
            <v>15</v>
          </cell>
          <cell r="T160">
            <v>7</v>
          </cell>
          <cell r="U160">
            <v>2</v>
          </cell>
          <cell r="V160">
            <v>0</v>
          </cell>
          <cell r="W160">
            <v>54</v>
          </cell>
          <cell r="X160">
            <v>38502</v>
          </cell>
        </row>
        <row r="161">
          <cell r="A161" t="str">
            <v>320438</v>
          </cell>
          <cell r="B161" t="str">
            <v xml:space="preserve">JUSRI YUSUF. M  S.T  </v>
          </cell>
          <cell r="C161" t="str">
            <v>04</v>
          </cell>
          <cell r="D161" t="str">
            <v>01/10/2002</v>
          </cell>
          <cell r="E161" t="str">
            <v>KA. TA</v>
          </cell>
          <cell r="F161" t="str">
            <v>04</v>
          </cell>
          <cell r="G161" t="str">
            <v>16/09/2002</v>
          </cell>
          <cell r="H161">
            <v>18790</v>
          </cell>
          <cell r="I161" t="str">
            <v>0000076776</v>
          </cell>
          <cell r="J161" t="str">
            <v>S1</v>
          </cell>
          <cell r="K161" t="str">
            <v>TEKNIK KIMIA</v>
          </cell>
          <cell r="L161" t="str">
            <v>PLAJU</v>
          </cell>
          <cell r="M161" t="str">
            <v>28/06/1971</v>
          </cell>
          <cell r="N161" t="str">
            <v>E13132</v>
          </cell>
          <cell r="O161" t="str">
            <v>TA/PTA</v>
          </cell>
          <cell r="P161">
            <v>7</v>
          </cell>
          <cell r="Q161">
            <v>7</v>
          </cell>
          <cell r="R161">
            <v>6</v>
          </cell>
          <cell r="S161">
            <v>26.666666666666668</v>
          </cell>
          <cell r="T161">
            <v>7</v>
          </cell>
          <cell r="U161">
            <v>2</v>
          </cell>
          <cell r="V161">
            <v>0</v>
          </cell>
          <cell r="W161">
            <v>53</v>
          </cell>
          <cell r="X161">
            <v>38879</v>
          </cell>
        </row>
        <row r="162">
          <cell r="A162" t="str">
            <v>320495</v>
          </cell>
          <cell r="B162" t="str">
            <v xml:space="preserve">M. SUBRON    </v>
          </cell>
          <cell r="C162" t="str">
            <v>07</v>
          </cell>
          <cell r="D162" t="str">
            <v>01/10/2001</v>
          </cell>
          <cell r="E162" t="str">
            <v>POK.SPES.PEM KIL SIPIL</v>
          </cell>
          <cell r="F162" t="str">
            <v>06</v>
          </cell>
          <cell r="G162" t="str">
            <v>15/07/2002</v>
          </cell>
          <cell r="H162">
            <v>18370</v>
          </cell>
          <cell r="I162" t="str">
            <v>0000065655</v>
          </cell>
          <cell r="J162" t="str">
            <v>D3</v>
          </cell>
          <cell r="K162" t="str">
            <v>AKA MESIN III</v>
          </cell>
          <cell r="L162" t="str">
            <v>SUNGAI GERONG</v>
          </cell>
          <cell r="M162" t="str">
            <v>25/06/1971</v>
          </cell>
          <cell r="N162" t="str">
            <v>E13A90</v>
          </cell>
          <cell r="O162" t="str">
            <v>ENJ. PEM</v>
          </cell>
          <cell r="P162">
            <v>6</v>
          </cell>
          <cell r="Q162">
            <v>5</v>
          </cell>
          <cell r="R162">
            <v>5</v>
          </cell>
          <cell r="S162">
            <v>16.666666666666668</v>
          </cell>
          <cell r="T162">
            <v>6</v>
          </cell>
          <cell r="U162">
            <v>2</v>
          </cell>
          <cell r="V162">
            <v>-1</v>
          </cell>
          <cell r="W162">
            <v>54</v>
          </cell>
          <cell r="X162">
            <v>38459</v>
          </cell>
        </row>
        <row r="163">
          <cell r="A163" t="str">
            <v>320673</v>
          </cell>
          <cell r="B163" t="str">
            <v xml:space="preserve">MUSTAKIM    </v>
          </cell>
          <cell r="C163" t="str">
            <v>10</v>
          </cell>
          <cell r="D163" t="str">
            <v>01/10/2000</v>
          </cell>
          <cell r="E163" t="str">
            <v>TEKNISI PIPE FITTER</v>
          </cell>
          <cell r="F163" t="str">
            <v>09</v>
          </cell>
          <cell r="G163" t="str">
            <v>01/07/2003</v>
          </cell>
          <cell r="H163">
            <v>18512</v>
          </cell>
          <cell r="I163" t="str">
            <v>0000064556</v>
          </cell>
          <cell r="J163" t="str">
            <v>SD</v>
          </cell>
          <cell r="K163" t="str">
            <v>SEKOLAH DASAR</v>
          </cell>
          <cell r="L163" t="str">
            <v>PLAJU</v>
          </cell>
          <cell r="M163" t="str">
            <v>08/07/1969</v>
          </cell>
          <cell r="N163" t="str">
            <v>E13A50</v>
          </cell>
          <cell r="O163" t="str">
            <v>BENGKEL</v>
          </cell>
          <cell r="P163">
            <v>5</v>
          </cell>
          <cell r="Q163">
            <v>5</v>
          </cell>
          <cell r="R163">
            <v>6</v>
          </cell>
          <cell r="S163">
            <v>16.666666666666668</v>
          </cell>
          <cell r="T163">
            <v>1</v>
          </cell>
          <cell r="U163">
            <v>1</v>
          </cell>
          <cell r="V163">
            <v>-1</v>
          </cell>
          <cell r="W163">
            <v>54</v>
          </cell>
          <cell r="X163">
            <v>38601</v>
          </cell>
        </row>
        <row r="164">
          <cell r="A164" t="str">
            <v>320827</v>
          </cell>
          <cell r="B164" t="str">
            <v xml:space="preserve">SAMSI    </v>
          </cell>
          <cell r="C164" t="str">
            <v>09</v>
          </cell>
          <cell r="D164" t="str">
            <v>01/10/2000</v>
          </cell>
          <cell r="E164" t="str">
            <v>MATERIAL MAN</v>
          </cell>
          <cell r="F164" t="str">
            <v>08</v>
          </cell>
          <cell r="G164" t="str">
            <v>01/07/2003</v>
          </cell>
          <cell r="H164">
            <v>18456</v>
          </cell>
          <cell r="I164" t="str">
            <v>0000064455</v>
          </cell>
          <cell r="J164" t="str">
            <v>D1</v>
          </cell>
          <cell r="K164" t="str">
            <v>AKA SIPIL I</v>
          </cell>
          <cell r="L164" t="str">
            <v>PLAJU</v>
          </cell>
          <cell r="M164" t="str">
            <v>12/06/1971</v>
          </cell>
          <cell r="N164" t="str">
            <v>E13A50</v>
          </cell>
          <cell r="O164" t="str">
            <v>BENGKEL</v>
          </cell>
          <cell r="P164">
            <v>4</v>
          </cell>
          <cell r="Q164">
            <v>5</v>
          </cell>
          <cell r="R164">
            <v>5</v>
          </cell>
          <cell r="S164">
            <v>13.333333333333334</v>
          </cell>
          <cell r="T164">
            <v>4</v>
          </cell>
          <cell r="U164">
            <v>1</v>
          </cell>
          <cell r="V164">
            <v>-1</v>
          </cell>
          <cell r="W164">
            <v>54</v>
          </cell>
          <cell r="X164">
            <v>38545</v>
          </cell>
        </row>
        <row r="165">
          <cell r="A165" t="str">
            <v>320932</v>
          </cell>
          <cell r="B165" t="str">
            <v xml:space="preserve">SLAMET RIADY    </v>
          </cell>
          <cell r="C165" t="str">
            <v>09</v>
          </cell>
          <cell r="D165" t="str">
            <v>01/10/2003</v>
          </cell>
          <cell r="E165" t="str">
            <v>MPPK S/D 30112004</v>
          </cell>
          <cell r="F165" t="str">
            <v>09</v>
          </cell>
          <cell r="G165" t="str">
            <v>09/11/2003</v>
          </cell>
          <cell r="H165">
            <v>17846</v>
          </cell>
          <cell r="I165" t="str">
            <v>0000056665</v>
          </cell>
          <cell r="J165" t="str">
            <v>SD</v>
          </cell>
          <cell r="K165" t="str">
            <v>SD KELAS VI</v>
          </cell>
          <cell r="L165" t="str">
            <v>PLAJU</v>
          </cell>
          <cell r="M165" t="str">
            <v>28/05/1970</v>
          </cell>
          <cell r="N165" t="str">
            <v>E13730</v>
          </cell>
          <cell r="O165" t="str">
            <v>H I K</v>
          </cell>
          <cell r="P165">
            <v>6</v>
          </cell>
          <cell r="Q165">
            <v>6</v>
          </cell>
          <cell r="R165">
            <v>5</v>
          </cell>
          <cell r="S165">
            <v>18.333333333333332</v>
          </cell>
          <cell r="T165">
            <v>1</v>
          </cell>
          <cell r="U165">
            <v>1</v>
          </cell>
          <cell r="V165">
            <v>0</v>
          </cell>
          <cell r="W165">
            <v>56</v>
          </cell>
          <cell r="X165">
            <v>37934</v>
          </cell>
        </row>
        <row r="166">
          <cell r="A166" t="str">
            <v>320973</v>
          </cell>
          <cell r="B166" t="str">
            <v xml:space="preserve">SUBANDI    </v>
          </cell>
          <cell r="C166" t="str">
            <v>09</v>
          </cell>
          <cell r="D166" t="str">
            <v>01/04/2003</v>
          </cell>
          <cell r="E166" t="str">
            <v>TEKNISI SIPIL</v>
          </cell>
          <cell r="F166" t="str">
            <v>09</v>
          </cell>
          <cell r="G166" t="str">
            <v>31/12/2000</v>
          </cell>
          <cell r="H166">
            <v>18446</v>
          </cell>
          <cell r="I166" t="str">
            <v>0000036665</v>
          </cell>
          <cell r="J166" t="str">
            <v>SMA</v>
          </cell>
          <cell r="K166" t="str">
            <v>SMA-PASPAL/PERSAMAAN</v>
          </cell>
          <cell r="L166" t="str">
            <v>SUNGAI GERONG</v>
          </cell>
          <cell r="M166" t="str">
            <v>16/07/1969</v>
          </cell>
          <cell r="N166" t="str">
            <v>E13A50</v>
          </cell>
          <cell r="O166" t="str">
            <v>BENGKEL</v>
          </cell>
          <cell r="P166">
            <v>6</v>
          </cell>
          <cell r="Q166">
            <v>6</v>
          </cell>
          <cell r="R166">
            <v>5</v>
          </cell>
          <cell r="S166">
            <v>18.333333333333332</v>
          </cell>
          <cell r="T166">
            <v>3</v>
          </cell>
          <cell r="U166">
            <v>4</v>
          </cell>
          <cell r="V166">
            <v>0</v>
          </cell>
          <cell r="W166">
            <v>54</v>
          </cell>
          <cell r="X166">
            <v>38535</v>
          </cell>
        </row>
        <row r="167">
          <cell r="A167" t="str">
            <v>321061</v>
          </cell>
          <cell r="B167" t="str">
            <v xml:space="preserve">SUKOJO    </v>
          </cell>
          <cell r="C167" t="str">
            <v>09</v>
          </cell>
          <cell r="D167" t="str">
            <v>01/10/2001</v>
          </cell>
          <cell r="E167" t="str">
            <v>TEKNISI PIPE FITTER</v>
          </cell>
          <cell r="F167" t="str">
            <v>08</v>
          </cell>
          <cell r="G167" t="str">
            <v>01/10/2002</v>
          </cell>
          <cell r="H167">
            <v>18151</v>
          </cell>
          <cell r="I167" t="str">
            <v>0000056566</v>
          </cell>
          <cell r="J167" t="str">
            <v>SMP</v>
          </cell>
          <cell r="K167" t="str">
            <v>S M P</v>
          </cell>
          <cell r="L167" t="str">
            <v>PLAJU</v>
          </cell>
          <cell r="M167" t="str">
            <v>27/07/1967</v>
          </cell>
          <cell r="N167" t="str">
            <v>E13A50</v>
          </cell>
          <cell r="O167" t="str">
            <v>BENGKEL</v>
          </cell>
          <cell r="P167">
            <v>5</v>
          </cell>
          <cell r="Q167">
            <v>6</v>
          </cell>
          <cell r="R167">
            <v>6</v>
          </cell>
          <cell r="S167">
            <v>18.333333333333332</v>
          </cell>
          <cell r="T167">
            <v>2</v>
          </cell>
          <cell r="U167">
            <v>2</v>
          </cell>
          <cell r="V167">
            <v>-1</v>
          </cell>
          <cell r="W167">
            <v>55</v>
          </cell>
          <cell r="X167">
            <v>38240</v>
          </cell>
        </row>
        <row r="168">
          <cell r="A168" t="str">
            <v>321094</v>
          </cell>
          <cell r="B168" t="str">
            <v xml:space="preserve">SUMARDJO    </v>
          </cell>
          <cell r="C168" t="str">
            <v>09</v>
          </cell>
          <cell r="D168" t="str">
            <v>01/10/2003</v>
          </cell>
          <cell r="E168" t="str">
            <v>MPPK S/D 30112004</v>
          </cell>
          <cell r="F168" t="str">
            <v>09</v>
          </cell>
          <cell r="G168" t="str">
            <v>10/11/2003</v>
          </cell>
          <cell r="H168">
            <v>17847</v>
          </cell>
          <cell r="I168" t="str">
            <v>0000065664</v>
          </cell>
          <cell r="J168" t="str">
            <v>SMP</v>
          </cell>
          <cell r="K168" t="str">
            <v>S M P</v>
          </cell>
          <cell r="L168" t="str">
            <v>PLAJU</v>
          </cell>
          <cell r="M168" t="str">
            <v>14/12/1968</v>
          </cell>
          <cell r="N168" t="str">
            <v>E13730</v>
          </cell>
          <cell r="O168" t="str">
            <v>H I K</v>
          </cell>
          <cell r="P168">
            <v>6</v>
          </cell>
          <cell r="Q168">
            <v>6</v>
          </cell>
          <cell r="R168">
            <v>4</v>
          </cell>
          <cell r="S168">
            <v>16.666666666666668</v>
          </cell>
          <cell r="T168">
            <v>2</v>
          </cell>
          <cell r="U168">
            <v>1</v>
          </cell>
          <cell r="V168">
            <v>0</v>
          </cell>
          <cell r="W168">
            <v>56</v>
          </cell>
          <cell r="X168">
            <v>37935</v>
          </cell>
        </row>
        <row r="169">
          <cell r="A169" t="str">
            <v>321159</v>
          </cell>
          <cell r="B169" t="str">
            <v xml:space="preserve">SUWARDJO    </v>
          </cell>
          <cell r="C169" t="str">
            <v>10</v>
          </cell>
          <cell r="D169" t="str">
            <v>01/04/2001</v>
          </cell>
          <cell r="E169" t="str">
            <v>AST. SIPIL AREA-1</v>
          </cell>
          <cell r="F169" t="str">
            <v>08</v>
          </cell>
          <cell r="G169" t="str">
            <v>16/09/2003</v>
          </cell>
          <cell r="H169">
            <v>18419</v>
          </cell>
          <cell r="I169" t="str">
            <v>0000066656</v>
          </cell>
          <cell r="J169" t="str">
            <v>SMA</v>
          </cell>
          <cell r="K169" t="str">
            <v>SMA.SOS/PERSAMAAN</v>
          </cell>
          <cell r="L169" t="str">
            <v>PLAJU</v>
          </cell>
          <cell r="M169" t="str">
            <v>21/05/1970</v>
          </cell>
          <cell r="N169" t="str">
            <v>E13530</v>
          </cell>
          <cell r="O169" t="str">
            <v>FASUM</v>
          </cell>
          <cell r="P169">
            <v>6</v>
          </cell>
          <cell r="Q169">
            <v>5</v>
          </cell>
          <cell r="R169">
            <v>6</v>
          </cell>
          <cell r="S169">
            <v>18.333333333333332</v>
          </cell>
          <cell r="T169">
            <v>3</v>
          </cell>
          <cell r="U169">
            <v>1</v>
          </cell>
          <cell r="V169">
            <v>-2</v>
          </cell>
          <cell r="W169">
            <v>54</v>
          </cell>
          <cell r="X169">
            <v>38508</v>
          </cell>
        </row>
        <row r="170">
          <cell r="A170" t="str">
            <v>321191</v>
          </cell>
          <cell r="B170" t="str">
            <v xml:space="preserve">TARWADI    </v>
          </cell>
          <cell r="C170" t="str">
            <v>10</v>
          </cell>
          <cell r="D170" t="str">
            <v>01/04/2003</v>
          </cell>
          <cell r="E170" t="str">
            <v>PMK. PANEL REF</v>
          </cell>
          <cell r="F170" t="str">
            <v>10</v>
          </cell>
          <cell r="G170" t="str">
            <v>01/05/2002</v>
          </cell>
          <cell r="H170">
            <v>18964</v>
          </cell>
          <cell r="I170" t="str">
            <v>0000055555</v>
          </cell>
          <cell r="J170" t="str">
            <v>SD</v>
          </cell>
          <cell r="K170" t="str">
            <v>SEKOLAH DASAR</v>
          </cell>
          <cell r="L170" t="str">
            <v>PLAJU</v>
          </cell>
          <cell r="M170" t="str">
            <v>16/09/1969</v>
          </cell>
          <cell r="N170" t="str">
            <v>E13111</v>
          </cell>
          <cell r="O170" t="str">
            <v>CD &amp; GP</v>
          </cell>
          <cell r="P170">
            <v>5</v>
          </cell>
          <cell r="Q170">
            <v>5</v>
          </cell>
          <cell r="R170">
            <v>5</v>
          </cell>
          <cell r="S170">
            <v>15</v>
          </cell>
          <cell r="T170">
            <v>1</v>
          </cell>
          <cell r="U170">
            <v>2</v>
          </cell>
          <cell r="V170">
            <v>0</v>
          </cell>
          <cell r="W170">
            <v>53</v>
          </cell>
          <cell r="X170">
            <v>39053</v>
          </cell>
        </row>
        <row r="171">
          <cell r="A171" t="str">
            <v>321256</v>
          </cell>
          <cell r="B171" t="str">
            <v xml:space="preserve">ZAINAL ABIDIN  S.T  </v>
          </cell>
          <cell r="C171" t="str">
            <v>04</v>
          </cell>
          <cell r="D171" t="str">
            <v>01/04/2003</v>
          </cell>
          <cell r="E171" t="str">
            <v>KA.BAG. PENJAD BB PROD</v>
          </cell>
          <cell r="F171" t="str">
            <v>04</v>
          </cell>
          <cell r="G171" t="str">
            <v>30/12/2002</v>
          </cell>
          <cell r="H171">
            <v>18548</v>
          </cell>
          <cell r="I171" t="str">
            <v>0000066666</v>
          </cell>
          <cell r="J171" t="str">
            <v>S1</v>
          </cell>
          <cell r="K171" t="str">
            <v>TEKNIK KIMIA</v>
          </cell>
          <cell r="L171" t="str">
            <v>PLAJU</v>
          </cell>
          <cell r="M171" t="str">
            <v>28/06/1971</v>
          </cell>
          <cell r="N171" t="str">
            <v>E13220</v>
          </cell>
          <cell r="O171" t="str">
            <v>JAD BB/PRODUK</v>
          </cell>
          <cell r="P171">
            <v>6</v>
          </cell>
          <cell r="Q171">
            <v>6</v>
          </cell>
          <cell r="R171">
            <v>6</v>
          </cell>
          <cell r="S171">
            <v>20</v>
          </cell>
          <cell r="T171">
            <v>7</v>
          </cell>
          <cell r="U171">
            <v>2</v>
          </cell>
          <cell r="V171">
            <v>0</v>
          </cell>
          <cell r="W171">
            <v>54</v>
          </cell>
          <cell r="X171">
            <v>38637</v>
          </cell>
        </row>
        <row r="172">
          <cell r="A172" t="str">
            <v>323313</v>
          </cell>
          <cell r="B172" t="str">
            <v xml:space="preserve">BACHTERA KELANA    </v>
          </cell>
          <cell r="C172" t="str">
            <v>04</v>
          </cell>
          <cell r="D172" t="str">
            <v>01/10/2002</v>
          </cell>
          <cell r="E172" t="str">
            <v>KA. CRACKING LIGHT END</v>
          </cell>
          <cell r="F172" t="str">
            <v>04</v>
          </cell>
          <cell r="G172" t="str">
            <v>01/04/2000</v>
          </cell>
          <cell r="H172">
            <v>18720</v>
          </cell>
          <cell r="I172" t="str">
            <v>0000066766</v>
          </cell>
          <cell r="J172" t="str">
            <v>D3</v>
          </cell>
          <cell r="K172" t="str">
            <v>AKA PENG/KIL III</v>
          </cell>
          <cell r="L172" t="str">
            <v>SUNGAI GERONG</v>
          </cell>
          <cell r="M172" t="str">
            <v>07/09/1971</v>
          </cell>
          <cell r="N172" t="str">
            <v>E13112</v>
          </cell>
          <cell r="O172" t="str">
            <v>CD &amp; L</v>
          </cell>
          <cell r="P172">
            <v>7</v>
          </cell>
          <cell r="Q172">
            <v>6</v>
          </cell>
          <cell r="R172">
            <v>6</v>
          </cell>
          <cell r="S172">
            <v>23.333333333333332</v>
          </cell>
          <cell r="T172">
            <v>6</v>
          </cell>
          <cell r="U172">
            <v>4</v>
          </cell>
          <cell r="V172">
            <v>0</v>
          </cell>
          <cell r="W172">
            <v>53</v>
          </cell>
          <cell r="X172">
            <v>38809</v>
          </cell>
        </row>
        <row r="173">
          <cell r="A173" t="str">
            <v>323443</v>
          </cell>
          <cell r="B173" t="str">
            <v xml:space="preserve">KOSTAN GIRSANG    </v>
          </cell>
          <cell r="C173" t="str">
            <v>07</v>
          </cell>
          <cell r="D173" t="str">
            <v>01/10/2001</v>
          </cell>
          <cell r="E173" t="str">
            <v>MPPK S/D 30092004</v>
          </cell>
          <cell r="F173" t="str">
            <v>06</v>
          </cell>
          <cell r="G173" t="str">
            <v>16/09/2003</v>
          </cell>
          <cell r="H173">
            <v>17792</v>
          </cell>
          <cell r="I173" t="str">
            <v>0000065555</v>
          </cell>
          <cell r="J173" t="str">
            <v>SMK</v>
          </cell>
          <cell r="K173" t="str">
            <v>S T M / MESIN</v>
          </cell>
          <cell r="L173" t="str">
            <v>PLAJU</v>
          </cell>
          <cell r="M173" t="str">
            <v>27/08/1971</v>
          </cell>
          <cell r="N173" t="str">
            <v>E13730</v>
          </cell>
          <cell r="O173" t="str">
            <v>H I K</v>
          </cell>
          <cell r="P173">
            <v>5</v>
          </cell>
          <cell r="Q173">
            <v>5</v>
          </cell>
          <cell r="R173">
            <v>5</v>
          </cell>
          <cell r="S173">
            <v>15</v>
          </cell>
          <cell r="T173">
            <v>3</v>
          </cell>
          <cell r="U173">
            <v>1</v>
          </cell>
          <cell r="V173">
            <v>-1</v>
          </cell>
          <cell r="W173">
            <v>56</v>
          </cell>
          <cell r="X173">
            <v>37880</v>
          </cell>
        </row>
        <row r="174">
          <cell r="A174" t="str">
            <v>323484</v>
          </cell>
          <cell r="B174" t="str">
            <v xml:space="preserve">M. ZAINI    </v>
          </cell>
          <cell r="C174" t="str">
            <v>08</v>
          </cell>
          <cell r="D174" t="str">
            <v>01/04/2003</v>
          </cell>
          <cell r="E174" t="str">
            <v>TEKNISI NON ROT EQUIP.</v>
          </cell>
          <cell r="F174" t="str">
            <v>08</v>
          </cell>
          <cell r="G174" t="str">
            <v>31/12/2000</v>
          </cell>
          <cell r="H174">
            <v>18143</v>
          </cell>
          <cell r="I174" t="str">
            <v>0000045555</v>
          </cell>
          <cell r="J174" t="str">
            <v>D1</v>
          </cell>
          <cell r="K174" t="str">
            <v>AKA MESIN I</v>
          </cell>
          <cell r="L174" t="str">
            <v>PLAJU</v>
          </cell>
          <cell r="M174" t="str">
            <v>30/08/1971</v>
          </cell>
          <cell r="N174" t="str">
            <v>E13A50</v>
          </cell>
          <cell r="O174" t="str">
            <v>BENGKEL</v>
          </cell>
          <cell r="P174">
            <v>5</v>
          </cell>
          <cell r="Q174">
            <v>5</v>
          </cell>
          <cell r="R174">
            <v>5</v>
          </cell>
          <cell r="S174">
            <v>15</v>
          </cell>
          <cell r="T174">
            <v>4</v>
          </cell>
          <cell r="U174">
            <v>4</v>
          </cell>
          <cell r="V174">
            <v>0</v>
          </cell>
          <cell r="W174">
            <v>55</v>
          </cell>
          <cell r="X174">
            <v>38232</v>
          </cell>
        </row>
        <row r="175">
          <cell r="A175" t="str">
            <v>323743</v>
          </cell>
          <cell r="B175" t="str">
            <v xml:space="preserve">SUPENO  A.MA  </v>
          </cell>
          <cell r="C175" t="str">
            <v>06</v>
          </cell>
          <cell r="D175" t="str">
            <v>01/10/2003</v>
          </cell>
          <cell r="E175" t="str">
            <v>PWSU.KONSTRUKSI ENJ.</v>
          </cell>
          <cell r="F175" t="str">
            <v>05</v>
          </cell>
          <cell r="G175" t="str">
            <v>03/09/2003</v>
          </cell>
          <cell r="H175">
            <v>18638</v>
          </cell>
          <cell r="I175" t="str">
            <v>0000065665</v>
          </cell>
          <cell r="J175" t="str">
            <v>D2</v>
          </cell>
          <cell r="K175" t="str">
            <v>AKA SIPIL II</v>
          </cell>
          <cell r="L175" t="str">
            <v>PLAJU</v>
          </cell>
          <cell r="M175" t="str">
            <v>05/05/1970</v>
          </cell>
          <cell r="N175" t="str">
            <v>E13330</v>
          </cell>
          <cell r="O175" t="str">
            <v>PROY ENJ</v>
          </cell>
          <cell r="P175">
            <v>6</v>
          </cell>
          <cell r="Q175">
            <v>6</v>
          </cell>
          <cell r="R175">
            <v>5</v>
          </cell>
          <cell r="S175">
            <v>18.333333333333332</v>
          </cell>
          <cell r="T175">
            <v>5</v>
          </cell>
          <cell r="U175">
            <v>1</v>
          </cell>
          <cell r="V175">
            <v>-1</v>
          </cell>
          <cell r="W175">
            <v>53</v>
          </cell>
          <cell r="X175">
            <v>38727</v>
          </cell>
        </row>
        <row r="176">
          <cell r="A176" t="str">
            <v>323751</v>
          </cell>
          <cell r="B176" t="str">
            <v xml:space="preserve">TJAHYONO    </v>
          </cell>
          <cell r="C176" t="str">
            <v>09</v>
          </cell>
          <cell r="D176" t="str">
            <v>01/10/2003</v>
          </cell>
          <cell r="E176" t="str">
            <v>AST.ADM SEKURITI</v>
          </cell>
          <cell r="F176" t="str">
            <v>09</v>
          </cell>
          <cell r="G176" t="str">
            <v>15/11/2001</v>
          </cell>
          <cell r="H176">
            <v>18824</v>
          </cell>
          <cell r="I176" t="str">
            <v>0000055565</v>
          </cell>
          <cell r="J176" t="str">
            <v>SMA</v>
          </cell>
          <cell r="K176" t="str">
            <v>SMA.SOS/PERSAMAAN</v>
          </cell>
          <cell r="L176" t="str">
            <v>PLAJU</v>
          </cell>
          <cell r="M176" t="str">
            <v>29/07/1971</v>
          </cell>
          <cell r="N176" t="str">
            <v>E13630</v>
          </cell>
          <cell r="O176" t="str">
            <v>SEKURITI</v>
          </cell>
          <cell r="P176">
            <v>5</v>
          </cell>
          <cell r="Q176">
            <v>6</v>
          </cell>
          <cell r="R176">
            <v>5</v>
          </cell>
          <cell r="S176">
            <v>16.666666666666668</v>
          </cell>
          <cell r="T176">
            <v>3</v>
          </cell>
          <cell r="U176">
            <v>3</v>
          </cell>
          <cell r="V176">
            <v>0</v>
          </cell>
          <cell r="W176">
            <v>53</v>
          </cell>
          <cell r="X176">
            <v>38913</v>
          </cell>
        </row>
        <row r="177">
          <cell r="A177" t="str">
            <v>324667</v>
          </cell>
          <cell r="B177" t="str">
            <v xml:space="preserve">SOEPARYONO    </v>
          </cell>
          <cell r="C177" t="str">
            <v>04</v>
          </cell>
          <cell r="D177" t="str">
            <v>01/10/1999</v>
          </cell>
          <cell r="E177" t="str">
            <v>SHIFT SUPERINTENDENT</v>
          </cell>
          <cell r="F177" t="str">
            <v>04</v>
          </cell>
          <cell r="G177" t="str">
            <v>01/04/1995</v>
          </cell>
          <cell r="H177">
            <v>18270</v>
          </cell>
          <cell r="I177" t="str">
            <v>0000066676</v>
          </cell>
          <cell r="J177" t="str">
            <v>D3</v>
          </cell>
          <cell r="K177" t="str">
            <v>AKAMIGAS KILANG</v>
          </cell>
          <cell r="L177" t="str">
            <v>PLAJU</v>
          </cell>
          <cell r="M177" t="str">
            <v>07/09/1971</v>
          </cell>
          <cell r="N177" t="str">
            <v>E13101</v>
          </cell>
          <cell r="O177" t="str">
            <v>SHIFT SUPERINTENDENT</v>
          </cell>
          <cell r="P177">
            <v>6</v>
          </cell>
          <cell r="Q177">
            <v>7</v>
          </cell>
          <cell r="R177">
            <v>6</v>
          </cell>
          <cell r="S177">
            <v>23.333333333333332</v>
          </cell>
          <cell r="T177">
            <v>6</v>
          </cell>
          <cell r="U177">
            <v>9</v>
          </cell>
          <cell r="V177">
            <v>0</v>
          </cell>
          <cell r="W177">
            <v>54</v>
          </cell>
          <cell r="X177">
            <v>38359</v>
          </cell>
        </row>
        <row r="178">
          <cell r="A178" t="str">
            <v>324772</v>
          </cell>
          <cell r="B178" t="str">
            <v xml:space="preserve">KASTURI    </v>
          </cell>
          <cell r="C178" t="str">
            <v>08</v>
          </cell>
          <cell r="D178" t="str">
            <v>01/10/2001</v>
          </cell>
          <cell r="E178" t="str">
            <v>AST. CONSOLE POLY &amp; ALKY</v>
          </cell>
          <cell r="F178" t="str">
            <v>07</v>
          </cell>
          <cell r="G178" t="str">
            <v>03/01/2000</v>
          </cell>
          <cell r="H178">
            <v>18118</v>
          </cell>
          <cell r="I178" t="str">
            <v>0000056666</v>
          </cell>
          <cell r="J178" t="str">
            <v>SMA</v>
          </cell>
          <cell r="K178" t="str">
            <v>S.M.A / SOSIAL</v>
          </cell>
          <cell r="L178" t="str">
            <v>PLAJU</v>
          </cell>
          <cell r="M178" t="str">
            <v>01/02/1969</v>
          </cell>
          <cell r="N178" t="str">
            <v>E13111</v>
          </cell>
          <cell r="O178" t="str">
            <v>CD &amp; GP</v>
          </cell>
          <cell r="P178">
            <v>6</v>
          </cell>
          <cell r="Q178">
            <v>6</v>
          </cell>
          <cell r="R178">
            <v>6</v>
          </cell>
          <cell r="S178">
            <v>20</v>
          </cell>
          <cell r="T178">
            <v>3</v>
          </cell>
          <cell r="U178">
            <v>4</v>
          </cell>
          <cell r="V178">
            <v>-1</v>
          </cell>
          <cell r="W178">
            <v>55</v>
          </cell>
          <cell r="X178">
            <v>38207</v>
          </cell>
        </row>
        <row r="179">
          <cell r="A179" t="str">
            <v>325299</v>
          </cell>
          <cell r="B179" t="str">
            <v xml:space="preserve">MUZANI  RB  A.MA  </v>
          </cell>
          <cell r="C179" t="str">
            <v>06</v>
          </cell>
          <cell r="D179" t="str">
            <v>01/04/2003</v>
          </cell>
          <cell r="E179" t="str">
            <v>PWS. JAGA TANK FARM PL</v>
          </cell>
          <cell r="F179" t="str">
            <v>06</v>
          </cell>
          <cell r="G179" t="str">
            <v>03/01/2000</v>
          </cell>
          <cell r="H179">
            <v>18500</v>
          </cell>
          <cell r="I179" t="str">
            <v>0000065666</v>
          </cell>
          <cell r="J179" t="str">
            <v>D2</v>
          </cell>
          <cell r="K179" t="str">
            <v>AKA PENGOL/KIL.II</v>
          </cell>
          <cell r="L179" t="str">
            <v>PLAJU</v>
          </cell>
          <cell r="M179" t="str">
            <v>20/03/1972</v>
          </cell>
          <cell r="N179" t="str">
            <v>E13119</v>
          </cell>
          <cell r="O179" t="str">
            <v>I T P</v>
          </cell>
          <cell r="P179">
            <v>6</v>
          </cell>
          <cell r="Q179">
            <v>6</v>
          </cell>
          <cell r="R179">
            <v>6</v>
          </cell>
          <cell r="S179">
            <v>20</v>
          </cell>
          <cell r="T179">
            <v>5</v>
          </cell>
          <cell r="U179">
            <v>4</v>
          </cell>
          <cell r="V179">
            <v>0</v>
          </cell>
          <cell r="W179">
            <v>54</v>
          </cell>
          <cell r="X179">
            <v>38589</v>
          </cell>
        </row>
        <row r="180">
          <cell r="A180" t="str">
            <v>325403</v>
          </cell>
          <cell r="B180" t="str">
            <v xml:space="preserve">SUPARNO    </v>
          </cell>
          <cell r="C180" t="str">
            <v>07</v>
          </cell>
          <cell r="D180" t="str">
            <v>01/10/2003</v>
          </cell>
          <cell r="E180" t="str">
            <v>TEKNISI SIPIL</v>
          </cell>
          <cell r="F180" t="str">
            <v>07</v>
          </cell>
          <cell r="G180" t="str">
            <v>03/12/2002</v>
          </cell>
          <cell r="H180">
            <v>18483</v>
          </cell>
          <cell r="I180" t="str">
            <v>0000056665</v>
          </cell>
          <cell r="J180" t="str">
            <v>D1</v>
          </cell>
          <cell r="K180" t="str">
            <v>AKA SIPIL I</v>
          </cell>
          <cell r="L180" t="str">
            <v>SUNGAI GERONG</v>
          </cell>
          <cell r="M180" t="str">
            <v>20/03/1972</v>
          </cell>
          <cell r="N180" t="str">
            <v>E13A50</v>
          </cell>
          <cell r="O180" t="str">
            <v>BENGKEL</v>
          </cell>
          <cell r="P180">
            <v>6</v>
          </cell>
          <cell r="Q180">
            <v>6</v>
          </cell>
          <cell r="R180">
            <v>5</v>
          </cell>
          <cell r="S180">
            <v>18.333333333333332</v>
          </cell>
          <cell r="T180">
            <v>4</v>
          </cell>
          <cell r="U180">
            <v>2</v>
          </cell>
          <cell r="V180">
            <v>0</v>
          </cell>
          <cell r="W180">
            <v>54</v>
          </cell>
          <cell r="X180">
            <v>38572</v>
          </cell>
        </row>
        <row r="181">
          <cell r="A181" t="str">
            <v>325452</v>
          </cell>
          <cell r="B181" t="str">
            <v xml:space="preserve">M. DJAKFAR  Z.    </v>
          </cell>
          <cell r="C181" t="str">
            <v>09</v>
          </cell>
          <cell r="D181" t="str">
            <v>01/10/2000</v>
          </cell>
          <cell r="E181" t="str">
            <v>TEKNISI LAS</v>
          </cell>
          <cell r="F181" t="str">
            <v>08</v>
          </cell>
          <cell r="G181" t="str">
            <v>01/07/2003</v>
          </cell>
          <cell r="H181">
            <v>18825</v>
          </cell>
          <cell r="I181" t="str">
            <v>0000055566</v>
          </cell>
          <cell r="J181" t="str">
            <v>SMA</v>
          </cell>
          <cell r="K181" t="str">
            <v>P K MIGAS</v>
          </cell>
          <cell r="L181" t="str">
            <v>PLAJU</v>
          </cell>
          <cell r="M181" t="str">
            <v>21/03/1972</v>
          </cell>
          <cell r="N181" t="str">
            <v>E13A50</v>
          </cell>
          <cell r="O181" t="str">
            <v>BENGKEL</v>
          </cell>
          <cell r="P181">
            <v>5</v>
          </cell>
          <cell r="Q181">
            <v>6</v>
          </cell>
          <cell r="R181">
            <v>6</v>
          </cell>
          <cell r="S181">
            <v>18.333333333333332</v>
          </cell>
          <cell r="T181">
            <v>3</v>
          </cell>
          <cell r="U181">
            <v>1</v>
          </cell>
          <cell r="V181">
            <v>-1</v>
          </cell>
          <cell r="W181">
            <v>53</v>
          </cell>
          <cell r="X181">
            <v>38914</v>
          </cell>
        </row>
        <row r="182">
          <cell r="A182" t="str">
            <v>325485</v>
          </cell>
          <cell r="B182" t="str">
            <v xml:space="preserve">RUSDI HARUWADY  S.AG  </v>
          </cell>
          <cell r="C182" t="str">
            <v>07</v>
          </cell>
          <cell r="D182" t="str">
            <v>01/10/2001</v>
          </cell>
          <cell r="E182" t="str">
            <v>PWS. JAGA PTL &amp; U PS-2</v>
          </cell>
          <cell r="F182" t="str">
            <v>06</v>
          </cell>
          <cell r="G182" t="str">
            <v>03/01/2000</v>
          </cell>
          <cell r="H182">
            <v>18847</v>
          </cell>
          <cell r="I182" t="str">
            <v>0000066655</v>
          </cell>
          <cell r="J182" t="str">
            <v>S1</v>
          </cell>
          <cell r="K182" t="str">
            <v>SARJANA AGAMA</v>
          </cell>
          <cell r="L182" t="str">
            <v>PLAJU</v>
          </cell>
          <cell r="M182" t="str">
            <v>21/03/1972</v>
          </cell>
          <cell r="N182" t="str">
            <v>E13118</v>
          </cell>
          <cell r="O182" t="str">
            <v>U T L</v>
          </cell>
          <cell r="P182">
            <v>6</v>
          </cell>
          <cell r="Q182">
            <v>5</v>
          </cell>
          <cell r="R182">
            <v>5</v>
          </cell>
          <cell r="S182">
            <v>16.666666666666668</v>
          </cell>
          <cell r="T182">
            <v>7</v>
          </cell>
          <cell r="U182">
            <v>4</v>
          </cell>
          <cell r="V182">
            <v>-1</v>
          </cell>
          <cell r="W182">
            <v>53</v>
          </cell>
          <cell r="X182">
            <v>38936</v>
          </cell>
        </row>
        <row r="183">
          <cell r="A183" t="str">
            <v>325493</v>
          </cell>
          <cell r="B183" t="str">
            <v xml:space="preserve">SAMAN    </v>
          </cell>
          <cell r="C183" t="str">
            <v>09</v>
          </cell>
          <cell r="D183" t="str">
            <v>01/04/2003</v>
          </cell>
          <cell r="E183" t="str">
            <v>AST. JAGA REF &amp; GAS</v>
          </cell>
          <cell r="F183" t="str">
            <v>09</v>
          </cell>
          <cell r="G183" t="str">
            <v>01/05/2002</v>
          </cell>
          <cell r="H183">
            <v>18798</v>
          </cell>
          <cell r="I183" t="str">
            <v>0000066656</v>
          </cell>
          <cell r="J183" t="str">
            <v>SMA</v>
          </cell>
          <cell r="K183" t="str">
            <v>S.M.A-B/PASPAL</v>
          </cell>
          <cell r="L183" t="str">
            <v>PLAJU</v>
          </cell>
          <cell r="M183" t="str">
            <v>21/03/1972</v>
          </cell>
          <cell r="N183" t="str">
            <v>E13111</v>
          </cell>
          <cell r="O183" t="str">
            <v>CD &amp; GP</v>
          </cell>
          <cell r="P183">
            <v>6</v>
          </cell>
          <cell r="Q183">
            <v>5</v>
          </cell>
          <cell r="R183">
            <v>6</v>
          </cell>
          <cell r="S183">
            <v>18.333333333333332</v>
          </cell>
          <cell r="T183">
            <v>3</v>
          </cell>
          <cell r="U183">
            <v>2</v>
          </cell>
          <cell r="V183">
            <v>0</v>
          </cell>
          <cell r="W183">
            <v>53</v>
          </cell>
          <cell r="X183">
            <v>38887</v>
          </cell>
        </row>
        <row r="184">
          <cell r="A184" t="str">
            <v>325566</v>
          </cell>
          <cell r="B184" t="str">
            <v xml:space="preserve">ERMAN RUHAEMAN    </v>
          </cell>
          <cell r="C184" t="str">
            <v>08</v>
          </cell>
          <cell r="D184" t="str">
            <v>01/10/2001</v>
          </cell>
          <cell r="E184" t="str">
            <v>PWS. JAGA DISTRIBUSI SG</v>
          </cell>
          <cell r="F184" t="str">
            <v>07</v>
          </cell>
          <cell r="G184" t="str">
            <v>01/10/2002</v>
          </cell>
          <cell r="H184">
            <v>18117</v>
          </cell>
          <cell r="I184" t="str">
            <v>0000056556</v>
          </cell>
          <cell r="J184" t="str">
            <v>SMK</v>
          </cell>
          <cell r="K184" t="str">
            <v>S.T.M  MESIN</v>
          </cell>
          <cell r="L184" t="str">
            <v>SUNGAI GERONG</v>
          </cell>
          <cell r="M184" t="str">
            <v>23/03/1972</v>
          </cell>
          <cell r="N184" t="str">
            <v>E13118</v>
          </cell>
          <cell r="O184" t="str">
            <v>U T L</v>
          </cell>
          <cell r="P184">
            <v>5</v>
          </cell>
          <cell r="Q184">
            <v>5</v>
          </cell>
          <cell r="R184">
            <v>6</v>
          </cell>
          <cell r="S184">
            <v>16.666666666666668</v>
          </cell>
          <cell r="T184">
            <v>3</v>
          </cell>
          <cell r="U184">
            <v>2</v>
          </cell>
          <cell r="V184">
            <v>-1</v>
          </cell>
          <cell r="W184">
            <v>55</v>
          </cell>
          <cell r="X184">
            <v>38206</v>
          </cell>
        </row>
        <row r="185">
          <cell r="A185" t="str">
            <v>325574</v>
          </cell>
          <cell r="B185" t="str">
            <v xml:space="preserve">KUSNO NITIHARJO    </v>
          </cell>
          <cell r="C185" t="str">
            <v>08</v>
          </cell>
          <cell r="D185" t="str">
            <v>01/04/2001</v>
          </cell>
          <cell r="E185" t="str">
            <v>AST. JAGA CONSOLE 6</v>
          </cell>
          <cell r="F185" t="str">
            <v>07</v>
          </cell>
          <cell r="G185" t="str">
            <v>03/01/2000</v>
          </cell>
          <cell r="H185">
            <v>18598</v>
          </cell>
          <cell r="I185" t="str">
            <v>0000056556</v>
          </cell>
          <cell r="J185" t="str">
            <v>SMA</v>
          </cell>
          <cell r="K185" t="str">
            <v>SMA/PASPAL/IPA</v>
          </cell>
          <cell r="L185" t="str">
            <v>PLAJU</v>
          </cell>
          <cell r="M185" t="str">
            <v>23/03/1972</v>
          </cell>
          <cell r="N185" t="str">
            <v>E13118</v>
          </cell>
          <cell r="O185" t="str">
            <v>U T L</v>
          </cell>
          <cell r="P185">
            <v>5</v>
          </cell>
          <cell r="Q185">
            <v>5</v>
          </cell>
          <cell r="R185">
            <v>6</v>
          </cell>
          <cell r="S185">
            <v>16.666666666666668</v>
          </cell>
          <cell r="T185">
            <v>3</v>
          </cell>
          <cell r="U185">
            <v>4</v>
          </cell>
          <cell r="V185">
            <v>-1</v>
          </cell>
          <cell r="W185">
            <v>54</v>
          </cell>
          <cell r="X185">
            <v>38687</v>
          </cell>
        </row>
        <row r="186">
          <cell r="A186" t="str">
            <v>325599</v>
          </cell>
          <cell r="B186" t="str">
            <v xml:space="preserve">MUSTOPA ZEN    </v>
          </cell>
          <cell r="C186" t="str">
            <v>08</v>
          </cell>
          <cell r="D186" t="str">
            <v>01/04/2001</v>
          </cell>
          <cell r="E186" t="str">
            <v>AST. JAGA CONSOLE 7</v>
          </cell>
          <cell r="F186" t="str">
            <v>07</v>
          </cell>
          <cell r="G186" t="str">
            <v>03/01/2000</v>
          </cell>
          <cell r="H186">
            <v>18168</v>
          </cell>
          <cell r="I186" t="str">
            <v>0000056666</v>
          </cell>
          <cell r="J186" t="str">
            <v>SMA</v>
          </cell>
          <cell r="K186" t="str">
            <v>SMA/PASPAL/IPA</v>
          </cell>
          <cell r="L186" t="str">
            <v>PLAJU</v>
          </cell>
          <cell r="M186" t="str">
            <v>23/03/1972</v>
          </cell>
          <cell r="N186" t="str">
            <v>E13118</v>
          </cell>
          <cell r="O186" t="str">
            <v>U T L</v>
          </cell>
          <cell r="P186">
            <v>6</v>
          </cell>
          <cell r="Q186">
            <v>6</v>
          </cell>
          <cell r="R186">
            <v>6</v>
          </cell>
          <cell r="S186">
            <v>20</v>
          </cell>
          <cell r="T186">
            <v>3</v>
          </cell>
          <cell r="U186">
            <v>4</v>
          </cell>
          <cell r="V186">
            <v>-1</v>
          </cell>
          <cell r="W186">
            <v>55</v>
          </cell>
          <cell r="X186">
            <v>38257</v>
          </cell>
        </row>
        <row r="187">
          <cell r="A187" t="str">
            <v>325639</v>
          </cell>
          <cell r="B187" t="str">
            <v xml:space="preserve">SUTARSO  A.P  </v>
          </cell>
          <cell r="C187" t="str">
            <v>09</v>
          </cell>
          <cell r="D187" t="str">
            <v>01/04/2002</v>
          </cell>
          <cell r="E187" t="str">
            <v>AST. CONSOLE CD-1</v>
          </cell>
          <cell r="F187" t="str">
            <v>08</v>
          </cell>
          <cell r="G187" t="str">
            <v>02/04/2002</v>
          </cell>
          <cell r="H187">
            <v>18990</v>
          </cell>
          <cell r="I187" t="str">
            <v>0000055654</v>
          </cell>
          <cell r="J187" t="str">
            <v>D1</v>
          </cell>
          <cell r="K187" t="str">
            <v>AKA MESIN I</v>
          </cell>
          <cell r="L187" t="str">
            <v>SUNGAI GERONG</v>
          </cell>
          <cell r="M187" t="str">
            <v>23/03/1972</v>
          </cell>
          <cell r="N187" t="str">
            <v>E13112</v>
          </cell>
          <cell r="O187" t="str">
            <v>CD &amp; L</v>
          </cell>
          <cell r="P187">
            <v>6</v>
          </cell>
          <cell r="Q187">
            <v>5</v>
          </cell>
          <cell r="R187">
            <v>4</v>
          </cell>
          <cell r="S187">
            <v>15</v>
          </cell>
          <cell r="T187">
            <v>4</v>
          </cell>
          <cell r="U187">
            <v>2</v>
          </cell>
          <cell r="V187">
            <v>-1</v>
          </cell>
          <cell r="W187">
            <v>53</v>
          </cell>
          <cell r="X187">
            <v>39079</v>
          </cell>
        </row>
        <row r="188">
          <cell r="A188" t="str">
            <v>325655</v>
          </cell>
          <cell r="B188" t="str">
            <v xml:space="preserve">PONIDJO    </v>
          </cell>
          <cell r="C188" t="str">
            <v>10</v>
          </cell>
          <cell r="D188" t="str">
            <v>01/04/2001</v>
          </cell>
          <cell r="E188" t="str">
            <v>AST. BB DIST &amp; MGC</v>
          </cell>
          <cell r="F188" t="str">
            <v>09</v>
          </cell>
          <cell r="G188" t="str">
            <v>01/08/2003</v>
          </cell>
          <cell r="H188">
            <v>18056</v>
          </cell>
          <cell r="I188" t="str">
            <v>0000056665</v>
          </cell>
          <cell r="J188" t="str">
            <v>SMA</v>
          </cell>
          <cell r="K188" t="str">
            <v>SMA/PASPAL/IPA</v>
          </cell>
          <cell r="L188" t="str">
            <v>PLAJU</v>
          </cell>
          <cell r="M188" t="str">
            <v>24/03/1972</v>
          </cell>
          <cell r="N188" t="str">
            <v>E13111</v>
          </cell>
          <cell r="O188" t="str">
            <v>CD &amp; GP</v>
          </cell>
          <cell r="P188">
            <v>6</v>
          </cell>
          <cell r="Q188">
            <v>6</v>
          </cell>
          <cell r="R188">
            <v>5</v>
          </cell>
          <cell r="S188">
            <v>18.333333333333332</v>
          </cell>
          <cell r="T188">
            <v>3</v>
          </cell>
          <cell r="U188">
            <v>1</v>
          </cell>
          <cell r="V188">
            <v>-1</v>
          </cell>
          <cell r="W188">
            <v>55</v>
          </cell>
          <cell r="X188">
            <v>38145</v>
          </cell>
        </row>
        <row r="189">
          <cell r="A189" t="str">
            <v>325663</v>
          </cell>
          <cell r="B189" t="str">
            <v xml:space="preserve">SARIMAN    </v>
          </cell>
          <cell r="C189" t="str">
            <v>09</v>
          </cell>
          <cell r="D189" t="str">
            <v>01/10/2000</v>
          </cell>
          <cell r="E189" t="str">
            <v>TEKNISI SCAFFOLD</v>
          </cell>
          <cell r="F189" t="str">
            <v>08</v>
          </cell>
          <cell r="G189" t="str">
            <v>01/07/2003</v>
          </cell>
          <cell r="H189">
            <v>19222</v>
          </cell>
          <cell r="I189" t="str">
            <v>0000065665</v>
          </cell>
          <cell r="J189" t="str">
            <v>SMA</v>
          </cell>
          <cell r="K189" t="str">
            <v>S.M.A-B/PASPAL</v>
          </cell>
          <cell r="L189" t="str">
            <v>PLAJU</v>
          </cell>
          <cell r="M189" t="str">
            <v>24/03/1972</v>
          </cell>
          <cell r="N189" t="str">
            <v>E13A50</v>
          </cell>
          <cell r="O189" t="str">
            <v>BENGKEL</v>
          </cell>
          <cell r="P189">
            <v>6</v>
          </cell>
          <cell r="Q189">
            <v>6</v>
          </cell>
          <cell r="R189">
            <v>5</v>
          </cell>
          <cell r="S189">
            <v>18.333333333333332</v>
          </cell>
          <cell r="T189">
            <v>3</v>
          </cell>
          <cell r="U189">
            <v>1</v>
          </cell>
          <cell r="V189">
            <v>-1</v>
          </cell>
          <cell r="W189">
            <v>52</v>
          </cell>
          <cell r="X189">
            <v>39310</v>
          </cell>
        </row>
        <row r="190">
          <cell r="A190" t="str">
            <v>325696</v>
          </cell>
          <cell r="B190" t="str">
            <v xml:space="preserve">SUGIRI    </v>
          </cell>
          <cell r="C190" t="str">
            <v>09</v>
          </cell>
          <cell r="D190" t="str">
            <v>01/10/2002</v>
          </cell>
          <cell r="E190" t="str">
            <v>TEKNISI LAS</v>
          </cell>
          <cell r="F190" t="str">
            <v>09</v>
          </cell>
          <cell r="G190" t="str">
            <v>31/12/2000</v>
          </cell>
          <cell r="H190">
            <v>19258</v>
          </cell>
          <cell r="I190" t="str">
            <v>0000045656</v>
          </cell>
          <cell r="J190" t="str">
            <v>SMA</v>
          </cell>
          <cell r="K190" t="str">
            <v>P K MIGAS</v>
          </cell>
          <cell r="L190" t="str">
            <v>PLAJU</v>
          </cell>
          <cell r="M190" t="str">
            <v>24/03/1972</v>
          </cell>
          <cell r="N190" t="str">
            <v>E13A50</v>
          </cell>
          <cell r="O190" t="str">
            <v>BENGKEL</v>
          </cell>
          <cell r="P190">
            <v>6</v>
          </cell>
          <cell r="Q190">
            <v>5</v>
          </cell>
          <cell r="R190">
            <v>6</v>
          </cell>
          <cell r="S190">
            <v>18.333333333333332</v>
          </cell>
          <cell r="T190">
            <v>3</v>
          </cell>
          <cell r="U190">
            <v>4</v>
          </cell>
          <cell r="V190">
            <v>0</v>
          </cell>
          <cell r="W190">
            <v>52</v>
          </cell>
          <cell r="X190">
            <v>39346</v>
          </cell>
        </row>
        <row r="191">
          <cell r="A191" t="str">
            <v>326668</v>
          </cell>
          <cell r="B191" t="str">
            <v xml:space="preserve">KARIODIMEDJO HS  DRS SH </v>
          </cell>
          <cell r="C191" t="str">
            <v>03</v>
          </cell>
          <cell r="D191" t="str">
            <v>01/10/2000</v>
          </cell>
          <cell r="E191" t="str">
            <v>MPPK S/D 30062004</v>
          </cell>
          <cell r="F191" t="str">
            <v>03</v>
          </cell>
          <cell r="G191" t="str">
            <v>24/06/2003</v>
          </cell>
          <cell r="H191">
            <v>17708</v>
          </cell>
          <cell r="I191" t="str">
            <v>0000066665</v>
          </cell>
          <cell r="J191" t="str">
            <v>S1</v>
          </cell>
          <cell r="K191" t="str">
            <v>HUKUM TATANEGARA</v>
          </cell>
          <cell r="L191" t="str">
            <v>PLAJU</v>
          </cell>
          <cell r="M191" t="str">
            <v>03/01/1972</v>
          </cell>
          <cell r="N191" t="str">
            <v>E13730</v>
          </cell>
          <cell r="O191" t="str">
            <v>H I K</v>
          </cell>
          <cell r="P191">
            <v>6</v>
          </cell>
          <cell r="Q191">
            <v>6</v>
          </cell>
          <cell r="R191">
            <v>5</v>
          </cell>
          <cell r="S191">
            <v>18.333333333333332</v>
          </cell>
          <cell r="T191">
            <v>7</v>
          </cell>
          <cell r="U191">
            <v>1</v>
          </cell>
          <cell r="V191">
            <v>0</v>
          </cell>
          <cell r="W191">
            <v>56</v>
          </cell>
          <cell r="X191">
            <v>37796</v>
          </cell>
        </row>
        <row r="192">
          <cell r="A192" t="str">
            <v>326732</v>
          </cell>
          <cell r="B192" t="str">
            <v xml:space="preserve">MEISKE A. ITEM    </v>
          </cell>
          <cell r="C192" t="str">
            <v>05</v>
          </cell>
          <cell r="D192" t="str">
            <v>01/10/2001</v>
          </cell>
          <cell r="E192" t="str">
            <v>PWS. PEMASARAN &amp; HUMAS</v>
          </cell>
          <cell r="F192" t="str">
            <v>05</v>
          </cell>
          <cell r="G192" t="str">
            <v>01/08/2002</v>
          </cell>
          <cell r="H192">
            <v>18030</v>
          </cell>
          <cell r="I192" t="str">
            <v>0000056455</v>
          </cell>
          <cell r="J192" t="str">
            <v>SMK</v>
          </cell>
          <cell r="K192" t="str">
            <v>SEK PENGATUR RAWAT</v>
          </cell>
          <cell r="L192" t="str">
            <v>PLAJU</v>
          </cell>
          <cell r="M192" t="str">
            <v>04/04/1972</v>
          </cell>
          <cell r="N192" t="str">
            <v>E13Y30</v>
          </cell>
          <cell r="O192" t="str">
            <v>LAYANAN &amp; ADM/RS</v>
          </cell>
          <cell r="P192">
            <v>4</v>
          </cell>
          <cell r="Q192">
            <v>5</v>
          </cell>
          <cell r="R192">
            <v>5</v>
          </cell>
          <cell r="S192">
            <v>13.333333333333334</v>
          </cell>
          <cell r="T192">
            <v>3</v>
          </cell>
          <cell r="U192">
            <v>2</v>
          </cell>
          <cell r="V192">
            <v>0</v>
          </cell>
          <cell r="W192">
            <v>55</v>
          </cell>
          <cell r="X192">
            <v>38119</v>
          </cell>
        </row>
        <row r="193">
          <cell r="A193" t="str">
            <v>326757</v>
          </cell>
          <cell r="B193" t="str">
            <v xml:space="preserve">M. FADIL    </v>
          </cell>
          <cell r="C193" t="str">
            <v>08</v>
          </cell>
          <cell r="D193" t="str">
            <v>01/04/2003</v>
          </cell>
          <cell r="E193" t="str">
            <v>TEKNISI LAS</v>
          </cell>
          <cell r="F193" t="str">
            <v>08</v>
          </cell>
          <cell r="G193" t="str">
            <v>01/10/2002</v>
          </cell>
          <cell r="H193">
            <v>18353</v>
          </cell>
          <cell r="I193" t="str">
            <v>0000056665</v>
          </cell>
          <cell r="J193" t="str">
            <v>D1</v>
          </cell>
          <cell r="K193" t="str">
            <v>PKL TEKNIK MESIN I</v>
          </cell>
          <cell r="L193" t="str">
            <v>PLAJU</v>
          </cell>
          <cell r="M193" t="str">
            <v>05/04/1972</v>
          </cell>
          <cell r="N193" t="str">
            <v>E13A50</v>
          </cell>
          <cell r="O193" t="str">
            <v>BENGKEL</v>
          </cell>
          <cell r="P193">
            <v>6</v>
          </cell>
          <cell r="Q193">
            <v>6</v>
          </cell>
          <cell r="R193">
            <v>5</v>
          </cell>
          <cell r="S193">
            <v>18.333333333333332</v>
          </cell>
          <cell r="T193">
            <v>4</v>
          </cell>
          <cell r="U193">
            <v>2</v>
          </cell>
          <cell r="V193">
            <v>0</v>
          </cell>
          <cell r="W193">
            <v>54</v>
          </cell>
          <cell r="X193">
            <v>38442</v>
          </cell>
        </row>
        <row r="194">
          <cell r="A194" t="str">
            <v>327153</v>
          </cell>
          <cell r="B194" t="str">
            <v xml:space="preserve">EDDYNO HENDRIE  A.Md  </v>
          </cell>
          <cell r="C194" t="str">
            <v>08</v>
          </cell>
          <cell r="D194" t="str">
            <v>01/04/2003</v>
          </cell>
          <cell r="E194" t="str">
            <v>PWS. PABX &amp; TELEPON</v>
          </cell>
          <cell r="F194" t="str">
            <v>07</v>
          </cell>
          <cell r="G194" t="str">
            <v>01/10/2002</v>
          </cell>
          <cell r="H194">
            <v>19233</v>
          </cell>
          <cell r="I194" t="str">
            <v>0000066554</v>
          </cell>
          <cell r="J194" t="str">
            <v>D3</v>
          </cell>
          <cell r="K194" t="str">
            <v>SM. TEKNIK TELEKOMUNIKASI</v>
          </cell>
          <cell r="L194" t="str">
            <v>PLAJU</v>
          </cell>
          <cell r="M194" t="str">
            <v>20/04/1972</v>
          </cell>
          <cell r="N194" t="str">
            <v>E13910</v>
          </cell>
          <cell r="O194" t="str">
            <v>OPERASI</v>
          </cell>
          <cell r="P194">
            <v>5</v>
          </cell>
          <cell r="Q194">
            <v>5</v>
          </cell>
          <cell r="R194">
            <v>4</v>
          </cell>
          <cell r="S194">
            <v>13.333333333333334</v>
          </cell>
          <cell r="T194">
            <v>6</v>
          </cell>
          <cell r="U194">
            <v>2</v>
          </cell>
          <cell r="V194">
            <v>-1</v>
          </cell>
          <cell r="W194">
            <v>52</v>
          </cell>
          <cell r="X194">
            <v>39321</v>
          </cell>
        </row>
        <row r="195">
          <cell r="A195" t="str">
            <v>327178</v>
          </cell>
          <cell r="B195" t="str">
            <v xml:space="preserve">NUZAHIRI  S.SO  </v>
          </cell>
          <cell r="C195" t="str">
            <v>08</v>
          </cell>
          <cell r="D195" t="str">
            <v>01/10/2003</v>
          </cell>
          <cell r="E195" t="str">
            <v>AST. JAGA PTU PS-1</v>
          </cell>
          <cell r="F195" t="str">
            <v>08</v>
          </cell>
          <cell r="G195" t="str">
            <v>01/04/2001</v>
          </cell>
          <cell r="H195">
            <v>18730</v>
          </cell>
          <cell r="I195" t="str">
            <v>0000055655</v>
          </cell>
          <cell r="J195" t="str">
            <v>S1</v>
          </cell>
          <cell r="K195" t="str">
            <v>SOSPOL ADM NEGARA</v>
          </cell>
          <cell r="L195" t="str">
            <v>PLAJU</v>
          </cell>
          <cell r="M195" t="str">
            <v>20/04/1972</v>
          </cell>
          <cell r="N195" t="str">
            <v>E13118</v>
          </cell>
          <cell r="O195" t="str">
            <v>U T L</v>
          </cell>
          <cell r="P195">
            <v>6</v>
          </cell>
          <cell r="Q195">
            <v>5</v>
          </cell>
          <cell r="R195">
            <v>5</v>
          </cell>
          <cell r="S195">
            <v>16.666666666666668</v>
          </cell>
          <cell r="T195">
            <v>7</v>
          </cell>
          <cell r="U195">
            <v>3</v>
          </cell>
          <cell r="V195">
            <v>0</v>
          </cell>
          <cell r="W195">
            <v>53</v>
          </cell>
          <cell r="X195">
            <v>38819</v>
          </cell>
        </row>
        <row r="196">
          <cell r="A196" t="str">
            <v>327186</v>
          </cell>
          <cell r="B196" t="str">
            <v xml:space="preserve">RASIM    </v>
          </cell>
          <cell r="C196" t="str">
            <v>09</v>
          </cell>
          <cell r="D196" t="str">
            <v>01/10/2002</v>
          </cell>
          <cell r="E196" t="str">
            <v>AST. JAGA AUX PL</v>
          </cell>
          <cell r="F196" t="str">
            <v>09</v>
          </cell>
          <cell r="G196" t="str">
            <v>03/01/2000</v>
          </cell>
          <cell r="H196">
            <v>18953</v>
          </cell>
          <cell r="I196" t="str">
            <v>0000055656</v>
          </cell>
          <cell r="J196" t="str">
            <v>SMA</v>
          </cell>
          <cell r="K196" t="str">
            <v>SMA.SOS/PERSAMAAN</v>
          </cell>
          <cell r="L196" t="str">
            <v>PLAJU</v>
          </cell>
          <cell r="M196" t="str">
            <v>20/04/1972</v>
          </cell>
          <cell r="N196" t="str">
            <v>E13118</v>
          </cell>
          <cell r="O196" t="str">
            <v>U T L</v>
          </cell>
          <cell r="P196">
            <v>6</v>
          </cell>
          <cell r="Q196">
            <v>5</v>
          </cell>
          <cell r="R196">
            <v>6</v>
          </cell>
          <cell r="S196">
            <v>18.333333333333332</v>
          </cell>
          <cell r="T196">
            <v>3</v>
          </cell>
          <cell r="U196">
            <v>4</v>
          </cell>
          <cell r="V196">
            <v>0</v>
          </cell>
          <cell r="W196">
            <v>53</v>
          </cell>
          <cell r="X196">
            <v>39042</v>
          </cell>
        </row>
        <row r="197">
          <cell r="A197" t="str">
            <v>327356</v>
          </cell>
          <cell r="B197" t="str">
            <v xml:space="preserve">KAMALUDDIN  AR.  A.P  </v>
          </cell>
          <cell r="C197" t="str">
            <v>08</v>
          </cell>
          <cell r="D197" t="str">
            <v>01/04/2003</v>
          </cell>
          <cell r="E197" t="str">
            <v>AST. RMH,ORR-UDWP &amp; ROHANI</v>
          </cell>
          <cell r="F197" t="str">
            <v>08</v>
          </cell>
          <cell r="G197" t="str">
            <v>09/09/2003</v>
          </cell>
          <cell r="H197">
            <v>19013</v>
          </cell>
          <cell r="I197" t="str">
            <v>0000055565</v>
          </cell>
          <cell r="J197" t="str">
            <v>D1</v>
          </cell>
          <cell r="K197" t="str">
            <v>AKA MESIN I</v>
          </cell>
          <cell r="L197" t="str">
            <v>PLAJU</v>
          </cell>
          <cell r="M197" t="str">
            <v>21/04/1972</v>
          </cell>
          <cell r="N197" t="str">
            <v>E13730</v>
          </cell>
          <cell r="O197" t="str">
            <v>H I K</v>
          </cell>
          <cell r="P197">
            <v>5</v>
          </cell>
          <cell r="Q197">
            <v>6</v>
          </cell>
          <cell r="R197">
            <v>5</v>
          </cell>
          <cell r="S197">
            <v>16.666666666666668</v>
          </cell>
          <cell r="T197">
            <v>4</v>
          </cell>
          <cell r="U197">
            <v>1</v>
          </cell>
          <cell r="V197">
            <v>0</v>
          </cell>
          <cell r="W197">
            <v>52</v>
          </cell>
          <cell r="X197">
            <v>39102</v>
          </cell>
        </row>
        <row r="198">
          <cell r="A198" t="str">
            <v>327534</v>
          </cell>
          <cell r="B198" t="str">
            <v xml:space="preserve">A. HAMID  IR  </v>
          </cell>
          <cell r="C198" t="str">
            <v>05</v>
          </cell>
          <cell r="D198" t="str">
            <v>01/04/2001</v>
          </cell>
          <cell r="E198" t="str">
            <v>MPPK S/D 31032005</v>
          </cell>
          <cell r="F198" t="str">
            <v>04</v>
          </cell>
          <cell r="G198" t="str">
            <v>28/03/2004</v>
          </cell>
          <cell r="H198">
            <v>17985</v>
          </cell>
          <cell r="I198" t="str">
            <v>0000055565</v>
          </cell>
          <cell r="J198" t="str">
            <v>S1</v>
          </cell>
          <cell r="K198" t="str">
            <v>TEKNIK KIMIA</v>
          </cell>
          <cell r="L198" t="str">
            <v>PLAJU</v>
          </cell>
          <cell r="M198" t="str">
            <v>25/04/1972</v>
          </cell>
          <cell r="N198" t="str">
            <v>E13730</v>
          </cell>
          <cell r="O198" t="str">
            <v>H I K</v>
          </cell>
          <cell r="P198">
            <v>5</v>
          </cell>
          <cell r="Q198">
            <v>6</v>
          </cell>
          <cell r="R198">
            <v>5</v>
          </cell>
          <cell r="S198">
            <v>16.666666666666668</v>
          </cell>
          <cell r="T198">
            <v>7</v>
          </cell>
          <cell r="U198">
            <v>0</v>
          </cell>
          <cell r="V198">
            <v>-1</v>
          </cell>
          <cell r="W198">
            <v>55</v>
          </cell>
          <cell r="X198">
            <v>38074</v>
          </cell>
        </row>
        <row r="199">
          <cell r="A199" t="str">
            <v>327542</v>
          </cell>
          <cell r="B199" t="str">
            <v xml:space="preserve">A. TANTHOWI DJAUHARI  S.T  </v>
          </cell>
          <cell r="C199" t="str">
            <v>05</v>
          </cell>
          <cell r="D199" t="str">
            <v>01/04/2001</v>
          </cell>
          <cell r="E199" t="str">
            <v>MPPK S/D 31012005</v>
          </cell>
          <cell r="F199" t="str">
            <v>04</v>
          </cell>
          <cell r="G199" t="str">
            <v>27/01/2004</v>
          </cell>
          <cell r="H199">
            <v>17925</v>
          </cell>
          <cell r="I199" t="str">
            <v>0000056666</v>
          </cell>
          <cell r="J199" t="str">
            <v>S1</v>
          </cell>
          <cell r="K199" t="str">
            <v>TEKNIK KIMIA</v>
          </cell>
          <cell r="L199" t="str">
            <v>PLAJU</v>
          </cell>
          <cell r="M199" t="str">
            <v>25/04/1972</v>
          </cell>
          <cell r="N199" t="str">
            <v>E13730</v>
          </cell>
          <cell r="O199" t="str">
            <v>H I K</v>
          </cell>
          <cell r="P199">
            <v>6</v>
          </cell>
          <cell r="Q199">
            <v>6</v>
          </cell>
          <cell r="R199">
            <v>6</v>
          </cell>
          <cell r="S199">
            <v>20</v>
          </cell>
          <cell r="T199">
            <v>7</v>
          </cell>
          <cell r="U199">
            <v>0</v>
          </cell>
          <cell r="V199">
            <v>-1</v>
          </cell>
          <cell r="W199">
            <v>55</v>
          </cell>
          <cell r="X199">
            <v>38013</v>
          </cell>
        </row>
        <row r="200">
          <cell r="A200" t="str">
            <v>327559</v>
          </cell>
          <cell r="B200" t="str">
            <v xml:space="preserve">ABDUL WAHAB    </v>
          </cell>
          <cell r="C200" t="str">
            <v>08</v>
          </cell>
          <cell r="D200" t="str">
            <v>01/04/2003</v>
          </cell>
          <cell r="E200" t="str">
            <v>AST. JAGA CONSOLE PROPYLE</v>
          </cell>
          <cell r="F200" t="str">
            <v>08</v>
          </cell>
          <cell r="G200" t="str">
            <v>16/09/2002</v>
          </cell>
          <cell r="H200">
            <v>19066</v>
          </cell>
          <cell r="I200" t="str">
            <v>0000056556</v>
          </cell>
          <cell r="J200" t="str">
            <v>SMK</v>
          </cell>
          <cell r="K200" t="str">
            <v>S.T.M  LISTRIK</v>
          </cell>
          <cell r="L200" t="str">
            <v>PLAJU</v>
          </cell>
          <cell r="M200" t="str">
            <v>25/04/1972</v>
          </cell>
          <cell r="N200" t="str">
            <v>E13131</v>
          </cell>
          <cell r="O200" t="str">
            <v>P P</v>
          </cell>
          <cell r="P200">
            <v>5</v>
          </cell>
          <cell r="Q200">
            <v>5</v>
          </cell>
          <cell r="R200">
            <v>6</v>
          </cell>
          <cell r="S200">
            <v>16.666666666666668</v>
          </cell>
          <cell r="T200">
            <v>3</v>
          </cell>
          <cell r="U200">
            <v>2</v>
          </cell>
          <cell r="V200">
            <v>0</v>
          </cell>
          <cell r="W200">
            <v>52</v>
          </cell>
          <cell r="X200">
            <v>39154</v>
          </cell>
        </row>
        <row r="201">
          <cell r="A201" t="str">
            <v>327567</v>
          </cell>
          <cell r="B201" t="str">
            <v xml:space="preserve">ABUBAKAR    </v>
          </cell>
          <cell r="C201" t="str">
            <v>05</v>
          </cell>
          <cell r="D201" t="str">
            <v>01/04/2003</v>
          </cell>
          <cell r="E201" t="str">
            <v>AHLI PENJADWALAN BHN BAKU</v>
          </cell>
          <cell r="F201" t="str">
            <v>05</v>
          </cell>
          <cell r="G201" t="str">
            <v>01/08/2000</v>
          </cell>
          <cell r="H201">
            <v>18464</v>
          </cell>
          <cell r="I201" t="str">
            <v>0000055565</v>
          </cell>
          <cell r="J201" t="str">
            <v>D3</v>
          </cell>
          <cell r="K201" t="str">
            <v>AKA PENGILANGAN &amp; P'KIMIA</v>
          </cell>
          <cell r="L201" t="str">
            <v>PLAJU</v>
          </cell>
          <cell r="M201" t="str">
            <v>25/04/1972</v>
          </cell>
          <cell r="N201" t="str">
            <v>E13220</v>
          </cell>
          <cell r="O201" t="str">
            <v>JAD BB/PRODUK</v>
          </cell>
          <cell r="P201">
            <v>5</v>
          </cell>
          <cell r="Q201">
            <v>6</v>
          </cell>
          <cell r="R201">
            <v>5</v>
          </cell>
          <cell r="S201">
            <v>16.666666666666668</v>
          </cell>
          <cell r="T201">
            <v>6</v>
          </cell>
          <cell r="U201">
            <v>4</v>
          </cell>
          <cell r="V201">
            <v>0</v>
          </cell>
          <cell r="W201">
            <v>54</v>
          </cell>
          <cell r="X201">
            <v>38553</v>
          </cell>
        </row>
        <row r="202">
          <cell r="A202" t="str">
            <v>327575</v>
          </cell>
          <cell r="B202" t="str">
            <v xml:space="preserve">ACHMAD SUMAIDI    </v>
          </cell>
          <cell r="C202" t="str">
            <v>07</v>
          </cell>
          <cell r="D202" t="str">
            <v>01/10/2003</v>
          </cell>
          <cell r="E202" t="str">
            <v>PWS. JAGA POLY &amp; ALKY</v>
          </cell>
          <cell r="F202" t="str">
            <v>06</v>
          </cell>
          <cell r="G202" t="str">
            <v>01/10/2001</v>
          </cell>
          <cell r="H202">
            <v>19351</v>
          </cell>
          <cell r="I202" t="str">
            <v>0000056656</v>
          </cell>
          <cell r="J202" t="str">
            <v>SMA</v>
          </cell>
          <cell r="K202" t="str">
            <v>P K MIGAS</v>
          </cell>
          <cell r="L202" t="str">
            <v>PLAJU</v>
          </cell>
          <cell r="M202" t="str">
            <v>25/04/1972</v>
          </cell>
          <cell r="N202" t="str">
            <v>E13111</v>
          </cell>
          <cell r="O202" t="str">
            <v>CD &amp; GP</v>
          </cell>
          <cell r="P202">
            <v>6</v>
          </cell>
          <cell r="Q202">
            <v>5</v>
          </cell>
          <cell r="R202">
            <v>6</v>
          </cell>
          <cell r="S202">
            <v>18.333333333333332</v>
          </cell>
          <cell r="T202">
            <v>3</v>
          </cell>
          <cell r="U202">
            <v>3</v>
          </cell>
          <cell r="V202">
            <v>-1</v>
          </cell>
          <cell r="W202">
            <v>52</v>
          </cell>
          <cell r="X202">
            <v>39439</v>
          </cell>
        </row>
        <row r="203">
          <cell r="A203" t="str">
            <v>327583</v>
          </cell>
          <cell r="B203" t="str">
            <v xml:space="preserve">AZHARY  H.D.    </v>
          </cell>
          <cell r="C203" t="str">
            <v>08</v>
          </cell>
          <cell r="D203" t="str">
            <v>01/04/2003</v>
          </cell>
          <cell r="E203" t="str">
            <v>AST. JAGA CD-2/3/4</v>
          </cell>
          <cell r="F203" t="str">
            <v>07</v>
          </cell>
          <cell r="G203" t="str">
            <v>01/07/2001</v>
          </cell>
          <cell r="H203">
            <v>19444</v>
          </cell>
          <cell r="I203" t="str">
            <v>0000065666</v>
          </cell>
          <cell r="J203" t="str">
            <v>SMA</v>
          </cell>
          <cell r="K203" t="str">
            <v>P K MIGAS</v>
          </cell>
          <cell r="L203" t="str">
            <v>PLAJU</v>
          </cell>
          <cell r="M203" t="str">
            <v>25/04/1972</v>
          </cell>
          <cell r="N203" t="str">
            <v>E13111</v>
          </cell>
          <cell r="O203" t="str">
            <v>CD &amp; GP</v>
          </cell>
          <cell r="P203">
            <v>6</v>
          </cell>
          <cell r="Q203">
            <v>6</v>
          </cell>
          <cell r="R203">
            <v>6</v>
          </cell>
          <cell r="S203">
            <v>20</v>
          </cell>
          <cell r="T203">
            <v>3</v>
          </cell>
          <cell r="U203">
            <v>3</v>
          </cell>
          <cell r="V203">
            <v>-1</v>
          </cell>
          <cell r="W203">
            <v>51</v>
          </cell>
          <cell r="X203">
            <v>39533</v>
          </cell>
        </row>
        <row r="204">
          <cell r="A204" t="str">
            <v>327615</v>
          </cell>
          <cell r="B204" t="str">
            <v xml:space="preserve">HASJIM ANSORI    </v>
          </cell>
          <cell r="C204" t="str">
            <v>06</v>
          </cell>
          <cell r="D204" t="str">
            <v>01/10/2001</v>
          </cell>
          <cell r="E204" t="str">
            <v>PWSU. LAB ANAL &amp; GAS</v>
          </cell>
          <cell r="F204" t="str">
            <v>05</v>
          </cell>
          <cell r="G204" t="str">
            <v>16/06/2003</v>
          </cell>
          <cell r="H204">
            <v>18507</v>
          </cell>
          <cell r="I204" t="str">
            <v>0000056566</v>
          </cell>
          <cell r="J204" t="str">
            <v>D3</v>
          </cell>
          <cell r="K204" t="str">
            <v>AKA PENGILANGAN &amp; P'KIMIA</v>
          </cell>
          <cell r="L204" t="str">
            <v>PLAJU</v>
          </cell>
          <cell r="M204" t="str">
            <v>25/04/1972</v>
          </cell>
          <cell r="N204" t="str">
            <v>E13140</v>
          </cell>
          <cell r="O204" t="str">
            <v>LABORATORIUM</v>
          </cell>
          <cell r="P204">
            <v>5</v>
          </cell>
          <cell r="Q204">
            <v>6</v>
          </cell>
          <cell r="R204">
            <v>6</v>
          </cell>
          <cell r="S204">
            <v>18.333333333333332</v>
          </cell>
          <cell r="T204">
            <v>6</v>
          </cell>
          <cell r="U204">
            <v>1</v>
          </cell>
          <cell r="V204">
            <v>-1</v>
          </cell>
          <cell r="W204">
            <v>54</v>
          </cell>
          <cell r="X204">
            <v>38596</v>
          </cell>
        </row>
        <row r="205">
          <cell r="A205" t="str">
            <v>327689</v>
          </cell>
          <cell r="B205" t="str">
            <v xml:space="preserve">SAILAN ZULFIKAR  A.P  </v>
          </cell>
          <cell r="C205" t="str">
            <v>08</v>
          </cell>
          <cell r="D205" t="str">
            <v>01/10/2001</v>
          </cell>
          <cell r="E205" t="str">
            <v>PWS. JAGA POLYPROPYLENE</v>
          </cell>
          <cell r="F205" t="str">
            <v>06</v>
          </cell>
          <cell r="G205" t="str">
            <v>16/09/2002</v>
          </cell>
          <cell r="H205">
            <v>18461</v>
          </cell>
          <cell r="I205" t="str">
            <v>0000056566</v>
          </cell>
          <cell r="J205" t="str">
            <v>D1</v>
          </cell>
          <cell r="K205" t="str">
            <v>AKA PENGOL/KIL I</v>
          </cell>
          <cell r="L205" t="str">
            <v>PLAJU</v>
          </cell>
          <cell r="M205" t="str">
            <v>25/04/1972</v>
          </cell>
          <cell r="N205" t="str">
            <v>E13131</v>
          </cell>
          <cell r="O205" t="str">
            <v>P P</v>
          </cell>
          <cell r="P205">
            <v>5</v>
          </cell>
          <cell r="Q205">
            <v>6</v>
          </cell>
          <cell r="R205">
            <v>6</v>
          </cell>
          <cell r="S205">
            <v>18.333333333333332</v>
          </cell>
          <cell r="T205">
            <v>4</v>
          </cell>
          <cell r="U205">
            <v>2</v>
          </cell>
          <cell r="V205">
            <v>-2</v>
          </cell>
          <cell r="W205">
            <v>54</v>
          </cell>
          <cell r="X205">
            <v>38550</v>
          </cell>
        </row>
        <row r="206">
          <cell r="A206" t="str">
            <v>327729</v>
          </cell>
          <cell r="B206" t="str">
            <v xml:space="preserve">SUGIRIN  WS.    </v>
          </cell>
          <cell r="C206" t="str">
            <v>08</v>
          </cell>
          <cell r="D206" t="str">
            <v>01/04/2003</v>
          </cell>
          <cell r="E206" t="str">
            <v>AST. CONSOLE POLY &amp; ALKY</v>
          </cell>
          <cell r="F206" t="str">
            <v>07</v>
          </cell>
          <cell r="G206" t="str">
            <v>01/10/2001</v>
          </cell>
          <cell r="H206">
            <v>18575</v>
          </cell>
          <cell r="I206" t="str">
            <v>0000055656</v>
          </cell>
          <cell r="J206" t="str">
            <v>SMA</v>
          </cell>
          <cell r="K206" t="str">
            <v>P K MIGAS</v>
          </cell>
          <cell r="L206" t="str">
            <v>PLAJU</v>
          </cell>
          <cell r="M206" t="str">
            <v>25/04/1972</v>
          </cell>
          <cell r="N206" t="str">
            <v>E13111</v>
          </cell>
          <cell r="O206" t="str">
            <v>CD &amp; GP</v>
          </cell>
          <cell r="P206">
            <v>6</v>
          </cell>
          <cell r="Q206">
            <v>5</v>
          </cell>
          <cell r="R206">
            <v>6</v>
          </cell>
          <cell r="S206">
            <v>18.333333333333332</v>
          </cell>
          <cell r="T206">
            <v>3</v>
          </cell>
          <cell r="U206">
            <v>3</v>
          </cell>
          <cell r="V206">
            <v>-1</v>
          </cell>
          <cell r="W206">
            <v>54</v>
          </cell>
          <cell r="X206">
            <v>38664</v>
          </cell>
        </row>
        <row r="207">
          <cell r="A207" t="str">
            <v>327737</v>
          </cell>
          <cell r="B207" t="str">
            <v xml:space="preserve">SUHARDI    </v>
          </cell>
          <cell r="C207" t="str">
            <v>08</v>
          </cell>
          <cell r="D207" t="str">
            <v>01/10/2003</v>
          </cell>
          <cell r="E207" t="str">
            <v>AST. JAGA LAB  SG</v>
          </cell>
          <cell r="F207" t="str">
            <v>07</v>
          </cell>
          <cell r="G207" t="str">
            <v>03/01/2000</v>
          </cell>
          <cell r="H207">
            <v>18482</v>
          </cell>
          <cell r="I207" t="str">
            <v>0000055555</v>
          </cell>
          <cell r="J207" t="str">
            <v>D1</v>
          </cell>
          <cell r="K207" t="str">
            <v>PKL TOPOGRAFI II</v>
          </cell>
          <cell r="L207" t="str">
            <v>SUNGAI GERONG</v>
          </cell>
          <cell r="M207" t="str">
            <v>25/04/1972</v>
          </cell>
          <cell r="N207" t="str">
            <v>E13140</v>
          </cell>
          <cell r="O207" t="str">
            <v>LABORATORIUM</v>
          </cell>
          <cell r="P207">
            <v>5</v>
          </cell>
          <cell r="Q207">
            <v>5</v>
          </cell>
          <cell r="R207">
            <v>5</v>
          </cell>
          <cell r="S207">
            <v>15</v>
          </cell>
          <cell r="T207">
            <v>4</v>
          </cell>
          <cell r="U207">
            <v>4</v>
          </cell>
          <cell r="V207">
            <v>-1</v>
          </cell>
          <cell r="W207">
            <v>54</v>
          </cell>
          <cell r="X207">
            <v>38571</v>
          </cell>
        </row>
        <row r="208">
          <cell r="A208" t="str">
            <v>327745</v>
          </cell>
          <cell r="B208" t="str">
            <v xml:space="preserve">SUHARJONO  A.MA  </v>
          </cell>
          <cell r="C208" t="str">
            <v>07</v>
          </cell>
          <cell r="D208" t="str">
            <v>01/10/2003</v>
          </cell>
          <cell r="E208" t="str">
            <v>AST. JAGA LAB PETKIM</v>
          </cell>
          <cell r="F208" t="str">
            <v>07</v>
          </cell>
          <cell r="G208" t="str">
            <v>03/01/2000</v>
          </cell>
          <cell r="H208">
            <v>18505</v>
          </cell>
          <cell r="I208" t="str">
            <v>0000055566</v>
          </cell>
          <cell r="J208" t="str">
            <v>D2</v>
          </cell>
          <cell r="K208" t="str">
            <v>AKA PENGOL/KIL II</v>
          </cell>
          <cell r="L208" t="str">
            <v>PLAJU</v>
          </cell>
          <cell r="M208" t="str">
            <v>25/04/1972</v>
          </cell>
          <cell r="N208" t="str">
            <v>E13140</v>
          </cell>
          <cell r="O208" t="str">
            <v>LABORATORIUM</v>
          </cell>
          <cell r="P208">
            <v>5</v>
          </cell>
          <cell r="Q208">
            <v>6</v>
          </cell>
          <cell r="R208">
            <v>6</v>
          </cell>
          <cell r="S208">
            <v>18.333333333333332</v>
          </cell>
          <cell r="T208">
            <v>5</v>
          </cell>
          <cell r="U208">
            <v>4</v>
          </cell>
          <cell r="V208">
            <v>0</v>
          </cell>
          <cell r="W208">
            <v>54</v>
          </cell>
          <cell r="X208">
            <v>38594</v>
          </cell>
        </row>
        <row r="209">
          <cell r="A209" t="str">
            <v>327761</v>
          </cell>
          <cell r="B209" t="str">
            <v xml:space="preserve">SUPARMAN    </v>
          </cell>
          <cell r="C209" t="str">
            <v>09</v>
          </cell>
          <cell r="D209" t="str">
            <v>01/04/2001</v>
          </cell>
          <cell r="E209" t="str">
            <v>AST. ALKYLASI &amp; SAU</v>
          </cell>
          <cell r="F209" t="str">
            <v>08</v>
          </cell>
          <cell r="G209" t="str">
            <v>01/08/2003</v>
          </cell>
          <cell r="H209">
            <v>19335</v>
          </cell>
          <cell r="I209" t="str">
            <v>0000056665</v>
          </cell>
          <cell r="J209" t="str">
            <v>SMA</v>
          </cell>
          <cell r="K209" t="str">
            <v>P K MIGAS</v>
          </cell>
          <cell r="L209" t="str">
            <v>PLAJU</v>
          </cell>
          <cell r="M209" t="str">
            <v>25/04/1972</v>
          </cell>
          <cell r="N209" t="str">
            <v>E13111</v>
          </cell>
          <cell r="O209" t="str">
            <v>CD &amp; GP</v>
          </cell>
          <cell r="P209">
            <v>6</v>
          </cell>
          <cell r="Q209">
            <v>6</v>
          </cell>
          <cell r="R209">
            <v>5</v>
          </cell>
          <cell r="S209">
            <v>18.333333333333332</v>
          </cell>
          <cell r="T209">
            <v>3</v>
          </cell>
          <cell r="U209">
            <v>1</v>
          </cell>
          <cell r="V209">
            <v>-1</v>
          </cell>
          <cell r="W209">
            <v>52</v>
          </cell>
          <cell r="X209">
            <v>39423</v>
          </cell>
        </row>
        <row r="210">
          <cell r="A210" t="str">
            <v>327907</v>
          </cell>
          <cell r="B210" t="str">
            <v xml:space="preserve">RUSMAN YUSUF  S.T  </v>
          </cell>
          <cell r="C210" t="str">
            <v>06</v>
          </cell>
          <cell r="D210" t="str">
            <v>01/10/2003</v>
          </cell>
          <cell r="E210" t="str">
            <v>AST. KEPALA PROD. POLY</v>
          </cell>
          <cell r="F210" t="str">
            <v>05</v>
          </cell>
          <cell r="G210" t="str">
            <v>16/09/2002</v>
          </cell>
          <cell r="H210">
            <v>19230</v>
          </cell>
          <cell r="I210" t="str">
            <v>0000066666</v>
          </cell>
          <cell r="J210" t="str">
            <v>S1</v>
          </cell>
          <cell r="K210" t="str">
            <v>TEKNIK KIMIA</v>
          </cell>
          <cell r="L210" t="str">
            <v>PLAJU</v>
          </cell>
          <cell r="M210" t="str">
            <v>27/04/1972</v>
          </cell>
          <cell r="N210" t="str">
            <v>E13131</v>
          </cell>
          <cell r="O210" t="str">
            <v>P P</v>
          </cell>
          <cell r="P210">
            <v>6</v>
          </cell>
          <cell r="Q210">
            <v>6</v>
          </cell>
          <cell r="R210">
            <v>6</v>
          </cell>
          <cell r="S210">
            <v>20</v>
          </cell>
          <cell r="T210">
            <v>7</v>
          </cell>
          <cell r="U210">
            <v>2</v>
          </cell>
          <cell r="V210">
            <v>-1</v>
          </cell>
          <cell r="W210">
            <v>52</v>
          </cell>
          <cell r="X210">
            <v>39318</v>
          </cell>
        </row>
        <row r="211">
          <cell r="A211" t="str">
            <v>328425</v>
          </cell>
          <cell r="B211" t="str">
            <v xml:space="preserve">BUTTY HUTAGALUNG  A.P  </v>
          </cell>
          <cell r="C211" t="str">
            <v>09</v>
          </cell>
          <cell r="D211" t="str">
            <v>01/04/2001</v>
          </cell>
          <cell r="E211" t="str">
            <v>AST. CONSOLE POLY &amp; ALKY</v>
          </cell>
          <cell r="F211" t="str">
            <v>07</v>
          </cell>
          <cell r="G211" t="str">
            <v>01/08/2003</v>
          </cell>
          <cell r="H211">
            <v>19580</v>
          </cell>
          <cell r="I211" t="str">
            <v>0000066666</v>
          </cell>
          <cell r="J211" t="str">
            <v>D1</v>
          </cell>
          <cell r="K211" t="str">
            <v>AKA PENGOL/KIL I</v>
          </cell>
          <cell r="L211" t="str">
            <v>PLAJU</v>
          </cell>
          <cell r="M211" t="str">
            <v>06/05/1972</v>
          </cell>
          <cell r="N211" t="str">
            <v>E13111</v>
          </cell>
          <cell r="O211" t="str">
            <v>CD &amp; GP</v>
          </cell>
          <cell r="P211">
            <v>6</v>
          </cell>
          <cell r="Q211">
            <v>6</v>
          </cell>
          <cell r="R211">
            <v>6</v>
          </cell>
          <cell r="S211">
            <v>20</v>
          </cell>
          <cell r="T211">
            <v>4</v>
          </cell>
          <cell r="U211">
            <v>1</v>
          </cell>
          <cell r="V211">
            <v>-2</v>
          </cell>
          <cell r="W211">
            <v>51</v>
          </cell>
          <cell r="X211">
            <v>39669</v>
          </cell>
        </row>
        <row r="212">
          <cell r="A212" t="str">
            <v>330506</v>
          </cell>
          <cell r="B212" t="str">
            <v xml:space="preserve">TAMZIL  SE  </v>
          </cell>
          <cell r="C212" t="str">
            <v>06</v>
          </cell>
          <cell r="D212" t="str">
            <v>01/04/2000</v>
          </cell>
          <cell r="E212" t="str">
            <v>POK.SPES.BANG INT.</v>
          </cell>
          <cell r="F212" t="str">
            <v>05</v>
          </cell>
          <cell r="G212" t="str">
            <v>15/07/2002</v>
          </cell>
          <cell r="H212">
            <v>18673</v>
          </cell>
          <cell r="I212" t="str">
            <v>0000066666</v>
          </cell>
          <cell r="J212" t="str">
            <v>S1</v>
          </cell>
          <cell r="K212" t="str">
            <v>EKON &amp; STUDY PEMBANGUNAN</v>
          </cell>
          <cell r="L212" t="str">
            <v>SUNGAI GERONG</v>
          </cell>
          <cell r="M212" t="str">
            <v>14/06/1972</v>
          </cell>
          <cell r="N212" t="str">
            <v>E13A90</v>
          </cell>
          <cell r="O212" t="str">
            <v>ENJ. PEM</v>
          </cell>
          <cell r="P212">
            <v>6</v>
          </cell>
          <cell r="Q212">
            <v>6</v>
          </cell>
          <cell r="R212">
            <v>6</v>
          </cell>
          <cell r="S212">
            <v>20</v>
          </cell>
          <cell r="T212">
            <v>7</v>
          </cell>
          <cell r="U212">
            <v>2</v>
          </cell>
          <cell r="V212">
            <v>-1</v>
          </cell>
          <cell r="W212">
            <v>53</v>
          </cell>
          <cell r="X212">
            <v>38762</v>
          </cell>
        </row>
        <row r="213">
          <cell r="A213" t="str">
            <v>330758</v>
          </cell>
          <cell r="B213" t="str">
            <v xml:space="preserve">IMRON EFFENDY    </v>
          </cell>
          <cell r="C213" t="str">
            <v>05</v>
          </cell>
          <cell r="D213" t="str">
            <v>01/04/1997</v>
          </cell>
          <cell r="E213" t="str">
            <v>MPPK S/D 31012005</v>
          </cell>
          <cell r="F213" t="str">
            <v>04</v>
          </cell>
          <cell r="G213" t="str">
            <v>31/01/2004</v>
          </cell>
          <cell r="H213">
            <v>17929</v>
          </cell>
          <cell r="I213" t="str">
            <v>0000055666</v>
          </cell>
          <cell r="J213" t="str">
            <v>D1</v>
          </cell>
          <cell r="K213" t="str">
            <v>PEND MIGAS / PKL I</v>
          </cell>
          <cell r="L213" t="str">
            <v>PLAJU</v>
          </cell>
          <cell r="M213" t="str">
            <v>16/06/1972</v>
          </cell>
          <cell r="N213" t="str">
            <v>E13730</v>
          </cell>
          <cell r="O213" t="str">
            <v>H I K</v>
          </cell>
          <cell r="P213">
            <v>6</v>
          </cell>
          <cell r="Q213">
            <v>6</v>
          </cell>
          <cell r="R213">
            <v>6</v>
          </cell>
          <cell r="S213">
            <v>20</v>
          </cell>
          <cell r="T213">
            <v>4</v>
          </cell>
          <cell r="U213">
            <v>0</v>
          </cell>
          <cell r="V213">
            <v>-1</v>
          </cell>
          <cell r="W213">
            <v>55</v>
          </cell>
          <cell r="X213">
            <v>38017</v>
          </cell>
        </row>
        <row r="214">
          <cell r="A214" t="str">
            <v>330814</v>
          </cell>
          <cell r="B214" t="str">
            <v xml:space="preserve">SJAFEI TJIK ABIM  ST  </v>
          </cell>
          <cell r="C214" t="str">
            <v>04</v>
          </cell>
          <cell r="D214" t="str">
            <v>01/04/2001</v>
          </cell>
          <cell r="E214" t="str">
            <v>KEPALA ITP PLAJU</v>
          </cell>
          <cell r="F214" t="str">
            <v>04</v>
          </cell>
          <cell r="G214" t="str">
            <v>30/12/2002</v>
          </cell>
          <cell r="H214">
            <v>19116</v>
          </cell>
          <cell r="I214" t="str">
            <v>0000065666</v>
          </cell>
          <cell r="J214" t="str">
            <v>S1</v>
          </cell>
          <cell r="K214" t="str">
            <v>TEKNIK KIMIA</v>
          </cell>
          <cell r="L214" t="str">
            <v>PLAJU</v>
          </cell>
          <cell r="M214" t="str">
            <v>16/06/1972</v>
          </cell>
          <cell r="N214" t="str">
            <v>E13119</v>
          </cell>
          <cell r="O214" t="str">
            <v>I T P</v>
          </cell>
          <cell r="P214">
            <v>6</v>
          </cell>
          <cell r="Q214">
            <v>6</v>
          </cell>
          <cell r="R214">
            <v>6</v>
          </cell>
          <cell r="S214">
            <v>20</v>
          </cell>
          <cell r="T214">
            <v>7</v>
          </cell>
          <cell r="U214">
            <v>2</v>
          </cell>
          <cell r="V214">
            <v>0</v>
          </cell>
          <cell r="W214">
            <v>52</v>
          </cell>
          <cell r="X214">
            <v>39204</v>
          </cell>
        </row>
        <row r="215">
          <cell r="A215" t="str">
            <v>330896</v>
          </cell>
          <cell r="B215" t="str">
            <v xml:space="preserve">IMAM KADARISMAN  BCM  </v>
          </cell>
          <cell r="C215" t="str">
            <v>03</v>
          </cell>
          <cell r="D215" t="str">
            <v>01/10/1998</v>
          </cell>
          <cell r="E215" t="str">
            <v>MPPK S/D 29022005</v>
          </cell>
          <cell r="F215" t="str">
            <v>03</v>
          </cell>
          <cell r="G215" t="str">
            <v>17/02/2004</v>
          </cell>
          <cell r="H215">
            <v>17946</v>
          </cell>
          <cell r="I215" t="str">
            <v>0000056666</v>
          </cell>
          <cell r="J215" t="str">
            <v>D3</v>
          </cell>
          <cell r="K215" t="str">
            <v>AKAMIGAS TEK LISTRIK</v>
          </cell>
          <cell r="L215" t="str">
            <v>PLAJU</v>
          </cell>
          <cell r="M215" t="str">
            <v>19/06/1972</v>
          </cell>
          <cell r="N215" t="str">
            <v>E13730</v>
          </cell>
          <cell r="O215" t="str">
            <v>H I K</v>
          </cell>
          <cell r="P215">
            <v>6</v>
          </cell>
          <cell r="Q215">
            <v>6</v>
          </cell>
          <cell r="R215">
            <v>6</v>
          </cell>
          <cell r="S215">
            <v>20</v>
          </cell>
          <cell r="T215">
            <v>6</v>
          </cell>
          <cell r="U215">
            <v>0</v>
          </cell>
          <cell r="V215">
            <v>0</v>
          </cell>
          <cell r="W215">
            <v>55</v>
          </cell>
          <cell r="X215">
            <v>38034</v>
          </cell>
        </row>
        <row r="216">
          <cell r="A216" t="str">
            <v>331268</v>
          </cell>
          <cell r="B216" t="str">
            <v xml:space="preserve">ACHMAD ROZI  S.T  </v>
          </cell>
          <cell r="C216" t="str">
            <v>05</v>
          </cell>
          <cell r="D216" t="str">
            <v>01/04/2003</v>
          </cell>
          <cell r="E216" t="str">
            <v>KOORD.KELOMPOK TEKNISI</v>
          </cell>
          <cell r="F216" t="str">
            <v>05</v>
          </cell>
          <cell r="G216" t="str">
            <v>15/07/2002</v>
          </cell>
          <cell r="H216">
            <v>18233</v>
          </cell>
          <cell r="I216" t="str">
            <v>0000065665</v>
          </cell>
          <cell r="J216" t="str">
            <v>S1</v>
          </cell>
          <cell r="K216" t="str">
            <v>TEKNIK ELEKTRO</v>
          </cell>
          <cell r="L216" t="str">
            <v>PLAJU</v>
          </cell>
          <cell r="M216" t="str">
            <v>24/06/1972</v>
          </cell>
          <cell r="N216" t="str">
            <v>E13A50</v>
          </cell>
          <cell r="O216" t="str">
            <v>BENGKEL</v>
          </cell>
          <cell r="P216">
            <v>6</v>
          </cell>
          <cell r="Q216">
            <v>6</v>
          </cell>
          <cell r="R216">
            <v>5</v>
          </cell>
          <cell r="S216">
            <v>18.333333333333332</v>
          </cell>
          <cell r="T216">
            <v>7</v>
          </cell>
          <cell r="U216">
            <v>2</v>
          </cell>
          <cell r="V216">
            <v>0</v>
          </cell>
          <cell r="W216">
            <v>55</v>
          </cell>
          <cell r="X216">
            <v>38322</v>
          </cell>
        </row>
        <row r="217">
          <cell r="A217" t="str">
            <v>332078</v>
          </cell>
          <cell r="B217" t="str">
            <v xml:space="preserve">PONTAS PASARIBU    </v>
          </cell>
          <cell r="C217" t="str">
            <v>05</v>
          </cell>
          <cell r="D217" t="str">
            <v>01/04/2001</v>
          </cell>
          <cell r="E217" t="str">
            <v>MPPK S/D 31072004</v>
          </cell>
          <cell r="F217" t="str">
            <v>05</v>
          </cell>
          <cell r="G217" t="str">
            <v>25/07/2003</v>
          </cell>
          <cell r="H217">
            <v>17739</v>
          </cell>
          <cell r="I217" t="str">
            <v>0000066675</v>
          </cell>
          <cell r="J217" t="str">
            <v>D1</v>
          </cell>
          <cell r="K217" t="str">
            <v>PEND MIGAS / PKL I</v>
          </cell>
          <cell r="L217" t="str">
            <v>PLAJU</v>
          </cell>
          <cell r="M217" t="str">
            <v>03/07/1972</v>
          </cell>
          <cell r="N217" t="str">
            <v>E13730</v>
          </cell>
          <cell r="O217" t="str">
            <v>H I K</v>
          </cell>
          <cell r="P217">
            <v>6</v>
          </cell>
          <cell r="Q217">
            <v>7</v>
          </cell>
          <cell r="R217">
            <v>5</v>
          </cell>
          <cell r="S217">
            <v>21.666666666666668</v>
          </cell>
          <cell r="T217">
            <v>4</v>
          </cell>
          <cell r="U217">
            <v>1</v>
          </cell>
          <cell r="V217">
            <v>0</v>
          </cell>
          <cell r="W217">
            <v>56</v>
          </cell>
          <cell r="X217">
            <v>37827</v>
          </cell>
        </row>
        <row r="218">
          <cell r="A218" t="str">
            <v>332864</v>
          </cell>
          <cell r="B218" t="str">
            <v xml:space="preserve">BINSAR SILITONGA    </v>
          </cell>
          <cell r="C218" t="str">
            <v>08</v>
          </cell>
          <cell r="D218" t="str">
            <v>01/04/2001</v>
          </cell>
          <cell r="E218" t="str">
            <v>PWS. LIS/INT/MEK/FASUM</v>
          </cell>
          <cell r="F218" t="str">
            <v>06</v>
          </cell>
          <cell r="G218" t="str">
            <v>16/09/2003</v>
          </cell>
          <cell r="H218">
            <v>18495</v>
          </cell>
          <cell r="I218" t="str">
            <v>0000056656</v>
          </cell>
          <cell r="J218" t="str">
            <v>SMK</v>
          </cell>
          <cell r="K218" t="str">
            <v>S.T.M  LISTRIK</v>
          </cell>
          <cell r="L218" t="str">
            <v>PLAJU</v>
          </cell>
          <cell r="M218" t="str">
            <v>22/07/1971</v>
          </cell>
          <cell r="N218" t="str">
            <v>E13530</v>
          </cell>
          <cell r="O218" t="str">
            <v>FASUM</v>
          </cell>
          <cell r="P218">
            <v>6</v>
          </cell>
          <cell r="Q218">
            <v>5</v>
          </cell>
          <cell r="R218">
            <v>6</v>
          </cell>
          <cell r="S218">
            <v>18.333333333333332</v>
          </cell>
          <cell r="T218">
            <v>3</v>
          </cell>
          <cell r="U218">
            <v>1</v>
          </cell>
          <cell r="V218">
            <v>-2</v>
          </cell>
          <cell r="W218">
            <v>54</v>
          </cell>
          <cell r="X218">
            <v>38584</v>
          </cell>
        </row>
        <row r="219">
          <cell r="A219" t="str">
            <v>335278</v>
          </cell>
          <cell r="B219" t="str">
            <v xml:space="preserve">SULARTO .H.    </v>
          </cell>
          <cell r="C219" t="str">
            <v>05</v>
          </cell>
          <cell r="D219" t="str">
            <v>01/04/2003</v>
          </cell>
          <cell r="E219" t="str">
            <v>MPPK S/D 31072004</v>
          </cell>
          <cell r="F219" t="str">
            <v>05</v>
          </cell>
          <cell r="G219" t="str">
            <v>03/07/2003</v>
          </cell>
          <cell r="H219">
            <v>17717</v>
          </cell>
          <cell r="I219" t="str">
            <v>0000066564</v>
          </cell>
          <cell r="J219" t="str">
            <v>D3</v>
          </cell>
          <cell r="K219" t="str">
            <v>AKKES ANESTESI</v>
          </cell>
          <cell r="L219" t="str">
            <v>PLAJU</v>
          </cell>
          <cell r="M219" t="str">
            <v>01/08/1972</v>
          </cell>
          <cell r="N219" t="str">
            <v>E13730</v>
          </cell>
          <cell r="O219" t="str">
            <v>H I K</v>
          </cell>
          <cell r="P219">
            <v>5</v>
          </cell>
          <cell r="Q219">
            <v>6</v>
          </cell>
          <cell r="R219">
            <v>4</v>
          </cell>
          <cell r="S219">
            <v>15</v>
          </cell>
          <cell r="T219">
            <v>6</v>
          </cell>
          <cell r="U219">
            <v>1</v>
          </cell>
          <cell r="V219">
            <v>0</v>
          </cell>
          <cell r="W219">
            <v>56</v>
          </cell>
          <cell r="X219">
            <v>37805</v>
          </cell>
        </row>
        <row r="220">
          <cell r="A220" t="str">
            <v>337943</v>
          </cell>
          <cell r="B220" t="str">
            <v xml:space="preserve">EDYWAN ACHMAD  S.SO  </v>
          </cell>
          <cell r="C220" t="str">
            <v>07</v>
          </cell>
          <cell r="D220" t="str">
            <v>01/10/2001</v>
          </cell>
          <cell r="E220" t="str">
            <v>PWS. KEAGENAN</v>
          </cell>
          <cell r="F220" t="str">
            <v>06</v>
          </cell>
          <cell r="G220" t="str">
            <v>15/02/2004</v>
          </cell>
          <cell r="H220">
            <v>18861</v>
          </cell>
          <cell r="I220" t="str">
            <v>0000056655</v>
          </cell>
          <cell r="J220" t="str">
            <v>S1</v>
          </cell>
          <cell r="K220" t="str">
            <v>ADMINISTRASI NEGARA</v>
          </cell>
          <cell r="L220" t="str">
            <v>PLAJU</v>
          </cell>
          <cell r="M220" t="str">
            <v>20/04/1972</v>
          </cell>
          <cell r="N220" t="str">
            <v>E13C00</v>
          </cell>
          <cell r="O220" t="str">
            <v>DOK &amp; PKP</v>
          </cell>
          <cell r="P220">
            <v>6</v>
          </cell>
          <cell r="Q220">
            <v>5</v>
          </cell>
          <cell r="R220">
            <v>5</v>
          </cell>
          <cell r="S220">
            <v>16.666666666666668</v>
          </cell>
          <cell r="T220">
            <v>7</v>
          </cell>
          <cell r="U220">
            <v>0</v>
          </cell>
          <cell r="V220">
            <v>-1</v>
          </cell>
          <cell r="W220">
            <v>53</v>
          </cell>
          <cell r="X220">
            <v>38950</v>
          </cell>
        </row>
        <row r="221">
          <cell r="A221" t="str">
            <v>338526</v>
          </cell>
          <cell r="B221" t="str">
            <v xml:space="preserve">ROHANA    </v>
          </cell>
          <cell r="C221" t="str">
            <v>06</v>
          </cell>
          <cell r="D221" t="str">
            <v>01/04/2001</v>
          </cell>
          <cell r="E221" t="str">
            <v>MPPK S/D 31102004</v>
          </cell>
          <cell r="F221" t="str">
            <v>06</v>
          </cell>
          <cell r="G221" t="str">
            <v>20/10/2003</v>
          </cell>
          <cell r="H221">
            <v>17826</v>
          </cell>
          <cell r="I221" t="str">
            <v>0000065654</v>
          </cell>
          <cell r="J221" t="str">
            <v>SMK</v>
          </cell>
          <cell r="K221" t="str">
            <v>SEK BIDAN</v>
          </cell>
          <cell r="L221" t="str">
            <v>PLAJU</v>
          </cell>
          <cell r="M221" t="str">
            <v>04/05/1970</v>
          </cell>
          <cell r="N221" t="str">
            <v>E13730</v>
          </cell>
          <cell r="O221" t="str">
            <v>H I K</v>
          </cell>
          <cell r="P221">
            <v>6</v>
          </cell>
          <cell r="Q221">
            <v>5</v>
          </cell>
          <cell r="R221">
            <v>4</v>
          </cell>
          <cell r="S221">
            <v>15</v>
          </cell>
          <cell r="T221">
            <v>3</v>
          </cell>
          <cell r="U221">
            <v>1</v>
          </cell>
          <cell r="V221">
            <v>0</v>
          </cell>
          <cell r="W221">
            <v>56</v>
          </cell>
          <cell r="X221">
            <v>37914</v>
          </cell>
        </row>
        <row r="222">
          <cell r="A222" t="str">
            <v>338542</v>
          </cell>
          <cell r="B222" t="str">
            <v xml:space="preserve">RUSLI HASAN    </v>
          </cell>
          <cell r="C222" t="str">
            <v>09</v>
          </cell>
          <cell r="D222" t="str">
            <v>01/10/2001</v>
          </cell>
          <cell r="E222" t="str">
            <v>TEKNISI LAS</v>
          </cell>
          <cell r="F222" t="str">
            <v>08</v>
          </cell>
          <cell r="G222" t="str">
            <v>01/07/2003</v>
          </cell>
          <cell r="H222">
            <v>18130</v>
          </cell>
          <cell r="I222" t="str">
            <v>0000056555</v>
          </cell>
          <cell r="J222" t="str">
            <v>SMA</v>
          </cell>
          <cell r="K222" t="str">
            <v>S.M.A / SOSIAL</v>
          </cell>
          <cell r="L222" t="str">
            <v>PLAJU</v>
          </cell>
          <cell r="M222" t="str">
            <v>19/04/1971</v>
          </cell>
          <cell r="N222" t="str">
            <v>E13A50</v>
          </cell>
          <cell r="O222" t="str">
            <v>BENGKEL</v>
          </cell>
          <cell r="P222">
            <v>5</v>
          </cell>
          <cell r="Q222">
            <v>5</v>
          </cell>
          <cell r="R222">
            <v>5</v>
          </cell>
          <cell r="S222">
            <v>15</v>
          </cell>
          <cell r="T222">
            <v>3</v>
          </cell>
          <cell r="U222">
            <v>1</v>
          </cell>
          <cell r="V222">
            <v>-1</v>
          </cell>
          <cell r="W222">
            <v>55</v>
          </cell>
          <cell r="X222">
            <v>38219</v>
          </cell>
        </row>
        <row r="223">
          <cell r="A223" t="str">
            <v>339003</v>
          </cell>
          <cell r="B223" t="str">
            <v xml:space="preserve">USMAN GUMANTI    </v>
          </cell>
          <cell r="C223" t="str">
            <v>10</v>
          </cell>
          <cell r="D223" t="str">
            <v>01/04/2001</v>
          </cell>
          <cell r="E223" t="str">
            <v>AST. JAGA DISTRIBUSI</v>
          </cell>
          <cell r="F223" t="str">
            <v>09</v>
          </cell>
          <cell r="G223" t="str">
            <v>01/10/2002</v>
          </cell>
          <cell r="H223">
            <v>18378</v>
          </cell>
          <cell r="I223" t="str">
            <v>0000066566</v>
          </cell>
          <cell r="J223" t="str">
            <v>SMA</v>
          </cell>
          <cell r="K223" t="str">
            <v>S.M.A / SOSIAL</v>
          </cell>
          <cell r="L223" t="str">
            <v>PLAJU</v>
          </cell>
          <cell r="M223" t="str">
            <v>26/03/1968</v>
          </cell>
          <cell r="N223" t="str">
            <v>E13118</v>
          </cell>
          <cell r="O223" t="str">
            <v>U T L</v>
          </cell>
          <cell r="P223">
            <v>5</v>
          </cell>
          <cell r="Q223">
            <v>6</v>
          </cell>
          <cell r="R223">
            <v>6</v>
          </cell>
          <cell r="S223">
            <v>18.333333333333332</v>
          </cell>
          <cell r="T223">
            <v>3</v>
          </cell>
          <cell r="U223">
            <v>2</v>
          </cell>
          <cell r="V223">
            <v>-1</v>
          </cell>
          <cell r="W223">
            <v>54</v>
          </cell>
          <cell r="X223">
            <v>38467</v>
          </cell>
        </row>
        <row r="224">
          <cell r="A224" t="str">
            <v>341385</v>
          </cell>
          <cell r="B224" t="str">
            <v xml:space="preserve">ALI ADJI  M.    </v>
          </cell>
          <cell r="C224" t="str">
            <v>10</v>
          </cell>
          <cell r="D224" t="str">
            <v>01/04/2002</v>
          </cell>
          <cell r="E224" t="str">
            <v>MPPK S/D 31102004</v>
          </cell>
          <cell r="F224" t="str">
            <v>10</v>
          </cell>
          <cell r="G224" t="str">
            <v>10/10/2003</v>
          </cell>
          <cell r="H224">
            <v>17816</v>
          </cell>
          <cell r="I224" t="str">
            <v>0000066655</v>
          </cell>
          <cell r="J224" t="str">
            <v>SMA</v>
          </cell>
          <cell r="K224" t="str">
            <v>SMA - FISIKA/PERSAMAAN</v>
          </cell>
          <cell r="L224" t="str">
            <v>PLAJU</v>
          </cell>
          <cell r="M224" t="str">
            <v>25/08/1971</v>
          </cell>
          <cell r="N224" t="str">
            <v>E13730</v>
          </cell>
          <cell r="O224" t="str">
            <v>H I K</v>
          </cell>
          <cell r="P224">
            <v>6</v>
          </cell>
          <cell r="Q224">
            <v>5</v>
          </cell>
          <cell r="R224">
            <v>5</v>
          </cell>
          <cell r="S224">
            <v>16.666666666666668</v>
          </cell>
          <cell r="T224">
            <v>3</v>
          </cell>
          <cell r="U224">
            <v>1</v>
          </cell>
          <cell r="V224">
            <v>0</v>
          </cell>
          <cell r="W224">
            <v>56</v>
          </cell>
          <cell r="X224">
            <v>37904</v>
          </cell>
        </row>
        <row r="225">
          <cell r="A225" t="str">
            <v>349283</v>
          </cell>
          <cell r="B225" t="str">
            <v xml:space="preserve">M.A. MANURUNG    </v>
          </cell>
          <cell r="C225" t="str">
            <v>08</v>
          </cell>
          <cell r="D225" t="str">
            <v>01/10/2000</v>
          </cell>
          <cell r="E225" t="str">
            <v>KKM TM.INDRA.II</v>
          </cell>
          <cell r="F225" t="str">
            <v>07</v>
          </cell>
          <cell r="G225" t="str">
            <v>15/02/2004</v>
          </cell>
          <cell r="H225">
            <v>18855</v>
          </cell>
          <cell r="I225" t="str">
            <v>0000056555</v>
          </cell>
          <cell r="J225" t="str">
            <v>SMA</v>
          </cell>
          <cell r="K225" t="str">
            <v>MESIN MOTOR DIESEL (MMD)</v>
          </cell>
          <cell r="L225" t="str">
            <v>PLAJU</v>
          </cell>
          <cell r="M225" t="str">
            <v>23/10/1972</v>
          </cell>
          <cell r="N225" t="str">
            <v>E13C00</v>
          </cell>
          <cell r="O225" t="str">
            <v>DOK &amp; PKP</v>
          </cell>
          <cell r="P225">
            <v>5</v>
          </cell>
          <cell r="Q225">
            <v>5</v>
          </cell>
          <cell r="R225">
            <v>5</v>
          </cell>
          <cell r="S225">
            <v>15</v>
          </cell>
          <cell r="T225">
            <v>3</v>
          </cell>
          <cell r="U225">
            <v>0</v>
          </cell>
          <cell r="V225">
            <v>-1</v>
          </cell>
          <cell r="W225">
            <v>53</v>
          </cell>
          <cell r="X225">
            <v>38944</v>
          </cell>
        </row>
        <row r="226">
          <cell r="A226" t="str">
            <v>350976</v>
          </cell>
          <cell r="B226" t="str">
            <v xml:space="preserve">EDDY SJAHPUTRA  A.MD  </v>
          </cell>
          <cell r="C226" t="str">
            <v>05</v>
          </cell>
          <cell r="D226" t="str">
            <v>01/04/2003</v>
          </cell>
          <cell r="E226" t="str">
            <v>MATERIAL ANALIS</v>
          </cell>
          <cell r="F226" t="str">
            <v>05</v>
          </cell>
          <cell r="G226" t="str">
            <v>15/07/2002</v>
          </cell>
          <cell r="H226">
            <v>19232</v>
          </cell>
          <cell r="I226" t="str">
            <v>0000035565</v>
          </cell>
          <cell r="J226" t="str">
            <v>D3</v>
          </cell>
          <cell r="K226" t="str">
            <v>AKA.III / LOG - MATERIAL</v>
          </cell>
          <cell r="L226" t="str">
            <v>SUNGAI GERONG</v>
          </cell>
          <cell r="M226" t="str">
            <v>02/01/1973</v>
          </cell>
          <cell r="N226" t="str">
            <v>E13A10</v>
          </cell>
          <cell r="O226" t="str">
            <v>PERENCANAAN</v>
          </cell>
          <cell r="P226">
            <v>5</v>
          </cell>
          <cell r="Q226">
            <v>6</v>
          </cell>
          <cell r="R226">
            <v>5</v>
          </cell>
          <cell r="S226">
            <v>16.666666666666668</v>
          </cell>
          <cell r="T226">
            <v>6</v>
          </cell>
          <cell r="U226">
            <v>2</v>
          </cell>
          <cell r="V226">
            <v>0</v>
          </cell>
          <cell r="W226">
            <v>52</v>
          </cell>
          <cell r="X226">
            <v>39320</v>
          </cell>
        </row>
        <row r="227">
          <cell r="A227" t="str">
            <v>351786</v>
          </cell>
          <cell r="B227" t="str">
            <v xml:space="preserve">A. GAFAR    </v>
          </cell>
          <cell r="C227" t="str">
            <v>08</v>
          </cell>
          <cell r="D227" t="str">
            <v>01/04/2003</v>
          </cell>
          <cell r="E227" t="str">
            <v>AST. JAGA MARK V</v>
          </cell>
          <cell r="F227" t="str">
            <v>08</v>
          </cell>
          <cell r="G227" t="str">
            <v>03/01/2000</v>
          </cell>
          <cell r="H227">
            <v>18607</v>
          </cell>
          <cell r="I227" t="str">
            <v>0000045665</v>
          </cell>
          <cell r="J227" t="str">
            <v>SMA</v>
          </cell>
          <cell r="K227" t="str">
            <v>P K MIGAS</v>
          </cell>
          <cell r="L227" t="str">
            <v>PLAJU</v>
          </cell>
          <cell r="M227" t="str">
            <v>16/01/1973</v>
          </cell>
          <cell r="N227" t="str">
            <v>E13118</v>
          </cell>
          <cell r="O227" t="str">
            <v>U T L</v>
          </cell>
          <cell r="P227">
            <v>6</v>
          </cell>
          <cell r="Q227">
            <v>6</v>
          </cell>
          <cell r="R227">
            <v>5</v>
          </cell>
          <cell r="S227">
            <v>18.333333333333332</v>
          </cell>
          <cell r="T227">
            <v>3</v>
          </cell>
          <cell r="U227">
            <v>4</v>
          </cell>
          <cell r="V227">
            <v>0</v>
          </cell>
          <cell r="W227">
            <v>54</v>
          </cell>
          <cell r="X227">
            <v>38696</v>
          </cell>
        </row>
        <row r="228">
          <cell r="A228" t="str">
            <v>351794</v>
          </cell>
          <cell r="B228" t="str">
            <v xml:space="preserve">A. IRNUDIN    </v>
          </cell>
          <cell r="C228" t="str">
            <v>09</v>
          </cell>
          <cell r="D228" t="str">
            <v>01/04/2001</v>
          </cell>
          <cell r="E228" t="str">
            <v>AST. DISTRIBUSI LIS SG</v>
          </cell>
          <cell r="F228" t="str">
            <v>08</v>
          </cell>
          <cell r="G228" t="str">
            <v>01/08/2003</v>
          </cell>
          <cell r="H228">
            <v>19599</v>
          </cell>
          <cell r="I228" t="str">
            <v>0000056656</v>
          </cell>
          <cell r="J228" t="str">
            <v>SMK</v>
          </cell>
          <cell r="K228" t="str">
            <v>S T M / MESIN</v>
          </cell>
          <cell r="L228" t="str">
            <v>PLAJU</v>
          </cell>
          <cell r="M228" t="str">
            <v>16/01/1973</v>
          </cell>
          <cell r="N228" t="str">
            <v>E13118</v>
          </cell>
          <cell r="O228" t="str">
            <v>U T L</v>
          </cell>
          <cell r="P228">
            <v>6</v>
          </cell>
          <cell r="Q228">
            <v>5</v>
          </cell>
          <cell r="R228">
            <v>6</v>
          </cell>
          <cell r="S228">
            <v>18.333333333333332</v>
          </cell>
          <cell r="T228">
            <v>3</v>
          </cell>
          <cell r="U228">
            <v>1</v>
          </cell>
          <cell r="V228">
            <v>-1</v>
          </cell>
          <cell r="W228">
            <v>51</v>
          </cell>
          <cell r="X228">
            <v>39688</v>
          </cell>
        </row>
        <row r="229">
          <cell r="A229" t="str">
            <v>351834</v>
          </cell>
          <cell r="B229" t="str">
            <v xml:space="preserve">ALIAN    </v>
          </cell>
          <cell r="C229" t="str">
            <v>08</v>
          </cell>
          <cell r="D229" t="str">
            <v>01/04/2002</v>
          </cell>
          <cell r="E229" t="str">
            <v>TEKNISI NON ROT.EQUIP</v>
          </cell>
          <cell r="F229" t="str">
            <v>07</v>
          </cell>
          <cell r="G229" t="str">
            <v>01/12/2003</v>
          </cell>
          <cell r="H229">
            <v>19794</v>
          </cell>
          <cell r="I229" t="str">
            <v>0000066666</v>
          </cell>
          <cell r="J229" t="str">
            <v>D1</v>
          </cell>
          <cell r="K229" t="str">
            <v>PKL TEK PMKIL II</v>
          </cell>
          <cell r="L229" t="str">
            <v>PLAJU</v>
          </cell>
          <cell r="M229" t="str">
            <v>16/01/1973</v>
          </cell>
          <cell r="N229" t="str">
            <v>E13A50</v>
          </cell>
          <cell r="O229" t="str">
            <v>BENGKEL</v>
          </cell>
          <cell r="P229">
            <v>6</v>
          </cell>
          <cell r="Q229">
            <v>6</v>
          </cell>
          <cell r="R229">
            <v>6</v>
          </cell>
          <cell r="S229">
            <v>20</v>
          </cell>
          <cell r="T229">
            <v>4</v>
          </cell>
          <cell r="U229">
            <v>1</v>
          </cell>
          <cell r="V229">
            <v>-1</v>
          </cell>
          <cell r="W229">
            <v>50</v>
          </cell>
          <cell r="X229">
            <v>39883</v>
          </cell>
        </row>
        <row r="230">
          <cell r="A230" t="str">
            <v>351891</v>
          </cell>
          <cell r="B230" t="str">
            <v xml:space="preserve">DJAMALUDDIN    </v>
          </cell>
          <cell r="C230" t="str">
            <v>09</v>
          </cell>
          <cell r="D230" t="str">
            <v>01/04/2003</v>
          </cell>
          <cell r="E230" t="str">
            <v>TEKNISI ROT. EQUIP.</v>
          </cell>
          <cell r="F230" t="str">
            <v>09</v>
          </cell>
          <cell r="G230" t="str">
            <v>01/10/2002</v>
          </cell>
          <cell r="H230">
            <v>19003</v>
          </cell>
          <cell r="I230" t="str">
            <v>0000045665</v>
          </cell>
          <cell r="J230" t="str">
            <v>SMA</v>
          </cell>
          <cell r="K230" t="str">
            <v>S.M.A-B/PASPAL</v>
          </cell>
          <cell r="L230" t="str">
            <v>PLAJU</v>
          </cell>
          <cell r="M230" t="str">
            <v>16/01/1973</v>
          </cell>
          <cell r="N230" t="str">
            <v>E13A50</v>
          </cell>
          <cell r="O230" t="str">
            <v>BENGKEL</v>
          </cell>
          <cell r="P230">
            <v>6</v>
          </cell>
          <cell r="Q230">
            <v>6</v>
          </cell>
          <cell r="R230">
            <v>5</v>
          </cell>
          <cell r="S230">
            <v>18.333333333333332</v>
          </cell>
          <cell r="T230">
            <v>3</v>
          </cell>
          <cell r="U230">
            <v>2</v>
          </cell>
          <cell r="V230">
            <v>0</v>
          </cell>
          <cell r="W230">
            <v>52</v>
          </cell>
          <cell r="X230">
            <v>39092</v>
          </cell>
        </row>
        <row r="231">
          <cell r="A231" t="str">
            <v>351907</v>
          </cell>
          <cell r="B231" t="str">
            <v xml:space="preserve">GORTAP LIMBONG    </v>
          </cell>
          <cell r="C231" t="str">
            <v>08</v>
          </cell>
          <cell r="D231" t="str">
            <v>01/04/2003</v>
          </cell>
          <cell r="E231" t="str">
            <v>AST. JAGA PTU PS - 1</v>
          </cell>
          <cell r="F231" t="str">
            <v>08</v>
          </cell>
          <cell r="G231" t="str">
            <v>01/10/2001</v>
          </cell>
          <cell r="H231">
            <v>18748</v>
          </cell>
          <cell r="I231" t="str">
            <v>0000065665</v>
          </cell>
          <cell r="J231" t="str">
            <v>SMK</v>
          </cell>
          <cell r="K231" t="str">
            <v>S.T.M  MESIN</v>
          </cell>
          <cell r="L231" t="str">
            <v>PLAJU</v>
          </cell>
          <cell r="M231" t="str">
            <v>16/01/1973</v>
          </cell>
          <cell r="N231" t="str">
            <v>E13118</v>
          </cell>
          <cell r="O231" t="str">
            <v>U T L</v>
          </cell>
          <cell r="P231">
            <v>6</v>
          </cell>
          <cell r="Q231">
            <v>6</v>
          </cell>
          <cell r="R231">
            <v>5</v>
          </cell>
          <cell r="S231">
            <v>18.333333333333332</v>
          </cell>
          <cell r="T231">
            <v>3</v>
          </cell>
          <cell r="U231">
            <v>3</v>
          </cell>
          <cell r="V231">
            <v>0</v>
          </cell>
          <cell r="W231">
            <v>53</v>
          </cell>
          <cell r="X231">
            <v>38837</v>
          </cell>
        </row>
        <row r="232">
          <cell r="A232" t="str">
            <v>351972</v>
          </cell>
          <cell r="B232" t="str">
            <v xml:space="preserve">M. THAMRIN    </v>
          </cell>
          <cell r="C232" t="str">
            <v>08</v>
          </cell>
          <cell r="D232" t="str">
            <v>01/04/2003</v>
          </cell>
          <cell r="E232" t="str">
            <v>TEKNISI LISTRIK</v>
          </cell>
          <cell r="F232" t="str">
            <v>08</v>
          </cell>
          <cell r="G232" t="str">
            <v>31/12/2000</v>
          </cell>
          <cell r="H232">
            <v>18989</v>
          </cell>
          <cell r="I232" t="str">
            <v>0000055665</v>
          </cell>
          <cell r="J232" t="str">
            <v>D1</v>
          </cell>
          <cell r="K232" t="str">
            <v>AKA LISTRIK I</v>
          </cell>
          <cell r="L232" t="str">
            <v>PLAJU</v>
          </cell>
          <cell r="M232" t="str">
            <v>16/01/1973</v>
          </cell>
          <cell r="N232" t="str">
            <v>E13A50</v>
          </cell>
          <cell r="O232" t="str">
            <v>BENGKEL</v>
          </cell>
          <cell r="P232">
            <v>6</v>
          </cell>
          <cell r="Q232">
            <v>6</v>
          </cell>
          <cell r="R232">
            <v>5</v>
          </cell>
          <cell r="S232">
            <v>18.333333333333332</v>
          </cell>
          <cell r="T232">
            <v>4</v>
          </cell>
          <cell r="U232">
            <v>4</v>
          </cell>
          <cell r="V232">
            <v>0</v>
          </cell>
          <cell r="W232">
            <v>53</v>
          </cell>
          <cell r="X232">
            <v>39078</v>
          </cell>
        </row>
        <row r="233">
          <cell r="A233" t="str">
            <v>352011</v>
          </cell>
          <cell r="B233" t="str">
            <v xml:space="preserve">PRAPTONO  A.MA  </v>
          </cell>
          <cell r="C233" t="str">
            <v>06</v>
          </cell>
          <cell r="D233" t="str">
            <v>01/04/2002</v>
          </cell>
          <cell r="E233" t="str">
            <v>PWS.REN AREA I</v>
          </cell>
          <cell r="F233" t="str">
            <v>05</v>
          </cell>
          <cell r="G233" t="str">
            <v>15/07/2002</v>
          </cell>
          <cell r="H233">
            <v>19325</v>
          </cell>
          <cell r="I233" t="str">
            <v>0000066666</v>
          </cell>
          <cell r="J233" t="str">
            <v>D2</v>
          </cell>
          <cell r="K233" t="str">
            <v>AKA AKT PERMINY II</v>
          </cell>
          <cell r="L233" t="str">
            <v>PLAJU</v>
          </cell>
          <cell r="M233" t="str">
            <v>16/01/1973</v>
          </cell>
          <cell r="N233" t="str">
            <v>E13A10</v>
          </cell>
          <cell r="O233" t="str">
            <v>PERENCANAAN</v>
          </cell>
          <cell r="P233">
            <v>6</v>
          </cell>
          <cell r="Q233">
            <v>6</v>
          </cell>
          <cell r="R233">
            <v>6</v>
          </cell>
          <cell r="S233">
            <v>20</v>
          </cell>
          <cell r="T233">
            <v>5</v>
          </cell>
          <cell r="U233">
            <v>2</v>
          </cell>
          <cell r="V233">
            <v>-1</v>
          </cell>
          <cell r="W233">
            <v>52</v>
          </cell>
          <cell r="X233">
            <v>39413</v>
          </cell>
        </row>
        <row r="234">
          <cell r="A234" t="str">
            <v>352085</v>
          </cell>
          <cell r="B234" t="str">
            <v xml:space="preserve">SUKATNO    </v>
          </cell>
          <cell r="C234" t="str">
            <v>09</v>
          </cell>
          <cell r="D234" t="str">
            <v>01/10/2001</v>
          </cell>
          <cell r="E234" t="str">
            <v>TEKNISI ROT. EQUIPMENT</v>
          </cell>
          <cell r="F234" t="str">
            <v>09</v>
          </cell>
          <cell r="G234" t="str">
            <v>31/12/2000</v>
          </cell>
          <cell r="H234">
            <v>19175</v>
          </cell>
          <cell r="I234" t="str">
            <v>0000056556</v>
          </cell>
          <cell r="J234" t="str">
            <v>SMA</v>
          </cell>
          <cell r="K234" t="str">
            <v>SMA/PASPAL/IPA</v>
          </cell>
          <cell r="L234" t="str">
            <v>PLAJU</v>
          </cell>
          <cell r="M234" t="str">
            <v>16/01/1973</v>
          </cell>
          <cell r="N234" t="str">
            <v>E13A50</v>
          </cell>
          <cell r="O234" t="str">
            <v>BENGKEL</v>
          </cell>
          <cell r="P234">
            <v>5</v>
          </cell>
          <cell r="Q234">
            <v>5</v>
          </cell>
          <cell r="R234">
            <v>6</v>
          </cell>
          <cell r="S234">
            <v>16.666666666666668</v>
          </cell>
          <cell r="T234">
            <v>3</v>
          </cell>
          <cell r="U234">
            <v>4</v>
          </cell>
          <cell r="V234">
            <v>0</v>
          </cell>
          <cell r="W234">
            <v>52</v>
          </cell>
          <cell r="X234">
            <v>39263</v>
          </cell>
        </row>
        <row r="235">
          <cell r="A235" t="str">
            <v>352109</v>
          </cell>
          <cell r="B235" t="str">
            <v xml:space="preserve">SUPRAPTO  DRS  </v>
          </cell>
          <cell r="C235" t="str">
            <v>08</v>
          </cell>
          <cell r="D235" t="str">
            <v>01/10/2001</v>
          </cell>
          <cell r="E235" t="str">
            <v>AST. JAGA CONSOLE 7</v>
          </cell>
          <cell r="F235" t="str">
            <v>07</v>
          </cell>
          <cell r="G235" t="str">
            <v>10/11/2003</v>
          </cell>
          <cell r="H235">
            <v>18485</v>
          </cell>
          <cell r="I235" t="str">
            <v>0000046556</v>
          </cell>
          <cell r="J235" t="str">
            <v>S1</v>
          </cell>
          <cell r="K235" t="str">
            <v>ADMINISTRASI NEGARA</v>
          </cell>
          <cell r="L235" t="str">
            <v>PLAJU</v>
          </cell>
          <cell r="M235" t="str">
            <v>16/01/1973</v>
          </cell>
          <cell r="N235" t="str">
            <v>E13118</v>
          </cell>
          <cell r="O235" t="str">
            <v>U T L</v>
          </cell>
          <cell r="P235">
            <v>5</v>
          </cell>
          <cell r="Q235">
            <v>5</v>
          </cell>
          <cell r="R235">
            <v>6</v>
          </cell>
          <cell r="S235">
            <v>16.666666666666668</v>
          </cell>
          <cell r="T235">
            <v>7</v>
          </cell>
          <cell r="U235">
            <v>1</v>
          </cell>
          <cell r="V235">
            <v>-1</v>
          </cell>
          <cell r="W235">
            <v>54</v>
          </cell>
          <cell r="X235">
            <v>38574</v>
          </cell>
        </row>
        <row r="236">
          <cell r="A236" t="str">
            <v>352125</v>
          </cell>
          <cell r="B236" t="str">
            <v xml:space="preserve">SUWANDI  A.MA  </v>
          </cell>
          <cell r="C236" t="str">
            <v>07</v>
          </cell>
          <cell r="D236" t="str">
            <v>01/04/2002</v>
          </cell>
          <cell r="E236" t="str">
            <v>PWS. JAGA PTL &amp; U PS-2</v>
          </cell>
          <cell r="F236" t="str">
            <v>06</v>
          </cell>
          <cell r="G236" t="str">
            <v>01/08/2003</v>
          </cell>
          <cell r="H236">
            <v>19359</v>
          </cell>
          <cell r="I236" t="str">
            <v>0000066666</v>
          </cell>
          <cell r="J236" t="str">
            <v>D2</v>
          </cell>
          <cell r="K236" t="str">
            <v>AKA UTILITIES II</v>
          </cell>
          <cell r="L236" t="str">
            <v>PLAJU</v>
          </cell>
          <cell r="M236" t="str">
            <v>16/01/1973</v>
          </cell>
          <cell r="N236" t="str">
            <v>E13118</v>
          </cell>
          <cell r="O236" t="str">
            <v>U T L</v>
          </cell>
          <cell r="P236">
            <v>6</v>
          </cell>
          <cell r="Q236">
            <v>6</v>
          </cell>
          <cell r="R236">
            <v>6</v>
          </cell>
          <cell r="S236">
            <v>20</v>
          </cell>
          <cell r="T236">
            <v>5</v>
          </cell>
          <cell r="U236">
            <v>1</v>
          </cell>
          <cell r="V236">
            <v>-1</v>
          </cell>
          <cell r="W236">
            <v>52</v>
          </cell>
          <cell r="X236">
            <v>39447</v>
          </cell>
        </row>
        <row r="237">
          <cell r="A237" t="str">
            <v>352133</v>
          </cell>
          <cell r="B237" t="str">
            <v xml:space="preserve">SYAMSUARDI    </v>
          </cell>
          <cell r="C237" t="str">
            <v>08</v>
          </cell>
          <cell r="D237" t="str">
            <v>01/10/2003</v>
          </cell>
          <cell r="E237" t="str">
            <v>AST. JAGA PTU PS - 1</v>
          </cell>
          <cell r="F237" t="str">
            <v>08</v>
          </cell>
          <cell r="G237" t="str">
            <v>01/10/2001</v>
          </cell>
          <cell r="H237">
            <v>18275</v>
          </cell>
          <cell r="I237" t="str">
            <v>0000065555</v>
          </cell>
          <cell r="J237" t="str">
            <v>SMA</v>
          </cell>
          <cell r="K237" t="str">
            <v>P K MIGAS</v>
          </cell>
          <cell r="L237" t="str">
            <v>PLAJU</v>
          </cell>
          <cell r="M237" t="str">
            <v>16/01/1973</v>
          </cell>
          <cell r="N237" t="str">
            <v>E13118</v>
          </cell>
          <cell r="O237" t="str">
            <v>U T L</v>
          </cell>
          <cell r="P237">
            <v>5</v>
          </cell>
          <cell r="Q237">
            <v>5</v>
          </cell>
          <cell r="R237">
            <v>5</v>
          </cell>
          <cell r="S237">
            <v>15</v>
          </cell>
          <cell r="T237">
            <v>3</v>
          </cell>
          <cell r="U237">
            <v>3</v>
          </cell>
          <cell r="V237">
            <v>0</v>
          </cell>
          <cell r="W237">
            <v>54</v>
          </cell>
          <cell r="X237">
            <v>38364</v>
          </cell>
        </row>
        <row r="238">
          <cell r="A238" t="str">
            <v>352158</v>
          </cell>
          <cell r="B238" t="str">
            <v xml:space="preserve">THOMAS ONG    </v>
          </cell>
          <cell r="C238" t="str">
            <v>08</v>
          </cell>
          <cell r="D238" t="str">
            <v>01/04/2001</v>
          </cell>
          <cell r="E238" t="str">
            <v>MPPK S/D 30062004</v>
          </cell>
          <cell r="F238" t="str">
            <v>08</v>
          </cell>
          <cell r="G238" t="str">
            <v>10/06/2003</v>
          </cell>
          <cell r="H238">
            <v>17694</v>
          </cell>
          <cell r="I238" t="str">
            <v>0000046555</v>
          </cell>
          <cell r="J238" t="str">
            <v>SMA</v>
          </cell>
          <cell r="K238" t="str">
            <v>S.M.A-B/PASPAL</v>
          </cell>
          <cell r="L238" t="str">
            <v>SUNGAI GERONG</v>
          </cell>
          <cell r="M238" t="str">
            <v>16/01/1973</v>
          </cell>
          <cell r="N238" t="str">
            <v>E13730</v>
          </cell>
          <cell r="O238" t="str">
            <v>H I K</v>
          </cell>
          <cell r="P238">
            <v>5</v>
          </cell>
          <cell r="Q238">
            <v>5</v>
          </cell>
          <cell r="R238">
            <v>5</v>
          </cell>
          <cell r="S238">
            <v>15</v>
          </cell>
          <cell r="T238">
            <v>3</v>
          </cell>
          <cell r="U238">
            <v>1</v>
          </cell>
          <cell r="V238">
            <v>0</v>
          </cell>
          <cell r="W238">
            <v>56</v>
          </cell>
          <cell r="X238">
            <v>37782</v>
          </cell>
        </row>
        <row r="239">
          <cell r="A239" t="str">
            <v>352166</v>
          </cell>
          <cell r="B239" t="str">
            <v xml:space="preserve">WARIB    </v>
          </cell>
          <cell r="C239" t="str">
            <v>09</v>
          </cell>
          <cell r="D239" t="str">
            <v>01/10/2003</v>
          </cell>
          <cell r="E239" t="str">
            <v>AST. TREATING</v>
          </cell>
          <cell r="F239" t="str">
            <v>08</v>
          </cell>
          <cell r="G239" t="str">
            <v>01/05/2002</v>
          </cell>
          <cell r="H239">
            <v>19720</v>
          </cell>
          <cell r="I239" t="str">
            <v>0000066555</v>
          </cell>
          <cell r="J239" t="str">
            <v>SMA</v>
          </cell>
          <cell r="K239" t="str">
            <v>P K MIGAS</v>
          </cell>
          <cell r="L239" t="str">
            <v>PLAJU</v>
          </cell>
          <cell r="M239" t="str">
            <v>16/01/1973</v>
          </cell>
          <cell r="N239" t="str">
            <v>E13111</v>
          </cell>
          <cell r="O239" t="str">
            <v>CD &amp; GP</v>
          </cell>
          <cell r="P239">
            <v>5</v>
          </cell>
          <cell r="Q239">
            <v>5</v>
          </cell>
          <cell r="R239">
            <v>5</v>
          </cell>
          <cell r="S239">
            <v>15</v>
          </cell>
          <cell r="T239">
            <v>3</v>
          </cell>
          <cell r="U239">
            <v>2</v>
          </cell>
          <cell r="V239">
            <v>-1</v>
          </cell>
          <cell r="W239">
            <v>51</v>
          </cell>
          <cell r="X239">
            <v>39809</v>
          </cell>
        </row>
        <row r="240">
          <cell r="A240" t="str">
            <v>352182</v>
          </cell>
          <cell r="B240" t="str">
            <v xml:space="preserve">ZULKARNAIN    </v>
          </cell>
          <cell r="C240" t="str">
            <v>09</v>
          </cell>
          <cell r="D240" t="str">
            <v>01/10/2000</v>
          </cell>
          <cell r="E240" t="str">
            <v>TEKNISI ROT. EQUIPMENT</v>
          </cell>
          <cell r="F240" t="str">
            <v>08</v>
          </cell>
          <cell r="G240" t="str">
            <v>01/07/2003</v>
          </cell>
          <cell r="H240">
            <v>19736</v>
          </cell>
          <cell r="I240" t="str">
            <v>0000064566</v>
          </cell>
          <cell r="J240" t="str">
            <v>D3</v>
          </cell>
          <cell r="K240" t="str">
            <v>SM TEKNIK SIPIL</v>
          </cell>
          <cell r="L240" t="str">
            <v>PLAJU</v>
          </cell>
          <cell r="M240" t="str">
            <v>16/01/1973</v>
          </cell>
          <cell r="N240" t="str">
            <v>E13A50</v>
          </cell>
          <cell r="O240" t="str">
            <v>BENGKEL</v>
          </cell>
          <cell r="P240">
            <v>5</v>
          </cell>
          <cell r="Q240">
            <v>6</v>
          </cell>
          <cell r="R240">
            <v>6</v>
          </cell>
          <cell r="S240">
            <v>18.333333333333332</v>
          </cell>
          <cell r="T240">
            <v>6</v>
          </cell>
          <cell r="U240">
            <v>1</v>
          </cell>
          <cell r="V240">
            <v>-1</v>
          </cell>
          <cell r="W240">
            <v>50</v>
          </cell>
          <cell r="X240">
            <v>39825</v>
          </cell>
        </row>
        <row r="241">
          <cell r="A241" t="str">
            <v>352328</v>
          </cell>
          <cell r="B241" t="str">
            <v xml:space="preserve">ABDUL AZIS    </v>
          </cell>
          <cell r="C241" t="str">
            <v>09</v>
          </cell>
          <cell r="D241" t="str">
            <v>01/04/2003</v>
          </cell>
          <cell r="E241" t="str">
            <v>AST. CD-IV, HP &amp; FO</v>
          </cell>
          <cell r="F241" t="str">
            <v>08</v>
          </cell>
          <cell r="G241" t="str">
            <v>01/05/2002</v>
          </cell>
          <cell r="H241">
            <v>19751</v>
          </cell>
          <cell r="I241" t="str">
            <v>0000066766</v>
          </cell>
          <cell r="J241" t="str">
            <v>SMA</v>
          </cell>
          <cell r="K241" t="str">
            <v>P K MIGAS</v>
          </cell>
          <cell r="L241" t="str">
            <v>PLAJU</v>
          </cell>
          <cell r="M241" t="str">
            <v>23/01/1973</v>
          </cell>
          <cell r="N241" t="str">
            <v>E13111</v>
          </cell>
          <cell r="O241" t="str">
            <v>CD &amp; GP</v>
          </cell>
          <cell r="P241">
            <v>7</v>
          </cell>
          <cell r="Q241">
            <v>6</v>
          </cell>
          <cell r="R241">
            <v>6</v>
          </cell>
          <cell r="S241">
            <v>23.333333333333332</v>
          </cell>
          <cell r="T241">
            <v>3</v>
          </cell>
          <cell r="U241">
            <v>2</v>
          </cell>
          <cell r="V241">
            <v>-1</v>
          </cell>
          <cell r="W241">
            <v>50</v>
          </cell>
          <cell r="X241">
            <v>39840</v>
          </cell>
        </row>
        <row r="242">
          <cell r="A242" t="str">
            <v>352336</v>
          </cell>
          <cell r="B242" t="str">
            <v xml:space="preserve">ABDUL AZIZ    </v>
          </cell>
          <cell r="C242" t="str">
            <v>06</v>
          </cell>
          <cell r="D242" t="str">
            <v>01/04/2001</v>
          </cell>
          <cell r="E242" t="str">
            <v>OPERATION ENGINEER LAB</v>
          </cell>
          <cell r="F242" t="str">
            <v>05</v>
          </cell>
          <cell r="G242" t="str">
            <v>16/06/2003</v>
          </cell>
          <cell r="H242">
            <v>18865</v>
          </cell>
          <cell r="I242" t="str">
            <v>0000056566</v>
          </cell>
          <cell r="J242" t="str">
            <v>D3</v>
          </cell>
          <cell r="K242" t="str">
            <v>AKA INSTR.  &amp; ELEKTRO III</v>
          </cell>
          <cell r="L242" t="str">
            <v>PLAJU</v>
          </cell>
          <cell r="M242" t="str">
            <v>23/01/1973</v>
          </cell>
          <cell r="N242" t="str">
            <v>E13140</v>
          </cell>
          <cell r="O242" t="str">
            <v>LABORATORIUM</v>
          </cell>
          <cell r="P242">
            <v>5</v>
          </cell>
          <cell r="Q242">
            <v>6</v>
          </cell>
          <cell r="R242">
            <v>6</v>
          </cell>
          <cell r="S242">
            <v>18.333333333333332</v>
          </cell>
          <cell r="T242">
            <v>6</v>
          </cell>
          <cell r="U242">
            <v>1</v>
          </cell>
          <cell r="V242">
            <v>-1</v>
          </cell>
          <cell r="W242">
            <v>53</v>
          </cell>
          <cell r="X242">
            <v>38954</v>
          </cell>
        </row>
        <row r="243">
          <cell r="A243" t="str">
            <v>352344</v>
          </cell>
          <cell r="B243" t="str">
            <v xml:space="preserve">ACHMAD RIFAI    </v>
          </cell>
          <cell r="C243" t="str">
            <v>08</v>
          </cell>
          <cell r="D243" t="str">
            <v>01/04/2002</v>
          </cell>
          <cell r="E243" t="str">
            <v>AST. TERMINAL/LLP</v>
          </cell>
          <cell r="F243" t="str">
            <v>08</v>
          </cell>
          <cell r="G243" t="str">
            <v>03/01/2000</v>
          </cell>
          <cell r="H243">
            <v>19839</v>
          </cell>
          <cell r="I243" t="str">
            <v>0000065656</v>
          </cell>
          <cell r="J243" t="str">
            <v>SMA</v>
          </cell>
          <cell r="K243" t="str">
            <v>SMA/PASPAL/IPA</v>
          </cell>
          <cell r="L243" t="str">
            <v>PLAJU</v>
          </cell>
          <cell r="M243" t="str">
            <v>23/01/1973</v>
          </cell>
          <cell r="N243" t="str">
            <v>E13540</v>
          </cell>
          <cell r="O243" t="str">
            <v>MARINE</v>
          </cell>
          <cell r="P243">
            <v>6</v>
          </cell>
          <cell r="Q243">
            <v>5</v>
          </cell>
          <cell r="R243">
            <v>6</v>
          </cell>
          <cell r="S243">
            <v>18.333333333333332</v>
          </cell>
          <cell r="T243">
            <v>3</v>
          </cell>
          <cell r="U243">
            <v>4</v>
          </cell>
          <cell r="V243">
            <v>0</v>
          </cell>
          <cell r="W243">
            <v>50</v>
          </cell>
          <cell r="X243">
            <v>39928</v>
          </cell>
        </row>
        <row r="244">
          <cell r="A244" t="str">
            <v>352409</v>
          </cell>
          <cell r="B244" t="str">
            <v xml:space="preserve">IMAM PRAWOTO    </v>
          </cell>
          <cell r="C244" t="str">
            <v>07</v>
          </cell>
          <cell r="D244" t="str">
            <v>01/04/2001</v>
          </cell>
          <cell r="E244" t="str">
            <v>AST. A. PENJAD B.BAKU BBM</v>
          </cell>
          <cell r="F244" t="str">
            <v>06</v>
          </cell>
          <cell r="G244" t="str">
            <v>04/08/2003</v>
          </cell>
          <cell r="H244">
            <v>19998</v>
          </cell>
          <cell r="I244" t="str">
            <v>0000056665</v>
          </cell>
          <cell r="J244" t="str">
            <v>D3</v>
          </cell>
          <cell r="K244" t="str">
            <v>AKA.III / PENGILANGAN &amp; P'KIMIA</v>
          </cell>
          <cell r="L244" t="str">
            <v>PLAJU</v>
          </cell>
          <cell r="M244" t="str">
            <v>23/01/1973</v>
          </cell>
          <cell r="N244" t="str">
            <v>E13220</v>
          </cell>
          <cell r="O244" t="str">
            <v>JAD BB/PRODUK</v>
          </cell>
          <cell r="P244">
            <v>6</v>
          </cell>
          <cell r="Q244">
            <v>6</v>
          </cell>
          <cell r="R244">
            <v>5</v>
          </cell>
          <cell r="S244">
            <v>18.333333333333332</v>
          </cell>
          <cell r="T244">
            <v>6</v>
          </cell>
          <cell r="U244">
            <v>1</v>
          </cell>
          <cell r="V244">
            <v>-1</v>
          </cell>
          <cell r="W244">
            <v>50</v>
          </cell>
          <cell r="X244">
            <v>40087</v>
          </cell>
        </row>
        <row r="245">
          <cell r="A245" t="str">
            <v>352425</v>
          </cell>
          <cell r="B245" t="str">
            <v xml:space="preserve">KARYADI    </v>
          </cell>
          <cell r="C245" t="str">
            <v>07</v>
          </cell>
          <cell r="D245" t="str">
            <v>01/04/2002</v>
          </cell>
          <cell r="E245" t="str">
            <v>AST.KEPALA TA</v>
          </cell>
          <cell r="F245" t="str">
            <v>05</v>
          </cell>
          <cell r="G245" t="str">
            <v>08/08/2003</v>
          </cell>
          <cell r="H245">
            <v>19264</v>
          </cell>
          <cell r="I245" t="str">
            <v>0000056666</v>
          </cell>
          <cell r="J245" t="str">
            <v>D3</v>
          </cell>
          <cell r="K245" t="str">
            <v>AKA PENG/KIL III</v>
          </cell>
          <cell r="L245" t="str">
            <v>PLAJU</v>
          </cell>
          <cell r="M245" t="str">
            <v>23/01/1973</v>
          </cell>
          <cell r="N245" t="str">
            <v>E13132</v>
          </cell>
          <cell r="O245" t="str">
            <v>TA/PTA</v>
          </cell>
          <cell r="P245">
            <v>6</v>
          </cell>
          <cell r="Q245">
            <v>6</v>
          </cell>
          <cell r="R245">
            <v>6</v>
          </cell>
          <cell r="S245">
            <v>20</v>
          </cell>
          <cell r="T245">
            <v>6</v>
          </cell>
          <cell r="U245">
            <v>1</v>
          </cell>
          <cell r="V245">
            <v>-2</v>
          </cell>
          <cell r="W245">
            <v>52</v>
          </cell>
          <cell r="X245">
            <v>39352</v>
          </cell>
        </row>
        <row r="246">
          <cell r="A246" t="str">
            <v>352433</v>
          </cell>
          <cell r="B246" t="str">
            <v xml:space="preserve">KASMURI    </v>
          </cell>
          <cell r="C246" t="str">
            <v>09</v>
          </cell>
          <cell r="D246" t="str">
            <v>01/04/2001</v>
          </cell>
          <cell r="E246" t="str">
            <v>AST.JAGA CD2,CD3,CD4</v>
          </cell>
          <cell r="F246" t="str">
            <v>07</v>
          </cell>
          <cell r="G246" t="str">
            <v>01/08/2003</v>
          </cell>
          <cell r="H246">
            <v>18485</v>
          </cell>
          <cell r="I246" t="str">
            <v>0000056666</v>
          </cell>
          <cell r="J246" t="str">
            <v>SMA</v>
          </cell>
          <cell r="K246" t="str">
            <v>P K MIGAS</v>
          </cell>
          <cell r="L246" t="str">
            <v>PLAJU</v>
          </cell>
          <cell r="M246" t="str">
            <v>23/01/1973</v>
          </cell>
          <cell r="N246" t="str">
            <v>E13111</v>
          </cell>
          <cell r="O246" t="str">
            <v>CD &amp; GP</v>
          </cell>
          <cell r="P246">
            <v>6</v>
          </cell>
          <cell r="Q246">
            <v>6</v>
          </cell>
          <cell r="R246">
            <v>6</v>
          </cell>
          <cell r="S246">
            <v>20</v>
          </cell>
          <cell r="T246">
            <v>3</v>
          </cell>
          <cell r="U246">
            <v>1</v>
          </cell>
          <cell r="V246">
            <v>-2</v>
          </cell>
          <cell r="W246">
            <v>54</v>
          </cell>
          <cell r="X246">
            <v>38574</v>
          </cell>
        </row>
        <row r="247">
          <cell r="A247" t="str">
            <v>352466</v>
          </cell>
          <cell r="B247" t="str">
            <v xml:space="preserve">MOH.ROEM ZAINUDIN    </v>
          </cell>
          <cell r="C247" t="str">
            <v>09</v>
          </cell>
          <cell r="D247" t="str">
            <v>01/04/2001</v>
          </cell>
          <cell r="E247" t="str">
            <v>AST. CD IV, HP &amp; FO</v>
          </cell>
          <cell r="F247" t="str">
            <v>08</v>
          </cell>
          <cell r="G247" t="str">
            <v>03/01/2000</v>
          </cell>
          <cell r="H247">
            <v>18296</v>
          </cell>
          <cell r="I247" t="str">
            <v>0000066666</v>
          </cell>
          <cell r="J247" t="str">
            <v>SMA</v>
          </cell>
          <cell r="K247" t="str">
            <v>SMA-PASPAL/PERSAMAAN</v>
          </cell>
          <cell r="L247" t="str">
            <v>PLAJU</v>
          </cell>
          <cell r="M247" t="str">
            <v>23/01/1973</v>
          </cell>
          <cell r="N247" t="str">
            <v>E13111</v>
          </cell>
          <cell r="O247" t="str">
            <v>CD &amp; GP</v>
          </cell>
          <cell r="P247">
            <v>6</v>
          </cell>
          <cell r="Q247">
            <v>6</v>
          </cell>
          <cell r="R247">
            <v>6</v>
          </cell>
          <cell r="S247">
            <v>20</v>
          </cell>
          <cell r="T247">
            <v>3</v>
          </cell>
          <cell r="U247">
            <v>4</v>
          </cell>
          <cell r="V247">
            <v>-1</v>
          </cell>
          <cell r="W247">
            <v>54</v>
          </cell>
          <cell r="X247">
            <v>38385</v>
          </cell>
        </row>
        <row r="248">
          <cell r="A248" t="str">
            <v>352482</v>
          </cell>
          <cell r="B248" t="str">
            <v xml:space="preserve">MULJONO  DRS  </v>
          </cell>
          <cell r="C248" t="str">
            <v>09</v>
          </cell>
          <cell r="D248" t="str">
            <v>01/04/2001</v>
          </cell>
          <cell r="E248" t="str">
            <v>AST. PROD LIFTING &amp; KONT.</v>
          </cell>
          <cell r="F248" t="str">
            <v>08</v>
          </cell>
          <cell r="G248" t="str">
            <v>16/09/2002</v>
          </cell>
          <cell r="H248">
            <v>18536</v>
          </cell>
          <cell r="I248" t="str">
            <v>0000056565</v>
          </cell>
          <cell r="J248" t="str">
            <v>S1</v>
          </cell>
          <cell r="K248" t="str">
            <v>ADMINISTRASI NEGARA</v>
          </cell>
          <cell r="L248" t="str">
            <v>PLAJU</v>
          </cell>
          <cell r="M248" t="str">
            <v>23/01/1973</v>
          </cell>
          <cell r="N248" t="str">
            <v>E13131</v>
          </cell>
          <cell r="O248" t="str">
            <v>P P</v>
          </cell>
          <cell r="P248">
            <v>5</v>
          </cell>
          <cell r="Q248">
            <v>6</v>
          </cell>
          <cell r="R248">
            <v>5</v>
          </cell>
          <cell r="S248">
            <v>16.666666666666668</v>
          </cell>
          <cell r="T248">
            <v>7</v>
          </cell>
          <cell r="U248">
            <v>2</v>
          </cell>
          <cell r="V248">
            <v>-1</v>
          </cell>
          <cell r="W248">
            <v>54</v>
          </cell>
          <cell r="X248">
            <v>38625</v>
          </cell>
        </row>
        <row r="249">
          <cell r="A249" t="str">
            <v>352499</v>
          </cell>
          <cell r="B249" t="str">
            <v xml:space="preserve">ROBERT PANGGABEAN  A.P  </v>
          </cell>
          <cell r="C249" t="str">
            <v>08</v>
          </cell>
          <cell r="D249" t="str">
            <v>01/04/2000</v>
          </cell>
          <cell r="E249" t="str">
            <v>PWS. JAGA LAB PL</v>
          </cell>
          <cell r="F249" t="str">
            <v>06</v>
          </cell>
          <cell r="G249" t="str">
            <v>01/10/2000</v>
          </cell>
          <cell r="H249">
            <v>18887</v>
          </cell>
          <cell r="I249" t="str">
            <v>0000055556</v>
          </cell>
          <cell r="J249" t="str">
            <v>D1</v>
          </cell>
          <cell r="K249" t="str">
            <v>AKA PENGOL/KIL I</v>
          </cell>
          <cell r="L249" t="str">
            <v>SUNGAI GERONG</v>
          </cell>
          <cell r="M249" t="str">
            <v>23/01/1973</v>
          </cell>
          <cell r="N249" t="str">
            <v>E13140</v>
          </cell>
          <cell r="O249" t="str">
            <v>LABORATORIUM</v>
          </cell>
          <cell r="P249">
            <v>5</v>
          </cell>
          <cell r="Q249">
            <v>5</v>
          </cell>
          <cell r="R249">
            <v>6</v>
          </cell>
          <cell r="S249">
            <v>16.666666666666668</v>
          </cell>
          <cell r="T249">
            <v>4</v>
          </cell>
          <cell r="U249">
            <v>4</v>
          </cell>
          <cell r="V249">
            <v>-2</v>
          </cell>
          <cell r="W249">
            <v>53</v>
          </cell>
          <cell r="X249">
            <v>38976</v>
          </cell>
        </row>
        <row r="250">
          <cell r="A250" t="str">
            <v>352506</v>
          </cell>
          <cell r="B250" t="str">
            <v xml:space="preserve">RB. EFF.GATOT H.  A.P  </v>
          </cell>
          <cell r="C250" t="str">
            <v>08</v>
          </cell>
          <cell r="D250" t="str">
            <v>01/04/2002</v>
          </cell>
          <cell r="E250" t="str">
            <v>AST. JAGA LAB  SG</v>
          </cell>
          <cell r="F250" t="str">
            <v>07</v>
          </cell>
          <cell r="G250" t="str">
            <v>03/01/2000</v>
          </cell>
          <cell r="H250">
            <v>20006</v>
          </cell>
          <cell r="I250" t="str">
            <v>0000055566</v>
          </cell>
          <cell r="J250" t="str">
            <v>D1</v>
          </cell>
          <cell r="K250" t="str">
            <v>AKA PENGOL/KIL I</v>
          </cell>
          <cell r="L250" t="str">
            <v>SUNGAI GERONG</v>
          </cell>
          <cell r="M250" t="str">
            <v>23/01/1973</v>
          </cell>
          <cell r="N250" t="str">
            <v>E13140</v>
          </cell>
          <cell r="O250" t="str">
            <v>LABORATORIUM</v>
          </cell>
          <cell r="P250">
            <v>5</v>
          </cell>
          <cell r="Q250">
            <v>6</v>
          </cell>
          <cell r="R250">
            <v>6</v>
          </cell>
          <cell r="S250">
            <v>18.333333333333332</v>
          </cell>
          <cell r="T250">
            <v>4</v>
          </cell>
          <cell r="U250">
            <v>4</v>
          </cell>
          <cell r="V250">
            <v>-1</v>
          </cell>
          <cell r="W250">
            <v>50</v>
          </cell>
          <cell r="X250">
            <v>40095</v>
          </cell>
        </row>
        <row r="251">
          <cell r="A251" t="str">
            <v>353008</v>
          </cell>
          <cell r="B251" t="str">
            <v xml:space="preserve">MASHADI  A.MA  </v>
          </cell>
          <cell r="C251" t="str">
            <v>06</v>
          </cell>
          <cell r="D251" t="str">
            <v>01/04/2002</v>
          </cell>
          <cell r="E251" t="str">
            <v>AST. ALBER MOV. EQUIP</v>
          </cell>
          <cell r="F251" t="str">
            <v>06</v>
          </cell>
          <cell r="G251" t="str">
            <v>31/12/2000</v>
          </cell>
          <cell r="H251">
            <v>18491</v>
          </cell>
          <cell r="I251" t="str">
            <v>0000066666</v>
          </cell>
          <cell r="J251" t="str">
            <v>D2</v>
          </cell>
          <cell r="K251" t="str">
            <v>AKA MESIN II</v>
          </cell>
          <cell r="L251" t="str">
            <v>SUNGAI GERONG</v>
          </cell>
          <cell r="M251" t="str">
            <v>08/10/1971</v>
          </cell>
          <cell r="N251" t="str">
            <v>E13A50</v>
          </cell>
          <cell r="O251" t="str">
            <v>BENGKEL</v>
          </cell>
          <cell r="P251">
            <v>6</v>
          </cell>
          <cell r="Q251">
            <v>6</v>
          </cell>
          <cell r="R251">
            <v>6</v>
          </cell>
          <cell r="S251">
            <v>20</v>
          </cell>
          <cell r="T251">
            <v>5</v>
          </cell>
          <cell r="U251">
            <v>4</v>
          </cell>
          <cell r="V251">
            <v>0</v>
          </cell>
          <cell r="W251">
            <v>54</v>
          </cell>
          <cell r="X251">
            <v>38580</v>
          </cell>
        </row>
        <row r="252">
          <cell r="A252" t="str">
            <v>353957</v>
          </cell>
          <cell r="B252" t="str">
            <v xml:space="preserve">GANDI PARDEDE    </v>
          </cell>
          <cell r="C252" t="str">
            <v>09</v>
          </cell>
          <cell r="D252" t="str">
            <v>01/10/2002</v>
          </cell>
          <cell r="E252" t="str">
            <v>MPPK S/D 30042004</v>
          </cell>
          <cell r="F252" t="str">
            <v>08</v>
          </cell>
          <cell r="G252" t="str">
            <v>28/04/2003</v>
          </cell>
          <cell r="H252">
            <v>17651</v>
          </cell>
          <cell r="I252" t="str">
            <v>0000065655</v>
          </cell>
          <cell r="J252" t="str">
            <v>SMA</v>
          </cell>
          <cell r="K252" t="str">
            <v>S.M.A-B/PASPAL</v>
          </cell>
          <cell r="L252" t="str">
            <v>PLAJU</v>
          </cell>
          <cell r="M252" t="str">
            <v>22/02/1973</v>
          </cell>
          <cell r="N252" t="str">
            <v>E13730</v>
          </cell>
          <cell r="O252" t="str">
            <v>H I K</v>
          </cell>
          <cell r="P252">
            <v>6</v>
          </cell>
          <cell r="Q252">
            <v>5</v>
          </cell>
          <cell r="R252">
            <v>5</v>
          </cell>
          <cell r="S252">
            <v>16.666666666666668</v>
          </cell>
          <cell r="T252">
            <v>3</v>
          </cell>
          <cell r="U252">
            <v>1</v>
          </cell>
          <cell r="V252">
            <v>-1</v>
          </cell>
          <cell r="W252">
            <v>56</v>
          </cell>
          <cell r="X252">
            <v>37739</v>
          </cell>
        </row>
        <row r="253">
          <cell r="A253" t="str">
            <v>355885</v>
          </cell>
          <cell r="B253" t="str">
            <v xml:space="preserve">HANAFIAH    </v>
          </cell>
          <cell r="C253" t="str">
            <v>09</v>
          </cell>
          <cell r="D253" t="str">
            <v>01/04/2002</v>
          </cell>
          <cell r="E253" t="str">
            <v>TEKNISI PIPE FITTER</v>
          </cell>
          <cell r="F253" t="str">
            <v>09</v>
          </cell>
          <cell r="G253" t="str">
            <v>01/10/2002</v>
          </cell>
          <cell r="H253">
            <v>19610</v>
          </cell>
          <cell r="I253" t="str">
            <v>0000055666</v>
          </cell>
          <cell r="J253" t="str">
            <v>SMK</v>
          </cell>
          <cell r="K253" t="str">
            <v>S.T.M  MESIN</v>
          </cell>
          <cell r="L253" t="str">
            <v>PLAJU</v>
          </cell>
          <cell r="M253" t="str">
            <v>24/03/1973</v>
          </cell>
          <cell r="N253" t="str">
            <v>E13A50</v>
          </cell>
          <cell r="O253" t="str">
            <v>BENGKEL</v>
          </cell>
          <cell r="P253">
            <v>6</v>
          </cell>
          <cell r="Q253">
            <v>6</v>
          </cell>
          <cell r="R253">
            <v>6</v>
          </cell>
          <cell r="S253">
            <v>20</v>
          </cell>
          <cell r="T253">
            <v>3</v>
          </cell>
          <cell r="U253">
            <v>2</v>
          </cell>
          <cell r="V253">
            <v>0</v>
          </cell>
          <cell r="W253">
            <v>51</v>
          </cell>
          <cell r="X253">
            <v>39699</v>
          </cell>
        </row>
        <row r="254">
          <cell r="A254" t="str">
            <v>356062</v>
          </cell>
          <cell r="B254" t="str">
            <v xml:space="preserve">AMIN FAUZIE  DRS  </v>
          </cell>
          <cell r="C254" t="str">
            <v>06</v>
          </cell>
          <cell r="D254" t="str">
            <v>01/04/2003</v>
          </cell>
          <cell r="E254" t="str">
            <v>PWS. HARTA BENDA MODAL</v>
          </cell>
          <cell r="F254" t="str">
            <v>06</v>
          </cell>
          <cell r="G254" t="str">
            <v>06/08/2001</v>
          </cell>
          <cell r="H254">
            <v>18687</v>
          </cell>
          <cell r="I254" t="str">
            <v>0000065656</v>
          </cell>
          <cell r="J254" t="str">
            <v>S1</v>
          </cell>
          <cell r="K254" t="str">
            <v>EKONOMI AKUNTANSI</v>
          </cell>
          <cell r="L254" t="str">
            <v>PLAJU</v>
          </cell>
          <cell r="M254" t="str">
            <v>16/09/1971</v>
          </cell>
          <cell r="N254" t="str">
            <v>E13810</v>
          </cell>
          <cell r="O254" t="str">
            <v>KONTROLLER</v>
          </cell>
          <cell r="P254">
            <v>6</v>
          </cell>
          <cell r="Q254">
            <v>5</v>
          </cell>
          <cell r="R254">
            <v>6</v>
          </cell>
          <cell r="S254">
            <v>18.333333333333332</v>
          </cell>
          <cell r="T254">
            <v>7</v>
          </cell>
          <cell r="U254">
            <v>3</v>
          </cell>
          <cell r="V254">
            <v>0</v>
          </cell>
          <cell r="W254">
            <v>53</v>
          </cell>
          <cell r="X254">
            <v>38776</v>
          </cell>
        </row>
        <row r="255">
          <cell r="A255" t="str">
            <v>357107</v>
          </cell>
          <cell r="B255" t="str">
            <v xml:space="preserve">HERNUGROHO    </v>
          </cell>
          <cell r="C255" t="str">
            <v>10</v>
          </cell>
          <cell r="D255" t="str">
            <v>01/10/2000</v>
          </cell>
          <cell r="E255" t="str">
            <v>TEKNISI ROT. EQUIP.</v>
          </cell>
          <cell r="F255" t="str">
            <v>10</v>
          </cell>
          <cell r="G255" t="str">
            <v>01/10/2002</v>
          </cell>
          <cell r="H255">
            <v>18911</v>
          </cell>
          <cell r="I255" t="str">
            <v>0000054444</v>
          </cell>
          <cell r="J255" t="str">
            <v>D1</v>
          </cell>
          <cell r="K255" t="str">
            <v>AKA MESIN I</v>
          </cell>
          <cell r="L255" t="str">
            <v>PLAJU</v>
          </cell>
          <cell r="M255" t="str">
            <v>27/08/1971</v>
          </cell>
          <cell r="N255" t="str">
            <v>E13A50</v>
          </cell>
          <cell r="O255" t="str">
            <v>BENGKEL</v>
          </cell>
          <cell r="P255">
            <v>4</v>
          </cell>
          <cell r="Q255">
            <v>4</v>
          </cell>
          <cell r="R255">
            <v>4</v>
          </cell>
          <cell r="S255">
            <v>10</v>
          </cell>
          <cell r="T255">
            <v>4</v>
          </cell>
          <cell r="U255">
            <v>2</v>
          </cell>
          <cell r="V255">
            <v>0</v>
          </cell>
          <cell r="W255">
            <v>53</v>
          </cell>
          <cell r="X255">
            <v>39000</v>
          </cell>
        </row>
        <row r="256">
          <cell r="A256" t="str">
            <v>357189</v>
          </cell>
          <cell r="B256" t="str">
            <v xml:space="preserve">LATIF    </v>
          </cell>
          <cell r="C256" t="str">
            <v>09</v>
          </cell>
          <cell r="D256" t="str">
            <v>01/04/2003</v>
          </cell>
          <cell r="E256" t="str">
            <v>MPPK S/D 31012005</v>
          </cell>
          <cell r="F256" t="str">
            <v>08</v>
          </cell>
          <cell r="G256" t="str">
            <v>01/01/2004</v>
          </cell>
          <cell r="H256">
            <v>17899</v>
          </cell>
          <cell r="I256" t="str">
            <v>0000055655</v>
          </cell>
          <cell r="J256" t="str">
            <v>SMA</v>
          </cell>
          <cell r="K256" t="str">
            <v>PK. KILANG</v>
          </cell>
          <cell r="L256" t="str">
            <v>PLAJU</v>
          </cell>
          <cell r="M256" t="str">
            <v>06/09/1966</v>
          </cell>
          <cell r="N256" t="str">
            <v>E13730</v>
          </cell>
          <cell r="O256" t="str">
            <v>H I K</v>
          </cell>
          <cell r="P256">
            <v>6</v>
          </cell>
          <cell r="Q256">
            <v>5</v>
          </cell>
          <cell r="R256">
            <v>5</v>
          </cell>
          <cell r="S256">
            <v>16.666666666666668</v>
          </cell>
          <cell r="T256">
            <v>3</v>
          </cell>
          <cell r="U256">
            <v>0</v>
          </cell>
          <cell r="V256">
            <v>-1</v>
          </cell>
          <cell r="W256">
            <v>55</v>
          </cell>
          <cell r="X256">
            <v>37987</v>
          </cell>
        </row>
        <row r="257">
          <cell r="A257" t="str">
            <v>358006</v>
          </cell>
          <cell r="B257" t="str">
            <v xml:space="preserve">ISWANDAR  IR  </v>
          </cell>
          <cell r="C257" t="str">
            <v>07</v>
          </cell>
          <cell r="D257" t="str">
            <v>01/04/2003</v>
          </cell>
          <cell r="E257" t="str">
            <v>PWS. PEMBORONG JASA ABO</v>
          </cell>
          <cell r="F257" t="str">
            <v>06</v>
          </cell>
          <cell r="G257" t="str">
            <v>03/01/2000</v>
          </cell>
          <cell r="H257">
            <v>18589</v>
          </cell>
          <cell r="I257" t="str">
            <v>0000055555</v>
          </cell>
          <cell r="J257" t="str">
            <v>S1</v>
          </cell>
          <cell r="K257" t="str">
            <v>TEKNIK SIPIL</v>
          </cell>
          <cell r="L257" t="str">
            <v>PLAJU</v>
          </cell>
          <cell r="M257" t="str">
            <v>16/01/1973</v>
          </cell>
          <cell r="N257" t="str">
            <v>E13520</v>
          </cell>
          <cell r="O257" t="str">
            <v>KONTRAK</v>
          </cell>
          <cell r="P257">
            <v>5</v>
          </cell>
          <cell r="Q257">
            <v>5</v>
          </cell>
          <cell r="R257">
            <v>5</v>
          </cell>
          <cell r="S257">
            <v>15</v>
          </cell>
          <cell r="T257">
            <v>7</v>
          </cell>
          <cell r="U257">
            <v>4</v>
          </cell>
          <cell r="V257">
            <v>-1</v>
          </cell>
          <cell r="W257">
            <v>54</v>
          </cell>
          <cell r="X257">
            <v>38678</v>
          </cell>
        </row>
        <row r="258">
          <cell r="A258" t="str">
            <v>358014</v>
          </cell>
          <cell r="B258" t="str">
            <v xml:space="preserve">MANSJUR  A.MA  </v>
          </cell>
          <cell r="C258" t="str">
            <v>06</v>
          </cell>
          <cell r="D258" t="str">
            <v>01/04/2003</v>
          </cell>
          <cell r="E258" t="str">
            <v>AST.REN MEK/LIS/INT</v>
          </cell>
          <cell r="F258" t="str">
            <v>06</v>
          </cell>
          <cell r="G258" t="str">
            <v>31/12/2000</v>
          </cell>
          <cell r="H258">
            <v>18627</v>
          </cell>
          <cell r="I258" t="str">
            <v>0000045555</v>
          </cell>
          <cell r="J258" t="str">
            <v>D2</v>
          </cell>
          <cell r="K258" t="str">
            <v>AKA TEK. MESIN KILANG II</v>
          </cell>
          <cell r="L258" t="str">
            <v>PLAJU</v>
          </cell>
          <cell r="M258" t="str">
            <v>16/04/1973</v>
          </cell>
          <cell r="N258" t="str">
            <v>E13A50</v>
          </cell>
          <cell r="O258" t="str">
            <v>BENGKEL</v>
          </cell>
          <cell r="P258">
            <v>5</v>
          </cell>
          <cell r="Q258">
            <v>5</v>
          </cell>
          <cell r="R258">
            <v>5</v>
          </cell>
          <cell r="S258">
            <v>15</v>
          </cell>
          <cell r="T258">
            <v>5</v>
          </cell>
          <cell r="U258">
            <v>4</v>
          </cell>
          <cell r="V258">
            <v>0</v>
          </cell>
          <cell r="W258">
            <v>54</v>
          </cell>
          <cell r="X258">
            <v>38716</v>
          </cell>
        </row>
        <row r="259">
          <cell r="A259" t="str">
            <v>358452</v>
          </cell>
          <cell r="B259" t="str">
            <v xml:space="preserve">WARSO    </v>
          </cell>
          <cell r="C259" t="str">
            <v>09</v>
          </cell>
          <cell r="D259" t="str">
            <v>01/04/2001</v>
          </cell>
          <cell r="E259" t="str">
            <v>AST. CONSOLE POLY &amp; ALKY</v>
          </cell>
          <cell r="F259" t="str">
            <v>07</v>
          </cell>
          <cell r="G259" t="str">
            <v>01/08/2003</v>
          </cell>
          <cell r="H259">
            <v>18631</v>
          </cell>
          <cell r="I259" t="str">
            <v>0000056666</v>
          </cell>
          <cell r="J259" t="str">
            <v>SMA</v>
          </cell>
          <cell r="K259" t="str">
            <v>SMA-PASPAL/PERSAMAAN</v>
          </cell>
          <cell r="L259" t="str">
            <v>PLAJU</v>
          </cell>
          <cell r="M259" t="str">
            <v>23/01/1973</v>
          </cell>
          <cell r="N259" t="str">
            <v>E13111</v>
          </cell>
          <cell r="O259" t="str">
            <v>CD &amp; GP</v>
          </cell>
          <cell r="P259">
            <v>6</v>
          </cell>
          <cell r="Q259">
            <v>6</v>
          </cell>
          <cell r="R259">
            <v>6</v>
          </cell>
          <cell r="S259">
            <v>20</v>
          </cell>
          <cell r="T259">
            <v>3</v>
          </cell>
          <cell r="U259">
            <v>1</v>
          </cell>
          <cell r="V259">
            <v>-2</v>
          </cell>
          <cell r="W259">
            <v>53</v>
          </cell>
          <cell r="X259">
            <v>38720</v>
          </cell>
        </row>
        <row r="260">
          <cell r="A260" t="str">
            <v>359027</v>
          </cell>
          <cell r="B260" t="str">
            <v xml:space="preserve">MARINDA SITOMPUL    </v>
          </cell>
          <cell r="C260" t="str">
            <v>07</v>
          </cell>
          <cell r="D260" t="str">
            <v>01/10/1997</v>
          </cell>
          <cell r="E260" t="str">
            <v>PWS. LABORATORIUM</v>
          </cell>
          <cell r="F260" t="str">
            <v>07</v>
          </cell>
          <cell r="G260" t="str">
            <v>03/01/2000</v>
          </cell>
          <cell r="H260">
            <v>19710</v>
          </cell>
          <cell r="I260" t="str">
            <v>0000056555</v>
          </cell>
          <cell r="J260" t="str">
            <v>SMK</v>
          </cell>
          <cell r="K260" t="str">
            <v>SEK  P'ATUR ANALIS</v>
          </cell>
          <cell r="L260" t="str">
            <v>PLAJU</v>
          </cell>
          <cell r="M260" t="str">
            <v>08/01/1973</v>
          </cell>
          <cell r="N260" t="str">
            <v>E13YB0</v>
          </cell>
          <cell r="O260" t="str">
            <v>INST. PENUNJANG MEDIS</v>
          </cell>
          <cell r="P260">
            <v>5</v>
          </cell>
          <cell r="Q260">
            <v>5</v>
          </cell>
          <cell r="R260">
            <v>5</v>
          </cell>
          <cell r="S260">
            <v>15</v>
          </cell>
          <cell r="T260">
            <v>3</v>
          </cell>
          <cell r="U260">
            <v>4</v>
          </cell>
          <cell r="V260">
            <v>0</v>
          </cell>
          <cell r="W260">
            <v>51</v>
          </cell>
          <cell r="X260">
            <v>39799</v>
          </cell>
        </row>
        <row r="261">
          <cell r="A261" t="str">
            <v>359513</v>
          </cell>
          <cell r="B261" t="str">
            <v xml:space="preserve">SATIBI  S.  A.MD  </v>
          </cell>
          <cell r="C261" t="str">
            <v>08</v>
          </cell>
          <cell r="D261" t="str">
            <v>01/04/2003</v>
          </cell>
          <cell r="E261" t="str">
            <v>AST. ALBER MOV.EQUIP</v>
          </cell>
          <cell r="F261" t="str">
            <v>06</v>
          </cell>
          <cell r="G261" t="str">
            <v>01/12/2003</v>
          </cell>
          <cell r="H261">
            <v>20018</v>
          </cell>
          <cell r="I261" t="str">
            <v>0000046545</v>
          </cell>
          <cell r="J261" t="str">
            <v>D3</v>
          </cell>
          <cell r="K261" t="str">
            <v>AKA MESIN III</v>
          </cell>
          <cell r="L261" t="str">
            <v>PLAJU</v>
          </cell>
          <cell r="M261" t="str">
            <v>07/05/1973</v>
          </cell>
          <cell r="N261" t="str">
            <v>E13A50</v>
          </cell>
          <cell r="O261" t="str">
            <v>BENGKEL</v>
          </cell>
          <cell r="P261">
            <v>5</v>
          </cell>
          <cell r="Q261">
            <v>4</v>
          </cell>
          <cell r="R261">
            <v>5</v>
          </cell>
          <cell r="S261">
            <v>13.333333333333334</v>
          </cell>
          <cell r="T261">
            <v>6</v>
          </cell>
          <cell r="U261">
            <v>1</v>
          </cell>
          <cell r="V261">
            <v>-2</v>
          </cell>
          <cell r="W261">
            <v>50</v>
          </cell>
          <cell r="X261">
            <v>40107</v>
          </cell>
        </row>
        <row r="262">
          <cell r="A262" t="str">
            <v>360752</v>
          </cell>
          <cell r="B262" t="str">
            <v xml:space="preserve">HERLINA    </v>
          </cell>
          <cell r="C262" t="str">
            <v>07</v>
          </cell>
          <cell r="D262" t="str">
            <v>01/04/2001</v>
          </cell>
          <cell r="E262" t="str">
            <v>PWS. KEBIDANAN/KANDUNGAN</v>
          </cell>
          <cell r="F262" t="str">
            <v>07</v>
          </cell>
          <cell r="G262" t="str">
            <v>01/07/2000</v>
          </cell>
          <cell r="H262">
            <v>18357</v>
          </cell>
          <cell r="I262" t="str">
            <v>0000066666</v>
          </cell>
          <cell r="J262" t="str">
            <v>SMK</v>
          </cell>
          <cell r="K262" t="str">
            <v>SEK BIDAN</v>
          </cell>
          <cell r="L262" t="str">
            <v>PLAJU</v>
          </cell>
          <cell r="M262" t="str">
            <v>19/10/1971</v>
          </cell>
          <cell r="N262" t="str">
            <v>E13Y60</v>
          </cell>
          <cell r="O262" t="str">
            <v>INST. RAWAT INAP</v>
          </cell>
          <cell r="P262">
            <v>6</v>
          </cell>
          <cell r="Q262">
            <v>6</v>
          </cell>
          <cell r="R262">
            <v>6</v>
          </cell>
          <cell r="S262">
            <v>20</v>
          </cell>
          <cell r="T262">
            <v>3</v>
          </cell>
          <cell r="U262">
            <v>4</v>
          </cell>
          <cell r="V262">
            <v>0</v>
          </cell>
          <cell r="W262">
            <v>54</v>
          </cell>
          <cell r="X262">
            <v>38446</v>
          </cell>
        </row>
        <row r="263">
          <cell r="A263" t="str">
            <v>361757</v>
          </cell>
          <cell r="B263" t="str">
            <v xml:space="preserve">M. SUHAILY FAUZY    </v>
          </cell>
          <cell r="C263" t="str">
            <v>06</v>
          </cell>
          <cell r="D263" t="str">
            <v>01/04/2002</v>
          </cell>
          <cell r="E263" t="str">
            <v>PWS. PLAN PROG PENGAWAKAN</v>
          </cell>
          <cell r="F263" t="str">
            <v>06</v>
          </cell>
          <cell r="G263" t="str">
            <v>01/06/2002</v>
          </cell>
          <cell r="H263">
            <v>18771</v>
          </cell>
          <cell r="I263" t="str">
            <v>0000056655</v>
          </cell>
          <cell r="J263" t="str">
            <v>SMK</v>
          </cell>
          <cell r="K263" t="str">
            <v>S.T.M  MESIN</v>
          </cell>
          <cell r="L263" t="str">
            <v>PLAJU</v>
          </cell>
          <cell r="M263" t="str">
            <v>17/01/1972</v>
          </cell>
          <cell r="N263" t="str">
            <v>E13C00</v>
          </cell>
          <cell r="O263" t="str">
            <v>DOK &amp; PKP</v>
          </cell>
          <cell r="P263">
            <v>6</v>
          </cell>
          <cell r="Q263">
            <v>5</v>
          </cell>
          <cell r="R263">
            <v>5</v>
          </cell>
          <cell r="S263">
            <v>16.666666666666668</v>
          </cell>
          <cell r="T263">
            <v>3</v>
          </cell>
          <cell r="U263">
            <v>2</v>
          </cell>
          <cell r="V263">
            <v>0</v>
          </cell>
          <cell r="W263">
            <v>53</v>
          </cell>
          <cell r="X263">
            <v>38860</v>
          </cell>
        </row>
        <row r="264">
          <cell r="A264" t="str">
            <v>361821</v>
          </cell>
          <cell r="B264" t="str">
            <v xml:space="preserve">SUNARDI    </v>
          </cell>
          <cell r="C264" t="str">
            <v>06</v>
          </cell>
          <cell r="D264" t="str">
            <v>01/10/2001</v>
          </cell>
          <cell r="E264" t="str">
            <v>PWSU. KOORD STAT KSP</v>
          </cell>
          <cell r="F264" t="str">
            <v>05</v>
          </cell>
          <cell r="G264" t="str">
            <v>03/01/2000</v>
          </cell>
          <cell r="H264">
            <v>18260</v>
          </cell>
          <cell r="I264" t="str">
            <v>0000056666</v>
          </cell>
          <cell r="J264" t="str">
            <v>D3</v>
          </cell>
          <cell r="K264" t="str">
            <v>AKA MESIN III</v>
          </cell>
          <cell r="L264" t="str">
            <v>PLAJU</v>
          </cell>
          <cell r="M264" t="str">
            <v>17/01/1972</v>
          </cell>
          <cell r="N264" t="str">
            <v>E13121</v>
          </cell>
          <cell r="O264" t="str">
            <v>REN &amp; KOORD KSP</v>
          </cell>
          <cell r="P264">
            <v>6</v>
          </cell>
          <cell r="Q264">
            <v>6</v>
          </cell>
          <cell r="R264">
            <v>6</v>
          </cell>
          <cell r="S264">
            <v>20</v>
          </cell>
          <cell r="T264">
            <v>6</v>
          </cell>
          <cell r="U264">
            <v>4</v>
          </cell>
          <cell r="V264">
            <v>-1</v>
          </cell>
          <cell r="W264">
            <v>55</v>
          </cell>
          <cell r="X264">
            <v>38349</v>
          </cell>
        </row>
        <row r="265">
          <cell r="A265" t="str">
            <v>362697</v>
          </cell>
          <cell r="B265" t="str">
            <v xml:space="preserve">ROSMINI    </v>
          </cell>
          <cell r="C265" t="str">
            <v>08</v>
          </cell>
          <cell r="D265" t="str">
            <v>01/04/2001</v>
          </cell>
          <cell r="E265" t="str">
            <v>PWS. KESEJAHTERAAN SOSIAL</v>
          </cell>
          <cell r="F265" t="str">
            <v>06</v>
          </cell>
          <cell r="G265" t="str">
            <v>01/10/2003</v>
          </cell>
          <cell r="H265">
            <v>18125</v>
          </cell>
          <cell r="I265" t="str">
            <v>0000056645</v>
          </cell>
          <cell r="J265" t="str">
            <v>SMK</v>
          </cell>
          <cell r="K265" t="str">
            <v>S.M.E.A  KOPERASI</v>
          </cell>
          <cell r="L265" t="str">
            <v>PLAJU</v>
          </cell>
          <cell r="M265" t="str">
            <v>20/08/1970</v>
          </cell>
          <cell r="N265" t="str">
            <v>E13730</v>
          </cell>
          <cell r="O265" t="str">
            <v>H I K</v>
          </cell>
          <cell r="P265">
            <v>6</v>
          </cell>
          <cell r="Q265">
            <v>4</v>
          </cell>
          <cell r="R265">
            <v>5</v>
          </cell>
          <cell r="S265">
            <v>15</v>
          </cell>
          <cell r="T265">
            <v>3</v>
          </cell>
          <cell r="U265">
            <v>1</v>
          </cell>
          <cell r="V265">
            <v>-2</v>
          </cell>
          <cell r="W265">
            <v>55</v>
          </cell>
          <cell r="X265">
            <v>38214</v>
          </cell>
        </row>
        <row r="266">
          <cell r="A266" t="str">
            <v>362826</v>
          </cell>
          <cell r="B266" t="str">
            <v xml:space="preserve">SITI SJAMSIDAR    </v>
          </cell>
          <cell r="C266" t="str">
            <v>04</v>
          </cell>
          <cell r="D266" t="str">
            <v>01/10/2002</v>
          </cell>
          <cell r="E266" t="str">
            <v>AUDIT AHLI MADYA IAD-II</v>
          </cell>
          <cell r="F266" t="str">
            <v>04</v>
          </cell>
          <cell r="G266" t="str">
            <v>01/04/2002</v>
          </cell>
          <cell r="H266">
            <v>18678</v>
          </cell>
          <cell r="I266" t="str">
            <v>0000055655</v>
          </cell>
          <cell r="J266" t="str">
            <v>D3</v>
          </cell>
          <cell r="K266" t="str">
            <v>SM HUKUM UMUM</v>
          </cell>
          <cell r="L266" t="str">
            <v>PLAJU</v>
          </cell>
          <cell r="M266" t="str">
            <v>01/04/1971</v>
          </cell>
          <cell r="N266" t="str">
            <v>J02100</v>
          </cell>
          <cell r="O266" t="str">
            <v>IAD-II</v>
          </cell>
          <cell r="P266">
            <v>6</v>
          </cell>
          <cell r="Q266">
            <v>5</v>
          </cell>
          <cell r="R266">
            <v>5</v>
          </cell>
          <cell r="S266">
            <v>16.666666666666668</v>
          </cell>
          <cell r="T266">
            <v>6</v>
          </cell>
          <cell r="U266">
            <v>2</v>
          </cell>
          <cell r="V266">
            <v>0</v>
          </cell>
          <cell r="W266">
            <v>53</v>
          </cell>
          <cell r="X266">
            <v>38767</v>
          </cell>
        </row>
        <row r="267">
          <cell r="A267" t="str">
            <v>363482</v>
          </cell>
          <cell r="B267" t="str">
            <v xml:space="preserve">SARDJITO  BCM  </v>
          </cell>
          <cell r="C267" t="str">
            <v>03</v>
          </cell>
          <cell r="D267" t="str">
            <v>01/04/2003</v>
          </cell>
          <cell r="E267" t="str">
            <v>KABID. JASRUM</v>
          </cell>
          <cell r="F267" t="str">
            <v>03</v>
          </cell>
          <cell r="G267" t="str">
            <v>17/05/2002</v>
          </cell>
          <cell r="H267">
            <v>19481</v>
          </cell>
          <cell r="I267" t="str">
            <v>0000066665</v>
          </cell>
          <cell r="J267" t="str">
            <v>D3</v>
          </cell>
          <cell r="K267" t="str">
            <v>AKAMIGAS LOG/MAT</v>
          </cell>
          <cell r="L267" t="str">
            <v>PLAJU</v>
          </cell>
          <cell r="M267" t="str">
            <v>05/07/1973</v>
          </cell>
          <cell r="N267" t="str">
            <v>E13500</v>
          </cell>
          <cell r="O267" t="str">
            <v>JASRUM</v>
          </cell>
          <cell r="P267">
            <v>6</v>
          </cell>
          <cell r="Q267">
            <v>6</v>
          </cell>
          <cell r="R267">
            <v>5</v>
          </cell>
          <cell r="S267">
            <v>18.333333333333332</v>
          </cell>
          <cell r="T267">
            <v>6</v>
          </cell>
          <cell r="U267">
            <v>2</v>
          </cell>
          <cell r="V267">
            <v>0</v>
          </cell>
          <cell r="W267">
            <v>51</v>
          </cell>
          <cell r="X267">
            <v>39570</v>
          </cell>
        </row>
        <row r="268">
          <cell r="A268" t="str">
            <v>364138</v>
          </cell>
          <cell r="B268" t="str">
            <v xml:space="preserve">BAHDER HAMID    </v>
          </cell>
          <cell r="C268" t="str">
            <v>05</v>
          </cell>
          <cell r="D268" t="str">
            <v>01/10/2001</v>
          </cell>
          <cell r="E268" t="str">
            <v>KA. BAG MARINE</v>
          </cell>
          <cell r="F268" t="str">
            <v>04</v>
          </cell>
          <cell r="G268" t="str">
            <v>21/11/2003</v>
          </cell>
          <cell r="H268">
            <v>18544</v>
          </cell>
          <cell r="I268" t="str">
            <v>0000056566</v>
          </cell>
          <cell r="J268" t="str">
            <v>D3</v>
          </cell>
          <cell r="K268" t="str">
            <v>SM HUKUM UMUM</v>
          </cell>
          <cell r="L268" t="str">
            <v>PLAJU</v>
          </cell>
          <cell r="M268" t="str">
            <v>14/07/1973</v>
          </cell>
          <cell r="N268" t="str">
            <v>E13540</v>
          </cell>
          <cell r="O268" t="str">
            <v>MARINE</v>
          </cell>
          <cell r="P268">
            <v>5</v>
          </cell>
          <cell r="Q268">
            <v>6</v>
          </cell>
          <cell r="R268">
            <v>6</v>
          </cell>
          <cell r="S268">
            <v>18.333333333333332</v>
          </cell>
          <cell r="T268">
            <v>6</v>
          </cell>
          <cell r="U268">
            <v>1</v>
          </cell>
          <cell r="V268">
            <v>-1</v>
          </cell>
          <cell r="W268">
            <v>54</v>
          </cell>
          <cell r="X268">
            <v>38633</v>
          </cell>
        </row>
        <row r="269">
          <cell r="A269" t="str">
            <v>364495</v>
          </cell>
          <cell r="B269" t="str">
            <v xml:space="preserve">HARIS TAUFIK MARTAN    </v>
          </cell>
          <cell r="C269" t="str">
            <v>05</v>
          </cell>
          <cell r="D269" t="str">
            <v>01/10/2001</v>
          </cell>
          <cell r="E269" t="str">
            <v>PWSU. PABX &amp; SISTEM ALARM</v>
          </cell>
          <cell r="F269" t="str">
            <v>05</v>
          </cell>
          <cell r="G269" t="str">
            <v>09/03/2000</v>
          </cell>
          <cell r="H269">
            <v>18709</v>
          </cell>
          <cell r="I269" t="str">
            <v>0000066666</v>
          </cell>
          <cell r="J269" t="str">
            <v>SMA</v>
          </cell>
          <cell r="K269" t="str">
            <v>SEK.KADER TELKOM</v>
          </cell>
          <cell r="L269" t="str">
            <v>PLAJU</v>
          </cell>
          <cell r="M269" t="str">
            <v>21/07/1972</v>
          </cell>
          <cell r="N269" t="str">
            <v>E13910</v>
          </cell>
          <cell r="O269" t="str">
            <v>OPERASI</v>
          </cell>
          <cell r="P269">
            <v>6</v>
          </cell>
          <cell r="Q269">
            <v>6</v>
          </cell>
          <cell r="R269">
            <v>6</v>
          </cell>
          <cell r="S269">
            <v>20</v>
          </cell>
          <cell r="T269">
            <v>3</v>
          </cell>
          <cell r="U269">
            <v>4</v>
          </cell>
          <cell r="V269">
            <v>0</v>
          </cell>
          <cell r="W269">
            <v>53</v>
          </cell>
          <cell r="X269">
            <v>38798</v>
          </cell>
        </row>
        <row r="270">
          <cell r="A270" t="str">
            <v>364746</v>
          </cell>
          <cell r="B270" t="str">
            <v xml:space="preserve">USMAN ABUDJAIS    </v>
          </cell>
          <cell r="C270" t="str">
            <v>06</v>
          </cell>
          <cell r="D270" t="str">
            <v>01/10/2002</v>
          </cell>
          <cell r="E270" t="str">
            <v>PWS. BUYER DAN APH</v>
          </cell>
          <cell r="F270" t="str">
            <v>06</v>
          </cell>
          <cell r="G270" t="str">
            <v>01/03/2003</v>
          </cell>
          <cell r="H270">
            <v>19329</v>
          </cell>
          <cell r="I270" t="str">
            <v>0000044666</v>
          </cell>
          <cell r="J270" t="str">
            <v>D3</v>
          </cell>
          <cell r="K270" t="str">
            <v>AKA LOG / MAT III</v>
          </cell>
          <cell r="L270" t="str">
            <v>PLAJU</v>
          </cell>
          <cell r="M270" t="str">
            <v>28/07/1973</v>
          </cell>
          <cell r="N270" t="str">
            <v>E13510</v>
          </cell>
          <cell r="O270" t="str">
            <v>PENGADAAN</v>
          </cell>
          <cell r="P270">
            <v>6</v>
          </cell>
          <cell r="Q270">
            <v>6</v>
          </cell>
          <cell r="R270">
            <v>6</v>
          </cell>
          <cell r="S270">
            <v>20</v>
          </cell>
          <cell r="T270">
            <v>6</v>
          </cell>
          <cell r="U270">
            <v>1</v>
          </cell>
          <cell r="V270">
            <v>0</v>
          </cell>
          <cell r="W270">
            <v>52</v>
          </cell>
          <cell r="X270">
            <v>39417</v>
          </cell>
        </row>
        <row r="271">
          <cell r="A271" t="str">
            <v>365589</v>
          </cell>
          <cell r="B271" t="str">
            <v xml:space="preserve">MARGONO. H  DRS  </v>
          </cell>
          <cell r="C271" t="str">
            <v>05</v>
          </cell>
          <cell r="D271" t="str">
            <v>01/04/2002</v>
          </cell>
          <cell r="E271" t="str">
            <v>AUDITOR AHLI MADYA</v>
          </cell>
          <cell r="F271" t="str">
            <v>--</v>
          </cell>
          <cell r="G271" t="str">
            <v>01/10/2003</v>
          </cell>
          <cell r="H271">
            <v>18385</v>
          </cell>
          <cell r="I271" t="str">
            <v>0000055555</v>
          </cell>
          <cell r="J271" t="str">
            <v>S1</v>
          </cell>
          <cell r="K271" t="str">
            <v>SARJANA SOSPOL</v>
          </cell>
          <cell r="L271" t="str">
            <v>PLAJU</v>
          </cell>
          <cell r="M271" t="str">
            <v>01/08/1973</v>
          </cell>
          <cell r="N271" t="str">
            <v>J02100</v>
          </cell>
          <cell r="O271" t="str">
            <v>IAD-II</v>
          </cell>
          <cell r="P271">
            <v>5</v>
          </cell>
          <cell r="Q271">
            <v>5</v>
          </cell>
          <cell r="R271">
            <v>5</v>
          </cell>
          <cell r="S271">
            <v>15</v>
          </cell>
          <cell r="T271">
            <v>7</v>
          </cell>
          <cell r="U271">
            <v>1</v>
          </cell>
          <cell r="V271" t="e">
            <v>#VALUE!</v>
          </cell>
          <cell r="W271">
            <v>54</v>
          </cell>
          <cell r="X271">
            <v>38474</v>
          </cell>
        </row>
        <row r="272">
          <cell r="A272" t="str">
            <v>365791</v>
          </cell>
          <cell r="B272" t="str">
            <v xml:space="preserve">NOERPRIJANTO  SH  </v>
          </cell>
          <cell r="C272" t="str">
            <v>05</v>
          </cell>
          <cell r="D272" t="str">
            <v>01/04/2000</v>
          </cell>
          <cell r="E272" t="str">
            <v>KA. BAG. PENGADAAN</v>
          </cell>
          <cell r="F272" t="str">
            <v>04</v>
          </cell>
          <cell r="G272" t="str">
            <v>12/11/2002</v>
          </cell>
          <cell r="H272">
            <v>18026</v>
          </cell>
          <cell r="I272" t="str">
            <v>0000066666</v>
          </cell>
          <cell r="J272" t="str">
            <v>S1</v>
          </cell>
          <cell r="K272" t="str">
            <v>HUKUM PERDATA</v>
          </cell>
          <cell r="L272" t="str">
            <v>PLAJU</v>
          </cell>
          <cell r="M272" t="str">
            <v>01/08/1973</v>
          </cell>
          <cell r="N272" t="str">
            <v>E13510</v>
          </cell>
          <cell r="O272" t="str">
            <v>PENGADAAN</v>
          </cell>
          <cell r="P272">
            <v>6</v>
          </cell>
          <cell r="Q272">
            <v>6</v>
          </cell>
          <cell r="R272">
            <v>6</v>
          </cell>
          <cell r="S272">
            <v>20</v>
          </cell>
          <cell r="T272">
            <v>7</v>
          </cell>
          <cell r="U272">
            <v>2</v>
          </cell>
          <cell r="V272">
            <v>-1</v>
          </cell>
          <cell r="W272">
            <v>55</v>
          </cell>
          <cell r="X272">
            <v>38115</v>
          </cell>
        </row>
        <row r="273">
          <cell r="A273" t="str">
            <v>366236</v>
          </cell>
          <cell r="B273" t="str">
            <v xml:space="preserve">SUHARTI    </v>
          </cell>
          <cell r="C273" t="str">
            <v>06</v>
          </cell>
          <cell r="D273" t="str">
            <v>01/10/2001</v>
          </cell>
          <cell r="E273" t="str">
            <v>PWSU. REN &amp; SELEKSI</v>
          </cell>
          <cell r="F273" t="str">
            <v>05</v>
          </cell>
          <cell r="G273" t="str">
            <v>02/08/2002</v>
          </cell>
          <cell r="H273">
            <v>18076</v>
          </cell>
          <cell r="I273" t="str">
            <v>0000056666</v>
          </cell>
          <cell r="J273" t="str">
            <v>SMA</v>
          </cell>
          <cell r="K273" t="str">
            <v>SMA/PASPAL/IPA</v>
          </cell>
          <cell r="L273" t="str">
            <v>PLAJU</v>
          </cell>
          <cell r="M273" t="str">
            <v>08/08/1970</v>
          </cell>
          <cell r="N273" t="str">
            <v>E13720</v>
          </cell>
          <cell r="O273" t="str">
            <v>RENBANG</v>
          </cell>
          <cell r="P273">
            <v>6</v>
          </cell>
          <cell r="Q273">
            <v>6</v>
          </cell>
          <cell r="R273">
            <v>6</v>
          </cell>
          <cell r="S273">
            <v>20</v>
          </cell>
          <cell r="T273">
            <v>3</v>
          </cell>
          <cell r="U273">
            <v>2</v>
          </cell>
          <cell r="V273">
            <v>-1</v>
          </cell>
          <cell r="W273">
            <v>55</v>
          </cell>
          <cell r="X273">
            <v>38165</v>
          </cell>
        </row>
        <row r="274">
          <cell r="A274" t="str">
            <v>366536</v>
          </cell>
          <cell r="B274" t="str">
            <v xml:space="preserve">ARIFIEN THAHIR  SH  </v>
          </cell>
          <cell r="C274" t="str">
            <v>04</v>
          </cell>
          <cell r="D274" t="str">
            <v>01/04/2003</v>
          </cell>
          <cell r="E274" t="str">
            <v>KA. BAG. FASILITAS UMUM</v>
          </cell>
          <cell r="F274" t="str">
            <v>04</v>
          </cell>
          <cell r="G274" t="str">
            <v>30/07/2001</v>
          </cell>
          <cell r="H274">
            <v>18786</v>
          </cell>
          <cell r="I274" t="str">
            <v>0000056666</v>
          </cell>
          <cell r="J274" t="str">
            <v>S1</v>
          </cell>
          <cell r="K274" t="str">
            <v>HUKUM PERDATA</v>
          </cell>
          <cell r="L274" t="str">
            <v>SUNGAI GERONG</v>
          </cell>
          <cell r="M274" t="str">
            <v>01/08/1973</v>
          </cell>
          <cell r="N274" t="str">
            <v>E13530</v>
          </cell>
          <cell r="O274" t="str">
            <v>FASUM</v>
          </cell>
          <cell r="P274">
            <v>6</v>
          </cell>
          <cell r="Q274">
            <v>6</v>
          </cell>
          <cell r="R274">
            <v>6</v>
          </cell>
          <cell r="S274">
            <v>20</v>
          </cell>
          <cell r="T274">
            <v>7</v>
          </cell>
          <cell r="U274">
            <v>3</v>
          </cell>
          <cell r="V274">
            <v>0</v>
          </cell>
          <cell r="W274">
            <v>53</v>
          </cell>
          <cell r="X274">
            <v>38875</v>
          </cell>
        </row>
        <row r="275">
          <cell r="A275" t="str">
            <v>366625</v>
          </cell>
          <cell r="B275" t="str">
            <v xml:space="preserve">BAMBANG SURJADI    </v>
          </cell>
          <cell r="C275" t="str">
            <v>06</v>
          </cell>
          <cell r="D275" t="str">
            <v>01/10/2003</v>
          </cell>
          <cell r="E275" t="str">
            <v>MPPK S/D 30112004</v>
          </cell>
          <cell r="F275" t="str">
            <v>06</v>
          </cell>
          <cell r="G275" t="str">
            <v>22/11/2003</v>
          </cell>
          <cell r="H275">
            <v>17859</v>
          </cell>
          <cell r="I275" t="str">
            <v>0000056665</v>
          </cell>
          <cell r="J275" t="str">
            <v>D1</v>
          </cell>
          <cell r="K275" t="str">
            <v>PKL LOG/MAT II</v>
          </cell>
          <cell r="L275" t="str">
            <v>SUNGAI GERONG</v>
          </cell>
          <cell r="M275" t="str">
            <v>04/08/1973</v>
          </cell>
          <cell r="N275" t="str">
            <v>E13730</v>
          </cell>
          <cell r="O275" t="str">
            <v>H I K</v>
          </cell>
          <cell r="P275">
            <v>6</v>
          </cell>
          <cell r="Q275">
            <v>6</v>
          </cell>
          <cell r="R275">
            <v>5</v>
          </cell>
          <cell r="S275">
            <v>18.333333333333332</v>
          </cell>
          <cell r="T275">
            <v>4</v>
          </cell>
          <cell r="U275">
            <v>1</v>
          </cell>
          <cell r="V275">
            <v>0</v>
          </cell>
          <cell r="W275">
            <v>56</v>
          </cell>
          <cell r="X275">
            <v>37947</v>
          </cell>
        </row>
        <row r="276">
          <cell r="A276" t="str">
            <v>366666</v>
          </cell>
          <cell r="B276" t="str">
            <v xml:space="preserve">SUBAGIJO    </v>
          </cell>
          <cell r="C276" t="str">
            <v>07</v>
          </cell>
          <cell r="D276" t="str">
            <v>01/10/2001</v>
          </cell>
          <cell r="E276" t="str">
            <v>AST. GUDANG</v>
          </cell>
          <cell r="F276" t="str">
            <v>06</v>
          </cell>
          <cell r="G276" t="str">
            <v>15/07/2002</v>
          </cell>
          <cell r="H276">
            <v>18134</v>
          </cell>
          <cell r="I276" t="str">
            <v>0000056666</v>
          </cell>
          <cell r="J276" t="str">
            <v>D1</v>
          </cell>
          <cell r="K276" t="str">
            <v>PKL LOG/MAT II</v>
          </cell>
          <cell r="L276" t="str">
            <v>SUNGAI GERONG</v>
          </cell>
          <cell r="M276" t="str">
            <v>04/08/1973</v>
          </cell>
          <cell r="N276" t="str">
            <v>E13A10</v>
          </cell>
          <cell r="O276" t="str">
            <v>PERENCANAAN</v>
          </cell>
          <cell r="P276">
            <v>6</v>
          </cell>
          <cell r="Q276">
            <v>6</v>
          </cell>
          <cell r="R276">
            <v>6</v>
          </cell>
          <cell r="S276">
            <v>20</v>
          </cell>
          <cell r="T276">
            <v>4</v>
          </cell>
          <cell r="U276">
            <v>2</v>
          </cell>
          <cell r="V276">
            <v>-1</v>
          </cell>
          <cell r="W276">
            <v>55</v>
          </cell>
          <cell r="X276">
            <v>38223</v>
          </cell>
        </row>
        <row r="277">
          <cell r="A277" t="str">
            <v>367313</v>
          </cell>
          <cell r="B277" t="str">
            <v xml:space="preserve">ALI RUSLI  A.P  </v>
          </cell>
          <cell r="C277" t="str">
            <v>08</v>
          </cell>
          <cell r="D277" t="str">
            <v>01/04/2003</v>
          </cell>
          <cell r="E277" t="str">
            <v>MPPK S/D 30092004</v>
          </cell>
          <cell r="F277" t="str">
            <v>06</v>
          </cell>
          <cell r="G277" t="str">
            <v>01/09/2003</v>
          </cell>
          <cell r="H277">
            <v>17777</v>
          </cell>
          <cell r="I277" t="str">
            <v>0000066655</v>
          </cell>
          <cell r="J277" t="str">
            <v>D1</v>
          </cell>
          <cell r="K277" t="str">
            <v>AKA AKUN PERMINY I</v>
          </cell>
          <cell r="L277" t="str">
            <v>PLAJU</v>
          </cell>
          <cell r="M277" t="str">
            <v>16/01/1972</v>
          </cell>
          <cell r="N277" t="str">
            <v>E13730</v>
          </cell>
          <cell r="O277" t="str">
            <v>H I K</v>
          </cell>
          <cell r="P277">
            <v>6</v>
          </cell>
          <cell r="Q277">
            <v>5</v>
          </cell>
          <cell r="R277">
            <v>5</v>
          </cell>
          <cell r="S277">
            <v>16.666666666666668</v>
          </cell>
          <cell r="T277">
            <v>4</v>
          </cell>
          <cell r="U277">
            <v>1</v>
          </cell>
          <cell r="V277">
            <v>-2</v>
          </cell>
          <cell r="W277">
            <v>56</v>
          </cell>
          <cell r="X277">
            <v>37865</v>
          </cell>
        </row>
        <row r="278">
          <cell r="A278" t="str">
            <v>367321</v>
          </cell>
          <cell r="B278" t="str">
            <v xml:space="preserve">AMAN SANTOSO    </v>
          </cell>
          <cell r="C278" t="str">
            <v>09</v>
          </cell>
          <cell r="D278" t="str">
            <v>01/04/2002</v>
          </cell>
          <cell r="E278" t="str">
            <v>AST. JAGA PENYALUR PROD. PLAJU</v>
          </cell>
          <cell r="F278" t="str">
            <v>08</v>
          </cell>
          <cell r="G278" t="str">
            <v>01/07/2003</v>
          </cell>
          <cell r="H278">
            <v>18797</v>
          </cell>
          <cell r="I278" t="str">
            <v>0000065665</v>
          </cell>
          <cell r="J278" t="str">
            <v>SMA</v>
          </cell>
          <cell r="K278" t="str">
            <v>S.M.A-C/SOSIAL</v>
          </cell>
          <cell r="L278" t="str">
            <v>PLAJU</v>
          </cell>
          <cell r="M278" t="str">
            <v>06/05/1972</v>
          </cell>
          <cell r="N278" t="str">
            <v>E13119</v>
          </cell>
          <cell r="O278" t="str">
            <v>I T P</v>
          </cell>
          <cell r="P278">
            <v>6</v>
          </cell>
          <cell r="Q278">
            <v>6</v>
          </cell>
          <cell r="R278">
            <v>5</v>
          </cell>
          <cell r="S278">
            <v>18.333333333333332</v>
          </cell>
          <cell r="T278">
            <v>3</v>
          </cell>
          <cell r="U278">
            <v>1</v>
          </cell>
          <cell r="V278">
            <v>-1</v>
          </cell>
          <cell r="W278">
            <v>53</v>
          </cell>
          <cell r="X278">
            <v>38886</v>
          </cell>
        </row>
        <row r="279">
          <cell r="A279" t="str">
            <v>367419</v>
          </cell>
          <cell r="B279" t="str">
            <v xml:space="preserve">ASNAN    </v>
          </cell>
          <cell r="C279" t="str">
            <v>06</v>
          </cell>
          <cell r="D279" t="str">
            <v>01/04/2003</v>
          </cell>
          <cell r="E279" t="str">
            <v>PWS. DISTRIBUSI PL</v>
          </cell>
          <cell r="F279" t="str">
            <v>06</v>
          </cell>
          <cell r="G279" t="str">
            <v>01/04/2002</v>
          </cell>
          <cell r="H279">
            <v>18610</v>
          </cell>
          <cell r="I279" t="str">
            <v>0000046666</v>
          </cell>
          <cell r="J279" t="str">
            <v>D3</v>
          </cell>
          <cell r="K279" t="str">
            <v>AK TEK PEK UMUM</v>
          </cell>
          <cell r="L279" t="str">
            <v>PLAJU</v>
          </cell>
          <cell r="M279" t="str">
            <v>04/05/1972</v>
          </cell>
          <cell r="N279" t="str">
            <v>E13118</v>
          </cell>
          <cell r="O279" t="str">
            <v>U T L</v>
          </cell>
          <cell r="P279">
            <v>6</v>
          </cell>
          <cell r="Q279">
            <v>6</v>
          </cell>
          <cell r="R279">
            <v>6</v>
          </cell>
          <cell r="S279">
            <v>20</v>
          </cell>
          <cell r="T279">
            <v>6</v>
          </cell>
          <cell r="U279">
            <v>2</v>
          </cell>
          <cell r="V279">
            <v>0</v>
          </cell>
          <cell r="W279">
            <v>54</v>
          </cell>
          <cell r="X279">
            <v>38699</v>
          </cell>
        </row>
        <row r="280">
          <cell r="A280" t="str">
            <v>367702</v>
          </cell>
          <cell r="B280" t="str">
            <v xml:space="preserve">LOFIK  M.    </v>
          </cell>
          <cell r="C280" t="str">
            <v>09</v>
          </cell>
          <cell r="D280" t="str">
            <v>01/10/2000</v>
          </cell>
          <cell r="E280" t="str">
            <v>TEKNISI NONNROT EQUIP.</v>
          </cell>
          <cell r="F280" t="str">
            <v>08</v>
          </cell>
          <cell r="G280" t="str">
            <v>01/07/2003</v>
          </cell>
          <cell r="H280">
            <v>18267</v>
          </cell>
          <cell r="I280" t="str">
            <v>0000064456</v>
          </cell>
          <cell r="J280" t="str">
            <v>D1</v>
          </cell>
          <cell r="K280" t="str">
            <v>PKL TEK PML KIL I</v>
          </cell>
          <cell r="L280" t="str">
            <v>PLAJU</v>
          </cell>
          <cell r="M280" t="str">
            <v>25/03/1972</v>
          </cell>
          <cell r="N280" t="str">
            <v>E13A50</v>
          </cell>
          <cell r="O280" t="str">
            <v>BENGKEL</v>
          </cell>
          <cell r="P280">
            <v>4</v>
          </cell>
          <cell r="Q280">
            <v>5</v>
          </cell>
          <cell r="R280">
            <v>6</v>
          </cell>
          <cell r="S280">
            <v>15</v>
          </cell>
          <cell r="T280">
            <v>4</v>
          </cell>
          <cell r="U280">
            <v>1</v>
          </cell>
          <cell r="V280">
            <v>-1</v>
          </cell>
          <cell r="W280">
            <v>54</v>
          </cell>
          <cell r="X280">
            <v>38356</v>
          </cell>
        </row>
        <row r="281">
          <cell r="A281" t="str">
            <v>367743</v>
          </cell>
          <cell r="B281" t="str">
            <v xml:space="preserve">MARLAN SJAMSUDDIN  SE  </v>
          </cell>
          <cell r="C281" t="str">
            <v>07</v>
          </cell>
          <cell r="D281" t="str">
            <v>01/04/2003</v>
          </cell>
          <cell r="E281" t="str">
            <v>PWSU. TERIMA / KIRIM</v>
          </cell>
          <cell r="F281" t="str">
            <v>05</v>
          </cell>
          <cell r="G281" t="str">
            <v>06/08/2001</v>
          </cell>
          <cell r="H281">
            <v>18117</v>
          </cell>
          <cell r="I281" t="str">
            <v>0000066655</v>
          </cell>
          <cell r="J281" t="str">
            <v>S1</v>
          </cell>
          <cell r="K281" t="str">
            <v>EKONOMI MANAGEMENT</v>
          </cell>
          <cell r="L281" t="str">
            <v>PLAJU</v>
          </cell>
          <cell r="M281" t="str">
            <v>01/08/1971</v>
          </cell>
          <cell r="N281" t="str">
            <v>E13820</v>
          </cell>
          <cell r="O281" t="str">
            <v>AKT. KILANG</v>
          </cell>
          <cell r="P281">
            <v>6</v>
          </cell>
          <cell r="Q281">
            <v>5</v>
          </cell>
          <cell r="R281">
            <v>5</v>
          </cell>
          <cell r="S281">
            <v>16.666666666666668</v>
          </cell>
          <cell r="T281">
            <v>7</v>
          </cell>
          <cell r="U281">
            <v>3</v>
          </cell>
          <cell r="V281">
            <v>-2</v>
          </cell>
          <cell r="W281">
            <v>55</v>
          </cell>
          <cell r="X281">
            <v>38206</v>
          </cell>
        </row>
        <row r="282">
          <cell r="A282" t="str">
            <v>367824</v>
          </cell>
          <cell r="B282" t="str">
            <v xml:space="preserve">MULJONO BOESTAMMY    </v>
          </cell>
          <cell r="C282" t="str">
            <v>08</v>
          </cell>
          <cell r="D282" t="str">
            <v>01/10/2001</v>
          </cell>
          <cell r="E282" t="str">
            <v>PWS. SARANA PK</v>
          </cell>
          <cell r="F282" t="str">
            <v>07</v>
          </cell>
          <cell r="G282" t="str">
            <v>03/01/2000</v>
          </cell>
          <cell r="H282">
            <v>18870</v>
          </cell>
          <cell r="I282" t="str">
            <v>0000066666</v>
          </cell>
          <cell r="J282" t="str">
            <v>SMA</v>
          </cell>
          <cell r="K282" t="str">
            <v>P K MESIN</v>
          </cell>
          <cell r="L282" t="str">
            <v>PLAJU</v>
          </cell>
          <cell r="M282" t="str">
            <v>06/05/1972</v>
          </cell>
          <cell r="N282" t="str">
            <v>E13410</v>
          </cell>
          <cell r="O282" t="str">
            <v>PK. LAT &amp; ADM</v>
          </cell>
          <cell r="P282">
            <v>6</v>
          </cell>
          <cell r="Q282">
            <v>6</v>
          </cell>
          <cell r="R282">
            <v>6</v>
          </cell>
          <cell r="S282">
            <v>20</v>
          </cell>
          <cell r="T282">
            <v>3</v>
          </cell>
          <cell r="U282">
            <v>4</v>
          </cell>
          <cell r="V282">
            <v>-1</v>
          </cell>
          <cell r="W282">
            <v>53</v>
          </cell>
          <cell r="X282">
            <v>38959</v>
          </cell>
        </row>
        <row r="283">
          <cell r="A283" t="str">
            <v>367849</v>
          </cell>
          <cell r="B283" t="str">
            <v xml:space="preserve">MUSLICH  A.MA  </v>
          </cell>
          <cell r="C283" t="str">
            <v>07</v>
          </cell>
          <cell r="D283" t="str">
            <v>01/04/2003</v>
          </cell>
          <cell r="E283" t="str">
            <v>PWS. JAGA PTA</v>
          </cell>
          <cell r="F283" t="str">
            <v>06</v>
          </cell>
          <cell r="G283" t="str">
            <v>16/09/2002</v>
          </cell>
          <cell r="H283">
            <v>18497</v>
          </cell>
          <cell r="I283" t="str">
            <v>0000076656</v>
          </cell>
          <cell r="J283" t="str">
            <v>D2</v>
          </cell>
          <cell r="K283" t="str">
            <v>AKA MESIN II</v>
          </cell>
          <cell r="L283" t="str">
            <v>PLAJU</v>
          </cell>
          <cell r="M283" t="str">
            <v>01/06/1972</v>
          </cell>
          <cell r="N283" t="str">
            <v>E13132</v>
          </cell>
          <cell r="O283" t="str">
            <v>TA/PTA</v>
          </cell>
          <cell r="P283">
            <v>6</v>
          </cell>
          <cell r="Q283">
            <v>5</v>
          </cell>
          <cell r="R283">
            <v>6</v>
          </cell>
          <cell r="S283">
            <v>18.333333333333332</v>
          </cell>
          <cell r="T283">
            <v>5</v>
          </cell>
          <cell r="U283">
            <v>2</v>
          </cell>
          <cell r="V283">
            <v>-1</v>
          </cell>
          <cell r="W283">
            <v>54</v>
          </cell>
          <cell r="X283">
            <v>38586</v>
          </cell>
        </row>
        <row r="284">
          <cell r="A284" t="str">
            <v>368001</v>
          </cell>
          <cell r="B284" t="str">
            <v xml:space="preserve">SUGIANTO JATIMIN    </v>
          </cell>
          <cell r="C284" t="str">
            <v>09</v>
          </cell>
          <cell r="D284" t="str">
            <v>01/04/2001</v>
          </cell>
          <cell r="E284" t="str">
            <v>AST. JAGA PENEL PS-1</v>
          </cell>
          <cell r="F284" t="str">
            <v>09</v>
          </cell>
          <cell r="G284" t="str">
            <v>01/10/2000</v>
          </cell>
          <cell r="H284">
            <v>19694</v>
          </cell>
          <cell r="I284" t="str">
            <v>0000034545</v>
          </cell>
          <cell r="J284" t="str">
            <v>SMP</v>
          </cell>
          <cell r="K284" t="str">
            <v>SEKOLAH TEKNIK</v>
          </cell>
          <cell r="L284" t="str">
            <v>SUNGAI GERONG</v>
          </cell>
          <cell r="M284" t="str">
            <v>01/11/1971</v>
          </cell>
          <cell r="N284" t="str">
            <v>E13118</v>
          </cell>
          <cell r="O284" t="str">
            <v>U T L</v>
          </cell>
          <cell r="P284">
            <v>5</v>
          </cell>
          <cell r="Q284">
            <v>4</v>
          </cell>
          <cell r="R284">
            <v>5</v>
          </cell>
          <cell r="S284">
            <v>13.333333333333334</v>
          </cell>
          <cell r="T284">
            <v>2</v>
          </cell>
          <cell r="U284">
            <v>4</v>
          </cell>
          <cell r="V284">
            <v>0</v>
          </cell>
          <cell r="W284">
            <v>51</v>
          </cell>
          <cell r="X284">
            <v>39783</v>
          </cell>
        </row>
        <row r="285">
          <cell r="A285" t="str">
            <v>368026</v>
          </cell>
          <cell r="B285" t="str">
            <v xml:space="preserve">SUPARDJAK    </v>
          </cell>
          <cell r="C285" t="str">
            <v>08</v>
          </cell>
          <cell r="D285" t="str">
            <v>01/04/2001</v>
          </cell>
          <cell r="E285" t="str">
            <v>AST. JAGA CONSOLE-6</v>
          </cell>
          <cell r="F285" t="str">
            <v>07</v>
          </cell>
          <cell r="G285" t="str">
            <v>01/08/2003</v>
          </cell>
          <cell r="H285">
            <v>19090</v>
          </cell>
          <cell r="I285" t="str">
            <v>0000056555</v>
          </cell>
          <cell r="J285" t="str">
            <v>SMA</v>
          </cell>
          <cell r="K285" t="str">
            <v>S.M.A / SOSIAL</v>
          </cell>
          <cell r="L285" t="str">
            <v>SUNGAI GERONG</v>
          </cell>
          <cell r="M285" t="str">
            <v>01/11/1971</v>
          </cell>
          <cell r="N285" t="str">
            <v>E13118</v>
          </cell>
          <cell r="O285" t="str">
            <v>U T L</v>
          </cell>
          <cell r="P285">
            <v>5</v>
          </cell>
          <cell r="Q285">
            <v>5</v>
          </cell>
          <cell r="R285">
            <v>5</v>
          </cell>
          <cell r="S285">
            <v>15</v>
          </cell>
          <cell r="T285">
            <v>3</v>
          </cell>
          <cell r="U285">
            <v>1</v>
          </cell>
          <cell r="V285">
            <v>-1</v>
          </cell>
          <cell r="W285">
            <v>52</v>
          </cell>
          <cell r="X285">
            <v>39178</v>
          </cell>
        </row>
        <row r="286">
          <cell r="A286" t="str">
            <v>368091</v>
          </cell>
          <cell r="B286" t="str">
            <v xml:space="preserve">S. LUMBAN TOBING    </v>
          </cell>
          <cell r="C286" t="str">
            <v>10</v>
          </cell>
          <cell r="D286" t="str">
            <v>01/10/2000</v>
          </cell>
          <cell r="E286" t="str">
            <v>TEKNISI RIGGER</v>
          </cell>
          <cell r="F286" t="str">
            <v>09</v>
          </cell>
          <cell r="G286" t="str">
            <v>01/07/2003</v>
          </cell>
          <cell r="H286">
            <v>18350</v>
          </cell>
          <cell r="I286" t="str">
            <v>0000065566</v>
          </cell>
          <cell r="J286" t="str">
            <v>SMP</v>
          </cell>
          <cell r="K286" t="str">
            <v>SEKOLAH TEKNIK</v>
          </cell>
          <cell r="L286" t="str">
            <v>PLAJU</v>
          </cell>
          <cell r="M286" t="str">
            <v>14/04/1972</v>
          </cell>
          <cell r="N286" t="str">
            <v>E13A50</v>
          </cell>
          <cell r="O286" t="str">
            <v>BENGKEL</v>
          </cell>
          <cell r="P286">
            <v>5</v>
          </cell>
          <cell r="Q286">
            <v>6</v>
          </cell>
          <cell r="R286">
            <v>6</v>
          </cell>
          <cell r="S286">
            <v>18.333333333333332</v>
          </cell>
          <cell r="T286">
            <v>2</v>
          </cell>
          <cell r="U286">
            <v>1</v>
          </cell>
          <cell r="V286">
            <v>-1</v>
          </cell>
          <cell r="W286">
            <v>54</v>
          </cell>
          <cell r="X286">
            <v>38439</v>
          </cell>
        </row>
        <row r="287">
          <cell r="A287" t="str">
            <v>368926</v>
          </cell>
          <cell r="B287" t="str">
            <v xml:space="preserve">MET ZAINAL    </v>
          </cell>
          <cell r="C287" t="str">
            <v>08</v>
          </cell>
          <cell r="D287" t="str">
            <v>01/10/2002</v>
          </cell>
          <cell r="E287" t="str">
            <v>MPPK S/D 30062004</v>
          </cell>
          <cell r="F287" t="str">
            <v>08</v>
          </cell>
          <cell r="G287" t="str">
            <v>07/06/2003</v>
          </cell>
          <cell r="H287">
            <v>17691</v>
          </cell>
          <cell r="I287" t="str">
            <v>0000056665</v>
          </cell>
          <cell r="J287" t="str">
            <v>D1</v>
          </cell>
          <cell r="K287" t="str">
            <v>AKA INST&amp;ELKA I</v>
          </cell>
          <cell r="L287" t="str">
            <v>PLAJU</v>
          </cell>
          <cell r="M287" t="str">
            <v>24/09/1973</v>
          </cell>
          <cell r="N287" t="str">
            <v>E13730</v>
          </cell>
          <cell r="O287" t="str">
            <v>H I K</v>
          </cell>
          <cell r="P287">
            <v>6</v>
          </cell>
          <cell r="Q287">
            <v>6</v>
          </cell>
          <cell r="R287">
            <v>5</v>
          </cell>
          <cell r="S287">
            <v>18.333333333333332</v>
          </cell>
          <cell r="T287">
            <v>4</v>
          </cell>
          <cell r="U287">
            <v>1</v>
          </cell>
          <cell r="V287">
            <v>0</v>
          </cell>
          <cell r="W287">
            <v>56</v>
          </cell>
          <cell r="X287">
            <v>37779</v>
          </cell>
        </row>
        <row r="288">
          <cell r="A288" t="str">
            <v>371355</v>
          </cell>
          <cell r="B288" t="str">
            <v xml:space="preserve">DJODJO SUBAGDJA    </v>
          </cell>
          <cell r="C288" t="str">
            <v>06</v>
          </cell>
          <cell r="D288" t="str">
            <v>01/04/2003</v>
          </cell>
          <cell r="E288" t="str">
            <v>MPPK S/D 31122004</v>
          </cell>
          <cell r="F288" t="str">
            <v>05</v>
          </cell>
          <cell r="G288" t="str">
            <v>17/12/2003</v>
          </cell>
          <cell r="H288">
            <v>17884</v>
          </cell>
          <cell r="I288" t="str">
            <v>0000066656</v>
          </cell>
          <cell r="J288" t="str">
            <v>SMA</v>
          </cell>
          <cell r="K288" t="str">
            <v>S.M.A-B/PASPAL</v>
          </cell>
          <cell r="L288" t="str">
            <v>PLAJU</v>
          </cell>
          <cell r="M288" t="str">
            <v>16/11/1971</v>
          </cell>
          <cell r="N288" t="str">
            <v>E13730</v>
          </cell>
          <cell r="O288" t="str">
            <v>H I K</v>
          </cell>
          <cell r="P288">
            <v>6</v>
          </cell>
          <cell r="Q288">
            <v>5</v>
          </cell>
          <cell r="R288">
            <v>6</v>
          </cell>
          <cell r="S288">
            <v>18.333333333333332</v>
          </cell>
          <cell r="T288">
            <v>3</v>
          </cell>
          <cell r="U288">
            <v>1</v>
          </cell>
          <cell r="V288">
            <v>-1</v>
          </cell>
          <cell r="W288">
            <v>56</v>
          </cell>
          <cell r="X288">
            <v>37972</v>
          </cell>
        </row>
        <row r="289">
          <cell r="A289" t="str">
            <v>371922</v>
          </cell>
          <cell r="B289" t="str">
            <v xml:space="preserve">M. NAPITUPULU  S.E  </v>
          </cell>
          <cell r="C289" t="str">
            <v>05</v>
          </cell>
          <cell r="D289" t="str">
            <v>01/10/2002</v>
          </cell>
          <cell r="E289" t="str">
            <v>PWSU. PERAWATAN SDM</v>
          </cell>
          <cell r="F289" t="str">
            <v>05</v>
          </cell>
          <cell r="G289" t="str">
            <v>04/12/2002</v>
          </cell>
          <cell r="H289">
            <v>18441</v>
          </cell>
          <cell r="I289" t="str">
            <v>0000066656</v>
          </cell>
          <cell r="J289" t="str">
            <v>S1</v>
          </cell>
          <cell r="K289" t="str">
            <v>EKONOMI MANAGEMENT</v>
          </cell>
          <cell r="L289" t="str">
            <v>PLAJU</v>
          </cell>
          <cell r="M289" t="str">
            <v>03/07/1973</v>
          </cell>
          <cell r="N289" t="str">
            <v>E13730</v>
          </cell>
          <cell r="O289" t="str">
            <v>H I K</v>
          </cell>
          <cell r="P289">
            <v>6</v>
          </cell>
          <cell r="Q289">
            <v>5</v>
          </cell>
          <cell r="R289">
            <v>6</v>
          </cell>
          <cell r="S289">
            <v>18.333333333333332</v>
          </cell>
          <cell r="T289">
            <v>7</v>
          </cell>
          <cell r="U289">
            <v>2</v>
          </cell>
          <cell r="V289">
            <v>0</v>
          </cell>
          <cell r="W289">
            <v>54</v>
          </cell>
          <cell r="X289">
            <v>38530</v>
          </cell>
        </row>
        <row r="290">
          <cell r="A290" t="str">
            <v>372279</v>
          </cell>
          <cell r="B290" t="str">
            <v xml:space="preserve">M. ALWIN SIREGAR    </v>
          </cell>
          <cell r="C290" t="str">
            <v>07</v>
          </cell>
          <cell r="D290" t="str">
            <v>01/10/2001</v>
          </cell>
          <cell r="E290" t="str">
            <v>PWS. KESEHATAN KELUARGA</v>
          </cell>
          <cell r="F290" t="str">
            <v>06</v>
          </cell>
          <cell r="G290" t="str">
            <v>17/03/2003</v>
          </cell>
          <cell r="H290">
            <v>18327</v>
          </cell>
          <cell r="I290" t="str">
            <v>0000055555</v>
          </cell>
          <cell r="J290" t="str">
            <v>SMA</v>
          </cell>
          <cell r="K290" t="str">
            <v>S.M.A / SOSIAL</v>
          </cell>
          <cell r="L290" t="str">
            <v>PLAJU</v>
          </cell>
          <cell r="M290" t="str">
            <v>03/07/1973</v>
          </cell>
          <cell r="N290" t="str">
            <v>E13750</v>
          </cell>
          <cell r="O290" t="str">
            <v>KESEHATAN</v>
          </cell>
          <cell r="P290">
            <v>5</v>
          </cell>
          <cell r="Q290">
            <v>5</v>
          </cell>
          <cell r="R290">
            <v>5</v>
          </cell>
          <cell r="S290">
            <v>15</v>
          </cell>
          <cell r="T290">
            <v>3</v>
          </cell>
          <cell r="U290">
            <v>1</v>
          </cell>
          <cell r="V290">
            <v>-1</v>
          </cell>
          <cell r="W290">
            <v>54</v>
          </cell>
          <cell r="X290">
            <v>38416</v>
          </cell>
        </row>
        <row r="291">
          <cell r="A291" t="str">
            <v>372887</v>
          </cell>
          <cell r="B291" t="str">
            <v xml:space="preserve">WARGUNO WARSA    </v>
          </cell>
          <cell r="C291" t="str">
            <v>08</v>
          </cell>
          <cell r="D291" t="str">
            <v>01/04/2002</v>
          </cell>
          <cell r="E291" t="str">
            <v>AST. PEMB. LIS &amp; INT</v>
          </cell>
          <cell r="F291" t="str">
            <v>07</v>
          </cell>
          <cell r="G291" t="str">
            <v>31/12/2000</v>
          </cell>
          <cell r="H291">
            <v>18821</v>
          </cell>
          <cell r="I291" t="str">
            <v>0000056666</v>
          </cell>
          <cell r="J291" t="str">
            <v>D3</v>
          </cell>
          <cell r="K291" t="str">
            <v>SM HUKUM UMUM</v>
          </cell>
          <cell r="L291" t="str">
            <v>SUNGAI GERONG</v>
          </cell>
          <cell r="M291" t="str">
            <v>03/07/1973</v>
          </cell>
          <cell r="N291" t="str">
            <v>E13A60</v>
          </cell>
          <cell r="O291" t="str">
            <v>PENGADAAN/JPK</v>
          </cell>
          <cell r="P291">
            <v>6</v>
          </cell>
          <cell r="Q291">
            <v>6</v>
          </cell>
          <cell r="R291">
            <v>6</v>
          </cell>
          <cell r="S291">
            <v>20</v>
          </cell>
          <cell r="T291">
            <v>6</v>
          </cell>
          <cell r="U291">
            <v>4</v>
          </cell>
          <cell r="V291">
            <v>-1</v>
          </cell>
          <cell r="W291">
            <v>53</v>
          </cell>
          <cell r="X291">
            <v>38910</v>
          </cell>
        </row>
        <row r="292">
          <cell r="A292" t="str">
            <v>373842</v>
          </cell>
          <cell r="B292" t="str">
            <v xml:space="preserve">EFENDI MASPUTRA    </v>
          </cell>
          <cell r="C292" t="str">
            <v>08</v>
          </cell>
          <cell r="D292" t="str">
            <v>01/04/2003</v>
          </cell>
          <cell r="E292" t="str">
            <v>MPPK S/D 30042004</v>
          </cell>
          <cell r="F292" t="str">
            <v>08</v>
          </cell>
          <cell r="G292" t="str">
            <v>29/04/2003</v>
          </cell>
          <cell r="H292">
            <v>17652</v>
          </cell>
          <cell r="I292" t="str">
            <v>0000055445</v>
          </cell>
          <cell r="J292" t="str">
            <v>D1</v>
          </cell>
          <cell r="K292" t="str">
            <v>AKA LISTRIK I</v>
          </cell>
          <cell r="L292" t="str">
            <v>PLAJU</v>
          </cell>
          <cell r="M292" t="str">
            <v>22/07/1971</v>
          </cell>
          <cell r="N292" t="str">
            <v>E13730</v>
          </cell>
          <cell r="O292" t="str">
            <v>H I K</v>
          </cell>
          <cell r="P292">
            <v>4</v>
          </cell>
          <cell r="Q292">
            <v>4</v>
          </cell>
          <cell r="R292">
            <v>5</v>
          </cell>
          <cell r="S292">
            <v>11.666666666666666</v>
          </cell>
          <cell r="T292">
            <v>4</v>
          </cell>
          <cell r="U292">
            <v>1</v>
          </cell>
          <cell r="V292">
            <v>0</v>
          </cell>
          <cell r="W292">
            <v>56</v>
          </cell>
          <cell r="X292">
            <v>37740</v>
          </cell>
        </row>
        <row r="293">
          <cell r="A293" t="str">
            <v>374677</v>
          </cell>
          <cell r="B293" t="str">
            <v xml:space="preserve">ACHMAD FAUZI,  H    </v>
          </cell>
          <cell r="C293" t="str">
            <v>08</v>
          </cell>
          <cell r="D293" t="str">
            <v>01/10/2003</v>
          </cell>
          <cell r="E293" t="str">
            <v>TEKNISI RIGGER</v>
          </cell>
          <cell r="F293" t="str">
            <v>08</v>
          </cell>
          <cell r="G293" t="str">
            <v>31/12/2000</v>
          </cell>
          <cell r="H293">
            <v>18492</v>
          </cell>
          <cell r="I293" t="str">
            <v>0000035554</v>
          </cell>
          <cell r="J293" t="str">
            <v>SMA</v>
          </cell>
          <cell r="K293" t="str">
            <v>S.M.A-C/SOSIAL</v>
          </cell>
          <cell r="L293" t="str">
            <v>PLAJU</v>
          </cell>
          <cell r="M293" t="str">
            <v>02/03/1971</v>
          </cell>
          <cell r="N293" t="str">
            <v>E13A50</v>
          </cell>
          <cell r="O293" t="str">
            <v>BENGKEL</v>
          </cell>
          <cell r="P293">
            <v>5</v>
          </cell>
          <cell r="Q293">
            <v>5</v>
          </cell>
          <cell r="R293">
            <v>4</v>
          </cell>
          <cell r="S293">
            <v>13.333333333333334</v>
          </cell>
          <cell r="T293">
            <v>3</v>
          </cell>
          <cell r="U293">
            <v>4</v>
          </cell>
          <cell r="V293">
            <v>0</v>
          </cell>
          <cell r="W293">
            <v>54</v>
          </cell>
          <cell r="X293">
            <v>38581</v>
          </cell>
        </row>
        <row r="294">
          <cell r="A294" t="str">
            <v>374717</v>
          </cell>
          <cell r="B294" t="str">
            <v xml:space="preserve">ANSJORI GOPAR    </v>
          </cell>
          <cell r="C294" t="str">
            <v>08</v>
          </cell>
          <cell r="D294" t="str">
            <v>01/10/2003</v>
          </cell>
          <cell r="E294" t="str">
            <v>AST. JAGA AUX S.GERONG</v>
          </cell>
          <cell r="F294" t="str">
            <v>08</v>
          </cell>
          <cell r="G294" t="str">
            <v>01/10/2002</v>
          </cell>
          <cell r="H294">
            <v>18024</v>
          </cell>
          <cell r="I294" t="str">
            <v>0000055565</v>
          </cell>
          <cell r="J294" t="str">
            <v>SMA</v>
          </cell>
          <cell r="K294" t="str">
            <v>S.M.A / SOSIAL</v>
          </cell>
          <cell r="L294" t="str">
            <v>SUNGAI GERONG</v>
          </cell>
          <cell r="M294" t="str">
            <v>01/08/1971</v>
          </cell>
          <cell r="N294" t="str">
            <v>E13118</v>
          </cell>
          <cell r="O294" t="str">
            <v>U T L</v>
          </cell>
          <cell r="P294">
            <v>5</v>
          </cell>
          <cell r="Q294">
            <v>6</v>
          </cell>
          <cell r="R294">
            <v>5</v>
          </cell>
          <cell r="S294">
            <v>16.666666666666668</v>
          </cell>
          <cell r="T294">
            <v>3</v>
          </cell>
          <cell r="U294">
            <v>2</v>
          </cell>
          <cell r="V294">
            <v>0</v>
          </cell>
          <cell r="W294">
            <v>55</v>
          </cell>
          <cell r="X294">
            <v>38113</v>
          </cell>
        </row>
        <row r="295">
          <cell r="A295" t="str">
            <v>374766</v>
          </cell>
          <cell r="B295" t="str">
            <v xml:space="preserve">DURSIH    </v>
          </cell>
          <cell r="C295" t="str">
            <v>10</v>
          </cell>
          <cell r="D295" t="str">
            <v>01/04/2002</v>
          </cell>
          <cell r="E295" t="str">
            <v>PMK. VAC TOWER</v>
          </cell>
          <cell r="F295" t="str">
            <v>10</v>
          </cell>
          <cell r="G295" t="str">
            <v>02/04/2002</v>
          </cell>
          <cell r="H295">
            <v>19034</v>
          </cell>
          <cell r="I295" t="str">
            <v>0000055644</v>
          </cell>
          <cell r="J295" t="str">
            <v>SMA</v>
          </cell>
          <cell r="K295" t="str">
            <v>SMA.SOS/PERSAMAAN</v>
          </cell>
          <cell r="L295" t="str">
            <v>SUNGAI GERONG</v>
          </cell>
          <cell r="M295" t="str">
            <v>17/04/1968</v>
          </cell>
          <cell r="N295" t="str">
            <v>E13112</v>
          </cell>
          <cell r="O295" t="str">
            <v>CD &amp; L</v>
          </cell>
          <cell r="P295">
            <v>6</v>
          </cell>
          <cell r="Q295">
            <v>4</v>
          </cell>
          <cell r="R295">
            <v>4</v>
          </cell>
          <cell r="S295">
            <v>13.333333333333334</v>
          </cell>
          <cell r="T295">
            <v>3</v>
          </cell>
          <cell r="U295">
            <v>2</v>
          </cell>
          <cell r="V295">
            <v>0</v>
          </cell>
          <cell r="W295">
            <v>52</v>
          </cell>
          <cell r="X295">
            <v>39123</v>
          </cell>
        </row>
        <row r="296">
          <cell r="A296" t="str">
            <v>374814</v>
          </cell>
          <cell r="B296" t="str">
            <v xml:space="preserve">INDRAPUSPITA    </v>
          </cell>
          <cell r="C296" t="str">
            <v>08</v>
          </cell>
          <cell r="D296" t="str">
            <v>01/04/2002</v>
          </cell>
          <cell r="E296" t="str">
            <v>AST. TERMINAL/LLP</v>
          </cell>
          <cell r="F296" t="str">
            <v>08</v>
          </cell>
          <cell r="G296" t="str">
            <v>03/01/2000</v>
          </cell>
          <cell r="H296">
            <v>18516</v>
          </cell>
          <cell r="I296" t="str">
            <v>0000055655</v>
          </cell>
          <cell r="J296" t="str">
            <v>SMK</v>
          </cell>
          <cell r="K296" t="str">
            <v>S T M  BGN GEDUNG</v>
          </cell>
          <cell r="L296" t="str">
            <v>PLAJU</v>
          </cell>
          <cell r="M296" t="str">
            <v>30/05/1972</v>
          </cell>
          <cell r="N296" t="str">
            <v>E13540</v>
          </cell>
          <cell r="O296" t="str">
            <v>MARINE</v>
          </cell>
          <cell r="P296">
            <v>6</v>
          </cell>
          <cell r="Q296">
            <v>5</v>
          </cell>
          <cell r="R296">
            <v>5</v>
          </cell>
          <cell r="S296">
            <v>16.666666666666668</v>
          </cell>
          <cell r="T296">
            <v>3</v>
          </cell>
          <cell r="U296">
            <v>4</v>
          </cell>
          <cell r="V296">
            <v>0</v>
          </cell>
          <cell r="W296">
            <v>54</v>
          </cell>
          <cell r="X296">
            <v>38605</v>
          </cell>
        </row>
        <row r="297">
          <cell r="A297" t="str">
            <v>374863</v>
          </cell>
          <cell r="B297" t="str">
            <v xml:space="preserve">KARSIMAN    </v>
          </cell>
          <cell r="C297" t="str">
            <v>10</v>
          </cell>
          <cell r="D297" t="str">
            <v>01/04/2002</v>
          </cell>
          <cell r="E297" t="str">
            <v>PMK. PANEL REFORMING</v>
          </cell>
          <cell r="F297" t="str">
            <v>10</v>
          </cell>
          <cell r="G297" t="str">
            <v>03/01/2000</v>
          </cell>
          <cell r="H297">
            <v>18805</v>
          </cell>
          <cell r="I297" t="str">
            <v>0000055665</v>
          </cell>
          <cell r="J297" t="str">
            <v>SD</v>
          </cell>
          <cell r="K297" t="str">
            <v>SEKOLAH DASAR</v>
          </cell>
          <cell r="L297" t="str">
            <v>PLAJU</v>
          </cell>
          <cell r="M297" t="str">
            <v>10/05/1972</v>
          </cell>
          <cell r="N297" t="str">
            <v>E13111</v>
          </cell>
          <cell r="O297" t="str">
            <v>CD &amp; GP</v>
          </cell>
          <cell r="P297">
            <v>6</v>
          </cell>
          <cell r="Q297">
            <v>6</v>
          </cell>
          <cell r="R297">
            <v>5</v>
          </cell>
          <cell r="S297">
            <v>18.333333333333332</v>
          </cell>
          <cell r="T297">
            <v>1</v>
          </cell>
          <cell r="U297">
            <v>4</v>
          </cell>
          <cell r="V297">
            <v>0</v>
          </cell>
          <cell r="W297">
            <v>53</v>
          </cell>
          <cell r="X297">
            <v>38894</v>
          </cell>
        </row>
        <row r="298">
          <cell r="A298" t="str">
            <v>374896</v>
          </cell>
          <cell r="B298" t="str">
            <v xml:space="preserve">JOHNY MANOPPO    </v>
          </cell>
          <cell r="C298" t="str">
            <v>08</v>
          </cell>
          <cell r="D298" t="str">
            <v>01/04/2002</v>
          </cell>
          <cell r="E298" t="str">
            <v>PERENCANAAN O/H</v>
          </cell>
          <cell r="F298" t="str">
            <v>06</v>
          </cell>
          <cell r="G298" t="str">
            <v>01/12/2003</v>
          </cell>
          <cell r="H298">
            <v>18657</v>
          </cell>
          <cell r="I298" t="str">
            <v>0000056665</v>
          </cell>
          <cell r="J298" t="str">
            <v>D1</v>
          </cell>
          <cell r="K298" t="str">
            <v>AKA TEKNIK UMUM I</v>
          </cell>
          <cell r="L298" t="str">
            <v>SUNGAI GERONG</v>
          </cell>
          <cell r="M298" t="str">
            <v>24/11/1972</v>
          </cell>
          <cell r="N298" t="str">
            <v>E13A10</v>
          </cell>
          <cell r="O298" t="str">
            <v>PERENCANAAN</v>
          </cell>
          <cell r="P298">
            <v>6</v>
          </cell>
          <cell r="Q298">
            <v>6</v>
          </cell>
          <cell r="R298">
            <v>5</v>
          </cell>
          <cell r="S298">
            <v>18.333333333333332</v>
          </cell>
          <cell r="T298">
            <v>4</v>
          </cell>
          <cell r="U298">
            <v>1</v>
          </cell>
          <cell r="V298">
            <v>-2</v>
          </cell>
          <cell r="W298">
            <v>53</v>
          </cell>
          <cell r="X298">
            <v>38746</v>
          </cell>
        </row>
        <row r="299">
          <cell r="A299" t="str">
            <v>375016</v>
          </cell>
          <cell r="B299" t="str">
            <v xml:space="preserve">RADI ISMAN  A.MA  </v>
          </cell>
          <cell r="C299" t="str">
            <v>08</v>
          </cell>
          <cell r="D299" t="str">
            <v>01/04/2002</v>
          </cell>
          <cell r="E299" t="str">
            <v>AST. JAGA LAB PETKIM</v>
          </cell>
          <cell r="F299" t="str">
            <v>07</v>
          </cell>
          <cell r="G299" t="str">
            <v>03/01/2000</v>
          </cell>
          <cell r="H299">
            <v>19692</v>
          </cell>
          <cell r="I299" t="str">
            <v>0000045666</v>
          </cell>
          <cell r="J299" t="str">
            <v>D2</v>
          </cell>
          <cell r="K299" t="str">
            <v>AKA LAB/KILANG II</v>
          </cell>
          <cell r="L299" t="str">
            <v>PLAJU</v>
          </cell>
          <cell r="M299" t="str">
            <v>13/03/1973</v>
          </cell>
          <cell r="N299" t="str">
            <v>E13140</v>
          </cell>
          <cell r="O299" t="str">
            <v>LABORATORIUM</v>
          </cell>
          <cell r="P299">
            <v>6</v>
          </cell>
          <cell r="Q299">
            <v>6</v>
          </cell>
          <cell r="R299">
            <v>6</v>
          </cell>
          <cell r="S299">
            <v>20</v>
          </cell>
          <cell r="T299">
            <v>5</v>
          </cell>
          <cell r="U299">
            <v>4</v>
          </cell>
          <cell r="V299">
            <v>-1</v>
          </cell>
          <cell r="W299">
            <v>51</v>
          </cell>
          <cell r="X299">
            <v>39781</v>
          </cell>
        </row>
        <row r="300">
          <cell r="A300" t="str">
            <v>375065</v>
          </cell>
          <cell r="B300" t="str">
            <v xml:space="preserve">SANUSI    </v>
          </cell>
          <cell r="C300" t="str">
            <v>09</v>
          </cell>
          <cell r="D300" t="str">
            <v>01/04/2003</v>
          </cell>
          <cell r="E300" t="str">
            <v>MPPK S/D 30112004</v>
          </cell>
          <cell r="F300" t="str">
            <v>09</v>
          </cell>
          <cell r="G300" t="str">
            <v>28/11/2003</v>
          </cell>
          <cell r="H300">
            <v>17865</v>
          </cell>
          <cell r="I300" t="str">
            <v>0000055654</v>
          </cell>
          <cell r="J300" t="str">
            <v>SMA</v>
          </cell>
          <cell r="K300" t="str">
            <v>SMA-SOSIAL/PERSAMAAN</v>
          </cell>
          <cell r="L300" t="str">
            <v>SUNGAI GERONG</v>
          </cell>
          <cell r="M300" t="str">
            <v>21/11/1968</v>
          </cell>
          <cell r="N300" t="str">
            <v>E13730</v>
          </cell>
          <cell r="O300" t="str">
            <v>H I K</v>
          </cell>
          <cell r="P300">
            <v>6</v>
          </cell>
          <cell r="Q300">
            <v>5</v>
          </cell>
          <cell r="R300">
            <v>4</v>
          </cell>
          <cell r="S300">
            <v>15</v>
          </cell>
          <cell r="T300">
            <v>3</v>
          </cell>
          <cell r="U300">
            <v>1</v>
          </cell>
          <cell r="V300">
            <v>0</v>
          </cell>
          <cell r="W300">
            <v>56</v>
          </cell>
          <cell r="X300">
            <v>37953</v>
          </cell>
        </row>
        <row r="301">
          <cell r="A301" t="str">
            <v>375113</v>
          </cell>
          <cell r="B301" t="str">
            <v xml:space="preserve">SJARIF SUTISNA    </v>
          </cell>
          <cell r="C301" t="str">
            <v>09</v>
          </cell>
          <cell r="D301" t="str">
            <v>01/04/2001</v>
          </cell>
          <cell r="E301" t="str">
            <v>AST. JAGA MARK-V</v>
          </cell>
          <cell r="F301" t="str">
            <v>08</v>
          </cell>
          <cell r="G301" t="str">
            <v>01/08/2003</v>
          </cell>
          <cell r="H301">
            <v>18115</v>
          </cell>
          <cell r="I301" t="str">
            <v>0000046545</v>
          </cell>
          <cell r="J301" t="str">
            <v>SMP</v>
          </cell>
          <cell r="K301" t="str">
            <v>ST/LISTRIK</v>
          </cell>
          <cell r="L301" t="str">
            <v>PLAJU</v>
          </cell>
          <cell r="M301" t="str">
            <v>01/11/1971</v>
          </cell>
          <cell r="N301" t="str">
            <v>E13118</v>
          </cell>
          <cell r="O301" t="str">
            <v>U T L</v>
          </cell>
          <cell r="P301">
            <v>5</v>
          </cell>
          <cell r="Q301">
            <v>4</v>
          </cell>
          <cell r="R301">
            <v>5</v>
          </cell>
          <cell r="S301">
            <v>13.333333333333334</v>
          </cell>
          <cell r="T301">
            <v>2</v>
          </cell>
          <cell r="U301">
            <v>1</v>
          </cell>
          <cell r="V301">
            <v>-1</v>
          </cell>
          <cell r="W301">
            <v>55</v>
          </cell>
          <cell r="X301">
            <v>38204</v>
          </cell>
        </row>
        <row r="302">
          <cell r="A302" t="str">
            <v>376094</v>
          </cell>
          <cell r="B302" t="str">
            <v xml:space="preserve">RODI  M    </v>
          </cell>
          <cell r="C302" t="str">
            <v>10</v>
          </cell>
          <cell r="D302" t="str">
            <v>01/10/2001</v>
          </cell>
          <cell r="E302" t="str">
            <v>AST. FORMALITAS</v>
          </cell>
          <cell r="F302" t="str">
            <v>09</v>
          </cell>
          <cell r="G302" t="str">
            <v>03/01/2000</v>
          </cell>
          <cell r="H302">
            <v>21102</v>
          </cell>
          <cell r="I302" t="str">
            <v>0000056566</v>
          </cell>
          <cell r="J302" t="str">
            <v>SMA</v>
          </cell>
          <cell r="K302" t="str">
            <v>SMA.SOS/PERSAMAAN</v>
          </cell>
          <cell r="L302" t="str">
            <v>PLAJU</v>
          </cell>
          <cell r="M302" t="str">
            <v>27/12/1973</v>
          </cell>
          <cell r="N302" t="str">
            <v>E13510</v>
          </cell>
          <cell r="O302" t="str">
            <v>PENGADAAN</v>
          </cell>
          <cell r="P302">
            <v>5</v>
          </cell>
          <cell r="Q302">
            <v>6</v>
          </cell>
          <cell r="R302">
            <v>6</v>
          </cell>
          <cell r="S302">
            <v>18.333333333333332</v>
          </cell>
          <cell r="T302">
            <v>3</v>
          </cell>
          <cell r="U302">
            <v>4</v>
          </cell>
          <cell r="V302">
            <v>-1</v>
          </cell>
          <cell r="W302">
            <v>47</v>
          </cell>
          <cell r="X302">
            <v>41191</v>
          </cell>
        </row>
        <row r="303">
          <cell r="A303" t="str">
            <v>376767</v>
          </cell>
          <cell r="B303" t="str">
            <v xml:space="preserve">CHAIRUDDIN    </v>
          </cell>
          <cell r="C303" t="str">
            <v>09</v>
          </cell>
          <cell r="D303" t="str">
            <v>01/10/1995</v>
          </cell>
          <cell r="E303" t="str">
            <v>AST. FINANCE</v>
          </cell>
          <cell r="F303" t="str">
            <v>08</v>
          </cell>
          <cell r="G303" t="str">
            <v>20/01/2003</v>
          </cell>
          <cell r="H303">
            <v>18546</v>
          </cell>
          <cell r="I303" t="str">
            <v>0000067535</v>
          </cell>
          <cell r="J303" t="str">
            <v>SMP</v>
          </cell>
          <cell r="K303" t="str">
            <v>S M P</v>
          </cell>
          <cell r="L303" t="str">
            <v>PLAJU</v>
          </cell>
          <cell r="M303" t="str">
            <v>01/09/1971</v>
          </cell>
          <cell r="N303" t="str">
            <v>E13C00</v>
          </cell>
          <cell r="O303" t="str">
            <v>DOK &amp; PKP</v>
          </cell>
          <cell r="P303">
            <v>5</v>
          </cell>
          <cell r="Q303">
            <v>3</v>
          </cell>
          <cell r="R303">
            <v>5</v>
          </cell>
          <cell r="S303">
            <v>11.666666666666666</v>
          </cell>
          <cell r="T303">
            <v>2</v>
          </cell>
          <cell r="U303">
            <v>1</v>
          </cell>
          <cell r="V303">
            <v>-1</v>
          </cell>
          <cell r="W303">
            <v>54</v>
          </cell>
          <cell r="X303">
            <v>38635</v>
          </cell>
        </row>
        <row r="304">
          <cell r="A304" t="str">
            <v>380102</v>
          </cell>
          <cell r="B304" t="str">
            <v xml:space="preserve">YATONO  IR  </v>
          </cell>
          <cell r="C304" t="str">
            <v>06</v>
          </cell>
          <cell r="D304" t="str">
            <v>01/10/2002</v>
          </cell>
          <cell r="E304" t="str">
            <v>PWSU. SISTEM &amp; PROSEDUR</v>
          </cell>
          <cell r="F304" t="str">
            <v>05</v>
          </cell>
          <cell r="G304" t="str">
            <v>12/02/2001</v>
          </cell>
          <cell r="H304">
            <v>18762</v>
          </cell>
          <cell r="I304" t="str">
            <v>0000056666</v>
          </cell>
          <cell r="J304" t="str">
            <v>S1</v>
          </cell>
          <cell r="K304" t="str">
            <v>TEKNIK ELEKTRO</v>
          </cell>
          <cell r="L304" t="str">
            <v>PLAJU</v>
          </cell>
          <cell r="M304" t="str">
            <v>18/09/1972</v>
          </cell>
          <cell r="N304" t="str">
            <v>E13740</v>
          </cell>
          <cell r="O304" t="str">
            <v>O &amp; P</v>
          </cell>
          <cell r="P304">
            <v>6</v>
          </cell>
          <cell r="Q304">
            <v>6</v>
          </cell>
          <cell r="R304">
            <v>6</v>
          </cell>
          <cell r="S304">
            <v>20</v>
          </cell>
          <cell r="T304">
            <v>7</v>
          </cell>
          <cell r="U304">
            <v>3</v>
          </cell>
          <cell r="V304">
            <v>-1</v>
          </cell>
          <cell r="W304">
            <v>53</v>
          </cell>
          <cell r="X304">
            <v>38851</v>
          </cell>
        </row>
        <row r="305">
          <cell r="A305" t="str">
            <v>380776</v>
          </cell>
          <cell r="B305" t="str">
            <v xml:space="preserve">ABU KOSIM    </v>
          </cell>
          <cell r="C305" t="str">
            <v>09</v>
          </cell>
          <cell r="D305" t="str">
            <v>01/04/2003</v>
          </cell>
          <cell r="E305" t="str">
            <v>AST. CD-IV, HP &amp; FO</v>
          </cell>
          <cell r="F305" t="str">
            <v>08</v>
          </cell>
          <cell r="G305" t="str">
            <v>01/06/2001</v>
          </cell>
          <cell r="H305">
            <v>19612</v>
          </cell>
          <cell r="I305" t="str">
            <v>0000066656</v>
          </cell>
          <cell r="J305" t="str">
            <v>SMA</v>
          </cell>
          <cell r="K305" t="str">
            <v>P K MIGAS</v>
          </cell>
          <cell r="L305" t="str">
            <v>PLAJU</v>
          </cell>
          <cell r="M305" t="str">
            <v>10/01/1974</v>
          </cell>
          <cell r="N305" t="str">
            <v>E13111</v>
          </cell>
          <cell r="O305" t="str">
            <v>CD &amp; GP</v>
          </cell>
          <cell r="P305">
            <v>6</v>
          </cell>
          <cell r="Q305">
            <v>5</v>
          </cell>
          <cell r="R305">
            <v>6</v>
          </cell>
          <cell r="S305">
            <v>18.333333333333332</v>
          </cell>
          <cell r="T305">
            <v>3</v>
          </cell>
          <cell r="U305">
            <v>3</v>
          </cell>
          <cell r="V305">
            <v>-1</v>
          </cell>
          <cell r="W305">
            <v>51</v>
          </cell>
          <cell r="X305">
            <v>39701</v>
          </cell>
        </row>
        <row r="306">
          <cell r="A306" t="str">
            <v>380832</v>
          </cell>
          <cell r="B306" t="str">
            <v xml:space="preserve">SUTOMO  A.P  </v>
          </cell>
          <cell r="C306" t="str">
            <v>07</v>
          </cell>
          <cell r="D306" t="str">
            <v>01/04/2003</v>
          </cell>
          <cell r="E306" t="str">
            <v>PWS. JAGA POLY ALKY</v>
          </cell>
          <cell r="F306" t="str">
            <v>06</v>
          </cell>
          <cell r="G306" t="str">
            <v>01/09/2001</v>
          </cell>
          <cell r="H306">
            <v>19026</v>
          </cell>
          <cell r="I306" t="str">
            <v>0000046666</v>
          </cell>
          <cell r="J306" t="str">
            <v>D1</v>
          </cell>
          <cell r="K306" t="str">
            <v>AKA PENGOL/KIL I</v>
          </cell>
          <cell r="L306" t="str">
            <v>PLAJU</v>
          </cell>
          <cell r="M306" t="str">
            <v>10/01/1974</v>
          </cell>
          <cell r="N306" t="str">
            <v>E13111</v>
          </cell>
          <cell r="O306" t="str">
            <v>CD &amp; GP</v>
          </cell>
          <cell r="P306">
            <v>6</v>
          </cell>
          <cell r="Q306">
            <v>6</v>
          </cell>
          <cell r="R306">
            <v>6</v>
          </cell>
          <cell r="S306">
            <v>20</v>
          </cell>
          <cell r="T306">
            <v>4</v>
          </cell>
          <cell r="U306">
            <v>3</v>
          </cell>
          <cell r="V306">
            <v>-1</v>
          </cell>
          <cell r="W306">
            <v>52</v>
          </cell>
          <cell r="X306">
            <v>39115</v>
          </cell>
        </row>
        <row r="307">
          <cell r="A307" t="str">
            <v>380849</v>
          </cell>
          <cell r="B307" t="str">
            <v xml:space="preserve">WARNO    </v>
          </cell>
          <cell r="C307" t="str">
            <v>09</v>
          </cell>
          <cell r="D307" t="str">
            <v>01/04/2002</v>
          </cell>
          <cell r="E307" t="str">
            <v>AST. ALKYLASI &amp; SAU</v>
          </cell>
          <cell r="F307" t="str">
            <v>08</v>
          </cell>
          <cell r="G307" t="str">
            <v>01/08/2003</v>
          </cell>
          <cell r="H307">
            <v>19424</v>
          </cell>
          <cell r="I307" t="str">
            <v>0000066666</v>
          </cell>
          <cell r="J307" t="str">
            <v>SMA</v>
          </cell>
          <cell r="K307" t="str">
            <v>S.M.A / SOSIAL</v>
          </cell>
          <cell r="L307" t="str">
            <v>PLAJU</v>
          </cell>
          <cell r="M307" t="str">
            <v>10/01/1974</v>
          </cell>
          <cell r="N307" t="str">
            <v>E13111</v>
          </cell>
          <cell r="O307" t="str">
            <v>CD &amp; GP</v>
          </cell>
          <cell r="P307">
            <v>6</v>
          </cell>
          <cell r="Q307">
            <v>6</v>
          </cell>
          <cell r="R307">
            <v>6</v>
          </cell>
          <cell r="S307">
            <v>20</v>
          </cell>
          <cell r="T307">
            <v>3</v>
          </cell>
          <cell r="U307">
            <v>1</v>
          </cell>
          <cell r="V307">
            <v>-1</v>
          </cell>
          <cell r="W307">
            <v>51</v>
          </cell>
          <cell r="X307">
            <v>39513</v>
          </cell>
        </row>
        <row r="308">
          <cell r="A308" t="str">
            <v>380857</v>
          </cell>
          <cell r="B308" t="str">
            <v xml:space="preserve">ERMIZON  A.P  </v>
          </cell>
          <cell r="C308" t="str">
            <v>08</v>
          </cell>
          <cell r="D308" t="str">
            <v>01/04/2001</v>
          </cell>
          <cell r="E308" t="str">
            <v>PWS. ANGGARAN INV &amp; MAT</v>
          </cell>
          <cell r="F308" t="str">
            <v>06</v>
          </cell>
          <cell r="G308" t="str">
            <v>06/08/2001</v>
          </cell>
          <cell r="H308">
            <v>18880</v>
          </cell>
          <cell r="I308" t="str">
            <v>0000066666</v>
          </cell>
          <cell r="J308" t="str">
            <v>D1</v>
          </cell>
          <cell r="K308" t="str">
            <v>AKA AKUN PERMINY I</v>
          </cell>
          <cell r="L308" t="str">
            <v>PLAJU</v>
          </cell>
          <cell r="M308" t="str">
            <v>11/01/1974</v>
          </cell>
          <cell r="N308" t="str">
            <v>E13810</v>
          </cell>
          <cell r="O308" t="str">
            <v>KONTROLLER</v>
          </cell>
          <cell r="P308">
            <v>6</v>
          </cell>
          <cell r="Q308">
            <v>6</v>
          </cell>
          <cell r="R308">
            <v>6</v>
          </cell>
          <cell r="S308">
            <v>20</v>
          </cell>
          <cell r="T308">
            <v>4</v>
          </cell>
          <cell r="U308">
            <v>3</v>
          </cell>
          <cell r="V308">
            <v>-2</v>
          </cell>
          <cell r="W308">
            <v>53</v>
          </cell>
          <cell r="X308">
            <v>38969</v>
          </cell>
        </row>
        <row r="309">
          <cell r="A309" t="str">
            <v>380898</v>
          </cell>
          <cell r="B309" t="str">
            <v xml:space="preserve">SRI NOTO  SE  </v>
          </cell>
          <cell r="C309" t="str">
            <v>08</v>
          </cell>
          <cell r="D309" t="str">
            <v>01/10/2001</v>
          </cell>
          <cell r="E309" t="str">
            <v>MPPK S/D 30112004</v>
          </cell>
          <cell r="F309" t="str">
            <v>07</v>
          </cell>
          <cell r="G309" t="str">
            <v>12/11/2003</v>
          </cell>
          <cell r="H309">
            <v>17849</v>
          </cell>
          <cell r="I309" t="str">
            <v>0000046555</v>
          </cell>
          <cell r="J309" t="str">
            <v>S1</v>
          </cell>
          <cell r="K309" t="str">
            <v>EKONOMI MANAGEMENT</v>
          </cell>
          <cell r="L309" t="str">
            <v>SUNGAI GERONG</v>
          </cell>
          <cell r="M309" t="str">
            <v>11/01/1974</v>
          </cell>
          <cell r="N309" t="str">
            <v>E13730</v>
          </cell>
          <cell r="O309" t="str">
            <v>H I K</v>
          </cell>
          <cell r="P309">
            <v>5</v>
          </cell>
          <cell r="Q309">
            <v>5</v>
          </cell>
          <cell r="R309">
            <v>5</v>
          </cell>
          <cell r="S309">
            <v>15</v>
          </cell>
          <cell r="T309">
            <v>7</v>
          </cell>
          <cell r="U309">
            <v>1</v>
          </cell>
          <cell r="V309">
            <v>-1</v>
          </cell>
          <cell r="W309">
            <v>56</v>
          </cell>
          <cell r="X309">
            <v>37937</v>
          </cell>
        </row>
        <row r="310">
          <cell r="A310" t="str">
            <v>380905</v>
          </cell>
          <cell r="B310" t="str">
            <v xml:space="preserve">SUHARDJONO    </v>
          </cell>
          <cell r="C310" t="str">
            <v>08</v>
          </cell>
          <cell r="D310" t="str">
            <v>01/04/2003</v>
          </cell>
          <cell r="E310" t="str">
            <v>PWS. JAGA CD TENGAH</v>
          </cell>
          <cell r="F310" t="str">
            <v>07</v>
          </cell>
          <cell r="G310" t="str">
            <v>01/05/2002</v>
          </cell>
          <cell r="H310">
            <v>18346</v>
          </cell>
          <cell r="I310" t="str">
            <v>0000066666</v>
          </cell>
          <cell r="J310" t="str">
            <v>SMA</v>
          </cell>
          <cell r="K310" t="str">
            <v>P K MIGAS</v>
          </cell>
          <cell r="L310" t="str">
            <v>PLAJU</v>
          </cell>
          <cell r="M310" t="str">
            <v>11/01/1974</v>
          </cell>
          <cell r="N310" t="str">
            <v>E13111</v>
          </cell>
          <cell r="O310" t="str">
            <v>CD &amp; GP</v>
          </cell>
          <cell r="P310">
            <v>6</v>
          </cell>
          <cell r="Q310">
            <v>6</v>
          </cell>
          <cell r="R310">
            <v>6</v>
          </cell>
          <cell r="S310">
            <v>20</v>
          </cell>
          <cell r="T310">
            <v>3</v>
          </cell>
          <cell r="U310">
            <v>2</v>
          </cell>
          <cell r="V310">
            <v>-1</v>
          </cell>
          <cell r="W310">
            <v>54</v>
          </cell>
          <cell r="X310">
            <v>38435</v>
          </cell>
        </row>
        <row r="311">
          <cell r="A311" t="str">
            <v>380921</v>
          </cell>
          <cell r="B311" t="str">
            <v xml:space="preserve">SUYITNO  A.P  </v>
          </cell>
          <cell r="C311" t="str">
            <v>08</v>
          </cell>
          <cell r="D311" t="str">
            <v>01/04/2003</v>
          </cell>
          <cell r="E311" t="str">
            <v>PWS. JAGA REFORMING &amp; FGS</v>
          </cell>
          <cell r="F311" t="str">
            <v>07</v>
          </cell>
          <cell r="G311" t="str">
            <v>01/05/2002</v>
          </cell>
          <cell r="H311">
            <v>18017</v>
          </cell>
          <cell r="I311" t="str">
            <v>0000055656</v>
          </cell>
          <cell r="J311" t="str">
            <v>D1</v>
          </cell>
          <cell r="K311" t="str">
            <v>AKA PENGOL/KIL I</v>
          </cell>
          <cell r="L311" t="str">
            <v>PLAJU</v>
          </cell>
          <cell r="M311" t="str">
            <v>11/01/1974</v>
          </cell>
          <cell r="N311" t="str">
            <v>E13111</v>
          </cell>
          <cell r="O311" t="str">
            <v>CD &amp; GP</v>
          </cell>
          <cell r="P311">
            <v>6</v>
          </cell>
          <cell r="Q311">
            <v>5</v>
          </cell>
          <cell r="R311">
            <v>6</v>
          </cell>
          <cell r="S311">
            <v>18.333333333333332</v>
          </cell>
          <cell r="T311">
            <v>4</v>
          </cell>
          <cell r="U311">
            <v>2</v>
          </cell>
          <cell r="V311">
            <v>-1</v>
          </cell>
          <cell r="W311">
            <v>55</v>
          </cell>
          <cell r="X311">
            <v>38106</v>
          </cell>
        </row>
        <row r="312">
          <cell r="A312" t="str">
            <v>380946</v>
          </cell>
          <cell r="B312" t="str">
            <v xml:space="preserve">SYAHRULSYAH    </v>
          </cell>
          <cell r="C312" t="str">
            <v>09</v>
          </cell>
          <cell r="D312" t="str">
            <v>01/04/2002</v>
          </cell>
          <cell r="E312" t="str">
            <v>PWS. JAGA REF &amp; FGS</v>
          </cell>
          <cell r="F312" t="str">
            <v>07</v>
          </cell>
          <cell r="G312" t="str">
            <v>01/08/2003</v>
          </cell>
          <cell r="H312">
            <v>18540</v>
          </cell>
          <cell r="I312" t="str">
            <v>0000055666</v>
          </cell>
          <cell r="J312" t="str">
            <v>SMA</v>
          </cell>
          <cell r="K312" t="str">
            <v>S.M.A-B/PASPAL</v>
          </cell>
          <cell r="L312" t="str">
            <v>PLAJU</v>
          </cell>
          <cell r="M312" t="str">
            <v>11/01/1974</v>
          </cell>
          <cell r="N312" t="str">
            <v>E13111</v>
          </cell>
          <cell r="O312" t="str">
            <v>CD &amp; GP</v>
          </cell>
          <cell r="P312">
            <v>6</v>
          </cell>
          <cell r="Q312">
            <v>6</v>
          </cell>
          <cell r="R312">
            <v>6</v>
          </cell>
          <cell r="S312">
            <v>20</v>
          </cell>
          <cell r="T312">
            <v>3</v>
          </cell>
          <cell r="U312">
            <v>1</v>
          </cell>
          <cell r="V312">
            <v>-2</v>
          </cell>
          <cell r="W312">
            <v>54</v>
          </cell>
          <cell r="X312">
            <v>38629</v>
          </cell>
        </row>
        <row r="313">
          <cell r="A313" t="str">
            <v>381001</v>
          </cell>
          <cell r="B313" t="str">
            <v xml:space="preserve">ANGGARISMAN  A.P  </v>
          </cell>
          <cell r="C313" t="str">
            <v>08</v>
          </cell>
          <cell r="D313" t="str">
            <v>01/04/2002</v>
          </cell>
          <cell r="E313" t="str">
            <v>AST. CONSOLE CD UTARA</v>
          </cell>
          <cell r="F313" t="str">
            <v>07</v>
          </cell>
          <cell r="G313" t="str">
            <v>03/01/2000</v>
          </cell>
          <cell r="H313">
            <v>18395</v>
          </cell>
          <cell r="I313" t="str">
            <v>0000066666</v>
          </cell>
          <cell r="J313" t="str">
            <v>D1</v>
          </cell>
          <cell r="K313" t="str">
            <v>AKA PENGOL/KIL I</v>
          </cell>
          <cell r="L313" t="str">
            <v>PLAJU</v>
          </cell>
          <cell r="M313" t="str">
            <v>14/01/1974</v>
          </cell>
          <cell r="N313" t="str">
            <v>E13111</v>
          </cell>
          <cell r="O313" t="str">
            <v>CD &amp; GP</v>
          </cell>
          <cell r="P313">
            <v>6</v>
          </cell>
          <cell r="Q313">
            <v>6</v>
          </cell>
          <cell r="R313">
            <v>6</v>
          </cell>
          <cell r="S313">
            <v>20</v>
          </cell>
          <cell r="T313">
            <v>4</v>
          </cell>
          <cell r="U313">
            <v>4</v>
          </cell>
          <cell r="V313">
            <v>-1</v>
          </cell>
          <cell r="W313">
            <v>54</v>
          </cell>
          <cell r="X313">
            <v>38484</v>
          </cell>
        </row>
        <row r="314">
          <cell r="A314" t="str">
            <v>381059</v>
          </cell>
          <cell r="B314" t="str">
            <v xml:space="preserve">HARTONO  S.  A.P  </v>
          </cell>
          <cell r="C314" t="str">
            <v>08</v>
          </cell>
          <cell r="D314" t="str">
            <v>01/04/2002</v>
          </cell>
          <cell r="E314" t="str">
            <v>AST. CONSOLE CD UTARA</v>
          </cell>
          <cell r="F314" t="str">
            <v>07</v>
          </cell>
          <cell r="G314" t="str">
            <v>03/01/2000</v>
          </cell>
          <cell r="H314">
            <v>18686</v>
          </cell>
          <cell r="I314" t="str">
            <v>0000066665</v>
          </cell>
          <cell r="J314" t="str">
            <v>D1</v>
          </cell>
          <cell r="K314" t="str">
            <v>AKA PENGOL/KIL I</v>
          </cell>
          <cell r="L314" t="str">
            <v>PLAJU</v>
          </cell>
          <cell r="M314" t="str">
            <v>14/01/1974</v>
          </cell>
          <cell r="N314" t="str">
            <v>E13111</v>
          </cell>
          <cell r="O314" t="str">
            <v>CD &amp; GP</v>
          </cell>
          <cell r="P314">
            <v>6</v>
          </cell>
          <cell r="Q314">
            <v>6</v>
          </cell>
          <cell r="R314">
            <v>5</v>
          </cell>
          <cell r="S314">
            <v>18.333333333333332</v>
          </cell>
          <cell r="T314">
            <v>4</v>
          </cell>
          <cell r="U314">
            <v>4</v>
          </cell>
          <cell r="V314">
            <v>-1</v>
          </cell>
          <cell r="W314">
            <v>53</v>
          </cell>
          <cell r="X314">
            <v>38775</v>
          </cell>
        </row>
        <row r="315">
          <cell r="A315" t="str">
            <v>381083</v>
          </cell>
          <cell r="B315" t="str">
            <v xml:space="preserve">KUSNI NITIHARDJO    </v>
          </cell>
          <cell r="C315" t="str">
            <v>09</v>
          </cell>
          <cell r="D315" t="str">
            <v>01/10/2001</v>
          </cell>
          <cell r="E315" t="str">
            <v>MPPK S/D 31122004</v>
          </cell>
          <cell r="F315" t="str">
            <v>08</v>
          </cell>
          <cell r="G315" t="str">
            <v>28/12/2003</v>
          </cell>
          <cell r="H315">
            <v>17895</v>
          </cell>
          <cell r="I315" t="str">
            <v>0000056555</v>
          </cell>
          <cell r="J315" t="str">
            <v>SMA</v>
          </cell>
          <cell r="K315" t="str">
            <v>P K MIGAS</v>
          </cell>
          <cell r="L315" t="str">
            <v>PLAJU</v>
          </cell>
          <cell r="M315" t="str">
            <v>14/01/1974</v>
          </cell>
          <cell r="N315" t="str">
            <v>E13730</v>
          </cell>
          <cell r="O315" t="str">
            <v>H I K</v>
          </cell>
          <cell r="P315">
            <v>5</v>
          </cell>
          <cell r="Q315">
            <v>5</v>
          </cell>
          <cell r="R315">
            <v>5</v>
          </cell>
          <cell r="S315">
            <v>15</v>
          </cell>
          <cell r="T315">
            <v>3</v>
          </cell>
          <cell r="U315">
            <v>1</v>
          </cell>
          <cell r="V315">
            <v>-1</v>
          </cell>
          <cell r="W315">
            <v>56</v>
          </cell>
          <cell r="X315">
            <v>37983</v>
          </cell>
        </row>
        <row r="316">
          <cell r="A316" t="str">
            <v>381115</v>
          </cell>
          <cell r="B316" t="str">
            <v xml:space="preserve">SJAMSUL ANAM  A.MA  </v>
          </cell>
          <cell r="C316" t="str">
            <v>07</v>
          </cell>
          <cell r="D316" t="str">
            <v>01/04/2002</v>
          </cell>
          <cell r="E316" t="str">
            <v>PWS. JAGA PTL &amp; U PS-2</v>
          </cell>
          <cell r="F316" t="str">
            <v>06</v>
          </cell>
          <cell r="G316" t="str">
            <v>01/08/2003</v>
          </cell>
          <cell r="H316">
            <v>19640</v>
          </cell>
          <cell r="I316" t="str">
            <v>0000066656</v>
          </cell>
          <cell r="J316" t="str">
            <v>D2</v>
          </cell>
          <cell r="K316" t="str">
            <v>AKA UTILITIES II</v>
          </cell>
          <cell r="L316" t="str">
            <v>PLAJU</v>
          </cell>
          <cell r="M316" t="str">
            <v>14/01/1974</v>
          </cell>
          <cell r="N316" t="str">
            <v>E13118</v>
          </cell>
          <cell r="O316" t="str">
            <v>U T L</v>
          </cell>
          <cell r="P316">
            <v>6</v>
          </cell>
          <cell r="Q316">
            <v>5</v>
          </cell>
          <cell r="R316">
            <v>6</v>
          </cell>
          <cell r="S316">
            <v>18.333333333333332</v>
          </cell>
          <cell r="T316">
            <v>5</v>
          </cell>
          <cell r="U316">
            <v>1</v>
          </cell>
          <cell r="V316">
            <v>-1</v>
          </cell>
          <cell r="W316">
            <v>51</v>
          </cell>
          <cell r="X316">
            <v>39729</v>
          </cell>
        </row>
        <row r="317">
          <cell r="A317" t="str">
            <v>381131</v>
          </cell>
          <cell r="B317" t="str">
            <v xml:space="preserve">USMAN EFFENDI    </v>
          </cell>
          <cell r="C317" t="str">
            <v>08</v>
          </cell>
          <cell r="D317" t="str">
            <v>01/10/2003</v>
          </cell>
          <cell r="E317" t="str">
            <v>AST. JAGA AUX SG</v>
          </cell>
          <cell r="F317" t="str">
            <v>08</v>
          </cell>
          <cell r="G317" t="str">
            <v>01/01/2002</v>
          </cell>
          <cell r="H317">
            <v>18840</v>
          </cell>
          <cell r="I317" t="str">
            <v>0000065555</v>
          </cell>
          <cell r="J317" t="str">
            <v>SMK</v>
          </cell>
          <cell r="K317" t="str">
            <v>S.T.M  MESIN</v>
          </cell>
          <cell r="L317" t="str">
            <v>SUNGAI GERONG</v>
          </cell>
          <cell r="M317" t="str">
            <v>14/01/1974</v>
          </cell>
          <cell r="N317" t="str">
            <v>E13118</v>
          </cell>
          <cell r="O317" t="str">
            <v>U T L</v>
          </cell>
          <cell r="P317">
            <v>5</v>
          </cell>
          <cell r="Q317">
            <v>5</v>
          </cell>
          <cell r="R317">
            <v>5</v>
          </cell>
          <cell r="S317">
            <v>15</v>
          </cell>
          <cell r="T317">
            <v>3</v>
          </cell>
          <cell r="U317">
            <v>2</v>
          </cell>
          <cell r="V317">
            <v>0</v>
          </cell>
          <cell r="W317">
            <v>53</v>
          </cell>
          <cell r="X317">
            <v>38929</v>
          </cell>
        </row>
        <row r="318">
          <cell r="A318" t="str">
            <v>381156</v>
          </cell>
          <cell r="B318" t="str">
            <v xml:space="preserve">ABDUL ROHIM    </v>
          </cell>
          <cell r="C318" t="str">
            <v>09</v>
          </cell>
          <cell r="D318" t="str">
            <v>01/04/2001</v>
          </cell>
          <cell r="E318" t="str">
            <v>AST. JAGA AUX  SEI.GERONG</v>
          </cell>
          <cell r="F318" t="str">
            <v>08</v>
          </cell>
          <cell r="G318" t="str">
            <v>01/08/2003</v>
          </cell>
          <cell r="H318">
            <v>19017</v>
          </cell>
          <cell r="I318" t="str">
            <v>0000056555</v>
          </cell>
          <cell r="J318" t="str">
            <v>SMA</v>
          </cell>
          <cell r="K318" t="str">
            <v>P K MIGAS</v>
          </cell>
          <cell r="L318" t="str">
            <v>PLAJU</v>
          </cell>
          <cell r="M318" t="str">
            <v>15/01/1974</v>
          </cell>
          <cell r="N318" t="str">
            <v>E13118</v>
          </cell>
          <cell r="O318" t="str">
            <v>U T L</v>
          </cell>
          <cell r="P318">
            <v>5</v>
          </cell>
          <cell r="Q318">
            <v>5</v>
          </cell>
          <cell r="R318">
            <v>5</v>
          </cell>
          <cell r="S318">
            <v>15</v>
          </cell>
          <cell r="T318">
            <v>3</v>
          </cell>
          <cell r="U318">
            <v>1</v>
          </cell>
          <cell r="V318">
            <v>-1</v>
          </cell>
          <cell r="W318">
            <v>52</v>
          </cell>
          <cell r="X318">
            <v>39106</v>
          </cell>
        </row>
        <row r="319">
          <cell r="A319" t="str">
            <v>381229</v>
          </cell>
          <cell r="B319" t="str">
            <v xml:space="preserve">MOERDYANTO  TP.    </v>
          </cell>
          <cell r="C319" t="str">
            <v>05</v>
          </cell>
          <cell r="D319" t="str">
            <v>01/10/2000</v>
          </cell>
          <cell r="E319" t="str">
            <v>PWS. REN T/A DAN O/H</v>
          </cell>
          <cell r="F319" t="str">
            <v>04</v>
          </cell>
          <cell r="G319" t="str">
            <v>17/02/2004</v>
          </cell>
          <cell r="H319">
            <v>19853</v>
          </cell>
          <cell r="I319" t="str">
            <v>0000066666</v>
          </cell>
          <cell r="J319" t="str">
            <v>D3</v>
          </cell>
          <cell r="K319" t="str">
            <v>AKA.III / TEK.UTILITIES</v>
          </cell>
          <cell r="L319" t="str">
            <v>SUNGAI GERONG</v>
          </cell>
          <cell r="M319" t="str">
            <v>15/01/1974</v>
          </cell>
          <cell r="N319" t="str">
            <v>E13A10</v>
          </cell>
          <cell r="O319" t="str">
            <v>PERENCANAAN</v>
          </cell>
          <cell r="P319">
            <v>6</v>
          </cell>
          <cell r="Q319">
            <v>6</v>
          </cell>
          <cell r="R319">
            <v>6</v>
          </cell>
          <cell r="S319">
            <v>20</v>
          </cell>
          <cell r="T319">
            <v>6</v>
          </cell>
          <cell r="U319">
            <v>0</v>
          </cell>
          <cell r="V319">
            <v>-1</v>
          </cell>
          <cell r="W319">
            <v>50</v>
          </cell>
          <cell r="X319">
            <v>39942</v>
          </cell>
        </row>
        <row r="320">
          <cell r="A320" t="str">
            <v>381286</v>
          </cell>
          <cell r="B320" t="str">
            <v xml:space="preserve">SUBANDI    </v>
          </cell>
          <cell r="C320" t="str">
            <v>09</v>
          </cell>
          <cell r="D320" t="str">
            <v>01/04/2000</v>
          </cell>
          <cell r="E320" t="str">
            <v>AST. JAGA AUX S.GERONG</v>
          </cell>
          <cell r="F320" t="str">
            <v>08</v>
          </cell>
          <cell r="G320" t="str">
            <v>01/10/2002</v>
          </cell>
          <cell r="H320">
            <v>19229</v>
          </cell>
          <cell r="I320" t="str">
            <v>0000055566</v>
          </cell>
          <cell r="J320" t="str">
            <v>SMK</v>
          </cell>
          <cell r="K320" t="str">
            <v>S.T.M  MESIN</v>
          </cell>
          <cell r="L320" t="str">
            <v>SUNGAI GERONG</v>
          </cell>
          <cell r="M320" t="str">
            <v>15/01/1974</v>
          </cell>
          <cell r="N320" t="str">
            <v>E13118</v>
          </cell>
          <cell r="O320" t="str">
            <v>U T L</v>
          </cell>
          <cell r="P320">
            <v>5</v>
          </cell>
          <cell r="Q320">
            <v>6</v>
          </cell>
          <cell r="R320">
            <v>6</v>
          </cell>
          <cell r="S320">
            <v>18.333333333333332</v>
          </cell>
          <cell r="T320">
            <v>3</v>
          </cell>
          <cell r="U320">
            <v>2</v>
          </cell>
          <cell r="V320">
            <v>-1</v>
          </cell>
          <cell r="W320">
            <v>52</v>
          </cell>
          <cell r="X320">
            <v>39317</v>
          </cell>
        </row>
        <row r="321">
          <cell r="A321" t="str">
            <v>381391</v>
          </cell>
          <cell r="B321" t="str">
            <v xml:space="preserve">IMAM SOEGENG    </v>
          </cell>
          <cell r="C321" t="str">
            <v>07</v>
          </cell>
          <cell r="D321" t="str">
            <v>01/04/2003</v>
          </cell>
          <cell r="E321" t="str">
            <v>PWS. JAGA CD - 1</v>
          </cell>
          <cell r="F321" t="str">
            <v>07</v>
          </cell>
          <cell r="G321" t="str">
            <v>03/01/2000</v>
          </cell>
          <cell r="H321">
            <v>18711</v>
          </cell>
          <cell r="I321" t="str">
            <v>0000055666</v>
          </cell>
          <cell r="J321" t="str">
            <v>SMA</v>
          </cell>
          <cell r="K321" t="str">
            <v>SMA-PASPAL/PERSAMAAN</v>
          </cell>
          <cell r="L321" t="str">
            <v>SUNGAI GERONG</v>
          </cell>
          <cell r="M321" t="str">
            <v>16/01/1974</v>
          </cell>
          <cell r="N321" t="str">
            <v>E13112</v>
          </cell>
          <cell r="O321" t="str">
            <v>CD &amp; L</v>
          </cell>
          <cell r="P321">
            <v>6</v>
          </cell>
          <cell r="Q321">
            <v>6</v>
          </cell>
          <cell r="R321">
            <v>6</v>
          </cell>
          <cell r="S321">
            <v>20</v>
          </cell>
          <cell r="T321">
            <v>3</v>
          </cell>
          <cell r="U321">
            <v>4</v>
          </cell>
          <cell r="V321">
            <v>0</v>
          </cell>
          <cell r="W321">
            <v>53</v>
          </cell>
          <cell r="X321">
            <v>38800</v>
          </cell>
        </row>
        <row r="322">
          <cell r="A322" t="str">
            <v>381415</v>
          </cell>
          <cell r="B322" t="str">
            <v xml:space="preserve">M. RUSLI    </v>
          </cell>
          <cell r="C322" t="str">
            <v>08</v>
          </cell>
          <cell r="D322" t="str">
            <v>01/04/2002</v>
          </cell>
          <cell r="E322" t="str">
            <v>PWS. JAGA PTA</v>
          </cell>
          <cell r="F322" t="str">
            <v>06</v>
          </cell>
          <cell r="G322" t="str">
            <v>08/08/2003</v>
          </cell>
          <cell r="H322">
            <v>18292</v>
          </cell>
          <cell r="I322" t="str">
            <v>0000056655</v>
          </cell>
          <cell r="J322" t="str">
            <v>SMA</v>
          </cell>
          <cell r="K322" t="str">
            <v>S.M.A / SOSIAL</v>
          </cell>
          <cell r="L322" t="str">
            <v>PLAJU</v>
          </cell>
          <cell r="M322" t="str">
            <v>16/01/1974</v>
          </cell>
          <cell r="N322" t="str">
            <v>E13132</v>
          </cell>
          <cell r="O322" t="str">
            <v>TA/PTA</v>
          </cell>
          <cell r="P322">
            <v>6</v>
          </cell>
          <cell r="Q322">
            <v>5</v>
          </cell>
          <cell r="R322">
            <v>5</v>
          </cell>
          <cell r="S322">
            <v>16.666666666666668</v>
          </cell>
          <cell r="T322">
            <v>3</v>
          </cell>
          <cell r="U322">
            <v>1</v>
          </cell>
          <cell r="V322">
            <v>-2</v>
          </cell>
          <cell r="W322">
            <v>54</v>
          </cell>
          <cell r="X322">
            <v>38381</v>
          </cell>
        </row>
        <row r="323">
          <cell r="A323" t="str">
            <v>381423</v>
          </cell>
          <cell r="B323" t="str">
            <v xml:space="preserve">M. DJAMIL  C.H.    </v>
          </cell>
          <cell r="C323" t="str">
            <v>07</v>
          </cell>
          <cell r="D323" t="str">
            <v>01/04/2003</v>
          </cell>
          <cell r="E323" t="str">
            <v>PWS. JAGA CD-1</v>
          </cell>
          <cell r="F323" t="str">
            <v>07</v>
          </cell>
          <cell r="G323" t="str">
            <v>01/10/2000</v>
          </cell>
          <cell r="H323">
            <v>18332</v>
          </cell>
          <cell r="I323" t="str">
            <v>0000055665</v>
          </cell>
          <cell r="J323" t="str">
            <v>SMA</v>
          </cell>
          <cell r="K323" t="str">
            <v>S M A</v>
          </cell>
          <cell r="L323" t="str">
            <v>SUNGAI GERONG</v>
          </cell>
          <cell r="M323" t="str">
            <v>16/01/1974</v>
          </cell>
          <cell r="N323" t="str">
            <v>E13112</v>
          </cell>
          <cell r="O323" t="str">
            <v>CD &amp; L</v>
          </cell>
          <cell r="P323">
            <v>6</v>
          </cell>
          <cell r="Q323">
            <v>6</v>
          </cell>
          <cell r="R323">
            <v>5</v>
          </cell>
          <cell r="S323">
            <v>18.333333333333332</v>
          </cell>
          <cell r="T323">
            <v>3</v>
          </cell>
          <cell r="U323">
            <v>4</v>
          </cell>
          <cell r="V323">
            <v>0</v>
          </cell>
          <cell r="W323">
            <v>54</v>
          </cell>
          <cell r="X323">
            <v>38421</v>
          </cell>
        </row>
        <row r="324">
          <cell r="A324" t="str">
            <v>381431</v>
          </cell>
          <cell r="B324" t="str">
            <v xml:space="preserve">M. FACHROZIE    </v>
          </cell>
          <cell r="C324" t="str">
            <v>08</v>
          </cell>
          <cell r="D324" t="str">
            <v>01/04/2001</v>
          </cell>
          <cell r="E324" t="str">
            <v>PWS. JAGA TA</v>
          </cell>
          <cell r="F324" t="str">
            <v>06</v>
          </cell>
          <cell r="G324" t="str">
            <v>16/09/2002</v>
          </cell>
          <cell r="H324">
            <v>18809</v>
          </cell>
          <cell r="I324" t="str">
            <v>0000066665</v>
          </cell>
          <cell r="J324" t="str">
            <v>SMK</v>
          </cell>
          <cell r="K324" t="str">
            <v>S.T.M  MESIN</v>
          </cell>
          <cell r="L324" t="str">
            <v>PLAJU</v>
          </cell>
          <cell r="M324" t="str">
            <v>16/01/1974</v>
          </cell>
          <cell r="N324" t="str">
            <v>E13132</v>
          </cell>
          <cell r="O324" t="str">
            <v>TA/PTA</v>
          </cell>
          <cell r="P324">
            <v>6</v>
          </cell>
          <cell r="Q324">
            <v>6</v>
          </cell>
          <cell r="R324">
            <v>5</v>
          </cell>
          <cell r="S324">
            <v>18.333333333333332</v>
          </cell>
          <cell r="T324">
            <v>3</v>
          </cell>
          <cell r="U324">
            <v>2</v>
          </cell>
          <cell r="V324">
            <v>-2</v>
          </cell>
          <cell r="W324">
            <v>53</v>
          </cell>
          <cell r="X324">
            <v>38898</v>
          </cell>
        </row>
        <row r="325">
          <cell r="A325" t="str">
            <v>381448</v>
          </cell>
          <cell r="B325" t="str">
            <v xml:space="preserve">M. FAUZI  ST  </v>
          </cell>
          <cell r="C325" t="str">
            <v>06</v>
          </cell>
          <cell r="D325" t="str">
            <v>01/04/2001</v>
          </cell>
          <cell r="E325" t="str">
            <v>PWSU. APU &amp; BAGGING</v>
          </cell>
          <cell r="F325" t="str">
            <v>05</v>
          </cell>
          <cell r="G325" t="str">
            <v>16/09/2002</v>
          </cell>
          <cell r="H325">
            <v>19242</v>
          </cell>
          <cell r="I325" t="str">
            <v>0000076666</v>
          </cell>
          <cell r="J325" t="str">
            <v>S1</v>
          </cell>
          <cell r="K325" t="str">
            <v>TEKNIK KIMIA</v>
          </cell>
          <cell r="L325" t="str">
            <v>PLAJU</v>
          </cell>
          <cell r="M325" t="str">
            <v>16/01/1974</v>
          </cell>
          <cell r="N325" t="str">
            <v>E13132</v>
          </cell>
          <cell r="O325" t="str">
            <v>TA/PTA</v>
          </cell>
          <cell r="P325">
            <v>6</v>
          </cell>
          <cell r="Q325">
            <v>6</v>
          </cell>
          <cell r="R325">
            <v>6</v>
          </cell>
          <cell r="S325">
            <v>20</v>
          </cell>
          <cell r="T325">
            <v>7</v>
          </cell>
          <cell r="U325">
            <v>2</v>
          </cell>
          <cell r="V325">
            <v>-1</v>
          </cell>
          <cell r="W325">
            <v>52</v>
          </cell>
          <cell r="X325">
            <v>39330</v>
          </cell>
        </row>
        <row r="326">
          <cell r="A326" t="str">
            <v>381618</v>
          </cell>
          <cell r="B326" t="str">
            <v xml:space="preserve">ABD. HALIK  SY    </v>
          </cell>
          <cell r="C326" t="str">
            <v>08</v>
          </cell>
          <cell r="D326" t="str">
            <v>01/04/2002</v>
          </cell>
          <cell r="E326" t="str">
            <v>AST. KELOMPOK LIS/INST</v>
          </cell>
          <cell r="F326" t="str">
            <v>07</v>
          </cell>
          <cell r="G326" t="str">
            <v>01/12/2003</v>
          </cell>
          <cell r="H326">
            <v>19164</v>
          </cell>
          <cell r="I326" t="str">
            <v>0000055656</v>
          </cell>
          <cell r="J326" t="str">
            <v>D1</v>
          </cell>
          <cell r="K326" t="str">
            <v>PKL TEKNIK LISTRIK</v>
          </cell>
          <cell r="L326" t="str">
            <v>SUNGAI GERONG</v>
          </cell>
          <cell r="M326" t="str">
            <v>18/01/1974</v>
          </cell>
          <cell r="N326" t="str">
            <v>E13A50</v>
          </cell>
          <cell r="O326" t="str">
            <v>BENGKEL</v>
          </cell>
          <cell r="P326">
            <v>6</v>
          </cell>
          <cell r="Q326">
            <v>5</v>
          </cell>
          <cell r="R326">
            <v>6</v>
          </cell>
          <cell r="S326">
            <v>18.333333333333332</v>
          </cell>
          <cell r="T326">
            <v>4</v>
          </cell>
          <cell r="U326">
            <v>1</v>
          </cell>
          <cell r="V326">
            <v>-1</v>
          </cell>
          <cell r="W326">
            <v>52</v>
          </cell>
          <cell r="X326">
            <v>39252</v>
          </cell>
        </row>
        <row r="327">
          <cell r="A327" t="str">
            <v>381626</v>
          </cell>
          <cell r="B327" t="str">
            <v xml:space="preserve">ACHMAD ISMAIL    </v>
          </cell>
          <cell r="C327" t="str">
            <v>08</v>
          </cell>
          <cell r="D327" t="str">
            <v>01/04/2003</v>
          </cell>
          <cell r="E327" t="str">
            <v>TEKNISI LISTRIK</v>
          </cell>
          <cell r="F327" t="str">
            <v>08</v>
          </cell>
          <cell r="G327" t="str">
            <v>31/12/2000</v>
          </cell>
          <cell r="H327">
            <v>18661</v>
          </cell>
          <cell r="I327" t="str">
            <v>0000055655</v>
          </cell>
          <cell r="J327" t="str">
            <v>D1</v>
          </cell>
          <cell r="K327" t="str">
            <v>AKA INST &amp; ELEKTRONIKA I</v>
          </cell>
          <cell r="L327" t="str">
            <v>SUNGAI GERONG</v>
          </cell>
          <cell r="M327" t="str">
            <v>18/01/1974</v>
          </cell>
          <cell r="N327" t="str">
            <v>E13A50</v>
          </cell>
          <cell r="O327" t="str">
            <v>BENGKEL</v>
          </cell>
          <cell r="P327">
            <v>6</v>
          </cell>
          <cell r="Q327">
            <v>5</v>
          </cell>
          <cell r="R327">
            <v>5</v>
          </cell>
          <cell r="S327">
            <v>16.666666666666668</v>
          </cell>
          <cell r="T327">
            <v>4</v>
          </cell>
          <cell r="U327">
            <v>4</v>
          </cell>
          <cell r="V327">
            <v>0</v>
          </cell>
          <cell r="W327">
            <v>53</v>
          </cell>
          <cell r="X327">
            <v>38750</v>
          </cell>
        </row>
        <row r="328">
          <cell r="A328" t="str">
            <v>381683</v>
          </cell>
          <cell r="B328" t="str">
            <v xml:space="preserve">RACHMAN TONI    </v>
          </cell>
          <cell r="C328" t="str">
            <v>09</v>
          </cell>
          <cell r="D328" t="str">
            <v>01/04/2001</v>
          </cell>
          <cell r="E328" t="str">
            <v>TEKNISI INSTRUMENT</v>
          </cell>
          <cell r="F328" t="str">
            <v>07</v>
          </cell>
          <cell r="G328" t="str">
            <v>01/10/2001</v>
          </cell>
          <cell r="H328">
            <v>18104</v>
          </cell>
          <cell r="I328" t="str">
            <v>0000066666</v>
          </cell>
          <cell r="J328" t="str">
            <v>SMA</v>
          </cell>
          <cell r="K328" t="str">
            <v>P K MIGAS</v>
          </cell>
          <cell r="L328" t="str">
            <v>PLAJU</v>
          </cell>
          <cell r="M328" t="str">
            <v>18/01/1974</v>
          </cell>
          <cell r="N328" t="str">
            <v>E13A50</v>
          </cell>
          <cell r="O328" t="str">
            <v>BENGKEL</v>
          </cell>
          <cell r="P328">
            <v>6</v>
          </cell>
          <cell r="Q328">
            <v>6</v>
          </cell>
          <cell r="R328">
            <v>6</v>
          </cell>
          <cell r="S328">
            <v>20</v>
          </cell>
          <cell r="T328">
            <v>3</v>
          </cell>
          <cell r="U328">
            <v>3</v>
          </cell>
          <cell r="V328">
            <v>-2</v>
          </cell>
          <cell r="W328">
            <v>55</v>
          </cell>
          <cell r="X328">
            <v>38193</v>
          </cell>
        </row>
        <row r="329">
          <cell r="A329" t="str">
            <v>381764</v>
          </cell>
          <cell r="B329" t="str">
            <v xml:space="preserve">SUWONO  A.MD  </v>
          </cell>
          <cell r="C329" t="str">
            <v>08</v>
          </cell>
          <cell r="D329" t="str">
            <v>01/04/2002</v>
          </cell>
          <cell r="E329" t="str">
            <v>TEKNISI LISTRIK</v>
          </cell>
          <cell r="F329" t="str">
            <v>08</v>
          </cell>
          <cell r="G329" t="str">
            <v>31/12/2000</v>
          </cell>
          <cell r="H329">
            <v>19555</v>
          </cell>
          <cell r="I329" t="str">
            <v>0000055666</v>
          </cell>
          <cell r="J329" t="str">
            <v>D3</v>
          </cell>
          <cell r="K329" t="str">
            <v>AKA.III / TEK.LISTRIK</v>
          </cell>
          <cell r="L329" t="str">
            <v>PLAJU</v>
          </cell>
          <cell r="M329" t="str">
            <v>18/01/1974</v>
          </cell>
          <cell r="N329" t="str">
            <v>E13A50</v>
          </cell>
          <cell r="O329" t="str">
            <v>BENGKEL</v>
          </cell>
          <cell r="P329">
            <v>6</v>
          </cell>
          <cell r="Q329">
            <v>6</v>
          </cell>
          <cell r="R329">
            <v>6</v>
          </cell>
          <cell r="S329">
            <v>20</v>
          </cell>
          <cell r="T329">
            <v>6</v>
          </cell>
          <cell r="U329">
            <v>4</v>
          </cell>
          <cell r="V329">
            <v>0</v>
          </cell>
          <cell r="W329">
            <v>51</v>
          </cell>
          <cell r="X329">
            <v>39644</v>
          </cell>
        </row>
        <row r="330">
          <cell r="A330" t="str">
            <v>381812</v>
          </cell>
          <cell r="B330" t="str">
            <v xml:space="preserve">NAZARUDDIN    </v>
          </cell>
          <cell r="C330" t="str">
            <v>09</v>
          </cell>
          <cell r="D330" t="str">
            <v>01/04/2001</v>
          </cell>
          <cell r="E330" t="str">
            <v>TEKNISI JARINGAN TELEPON</v>
          </cell>
          <cell r="F330" t="str">
            <v>08</v>
          </cell>
          <cell r="G330" t="str">
            <v>15/09/2003</v>
          </cell>
          <cell r="H330">
            <v>19339</v>
          </cell>
          <cell r="I330" t="str">
            <v>0000056565</v>
          </cell>
          <cell r="J330" t="str">
            <v>SMA</v>
          </cell>
          <cell r="K330" t="str">
            <v>PK. LISTRIK</v>
          </cell>
          <cell r="L330" t="str">
            <v>PLAJU</v>
          </cell>
          <cell r="M330" t="str">
            <v>19/01/1974</v>
          </cell>
          <cell r="N330" t="str">
            <v>E13910</v>
          </cell>
          <cell r="O330" t="str">
            <v>OPERASI</v>
          </cell>
          <cell r="P330">
            <v>5</v>
          </cell>
          <cell r="Q330">
            <v>6</v>
          </cell>
          <cell r="R330">
            <v>5</v>
          </cell>
          <cell r="S330">
            <v>16.666666666666668</v>
          </cell>
          <cell r="T330">
            <v>3</v>
          </cell>
          <cell r="U330">
            <v>1</v>
          </cell>
          <cell r="V330">
            <v>-1</v>
          </cell>
          <cell r="W330">
            <v>52</v>
          </cell>
          <cell r="X330">
            <v>39427</v>
          </cell>
        </row>
        <row r="331">
          <cell r="A331" t="str">
            <v>381829</v>
          </cell>
          <cell r="B331" t="str">
            <v xml:space="preserve">SUTRISNO    </v>
          </cell>
          <cell r="C331" t="str">
            <v>08</v>
          </cell>
          <cell r="D331" t="str">
            <v>01/04/2002</v>
          </cell>
          <cell r="E331" t="str">
            <v>TEKNISI LISTRIK</v>
          </cell>
          <cell r="F331" t="str">
            <v>07</v>
          </cell>
          <cell r="G331" t="str">
            <v>01/10/2002</v>
          </cell>
          <cell r="H331">
            <v>18601</v>
          </cell>
          <cell r="I331" t="str">
            <v>0000056666</v>
          </cell>
          <cell r="J331" t="str">
            <v>D1</v>
          </cell>
          <cell r="K331" t="str">
            <v>AKA INST &amp; ELEKTRONIKA I</v>
          </cell>
          <cell r="L331" t="str">
            <v>PLAJU</v>
          </cell>
          <cell r="M331" t="str">
            <v>19/01/1974</v>
          </cell>
          <cell r="N331" t="str">
            <v>E13A50</v>
          </cell>
          <cell r="O331" t="str">
            <v>BENGKEL</v>
          </cell>
          <cell r="P331">
            <v>6</v>
          </cell>
          <cell r="Q331">
            <v>6</v>
          </cell>
          <cell r="R331">
            <v>6</v>
          </cell>
          <cell r="S331">
            <v>20</v>
          </cell>
          <cell r="T331">
            <v>4</v>
          </cell>
          <cell r="U331">
            <v>2</v>
          </cell>
          <cell r="V331">
            <v>-1</v>
          </cell>
          <cell r="W331">
            <v>54</v>
          </cell>
          <cell r="X331">
            <v>38690</v>
          </cell>
        </row>
        <row r="332">
          <cell r="A332" t="str">
            <v>381886</v>
          </cell>
          <cell r="B332" t="str">
            <v xml:space="preserve">HARYONO  A.MA  </v>
          </cell>
          <cell r="C332" t="str">
            <v>09</v>
          </cell>
          <cell r="D332" t="str">
            <v>01/04/2000</v>
          </cell>
          <cell r="E332" t="str">
            <v>AST. JAGA LAB  SG</v>
          </cell>
          <cell r="F332" t="str">
            <v>07</v>
          </cell>
          <cell r="G332" t="str">
            <v>03/01/2000</v>
          </cell>
          <cell r="H332">
            <v>19674</v>
          </cell>
          <cell r="I332" t="str">
            <v>0000055556</v>
          </cell>
          <cell r="J332" t="str">
            <v>D2</v>
          </cell>
          <cell r="K332" t="str">
            <v>AKA LAB/KILANG II</v>
          </cell>
          <cell r="L332" t="str">
            <v>SUNGAI GERONG</v>
          </cell>
          <cell r="M332" t="str">
            <v>21/01/1974</v>
          </cell>
          <cell r="N332" t="str">
            <v>E13140</v>
          </cell>
          <cell r="O332" t="str">
            <v>LABORATORIUM</v>
          </cell>
          <cell r="P332">
            <v>5</v>
          </cell>
          <cell r="Q332">
            <v>5</v>
          </cell>
          <cell r="R332">
            <v>6</v>
          </cell>
          <cell r="S332">
            <v>16.666666666666668</v>
          </cell>
          <cell r="T332">
            <v>5</v>
          </cell>
          <cell r="U332">
            <v>4</v>
          </cell>
          <cell r="V332">
            <v>-2</v>
          </cell>
          <cell r="W332">
            <v>51</v>
          </cell>
          <cell r="X332">
            <v>39763</v>
          </cell>
        </row>
        <row r="333">
          <cell r="A333" t="str">
            <v>381918</v>
          </cell>
          <cell r="B333" t="str">
            <v xml:space="preserve">H. JAN SUHAIRIZAL  S.T MM </v>
          </cell>
          <cell r="C333" t="str">
            <v>04</v>
          </cell>
          <cell r="D333" t="str">
            <v>01/04/2001</v>
          </cell>
          <cell r="E333" t="str">
            <v>MANAJER  UMUM</v>
          </cell>
          <cell r="F333" t="str">
            <v>03</v>
          </cell>
          <cell r="G333" t="str">
            <v>26/03/2004</v>
          </cell>
          <cell r="H333">
            <v>18997</v>
          </cell>
          <cell r="I333" t="str">
            <v>0000055666</v>
          </cell>
          <cell r="J333" t="str">
            <v>S2</v>
          </cell>
          <cell r="K333" t="str">
            <v>(S2) - MAGISTER MANAJEMEN/SWD</v>
          </cell>
          <cell r="L333" t="str">
            <v>PLAJU</v>
          </cell>
          <cell r="M333" t="str">
            <v>21/01/1974</v>
          </cell>
          <cell r="N333" t="str">
            <v>E13600</v>
          </cell>
          <cell r="O333" t="str">
            <v>UMUM UP-III</v>
          </cell>
          <cell r="P333">
            <v>6</v>
          </cell>
          <cell r="Q333">
            <v>6</v>
          </cell>
          <cell r="R333">
            <v>6</v>
          </cell>
          <cell r="S333">
            <v>20</v>
          </cell>
          <cell r="T333">
            <v>8</v>
          </cell>
          <cell r="U333">
            <v>0</v>
          </cell>
          <cell r="V333">
            <v>-1</v>
          </cell>
          <cell r="W333">
            <v>52</v>
          </cell>
          <cell r="X333">
            <v>39086</v>
          </cell>
        </row>
        <row r="334">
          <cell r="A334" t="str">
            <v>381934</v>
          </cell>
          <cell r="B334" t="str">
            <v xml:space="preserve">MADNUR SALEH  A.P  </v>
          </cell>
          <cell r="C334" t="str">
            <v>08</v>
          </cell>
          <cell r="D334" t="str">
            <v>01/04/2002</v>
          </cell>
          <cell r="E334" t="str">
            <v>AST. JAGA LAB  SG</v>
          </cell>
          <cell r="F334" t="str">
            <v>07</v>
          </cell>
          <cell r="G334" t="str">
            <v>03/01/2000</v>
          </cell>
          <cell r="H334">
            <v>18890</v>
          </cell>
          <cell r="I334" t="str">
            <v>0000055566</v>
          </cell>
          <cell r="J334" t="str">
            <v>D1</v>
          </cell>
          <cell r="K334" t="str">
            <v>AKA PENGOL/KIL I</v>
          </cell>
          <cell r="L334" t="str">
            <v>SUNGAI GERONG</v>
          </cell>
          <cell r="M334" t="str">
            <v>21/01/1974</v>
          </cell>
          <cell r="N334" t="str">
            <v>E13140</v>
          </cell>
          <cell r="O334" t="str">
            <v>LABORATORIUM</v>
          </cell>
          <cell r="P334">
            <v>5</v>
          </cell>
          <cell r="Q334">
            <v>6</v>
          </cell>
          <cell r="R334">
            <v>6</v>
          </cell>
          <cell r="S334">
            <v>18.333333333333332</v>
          </cell>
          <cell r="T334">
            <v>4</v>
          </cell>
          <cell r="U334">
            <v>4</v>
          </cell>
          <cell r="V334">
            <v>-1</v>
          </cell>
          <cell r="W334">
            <v>53</v>
          </cell>
          <cell r="X334">
            <v>38979</v>
          </cell>
        </row>
        <row r="335">
          <cell r="A335" t="str">
            <v>381942</v>
          </cell>
          <cell r="B335" t="str">
            <v xml:space="preserve">MOHD JUSUF EDRA  A.MA  </v>
          </cell>
          <cell r="C335" t="str">
            <v>08</v>
          </cell>
          <cell r="D335" t="str">
            <v>01/10/2000</v>
          </cell>
          <cell r="E335" t="str">
            <v>AST. JAGA LAB PETKIM</v>
          </cell>
          <cell r="F335" t="str">
            <v>07</v>
          </cell>
          <cell r="G335" t="str">
            <v>03/01/2000</v>
          </cell>
          <cell r="H335">
            <v>18887</v>
          </cell>
          <cell r="I335" t="str">
            <v>0000065556</v>
          </cell>
          <cell r="J335" t="str">
            <v>D2</v>
          </cell>
          <cell r="K335" t="str">
            <v>AKA LAB/KILANG II</v>
          </cell>
          <cell r="L335" t="str">
            <v>PLAJU</v>
          </cell>
          <cell r="M335" t="str">
            <v>21/01/1974</v>
          </cell>
          <cell r="N335" t="str">
            <v>E13140</v>
          </cell>
          <cell r="O335" t="str">
            <v>LABORATORIUM</v>
          </cell>
          <cell r="P335">
            <v>5</v>
          </cell>
          <cell r="Q335">
            <v>5</v>
          </cell>
          <cell r="R335">
            <v>6</v>
          </cell>
          <cell r="S335">
            <v>16.666666666666668</v>
          </cell>
          <cell r="T335">
            <v>5</v>
          </cell>
          <cell r="U335">
            <v>4</v>
          </cell>
          <cell r="V335">
            <v>-1</v>
          </cell>
          <cell r="W335">
            <v>53</v>
          </cell>
          <cell r="X335">
            <v>38976</v>
          </cell>
        </row>
        <row r="336">
          <cell r="A336" t="str">
            <v>382014</v>
          </cell>
          <cell r="B336" t="str">
            <v xml:space="preserve">RIFAI MADJID  A.P  </v>
          </cell>
          <cell r="C336" t="str">
            <v>08</v>
          </cell>
          <cell r="D336" t="str">
            <v>01/10/2003</v>
          </cell>
          <cell r="E336" t="str">
            <v>AST. LAB PETRO KIMIA</v>
          </cell>
          <cell r="F336" t="str">
            <v>07</v>
          </cell>
          <cell r="G336" t="str">
            <v>11/06/2001</v>
          </cell>
          <cell r="H336">
            <v>18161</v>
          </cell>
          <cell r="I336" t="str">
            <v>0000056555</v>
          </cell>
          <cell r="J336" t="str">
            <v>D1</v>
          </cell>
          <cell r="K336" t="str">
            <v>AKA LAB I</v>
          </cell>
          <cell r="L336" t="str">
            <v>PLAJU</v>
          </cell>
          <cell r="M336" t="str">
            <v>21/01/1974</v>
          </cell>
          <cell r="N336" t="str">
            <v>E13140</v>
          </cell>
          <cell r="O336" t="str">
            <v>LABORATORIUM</v>
          </cell>
          <cell r="P336">
            <v>5</v>
          </cell>
          <cell r="Q336">
            <v>5</v>
          </cell>
          <cell r="R336">
            <v>5</v>
          </cell>
          <cell r="S336">
            <v>15</v>
          </cell>
          <cell r="T336">
            <v>4</v>
          </cell>
          <cell r="U336">
            <v>3</v>
          </cell>
          <cell r="V336">
            <v>-1</v>
          </cell>
          <cell r="W336">
            <v>55</v>
          </cell>
          <cell r="X336">
            <v>38250</v>
          </cell>
        </row>
        <row r="337">
          <cell r="A337" t="str">
            <v>382111</v>
          </cell>
          <cell r="B337" t="str">
            <v xml:space="preserve">ZAKARIA A HAMID  A.P  </v>
          </cell>
          <cell r="C337" t="str">
            <v>08</v>
          </cell>
          <cell r="D337" t="str">
            <v>01/10/2003</v>
          </cell>
          <cell r="E337" t="str">
            <v>AST. HARIAN LAB. PENG</v>
          </cell>
          <cell r="F337" t="str">
            <v>08</v>
          </cell>
          <cell r="G337" t="str">
            <v>03/01/2000</v>
          </cell>
          <cell r="H337">
            <v>18814</v>
          </cell>
          <cell r="I337" t="str">
            <v>0000055555</v>
          </cell>
          <cell r="J337" t="str">
            <v>D1</v>
          </cell>
          <cell r="K337" t="str">
            <v>AKA PENGOL/KIL I</v>
          </cell>
          <cell r="L337" t="str">
            <v>PLAJU</v>
          </cell>
          <cell r="M337" t="str">
            <v>21/01/1974</v>
          </cell>
          <cell r="N337" t="str">
            <v>E13140</v>
          </cell>
          <cell r="O337" t="str">
            <v>LABORATORIUM</v>
          </cell>
          <cell r="P337">
            <v>5</v>
          </cell>
          <cell r="Q337">
            <v>5</v>
          </cell>
          <cell r="R337">
            <v>5</v>
          </cell>
          <cell r="S337">
            <v>15</v>
          </cell>
          <cell r="T337">
            <v>4</v>
          </cell>
          <cell r="U337">
            <v>4</v>
          </cell>
          <cell r="V337">
            <v>0</v>
          </cell>
          <cell r="W337">
            <v>53</v>
          </cell>
          <cell r="X337">
            <v>38903</v>
          </cell>
        </row>
        <row r="338">
          <cell r="A338" t="str">
            <v>382128</v>
          </cell>
          <cell r="B338" t="str">
            <v xml:space="preserve">ZUBIR ABDULLAH  S.T  </v>
          </cell>
          <cell r="C338" t="str">
            <v>08</v>
          </cell>
          <cell r="D338" t="str">
            <v>01/04/2003</v>
          </cell>
          <cell r="E338" t="str">
            <v>MPPK S/D 29022005</v>
          </cell>
          <cell r="F338" t="str">
            <v>07</v>
          </cell>
          <cell r="G338" t="str">
            <v>23/02/2004</v>
          </cell>
          <cell r="H338">
            <v>17952</v>
          </cell>
          <cell r="I338" t="str">
            <v>0000055556</v>
          </cell>
          <cell r="J338" t="str">
            <v>S1</v>
          </cell>
          <cell r="K338" t="str">
            <v>TEKNIK SIPIL</v>
          </cell>
          <cell r="L338" t="str">
            <v>SUNGAI GERONG</v>
          </cell>
          <cell r="M338" t="str">
            <v>21/01/1974</v>
          </cell>
          <cell r="N338" t="str">
            <v>E13730</v>
          </cell>
          <cell r="O338" t="str">
            <v>H I K</v>
          </cell>
          <cell r="P338">
            <v>5</v>
          </cell>
          <cell r="Q338">
            <v>5</v>
          </cell>
          <cell r="R338">
            <v>6</v>
          </cell>
          <cell r="S338">
            <v>16.666666666666668</v>
          </cell>
          <cell r="T338">
            <v>7</v>
          </cell>
          <cell r="U338">
            <v>0</v>
          </cell>
          <cell r="V338">
            <v>-1</v>
          </cell>
          <cell r="W338">
            <v>55</v>
          </cell>
          <cell r="X338">
            <v>38040</v>
          </cell>
        </row>
        <row r="339">
          <cell r="A339" t="str">
            <v>382509</v>
          </cell>
          <cell r="B339" t="str">
            <v xml:space="preserve">A. ZUBAIDI    </v>
          </cell>
          <cell r="C339" t="str">
            <v>09</v>
          </cell>
          <cell r="D339" t="str">
            <v>01/04/2002</v>
          </cell>
          <cell r="E339" t="str">
            <v>TEKNISI SIPIL</v>
          </cell>
          <cell r="F339" t="str">
            <v>09</v>
          </cell>
          <cell r="G339" t="str">
            <v>31/12/2000</v>
          </cell>
          <cell r="H339">
            <v>18619</v>
          </cell>
          <cell r="I339" t="str">
            <v>0000056665</v>
          </cell>
          <cell r="J339" t="str">
            <v>D1</v>
          </cell>
          <cell r="K339" t="str">
            <v>PKL TEKNIK MESIN I</v>
          </cell>
          <cell r="L339" t="str">
            <v>SUNGAI GERONG</v>
          </cell>
          <cell r="M339" t="str">
            <v>22/03/1972</v>
          </cell>
          <cell r="N339" t="str">
            <v>E13A50</v>
          </cell>
          <cell r="O339" t="str">
            <v>BENGKEL</v>
          </cell>
          <cell r="P339">
            <v>6</v>
          </cell>
          <cell r="Q339">
            <v>6</v>
          </cell>
          <cell r="R339">
            <v>5</v>
          </cell>
          <cell r="S339">
            <v>18.333333333333332</v>
          </cell>
          <cell r="T339">
            <v>4</v>
          </cell>
          <cell r="U339">
            <v>4</v>
          </cell>
          <cell r="V339">
            <v>0</v>
          </cell>
          <cell r="W339">
            <v>54</v>
          </cell>
          <cell r="X339">
            <v>38708</v>
          </cell>
        </row>
        <row r="340">
          <cell r="A340" t="str">
            <v>382647</v>
          </cell>
          <cell r="B340" t="str">
            <v xml:space="preserve">AZAHARI AS    </v>
          </cell>
          <cell r="C340" t="str">
            <v>08</v>
          </cell>
          <cell r="D340" t="str">
            <v>01/04/2003</v>
          </cell>
          <cell r="E340" t="str">
            <v>PWS. PENGAMANAN NON FIK</v>
          </cell>
          <cell r="F340" t="str">
            <v>07</v>
          </cell>
          <cell r="G340" t="str">
            <v>11/05/2000</v>
          </cell>
          <cell r="H340">
            <v>19566</v>
          </cell>
          <cell r="I340" t="str">
            <v>0000055766</v>
          </cell>
          <cell r="J340" t="str">
            <v>SMA</v>
          </cell>
          <cell r="K340" t="str">
            <v>S.M.A-B/PASPAL</v>
          </cell>
          <cell r="L340" t="str">
            <v>PLAJU</v>
          </cell>
          <cell r="M340" t="str">
            <v>01/02/1974</v>
          </cell>
          <cell r="N340" t="str">
            <v>E13630</v>
          </cell>
          <cell r="O340" t="str">
            <v>SEKURITI</v>
          </cell>
          <cell r="P340">
            <v>7</v>
          </cell>
          <cell r="Q340">
            <v>6</v>
          </cell>
          <cell r="R340">
            <v>6</v>
          </cell>
          <cell r="S340">
            <v>23.333333333333332</v>
          </cell>
          <cell r="T340">
            <v>3</v>
          </cell>
          <cell r="U340">
            <v>4</v>
          </cell>
          <cell r="V340">
            <v>-1</v>
          </cell>
          <cell r="W340">
            <v>51</v>
          </cell>
          <cell r="X340">
            <v>39655</v>
          </cell>
        </row>
        <row r="341">
          <cell r="A341" t="str">
            <v>382671</v>
          </cell>
          <cell r="B341" t="str">
            <v xml:space="preserve">CHAIDIR FADILLAH  A.MA  </v>
          </cell>
          <cell r="C341" t="str">
            <v>09</v>
          </cell>
          <cell r="D341" t="str">
            <v>01/10/2000</v>
          </cell>
          <cell r="E341" t="str">
            <v>TEKNISI SIPIL</v>
          </cell>
          <cell r="F341" t="str">
            <v>08</v>
          </cell>
          <cell r="G341" t="str">
            <v>01/07/2003</v>
          </cell>
          <cell r="H341">
            <v>19076</v>
          </cell>
          <cell r="I341" t="str">
            <v>0000065665</v>
          </cell>
          <cell r="J341" t="str">
            <v>D2</v>
          </cell>
          <cell r="K341" t="str">
            <v>AKA SIPIL II</v>
          </cell>
          <cell r="L341" t="str">
            <v>PLAJU</v>
          </cell>
          <cell r="M341" t="str">
            <v>26/05/1972</v>
          </cell>
          <cell r="N341" t="str">
            <v>E13A50</v>
          </cell>
          <cell r="O341" t="str">
            <v>BENGKEL</v>
          </cell>
          <cell r="P341">
            <v>6</v>
          </cell>
          <cell r="Q341">
            <v>6</v>
          </cell>
          <cell r="R341">
            <v>5</v>
          </cell>
          <cell r="S341">
            <v>18.333333333333332</v>
          </cell>
          <cell r="T341">
            <v>5</v>
          </cell>
          <cell r="U341">
            <v>1</v>
          </cell>
          <cell r="V341">
            <v>-1</v>
          </cell>
          <cell r="W341">
            <v>52</v>
          </cell>
          <cell r="X341">
            <v>39164</v>
          </cell>
        </row>
        <row r="342">
          <cell r="A342" t="str">
            <v>382744</v>
          </cell>
          <cell r="B342" t="str">
            <v xml:space="preserve">EDDY SUPRIADI    </v>
          </cell>
          <cell r="C342" t="str">
            <v>08</v>
          </cell>
          <cell r="D342" t="str">
            <v>01/04/2002</v>
          </cell>
          <cell r="E342" t="str">
            <v>MASINIS-I AMK-IS TB.SKKY</v>
          </cell>
          <cell r="F342" t="str">
            <v>08</v>
          </cell>
          <cell r="G342" t="str">
            <v>01/06/2001</v>
          </cell>
          <cell r="H342">
            <v>19798</v>
          </cell>
          <cell r="I342" t="str">
            <v>0000046555</v>
          </cell>
          <cell r="J342" t="str">
            <v>SMA</v>
          </cell>
          <cell r="K342" t="str">
            <v>MESIN MOTOR DIESEL (MMD)</v>
          </cell>
          <cell r="L342" t="str">
            <v>PLAJU</v>
          </cell>
          <cell r="M342" t="str">
            <v>10/09/1974</v>
          </cell>
          <cell r="N342" t="str">
            <v>E13C00</v>
          </cell>
          <cell r="O342" t="str">
            <v>DOK &amp; PKP</v>
          </cell>
          <cell r="P342">
            <v>5</v>
          </cell>
          <cell r="Q342">
            <v>5</v>
          </cell>
          <cell r="R342">
            <v>5</v>
          </cell>
          <cell r="S342">
            <v>15</v>
          </cell>
          <cell r="T342">
            <v>3</v>
          </cell>
          <cell r="U342">
            <v>3</v>
          </cell>
          <cell r="V342">
            <v>0</v>
          </cell>
          <cell r="W342">
            <v>50</v>
          </cell>
          <cell r="X342">
            <v>39887</v>
          </cell>
        </row>
        <row r="343">
          <cell r="A343" t="str">
            <v>382858</v>
          </cell>
          <cell r="B343" t="str">
            <v xml:space="preserve">D. HUTAURUK    </v>
          </cell>
          <cell r="C343" t="str">
            <v>07</v>
          </cell>
          <cell r="D343" t="str">
            <v>01/10/2002</v>
          </cell>
          <cell r="E343" t="str">
            <v>MPPK S/D 31102004</v>
          </cell>
          <cell r="F343" t="str">
            <v>07</v>
          </cell>
          <cell r="G343" t="str">
            <v>28/10/2003</v>
          </cell>
          <cell r="H343">
            <v>17834</v>
          </cell>
          <cell r="I343" t="str">
            <v>0000055565</v>
          </cell>
          <cell r="J343" t="str">
            <v>SMA</v>
          </cell>
          <cell r="K343" t="str">
            <v>S.M.A-C/SOSIAL</v>
          </cell>
          <cell r="L343" t="str">
            <v>SUNGAI GERONG</v>
          </cell>
          <cell r="M343" t="str">
            <v>05/03/1969</v>
          </cell>
          <cell r="N343" t="str">
            <v>E13730</v>
          </cell>
          <cell r="O343" t="str">
            <v>H I K</v>
          </cell>
          <cell r="P343">
            <v>5</v>
          </cell>
          <cell r="Q343">
            <v>6</v>
          </cell>
          <cell r="R343">
            <v>5</v>
          </cell>
          <cell r="S343">
            <v>16.666666666666668</v>
          </cell>
          <cell r="T343">
            <v>3</v>
          </cell>
          <cell r="U343">
            <v>1</v>
          </cell>
          <cell r="V343">
            <v>0</v>
          </cell>
          <cell r="W343">
            <v>56</v>
          </cell>
          <cell r="X343">
            <v>37922</v>
          </cell>
        </row>
        <row r="344">
          <cell r="A344" t="str">
            <v>382914</v>
          </cell>
          <cell r="B344" t="str">
            <v xml:space="preserve">JUNAIDI MAKMUR  A.P  </v>
          </cell>
          <cell r="C344" t="str">
            <v>06</v>
          </cell>
          <cell r="D344" t="str">
            <v>01/04/2003</v>
          </cell>
          <cell r="E344" t="str">
            <v>PWS. JAGA HVU - 2</v>
          </cell>
          <cell r="F344" t="str">
            <v>06</v>
          </cell>
          <cell r="G344" t="str">
            <v>03/01/2000</v>
          </cell>
          <cell r="H344">
            <v>18515</v>
          </cell>
          <cell r="I344" t="str">
            <v>0000065665</v>
          </cell>
          <cell r="J344" t="str">
            <v>D1</v>
          </cell>
          <cell r="K344" t="str">
            <v>AKA PENGOL/KIL.I</v>
          </cell>
          <cell r="L344" t="str">
            <v>SUNGAI GERONG</v>
          </cell>
          <cell r="M344" t="str">
            <v>07/06/1973</v>
          </cell>
          <cell r="N344" t="str">
            <v>E13112</v>
          </cell>
          <cell r="O344" t="str">
            <v>CD &amp; L</v>
          </cell>
          <cell r="P344">
            <v>6</v>
          </cell>
          <cell r="Q344">
            <v>6</v>
          </cell>
          <cell r="R344">
            <v>5</v>
          </cell>
          <cell r="S344">
            <v>18.333333333333332</v>
          </cell>
          <cell r="T344">
            <v>4</v>
          </cell>
          <cell r="U344">
            <v>4</v>
          </cell>
          <cell r="V344">
            <v>0</v>
          </cell>
          <cell r="W344">
            <v>54</v>
          </cell>
          <cell r="X344">
            <v>38604</v>
          </cell>
        </row>
        <row r="345">
          <cell r="A345" t="str">
            <v>382922</v>
          </cell>
          <cell r="B345" t="str">
            <v xml:space="preserve">KARSONO    </v>
          </cell>
          <cell r="C345" t="str">
            <v>09</v>
          </cell>
          <cell r="D345" t="str">
            <v>01/10/2003</v>
          </cell>
          <cell r="E345" t="str">
            <v>MATERIAL MAN</v>
          </cell>
          <cell r="F345" t="str">
            <v>09</v>
          </cell>
          <cell r="G345" t="str">
            <v>01/10/2002</v>
          </cell>
          <cell r="H345">
            <v>18119</v>
          </cell>
          <cell r="I345" t="str">
            <v>0000035664</v>
          </cell>
          <cell r="J345" t="str">
            <v>SMA</v>
          </cell>
          <cell r="K345" t="str">
            <v>SMA.SOS/PERSAMAAN</v>
          </cell>
          <cell r="L345" t="str">
            <v>PLAJU</v>
          </cell>
          <cell r="M345" t="str">
            <v>25/05/1972</v>
          </cell>
          <cell r="N345" t="str">
            <v>E13A50</v>
          </cell>
          <cell r="O345" t="str">
            <v>BENGKEL</v>
          </cell>
          <cell r="P345">
            <v>6</v>
          </cell>
          <cell r="Q345">
            <v>6</v>
          </cell>
          <cell r="R345">
            <v>4</v>
          </cell>
          <cell r="S345">
            <v>16.666666666666668</v>
          </cell>
          <cell r="T345">
            <v>3</v>
          </cell>
          <cell r="U345">
            <v>2</v>
          </cell>
          <cell r="V345">
            <v>0</v>
          </cell>
          <cell r="W345">
            <v>55</v>
          </cell>
          <cell r="X345">
            <v>38208</v>
          </cell>
        </row>
        <row r="346">
          <cell r="A346" t="str">
            <v>383149</v>
          </cell>
          <cell r="B346" t="str">
            <v xml:space="preserve">PAIMAN    </v>
          </cell>
          <cell r="C346" t="str">
            <v>10</v>
          </cell>
          <cell r="D346" t="str">
            <v>01/04/2001</v>
          </cell>
          <cell r="E346" t="str">
            <v>AST. BONGKAR MUAT</v>
          </cell>
          <cell r="F346" t="str">
            <v>09</v>
          </cell>
          <cell r="G346" t="str">
            <v>03/01/2000</v>
          </cell>
          <cell r="H346">
            <v>18152</v>
          </cell>
          <cell r="I346" t="str">
            <v>0000066666</v>
          </cell>
          <cell r="J346" t="str">
            <v>SD</v>
          </cell>
          <cell r="K346" t="str">
            <v>SEKOLAH DASAR</v>
          </cell>
          <cell r="L346" t="str">
            <v>PLAJU</v>
          </cell>
          <cell r="M346" t="str">
            <v>30/05/1972</v>
          </cell>
          <cell r="N346" t="str">
            <v>E13510</v>
          </cell>
          <cell r="O346" t="str">
            <v>PENGADAAN</v>
          </cell>
          <cell r="P346">
            <v>6</v>
          </cell>
          <cell r="Q346">
            <v>6</v>
          </cell>
          <cell r="R346">
            <v>6</v>
          </cell>
          <cell r="S346">
            <v>20</v>
          </cell>
          <cell r="T346">
            <v>1</v>
          </cell>
          <cell r="U346">
            <v>4</v>
          </cell>
          <cell r="V346">
            <v>-1</v>
          </cell>
          <cell r="W346">
            <v>55</v>
          </cell>
          <cell r="X346">
            <v>38241</v>
          </cell>
        </row>
        <row r="347">
          <cell r="A347" t="str">
            <v>383319</v>
          </cell>
          <cell r="B347" t="str">
            <v xml:space="preserve">A. SIMANJUNTAK    </v>
          </cell>
          <cell r="C347" t="str">
            <v>09</v>
          </cell>
          <cell r="D347" t="str">
            <v>01/04/2002</v>
          </cell>
          <cell r="E347" t="str">
            <v>TEKNISI PIPE FITTER</v>
          </cell>
          <cell r="F347" t="str">
            <v>09</v>
          </cell>
          <cell r="G347" t="str">
            <v>01/10/2002</v>
          </cell>
          <cell r="H347">
            <v>18517</v>
          </cell>
          <cell r="I347" t="str">
            <v>0000056655</v>
          </cell>
          <cell r="J347" t="str">
            <v>SMK</v>
          </cell>
          <cell r="K347" t="str">
            <v>STM/BGN GEDUNG</v>
          </cell>
          <cell r="L347" t="str">
            <v>PLAJU</v>
          </cell>
          <cell r="M347" t="str">
            <v>04/08/1971</v>
          </cell>
          <cell r="N347" t="str">
            <v>E13A50</v>
          </cell>
          <cell r="O347" t="str">
            <v>BENGKEL</v>
          </cell>
          <cell r="P347">
            <v>6</v>
          </cell>
          <cell r="Q347">
            <v>5</v>
          </cell>
          <cell r="R347">
            <v>5</v>
          </cell>
          <cell r="S347">
            <v>16.666666666666668</v>
          </cell>
          <cell r="T347">
            <v>3</v>
          </cell>
          <cell r="U347">
            <v>2</v>
          </cell>
          <cell r="V347">
            <v>0</v>
          </cell>
          <cell r="W347">
            <v>54</v>
          </cell>
          <cell r="X347">
            <v>38606</v>
          </cell>
        </row>
        <row r="348">
          <cell r="A348" t="str">
            <v>383457</v>
          </cell>
          <cell r="B348" t="str">
            <v xml:space="preserve">SUMIRAN    </v>
          </cell>
          <cell r="C348" t="str">
            <v>09</v>
          </cell>
          <cell r="D348" t="str">
            <v>01/10/2001</v>
          </cell>
          <cell r="E348" t="str">
            <v>AST. OPERASI</v>
          </cell>
          <cell r="F348" t="str">
            <v>08</v>
          </cell>
          <cell r="G348" t="str">
            <v>01/07/2000</v>
          </cell>
          <cell r="H348">
            <v>18772</v>
          </cell>
          <cell r="I348" t="str">
            <v>0000065555</v>
          </cell>
          <cell r="J348" t="str">
            <v>SMA</v>
          </cell>
          <cell r="K348" t="str">
            <v>P K MIGAS</v>
          </cell>
          <cell r="L348" t="str">
            <v>PLAJU</v>
          </cell>
          <cell r="M348" t="str">
            <v>30/11/1971</v>
          </cell>
          <cell r="N348" t="str">
            <v>E13760</v>
          </cell>
          <cell r="O348" t="str">
            <v>DIKLAT</v>
          </cell>
          <cell r="P348">
            <v>5</v>
          </cell>
          <cell r="Q348">
            <v>5</v>
          </cell>
          <cell r="R348">
            <v>5</v>
          </cell>
          <cell r="S348">
            <v>15</v>
          </cell>
          <cell r="T348">
            <v>3</v>
          </cell>
          <cell r="U348">
            <v>4</v>
          </cell>
          <cell r="V348">
            <v>-1</v>
          </cell>
          <cell r="W348">
            <v>53</v>
          </cell>
          <cell r="X348">
            <v>38861</v>
          </cell>
        </row>
        <row r="349">
          <cell r="A349" t="str">
            <v>383505</v>
          </cell>
          <cell r="B349" t="str">
            <v xml:space="preserve">SURJADI WIDJAJA  A.MA  </v>
          </cell>
          <cell r="C349" t="str">
            <v>07</v>
          </cell>
          <cell r="D349" t="str">
            <v>01/04/2002</v>
          </cell>
          <cell r="E349" t="str">
            <v>TEKNISI ROT. EQUIP.</v>
          </cell>
          <cell r="F349" t="str">
            <v>07</v>
          </cell>
          <cell r="G349" t="str">
            <v>31/12/2000</v>
          </cell>
          <cell r="H349">
            <v>18789</v>
          </cell>
          <cell r="I349" t="str">
            <v>0000056666</v>
          </cell>
          <cell r="J349" t="str">
            <v>D2</v>
          </cell>
          <cell r="K349" t="str">
            <v>AKA TEK. MESIN KILANG II</v>
          </cell>
          <cell r="L349" t="str">
            <v>PLAJU</v>
          </cell>
          <cell r="M349" t="str">
            <v>07/06/1972</v>
          </cell>
          <cell r="N349" t="str">
            <v>E13A50</v>
          </cell>
          <cell r="O349" t="str">
            <v>BENGKEL</v>
          </cell>
          <cell r="P349">
            <v>6</v>
          </cell>
          <cell r="Q349">
            <v>6</v>
          </cell>
          <cell r="R349">
            <v>6</v>
          </cell>
          <cell r="S349">
            <v>20</v>
          </cell>
          <cell r="T349">
            <v>5</v>
          </cell>
          <cell r="U349">
            <v>4</v>
          </cell>
          <cell r="V349">
            <v>0</v>
          </cell>
          <cell r="W349">
            <v>53</v>
          </cell>
          <cell r="X349">
            <v>38878</v>
          </cell>
        </row>
        <row r="350">
          <cell r="A350" t="str">
            <v>383798</v>
          </cell>
          <cell r="B350" t="str">
            <v xml:space="preserve">YAHYA  AR.    </v>
          </cell>
          <cell r="C350" t="str">
            <v>09</v>
          </cell>
          <cell r="D350" t="str">
            <v>01/10/2003</v>
          </cell>
          <cell r="E350" t="str">
            <v>AST. DISPOSAL</v>
          </cell>
          <cell r="F350" t="str">
            <v>08</v>
          </cell>
          <cell r="G350" t="str">
            <v>01/10/2001</v>
          </cell>
          <cell r="H350">
            <v>18427</v>
          </cell>
          <cell r="I350" t="str">
            <v>0000055654</v>
          </cell>
          <cell r="J350" t="str">
            <v>SMA</v>
          </cell>
          <cell r="K350" t="str">
            <v>SMA-SOSIAL/PERSAMAAN</v>
          </cell>
          <cell r="L350" t="str">
            <v>PLAJU</v>
          </cell>
          <cell r="M350" t="str">
            <v>07/02/1974</v>
          </cell>
          <cell r="N350" t="str">
            <v>E13510</v>
          </cell>
          <cell r="O350" t="str">
            <v>PENGADAAN</v>
          </cell>
          <cell r="P350">
            <v>6</v>
          </cell>
          <cell r="Q350">
            <v>5</v>
          </cell>
          <cell r="R350">
            <v>4</v>
          </cell>
          <cell r="S350">
            <v>15</v>
          </cell>
          <cell r="T350">
            <v>3</v>
          </cell>
          <cell r="U350">
            <v>3</v>
          </cell>
          <cell r="V350">
            <v>-1</v>
          </cell>
          <cell r="W350">
            <v>54</v>
          </cell>
          <cell r="X350">
            <v>38516</v>
          </cell>
        </row>
        <row r="351">
          <cell r="A351" t="str">
            <v>385044</v>
          </cell>
          <cell r="B351" t="str">
            <v xml:space="preserve">SJOFJAN    </v>
          </cell>
          <cell r="C351" t="str">
            <v>07</v>
          </cell>
          <cell r="D351" t="str">
            <v>01/04/2000</v>
          </cell>
          <cell r="E351" t="str">
            <v>SHIFT SUPERVISOR</v>
          </cell>
          <cell r="F351" t="str">
            <v>06</v>
          </cell>
          <cell r="G351" t="str">
            <v>03/01/2000</v>
          </cell>
          <cell r="H351">
            <v>18607</v>
          </cell>
          <cell r="I351" t="str">
            <v>0000066656</v>
          </cell>
          <cell r="J351" t="str">
            <v>SMK</v>
          </cell>
          <cell r="K351" t="str">
            <v>SEK PENGATUR RAWAT</v>
          </cell>
          <cell r="L351" t="str">
            <v>PLAJU</v>
          </cell>
          <cell r="M351" t="str">
            <v>13/08/1973</v>
          </cell>
          <cell r="N351" t="str">
            <v>E13Y10</v>
          </cell>
          <cell r="O351" t="str">
            <v>PERAWATAN/RS</v>
          </cell>
          <cell r="P351">
            <v>6</v>
          </cell>
          <cell r="Q351">
            <v>5</v>
          </cell>
          <cell r="R351">
            <v>6</v>
          </cell>
          <cell r="S351">
            <v>18.333333333333332</v>
          </cell>
          <cell r="T351">
            <v>3</v>
          </cell>
          <cell r="U351">
            <v>4</v>
          </cell>
          <cell r="V351">
            <v>-1</v>
          </cell>
          <cell r="W351">
            <v>54</v>
          </cell>
          <cell r="X351">
            <v>38696</v>
          </cell>
        </row>
        <row r="352">
          <cell r="A352" t="str">
            <v>385117</v>
          </cell>
          <cell r="B352" t="str">
            <v xml:space="preserve">SURADI    </v>
          </cell>
          <cell r="C352" t="str">
            <v>08</v>
          </cell>
          <cell r="D352" t="str">
            <v>01/10/2002</v>
          </cell>
          <cell r="E352" t="str">
            <v>MPPK S/D 31012005</v>
          </cell>
          <cell r="F352" t="str">
            <v>08</v>
          </cell>
          <cell r="G352" t="str">
            <v>12/01/2004</v>
          </cell>
          <cell r="H352">
            <v>17910</v>
          </cell>
          <cell r="I352" t="str">
            <v>0000056666</v>
          </cell>
          <cell r="J352" t="str">
            <v>SMA</v>
          </cell>
          <cell r="K352" t="str">
            <v>SMA-SOSIAL/PERSAMAAN</v>
          </cell>
          <cell r="L352" t="str">
            <v>PLAJU</v>
          </cell>
          <cell r="M352" t="str">
            <v>01/09/1967</v>
          </cell>
          <cell r="N352" t="str">
            <v>E13730</v>
          </cell>
          <cell r="O352" t="str">
            <v>H I K</v>
          </cell>
          <cell r="P352">
            <v>6</v>
          </cell>
          <cell r="Q352">
            <v>6</v>
          </cell>
          <cell r="R352">
            <v>6</v>
          </cell>
          <cell r="S352">
            <v>20</v>
          </cell>
          <cell r="T352">
            <v>3</v>
          </cell>
          <cell r="U352">
            <v>0</v>
          </cell>
          <cell r="V352">
            <v>0</v>
          </cell>
          <cell r="W352">
            <v>55</v>
          </cell>
          <cell r="X352">
            <v>37998</v>
          </cell>
        </row>
        <row r="353">
          <cell r="A353" t="str">
            <v>385263</v>
          </cell>
          <cell r="B353" t="str">
            <v xml:space="preserve">A. MUKTI HADI    </v>
          </cell>
          <cell r="C353" t="str">
            <v>08</v>
          </cell>
          <cell r="D353" t="str">
            <v>01/10/2003</v>
          </cell>
          <cell r="E353" t="str">
            <v>MPPK S/D 30042005</v>
          </cell>
          <cell r="F353" t="str">
            <v>07</v>
          </cell>
          <cell r="G353" t="str">
            <v>03/04/2004</v>
          </cell>
          <cell r="H353">
            <v>17991</v>
          </cell>
          <cell r="I353" t="str">
            <v>0000055565</v>
          </cell>
          <cell r="J353" t="str">
            <v>SMK</v>
          </cell>
          <cell r="K353" t="str">
            <v>SMEA TATA BUKU</v>
          </cell>
          <cell r="L353" t="str">
            <v>PLAJU</v>
          </cell>
          <cell r="M353" t="str">
            <v>03/03/1973</v>
          </cell>
          <cell r="N353" t="str">
            <v>E13730</v>
          </cell>
          <cell r="O353" t="str">
            <v>H I K</v>
          </cell>
          <cell r="P353">
            <v>5</v>
          </cell>
          <cell r="Q353">
            <v>6</v>
          </cell>
          <cell r="R353">
            <v>5</v>
          </cell>
          <cell r="S353">
            <v>16.666666666666668</v>
          </cell>
          <cell r="T353">
            <v>3</v>
          </cell>
          <cell r="U353">
            <v>0</v>
          </cell>
          <cell r="V353">
            <v>-1</v>
          </cell>
          <cell r="W353">
            <v>55</v>
          </cell>
          <cell r="X353">
            <v>38080</v>
          </cell>
        </row>
        <row r="354">
          <cell r="A354" t="str">
            <v>386949</v>
          </cell>
          <cell r="B354" t="str">
            <v xml:space="preserve">A.M.HALIK  DRS  </v>
          </cell>
          <cell r="C354" t="str">
            <v>07</v>
          </cell>
          <cell r="D354" t="str">
            <v>01/10/2001</v>
          </cell>
          <cell r="E354" t="str">
            <v>MPPK S/D 29022005</v>
          </cell>
          <cell r="F354" t="str">
            <v>06</v>
          </cell>
          <cell r="G354" t="str">
            <v>17/02/2004</v>
          </cell>
          <cell r="H354">
            <v>17946</v>
          </cell>
          <cell r="I354" t="str">
            <v>0000046555</v>
          </cell>
          <cell r="J354" t="str">
            <v>S1</v>
          </cell>
          <cell r="K354" t="str">
            <v>IKIP PENDIDIKAN</v>
          </cell>
          <cell r="L354" t="str">
            <v>PLAJU</v>
          </cell>
          <cell r="M354" t="str">
            <v>15/12/1970</v>
          </cell>
          <cell r="N354" t="str">
            <v>E13730</v>
          </cell>
          <cell r="O354" t="str">
            <v>H I K</v>
          </cell>
          <cell r="P354">
            <v>5</v>
          </cell>
          <cell r="Q354">
            <v>5</v>
          </cell>
          <cell r="R354">
            <v>5</v>
          </cell>
          <cell r="S354">
            <v>15</v>
          </cell>
          <cell r="T354">
            <v>7</v>
          </cell>
          <cell r="U354">
            <v>0</v>
          </cell>
          <cell r="V354">
            <v>-1</v>
          </cell>
          <cell r="W354">
            <v>55</v>
          </cell>
          <cell r="X354">
            <v>38034</v>
          </cell>
        </row>
        <row r="355">
          <cell r="A355" t="str">
            <v>387126</v>
          </cell>
          <cell r="B355" t="str">
            <v xml:space="preserve">ACHMAD SOBRI  A.MA  </v>
          </cell>
          <cell r="C355" t="str">
            <v>07</v>
          </cell>
          <cell r="D355" t="str">
            <v>01/04/2001</v>
          </cell>
          <cell r="E355" t="str">
            <v>AST. KEPALA PROD. POLY</v>
          </cell>
          <cell r="F355" t="str">
            <v>05</v>
          </cell>
          <cell r="G355" t="str">
            <v>16/09/2002</v>
          </cell>
          <cell r="H355">
            <v>18269</v>
          </cell>
          <cell r="I355" t="str">
            <v>0000066666</v>
          </cell>
          <cell r="J355" t="str">
            <v>D2</v>
          </cell>
          <cell r="K355" t="str">
            <v>AKA PENGOL/KIL.II</v>
          </cell>
          <cell r="L355" t="str">
            <v>PLAJU</v>
          </cell>
          <cell r="M355" t="str">
            <v>21/10/1973</v>
          </cell>
          <cell r="N355" t="str">
            <v>E13131</v>
          </cell>
          <cell r="O355" t="str">
            <v>P P</v>
          </cell>
          <cell r="P355">
            <v>6</v>
          </cell>
          <cell r="Q355">
            <v>6</v>
          </cell>
          <cell r="R355">
            <v>6</v>
          </cell>
          <cell r="S355">
            <v>20</v>
          </cell>
          <cell r="T355">
            <v>5</v>
          </cell>
          <cell r="U355">
            <v>2</v>
          </cell>
          <cell r="V355">
            <v>-2</v>
          </cell>
          <cell r="W355">
            <v>54</v>
          </cell>
          <cell r="X355">
            <v>38358</v>
          </cell>
        </row>
        <row r="356">
          <cell r="A356" t="str">
            <v>387134</v>
          </cell>
          <cell r="B356" t="str">
            <v xml:space="preserve">ACHMAD SOFIAN  SE  </v>
          </cell>
          <cell r="C356" t="str">
            <v>08</v>
          </cell>
          <cell r="D356" t="str">
            <v>01/04/2001</v>
          </cell>
          <cell r="E356" t="str">
            <v>AST. INVOICING KONTRAK/PO</v>
          </cell>
          <cell r="F356" t="str">
            <v>08</v>
          </cell>
          <cell r="G356" t="str">
            <v>11/04/2003</v>
          </cell>
          <cell r="H356">
            <v>18806</v>
          </cell>
          <cell r="I356" t="str">
            <v>0000056655</v>
          </cell>
          <cell r="J356" t="str">
            <v>S1</v>
          </cell>
          <cell r="K356" t="str">
            <v>EKONOMI MANAGEMENT</v>
          </cell>
          <cell r="L356" t="str">
            <v>PLAJU</v>
          </cell>
          <cell r="M356" t="str">
            <v>21/09/1972</v>
          </cell>
          <cell r="N356" t="str">
            <v>E13830</v>
          </cell>
          <cell r="O356" t="str">
            <v>PERBENDAHARAAN</v>
          </cell>
          <cell r="P356">
            <v>6</v>
          </cell>
          <cell r="Q356">
            <v>5</v>
          </cell>
          <cell r="R356">
            <v>5</v>
          </cell>
          <cell r="S356">
            <v>16.666666666666668</v>
          </cell>
          <cell r="T356">
            <v>7</v>
          </cell>
          <cell r="U356">
            <v>1</v>
          </cell>
          <cell r="V356">
            <v>0</v>
          </cell>
          <cell r="W356">
            <v>53</v>
          </cell>
          <cell r="X356">
            <v>38895</v>
          </cell>
        </row>
        <row r="357">
          <cell r="A357" t="str">
            <v>387256</v>
          </cell>
          <cell r="B357" t="str">
            <v xml:space="preserve">AHMAD SYUKRI NOOR  A.P  </v>
          </cell>
          <cell r="C357" t="str">
            <v>08</v>
          </cell>
          <cell r="D357" t="str">
            <v>01/04/2003</v>
          </cell>
          <cell r="E357" t="str">
            <v>MPPK S/D 30042004</v>
          </cell>
          <cell r="F357" t="str">
            <v>08</v>
          </cell>
          <cell r="G357" t="str">
            <v>27/04/2003</v>
          </cell>
          <cell r="H357">
            <v>17650</v>
          </cell>
          <cell r="I357" t="str">
            <v>0000056565</v>
          </cell>
          <cell r="J357" t="str">
            <v>D1</v>
          </cell>
          <cell r="K357" t="str">
            <v>AKA PENGOL/KIL.I</v>
          </cell>
          <cell r="L357" t="str">
            <v>PLAJU</v>
          </cell>
          <cell r="M357" t="str">
            <v>17/02/1970</v>
          </cell>
          <cell r="N357" t="str">
            <v>E13730</v>
          </cell>
          <cell r="O357" t="str">
            <v>H I K</v>
          </cell>
          <cell r="P357">
            <v>5</v>
          </cell>
          <cell r="Q357">
            <v>6</v>
          </cell>
          <cell r="R357">
            <v>5</v>
          </cell>
          <cell r="S357">
            <v>16.666666666666668</v>
          </cell>
          <cell r="T357">
            <v>4</v>
          </cell>
          <cell r="U357">
            <v>1</v>
          </cell>
          <cell r="V357">
            <v>0</v>
          </cell>
          <cell r="W357">
            <v>56</v>
          </cell>
          <cell r="X357">
            <v>37738</v>
          </cell>
        </row>
        <row r="358">
          <cell r="A358" t="str">
            <v>387912</v>
          </cell>
          <cell r="B358" t="str">
            <v xml:space="preserve">DINSARI    </v>
          </cell>
          <cell r="C358" t="str">
            <v>08</v>
          </cell>
          <cell r="D358" t="str">
            <v>01/04/2003</v>
          </cell>
          <cell r="E358" t="str">
            <v>AST. ANGKUTAN</v>
          </cell>
          <cell r="F358" t="str">
            <v>07</v>
          </cell>
          <cell r="G358" t="str">
            <v>15/07/2002</v>
          </cell>
          <cell r="H358">
            <v>18471</v>
          </cell>
          <cell r="I358" t="str">
            <v>0000035555</v>
          </cell>
          <cell r="J358" t="str">
            <v>SMA</v>
          </cell>
          <cell r="K358" t="str">
            <v>SMA/PASPAL/IPA</v>
          </cell>
          <cell r="L358" t="str">
            <v>PLAJU</v>
          </cell>
          <cell r="M358" t="str">
            <v>01/04/1974</v>
          </cell>
          <cell r="N358" t="str">
            <v>E13A10</v>
          </cell>
          <cell r="O358" t="str">
            <v>PERENCANAAN</v>
          </cell>
          <cell r="P358">
            <v>5</v>
          </cell>
          <cell r="Q358">
            <v>5</v>
          </cell>
          <cell r="R358">
            <v>5</v>
          </cell>
          <cell r="S358">
            <v>15</v>
          </cell>
          <cell r="T358">
            <v>3</v>
          </cell>
          <cell r="U358">
            <v>2</v>
          </cell>
          <cell r="V358">
            <v>-1</v>
          </cell>
          <cell r="W358">
            <v>54</v>
          </cell>
          <cell r="X358">
            <v>38560</v>
          </cell>
        </row>
        <row r="359">
          <cell r="A359" t="str">
            <v>389135</v>
          </cell>
          <cell r="B359" t="str">
            <v xml:space="preserve">M. UMAR MACHMUD    </v>
          </cell>
          <cell r="C359" t="str">
            <v>06</v>
          </cell>
          <cell r="D359" t="str">
            <v>01/04/2002</v>
          </cell>
          <cell r="E359" t="str">
            <v>MPPK S/D 31032005</v>
          </cell>
          <cell r="F359" t="str">
            <v>06</v>
          </cell>
          <cell r="G359" t="str">
            <v>22/03/2004</v>
          </cell>
          <cell r="H359">
            <v>17979</v>
          </cell>
          <cell r="I359" t="str">
            <v>0000066655</v>
          </cell>
          <cell r="J359" t="str">
            <v>D3</v>
          </cell>
          <cell r="K359" t="str">
            <v>AKA.III / TEK.LISTRIK</v>
          </cell>
          <cell r="L359" t="str">
            <v>SUNGAI GERONG</v>
          </cell>
          <cell r="M359" t="str">
            <v>21/09/1972</v>
          </cell>
          <cell r="N359" t="str">
            <v>E13730</v>
          </cell>
          <cell r="O359" t="str">
            <v>H I K</v>
          </cell>
          <cell r="P359">
            <v>6</v>
          </cell>
          <cell r="Q359">
            <v>5</v>
          </cell>
          <cell r="R359">
            <v>5</v>
          </cell>
          <cell r="S359">
            <v>16.666666666666668</v>
          </cell>
          <cell r="T359">
            <v>6</v>
          </cell>
          <cell r="U359">
            <v>0</v>
          </cell>
          <cell r="V359">
            <v>0</v>
          </cell>
          <cell r="W359">
            <v>55</v>
          </cell>
          <cell r="X359">
            <v>38068</v>
          </cell>
        </row>
        <row r="360">
          <cell r="A360" t="str">
            <v>390552</v>
          </cell>
          <cell r="B360" t="str">
            <v xml:space="preserve">DJAMPI SIAHAAN    </v>
          </cell>
          <cell r="C360" t="str">
            <v>10</v>
          </cell>
          <cell r="D360" t="str">
            <v>01/04/2001</v>
          </cell>
          <cell r="E360" t="str">
            <v>MPPK S/D 30062004</v>
          </cell>
          <cell r="F360" t="str">
            <v>10</v>
          </cell>
          <cell r="G360" t="str">
            <v>26/06/2003</v>
          </cell>
          <cell r="H360">
            <v>17710</v>
          </cell>
          <cell r="I360" t="str">
            <v>0000066545</v>
          </cell>
          <cell r="J360" t="str">
            <v>SMA</v>
          </cell>
          <cell r="K360" t="str">
            <v>S.M.A-C/SOSIAL</v>
          </cell>
          <cell r="L360" t="str">
            <v>SUNGAI GERONG</v>
          </cell>
          <cell r="M360" t="str">
            <v>16/08/1969</v>
          </cell>
          <cell r="N360" t="str">
            <v>E13730</v>
          </cell>
          <cell r="O360" t="str">
            <v>H I K</v>
          </cell>
          <cell r="P360">
            <v>5</v>
          </cell>
          <cell r="Q360">
            <v>4</v>
          </cell>
          <cell r="R360">
            <v>5</v>
          </cell>
          <cell r="S360">
            <v>13.333333333333334</v>
          </cell>
          <cell r="T360">
            <v>3</v>
          </cell>
          <cell r="U360">
            <v>1</v>
          </cell>
          <cell r="V360">
            <v>0</v>
          </cell>
          <cell r="W360">
            <v>56</v>
          </cell>
          <cell r="X360">
            <v>37798</v>
          </cell>
        </row>
        <row r="361">
          <cell r="A361" t="str">
            <v>390722</v>
          </cell>
          <cell r="B361" t="str">
            <v xml:space="preserve">SISWANDI  A.MA  </v>
          </cell>
          <cell r="C361" t="str">
            <v>07</v>
          </cell>
          <cell r="D361" t="str">
            <v>01/04/2002</v>
          </cell>
          <cell r="E361" t="str">
            <v>PWS. ANGGARAN OPERASI</v>
          </cell>
          <cell r="F361" t="str">
            <v>06</v>
          </cell>
          <cell r="G361" t="str">
            <v>01/04/2003</v>
          </cell>
          <cell r="H361">
            <v>18423</v>
          </cell>
          <cell r="I361" t="str">
            <v>0000056654</v>
          </cell>
          <cell r="J361" t="str">
            <v>D2</v>
          </cell>
          <cell r="K361" t="str">
            <v>AKA AKUN PERMINY II</v>
          </cell>
          <cell r="L361" t="str">
            <v>PLAJU</v>
          </cell>
          <cell r="M361" t="str">
            <v>30/03/1971</v>
          </cell>
          <cell r="N361" t="str">
            <v>E13810</v>
          </cell>
          <cell r="O361" t="str">
            <v>KONTROLLER</v>
          </cell>
          <cell r="P361">
            <v>6</v>
          </cell>
          <cell r="Q361">
            <v>5</v>
          </cell>
          <cell r="R361">
            <v>4</v>
          </cell>
          <cell r="S361">
            <v>15</v>
          </cell>
          <cell r="T361">
            <v>5</v>
          </cell>
          <cell r="U361">
            <v>1</v>
          </cell>
          <cell r="V361">
            <v>-1</v>
          </cell>
          <cell r="W361">
            <v>54</v>
          </cell>
          <cell r="X361">
            <v>38512</v>
          </cell>
        </row>
        <row r="362">
          <cell r="A362" t="str">
            <v>390788</v>
          </cell>
          <cell r="B362" t="str">
            <v xml:space="preserve">SJAFRI ABUZALI  S.T DRS </v>
          </cell>
          <cell r="C362" t="str">
            <v>04</v>
          </cell>
          <cell r="D362" t="str">
            <v>01/04/2001</v>
          </cell>
          <cell r="E362" t="str">
            <v>KA. MEKANIKAL ENJINIRING</v>
          </cell>
          <cell r="F362" t="str">
            <v>04</v>
          </cell>
          <cell r="G362" t="str">
            <v>01/02/2004</v>
          </cell>
          <cell r="H362">
            <v>19470</v>
          </cell>
          <cell r="I362" t="str">
            <v>0000055666</v>
          </cell>
          <cell r="J362" t="str">
            <v>S1</v>
          </cell>
          <cell r="K362" t="str">
            <v>TEKNIK MESIN</v>
          </cell>
          <cell r="L362" t="str">
            <v>SUNGAI GERONG</v>
          </cell>
          <cell r="M362" t="str">
            <v>21/10/1973</v>
          </cell>
          <cell r="N362" t="str">
            <v>E13320</v>
          </cell>
          <cell r="O362" t="str">
            <v>FAS ENJ</v>
          </cell>
          <cell r="P362">
            <v>6</v>
          </cell>
          <cell r="Q362">
            <v>6</v>
          </cell>
          <cell r="R362">
            <v>6</v>
          </cell>
          <cell r="S362">
            <v>20</v>
          </cell>
          <cell r="T362">
            <v>7</v>
          </cell>
          <cell r="U362">
            <v>0</v>
          </cell>
          <cell r="V362">
            <v>0</v>
          </cell>
          <cell r="W362">
            <v>51</v>
          </cell>
          <cell r="X362">
            <v>39559</v>
          </cell>
        </row>
        <row r="363">
          <cell r="A363" t="str">
            <v>390836</v>
          </cell>
          <cell r="B363" t="str">
            <v xml:space="preserve">SJOFIATI DJAMAL    </v>
          </cell>
          <cell r="C363" t="str">
            <v>06</v>
          </cell>
          <cell r="D363" t="str">
            <v>01/04/2003</v>
          </cell>
          <cell r="E363" t="str">
            <v>PWS. RT  PERUMAHAAN</v>
          </cell>
          <cell r="F363" t="str">
            <v>06</v>
          </cell>
          <cell r="G363" t="str">
            <v>03/01/2000</v>
          </cell>
          <cell r="H363">
            <v>18181</v>
          </cell>
          <cell r="I363" t="str">
            <v>0000066665</v>
          </cell>
          <cell r="J363" t="str">
            <v>D3</v>
          </cell>
          <cell r="K363" t="str">
            <v>AK PERHOTELAN</v>
          </cell>
          <cell r="L363" t="str">
            <v>PLAJU</v>
          </cell>
          <cell r="M363" t="str">
            <v>08/03/1973</v>
          </cell>
          <cell r="N363" t="str">
            <v>E13530</v>
          </cell>
          <cell r="O363" t="str">
            <v>FASUM</v>
          </cell>
          <cell r="P363">
            <v>6</v>
          </cell>
          <cell r="Q363">
            <v>6</v>
          </cell>
          <cell r="R363">
            <v>5</v>
          </cell>
          <cell r="S363">
            <v>18.333333333333332</v>
          </cell>
          <cell r="T363">
            <v>6</v>
          </cell>
          <cell r="U363">
            <v>4</v>
          </cell>
          <cell r="V363">
            <v>0</v>
          </cell>
          <cell r="W363">
            <v>55</v>
          </cell>
          <cell r="X363">
            <v>38270</v>
          </cell>
        </row>
        <row r="364">
          <cell r="A364" t="str">
            <v>391784</v>
          </cell>
          <cell r="B364" t="str">
            <v xml:space="preserve">TOJIB PARDJO    </v>
          </cell>
          <cell r="C364" t="str">
            <v>09</v>
          </cell>
          <cell r="D364" t="str">
            <v>01/10/2000</v>
          </cell>
          <cell r="E364" t="str">
            <v>MPPK S/D 31032005</v>
          </cell>
          <cell r="F364" t="str">
            <v>08</v>
          </cell>
          <cell r="G364" t="str">
            <v>14/03/2004</v>
          </cell>
          <cell r="H364">
            <v>17971</v>
          </cell>
          <cell r="I364" t="str">
            <v>0000065555</v>
          </cell>
          <cell r="J364" t="str">
            <v>SMK</v>
          </cell>
          <cell r="K364" t="str">
            <v>SEKOLAH TEKNIK MENENGAH</v>
          </cell>
          <cell r="L364" t="str">
            <v>PLAJU</v>
          </cell>
          <cell r="M364" t="str">
            <v>02/09/1972</v>
          </cell>
          <cell r="N364" t="str">
            <v>E13730</v>
          </cell>
          <cell r="O364" t="str">
            <v>H I K</v>
          </cell>
          <cell r="P364">
            <v>5</v>
          </cell>
          <cell r="Q364">
            <v>5</v>
          </cell>
          <cell r="R364">
            <v>5</v>
          </cell>
          <cell r="S364">
            <v>15</v>
          </cell>
          <cell r="T364">
            <v>3</v>
          </cell>
          <cell r="U364">
            <v>0</v>
          </cell>
          <cell r="V364">
            <v>-1</v>
          </cell>
          <cell r="W364">
            <v>55</v>
          </cell>
          <cell r="X364">
            <v>38060</v>
          </cell>
        </row>
        <row r="365">
          <cell r="A365" t="str">
            <v>391881</v>
          </cell>
          <cell r="B365" t="str">
            <v xml:space="preserve">UMAR HASAN  A.MA  </v>
          </cell>
          <cell r="C365" t="str">
            <v>07</v>
          </cell>
          <cell r="D365" t="str">
            <v>01/04/2003</v>
          </cell>
          <cell r="E365" t="str">
            <v>PWS. JAGA POLYPROPYLENE</v>
          </cell>
          <cell r="F365" t="str">
            <v>06</v>
          </cell>
          <cell r="G365" t="str">
            <v>16/09/2002</v>
          </cell>
          <cell r="H365">
            <v>19040</v>
          </cell>
          <cell r="I365" t="str">
            <v>0000056665</v>
          </cell>
          <cell r="J365" t="str">
            <v>D2</v>
          </cell>
          <cell r="K365" t="str">
            <v>AKA PENGOL/KIL II</v>
          </cell>
          <cell r="L365" t="str">
            <v>PLAJU</v>
          </cell>
          <cell r="M365" t="str">
            <v>21/10/1973</v>
          </cell>
          <cell r="N365" t="str">
            <v>E13131</v>
          </cell>
          <cell r="O365" t="str">
            <v>P P</v>
          </cell>
          <cell r="P365">
            <v>6</v>
          </cell>
          <cell r="Q365">
            <v>6</v>
          </cell>
          <cell r="R365">
            <v>5</v>
          </cell>
          <cell r="S365">
            <v>18.333333333333332</v>
          </cell>
          <cell r="T365">
            <v>5</v>
          </cell>
          <cell r="U365">
            <v>2</v>
          </cell>
          <cell r="V365">
            <v>-1</v>
          </cell>
          <cell r="W365">
            <v>52</v>
          </cell>
          <cell r="X365">
            <v>39129</v>
          </cell>
        </row>
        <row r="366">
          <cell r="A366" t="str">
            <v>392034</v>
          </cell>
          <cell r="B366" t="str">
            <v xml:space="preserve">WIYOTO    </v>
          </cell>
          <cell r="C366" t="str">
            <v>08</v>
          </cell>
          <cell r="D366" t="str">
            <v>01/10/2001</v>
          </cell>
          <cell r="E366" t="str">
            <v>PWS. JAGA POLYPROPYLENE</v>
          </cell>
          <cell r="F366" t="str">
            <v>06</v>
          </cell>
          <cell r="G366" t="str">
            <v>16/09/2002</v>
          </cell>
          <cell r="H366">
            <v>18060</v>
          </cell>
          <cell r="I366" t="str">
            <v>0000056666</v>
          </cell>
          <cell r="J366" t="str">
            <v>SMA</v>
          </cell>
          <cell r="K366" t="str">
            <v>SMA.SOS/PERSAMAAN</v>
          </cell>
          <cell r="L366" t="str">
            <v>PLAJU</v>
          </cell>
          <cell r="M366" t="str">
            <v>02/02/1970</v>
          </cell>
          <cell r="N366" t="str">
            <v>E13131</v>
          </cell>
          <cell r="O366" t="str">
            <v>P P</v>
          </cell>
          <cell r="P366">
            <v>6</v>
          </cell>
          <cell r="Q366">
            <v>6</v>
          </cell>
          <cell r="R366">
            <v>6</v>
          </cell>
          <cell r="S366">
            <v>20</v>
          </cell>
          <cell r="T366">
            <v>3</v>
          </cell>
          <cell r="U366">
            <v>2</v>
          </cell>
          <cell r="V366">
            <v>-2</v>
          </cell>
          <cell r="W366">
            <v>55</v>
          </cell>
          <cell r="X366">
            <v>38149</v>
          </cell>
        </row>
        <row r="367">
          <cell r="A367" t="str">
            <v>392391</v>
          </cell>
          <cell r="B367" t="str">
            <v xml:space="preserve">GUNARSO    </v>
          </cell>
          <cell r="C367" t="str">
            <v>08</v>
          </cell>
          <cell r="D367" t="str">
            <v>01/04/2002</v>
          </cell>
          <cell r="E367" t="str">
            <v>MPPK S/D 31102004</v>
          </cell>
          <cell r="F367" t="str">
            <v>08</v>
          </cell>
          <cell r="G367" t="str">
            <v>15/10/2003</v>
          </cell>
          <cell r="H367">
            <v>17821</v>
          </cell>
          <cell r="I367" t="str">
            <v>0000055565</v>
          </cell>
          <cell r="J367" t="str">
            <v>D1</v>
          </cell>
          <cell r="K367" t="str">
            <v>PKL PENGOL&amp;PETKIM  I</v>
          </cell>
          <cell r="L367" t="str">
            <v>PLAJU</v>
          </cell>
          <cell r="M367" t="str">
            <v>08/04/1974</v>
          </cell>
          <cell r="N367" t="str">
            <v>E13730</v>
          </cell>
          <cell r="O367" t="str">
            <v>H I K</v>
          </cell>
          <cell r="P367">
            <v>5</v>
          </cell>
          <cell r="Q367">
            <v>6</v>
          </cell>
          <cell r="R367">
            <v>5</v>
          </cell>
          <cell r="S367">
            <v>16.666666666666668</v>
          </cell>
          <cell r="T367">
            <v>4</v>
          </cell>
          <cell r="U367">
            <v>1</v>
          </cell>
          <cell r="V367">
            <v>0</v>
          </cell>
          <cell r="W367">
            <v>56</v>
          </cell>
          <cell r="X367">
            <v>37909</v>
          </cell>
        </row>
        <row r="368">
          <cell r="A368" t="str">
            <v>392407</v>
          </cell>
          <cell r="B368" t="str">
            <v xml:space="preserve">HUSNI MADJERI  SH  </v>
          </cell>
          <cell r="C368" t="str">
            <v>05</v>
          </cell>
          <cell r="D368" t="str">
            <v>01/04/2003</v>
          </cell>
          <cell r="E368" t="str">
            <v>KABAG. HUPMAS</v>
          </cell>
          <cell r="F368" t="str">
            <v>04</v>
          </cell>
          <cell r="G368" t="str">
            <v>24/06/2003</v>
          </cell>
          <cell r="H368">
            <v>19104</v>
          </cell>
          <cell r="I368" t="str">
            <v>0000066666</v>
          </cell>
          <cell r="J368" t="str">
            <v>S1</v>
          </cell>
          <cell r="K368" t="str">
            <v>HUKUM PERDATA</v>
          </cell>
          <cell r="L368" t="str">
            <v>PLAJU</v>
          </cell>
          <cell r="M368" t="str">
            <v>08/04/1974</v>
          </cell>
          <cell r="N368" t="str">
            <v>E13620</v>
          </cell>
          <cell r="O368" t="str">
            <v>HUPMAS</v>
          </cell>
          <cell r="P368">
            <v>6</v>
          </cell>
          <cell r="Q368">
            <v>6</v>
          </cell>
          <cell r="R368">
            <v>6</v>
          </cell>
          <cell r="S368">
            <v>20</v>
          </cell>
          <cell r="T368">
            <v>7</v>
          </cell>
          <cell r="U368">
            <v>1</v>
          </cell>
          <cell r="V368">
            <v>-1</v>
          </cell>
          <cell r="W368">
            <v>52</v>
          </cell>
          <cell r="X368">
            <v>39192</v>
          </cell>
        </row>
        <row r="369">
          <cell r="A369" t="str">
            <v>392472</v>
          </cell>
          <cell r="B369" t="str">
            <v xml:space="preserve">S. MUHAZZAB    </v>
          </cell>
          <cell r="C369" t="str">
            <v>07</v>
          </cell>
          <cell r="D369" t="str">
            <v>01/04/2003</v>
          </cell>
          <cell r="E369" t="str">
            <v>PWS. JAGA CD - 1</v>
          </cell>
          <cell r="F369" t="str">
            <v>07</v>
          </cell>
          <cell r="G369" t="str">
            <v>03/01/2000</v>
          </cell>
          <cell r="H369">
            <v>19631</v>
          </cell>
          <cell r="I369" t="str">
            <v>0000066655</v>
          </cell>
          <cell r="J369" t="str">
            <v>SMK</v>
          </cell>
          <cell r="K369" t="str">
            <v>S.T.M  MESIN</v>
          </cell>
          <cell r="L369" t="str">
            <v>SUNGAI GERONG</v>
          </cell>
          <cell r="M369" t="str">
            <v>08/04/1974</v>
          </cell>
          <cell r="N369" t="str">
            <v>E13112</v>
          </cell>
          <cell r="O369" t="str">
            <v>CD &amp; L</v>
          </cell>
          <cell r="P369">
            <v>6</v>
          </cell>
          <cell r="Q369">
            <v>5</v>
          </cell>
          <cell r="R369">
            <v>5</v>
          </cell>
          <cell r="S369">
            <v>16.666666666666668</v>
          </cell>
          <cell r="T369">
            <v>3</v>
          </cell>
          <cell r="U369">
            <v>4</v>
          </cell>
          <cell r="V369">
            <v>0</v>
          </cell>
          <cell r="W369">
            <v>51</v>
          </cell>
          <cell r="X369">
            <v>39720</v>
          </cell>
        </row>
        <row r="370">
          <cell r="A370" t="str">
            <v>392497</v>
          </cell>
          <cell r="B370" t="str">
            <v xml:space="preserve">SJAIFUL ANWAR  A.P  </v>
          </cell>
          <cell r="C370" t="str">
            <v>07</v>
          </cell>
          <cell r="D370" t="str">
            <v>01/04/2001</v>
          </cell>
          <cell r="E370" t="str">
            <v>MPPK S/D 31032005</v>
          </cell>
          <cell r="F370" t="str">
            <v>06</v>
          </cell>
          <cell r="G370" t="str">
            <v>21/03/2004</v>
          </cell>
          <cell r="H370">
            <v>17978</v>
          </cell>
          <cell r="I370" t="str">
            <v>0000066666</v>
          </cell>
          <cell r="J370" t="str">
            <v>D1</v>
          </cell>
          <cell r="K370" t="str">
            <v>AKA PENGOL/KIL.I</v>
          </cell>
          <cell r="L370" t="str">
            <v>SUNGAI GERONG</v>
          </cell>
          <cell r="M370" t="str">
            <v>08/04/1974</v>
          </cell>
          <cell r="N370" t="str">
            <v>E13730</v>
          </cell>
          <cell r="O370" t="str">
            <v>H I K</v>
          </cell>
          <cell r="P370">
            <v>6</v>
          </cell>
          <cell r="Q370">
            <v>6</v>
          </cell>
          <cell r="R370">
            <v>6</v>
          </cell>
          <cell r="S370">
            <v>20</v>
          </cell>
          <cell r="T370">
            <v>4</v>
          </cell>
          <cell r="U370">
            <v>0</v>
          </cell>
          <cell r="V370">
            <v>-1</v>
          </cell>
          <cell r="W370">
            <v>55</v>
          </cell>
          <cell r="X370">
            <v>38067</v>
          </cell>
        </row>
        <row r="371">
          <cell r="A371" t="str">
            <v>392756</v>
          </cell>
          <cell r="B371" t="str">
            <v xml:space="preserve">EFFENDI RUSTAM  A.MA  </v>
          </cell>
          <cell r="C371" t="str">
            <v>07</v>
          </cell>
          <cell r="D371" t="str">
            <v>01/04/2003</v>
          </cell>
          <cell r="E371" t="str">
            <v>MPPK S/D 31012005</v>
          </cell>
          <cell r="F371" t="str">
            <v>07</v>
          </cell>
          <cell r="G371" t="str">
            <v>28/01/2004</v>
          </cell>
          <cell r="H371">
            <v>17926</v>
          </cell>
          <cell r="I371" t="str">
            <v>0000055545</v>
          </cell>
          <cell r="J371" t="str">
            <v>D2</v>
          </cell>
          <cell r="K371" t="str">
            <v>AKA LISTRIK II</v>
          </cell>
          <cell r="L371" t="str">
            <v>SUNGAI GERONG</v>
          </cell>
          <cell r="M371" t="str">
            <v>14/03/1972</v>
          </cell>
          <cell r="N371" t="str">
            <v>E13730</v>
          </cell>
          <cell r="O371" t="str">
            <v>H I K</v>
          </cell>
          <cell r="P371">
            <v>5</v>
          </cell>
          <cell r="Q371">
            <v>4</v>
          </cell>
          <cell r="R371">
            <v>5</v>
          </cell>
          <cell r="S371">
            <v>13.333333333333334</v>
          </cell>
          <cell r="T371">
            <v>5</v>
          </cell>
          <cell r="U371">
            <v>0</v>
          </cell>
          <cell r="V371">
            <v>0</v>
          </cell>
          <cell r="W371">
            <v>55</v>
          </cell>
          <cell r="X371">
            <v>38014</v>
          </cell>
        </row>
        <row r="372">
          <cell r="A372" t="str">
            <v>392837</v>
          </cell>
          <cell r="B372" t="str">
            <v xml:space="preserve">M. FAUZI    </v>
          </cell>
          <cell r="C372" t="str">
            <v>09</v>
          </cell>
          <cell r="D372" t="str">
            <v>01/04/2001</v>
          </cell>
          <cell r="E372" t="str">
            <v>TEKNISI SCAFFOLD</v>
          </cell>
          <cell r="F372" t="str">
            <v>08</v>
          </cell>
          <cell r="G372" t="str">
            <v>01/07/2003</v>
          </cell>
          <cell r="H372">
            <v>19694</v>
          </cell>
          <cell r="I372" t="str">
            <v>0000056555</v>
          </cell>
          <cell r="J372" t="str">
            <v>D3</v>
          </cell>
          <cell r="K372" t="str">
            <v>SM TEKNIK MESIN</v>
          </cell>
          <cell r="L372" t="str">
            <v>PLAJU</v>
          </cell>
          <cell r="M372" t="str">
            <v>15/04/1974</v>
          </cell>
          <cell r="N372" t="str">
            <v>E13A50</v>
          </cell>
          <cell r="O372" t="str">
            <v>BENGKEL</v>
          </cell>
          <cell r="P372">
            <v>5</v>
          </cell>
          <cell r="Q372">
            <v>5</v>
          </cell>
          <cell r="R372">
            <v>5</v>
          </cell>
          <cell r="S372">
            <v>15</v>
          </cell>
          <cell r="T372">
            <v>6</v>
          </cell>
          <cell r="U372">
            <v>1</v>
          </cell>
          <cell r="V372">
            <v>-1</v>
          </cell>
          <cell r="W372">
            <v>51</v>
          </cell>
          <cell r="X372">
            <v>39783</v>
          </cell>
        </row>
        <row r="373">
          <cell r="A373" t="str">
            <v>392942</v>
          </cell>
          <cell r="B373" t="str">
            <v xml:space="preserve">SONCIK    </v>
          </cell>
          <cell r="C373" t="str">
            <v>08</v>
          </cell>
          <cell r="D373" t="str">
            <v>01/04/2002</v>
          </cell>
          <cell r="E373" t="str">
            <v>TEKNISI ROT. EQUIP.</v>
          </cell>
          <cell r="F373" t="str">
            <v>08</v>
          </cell>
          <cell r="G373" t="str">
            <v>01/10/2002</v>
          </cell>
          <cell r="H373">
            <v>18461</v>
          </cell>
          <cell r="I373" t="str">
            <v>0000056666</v>
          </cell>
          <cell r="J373" t="str">
            <v>D1</v>
          </cell>
          <cell r="K373" t="str">
            <v>PKL TEK PML KIL I</v>
          </cell>
          <cell r="L373" t="str">
            <v>SUNGAI GERONG</v>
          </cell>
          <cell r="M373" t="str">
            <v>15/04/1974</v>
          </cell>
          <cell r="N373" t="str">
            <v>E13A50</v>
          </cell>
          <cell r="O373" t="str">
            <v>BENGKEL</v>
          </cell>
          <cell r="P373">
            <v>6</v>
          </cell>
          <cell r="Q373">
            <v>6</v>
          </cell>
          <cell r="R373">
            <v>6</v>
          </cell>
          <cell r="S373">
            <v>20</v>
          </cell>
          <cell r="T373">
            <v>4</v>
          </cell>
          <cell r="U373">
            <v>2</v>
          </cell>
          <cell r="V373">
            <v>0</v>
          </cell>
          <cell r="W373">
            <v>54</v>
          </cell>
          <cell r="X373">
            <v>38550</v>
          </cell>
        </row>
        <row r="374">
          <cell r="A374" t="str">
            <v>393452</v>
          </cell>
          <cell r="B374" t="str">
            <v xml:space="preserve">RIS SUSANTINAH    </v>
          </cell>
          <cell r="C374" t="str">
            <v>06</v>
          </cell>
          <cell r="D374" t="str">
            <v>01/10/2000</v>
          </cell>
          <cell r="E374" t="str">
            <v>POK. SPES BANG MEK</v>
          </cell>
          <cell r="F374" t="str">
            <v>05</v>
          </cell>
          <cell r="G374" t="str">
            <v>01/09/2003</v>
          </cell>
          <cell r="H374">
            <v>18419</v>
          </cell>
          <cell r="I374" t="str">
            <v>0000066666</v>
          </cell>
          <cell r="J374" t="str">
            <v>D3</v>
          </cell>
          <cell r="K374" t="str">
            <v>SM IKIP EKONOMI</v>
          </cell>
          <cell r="L374" t="str">
            <v>SUNGAI GERONG</v>
          </cell>
          <cell r="M374" t="str">
            <v>22/04/1974</v>
          </cell>
          <cell r="N374" t="str">
            <v>E13A90</v>
          </cell>
          <cell r="O374" t="str">
            <v>ENJ. PEM</v>
          </cell>
          <cell r="P374">
            <v>6</v>
          </cell>
          <cell r="Q374">
            <v>6</v>
          </cell>
          <cell r="R374">
            <v>6</v>
          </cell>
          <cell r="S374">
            <v>20</v>
          </cell>
          <cell r="T374">
            <v>6</v>
          </cell>
          <cell r="U374">
            <v>1</v>
          </cell>
          <cell r="V374">
            <v>-1</v>
          </cell>
          <cell r="W374">
            <v>54</v>
          </cell>
          <cell r="X374">
            <v>38508</v>
          </cell>
        </row>
        <row r="375">
          <cell r="A375" t="str">
            <v>393622</v>
          </cell>
          <cell r="B375" t="str">
            <v xml:space="preserve">SARNYOTO    </v>
          </cell>
          <cell r="C375" t="str">
            <v>07</v>
          </cell>
          <cell r="D375" t="str">
            <v>01/04/2001</v>
          </cell>
          <cell r="E375" t="str">
            <v>PWS. JAGA CD UTARA</v>
          </cell>
          <cell r="F375" t="str">
            <v>06</v>
          </cell>
          <cell r="G375" t="str">
            <v>03/01/2000</v>
          </cell>
          <cell r="H375">
            <v>18603</v>
          </cell>
          <cell r="I375" t="str">
            <v>0000066666</v>
          </cell>
          <cell r="J375" t="str">
            <v>D3</v>
          </cell>
          <cell r="K375" t="str">
            <v>AKA PENGILANGAN &amp; P'KIMIA</v>
          </cell>
          <cell r="L375" t="str">
            <v>PLAJU</v>
          </cell>
          <cell r="M375" t="str">
            <v>29/04/1974</v>
          </cell>
          <cell r="N375" t="str">
            <v>E13111</v>
          </cell>
          <cell r="O375" t="str">
            <v>CD &amp; GP</v>
          </cell>
          <cell r="P375">
            <v>6</v>
          </cell>
          <cell r="Q375">
            <v>6</v>
          </cell>
          <cell r="R375">
            <v>6</v>
          </cell>
          <cell r="S375">
            <v>20</v>
          </cell>
          <cell r="T375">
            <v>6</v>
          </cell>
          <cell r="U375">
            <v>4</v>
          </cell>
          <cell r="V375">
            <v>-1</v>
          </cell>
          <cell r="W375">
            <v>54</v>
          </cell>
          <cell r="X375">
            <v>38692</v>
          </cell>
        </row>
        <row r="376">
          <cell r="A376" t="str">
            <v>393655</v>
          </cell>
          <cell r="B376" t="str">
            <v xml:space="preserve">A NIRFA BALMI  SE  </v>
          </cell>
          <cell r="C376" t="str">
            <v>06</v>
          </cell>
          <cell r="D376" t="str">
            <v>01/10/1998</v>
          </cell>
          <cell r="E376" t="str">
            <v>PWS. PEMASARAN &amp; HUMAS</v>
          </cell>
          <cell r="F376" t="str">
            <v>05</v>
          </cell>
          <cell r="G376" t="str">
            <v>01/07/2000</v>
          </cell>
          <cell r="H376">
            <v>18833</v>
          </cell>
          <cell r="I376" t="str">
            <v>0000055556</v>
          </cell>
          <cell r="J376" t="str">
            <v>S1</v>
          </cell>
          <cell r="K376" t="str">
            <v>EKONOMI MANAGEMENT</v>
          </cell>
          <cell r="L376" t="str">
            <v>PLAJU</v>
          </cell>
          <cell r="M376" t="str">
            <v>28/05/1971</v>
          </cell>
          <cell r="N376" t="str">
            <v>E13Y30</v>
          </cell>
          <cell r="O376" t="str">
            <v>LAYANAN &amp; ADM/RS</v>
          </cell>
          <cell r="P376">
            <v>5</v>
          </cell>
          <cell r="Q376">
            <v>5</v>
          </cell>
          <cell r="R376">
            <v>6</v>
          </cell>
          <cell r="S376">
            <v>16.666666666666668</v>
          </cell>
          <cell r="T376">
            <v>7</v>
          </cell>
          <cell r="U376">
            <v>4</v>
          </cell>
          <cell r="V376">
            <v>-1</v>
          </cell>
          <cell r="W376">
            <v>53</v>
          </cell>
          <cell r="X376">
            <v>38922</v>
          </cell>
        </row>
        <row r="377">
          <cell r="A377" t="str">
            <v>394124</v>
          </cell>
          <cell r="B377" t="str">
            <v xml:space="preserve">HARKONI    </v>
          </cell>
          <cell r="C377" t="str">
            <v>10</v>
          </cell>
          <cell r="D377" t="str">
            <v>01/04/2003</v>
          </cell>
          <cell r="E377" t="str">
            <v>AST. PHYSIK</v>
          </cell>
          <cell r="F377" t="str">
            <v>09</v>
          </cell>
          <cell r="G377" t="str">
            <v>03/01/2000</v>
          </cell>
          <cell r="H377">
            <v>18301</v>
          </cell>
          <cell r="I377" t="str">
            <v>0000065555</v>
          </cell>
          <cell r="J377" t="str">
            <v>SMP</v>
          </cell>
          <cell r="K377" t="str">
            <v>S M P</v>
          </cell>
          <cell r="L377" t="str">
            <v>PLAJU</v>
          </cell>
          <cell r="M377" t="str">
            <v>17/08/1969</v>
          </cell>
          <cell r="N377" t="str">
            <v>E13510</v>
          </cell>
          <cell r="O377" t="str">
            <v>PENGADAAN</v>
          </cell>
          <cell r="P377">
            <v>5</v>
          </cell>
          <cell r="Q377">
            <v>5</v>
          </cell>
          <cell r="R377">
            <v>5</v>
          </cell>
          <cell r="S377">
            <v>15</v>
          </cell>
          <cell r="T377">
            <v>2</v>
          </cell>
          <cell r="U377">
            <v>4</v>
          </cell>
          <cell r="V377">
            <v>-1</v>
          </cell>
          <cell r="W377">
            <v>54</v>
          </cell>
          <cell r="X377">
            <v>38390</v>
          </cell>
        </row>
        <row r="378">
          <cell r="A378" t="str">
            <v>394416</v>
          </cell>
          <cell r="B378" t="str">
            <v xml:space="preserve">M. RUSDY SAANIM    </v>
          </cell>
          <cell r="C378" t="str">
            <v>07</v>
          </cell>
          <cell r="D378" t="str">
            <v>01/10/2003</v>
          </cell>
          <cell r="E378" t="str">
            <v>PWS. PURCHASING SUPPORT</v>
          </cell>
          <cell r="F378" t="str">
            <v>07</v>
          </cell>
          <cell r="G378" t="str">
            <v>01/09/2002</v>
          </cell>
          <cell r="H378">
            <v>18503</v>
          </cell>
          <cell r="I378" t="str">
            <v>0000065655</v>
          </cell>
          <cell r="J378" t="str">
            <v>D1</v>
          </cell>
          <cell r="K378" t="str">
            <v>PKL LOG /MAT I</v>
          </cell>
          <cell r="L378" t="str">
            <v>PLAJU</v>
          </cell>
          <cell r="M378" t="str">
            <v>01/06/1971</v>
          </cell>
          <cell r="N378" t="str">
            <v>E13510</v>
          </cell>
          <cell r="O378" t="str">
            <v>PENGADAAN</v>
          </cell>
          <cell r="P378">
            <v>6</v>
          </cell>
          <cell r="Q378">
            <v>5</v>
          </cell>
          <cell r="R378">
            <v>5</v>
          </cell>
          <cell r="S378">
            <v>16.666666666666668</v>
          </cell>
          <cell r="T378">
            <v>4</v>
          </cell>
          <cell r="U378">
            <v>2</v>
          </cell>
          <cell r="V378">
            <v>0</v>
          </cell>
          <cell r="W378">
            <v>54</v>
          </cell>
          <cell r="X378">
            <v>38592</v>
          </cell>
        </row>
        <row r="379">
          <cell r="A379" t="str">
            <v>394668</v>
          </cell>
          <cell r="B379" t="str">
            <v xml:space="preserve">A.S. NAINGGOLAN    </v>
          </cell>
          <cell r="C379" t="str">
            <v>09</v>
          </cell>
          <cell r="D379" t="str">
            <v>01/04/2001</v>
          </cell>
          <cell r="E379" t="str">
            <v>AST. HSB T/A</v>
          </cell>
          <cell r="F379" t="str">
            <v>07</v>
          </cell>
          <cell r="G379" t="str">
            <v>15/07/2002</v>
          </cell>
          <cell r="H379">
            <v>18634</v>
          </cell>
          <cell r="I379" t="str">
            <v>0000036666</v>
          </cell>
          <cell r="J379" t="str">
            <v>SMA</v>
          </cell>
          <cell r="K379" t="str">
            <v>S.M.A-C/SOSIAL</v>
          </cell>
          <cell r="L379" t="str">
            <v>SUNGAI GERONG</v>
          </cell>
          <cell r="M379" t="str">
            <v>31/05/1971</v>
          </cell>
          <cell r="N379" t="str">
            <v>E13A60</v>
          </cell>
          <cell r="O379" t="str">
            <v>PENGADAAN/JPK</v>
          </cell>
          <cell r="P379">
            <v>6</v>
          </cell>
          <cell r="Q379">
            <v>6</v>
          </cell>
          <cell r="R379">
            <v>6</v>
          </cell>
          <cell r="S379">
            <v>20</v>
          </cell>
          <cell r="T379">
            <v>3</v>
          </cell>
          <cell r="U379">
            <v>2</v>
          </cell>
          <cell r="V379">
            <v>-2</v>
          </cell>
          <cell r="W379">
            <v>53</v>
          </cell>
          <cell r="X379">
            <v>38723</v>
          </cell>
        </row>
        <row r="380">
          <cell r="A380" t="str">
            <v>394902</v>
          </cell>
          <cell r="B380" t="str">
            <v xml:space="preserve">HJ. ROSMINAH    </v>
          </cell>
          <cell r="C380" t="str">
            <v>08</v>
          </cell>
          <cell r="D380" t="str">
            <v>01/10/2003</v>
          </cell>
          <cell r="E380" t="str">
            <v>MPPK S/D 31072004</v>
          </cell>
          <cell r="F380" t="str">
            <v>08</v>
          </cell>
          <cell r="G380" t="str">
            <v>20/07/2003</v>
          </cell>
          <cell r="H380">
            <v>17734</v>
          </cell>
          <cell r="I380" t="str">
            <v>0000055554</v>
          </cell>
          <cell r="J380" t="str">
            <v>SMA</v>
          </cell>
          <cell r="K380" t="str">
            <v>SEKOLAH LANJUTAN ATAS</v>
          </cell>
          <cell r="L380" t="str">
            <v>PLAJU</v>
          </cell>
          <cell r="M380" t="str">
            <v>09/10/1968</v>
          </cell>
          <cell r="N380" t="str">
            <v>E13730</v>
          </cell>
          <cell r="O380" t="str">
            <v>H I K</v>
          </cell>
          <cell r="P380">
            <v>5</v>
          </cell>
          <cell r="Q380">
            <v>5</v>
          </cell>
          <cell r="R380">
            <v>4</v>
          </cell>
          <cell r="S380">
            <v>13.333333333333334</v>
          </cell>
          <cell r="T380">
            <v>3</v>
          </cell>
          <cell r="U380">
            <v>1</v>
          </cell>
          <cell r="V380">
            <v>0</v>
          </cell>
          <cell r="W380">
            <v>56</v>
          </cell>
          <cell r="X380">
            <v>37822</v>
          </cell>
        </row>
        <row r="381">
          <cell r="A381" t="str">
            <v>395267</v>
          </cell>
          <cell r="B381" t="str">
            <v xml:space="preserve">SUHARDJAN  DRS  </v>
          </cell>
          <cell r="C381" t="str">
            <v>05</v>
          </cell>
          <cell r="D381" t="str">
            <v>01/10/2000</v>
          </cell>
          <cell r="E381" t="str">
            <v>AUDITOR AHLI MADYA</v>
          </cell>
          <cell r="F381" t="str">
            <v>--</v>
          </cell>
          <cell r="G381" t="str">
            <v>26/08/2002</v>
          </cell>
          <cell r="H381">
            <v>18795</v>
          </cell>
          <cell r="I381" t="str">
            <v>0000056555</v>
          </cell>
          <cell r="J381" t="str">
            <v>S1</v>
          </cell>
          <cell r="K381" t="str">
            <v>EKONOMI MANAGEMENT</v>
          </cell>
          <cell r="L381" t="str">
            <v>PLAJU</v>
          </cell>
          <cell r="M381" t="str">
            <v>01/05/1974</v>
          </cell>
          <cell r="N381" t="str">
            <v>J02100</v>
          </cell>
          <cell r="O381" t="str">
            <v>IAD-II</v>
          </cell>
          <cell r="P381">
            <v>5</v>
          </cell>
          <cell r="Q381">
            <v>5</v>
          </cell>
          <cell r="R381">
            <v>5</v>
          </cell>
          <cell r="S381">
            <v>15</v>
          </cell>
          <cell r="T381">
            <v>7</v>
          </cell>
          <cell r="U381">
            <v>2</v>
          </cell>
          <cell r="V381" t="e">
            <v>#VALUE!</v>
          </cell>
          <cell r="W381">
            <v>53</v>
          </cell>
          <cell r="X381">
            <v>38884</v>
          </cell>
        </row>
        <row r="382">
          <cell r="A382" t="str">
            <v>395372</v>
          </cell>
          <cell r="B382" t="str">
            <v xml:space="preserve">SURATMI  BR    </v>
          </cell>
          <cell r="C382" t="str">
            <v>09</v>
          </cell>
          <cell r="D382" t="str">
            <v>01/04/1998</v>
          </cell>
          <cell r="E382" t="str">
            <v>PWS. ADM &amp; KEU</v>
          </cell>
          <cell r="F382" t="str">
            <v>07</v>
          </cell>
          <cell r="G382" t="str">
            <v>16/06/2003</v>
          </cell>
          <cell r="H382">
            <v>18578</v>
          </cell>
          <cell r="I382" t="str">
            <v>0000055655</v>
          </cell>
          <cell r="J382" t="str">
            <v>SMK</v>
          </cell>
          <cell r="K382" t="str">
            <v>SMOA/SGPD/SGO</v>
          </cell>
          <cell r="L382" t="str">
            <v>PLAJU</v>
          </cell>
          <cell r="M382" t="str">
            <v>02/07/1973</v>
          </cell>
          <cell r="N382" t="str">
            <v>E13750</v>
          </cell>
          <cell r="O382" t="str">
            <v>KESEHATAN</v>
          </cell>
          <cell r="P382">
            <v>6</v>
          </cell>
          <cell r="Q382">
            <v>5</v>
          </cell>
          <cell r="R382">
            <v>5</v>
          </cell>
          <cell r="S382">
            <v>16.666666666666668</v>
          </cell>
          <cell r="T382">
            <v>3</v>
          </cell>
          <cell r="U382">
            <v>1</v>
          </cell>
          <cell r="V382">
            <v>-2</v>
          </cell>
          <cell r="W382">
            <v>54</v>
          </cell>
          <cell r="X382">
            <v>38667</v>
          </cell>
        </row>
        <row r="383">
          <cell r="A383" t="str">
            <v>396069</v>
          </cell>
          <cell r="B383" t="str">
            <v xml:space="preserve">BAMBANG TEDJOHARJONO    </v>
          </cell>
          <cell r="C383" t="str">
            <v>04</v>
          </cell>
          <cell r="D383" t="str">
            <v>01/04/2003</v>
          </cell>
          <cell r="E383" t="str">
            <v>KEPALA DOK &amp; PERKAPALAN</v>
          </cell>
          <cell r="F383" t="str">
            <v>04</v>
          </cell>
          <cell r="G383" t="str">
            <v>24/06/2002</v>
          </cell>
          <cell r="H383">
            <v>18493</v>
          </cell>
          <cell r="I383" t="str">
            <v>0000046665</v>
          </cell>
          <cell r="J383" t="str">
            <v>D1</v>
          </cell>
          <cell r="K383" t="str">
            <v>MPB III</v>
          </cell>
          <cell r="L383" t="str">
            <v>PLAJU</v>
          </cell>
          <cell r="M383" t="str">
            <v>07/05/1974</v>
          </cell>
          <cell r="N383" t="str">
            <v>E13C00</v>
          </cell>
          <cell r="O383" t="str">
            <v>DOK &amp; PKP</v>
          </cell>
          <cell r="P383">
            <v>6</v>
          </cell>
          <cell r="Q383">
            <v>6</v>
          </cell>
          <cell r="R383">
            <v>5</v>
          </cell>
          <cell r="S383">
            <v>18.333333333333332</v>
          </cell>
          <cell r="T383">
            <v>4</v>
          </cell>
          <cell r="U383">
            <v>2</v>
          </cell>
          <cell r="V383">
            <v>0</v>
          </cell>
          <cell r="W383">
            <v>54</v>
          </cell>
          <cell r="X383">
            <v>38582</v>
          </cell>
        </row>
        <row r="384">
          <cell r="A384" t="str">
            <v>396733</v>
          </cell>
          <cell r="B384" t="str">
            <v xml:space="preserve">FACHRUDDIN EFENDY    </v>
          </cell>
          <cell r="C384" t="str">
            <v>09</v>
          </cell>
          <cell r="D384" t="str">
            <v>01/04/2002</v>
          </cell>
          <cell r="E384" t="str">
            <v>NAKHODA MPI TB. PINI</v>
          </cell>
          <cell r="F384" t="str">
            <v>08</v>
          </cell>
          <cell r="G384" t="str">
            <v>01/06/2001</v>
          </cell>
          <cell r="H384">
            <v>19816</v>
          </cell>
          <cell r="I384" t="str">
            <v>0000065555</v>
          </cell>
          <cell r="J384" t="str">
            <v>SMA</v>
          </cell>
          <cell r="K384" t="str">
            <v>MPT</v>
          </cell>
          <cell r="L384" t="str">
            <v>PLAJU</v>
          </cell>
          <cell r="M384" t="str">
            <v>16/05/1974</v>
          </cell>
          <cell r="N384" t="str">
            <v>E13C00</v>
          </cell>
          <cell r="O384" t="str">
            <v>DOK &amp; PKP</v>
          </cell>
          <cell r="P384">
            <v>5</v>
          </cell>
          <cell r="Q384">
            <v>5</v>
          </cell>
          <cell r="R384">
            <v>5</v>
          </cell>
          <cell r="S384">
            <v>15</v>
          </cell>
          <cell r="T384">
            <v>3</v>
          </cell>
          <cell r="U384">
            <v>3</v>
          </cell>
          <cell r="V384">
            <v>-1</v>
          </cell>
          <cell r="W384">
            <v>50</v>
          </cell>
          <cell r="X384">
            <v>39905</v>
          </cell>
        </row>
        <row r="385">
          <cell r="A385" t="str">
            <v>396896</v>
          </cell>
          <cell r="B385" t="str">
            <v xml:space="preserve">FACHRUROZY Z  DRS MBA </v>
          </cell>
          <cell r="C385" t="str">
            <v>02</v>
          </cell>
          <cell r="D385" t="str">
            <v>01/04/2002</v>
          </cell>
          <cell r="E385" t="str">
            <v>MANAJER IAD-II</v>
          </cell>
          <cell r="F385" t="str">
            <v>01</v>
          </cell>
          <cell r="G385" t="str">
            <v>13/11/2001</v>
          </cell>
          <cell r="H385">
            <v>19526</v>
          </cell>
          <cell r="I385" t="str">
            <v>0000066666</v>
          </cell>
          <cell r="J385" t="str">
            <v>S1</v>
          </cell>
          <cell r="K385" t="str">
            <v>EKONOMI MANAGEMENT</v>
          </cell>
          <cell r="L385" t="str">
            <v>PLAJU</v>
          </cell>
          <cell r="M385" t="str">
            <v>20/05/1974</v>
          </cell>
          <cell r="N385" t="str">
            <v>J02100</v>
          </cell>
          <cell r="O385" t="str">
            <v>IAD-II</v>
          </cell>
          <cell r="P385">
            <v>6</v>
          </cell>
          <cell r="Q385">
            <v>6</v>
          </cell>
          <cell r="R385">
            <v>6</v>
          </cell>
          <cell r="S385">
            <v>20</v>
          </cell>
          <cell r="T385">
            <v>7</v>
          </cell>
          <cell r="U385">
            <v>3</v>
          </cell>
          <cell r="V385">
            <v>-1</v>
          </cell>
          <cell r="W385">
            <v>51</v>
          </cell>
          <cell r="X385">
            <v>39615</v>
          </cell>
        </row>
        <row r="386">
          <cell r="A386" t="str">
            <v>397057</v>
          </cell>
          <cell r="B386" t="str">
            <v xml:space="preserve">J. ALFONSUS SINAGA    </v>
          </cell>
          <cell r="C386" t="str">
            <v>10</v>
          </cell>
          <cell r="D386" t="str">
            <v>01/04/2000</v>
          </cell>
          <cell r="E386" t="str">
            <v>AST. JAGA PENY. PROD SG</v>
          </cell>
          <cell r="F386" t="str">
            <v>09</v>
          </cell>
          <cell r="G386" t="str">
            <v>01/10/2002</v>
          </cell>
          <cell r="H386">
            <v>18491</v>
          </cell>
          <cell r="I386" t="str">
            <v>0000064565</v>
          </cell>
          <cell r="J386" t="str">
            <v>SMK</v>
          </cell>
          <cell r="K386" t="str">
            <v>S.M.E.A  TATA BUKU</v>
          </cell>
          <cell r="L386" t="str">
            <v>SUNGAI GERONG</v>
          </cell>
          <cell r="M386" t="str">
            <v>27/05/1974</v>
          </cell>
          <cell r="N386" t="str">
            <v>E13119</v>
          </cell>
          <cell r="O386" t="str">
            <v>I T P</v>
          </cell>
          <cell r="P386">
            <v>5</v>
          </cell>
          <cell r="Q386">
            <v>6</v>
          </cell>
          <cell r="R386">
            <v>5</v>
          </cell>
          <cell r="S386">
            <v>16.666666666666668</v>
          </cell>
          <cell r="T386">
            <v>3</v>
          </cell>
          <cell r="U386">
            <v>2</v>
          </cell>
          <cell r="V386">
            <v>-1</v>
          </cell>
          <cell r="W386">
            <v>54</v>
          </cell>
          <cell r="X386">
            <v>38580</v>
          </cell>
        </row>
        <row r="387">
          <cell r="A387" t="str">
            <v>397251</v>
          </cell>
          <cell r="B387" t="str">
            <v xml:space="preserve">DIDIT ADI  D.P.    </v>
          </cell>
          <cell r="C387" t="str">
            <v>06</v>
          </cell>
          <cell r="D387" t="str">
            <v>01/10/2003</v>
          </cell>
          <cell r="E387" t="str">
            <v>PWS. JAGA LAB PL</v>
          </cell>
          <cell r="F387" t="str">
            <v>06</v>
          </cell>
          <cell r="G387" t="str">
            <v>03/01/2000</v>
          </cell>
          <cell r="H387">
            <v>19976</v>
          </cell>
          <cell r="I387" t="str">
            <v>0000055566</v>
          </cell>
          <cell r="J387" t="str">
            <v>D3</v>
          </cell>
          <cell r="K387" t="str">
            <v>AKA LAB/KILANG III</v>
          </cell>
          <cell r="L387" t="str">
            <v>PLAJU</v>
          </cell>
          <cell r="M387" t="str">
            <v>31/05/1974</v>
          </cell>
          <cell r="N387" t="str">
            <v>E13140</v>
          </cell>
          <cell r="O387" t="str">
            <v>LABORATORIUM</v>
          </cell>
          <cell r="P387">
            <v>5</v>
          </cell>
          <cell r="Q387">
            <v>6</v>
          </cell>
          <cell r="R387">
            <v>6</v>
          </cell>
          <cell r="S387">
            <v>18.333333333333332</v>
          </cell>
          <cell r="T387">
            <v>6</v>
          </cell>
          <cell r="U387">
            <v>4</v>
          </cell>
          <cell r="V387">
            <v>0</v>
          </cell>
          <cell r="W387">
            <v>50</v>
          </cell>
          <cell r="X387">
            <v>40065</v>
          </cell>
        </row>
        <row r="388">
          <cell r="A388" t="str">
            <v>397292</v>
          </cell>
          <cell r="B388" t="str">
            <v xml:space="preserve">A. DAHLAN SAIBI    </v>
          </cell>
          <cell r="C388" t="str">
            <v>10</v>
          </cell>
          <cell r="D388" t="str">
            <v>01/04/2001</v>
          </cell>
          <cell r="E388" t="str">
            <v>AST. JAGA AREA - II PL</v>
          </cell>
          <cell r="F388" t="str">
            <v>09</v>
          </cell>
          <cell r="G388" t="str">
            <v>03/01/2000</v>
          </cell>
          <cell r="H388">
            <v>19694</v>
          </cell>
          <cell r="I388" t="str">
            <v>0000066555</v>
          </cell>
          <cell r="J388" t="str">
            <v>SMA</v>
          </cell>
          <cell r="K388" t="str">
            <v>SMA.SOS/PERSAMAAN</v>
          </cell>
          <cell r="L388" t="str">
            <v>PLAJU</v>
          </cell>
          <cell r="M388" t="str">
            <v>24/01/1973</v>
          </cell>
          <cell r="N388" t="str">
            <v>E13119</v>
          </cell>
          <cell r="O388" t="str">
            <v>I T P</v>
          </cell>
          <cell r="P388">
            <v>5</v>
          </cell>
          <cell r="Q388">
            <v>5</v>
          </cell>
          <cell r="R388">
            <v>5</v>
          </cell>
          <cell r="S388">
            <v>15</v>
          </cell>
          <cell r="T388">
            <v>3</v>
          </cell>
          <cell r="U388">
            <v>4</v>
          </cell>
          <cell r="V388">
            <v>-1</v>
          </cell>
          <cell r="W388">
            <v>51</v>
          </cell>
          <cell r="X388">
            <v>39783</v>
          </cell>
        </row>
        <row r="389">
          <cell r="A389" t="str">
            <v>397365</v>
          </cell>
          <cell r="B389" t="str">
            <v xml:space="preserve">A.GANI KADIR  A.P  </v>
          </cell>
          <cell r="C389" t="str">
            <v>08</v>
          </cell>
          <cell r="D389" t="str">
            <v>01/10/2001</v>
          </cell>
          <cell r="E389" t="str">
            <v>PWS. RADIO TTP &amp; ELKA AUVIS</v>
          </cell>
          <cell r="F389" t="str">
            <v>07</v>
          </cell>
          <cell r="G389" t="str">
            <v>15/09/2003</v>
          </cell>
          <cell r="H389">
            <v>19157</v>
          </cell>
          <cell r="I389" t="str">
            <v>0000066666</v>
          </cell>
          <cell r="J389" t="str">
            <v>D1</v>
          </cell>
          <cell r="K389" t="str">
            <v>AKA INST&amp;ELEKTRONIKA I</v>
          </cell>
          <cell r="L389" t="str">
            <v>PLAJU</v>
          </cell>
          <cell r="M389" t="str">
            <v>01/08/1973</v>
          </cell>
          <cell r="N389" t="str">
            <v>E13910</v>
          </cell>
          <cell r="O389" t="str">
            <v>OPERASI</v>
          </cell>
          <cell r="P389">
            <v>6</v>
          </cell>
          <cell r="Q389">
            <v>6</v>
          </cell>
          <cell r="R389">
            <v>6</v>
          </cell>
          <cell r="S389">
            <v>20</v>
          </cell>
          <cell r="T389">
            <v>4</v>
          </cell>
          <cell r="U389">
            <v>1</v>
          </cell>
          <cell r="V389">
            <v>-1</v>
          </cell>
          <cell r="W389">
            <v>52</v>
          </cell>
          <cell r="X389">
            <v>39245</v>
          </cell>
        </row>
        <row r="390">
          <cell r="A390" t="str">
            <v>397535</v>
          </cell>
          <cell r="B390" t="str">
            <v xml:space="preserve">ABUHASAN  SE  </v>
          </cell>
          <cell r="C390" t="str">
            <v>06</v>
          </cell>
          <cell r="D390" t="str">
            <v>01/04/2002</v>
          </cell>
          <cell r="E390" t="str">
            <v>PWS. FILL CHEM &amp; T.CLEAN</v>
          </cell>
          <cell r="F390" t="str">
            <v>06</v>
          </cell>
          <cell r="G390" t="str">
            <v>01/05/2002</v>
          </cell>
          <cell r="H390">
            <v>18414</v>
          </cell>
          <cell r="I390" t="str">
            <v>0000045666</v>
          </cell>
          <cell r="J390" t="str">
            <v>S1</v>
          </cell>
          <cell r="K390" t="str">
            <v>EKONOMI MANAGEMENT</v>
          </cell>
          <cell r="L390" t="str">
            <v>PLAJU</v>
          </cell>
          <cell r="M390" t="str">
            <v>21/06/1971</v>
          </cell>
          <cell r="N390" t="str">
            <v>E13119</v>
          </cell>
          <cell r="O390" t="str">
            <v>I T P</v>
          </cell>
          <cell r="P390">
            <v>6</v>
          </cell>
          <cell r="Q390">
            <v>6</v>
          </cell>
          <cell r="R390">
            <v>6</v>
          </cell>
          <cell r="S390">
            <v>20</v>
          </cell>
          <cell r="T390">
            <v>7</v>
          </cell>
          <cell r="U390">
            <v>2</v>
          </cell>
          <cell r="V390">
            <v>0</v>
          </cell>
          <cell r="W390">
            <v>54</v>
          </cell>
          <cell r="X390">
            <v>38503</v>
          </cell>
        </row>
        <row r="391">
          <cell r="A391" t="str">
            <v>397698</v>
          </cell>
          <cell r="B391" t="str">
            <v xml:space="preserve">AHMAT HAZAMI    </v>
          </cell>
          <cell r="C391" t="str">
            <v>11</v>
          </cell>
          <cell r="D391" t="str">
            <v>01/04/2000</v>
          </cell>
          <cell r="E391" t="str">
            <v>PMK. AREA-1 SEI.GERONG</v>
          </cell>
          <cell r="F391" t="str">
            <v>10</v>
          </cell>
          <cell r="G391" t="str">
            <v>01/07/2003</v>
          </cell>
          <cell r="H391">
            <v>18354</v>
          </cell>
          <cell r="I391" t="str">
            <v>0000066565</v>
          </cell>
          <cell r="J391" t="str">
            <v>SMA</v>
          </cell>
          <cell r="K391" t="str">
            <v>SMA-PASPAL/PERSAMAAN</v>
          </cell>
          <cell r="L391" t="str">
            <v>PLAJU</v>
          </cell>
          <cell r="M391" t="str">
            <v>04/04/1970</v>
          </cell>
          <cell r="N391" t="str">
            <v>E13119</v>
          </cell>
          <cell r="O391" t="str">
            <v>I T P</v>
          </cell>
          <cell r="P391">
            <v>5</v>
          </cell>
          <cell r="Q391">
            <v>6</v>
          </cell>
          <cell r="R391">
            <v>5</v>
          </cell>
          <cell r="S391">
            <v>16.666666666666668</v>
          </cell>
          <cell r="T391">
            <v>3</v>
          </cell>
          <cell r="U391">
            <v>1</v>
          </cell>
          <cell r="V391">
            <v>-1</v>
          </cell>
          <cell r="W391">
            <v>54</v>
          </cell>
          <cell r="X391">
            <v>38443</v>
          </cell>
        </row>
        <row r="392">
          <cell r="A392" t="str">
            <v>397713</v>
          </cell>
          <cell r="B392" t="str">
            <v xml:space="preserve">ALAMSJAH WIDJAJA  A.P  </v>
          </cell>
          <cell r="C392" t="str">
            <v>09</v>
          </cell>
          <cell r="D392" t="str">
            <v>01/04/2001</v>
          </cell>
          <cell r="E392" t="str">
            <v>AST. LAB MOTOR</v>
          </cell>
          <cell r="F392" t="str">
            <v>07</v>
          </cell>
          <cell r="G392" t="str">
            <v>16/08/2000</v>
          </cell>
          <cell r="H392">
            <v>18219</v>
          </cell>
          <cell r="I392" t="str">
            <v>0000056556</v>
          </cell>
          <cell r="J392" t="str">
            <v>D1</v>
          </cell>
          <cell r="K392" t="str">
            <v>AKA MESIN I</v>
          </cell>
          <cell r="L392" t="str">
            <v>PLAJU</v>
          </cell>
          <cell r="M392" t="str">
            <v>06/05/1970</v>
          </cell>
          <cell r="N392" t="str">
            <v>E13140</v>
          </cell>
          <cell r="O392" t="str">
            <v>LABORATORIUM</v>
          </cell>
          <cell r="P392">
            <v>5</v>
          </cell>
          <cell r="Q392">
            <v>5</v>
          </cell>
          <cell r="R392">
            <v>6</v>
          </cell>
          <cell r="S392">
            <v>16.666666666666668</v>
          </cell>
          <cell r="T392">
            <v>4</v>
          </cell>
          <cell r="U392">
            <v>4</v>
          </cell>
          <cell r="V392">
            <v>-2</v>
          </cell>
          <cell r="W392">
            <v>55</v>
          </cell>
          <cell r="X392">
            <v>38308</v>
          </cell>
        </row>
        <row r="393">
          <cell r="A393" t="str">
            <v>397884</v>
          </cell>
          <cell r="B393" t="str">
            <v xml:space="preserve">AMIRUDDIN    </v>
          </cell>
          <cell r="C393" t="str">
            <v>09</v>
          </cell>
          <cell r="D393" t="str">
            <v>01/04/2002</v>
          </cell>
          <cell r="E393" t="str">
            <v>AST. CD-IV, HP &amp; FO</v>
          </cell>
          <cell r="F393" t="str">
            <v>08</v>
          </cell>
          <cell r="G393" t="str">
            <v>01/06/2001</v>
          </cell>
          <cell r="H393">
            <v>18265</v>
          </cell>
          <cell r="I393" t="str">
            <v>0000066665</v>
          </cell>
          <cell r="J393" t="str">
            <v>SMA</v>
          </cell>
          <cell r="K393" t="str">
            <v>S.M.A-B/PASPAL</v>
          </cell>
          <cell r="L393" t="str">
            <v>PLAJU</v>
          </cell>
          <cell r="M393" t="str">
            <v>04/02/1970</v>
          </cell>
          <cell r="N393" t="str">
            <v>E13111</v>
          </cell>
          <cell r="O393" t="str">
            <v>CD &amp; GP</v>
          </cell>
          <cell r="P393">
            <v>6</v>
          </cell>
          <cell r="Q393">
            <v>6</v>
          </cell>
          <cell r="R393">
            <v>5</v>
          </cell>
          <cell r="S393">
            <v>18.333333333333332</v>
          </cell>
          <cell r="T393">
            <v>3</v>
          </cell>
          <cell r="U393">
            <v>3</v>
          </cell>
          <cell r="V393">
            <v>-1</v>
          </cell>
          <cell r="W393">
            <v>54</v>
          </cell>
          <cell r="X393">
            <v>38354</v>
          </cell>
        </row>
        <row r="394">
          <cell r="A394" t="str">
            <v>397981</v>
          </cell>
          <cell r="B394" t="str">
            <v xml:space="preserve">ARPANI  S.SO  </v>
          </cell>
          <cell r="C394" t="str">
            <v>07</v>
          </cell>
          <cell r="D394" t="str">
            <v>01/04/2003</v>
          </cell>
          <cell r="E394" t="str">
            <v>PWS. KOMP.MINI&amp;SERVER PC</v>
          </cell>
          <cell r="F394" t="str">
            <v>07</v>
          </cell>
          <cell r="G394" t="str">
            <v>03/01/2000</v>
          </cell>
          <cell r="H394">
            <v>19473</v>
          </cell>
          <cell r="I394" t="str">
            <v>0000066655</v>
          </cell>
          <cell r="J394" t="str">
            <v>S1</v>
          </cell>
          <cell r="K394" t="str">
            <v>SOSPOL ADM NEGARA</v>
          </cell>
          <cell r="L394" t="str">
            <v>PLAJU</v>
          </cell>
          <cell r="M394" t="str">
            <v>21/06/1971</v>
          </cell>
          <cell r="N394" t="str">
            <v>E13910</v>
          </cell>
          <cell r="O394" t="str">
            <v>OPERASI</v>
          </cell>
          <cell r="P394">
            <v>6</v>
          </cell>
          <cell r="Q394">
            <v>5</v>
          </cell>
          <cell r="R394">
            <v>5</v>
          </cell>
          <cell r="S394">
            <v>16.666666666666668</v>
          </cell>
          <cell r="T394">
            <v>7</v>
          </cell>
          <cell r="U394">
            <v>4</v>
          </cell>
          <cell r="V394">
            <v>0</v>
          </cell>
          <cell r="W394">
            <v>51</v>
          </cell>
          <cell r="X394">
            <v>39562</v>
          </cell>
        </row>
        <row r="395">
          <cell r="A395" t="str">
            <v>398012</v>
          </cell>
          <cell r="B395" t="str">
            <v xml:space="preserve">BACHSIR NANLAY  DRS  </v>
          </cell>
          <cell r="C395" t="str">
            <v>06</v>
          </cell>
          <cell r="D395" t="str">
            <v>01/10/2001</v>
          </cell>
          <cell r="E395" t="str">
            <v>MPPK S/D 31082004</v>
          </cell>
          <cell r="F395" t="str">
            <v>06</v>
          </cell>
          <cell r="G395" t="str">
            <v>18/08/2003</v>
          </cell>
          <cell r="H395">
            <v>17763</v>
          </cell>
          <cell r="I395" t="str">
            <v>0000056665</v>
          </cell>
          <cell r="J395" t="str">
            <v>S1</v>
          </cell>
          <cell r="K395" t="str">
            <v>IKIP SASTRA INGGRIS</v>
          </cell>
          <cell r="L395" t="str">
            <v>PLAJU</v>
          </cell>
          <cell r="M395" t="str">
            <v>06/04/1972</v>
          </cell>
          <cell r="N395" t="str">
            <v>E13730</v>
          </cell>
          <cell r="O395" t="str">
            <v>H I K</v>
          </cell>
          <cell r="P395">
            <v>6</v>
          </cell>
          <cell r="Q395">
            <v>6</v>
          </cell>
          <cell r="R395">
            <v>5</v>
          </cell>
          <cell r="S395">
            <v>18.333333333333332</v>
          </cell>
          <cell r="T395">
            <v>7</v>
          </cell>
          <cell r="U395">
            <v>1</v>
          </cell>
          <cell r="V395">
            <v>0</v>
          </cell>
          <cell r="W395">
            <v>56</v>
          </cell>
          <cell r="X395">
            <v>37851</v>
          </cell>
        </row>
        <row r="396">
          <cell r="A396" t="str">
            <v>398086</v>
          </cell>
          <cell r="B396" t="str">
            <v xml:space="preserve">BAMBANG HARTANTO    </v>
          </cell>
          <cell r="C396" t="str">
            <v>09</v>
          </cell>
          <cell r="D396" t="str">
            <v>01/04/2003</v>
          </cell>
          <cell r="E396" t="str">
            <v>AST. SHIFT OPS &amp; QC</v>
          </cell>
          <cell r="F396" t="str">
            <v>08</v>
          </cell>
          <cell r="G396" t="str">
            <v>01/01/2001</v>
          </cell>
          <cell r="H396">
            <v>18491</v>
          </cell>
          <cell r="I396" t="str">
            <v>0000066665</v>
          </cell>
          <cell r="J396" t="str">
            <v>SMP</v>
          </cell>
          <cell r="K396" t="str">
            <v>S M P</v>
          </cell>
          <cell r="L396" t="str">
            <v>PLAJU</v>
          </cell>
          <cell r="M396" t="str">
            <v>26/04/1970</v>
          </cell>
          <cell r="N396" t="str">
            <v>E13C00</v>
          </cell>
          <cell r="O396" t="str">
            <v>DOK &amp; PKP</v>
          </cell>
          <cell r="P396">
            <v>6</v>
          </cell>
          <cell r="Q396">
            <v>6</v>
          </cell>
          <cell r="R396">
            <v>5</v>
          </cell>
          <cell r="S396">
            <v>18.333333333333332</v>
          </cell>
          <cell r="T396">
            <v>2</v>
          </cell>
          <cell r="U396">
            <v>3</v>
          </cell>
          <cell r="V396">
            <v>-1</v>
          </cell>
          <cell r="W396">
            <v>54</v>
          </cell>
          <cell r="X396">
            <v>38580</v>
          </cell>
        </row>
        <row r="397">
          <cell r="A397" t="str">
            <v>398191</v>
          </cell>
          <cell r="B397" t="str">
            <v xml:space="preserve">BURNIAT    </v>
          </cell>
          <cell r="C397" t="str">
            <v>10</v>
          </cell>
          <cell r="D397" t="str">
            <v>01/04/2003</v>
          </cell>
          <cell r="E397" t="str">
            <v>MPPK S/D 31032005</v>
          </cell>
          <cell r="F397" t="str">
            <v>10</v>
          </cell>
          <cell r="G397" t="str">
            <v>02/03/2004</v>
          </cell>
          <cell r="H397">
            <v>17959</v>
          </cell>
          <cell r="I397" t="str">
            <v>0000035454</v>
          </cell>
          <cell r="J397" t="str">
            <v>SMA</v>
          </cell>
          <cell r="K397" t="str">
            <v>SMA-SOSIAL/PERSAMAAN</v>
          </cell>
          <cell r="L397" t="str">
            <v>SUNGAI GERONG</v>
          </cell>
          <cell r="M397" t="str">
            <v>22/06/1970</v>
          </cell>
          <cell r="N397" t="str">
            <v>E13730</v>
          </cell>
          <cell r="O397" t="str">
            <v>H I K</v>
          </cell>
          <cell r="P397">
            <v>4</v>
          </cell>
          <cell r="Q397">
            <v>5</v>
          </cell>
          <cell r="R397">
            <v>4</v>
          </cell>
          <cell r="S397">
            <v>11.666666666666666</v>
          </cell>
          <cell r="T397">
            <v>3</v>
          </cell>
          <cell r="U397">
            <v>0</v>
          </cell>
          <cell r="V397">
            <v>0</v>
          </cell>
          <cell r="W397">
            <v>55</v>
          </cell>
          <cell r="X397">
            <v>38048</v>
          </cell>
        </row>
        <row r="398">
          <cell r="A398" t="str">
            <v>398256</v>
          </cell>
          <cell r="B398" t="str">
            <v xml:space="preserve">D.H. SAPUTRA    </v>
          </cell>
          <cell r="C398" t="str">
            <v>07</v>
          </cell>
          <cell r="D398" t="str">
            <v>01/10/2003</v>
          </cell>
          <cell r="E398" t="str">
            <v>MPPK S/D 31122004</v>
          </cell>
          <cell r="F398" t="str">
            <v>06</v>
          </cell>
          <cell r="G398" t="str">
            <v>12/12/2003</v>
          </cell>
          <cell r="H398">
            <v>17879</v>
          </cell>
          <cell r="I398" t="str">
            <v>0000065564</v>
          </cell>
          <cell r="J398" t="str">
            <v>SMA</v>
          </cell>
          <cell r="K398" t="str">
            <v>S.M.A-C/SOSIAL</v>
          </cell>
          <cell r="L398" t="str">
            <v>PLAJU</v>
          </cell>
          <cell r="M398" t="str">
            <v>01/05/1970</v>
          </cell>
          <cell r="N398" t="str">
            <v>E13730</v>
          </cell>
          <cell r="O398" t="str">
            <v>H I K</v>
          </cell>
          <cell r="P398">
            <v>5</v>
          </cell>
          <cell r="Q398">
            <v>6</v>
          </cell>
          <cell r="R398">
            <v>4</v>
          </cell>
          <cell r="S398">
            <v>15</v>
          </cell>
          <cell r="T398">
            <v>3</v>
          </cell>
          <cell r="U398">
            <v>1</v>
          </cell>
          <cell r="V398">
            <v>-1</v>
          </cell>
          <cell r="W398">
            <v>56</v>
          </cell>
          <cell r="X398">
            <v>37967</v>
          </cell>
        </row>
        <row r="399">
          <cell r="A399" t="str">
            <v>398401</v>
          </cell>
          <cell r="B399" t="str">
            <v xml:space="preserve">DJEMAHAT    </v>
          </cell>
          <cell r="C399" t="str">
            <v>08</v>
          </cell>
          <cell r="D399" t="str">
            <v>01/04/2003</v>
          </cell>
          <cell r="E399" t="str">
            <v>TEKNISI SCAFFOLD</v>
          </cell>
          <cell r="F399" t="str">
            <v>08</v>
          </cell>
          <cell r="G399" t="str">
            <v>01/10/2002</v>
          </cell>
          <cell r="H399">
            <v>19187</v>
          </cell>
          <cell r="I399" t="str">
            <v>0000065655</v>
          </cell>
          <cell r="J399" t="str">
            <v>SMA</v>
          </cell>
          <cell r="K399" t="str">
            <v>SMA-PASPAL/PERSAMAAN</v>
          </cell>
          <cell r="L399" t="str">
            <v>SUNGAI GERONG</v>
          </cell>
          <cell r="M399" t="str">
            <v>19/04/1971</v>
          </cell>
          <cell r="N399" t="str">
            <v>E13A50</v>
          </cell>
          <cell r="O399" t="str">
            <v>BENGKEL</v>
          </cell>
          <cell r="P399">
            <v>6</v>
          </cell>
          <cell r="Q399">
            <v>5</v>
          </cell>
          <cell r="R399">
            <v>5</v>
          </cell>
          <cell r="S399">
            <v>16.666666666666668</v>
          </cell>
          <cell r="T399">
            <v>3</v>
          </cell>
          <cell r="U399">
            <v>2</v>
          </cell>
          <cell r="V399">
            <v>0</v>
          </cell>
          <cell r="W399">
            <v>52</v>
          </cell>
          <cell r="X399">
            <v>39275</v>
          </cell>
        </row>
        <row r="400">
          <cell r="A400" t="str">
            <v>398483</v>
          </cell>
          <cell r="B400" t="str">
            <v xml:space="preserve">NURTJAHAJA  E.S.    </v>
          </cell>
          <cell r="C400" t="str">
            <v>08</v>
          </cell>
          <cell r="D400" t="str">
            <v>01/04/2003</v>
          </cell>
          <cell r="E400" t="str">
            <v>AST. REKAM MEDIS&amp;KODING</v>
          </cell>
          <cell r="F400" t="str">
            <v>08</v>
          </cell>
          <cell r="G400" t="str">
            <v>01/07/2000</v>
          </cell>
          <cell r="H400">
            <v>19017</v>
          </cell>
          <cell r="I400" t="str">
            <v>0000045555</v>
          </cell>
          <cell r="J400" t="str">
            <v>SMA</v>
          </cell>
          <cell r="K400" t="str">
            <v>S.M.A / SOSIAL</v>
          </cell>
          <cell r="L400" t="str">
            <v>PLAJU</v>
          </cell>
          <cell r="M400" t="str">
            <v>09/01/1974</v>
          </cell>
          <cell r="N400" t="str">
            <v>E13Y30</v>
          </cell>
          <cell r="O400" t="str">
            <v>LAYANAN &amp; ADM/RS</v>
          </cell>
          <cell r="P400">
            <v>5</v>
          </cell>
          <cell r="Q400">
            <v>5</v>
          </cell>
          <cell r="R400">
            <v>5</v>
          </cell>
          <cell r="S400">
            <v>15</v>
          </cell>
          <cell r="T400">
            <v>3</v>
          </cell>
          <cell r="U400">
            <v>4</v>
          </cell>
          <cell r="V400">
            <v>0</v>
          </cell>
          <cell r="W400">
            <v>52</v>
          </cell>
          <cell r="X400">
            <v>39106</v>
          </cell>
        </row>
        <row r="401">
          <cell r="A401" t="str">
            <v>398572</v>
          </cell>
          <cell r="B401" t="str">
            <v xml:space="preserve">FATMAHANI    </v>
          </cell>
          <cell r="C401" t="str">
            <v>08</v>
          </cell>
          <cell r="D401" t="str">
            <v>01/04/1999</v>
          </cell>
          <cell r="E401" t="str">
            <v>MPPK S/D 31072004</v>
          </cell>
          <cell r="F401" t="str">
            <v>08</v>
          </cell>
          <cell r="G401" t="str">
            <v>31/07/2003</v>
          </cell>
          <cell r="H401">
            <v>17745</v>
          </cell>
          <cell r="I401" t="str">
            <v>0000055564</v>
          </cell>
          <cell r="J401" t="str">
            <v>SMK</v>
          </cell>
          <cell r="K401" t="str">
            <v>SEK PENGATUR RAWAT</v>
          </cell>
          <cell r="L401" t="str">
            <v>PLAJU</v>
          </cell>
          <cell r="M401" t="str">
            <v>23/05/1972</v>
          </cell>
          <cell r="N401" t="str">
            <v>E13730</v>
          </cell>
          <cell r="O401" t="str">
            <v>H I K</v>
          </cell>
          <cell r="P401">
            <v>5</v>
          </cell>
          <cell r="Q401">
            <v>6</v>
          </cell>
          <cell r="R401">
            <v>4</v>
          </cell>
          <cell r="S401">
            <v>15</v>
          </cell>
          <cell r="T401">
            <v>3</v>
          </cell>
          <cell r="U401">
            <v>1</v>
          </cell>
          <cell r="V401">
            <v>0</v>
          </cell>
          <cell r="W401">
            <v>56</v>
          </cell>
          <cell r="X401">
            <v>37833</v>
          </cell>
        </row>
        <row r="402">
          <cell r="A402" t="str">
            <v>399066</v>
          </cell>
          <cell r="B402" t="str">
            <v xml:space="preserve">KGS. HASJIM    </v>
          </cell>
          <cell r="C402" t="str">
            <v>09</v>
          </cell>
          <cell r="D402" t="str">
            <v>01/10/2001</v>
          </cell>
          <cell r="E402" t="str">
            <v>AST. JAGA PENY PROD PL</v>
          </cell>
          <cell r="F402" t="str">
            <v>08</v>
          </cell>
          <cell r="G402" t="str">
            <v>01/09/2003</v>
          </cell>
          <cell r="H402">
            <v>18299</v>
          </cell>
          <cell r="I402" t="str">
            <v>0000045455</v>
          </cell>
          <cell r="J402" t="str">
            <v>SMK</v>
          </cell>
          <cell r="K402" t="str">
            <v>S.T.M  MESIN</v>
          </cell>
          <cell r="L402" t="str">
            <v>SUNGAI GERONG</v>
          </cell>
          <cell r="M402" t="str">
            <v>05/02/1972</v>
          </cell>
          <cell r="N402" t="str">
            <v>E13119</v>
          </cell>
          <cell r="O402" t="str">
            <v>I T P</v>
          </cell>
          <cell r="P402">
            <v>4</v>
          </cell>
          <cell r="Q402">
            <v>5</v>
          </cell>
          <cell r="R402">
            <v>5</v>
          </cell>
          <cell r="S402">
            <v>13.333333333333334</v>
          </cell>
          <cell r="T402">
            <v>3</v>
          </cell>
          <cell r="U402">
            <v>1</v>
          </cell>
          <cell r="V402">
            <v>-1</v>
          </cell>
          <cell r="W402">
            <v>54</v>
          </cell>
          <cell r="X402">
            <v>38388</v>
          </cell>
        </row>
        <row r="403">
          <cell r="A403" t="str">
            <v>399082</v>
          </cell>
          <cell r="B403" t="str">
            <v xml:space="preserve">KOMARIYAH  SE  </v>
          </cell>
          <cell r="C403" t="str">
            <v>07</v>
          </cell>
          <cell r="D403" t="str">
            <v>01/04/1999</v>
          </cell>
          <cell r="E403" t="str">
            <v>AST. AHLI EKON LINIER PROGRAM</v>
          </cell>
          <cell r="F403" t="str">
            <v>06</v>
          </cell>
          <cell r="G403" t="str">
            <v>21/04/2003</v>
          </cell>
          <cell r="H403">
            <v>18739</v>
          </cell>
          <cell r="I403" t="str">
            <v>0000034555</v>
          </cell>
          <cell r="J403" t="str">
            <v>S1</v>
          </cell>
          <cell r="K403" t="str">
            <v>EKONOMI MANAGEMENT</v>
          </cell>
          <cell r="L403" t="str">
            <v>PLAJU</v>
          </cell>
          <cell r="M403" t="str">
            <v>19/05/1972</v>
          </cell>
          <cell r="N403" t="str">
            <v>E13210</v>
          </cell>
          <cell r="O403" t="str">
            <v>REN BB PROD&amp;EKON</v>
          </cell>
          <cell r="P403">
            <v>5</v>
          </cell>
          <cell r="Q403">
            <v>5</v>
          </cell>
          <cell r="R403">
            <v>5</v>
          </cell>
          <cell r="S403">
            <v>15</v>
          </cell>
          <cell r="T403">
            <v>7</v>
          </cell>
          <cell r="U403">
            <v>1</v>
          </cell>
          <cell r="V403">
            <v>-1</v>
          </cell>
          <cell r="W403">
            <v>53</v>
          </cell>
          <cell r="X403">
            <v>38828</v>
          </cell>
        </row>
        <row r="404">
          <cell r="A404" t="str">
            <v>399139</v>
          </cell>
          <cell r="B404" t="str">
            <v xml:space="preserve">M SYAHRIL BOET    </v>
          </cell>
          <cell r="C404" t="str">
            <v>10</v>
          </cell>
          <cell r="D404" t="str">
            <v>01/04/2002</v>
          </cell>
          <cell r="E404" t="str">
            <v>PMK. VAC TOWER</v>
          </cell>
          <cell r="F404" t="str">
            <v>10</v>
          </cell>
          <cell r="G404" t="str">
            <v>01/10/2000</v>
          </cell>
          <cell r="H404">
            <v>19493</v>
          </cell>
          <cell r="I404" t="str">
            <v>0000055654</v>
          </cell>
          <cell r="J404" t="str">
            <v>SMA</v>
          </cell>
          <cell r="K404" t="str">
            <v>SMA/PASPAL/IPA</v>
          </cell>
          <cell r="L404" t="str">
            <v>SUNGAI GERONG</v>
          </cell>
          <cell r="M404" t="str">
            <v>14/06/1971</v>
          </cell>
          <cell r="N404" t="str">
            <v>E13112</v>
          </cell>
          <cell r="O404" t="str">
            <v>CD &amp; L</v>
          </cell>
          <cell r="P404">
            <v>6</v>
          </cell>
          <cell r="Q404">
            <v>5</v>
          </cell>
          <cell r="R404">
            <v>4</v>
          </cell>
          <cell r="S404">
            <v>15</v>
          </cell>
          <cell r="T404">
            <v>3</v>
          </cell>
          <cell r="U404">
            <v>4</v>
          </cell>
          <cell r="V404">
            <v>0</v>
          </cell>
          <cell r="W404">
            <v>51</v>
          </cell>
          <cell r="X404">
            <v>39582</v>
          </cell>
        </row>
        <row r="405">
          <cell r="A405" t="str">
            <v>399196</v>
          </cell>
          <cell r="B405" t="str">
            <v xml:space="preserve">M. JUSUF KADIR    </v>
          </cell>
          <cell r="C405" t="str">
            <v>10</v>
          </cell>
          <cell r="D405" t="str">
            <v>01/04/2002</v>
          </cell>
          <cell r="E405" t="str">
            <v>PTR. PENGAPALAN SHIFT</v>
          </cell>
          <cell r="F405" t="str">
            <v>10</v>
          </cell>
          <cell r="G405" t="str">
            <v>03/01/2000</v>
          </cell>
          <cell r="H405">
            <v>18867</v>
          </cell>
          <cell r="I405" t="str">
            <v>0000045645</v>
          </cell>
          <cell r="J405" t="str">
            <v>SMP</v>
          </cell>
          <cell r="K405" t="str">
            <v>S M P</v>
          </cell>
          <cell r="L405" t="str">
            <v>PLAJU</v>
          </cell>
          <cell r="M405" t="str">
            <v>11/09/1970</v>
          </cell>
          <cell r="N405" t="str">
            <v>E13820</v>
          </cell>
          <cell r="O405" t="str">
            <v>AKT. KILANG</v>
          </cell>
          <cell r="P405">
            <v>6</v>
          </cell>
          <cell r="Q405">
            <v>4</v>
          </cell>
          <cell r="R405">
            <v>5</v>
          </cell>
          <cell r="S405">
            <v>15</v>
          </cell>
          <cell r="T405">
            <v>2</v>
          </cell>
          <cell r="U405">
            <v>4</v>
          </cell>
          <cell r="V405">
            <v>0</v>
          </cell>
          <cell r="W405">
            <v>53</v>
          </cell>
          <cell r="X405">
            <v>38956</v>
          </cell>
        </row>
        <row r="406">
          <cell r="A406" t="str">
            <v>399658</v>
          </cell>
          <cell r="B406" t="str">
            <v xml:space="preserve">MUCHLISH CHAN    </v>
          </cell>
          <cell r="C406" t="str">
            <v>05</v>
          </cell>
          <cell r="D406" t="str">
            <v>01/04/2003</v>
          </cell>
          <cell r="E406" t="str">
            <v>PWSU.PENY KONSOLIDASI ANG</v>
          </cell>
          <cell r="F406" t="str">
            <v>05</v>
          </cell>
          <cell r="G406" t="str">
            <v>01/03/2001</v>
          </cell>
          <cell r="H406">
            <v>19057</v>
          </cell>
          <cell r="I406" t="str">
            <v>0000066655</v>
          </cell>
          <cell r="J406" t="str">
            <v>D3</v>
          </cell>
          <cell r="K406" t="str">
            <v>AKA INSTR.  &amp; ELEKTRO III</v>
          </cell>
          <cell r="L406" t="str">
            <v>PLAJU</v>
          </cell>
          <cell r="M406" t="str">
            <v>21/09/1972</v>
          </cell>
          <cell r="N406" t="str">
            <v>E13810</v>
          </cell>
          <cell r="O406" t="str">
            <v>KONTROLLER</v>
          </cell>
          <cell r="P406">
            <v>6</v>
          </cell>
          <cell r="Q406">
            <v>5</v>
          </cell>
          <cell r="R406">
            <v>5</v>
          </cell>
          <cell r="S406">
            <v>16.666666666666668</v>
          </cell>
          <cell r="T406">
            <v>6</v>
          </cell>
          <cell r="U406">
            <v>3</v>
          </cell>
          <cell r="V406">
            <v>0</v>
          </cell>
          <cell r="W406">
            <v>52</v>
          </cell>
          <cell r="X406">
            <v>39145</v>
          </cell>
        </row>
        <row r="407">
          <cell r="A407" t="str">
            <v>399828</v>
          </cell>
          <cell r="B407" t="str">
            <v xml:space="preserve">NASARUDDIN    </v>
          </cell>
          <cell r="C407" t="str">
            <v>09</v>
          </cell>
          <cell r="D407" t="str">
            <v>01/04/2002</v>
          </cell>
          <cell r="E407" t="str">
            <v>AST. REFORMING &amp; FGS</v>
          </cell>
          <cell r="F407" t="str">
            <v>09</v>
          </cell>
          <cell r="G407" t="str">
            <v>03/01/2000</v>
          </cell>
          <cell r="H407">
            <v>18027</v>
          </cell>
          <cell r="I407" t="str">
            <v>0000056655</v>
          </cell>
          <cell r="J407" t="str">
            <v>SMA</v>
          </cell>
          <cell r="K407" t="str">
            <v>S.M.A-B/PASPAL</v>
          </cell>
          <cell r="L407" t="str">
            <v>PLAJU</v>
          </cell>
          <cell r="M407" t="str">
            <v>01/06/1971</v>
          </cell>
          <cell r="N407" t="str">
            <v>E13111</v>
          </cell>
          <cell r="O407" t="str">
            <v>CD &amp; GP</v>
          </cell>
          <cell r="P407">
            <v>6</v>
          </cell>
          <cell r="Q407">
            <v>5</v>
          </cell>
          <cell r="R407">
            <v>5</v>
          </cell>
          <cell r="S407">
            <v>16.666666666666668</v>
          </cell>
          <cell r="T407">
            <v>3</v>
          </cell>
          <cell r="U407">
            <v>4</v>
          </cell>
          <cell r="V407">
            <v>0</v>
          </cell>
          <cell r="W407">
            <v>55</v>
          </cell>
          <cell r="X407">
            <v>38116</v>
          </cell>
        </row>
        <row r="408">
          <cell r="A408" t="str">
            <v>399893</v>
          </cell>
          <cell r="B408" t="str">
            <v xml:space="preserve">NURAINI    </v>
          </cell>
          <cell r="C408" t="str">
            <v>07</v>
          </cell>
          <cell r="D408" t="str">
            <v>01/04/2000</v>
          </cell>
          <cell r="E408" t="str">
            <v>MPPK S/D 31082004</v>
          </cell>
          <cell r="F408" t="str">
            <v>06</v>
          </cell>
          <cell r="G408" t="str">
            <v>24/08/2003</v>
          </cell>
          <cell r="H408">
            <v>17769</v>
          </cell>
          <cell r="I408" t="str">
            <v>0000066655</v>
          </cell>
          <cell r="J408" t="str">
            <v>SMK</v>
          </cell>
          <cell r="K408" t="str">
            <v>SEK PENGATUR RAWAT</v>
          </cell>
          <cell r="L408" t="str">
            <v>PLAJU</v>
          </cell>
          <cell r="M408" t="str">
            <v>01/06/1972</v>
          </cell>
          <cell r="N408" t="str">
            <v>E13730</v>
          </cell>
          <cell r="O408" t="str">
            <v>H I K</v>
          </cell>
          <cell r="P408">
            <v>6</v>
          </cell>
          <cell r="Q408">
            <v>5</v>
          </cell>
          <cell r="R408">
            <v>5</v>
          </cell>
          <cell r="S408">
            <v>16.666666666666668</v>
          </cell>
          <cell r="T408">
            <v>3</v>
          </cell>
          <cell r="U408">
            <v>1</v>
          </cell>
          <cell r="V408">
            <v>-1</v>
          </cell>
          <cell r="W408">
            <v>56</v>
          </cell>
          <cell r="X408">
            <v>37857</v>
          </cell>
        </row>
        <row r="409">
          <cell r="A409" t="str">
            <v>399958</v>
          </cell>
          <cell r="B409" t="str">
            <v xml:space="preserve">ONY SJAHRONI  S.IP  </v>
          </cell>
          <cell r="C409" t="str">
            <v>08</v>
          </cell>
          <cell r="D409" t="str">
            <v>01/04/2000</v>
          </cell>
          <cell r="E409" t="str">
            <v>PWS. PEMASARAN</v>
          </cell>
          <cell r="F409" t="str">
            <v>07</v>
          </cell>
          <cell r="G409" t="str">
            <v>20/12/2002</v>
          </cell>
          <cell r="H409">
            <v>18923</v>
          </cell>
          <cell r="I409" t="str">
            <v>0000054556</v>
          </cell>
          <cell r="J409" t="str">
            <v>S1</v>
          </cell>
          <cell r="K409" t="str">
            <v>SARJANA ILMU POLITIK</v>
          </cell>
          <cell r="L409" t="str">
            <v>PLAJU</v>
          </cell>
          <cell r="M409" t="str">
            <v>01/06/1974</v>
          </cell>
          <cell r="N409" t="str">
            <v>E13760</v>
          </cell>
          <cell r="O409" t="str">
            <v>DIKLAT</v>
          </cell>
          <cell r="P409">
            <v>5</v>
          </cell>
          <cell r="Q409">
            <v>5</v>
          </cell>
          <cell r="R409">
            <v>6</v>
          </cell>
          <cell r="S409">
            <v>16.666666666666668</v>
          </cell>
          <cell r="T409">
            <v>7</v>
          </cell>
          <cell r="U409">
            <v>2</v>
          </cell>
          <cell r="V409">
            <v>-1</v>
          </cell>
          <cell r="W409">
            <v>53</v>
          </cell>
          <cell r="X409">
            <v>39012</v>
          </cell>
        </row>
        <row r="410">
          <cell r="A410" t="str">
            <v>400133</v>
          </cell>
          <cell r="B410" t="str">
            <v xml:space="preserve">RIDWAN FAISAL    </v>
          </cell>
          <cell r="C410" t="str">
            <v>09</v>
          </cell>
          <cell r="D410" t="str">
            <v>01/10/2001</v>
          </cell>
          <cell r="E410" t="str">
            <v>AST. JAGA CONSOLE PROPYLE</v>
          </cell>
          <cell r="F410" t="str">
            <v>08</v>
          </cell>
          <cell r="G410" t="str">
            <v>16/09/2002</v>
          </cell>
          <cell r="H410">
            <v>18264</v>
          </cell>
          <cell r="I410" t="str">
            <v>0000056555</v>
          </cell>
          <cell r="J410" t="str">
            <v>SMA</v>
          </cell>
          <cell r="K410" t="str">
            <v>SMA/PASPAL/IPA</v>
          </cell>
          <cell r="L410" t="str">
            <v>PLAJU</v>
          </cell>
          <cell r="M410" t="str">
            <v>10/10/1972</v>
          </cell>
          <cell r="N410" t="str">
            <v>E13131</v>
          </cell>
          <cell r="O410" t="str">
            <v>P P</v>
          </cell>
          <cell r="P410">
            <v>5</v>
          </cell>
          <cell r="Q410">
            <v>5</v>
          </cell>
          <cell r="R410">
            <v>5</v>
          </cell>
          <cell r="S410">
            <v>15</v>
          </cell>
          <cell r="T410">
            <v>3</v>
          </cell>
          <cell r="U410">
            <v>2</v>
          </cell>
          <cell r="V410">
            <v>-1</v>
          </cell>
          <cell r="W410">
            <v>54</v>
          </cell>
          <cell r="X410">
            <v>38353</v>
          </cell>
        </row>
        <row r="411">
          <cell r="A411" t="str">
            <v>400303</v>
          </cell>
          <cell r="B411" t="str">
            <v xml:space="preserve">SAIDINA    </v>
          </cell>
          <cell r="C411" t="str">
            <v>10</v>
          </cell>
          <cell r="D411" t="str">
            <v>01/10/2003</v>
          </cell>
          <cell r="E411" t="str">
            <v>PMK. SLOP SYSTEM PL</v>
          </cell>
          <cell r="F411" t="str">
            <v>10</v>
          </cell>
          <cell r="G411" t="str">
            <v>15/11/2002</v>
          </cell>
          <cell r="H411">
            <v>18847</v>
          </cell>
          <cell r="I411" t="str">
            <v>0000055554</v>
          </cell>
          <cell r="J411" t="str">
            <v>SMA</v>
          </cell>
          <cell r="K411" t="str">
            <v>SMA.SOS/PERSAMAAN</v>
          </cell>
          <cell r="L411" t="str">
            <v>PLAJU</v>
          </cell>
          <cell r="M411" t="str">
            <v>26/04/1970</v>
          </cell>
          <cell r="N411" t="str">
            <v>E13119</v>
          </cell>
          <cell r="O411" t="str">
            <v>I T P</v>
          </cell>
          <cell r="P411">
            <v>5</v>
          </cell>
          <cell r="Q411">
            <v>5</v>
          </cell>
          <cell r="R411">
            <v>4</v>
          </cell>
          <cell r="S411">
            <v>13.333333333333334</v>
          </cell>
          <cell r="T411">
            <v>3</v>
          </cell>
          <cell r="U411">
            <v>2</v>
          </cell>
          <cell r="V411">
            <v>0</v>
          </cell>
          <cell r="W411">
            <v>53</v>
          </cell>
          <cell r="X411">
            <v>38936</v>
          </cell>
        </row>
        <row r="412">
          <cell r="A412" t="str">
            <v>400563</v>
          </cell>
          <cell r="B412" t="str">
            <v xml:space="preserve">SJAMSUDDIN ACHMAD    </v>
          </cell>
          <cell r="C412" t="str">
            <v>09</v>
          </cell>
          <cell r="D412" t="str">
            <v>01/10/2001</v>
          </cell>
          <cell r="E412" t="str">
            <v>TEKNISI LAS</v>
          </cell>
          <cell r="F412" t="str">
            <v>08</v>
          </cell>
          <cell r="G412" t="str">
            <v>01/07/2003</v>
          </cell>
          <cell r="H412">
            <v>18122</v>
          </cell>
          <cell r="I412" t="str">
            <v>0000055455</v>
          </cell>
          <cell r="J412" t="str">
            <v>SMA</v>
          </cell>
          <cell r="K412" t="str">
            <v>SMA/PASPAL/IPA</v>
          </cell>
          <cell r="L412" t="str">
            <v>PLAJU</v>
          </cell>
          <cell r="M412" t="str">
            <v>21/10/1973</v>
          </cell>
          <cell r="N412" t="str">
            <v>E13A50</v>
          </cell>
          <cell r="O412" t="str">
            <v>BENGKEL</v>
          </cell>
          <cell r="P412">
            <v>4</v>
          </cell>
          <cell r="Q412">
            <v>5</v>
          </cell>
          <cell r="R412">
            <v>5</v>
          </cell>
          <cell r="S412">
            <v>13.333333333333334</v>
          </cell>
          <cell r="T412">
            <v>3</v>
          </cell>
          <cell r="U412">
            <v>1</v>
          </cell>
          <cell r="V412">
            <v>-1</v>
          </cell>
          <cell r="W412">
            <v>55</v>
          </cell>
          <cell r="X412">
            <v>38211</v>
          </cell>
        </row>
        <row r="413">
          <cell r="A413" t="str">
            <v>400669</v>
          </cell>
          <cell r="B413" t="str">
            <v xml:space="preserve">SOETRISNO  A.P  </v>
          </cell>
          <cell r="C413" t="str">
            <v>08</v>
          </cell>
          <cell r="D413" t="str">
            <v>01/04/2001</v>
          </cell>
          <cell r="E413" t="str">
            <v>AST. JAGA BAGGING</v>
          </cell>
          <cell r="F413" t="str">
            <v>07</v>
          </cell>
          <cell r="G413" t="str">
            <v>16/09/2002</v>
          </cell>
          <cell r="H413">
            <v>18440</v>
          </cell>
          <cell r="I413" t="str">
            <v>0000056665</v>
          </cell>
          <cell r="J413" t="str">
            <v>D1</v>
          </cell>
          <cell r="K413" t="str">
            <v>AKA PENGOL/KIL I</v>
          </cell>
          <cell r="L413" t="str">
            <v>PLAJU</v>
          </cell>
          <cell r="M413" t="str">
            <v>30/07/1973</v>
          </cell>
          <cell r="N413" t="str">
            <v>E13132</v>
          </cell>
          <cell r="O413" t="str">
            <v>TA/PTA</v>
          </cell>
          <cell r="P413">
            <v>6</v>
          </cell>
          <cell r="Q413">
            <v>6</v>
          </cell>
          <cell r="R413">
            <v>5</v>
          </cell>
          <cell r="S413">
            <v>18.333333333333332</v>
          </cell>
          <cell r="T413">
            <v>4</v>
          </cell>
          <cell r="U413">
            <v>2</v>
          </cell>
          <cell r="V413">
            <v>-1</v>
          </cell>
          <cell r="W413">
            <v>54</v>
          </cell>
          <cell r="X413">
            <v>38529</v>
          </cell>
        </row>
        <row r="414">
          <cell r="A414" t="str">
            <v>400799</v>
          </cell>
          <cell r="B414" t="str">
            <v xml:space="preserve">SUHAIMI    </v>
          </cell>
          <cell r="C414" t="str">
            <v>08</v>
          </cell>
          <cell r="D414" t="str">
            <v>01/10/2002</v>
          </cell>
          <cell r="E414" t="str">
            <v>MPPK S/D 30042004</v>
          </cell>
          <cell r="F414" t="str">
            <v>08</v>
          </cell>
          <cell r="G414" t="str">
            <v>04/04/2003</v>
          </cell>
          <cell r="H414">
            <v>17627</v>
          </cell>
          <cell r="I414" t="str">
            <v>0000045655</v>
          </cell>
          <cell r="J414" t="str">
            <v>SMA</v>
          </cell>
          <cell r="L414" t="str">
            <v>PLAJU</v>
          </cell>
          <cell r="M414" t="str">
            <v>01/08/1970</v>
          </cell>
          <cell r="N414" t="str">
            <v>E13730</v>
          </cell>
          <cell r="O414" t="str">
            <v>H I K</v>
          </cell>
          <cell r="P414">
            <v>6</v>
          </cell>
          <cell r="Q414">
            <v>5</v>
          </cell>
          <cell r="R414">
            <v>5</v>
          </cell>
          <cell r="S414">
            <v>16.666666666666668</v>
          </cell>
          <cell r="T414">
            <v>3</v>
          </cell>
          <cell r="U414">
            <v>1</v>
          </cell>
          <cell r="V414">
            <v>0</v>
          </cell>
          <cell r="W414">
            <v>56</v>
          </cell>
          <cell r="X414">
            <v>37715</v>
          </cell>
        </row>
        <row r="415">
          <cell r="A415" t="str">
            <v>400822</v>
          </cell>
          <cell r="B415" t="str">
            <v xml:space="preserve">SUHARJONO    </v>
          </cell>
          <cell r="C415" t="str">
            <v>10</v>
          </cell>
          <cell r="D415" t="str">
            <v>01/04/2003</v>
          </cell>
          <cell r="E415" t="str">
            <v>PMK. TREAT &amp; NETRALISASI</v>
          </cell>
          <cell r="F415" t="str">
            <v>10</v>
          </cell>
          <cell r="G415" t="str">
            <v>01/06/2001</v>
          </cell>
          <cell r="H415">
            <v>18477</v>
          </cell>
          <cell r="I415" t="str">
            <v>0000066554</v>
          </cell>
          <cell r="J415" t="str">
            <v>SD</v>
          </cell>
          <cell r="K415" t="str">
            <v>SEKOLAH DASAR</v>
          </cell>
          <cell r="L415" t="str">
            <v>PLAJU</v>
          </cell>
          <cell r="M415" t="str">
            <v>01/10/1968</v>
          </cell>
          <cell r="N415" t="str">
            <v>E13111</v>
          </cell>
          <cell r="O415" t="str">
            <v>CD &amp; GP</v>
          </cell>
          <cell r="P415">
            <v>5</v>
          </cell>
          <cell r="Q415">
            <v>5</v>
          </cell>
          <cell r="R415">
            <v>4</v>
          </cell>
          <cell r="S415">
            <v>13.333333333333334</v>
          </cell>
          <cell r="T415">
            <v>1</v>
          </cell>
          <cell r="U415">
            <v>3</v>
          </cell>
          <cell r="V415">
            <v>0</v>
          </cell>
          <cell r="W415">
            <v>54</v>
          </cell>
          <cell r="X415">
            <v>38566</v>
          </cell>
        </row>
        <row r="416">
          <cell r="A416" t="str">
            <v>400928</v>
          </cell>
          <cell r="B416" t="str">
            <v xml:space="preserve">SUPANGAT    </v>
          </cell>
          <cell r="C416" t="str">
            <v>09</v>
          </cell>
          <cell r="D416" t="str">
            <v>01/04/2001</v>
          </cell>
          <cell r="E416" t="str">
            <v>AST. CONSOLE CD UTARA</v>
          </cell>
          <cell r="F416" t="str">
            <v>07</v>
          </cell>
          <cell r="G416" t="str">
            <v>01/07/2001</v>
          </cell>
          <cell r="H416">
            <v>19055</v>
          </cell>
          <cell r="I416" t="str">
            <v>0000056666</v>
          </cell>
          <cell r="J416" t="str">
            <v>SMK</v>
          </cell>
          <cell r="K416" t="str">
            <v>SMEA TATA BUKU</v>
          </cell>
          <cell r="L416" t="str">
            <v>PLAJU</v>
          </cell>
          <cell r="M416" t="str">
            <v>25/03/1972</v>
          </cell>
          <cell r="N416" t="str">
            <v>E13111</v>
          </cell>
          <cell r="O416" t="str">
            <v>CD &amp; GP</v>
          </cell>
          <cell r="P416">
            <v>6</v>
          </cell>
          <cell r="Q416">
            <v>6</v>
          </cell>
          <cell r="R416">
            <v>6</v>
          </cell>
          <cell r="S416">
            <v>20</v>
          </cell>
          <cell r="T416">
            <v>3</v>
          </cell>
          <cell r="U416">
            <v>3</v>
          </cell>
          <cell r="V416">
            <v>-2</v>
          </cell>
          <cell r="W416">
            <v>52</v>
          </cell>
          <cell r="X416">
            <v>39143</v>
          </cell>
        </row>
        <row r="417">
          <cell r="A417" t="str">
            <v>401146</v>
          </cell>
          <cell r="B417" t="str">
            <v xml:space="preserve">SYARIF    </v>
          </cell>
          <cell r="C417" t="str">
            <v>10</v>
          </cell>
          <cell r="D417" t="str">
            <v>01/10/2003</v>
          </cell>
          <cell r="E417" t="str">
            <v>MPPK S/D 31082004</v>
          </cell>
          <cell r="F417" t="str">
            <v>10</v>
          </cell>
          <cell r="G417" t="str">
            <v>01/08/2003</v>
          </cell>
          <cell r="H417">
            <v>17746</v>
          </cell>
          <cell r="I417" t="str">
            <v>0000034455</v>
          </cell>
          <cell r="J417" t="str">
            <v>SMA</v>
          </cell>
          <cell r="K417" t="str">
            <v>SMA-SOSIAL/PERSAMAAN</v>
          </cell>
          <cell r="L417" t="str">
            <v>SUNGAI GERONG</v>
          </cell>
          <cell r="M417" t="str">
            <v>26/04/1970</v>
          </cell>
          <cell r="N417" t="str">
            <v>E13730</v>
          </cell>
          <cell r="O417" t="str">
            <v>H I K</v>
          </cell>
          <cell r="P417">
            <v>4</v>
          </cell>
          <cell r="Q417">
            <v>5</v>
          </cell>
          <cell r="R417">
            <v>5</v>
          </cell>
          <cell r="S417">
            <v>13.333333333333334</v>
          </cell>
          <cell r="T417">
            <v>3</v>
          </cell>
          <cell r="U417">
            <v>1</v>
          </cell>
          <cell r="V417">
            <v>0</v>
          </cell>
          <cell r="W417">
            <v>56</v>
          </cell>
          <cell r="X417">
            <v>37834</v>
          </cell>
        </row>
        <row r="418">
          <cell r="A418" t="str">
            <v>401332</v>
          </cell>
          <cell r="B418" t="str">
            <v xml:space="preserve">TUNIRAH    </v>
          </cell>
          <cell r="C418" t="str">
            <v>07</v>
          </cell>
          <cell r="D418" t="str">
            <v>01/04/2001</v>
          </cell>
          <cell r="E418" t="str">
            <v>MPPK S/D 31102004</v>
          </cell>
          <cell r="F418" t="str">
            <v>07</v>
          </cell>
          <cell r="G418" t="str">
            <v>10/10/2003</v>
          </cell>
          <cell r="H418">
            <v>17816</v>
          </cell>
          <cell r="I418" t="str">
            <v>0000066654</v>
          </cell>
          <cell r="J418" t="str">
            <v>SMK</v>
          </cell>
          <cell r="K418" t="str">
            <v>SEK PENGATUR RAWAT</v>
          </cell>
          <cell r="L418" t="str">
            <v>PLAJU</v>
          </cell>
          <cell r="M418" t="str">
            <v>31/07/1971</v>
          </cell>
          <cell r="N418" t="str">
            <v>E13730</v>
          </cell>
          <cell r="O418" t="str">
            <v>H I K</v>
          </cell>
          <cell r="P418">
            <v>6</v>
          </cell>
          <cell r="Q418">
            <v>5</v>
          </cell>
          <cell r="R418">
            <v>4</v>
          </cell>
          <cell r="S418">
            <v>15</v>
          </cell>
          <cell r="T418">
            <v>3</v>
          </cell>
          <cell r="U418">
            <v>1</v>
          </cell>
          <cell r="V418">
            <v>0</v>
          </cell>
          <cell r="W418">
            <v>56</v>
          </cell>
          <cell r="X418">
            <v>37904</v>
          </cell>
        </row>
        <row r="419">
          <cell r="A419" t="str">
            <v>401673</v>
          </cell>
          <cell r="B419" t="str">
            <v xml:space="preserve">PRIYADI  Z.A.    </v>
          </cell>
          <cell r="C419" t="str">
            <v>09</v>
          </cell>
          <cell r="D419" t="str">
            <v>01/04/2002</v>
          </cell>
          <cell r="E419" t="str">
            <v>PWS. OPTIMASI &amp; LOSS BBM</v>
          </cell>
          <cell r="F419" t="str">
            <v>09</v>
          </cell>
          <cell r="G419" t="str">
            <v>21/04/2003</v>
          </cell>
          <cell r="H419">
            <v>19237</v>
          </cell>
          <cell r="I419" t="str">
            <v>0000055655</v>
          </cell>
          <cell r="J419" t="str">
            <v>SMA</v>
          </cell>
          <cell r="K419" t="str">
            <v>SMA-SOSIAL/PERSAMAAN</v>
          </cell>
          <cell r="L419" t="str">
            <v>PLAJU</v>
          </cell>
          <cell r="M419" t="str">
            <v>06/06/1974</v>
          </cell>
          <cell r="N419" t="str">
            <v>E13210</v>
          </cell>
          <cell r="O419" t="str">
            <v>REN BB PROD&amp;EKON</v>
          </cell>
          <cell r="P419">
            <v>6</v>
          </cell>
          <cell r="Q419">
            <v>5</v>
          </cell>
          <cell r="R419">
            <v>5</v>
          </cell>
          <cell r="S419">
            <v>16.666666666666668</v>
          </cell>
          <cell r="T419">
            <v>3</v>
          </cell>
          <cell r="U419">
            <v>1</v>
          </cell>
          <cell r="V419">
            <v>0</v>
          </cell>
          <cell r="W419">
            <v>52</v>
          </cell>
          <cell r="X419">
            <v>39325</v>
          </cell>
        </row>
        <row r="420">
          <cell r="A420" t="str">
            <v>401787</v>
          </cell>
          <cell r="B420" t="str">
            <v xml:space="preserve">NAIMAN    </v>
          </cell>
          <cell r="C420" t="str">
            <v>12</v>
          </cell>
          <cell r="D420" t="str">
            <v>01/04/2002</v>
          </cell>
          <cell r="E420" t="str">
            <v>AST. LAB KIMIA</v>
          </cell>
          <cell r="F420" t="str">
            <v>08</v>
          </cell>
          <cell r="G420" t="str">
            <v>03/01/2000</v>
          </cell>
          <cell r="H420">
            <v>19153</v>
          </cell>
          <cell r="I420" t="str">
            <v>0000055655</v>
          </cell>
          <cell r="J420" t="str">
            <v>SD</v>
          </cell>
          <cell r="K420" t="str">
            <v>SEKOLAH DASAR</v>
          </cell>
          <cell r="L420" t="str">
            <v>PLAJU</v>
          </cell>
          <cell r="M420" t="str">
            <v>08/06/1974</v>
          </cell>
          <cell r="N420" t="str">
            <v>E13YB0</v>
          </cell>
          <cell r="O420" t="str">
            <v>INST. PENUNJANG MEDIS</v>
          </cell>
          <cell r="P420">
            <v>6</v>
          </cell>
          <cell r="Q420">
            <v>5</v>
          </cell>
          <cell r="R420">
            <v>5</v>
          </cell>
          <cell r="S420">
            <v>16.666666666666668</v>
          </cell>
          <cell r="T420">
            <v>1</v>
          </cell>
          <cell r="U420">
            <v>4</v>
          </cell>
          <cell r="V420">
            <v>-4</v>
          </cell>
          <cell r="W420">
            <v>52</v>
          </cell>
          <cell r="X420">
            <v>39241</v>
          </cell>
        </row>
        <row r="421">
          <cell r="A421" t="str">
            <v>402004</v>
          </cell>
          <cell r="B421" t="str">
            <v xml:space="preserve">P. SURATMAN    </v>
          </cell>
          <cell r="C421" t="str">
            <v>09</v>
          </cell>
          <cell r="D421" t="str">
            <v>01/04/2003</v>
          </cell>
          <cell r="E421" t="str">
            <v>AST. TREATING</v>
          </cell>
          <cell r="F421" t="str">
            <v>08</v>
          </cell>
          <cell r="G421" t="str">
            <v>01/06/2001</v>
          </cell>
          <cell r="H421">
            <v>18337</v>
          </cell>
          <cell r="I421" t="str">
            <v>0000056555</v>
          </cell>
          <cell r="J421" t="str">
            <v>SMK</v>
          </cell>
          <cell r="K421" t="str">
            <v>SGA / SPG</v>
          </cell>
          <cell r="L421" t="str">
            <v>PLAJU</v>
          </cell>
          <cell r="M421" t="str">
            <v>21/06/1973</v>
          </cell>
          <cell r="N421" t="str">
            <v>E13111</v>
          </cell>
          <cell r="O421" t="str">
            <v>CD &amp; GP</v>
          </cell>
          <cell r="P421">
            <v>5</v>
          </cell>
          <cell r="Q421">
            <v>5</v>
          </cell>
          <cell r="R421">
            <v>5</v>
          </cell>
          <cell r="S421">
            <v>15</v>
          </cell>
          <cell r="T421">
            <v>3</v>
          </cell>
          <cell r="U421">
            <v>3</v>
          </cell>
          <cell r="V421">
            <v>-1</v>
          </cell>
          <cell r="W421">
            <v>54</v>
          </cell>
          <cell r="X421">
            <v>38426</v>
          </cell>
        </row>
        <row r="422">
          <cell r="A422" t="str">
            <v>402012</v>
          </cell>
          <cell r="B422" t="str">
            <v xml:space="preserve">SUATIN    </v>
          </cell>
          <cell r="C422" t="str">
            <v>11</v>
          </cell>
          <cell r="D422" t="str">
            <v>01/04/2003</v>
          </cell>
          <cell r="E422" t="str">
            <v>OPR. TANK RPM 5</v>
          </cell>
          <cell r="F422" t="str">
            <v>11</v>
          </cell>
          <cell r="G422" t="str">
            <v>03/01/2000</v>
          </cell>
          <cell r="H422">
            <v>18703</v>
          </cell>
          <cell r="I422" t="str">
            <v>0000034455</v>
          </cell>
          <cell r="J422" t="str">
            <v>SMA</v>
          </cell>
          <cell r="K422" t="str">
            <v>SMA.SOS/PERSAMAAN</v>
          </cell>
          <cell r="L422" t="str">
            <v>SUNGAI GERONG</v>
          </cell>
          <cell r="M422" t="str">
            <v>01/08/1970</v>
          </cell>
          <cell r="N422" t="str">
            <v>E13119</v>
          </cell>
          <cell r="O422" t="str">
            <v>I T P</v>
          </cell>
          <cell r="P422">
            <v>4</v>
          </cell>
          <cell r="Q422">
            <v>5</v>
          </cell>
          <cell r="R422">
            <v>5</v>
          </cell>
          <cell r="S422">
            <v>13.333333333333334</v>
          </cell>
          <cell r="T422">
            <v>3</v>
          </cell>
          <cell r="U422">
            <v>4</v>
          </cell>
          <cell r="V422">
            <v>0</v>
          </cell>
          <cell r="W422">
            <v>53</v>
          </cell>
          <cell r="X422">
            <v>38792</v>
          </cell>
        </row>
        <row r="423">
          <cell r="A423" t="str">
            <v>402029</v>
          </cell>
          <cell r="B423" t="str">
            <v xml:space="preserve">SUPARNO    </v>
          </cell>
          <cell r="C423" t="str">
            <v>11</v>
          </cell>
          <cell r="D423" t="str">
            <v>01/04/2000</v>
          </cell>
          <cell r="E423" t="str">
            <v>PMK. SLOP SYSTEM SG</v>
          </cell>
          <cell r="F423" t="str">
            <v>10</v>
          </cell>
          <cell r="G423" t="str">
            <v>01/09/2003</v>
          </cell>
          <cell r="H423">
            <v>18449</v>
          </cell>
          <cell r="I423" t="str">
            <v>0000054466</v>
          </cell>
          <cell r="J423" t="str">
            <v>SMA</v>
          </cell>
          <cell r="K423" t="str">
            <v>SMA.SOS/PERSAMAAN</v>
          </cell>
          <cell r="L423" t="str">
            <v>SUNGAI GERONG</v>
          </cell>
          <cell r="M423" t="str">
            <v>01/05/1970</v>
          </cell>
          <cell r="N423" t="str">
            <v>E13119</v>
          </cell>
          <cell r="O423" t="str">
            <v>I T P</v>
          </cell>
          <cell r="P423">
            <v>4</v>
          </cell>
          <cell r="Q423">
            <v>6</v>
          </cell>
          <cell r="R423">
            <v>6</v>
          </cell>
          <cell r="S423">
            <v>16.666666666666668</v>
          </cell>
          <cell r="T423">
            <v>3</v>
          </cell>
          <cell r="U423">
            <v>1</v>
          </cell>
          <cell r="V423">
            <v>-1</v>
          </cell>
          <cell r="W423">
            <v>54</v>
          </cell>
          <cell r="X423">
            <v>38538</v>
          </cell>
        </row>
        <row r="424">
          <cell r="A424" t="str">
            <v>402215</v>
          </cell>
          <cell r="B424" t="str">
            <v xml:space="preserve">ANDRY LIMAS  SE  </v>
          </cell>
          <cell r="C424" t="str">
            <v>08</v>
          </cell>
          <cell r="D424" t="str">
            <v>01/04/2003</v>
          </cell>
          <cell r="E424" t="str">
            <v>AST. BIAYA PEKERJA PIMP</v>
          </cell>
          <cell r="F424" t="str">
            <v>08</v>
          </cell>
          <cell r="G424" t="str">
            <v>03/01/2000</v>
          </cell>
          <cell r="H424">
            <v>18700</v>
          </cell>
          <cell r="I424" t="str">
            <v>0000055556</v>
          </cell>
          <cell r="J424" t="str">
            <v>S1</v>
          </cell>
          <cell r="K424" t="str">
            <v>EKONOMI MANAGEMENT</v>
          </cell>
          <cell r="L424" t="str">
            <v>PLAJU</v>
          </cell>
          <cell r="M424" t="str">
            <v>01/05/1974</v>
          </cell>
          <cell r="N424" t="str">
            <v>E13830</v>
          </cell>
          <cell r="O424" t="str">
            <v>PERBENDAHARAAN</v>
          </cell>
          <cell r="P424">
            <v>5</v>
          </cell>
          <cell r="Q424">
            <v>5</v>
          </cell>
          <cell r="R424">
            <v>6</v>
          </cell>
          <cell r="S424">
            <v>16.666666666666668</v>
          </cell>
          <cell r="T424">
            <v>7</v>
          </cell>
          <cell r="U424">
            <v>4</v>
          </cell>
          <cell r="V424">
            <v>0</v>
          </cell>
          <cell r="W424">
            <v>53</v>
          </cell>
          <cell r="X424">
            <v>38789</v>
          </cell>
        </row>
        <row r="425">
          <cell r="A425" t="str">
            <v>402297</v>
          </cell>
          <cell r="B425" t="str">
            <v xml:space="preserve">DARMAWATI    </v>
          </cell>
          <cell r="C425" t="str">
            <v>08</v>
          </cell>
          <cell r="D425" t="str">
            <v>01/04/2001</v>
          </cell>
          <cell r="E425" t="str">
            <v>SEKRETARIS MAN  IAD-II</v>
          </cell>
          <cell r="F425" t="str">
            <v>07</v>
          </cell>
          <cell r="G425" t="str">
            <v>01/04/2002</v>
          </cell>
          <cell r="H425">
            <v>18285</v>
          </cell>
          <cell r="I425" t="str">
            <v>0000055655</v>
          </cell>
          <cell r="K425" t="str">
            <v>D1-CIVICS HUKUM</v>
          </cell>
          <cell r="L425" t="str">
            <v>PLAJU</v>
          </cell>
          <cell r="M425" t="str">
            <v>31/05/1971</v>
          </cell>
          <cell r="N425" t="str">
            <v>J02100</v>
          </cell>
          <cell r="O425" t="str">
            <v>IAD-II</v>
          </cell>
          <cell r="P425">
            <v>6</v>
          </cell>
          <cell r="Q425">
            <v>5</v>
          </cell>
          <cell r="R425">
            <v>5</v>
          </cell>
          <cell r="S425">
            <v>16.666666666666668</v>
          </cell>
          <cell r="T425" t="e">
            <v>#N/A</v>
          </cell>
          <cell r="U425">
            <v>2</v>
          </cell>
          <cell r="V425">
            <v>-1</v>
          </cell>
          <cell r="W425">
            <v>54</v>
          </cell>
          <cell r="X425">
            <v>38374</v>
          </cell>
        </row>
        <row r="426">
          <cell r="A426" t="str">
            <v>402467</v>
          </cell>
          <cell r="B426" t="str">
            <v xml:space="preserve">HUSNI THAMRIN    </v>
          </cell>
          <cell r="C426" t="str">
            <v>07</v>
          </cell>
          <cell r="D426" t="str">
            <v>01/10/2001</v>
          </cell>
          <cell r="E426" t="str">
            <v>MPPK S/D 30042004</v>
          </cell>
          <cell r="F426" t="str">
            <v>07</v>
          </cell>
          <cell r="G426" t="str">
            <v>19/04/2003</v>
          </cell>
          <cell r="H426">
            <v>17642</v>
          </cell>
          <cell r="I426" t="str">
            <v>0000066655</v>
          </cell>
          <cell r="J426" t="str">
            <v>SMK</v>
          </cell>
          <cell r="K426" t="str">
            <v>P G A A</v>
          </cell>
          <cell r="L426" t="str">
            <v>PLAJU</v>
          </cell>
          <cell r="M426" t="str">
            <v>22/05/1969</v>
          </cell>
          <cell r="N426" t="str">
            <v>E13730</v>
          </cell>
          <cell r="O426" t="str">
            <v>H I K</v>
          </cell>
          <cell r="P426">
            <v>6</v>
          </cell>
          <cell r="Q426">
            <v>5</v>
          </cell>
          <cell r="R426">
            <v>5</v>
          </cell>
          <cell r="S426">
            <v>16.666666666666668</v>
          </cell>
          <cell r="T426">
            <v>3</v>
          </cell>
          <cell r="U426">
            <v>1</v>
          </cell>
          <cell r="V426">
            <v>0</v>
          </cell>
          <cell r="W426">
            <v>56</v>
          </cell>
          <cell r="X426">
            <v>37730</v>
          </cell>
        </row>
        <row r="427">
          <cell r="A427" t="str">
            <v>402548</v>
          </cell>
          <cell r="B427" t="str">
            <v xml:space="preserve">JEMIAR    </v>
          </cell>
          <cell r="C427" t="str">
            <v>08</v>
          </cell>
          <cell r="D427" t="str">
            <v>01/10/2002</v>
          </cell>
          <cell r="E427" t="str">
            <v>MPPK S/D 31072004</v>
          </cell>
          <cell r="F427" t="str">
            <v>08</v>
          </cell>
          <cell r="G427" t="str">
            <v>27/07/2003</v>
          </cell>
          <cell r="H427">
            <v>17741</v>
          </cell>
          <cell r="I427" t="str">
            <v>0000055645</v>
          </cell>
          <cell r="J427" t="str">
            <v>SMK</v>
          </cell>
          <cell r="K427" t="str">
            <v>SGA / SPG</v>
          </cell>
          <cell r="L427" t="str">
            <v>PLAJU</v>
          </cell>
          <cell r="M427" t="str">
            <v>16/01/1970</v>
          </cell>
          <cell r="N427" t="str">
            <v>E13730</v>
          </cell>
          <cell r="O427" t="str">
            <v>H I K</v>
          </cell>
          <cell r="P427">
            <v>6</v>
          </cell>
          <cell r="Q427">
            <v>4</v>
          </cell>
          <cell r="R427">
            <v>5</v>
          </cell>
          <cell r="S427">
            <v>15</v>
          </cell>
          <cell r="T427">
            <v>3</v>
          </cell>
          <cell r="U427">
            <v>1</v>
          </cell>
          <cell r="V427">
            <v>0</v>
          </cell>
          <cell r="W427">
            <v>56</v>
          </cell>
          <cell r="X427">
            <v>37829</v>
          </cell>
        </row>
        <row r="428">
          <cell r="A428" t="str">
            <v>402637</v>
          </cell>
          <cell r="B428" t="str">
            <v xml:space="preserve">LUSTINA SETEL  DRA  </v>
          </cell>
          <cell r="C428" t="str">
            <v>07</v>
          </cell>
          <cell r="D428" t="str">
            <v>01/04/2003</v>
          </cell>
          <cell r="E428" t="str">
            <v>MPPK S/D 29022005</v>
          </cell>
          <cell r="F428" t="str">
            <v>06</v>
          </cell>
          <cell r="G428" t="str">
            <v>26/02/2004</v>
          </cell>
          <cell r="H428">
            <v>17955</v>
          </cell>
          <cell r="I428" t="str">
            <v>0000066655</v>
          </cell>
          <cell r="J428" t="str">
            <v>S1</v>
          </cell>
          <cell r="K428" t="str">
            <v>EKONOMI MANAGEMENT</v>
          </cell>
          <cell r="L428" t="str">
            <v>PLAJU</v>
          </cell>
          <cell r="M428" t="str">
            <v>31/05/1971</v>
          </cell>
          <cell r="N428" t="str">
            <v>E13730</v>
          </cell>
          <cell r="O428" t="str">
            <v>H I K</v>
          </cell>
          <cell r="P428">
            <v>6</v>
          </cell>
          <cell r="Q428">
            <v>5</v>
          </cell>
          <cell r="R428">
            <v>5</v>
          </cell>
          <cell r="S428">
            <v>16.666666666666668</v>
          </cell>
          <cell r="T428">
            <v>7</v>
          </cell>
          <cell r="U428">
            <v>0</v>
          </cell>
          <cell r="V428">
            <v>-1</v>
          </cell>
          <cell r="W428">
            <v>55</v>
          </cell>
          <cell r="X428">
            <v>38043</v>
          </cell>
        </row>
        <row r="429">
          <cell r="A429" t="str">
            <v>402701</v>
          </cell>
          <cell r="B429" t="str">
            <v xml:space="preserve">MARWATI    </v>
          </cell>
          <cell r="C429" t="str">
            <v>07</v>
          </cell>
          <cell r="D429" t="str">
            <v>01/10/2002</v>
          </cell>
          <cell r="E429" t="str">
            <v>MPPK S/D 30092004</v>
          </cell>
          <cell r="F429" t="str">
            <v>07</v>
          </cell>
          <cell r="G429" t="str">
            <v>11/09/2003</v>
          </cell>
          <cell r="H429">
            <v>17787</v>
          </cell>
          <cell r="I429" t="str">
            <v>0000066655</v>
          </cell>
          <cell r="J429" t="str">
            <v>SMK</v>
          </cell>
          <cell r="K429" t="str">
            <v>SGA / SPG</v>
          </cell>
          <cell r="L429" t="str">
            <v>PLAJU</v>
          </cell>
          <cell r="M429" t="str">
            <v>25/09/1969</v>
          </cell>
          <cell r="N429" t="str">
            <v>E13730</v>
          </cell>
          <cell r="O429" t="str">
            <v>H I K</v>
          </cell>
          <cell r="P429">
            <v>6</v>
          </cell>
          <cell r="Q429">
            <v>5</v>
          </cell>
          <cell r="R429">
            <v>5</v>
          </cell>
          <cell r="S429">
            <v>16.666666666666668</v>
          </cell>
          <cell r="T429">
            <v>3</v>
          </cell>
          <cell r="U429">
            <v>1</v>
          </cell>
          <cell r="V429">
            <v>0</v>
          </cell>
          <cell r="W429">
            <v>56</v>
          </cell>
          <cell r="X429">
            <v>37875</v>
          </cell>
        </row>
        <row r="430">
          <cell r="A430" t="str">
            <v>402856</v>
          </cell>
          <cell r="B430" t="str">
            <v xml:space="preserve">NURHANA    </v>
          </cell>
          <cell r="C430" t="str">
            <v>08</v>
          </cell>
          <cell r="D430" t="str">
            <v>01/04/2002</v>
          </cell>
          <cell r="E430" t="str">
            <v>MPPK S/D 30042004</v>
          </cell>
          <cell r="F430" t="str">
            <v>08</v>
          </cell>
          <cell r="G430" t="str">
            <v>15/04/2003</v>
          </cell>
          <cell r="H430">
            <v>17638</v>
          </cell>
          <cell r="I430" t="str">
            <v>0000066665</v>
          </cell>
          <cell r="J430" t="str">
            <v>SMK</v>
          </cell>
          <cell r="K430" t="str">
            <v>P G A A</v>
          </cell>
          <cell r="L430" t="str">
            <v>PLAJU</v>
          </cell>
          <cell r="M430" t="str">
            <v>21/03/1969</v>
          </cell>
          <cell r="N430" t="str">
            <v>E13730</v>
          </cell>
          <cell r="O430" t="str">
            <v>H I K</v>
          </cell>
          <cell r="P430">
            <v>6</v>
          </cell>
          <cell r="Q430">
            <v>6</v>
          </cell>
          <cell r="R430">
            <v>5</v>
          </cell>
          <cell r="S430">
            <v>18.333333333333332</v>
          </cell>
          <cell r="T430">
            <v>3</v>
          </cell>
          <cell r="U430">
            <v>1</v>
          </cell>
          <cell r="V430">
            <v>0</v>
          </cell>
          <cell r="W430">
            <v>56</v>
          </cell>
          <cell r="X430">
            <v>37726</v>
          </cell>
        </row>
        <row r="431">
          <cell r="A431" t="str">
            <v>402937</v>
          </cell>
          <cell r="B431" t="str">
            <v xml:space="preserve">RUSNIAMAH    </v>
          </cell>
          <cell r="C431" t="str">
            <v>08</v>
          </cell>
          <cell r="D431" t="str">
            <v>01/04/2002</v>
          </cell>
          <cell r="E431" t="str">
            <v>MPPK S/D 31032005</v>
          </cell>
          <cell r="F431" t="str">
            <v>08</v>
          </cell>
          <cell r="G431" t="str">
            <v>14/03/2004</v>
          </cell>
          <cell r="H431">
            <v>17971</v>
          </cell>
          <cell r="I431" t="str">
            <v>0000066666</v>
          </cell>
          <cell r="J431" t="str">
            <v>SMK</v>
          </cell>
          <cell r="K431" t="str">
            <v>SGA / SPG</v>
          </cell>
          <cell r="L431" t="str">
            <v>PLAJU</v>
          </cell>
          <cell r="M431" t="str">
            <v>20/03/1969</v>
          </cell>
          <cell r="N431" t="str">
            <v>E13730</v>
          </cell>
          <cell r="O431" t="str">
            <v>H I K</v>
          </cell>
          <cell r="P431">
            <v>6</v>
          </cell>
          <cell r="Q431">
            <v>6</v>
          </cell>
          <cell r="R431">
            <v>6</v>
          </cell>
          <cell r="S431">
            <v>20</v>
          </cell>
          <cell r="T431">
            <v>3</v>
          </cell>
          <cell r="U431">
            <v>0</v>
          </cell>
          <cell r="V431">
            <v>0</v>
          </cell>
          <cell r="W431">
            <v>55</v>
          </cell>
          <cell r="X431">
            <v>38060</v>
          </cell>
        </row>
        <row r="432">
          <cell r="A432" t="str">
            <v>402953</v>
          </cell>
          <cell r="B432" t="str">
            <v xml:space="preserve">SITI ROHANI    </v>
          </cell>
          <cell r="C432" t="str">
            <v>08</v>
          </cell>
          <cell r="D432" t="str">
            <v>01/04/2003</v>
          </cell>
          <cell r="E432" t="str">
            <v>MPPK S/D 29022005</v>
          </cell>
          <cell r="F432" t="str">
            <v>08</v>
          </cell>
          <cell r="G432" t="str">
            <v>02/02/2004</v>
          </cell>
          <cell r="H432">
            <v>17931</v>
          </cell>
          <cell r="I432" t="str">
            <v>0000055655</v>
          </cell>
          <cell r="J432" t="str">
            <v>SMK</v>
          </cell>
          <cell r="K432" t="str">
            <v>SGA / SPG</v>
          </cell>
          <cell r="L432" t="str">
            <v>PLAJU</v>
          </cell>
          <cell r="M432" t="str">
            <v>05/05/1969</v>
          </cell>
          <cell r="N432" t="str">
            <v>E13730</v>
          </cell>
          <cell r="O432" t="str">
            <v>H I K</v>
          </cell>
          <cell r="P432">
            <v>6</v>
          </cell>
          <cell r="Q432">
            <v>5</v>
          </cell>
          <cell r="R432">
            <v>5</v>
          </cell>
          <cell r="S432">
            <v>16.666666666666668</v>
          </cell>
          <cell r="T432">
            <v>3</v>
          </cell>
          <cell r="U432">
            <v>0</v>
          </cell>
          <cell r="V432">
            <v>0</v>
          </cell>
          <cell r="W432">
            <v>55</v>
          </cell>
          <cell r="X432">
            <v>38019</v>
          </cell>
        </row>
        <row r="433">
          <cell r="A433" t="str">
            <v>403163</v>
          </cell>
          <cell r="B433" t="str">
            <v xml:space="preserve">YUNAWATI    </v>
          </cell>
          <cell r="C433" t="str">
            <v>08</v>
          </cell>
          <cell r="D433" t="str">
            <v>01/04/2002</v>
          </cell>
          <cell r="E433" t="str">
            <v>MPPK S/D 31122004</v>
          </cell>
          <cell r="F433" t="str">
            <v>08</v>
          </cell>
          <cell r="G433" t="str">
            <v>29/12/2003</v>
          </cell>
          <cell r="H433">
            <v>17896</v>
          </cell>
          <cell r="I433" t="str">
            <v>0000055555</v>
          </cell>
          <cell r="J433" t="str">
            <v>SMA</v>
          </cell>
          <cell r="K433" t="str">
            <v>S.M.A-C/SOSIAL</v>
          </cell>
          <cell r="L433" t="str">
            <v>PLAJU</v>
          </cell>
          <cell r="M433" t="str">
            <v>14/10/1971</v>
          </cell>
          <cell r="N433" t="str">
            <v>E13730</v>
          </cell>
          <cell r="O433" t="str">
            <v>H I K</v>
          </cell>
          <cell r="P433">
            <v>5</v>
          </cell>
          <cell r="Q433">
            <v>5</v>
          </cell>
          <cell r="R433">
            <v>5</v>
          </cell>
          <cell r="S433">
            <v>15</v>
          </cell>
          <cell r="T433">
            <v>3</v>
          </cell>
          <cell r="U433">
            <v>1</v>
          </cell>
          <cell r="V433">
            <v>0</v>
          </cell>
          <cell r="W433">
            <v>56</v>
          </cell>
          <cell r="X433">
            <v>37984</v>
          </cell>
        </row>
        <row r="434">
          <cell r="A434" t="str">
            <v>403269</v>
          </cell>
          <cell r="B434" t="str">
            <v xml:space="preserve">MUHAMMAD YUSUF    </v>
          </cell>
          <cell r="C434" t="str">
            <v>08</v>
          </cell>
          <cell r="D434" t="str">
            <v>01/10/2003</v>
          </cell>
          <cell r="E434" t="str">
            <v>MPPK S/D 31032005</v>
          </cell>
          <cell r="F434" t="str">
            <v>08</v>
          </cell>
          <cell r="G434" t="str">
            <v>26/03/2004</v>
          </cell>
          <cell r="H434">
            <v>17983</v>
          </cell>
          <cell r="I434" t="str">
            <v>0000056565</v>
          </cell>
          <cell r="J434" t="str">
            <v>SMK</v>
          </cell>
          <cell r="K434" t="str">
            <v>SMEA KOPERASI</v>
          </cell>
          <cell r="L434" t="str">
            <v>PLAJU</v>
          </cell>
          <cell r="M434" t="str">
            <v>19/05/1972</v>
          </cell>
          <cell r="N434" t="str">
            <v>E13730</v>
          </cell>
          <cell r="O434" t="str">
            <v>H I K</v>
          </cell>
          <cell r="P434">
            <v>5</v>
          </cell>
          <cell r="Q434">
            <v>6</v>
          </cell>
          <cell r="R434">
            <v>5</v>
          </cell>
          <cell r="S434">
            <v>16.666666666666668</v>
          </cell>
          <cell r="T434">
            <v>3</v>
          </cell>
          <cell r="U434">
            <v>0</v>
          </cell>
          <cell r="V434">
            <v>0</v>
          </cell>
          <cell r="W434">
            <v>55</v>
          </cell>
          <cell r="X434">
            <v>38072</v>
          </cell>
        </row>
        <row r="435">
          <cell r="A435" t="str">
            <v>403577</v>
          </cell>
          <cell r="B435" t="str">
            <v xml:space="preserve">MINARNO    </v>
          </cell>
          <cell r="C435" t="str">
            <v>10</v>
          </cell>
          <cell r="D435" t="str">
            <v>01/04/2002</v>
          </cell>
          <cell r="E435" t="str">
            <v>MPPK S/D 31122004</v>
          </cell>
          <cell r="F435" t="str">
            <v>10</v>
          </cell>
          <cell r="G435" t="str">
            <v>08/12/2003</v>
          </cell>
          <cell r="H435">
            <v>17875</v>
          </cell>
          <cell r="I435" t="str">
            <v>0000055545</v>
          </cell>
          <cell r="J435" t="str">
            <v>SMA</v>
          </cell>
          <cell r="K435" t="str">
            <v>SMA-SOSIAL/PERSAMAAN</v>
          </cell>
          <cell r="L435" t="str">
            <v>SUNGAI GERONG</v>
          </cell>
          <cell r="M435" t="str">
            <v>01/05/1970</v>
          </cell>
          <cell r="N435" t="str">
            <v>E13730</v>
          </cell>
          <cell r="O435" t="str">
            <v>H I K</v>
          </cell>
          <cell r="P435">
            <v>5</v>
          </cell>
          <cell r="Q435">
            <v>4</v>
          </cell>
          <cell r="R435">
            <v>5</v>
          </cell>
          <cell r="S435">
            <v>13.333333333333334</v>
          </cell>
          <cell r="T435">
            <v>3</v>
          </cell>
          <cell r="U435">
            <v>1</v>
          </cell>
          <cell r="V435">
            <v>0</v>
          </cell>
          <cell r="W435">
            <v>56</v>
          </cell>
          <cell r="X435">
            <v>37963</v>
          </cell>
        </row>
        <row r="436">
          <cell r="A436" t="str">
            <v>403641</v>
          </cell>
          <cell r="B436" t="str">
            <v xml:space="preserve">ALAMSYAH Z    </v>
          </cell>
          <cell r="C436" t="str">
            <v>10</v>
          </cell>
          <cell r="D436" t="str">
            <v>01/04/2002</v>
          </cell>
          <cell r="E436" t="str">
            <v>AST. JAGA PENY PROD SG</v>
          </cell>
          <cell r="F436" t="str">
            <v>09</v>
          </cell>
          <cell r="G436" t="str">
            <v>01/09/2003</v>
          </cell>
          <cell r="H436">
            <v>18264</v>
          </cell>
          <cell r="I436" t="str">
            <v>0000045656</v>
          </cell>
          <cell r="J436" t="str">
            <v>SMA</v>
          </cell>
          <cell r="K436" t="str">
            <v>SMA.SOS/PERSAMAAN</v>
          </cell>
          <cell r="L436" t="str">
            <v>SUNGAI GERONG</v>
          </cell>
          <cell r="M436" t="str">
            <v>06/03/1972</v>
          </cell>
          <cell r="N436" t="str">
            <v>E13119</v>
          </cell>
          <cell r="O436" t="str">
            <v>I T P</v>
          </cell>
          <cell r="P436">
            <v>6</v>
          </cell>
          <cell r="Q436">
            <v>5</v>
          </cell>
          <cell r="R436">
            <v>6</v>
          </cell>
          <cell r="S436">
            <v>18.333333333333332</v>
          </cell>
          <cell r="T436">
            <v>3</v>
          </cell>
          <cell r="U436">
            <v>1</v>
          </cell>
          <cell r="V436">
            <v>-1</v>
          </cell>
          <cell r="W436">
            <v>54</v>
          </cell>
          <cell r="X436">
            <v>38353</v>
          </cell>
        </row>
        <row r="437">
          <cell r="A437" t="str">
            <v>403658</v>
          </cell>
          <cell r="B437" t="str">
            <v xml:space="preserve">AMIR LACONY  A.MD  </v>
          </cell>
          <cell r="C437" t="str">
            <v>07</v>
          </cell>
          <cell r="D437" t="str">
            <v>01/04/2000</v>
          </cell>
          <cell r="E437" t="str">
            <v>PWS. JAGA TANK FARM PL</v>
          </cell>
          <cell r="F437" t="str">
            <v>06</v>
          </cell>
          <cell r="G437" t="str">
            <v>01/05/2002</v>
          </cell>
          <cell r="H437">
            <v>18402</v>
          </cell>
          <cell r="I437" t="str">
            <v>0000054565</v>
          </cell>
          <cell r="J437" t="str">
            <v>D3</v>
          </cell>
          <cell r="K437" t="str">
            <v>AKA PENGILANGAN &amp; P'KIMIA</v>
          </cell>
          <cell r="L437" t="str">
            <v>SUNGAI GERONG</v>
          </cell>
          <cell r="M437" t="str">
            <v>19/05/1972</v>
          </cell>
          <cell r="N437" t="str">
            <v>E13119</v>
          </cell>
          <cell r="O437" t="str">
            <v>I T P</v>
          </cell>
          <cell r="P437">
            <v>5</v>
          </cell>
          <cell r="Q437">
            <v>6</v>
          </cell>
          <cell r="R437">
            <v>5</v>
          </cell>
          <cell r="S437">
            <v>16.666666666666668</v>
          </cell>
          <cell r="T437">
            <v>6</v>
          </cell>
          <cell r="U437">
            <v>2</v>
          </cell>
          <cell r="V437">
            <v>-1</v>
          </cell>
          <cell r="W437">
            <v>54</v>
          </cell>
          <cell r="X437">
            <v>38491</v>
          </cell>
        </row>
        <row r="438">
          <cell r="A438" t="str">
            <v>403714</v>
          </cell>
          <cell r="B438" t="str">
            <v xml:space="preserve">RIDUAN  AB.    </v>
          </cell>
          <cell r="C438" t="str">
            <v>11</v>
          </cell>
          <cell r="D438" t="str">
            <v>01/04/2000</v>
          </cell>
          <cell r="E438" t="str">
            <v>PMK. CONS PD METER SG</v>
          </cell>
          <cell r="F438" t="str">
            <v>10</v>
          </cell>
          <cell r="G438" t="str">
            <v>03/01/2000</v>
          </cell>
          <cell r="H438">
            <v>18560</v>
          </cell>
          <cell r="I438" t="str">
            <v>0000054455</v>
          </cell>
          <cell r="J438" t="str">
            <v>SMA</v>
          </cell>
          <cell r="K438" t="str">
            <v>SMA-SOSIAL/PERSAMAAN</v>
          </cell>
          <cell r="L438" t="str">
            <v>SUNGAI GERONG</v>
          </cell>
          <cell r="M438" t="str">
            <v>31/08/1970</v>
          </cell>
          <cell r="N438" t="str">
            <v>E13119</v>
          </cell>
          <cell r="O438" t="str">
            <v>I T P</v>
          </cell>
          <cell r="P438">
            <v>4</v>
          </cell>
          <cell r="Q438">
            <v>5</v>
          </cell>
          <cell r="R438">
            <v>5</v>
          </cell>
          <cell r="S438">
            <v>13.333333333333334</v>
          </cell>
          <cell r="T438">
            <v>3</v>
          </cell>
          <cell r="U438">
            <v>4</v>
          </cell>
          <cell r="V438">
            <v>-1</v>
          </cell>
          <cell r="W438">
            <v>54</v>
          </cell>
          <cell r="X438">
            <v>38649</v>
          </cell>
        </row>
        <row r="439">
          <cell r="A439" t="str">
            <v>403747</v>
          </cell>
          <cell r="B439" t="str">
            <v xml:space="preserve">SUKANTA    </v>
          </cell>
          <cell r="C439" t="str">
            <v>11</v>
          </cell>
          <cell r="D439" t="str">
            <v>01/04/2000</v>
          </cell>
          <cell r="E439" t="str">
            <v>PMK. LOADING PLAJU</v>
          </cell>
          <cell r="F439" t="str">
            <v>10</v>
          </cell>
          <cell r="G439" t="str">
            <v>01/09/2003</v>
          </cell>
          <cell r="H439">
            <v>18387</v>
          </cell>
          <cell r="I439" t="str">
            <v>0000054455</v>
          </cell>
          <cell r="J439" t="str">
            <v>SMA</v>
          </cell>
          <cell r="K439" t="str">
            <v>SMA.SOS/PERSAMAAN</v>
          </cell>
          <cell r="L439" t="str">
            <v>SUNGAI GERONG</v>
          </cell>
          <cell r="M439" t="str">
            <v>01/05/1970</v>
          </cell>
          <cell r="N439" t="str">
            <v>E13119</v>
          </cell>
          <cell r="O439" t="str">
            <v>I T P</v>
          </cell>
          <cell r="P439">
            <v>4</v>
          </cell>
          <cell r="Q439">
            <v>5</v>
          </cell>
          <cell r="R439">
            <v>5</v>
          </cell>
          <cell r="S439">
            <v>13.333333333333334</v>
          </cell>
          <cell r="T439">
            <v>3</v>
          </cell>
          <cell r="U439">
            <v>1</v>
          </cell>
          <cell r="V439">
            <v>-1</v>
          </cell>
          <cell r="W439">
            <v>54</v>
          </cell>
          <cell r="X439">
            <v>38476</v>
          </cell>
        </row>
        <row r="440">
          <cell r="A440" t="str">
            <v>404013</v>
          </cell>
          <cell r="B440" t="str">
            <v xml:space="preserve">ACHMAD SAYUTI    </v>
          </cell>
          <cell r="C440" t="str">
            <v>11</v>
          </cell>
          <cell r="D440" t="str">
            <v>01/04/2002</v>
          </cell>
          <cell r="E440" t="str">
            <v>OPR. TANK RPM - O</v>
          </cell>
          <cell r="F440" t="str">
            <v>11</v>
          </cell>
          <cell r="G440" t="str">
            <v>03/01/2000</v>
          </cell>
          <cell r="H440">
            <v>18503</v>
          </cell>
          <cell r="I440" t="str">
            <v>0000054656</v>
          </cell>
          <cell r="J440" t="str">
            <v>SMA</v>
          </cell>
          <cell r="K440" t="str">
            <v>SMA-SOSIAL/PERSAMAAN</v>
          </cell>
          <cell r="L440" t="str">
            <v>PLAJU</v>
          </cell>
          <cell r="M440" t="str">
            <v>28/08/1969</v>
          </cell>
          <cell r="N440" t="str">
            <v>E13119</v>
          </cell>
          <cell r="O440" t="str">
            <v>I T P</v>
          </cell>
          <cell r="P440">
            <v>6</v>
          </cell>
          <cell r="Q440">
            <v>5</v>
          </cell>
          <cell r="R440">
            <v>6</v>
          </cell>
          <cell r="S440">
            <v>18.333333333333332</v>
          </cell>
          <cell r="T440">
            <v>3</v>
          </cell>
          <cell r="U440">
            <v>4</v>
          </cell>
          <cell r="V440">
            <v>0</v>
          </cell>
          <cell r="W440">
            <v>54</v>
          </cell>
          <cell r="X440">
            <v>38592</v>
          </cell>
        </row>
        <row r="441">
          <cell r="A441" t="str">
            <v>404905</v>
          </cell>
          <cell r="B441" t="str">
            <v xml:space="preserve">FREDY MURSALIN    </v>
          </cell>
          <cell r="C441" t="str">
            <v>10</v>
          </cell>
          <cell r="D441" t="str">
            <v>01/04/2001</v>
          </cell>
          <cell r="E441" t="str">
            <v>AST. SIPIL AREA-III</v>
          </cell>
          <cell r="F441" t="str">
            <v>09</v>
          </cell>
          <cell r="G441" t="str">
            <v>03/01/2000</v>
          </cell>
          <cell r="H441">
            <v>18364</v>
          </cell>
          <cell r="I441" t="str">
            <v>0000056556</v>
          </cell>
          <cell r="J441" t="str">
            <v>SD</v>
          </cell>
          <cell r="K441" t="str">
            <v>SEKOLAH DASAR</v>
          </cell>
          <cell r="L441" t="str">
            <v>PLAJU</v>
          </cell>
          <cell r="M441" t="str">
            <v>03/02/1972</v>
          </cell>
          <cell r="N441" t="str">
            <v>E13530</v>
          </cell>
          <cell r="O441" t="str">
            <v>FASUM</v>
          </cell>
          <cell r="P441">
            <v>5</v>
          </cell>
          <cell r="Q441">
            <v>5</v>
          </cell>
          <cell r="R441">
            <v>6</v>
          </cell>
          <cell r="S441">
            <v>16.666666666666668</v>
          </cell>
          <cell r="T441">
            <v>1</v>
          </cell>
          <cell r="U441">
            <v>4</v>
          </cell>
          <cell r="V441">
            <v>-1</v>
          </cell>
          <cell r="W441">
            <v>54</v>
          </cell>
          <cell r="X441">
            <v>38453</v>
          </cell>
        </row>
        <row r="442">
          <cell r="A442" t="str">
            <v>405026</v>
          </cell>
          <cell r="B442" t="str">
            <v xml:space="preserve">HARTADI    </v>
          </cell>
          <cell r="C442" t="str">
            <v>09</v>
          </cell>
          <cell r="D442" t="str">
            <v>01/10/2001</v>
          </cell>
          <cell r="E442" t="str">
            <v>AST. JAGA CONSOLE POLYPRO</v>
          </cell>
          <cell r="F442" t="str">
            <v>08</v>
          </cell>
          <cell r="G442" t="str">
            <v>16/09/2002</v>
          </cell>
          <cell r="H442">
            <v>19642</v>
          </cell>
          <cell r="I442" t="str">
            <v>0000056556</v>
          </cell>
          <cell r="J442" t="str">
            <v>SMP</v>
          </cell>
          <cell r="K442" t="str">
            <v>S M P</v>
          </cell>
          <cell r="L442" t="str">
            <v>PLAJU</v>
          </cell>
          <cell r="M442" t="str">
            <v>17/01/1972</v>
          </cell>
          <cell r="N442" t="str">
            <v>E13131</v>
          </cell>
          <cell r="O442" t="str">
            <v>P P</v>
          </cell>
          <cell r="P442">
            <v>5</v>
          </cell>
          <cell r="Q442">
            <v>5</v>
          </cell>
          <cell r="R442">
            <v>6</v>
          </cell>
          <cell r="S442">
            <v>16.666666666666668</v>
          </cell>
          <cell r="T442">
            <v>2</v>
          </cell>
          <cell r="U442">
            <v>2</v>
          </cell>
          <cell r="V442">
            <v>-1</v>
          </cell>
          <cell r="W442">
            <v>51</v>
          </cell>
          <cell r="X442">
            <v>39731</v>
          </cell>
        </row>
        <row r="443">
          <cell r="A443" t="str">
            <v>405464</v>
          </cell>
          <cell r="B443" t="str">
            <v xml:space="preserve">JULIANUS  M.    </v>
          </cell>
          <cell r="C443" t="str">
            <v>11</v>
          </cell>
          <cell r="D443" t="str">
            <v>01/04/2002</v>
          </cell>
          <cell r="E443" t="str">
            <v>PIMP. KAPAL MB. KEMARO I</v>
          </cell>
          <cell r="F443" t="str">
            <v>10</v>
          </cell>
          <cell r="G443" t="str">
            <v>03/01/2000</v>
          </cell>
          <cell r="H443">
            <v>19108</v>
          </cell>
          <cell r="I443" t="str">
            <v>0000056555</v>
          </cell>
          <cell r="J443" t="str">
            <v>SD</v>
          </cell>
          <cell r="K443" t="str">
            <v>SEKOLAH DASAR</v>
          </cell>
          <cell r="L443" t="str">
            <v>PLAJU</v>
          </cell>
          <cell r="M443" t="str">
            <v>15/12/1972</v>
          </cell>
          <cell r="N443" t="str">
            <v>E13C00</v>
          </cell>
          <cell r="O443" t="str">
            <v>DOK &amp; PKP</v>
          </cell>
          <cell r="P443">
            <v>5</v>
          </cell>
          <cell r="Q443">
            <v>5</v>
          </cell>
          <cell r="R443">
            <v>5</v>
          </cell>
          <cell r="S443">
            <v>15</v>
          </cell>
          <cell r="T443">
            <v>1</v>
          </cell>
          <cell r="U443">
            <v>4</v>
          </cell>
          <cell r="V443">
            <v>-1</v>
          </cell>
          <cell r="W443">
            <v>52</v>
          </cell>
          <cell r="X443">
            <v>39196</v>
          </cell>
        </row>
        <row r="444">
          <cell r="A444" t="str">
            <v>406671</v>
          </cell>
          <cell r="B444" t="str">
            <v xml:space="preserve">SJAROPI    </v>
          </cell>
          <cell r="C444" t="str">
            <v>11</v>
          </cell>
          <cell r="D444" t="str">
            <v>01/10/1999</v>
          </cell>
          <cell r="E444" t="str">
            <v>PMK. CONS PD MTR SG</v>
          </cell>
          <cell r="F444" t="str">
            <v>10</v>
          </cell>
          <cell r="G444" t="str">
            <v>01/09/2003</v>
          </cell>
          <cell r="H444">
            <v>19277</v>
          </cell>
          <cell r="I444" t="str">
            <v>0000065555</v>
          </cell>
          <cell r="J444" t="str">
            <v>SD</v>
          </cell>
          <cell r="K444" t="str">
            <v>SEKOLAH DASAR</v>
          </cell>
          <cell r="L444" t="str">
            <v>PLAJU</v>
          </cell>
          <cell r="M444" t="str">
            <v>02/02/1970</v>
          </cell>
          <cell r="N444" t="str">
            <v>E13119</v>
          </cell>
          <cell r="O444" t="str">
            <v>I T P</v>
          </cell>
          <cell r="P444">
            <v>5</v>
          </cell>
          <cell r="Q444">
            <v>5</v>
          </cell>
          <cell r="R444">
            <v>5</v>
          </cell>
          <cell r="S444">
            <v>15</v>
          </cell>
          <cell r="T444">
            <v>1</v>
          </cell>
          <cell r="U444">
            <v>1</v>
          </cell>
          <cell r="V444">
            <v>-1</v>
          </cell>
          <cell r="W444">
            <v>52</v>
          </cell>
          <cell r="X444">
            <v>39365</v>
          </cell>
        </row>
        <row r="445">
          <cell r="A445" t="str">
            <v>406922</v>
          </cell>
          <cell r="B445" t="str">
            <v xml:space="preserve">SUDJARI  A.MA  </v>
          </cell>
          <cell r="C445" t="str">
            <v>07</v>
          </cell>
          <cell r="D445" t="str">
            <v>01/04/2003</v>
          </cell>
          <cell r="E445" t="str">
            <v>AST. AHLI EVAL CRUDE&amp;PROD BBM</v>
          </cell>
          <cell r="F445" t="str">
            <v>06</v>
          </cell>
          <cell r="G445" t="str">
            <v>21/04/2003</v>
          </cell>
          <cell r="H445">
            <v>19081</v>
          </cell>
          <cell r="I445" t="str">
            <v>0000055665</v>
          </cell>
          <cell r="J445" t="str">
            <v>D2</v>
          </cell>
          <cell r="K445" t="str">
            <v>AKA TEK. MESIN KILANG II</v>
          </cell>
          <cell r="L445" t="str">
            <v>PLAJU</v>
          </cell>
          <cell r="M445" t="str">
            <v>01/09/1972</v>
          </cell>
          <cell r="N445" t="str">
            <v>E13210</v>
          </cell>
          <cell r="O445" t="str">
            <v>REN BB PROD&amp;EKON</v>
          </cell>
          <cell r="P445">
            <v>6</v>
          </cell>
          <cell r="Q445">
            <v>6</v>
          </cell>
          <cell r="R445">
            <v>5</v>
          </cell>
          <cell r="S445">
            <v>18.333333333333332</v>
          </cell>
          <cell r="T445">
            <v>5</v>
          </cell>
          <cell r="U445">
            <v>1</v>
          </cell>
          <cell r="V445">
            <v>-1</v>
          </cell>
          <cell r="W445">
            <v>52</v>
          </cell>
          <cell r="X445">
            <v>39169</v>
          </cell>
        </row>
        <row r="446">
          <cell r="A446" t="str">
            <v>407084</v>
          </cell>
          <cell r="B446" t="str">
            <v xml:space="preserve">SUKIJO    </v>
          </cell>
          <cell r="C446" t="str">
            <v>11</v>
          </cell>
          <cell r="D446" t="str">
            <v>01/04/2000</v>
          </cell>
          <cell r="E446" t="str">
            <v>PMK. TREATING &amp; NETRAL</v>
          </cell>
          <cell r="F446" t="str">
            <v>10</v>
          </cell>
          <cell r="G446" t="str">
            <v>01/05/2002</v>
          </cell>
          <cell r="H446">
            <v>19309</v>
          </cell>
          <cell r="I446" t="str">
            <v>0000055555</v>
          </cell>
          <cell r="J446" t="str">
            <v>SD</v>
          </cell>
          <cell r="K446" t="str">
            <v>SEKOLAH DASAR</v>
          </cell>
          <cell r="L446" t="str">
            <v>PLAJU</v>
          </cell>
          <cell r="M446" t="str">
            <v>17/02/1969</v>
          </cell>
          <cell r="N446" t="str">
            <v>E13111</v>
          </cell>
          <cell r="O446" t="str">
            <v>CD &amp; GP</v>
          </cell>
          <cell r="P446">
            <v>5</v>
          </cell>
          <cell r="Q446">
            <v>5</v>
          </cell>
          <cell r="R446">
            <v>5</v>
          </cell>
          <cell r="S446">
            <v>15</v>
          </cell>
          <cell r="T446">
            <v>1</v>
          </cell>
          <cell r="U446">
            <v>2</v>
          </cell>
          <cell r="V446">
            <v>-1</v>
          </cell>
          <cell r="W446">
            <v>52</v>
          </cell>
          <cell r="X446">
            <v>39397</v>
          </cell>
        </row>
        <row r="447">
          <cell r="A447" t="str">
            <v>407254</v>
          </cell>
          <cell r="B447" t="str">
            <v xml:space="preserve">SUPARJONO    </v>
          </cell>
          <cell r="C447" t="str">
            <v>10</v>
          </cell>
          <cell r="D447" t="str">
            <v>01/04/2002</v>
          </cell>
          <cell r="E447" t="str">
            <v>PMK. BB DIST &amp; BB TREAT</v>
          </cell>
          <cell r="F447" t="str">
            <v>10</v>
          </cell>
          <cell r="G447" t="str">
            <v>03/01/2000</v>
          </cell>
          <cell r="H447">
            <v>18898</v>
          </cell>
          <cell r="I447" t="str">
            <v>0000066665</v>
          </cell>
          <cell r="J447" t="str">
            <v>SD</v>
          </cell>
          <cell r="K447" t="str">
            <v>SEKOLAH DASAR</v>
          </cell>
          <cell r="L447" t="str">
            <v>PLAJU</v>
          </cell>
          <cell r="M447" t="str">
            <v>01/06/1972</v>
          </cell>
          <cell r="N447" t="str">
            <v>E13111</v>
          </cell>
          <cell r="O447" t="str">
            <v>CD &amp; GP</v>
          </cell>
          <cell r="P447">
            <v>6</v>
          </cell>
          <cell r="Q447">
            <v>6</v>
          </cell>
          <cell r="R447">
            <v>5</v>
          </cell>
          <cell r="S447">
            <v>18.333333333333332</v>
          </cell>
          <cell r="T447">
            <v>1</v>
          </cell>
          <cell r="U447">
            <v>4</v>
          </cell>
          <cell r="V447">
            <v>0</v>
          </cell>
          <cell r="W447">
            <v>53</v>
          </cell>
          <cell r="X447">
            <v>38987</v>
          </cell>
        </row>
        <row r="448">
          <cell r="A448" t="str">
            <v>407384</v>
          </cell>
          <cell r="B448" t="str">
            <v xml:space="preserve">SUTARJO    </v>
          </cell>
          <cell r="C448" t="str">
            <v>10</v>
          </cell>
          <cell r="D448" t="str">
            <v>01/04/2002</v>
          </cell>
          <cell r="E448" t="str">
            <v>PMK. REACTOR ALKYLASI</v>
          </cell>
          <cell r="F448" t="str">
            <v>10</v>
          </cell>
          <cell r="G448" t="str">
            <v>03/01/2000</v>
          </cell>
          <cell r="H448">
            <v>18541</v>
          </cell>
          <cell r="I448" t="str">
            <v>0000056666</v>
          </cell>
          <cell r="J448" t="str">
            <v>SD</v>
          </cell>
          <cell r="K448" t="str">
            <v>SEKOLAH DASAR</v>
          </cell>
          <cell r="L448" t="str">
            <v>PLAJU</v>
          </cell>
          <cell r="M448" t="str">
            <v>20/05/1968</v>
          </cell>
          <cell r="N448" t="str">
            <v>E13111</v>
          </cell>
          <cell r="O448" t="str">
            <v>CD &amp; GP</v>
          </cell>
          <cell r="P448">
            <v>6</v>
          </cell>
          <cell r="Q448">
            <v>6</v>
          </cell>
          <cell r="R448">
            <v>6</v>
          </cell>
          <cell r="S448">
            <v>20</v>
          </cell>
          <cell r="T448">
            <v>1</v>
          </cell>
          <cell r="U448">
            <v>4</v>
          </cell>
          <cell r="V448">
            <v>0</v>
          </cell>
          <cell r="W448">
            <v>54</v>
          </cell>
          <cell r="X448">
            <v>38630</v>
          </cell>
        </row>
        <row r="449">
          <cell r="A449" t="str">
            <v>407521</v>
          </cell>
          <cell r="B449" t="str">
            <v xml:space="preserve">SYAMSUDDIN    </v>
          </cell>
          <cell r="C449" t="str">
            <v>10</v>
          </cell>
          <cell r="D449" t="str">
            <v>01/10/2002</v>
          </cell>
          <cell r="E449" t="str">
            <v>MPPK S/D 30092004</v>
          </cell>
          <cell r="F449" t="str">
            <v>10</v>
          </cell>
          <cell r="G449" t="str">
            <v>07/09/2003</v>
          </cell>
          <cell r="H449">
            <v>17783</v>
          </cell>
          <cell r="I449" t="str">
            <v>0000045665</v>
          </cell>
          <cell r="J449" t="str">
            <v>SD</v>
          </cell>
          <cell r="K449" t="str">
            <v>SD KELAS VI</v>
          </cell>
          <cell r="L449" t="str">
            <v>SUNGAI GERONG</v>
          </cell>
          <cell r="M449" t="str">
            <v>03/06/1968</v>
          </cell>
          <cell r="N449" t="str">
            <v>E13730</v>
          </cell>
          <cell r="O449" t="str">
            <v>H I K</v>
          </cell>
          <cell r="P449">
            <v>6</v>
          </cell>
          <cell r="Q449">
            <v>6</v>
          </cell>
          <cell r="R449">
            <v>5</v>
          </cell>
          <cell r="S449">
            <v>18.333333333333332</v>
          </cell>
          <cell r="T449">
            <v>1</v>
          </cell>
          <cell r="U449">
            <v>1</v>
          </cell>
          <cell r="V449">
            <v>0</v>
          </cell>
          <cell r="W449">
            <v>56</v>
          </cell>
          <cell r="X449">
            <v>37871</v>
          </cell>
        </row>
        <row r="450">
          <cell r="A450" t="str">
            <v>407538</v>
          </cell>
          <cell r="B450" t="str">
            <v xml:space="preserve">SYARIFUDDIN. H  IR  </v>
          </cell>
          <cell r="C450" t="str">
            <v>08</v>
          </cell>
          <cell r="D450" t="str">
            <v>01/04/2001</v>
          </cell>
          <cell r="E450" t="str">
            <v>PWS. SIPIL</v>
          </cell>
          <cell r="F450" t="str">
            <v>06</v>
          </cell>
          <cell r="G450" t="str">
            <v>01/07/2001</v>
          </cell>
          <cell r="H450">
            <v>18118</v>
          </cell>
          <cell r="I450" t="str">
            <v>0000056666</v>
          </cell>
          <cell r="J450" t="str">
            <v>S1</v>
          </cell>
          <cell r="K450" t="str">
            <v>TEKNIK SIPIL</v>
          </cell>
          <cell r="L450" t="str">
            <v>PLAJU</v>
          </cell>
          <cell r="M450" t="str">
            <v>18/01/1972</v>
          </cell>
          <cell r="N450" t="str">
            <v>E13530</v>
          </cell>
          <cell r="O450" t="str">
            <v>FASUM</v>
          </cell>
          <cell r="P450">
            <v>6</v>
          </cell>
          <cell r="Q450">
            <v>6</v>
          </cell>
          <cell r="R450">
            <v>6</v>
          </cell>
          <cell r="S450">
            <v>20</v>
          </cell>
          <cell r="T450">
            <v>7</v>
          </cell>
          <cell r="U450">
            <v>3</v>
          </cell>
          <cell r="V450">
            <v>-2</v>
          </cell>
          <cell r="W450">
            <v>55</v>
          </cell>
          <cell r="X450">
            <v>38207</v>
          </cell>
        </row>
        <row r="451">
          <cell r="A451" t="str">
            <v>407716</v>
          </cell>
          <cell r="B451" t="str">
            <v xml:space="preserve">USMAN    </v>
          </cell>
          <cell r="C451" t="str">
            <v>10</v>
          </cell>
          <cell r="D451" t="str">
            <v>01/04/2002</v>
          </cell>
          <cell r="E451" t="str">
            <v>PMK. BB DIST &amp; BB TREAT</v>
          </cell>
          <cell r="F451" t="str">
            <v>10</v>
          </cell>
          <cell r="G451" t="str">
            <v>03/01/2000</v>
          </cell>
          <cell r="H451">
            <v>18847</v>
          </cell>
          <cell r="I451" t="str">
            <v>0000055655</v>
          </cell>
          <cell r="J451" t="str">
            <v>SD</v>
          </cell>
          <cell r="K451" t="str">
            <v>SEKOLAH DASAR</v>
          </cell>
          <cell r="L451" t="str">
            <v>PLAJU</v>
          </cell>
          <cell r="M451" t="str">
            <v>19/01/1972</v>
          </cell>
          <cell r="N451" t="str">
            <v>E13111</v>
          </cell>
          <cell r="O451" t="str">
            <v>CD &amp; GP</v>
          </cell>
          <cell r="P451">
            <v>6</v>
          </cell>
          <cell r="Q451">
            <v>5</v>
          </cell>
          <cell r="R451">
            <v>5</v>
          </cell>
          <cell r="S451">
            <v>16.666666666666668</v>
          </cell>
          <cell r="T451">
            <v>1</v>
          </cell>
          <cell r="U451">
            <v>4</v>
          </cell>
          <cell r="V451">
            <v>0</v>
          </cell>
          <cell r="W451">
            <v>53</v>
          </cell>
          <cell r="X451">
            <v>38936</v>
          </cell>
        </row>
        <row r="452">
          <cell r="A452" t="str">
            <v>408137</v>
          </cell>
          <cell r="B452" t="str">
            <v xml:space="preserve">SUHATTA JACOEB    </v>
          </cell>
          <cell r="C452" t="str">
            <v>10</v>
          </cell>
          <cell r="D452" t="str">
            <v>01/10/2002</v>
          </cell>
          <cell r="E452" t="str">
            <v>AST. NOTA</v>
          </cell>
          <cell r="F452" t="str">
            <v>09</v>
          </cell>
          <cell r="G452" t="str">
            <v>01/09/2003</v>
          </cell>
          <cell r="H452">
            <v>18492</v>
          </cell>
          <cell r="I452" t="str">
            <v>0000055656</v>
          </cell>
          <cell r="J452" t="str">
            <v>SMK</v>
          </cell>
          <cell r="K452" t="str">
            <v>S T M / MESIN</v>
          </cell>
          <cell r="L452" t="str">
            <v>PLAJU</v>
          </cell>
          <cell r="M452" t="str">
            <v>05/07/1974</v>
          </cell>
          <cell r="N452" t="str">
            <v>E13540</v>
          </cell>
          <cell r="O452" t="str">
            <v>MARINE</v>
          </cell>
          <cell r="P452">
            <v>6</v>
          </cell>
          <cell r="Q452">
            <v>5</v>
          </cell>
          <cell r="R452">
            <v>6</v>
          </cell>
          <cell r="S452">
            <v>18.333333333333332</v>
          </cell>
          <cell r="T452">
            <v>3</v>
          </cell>
          <cell r="U452">
            <v>1</v>
          </cell>
          <cell r="V452">
            <v>-1</v>
          </cell>
          <cell r="W452">
            <v>54</v>
          </cell>
          <cell r="X452">
            <v>38581</v>
          </cell>
        </row>
        <row r="453">
          <cell r="A453" t="str">
            <v>408526</v>
          </cell>
          <cell r="B453" t="str">
            <v xml:space="preserve">HARYONO AKSAN    </v>
          </cell>
          <cell r="C453" t="str">
            <v>06</v>
          </cell>
          <cell r="D453" t="str">
            <v>01/04/2001</v>
          </cell>
          <cell r="E453" t="str">
            <v>PWSU. LAB. PENGAMATAN</v>
          </cell>
          <cell r="F453" t="str">
            <v>05</v>
          </cell>
          <cell r="G453" t="str">
            <v>16/06/2003</v>
          </cell>
          <cell r="H453">
            <v>19381</v>
          </cell>
          <cell r="I453" t="str">
            <v>0000056666</v>
          </cell>
          <cell r="J453" t="str">
            <v>D3</v>
          </cell>
          <cell r="K453" t="str">
            <v>AKA PENGILANGAN &amp; P'KIMIA</v>
          </cell>
          <cell r="L453" t="str">
            <v>PLAJU</v>
          </cell>
          <cell r="M453" t="str">
            <v>15/07/1974</v>
          </cell>
          <cell r="N453" t="str">
            <v>E13140</v>
          </cell>
          <cell r="O453" t="str">
            <v>LABORATORIUM</v>
          </cell>
          <cell r="P453">
            <v>6</v>
          </cell>
          <cell r="Q453">
            <v>6</v>
          </cell>
          <cell r="R453">
            <v>6</v>
          </cell>
          <cell r="S453">
            <v>20</v>
          </cell>
          <cell r="T453">
            <v>6</v>
          </cell>
          <cell r="U453">
            <v>1</v>
          </cell>
          <cell r="V453">
            <v>-1</v>
          </cell>
          <cell r="W453">
            <v>51</v>
          </cell>
          <cell r="X453">
            <v>39469</v>
          </cell>
        </row>
        <row r="454">
          <cell r="A454" t="str">
            <v>408591</v>
          </cell>
          <cell r="B454" t="str">
            <v xml:space="preserve">SUKIDJO  A.P  </v>
          </cell>
          <cell r="C454" t="str">
            <v>08</v>
          </cell>
          <cell r="D454" t="str">
            <v>01/04/2002</v>
          </cell>
          <cell r="E454" t="str">
            <v>AST. LAB. MOTOR</v>
          </cell>
          <cell r="F454" t="str">
            <v>07</v>
          </cell>
          <cell r="G454" t="str">
            <v>03/01/2000</v>
          </cell>
          <cell r="H454">
            <v>18481</v>
          </cell>
          <cell r="I454" t="str">
            <v>0000055566</v>
          </cell>
          <cell r="J454" t="str">
            <v>D1</v>
          </cell>
          <cell r="K454" t="str">
            <v>AKA MESIN I</v>
          </cell>
          <cell r="L454" t="str">
            <v>PLAJU</v>
          </cell>
          <cell r="M454" t="str">
            <v>15/07/1974</v>
          </cell>
          <cell r="N454" t="str">
            <v>E13140</v>
          </cell>
          <cell r="O454" t="str">
            <v>LABORATORIUM</v>
          </cell>
          <cell r="P454">
            <v>5</v>
          </cell>
          <cell r="Q454">
            <v>6</v>
          </cell>
          <cell r="R454">
            <v>6</v>
          </cell>
          <cell r="S454">
            <v>18.333333333333332</v>
          </cell>
          <cell r="T454">
            <v>4</v>
          </cell>
          <cell r="U454">
            <v>4</v>
          </cell>
          <cell r="V454">
            <v>-1</v>
          </cell>
          <cell r="W454">
            <v>54</v>
          </cell>
          <cell r="X454">
            <v>38570</v>
          </cell>
        </row>
        <row r="455">
          <cell r="A455" t="str">
            <v>408697</v>
          </cell>
          <cell r="B455" t="str">
            <v xml:space="preserve">NASRUDIN    </v>
          </cell>
          <cell r="C455" t="str">
            <v>10</v>
          </cell>
          <cell r="D455" t="str">
            <v>01/04/2002</v>
          </cell>
          <cell r="E455" t="str">
            <v>MPPK S/D 31032005</v>
          </cell>
          <cell r="F455" t="str">
            <v>09</v>
          </cell>
          <cell r="G455" t="str">
            <v>23/03/2004</v>
          </cell>
          <cell r="H455">
            <v>17980</v>
          </cell>
          <cell r="I455" t="str">
            <v>0000045666</v>
          </cell>
          <cell r="J455" t="str">
            <v>SMA</v>
          </cell>
          <cell r="K455" t="str">
            <v>SMA-SOSIAL/PERSAMAAN</v>
          </cell>
          <cell r="L455" t="str">
            <v>PLAJU</v>
          </cell>
          <cell r="M455" t="str">
            <v>16/07/1974</v>
          </cell>
          <cell r="N455" t="str">
            <v>E13730</v>
          </cell>
          <cell r="O455" t="str">
            <v>H I K</v>
          </cell>
          <cell r="P455">
            <v>6</v>
          </cell>
          <cell r="Q455">
            <v>6</v>
          </cell>
          <cell r="R455">
            <v>6</v>
          </cell>
          <cell r="S455">
            <v>20</v>
          </cell>
          <cell r="T455">
            <v>3</v>
          </cell>
          <cell r="U455">
            <v>0</v>
          </cell>
          <cell r="V455">
            <v>-1</v>
          </cell>
          <cell r="W455">
            <v>55</v>
          </cell>
          <cell r="X455">
            <v>38069</v>
          </cell>
        </row>
        <row r="456">
          <cell r="A456" t="str">
            <v>408883</v>
          </cell>
          <cell r="B456" t="str">
            <v xml:space="preserve">ENY HARTATI    </v>
          </cell>
          <cell r="C456" t="str">
            <v>08</v>
          </cell>
          <cell r="D456" t="str">
            <v>01/04/2003</v>
          </cell>
          <cell r="E456" t="str">
            <v>PWS. SYSTEM ALARM/EWS</v>
          </cell>
          <cell r="F456" t="str">
            <v>07</v>
          </cell>
          <cell r="G456" t="str">
            <v>01/10/2002</v>
          </cell>
          <cell r="H456">
            <v>19232</v>
          </cell>
          <cell r="I456" t="str">
            <v>0000056655</v>
          </cell>
          <cell r="J456" t="str">
            <v>SMK</v>
          </cell>
          <cell r="K456" t="str">
            <v>S.M.E.A  PERUSAHAAN</v>
          </cell>
          <cell r="L456" t="str">
            <v>PLAJU</v>
          </cell>
          <cell r="M456" t="str">
            <v>19/07/1974</v>
          </cell>
          <cell r="N456" t="str">
            <v>E13910</v>
          </cell>
          <cell r="O456" t="str">
            <v>OPERASI</v>
          </cell>
          <cell r="P456">
            <v>6</v>
          </cell>
          <cell r="Q456">
            <v>5</v>
          </cell>
          <cell r="R456">
            <v>5</v>
          </cell>
          <cell r="S456">
            <v>16.666666666666668</v>
          </cell>
          <cell r="T456">
            <v>3</v>
          </cell>
          <cell r="U456">
            <v>2</v>
          </cell>
          <cell r="V456">
            <v>-1</v>
          </cell>
          <cell r="W456">
            <v>52</v>
          </cell>
          <cell r="X456">
            <v>39320</v>
          </cell>
        </row>
        <row r="457">
          <cell r="A457" t="str">
            <v>408891</v>
          </cell>
          <cell r="B457" t="str">
            <v xml:space="preserve">HERYATI    </v>
          </cell>
          <cell r="C457" t="str">
            <v>08</v>
          </cell>
          <cell r="D457" t="str">
            <v>01/10/2002</v>
          </cell>
          <cell r="E457" t="str">
            <v>AST. LEGALITAS &amp; BILL SIS</v>
          </cell>
          <cell r="F457" t="str">
            <v>08</v>
          </cell>
          <cell r="G457" t="str">
            <v>03/01/2000</v>
          </cell>
          <cell r="H457">
            <v>18758</v>
          </cell>
          <cell r="I457" t="str">
            <v>0000056645</v>
          </cell>
          <cell r="J457" t="str">
            <v>SMA</v>
          </cell>
          <cell r="K457" t="str">
            <v>S.M.A / SOSIAL</v>
          </cell>
          <cell r="L457" t="str">
            <v>PLAJU</v>
          </cell>
          <cell r="M457" t="str">
            <v>19/07/1974</v>
          </cell>
          <cell r="N457" t="str">
            <v>E13910</v>
          </cell>
          <cell r="O457" t="str">
            <v>OPERASI</v>
          </cell>
          <cell r="P457">
            <v>6</v>
          </cell>
          <cell r="Q457">
            <v>4</v>
          </cell>
          <cell r="R457">
            <v>5</v>
          </cell>
          <cell r="S457">
            <v>15</v>
          </cell>
          <cell r="T457">
            <v>3</v>
          </cell>
          <cell r="U457">
            <v>4</v>
          </cell>
          <cell r="V457">
            <v>0</v>
          </cell>
          <cell r="W457">
            <v>53</v>
          </cell>
          <cell r="X457">
            <v>38847</v>
          </cell>
        </row>
        <row r="458">
          <cell r="A458" t="str">
            <v>409199</v>
          </cell>
          <cell r="B458" t="str">
            <v xml:space="preserve">MUHAMMAD ALI  BE  </v>
          </cell>
          <cell r="C458" t="str">
            <v>04</v>
          </cell>
          <cell r="D458" t="str">
            <v>01/04/2000</v>
          </cell>
          <cell r="E458" t="str">
            <v>KA. BENGKEL</v>
          </cell>
          <cell r="F458" t="str">
            <v>03</v>
          </cell>
          <cell r="G458" t="str">
            <v>21/05/2003</v>
          </cell>
          <cell r="H458">
            <v>18482</v>
          </cell>
          <cell r="I458" t="str">
            <v>0000066666</v>
          </cell>
          <cell r="J458" t="str">
            <v>D3</v>
          </cell>
          <cell r="K458" t="str">
            <v>AK TEK PEK UMUM</v>
          </cell>
          <cell r="L458" t="str">
            <v>PLAJU</v>
          </cell>
          <cell r="M458" t="str">
            <v>26/07/1974</v>
          </cell>
          <cell r="N458" t="str">
            <v>E13A50</v>
          </cell>
          <cell r="O458" t="str">
            <v>BENGKEL</v>
          </cell>
          <cell r="P458">
            <v>6</v>
          </cell>
          <cell r="Q458">
            <v>6</v>
          </cell>
          <cell r="R458">
            <v>6</v>
          </cell>
          <cell r="S458">
            <v>20</v>
          </cell>
          <cell r="T458">
            <v>6</v>
          </cell>
          <cell r="U458">
            <v>1</v>
          </cell>
          <cell r="V458">
            <v>-1</v>
          </cell>
          <cell r="W458">
            <v>54</v>
          </cell>
          <cell r="X458">
            <v>38571</v>
          </cell>
        </row>
        <row r="459">
          <cell r="A459" t="str">
            <v>409336</v>
          </cell>
          <cell r="B459" t="str">
            <v xml:space="preserve">A.S. WAHONOJATI  DRS MM. </v>
          </cell>
          <cell r="C459" t="str">
            <v>04</v>
          </cell>
          <cell r="D459" t="str">
            <v>01/04/2000</v>
          </cell>
          <cell r="E459" t="str">
            <v>MPPK S/D 31052004</v>
          </cell>
          <cell r="F459" t="str">
            <v>04</v>
          </cell>
          <cell r="G459" t="str">
            <v>29/05/2003</v>
          </cell>
          <cell r="H459">
            <v>17682</v>
          </cell>
          <cell r="I459" t="str">
            <v>0000065665</v>
          </cell>
          <cell r="J459" t="str">
            <v>S2</v>
          </cell>
          <cell r="K459" t="str">
            <v>S2 MAGISTER MANAJEMEN/SWD</v>
          </cell>
          <cell r="L459" t="str">
            <v>SUNGAI GERONG</v>
          </cell>
          <cell r="M459" t="str">
            <v>01/08/1974</v>
          </cell>
          <cell r="N459" t="str">
            <v>E13730</v>
          </cell>
          <cell r="O459" t="str">
            <v>H I K</v>
          </cell>
          <cell r="P459">
            <v>6</v>
          </cell>
          <cell r="Q459">
            <v>6</v>
          </cell>
          <cell r="R459">
            <v>5</v>
          </cell>
          <cell r="S459">
            <v>18.333333333333332</v>
          </cell>
          <cell r="T459">
            <v>8</v>
          </cell>
          <cell r="U459">
            <v>1</v>
          </cell>
          <cell r="V459">
            <v>0</v>
          </cell>
          <cell r="W459">
            <v>56</v>
          </cell>
          <cell r="X459">
            <v>37770</v>
          </cell>
        </row>
        <row r="460">
          <cell r="A460" t="str">
            <v>409709</v>
          </cell>
          <cell r="B460" t="str">
            <v xml:space="preserve">BULLAGHI ADRO  DRS  </v>
          </cell>
          <cell r="C460" t="str">
            <v>08</v>
          </cell>
          <cell r="D460" t="str">
            <v>01/04/2001</v>
          </cell>
          <cell r="E460" t="str">
            <v>PWS. TRANSPORTASI</v>
          </cell>
          <cell r="F460" t="str">
            <v>07</v>
          </cell>
          <cell r="G460" t="str">
            <v>01/10/2003</v>
          </cell>
          <cell r="H460">
            <v>18476</v>
          </cell>
          <cell r="I460" t="str">
            <v>0000066666</v>
          </cell>
          <cell r="J460" t="str">
            <v>S1</v>
          </cell>
          <cell r="K460" t="str">
            <v>ADMINISTRASI NEGARA</v>
          </cell>
          <cell r="L460" t="str">
            <v>PLAJU</v>
          </cell>
          <cell r="M460" t="str">
            <v>19/04/1972</v>
          </cell>
          <cell r="N460" t="str">
            <v>E13510</v>
          </cell>
          <cell r="O460" t="str">
            <v>PENGADAAN</v>
          </cell>
          <cell r="P460">
            <v>6</v>
          </cell>
          <cell r="Q460">
            <v>6</v>
          </cell>
          <cell r="R460">
            <v>6</v>
          </cell>
          <cell r="S460">
            <v>20</v>
          </cell>
          <cell r="T460">
            <v>7</v>
          </cell>
          <cell r="U460">
            <v>1</v>
          </cell>
          <cell r="V460">
            <v>-1</v>
          </cell>
          <cell r="W460">
            <v>54</v>
          </cell>
          <cell r="X460">
            <v>38565</v>
          </cell>
        </row>
        <row r="461">
          <cell r="A461" t="str">
            <v>409896</v>
          </cell>
          <cell r="B461" t="str">
            <v xml:space="preserve">DJUNASKI HOESJAIN    </v>
          </cell>
          <cell r="C461" t="str">
            <v>10</v>
          </cell>
          <cell r="D461" t="str">
            <v>01/10/2003</v>
          </cell>
          <cell r="E461" t="str">
            <v>PMK. AREA  I SG</v>
          </cell>
          <cell r="F461" t="str">
            <v>10</v>
          </cell>
          <cell r="G461" t="str">
            <v>15/11/2002</v>
          </cell>
          <cell r="H461">
            <v>18675</v>
          </cell>
          <cell r="I461" t="str">
            <v>0000054554</v>
          </cell>
          <cell r="J461" t="str">
            <v>SMP</v>
          </cell>
          <cell r="K461" t="str">
            <v>S M P</v>
          </cell>
          <cell r="L461" t="str">
            <v>SUNGAI GERONG</v>
          </cell>
          <cell r="M461" t="str">
            <v>30/06/1972</v>
          </cell>
          <cell r="N461" t="str">
            <v>E13119</v>
          </cell>
          <cell r="O461" t="str">
            <v>I T P</v>
          </cell>
          <cell r="P461">
            <v>5</v>
          </cell>
          <cell r="Q461">
            <v>5</v>
          </cell>
          <cell r="R461">
            <v>4</v>
          </cell>
          <cell r="S461">
            <v>13.333333333333334</v>
          </cell>
          <cell r="T461">
            <v>2</v>
          </cell>
          <cell r="U461">
            <v>2</v>
          </cell>
          <cell r="V461">
            <v>0</v>
          </cell>
          <cell r="W461">
            <v>53</v>
          </cell>
          <cell r="X461">
            <v>38764</v>
          </cell>
        </row>
        <row r="462">
          <cell r="A462" t="str">
            <v>410397</v>
          </cell>
          <cell r="B462" t="str">
            <v xml:space="preserve">MARKUM    </v>
          </cell>
          <cell r="C462" t="str">
            <v>10</v>
          </cell>
          <cell r="D462" t="str">
            <v>01/04/2003</v>
          </cell>
          <cell r="E462" t="str">
            <v>PMK. REACTOR ALKYLASI</v>
          </cell>
          <cell r="F462" t="str">
            <v>10</v>
          </cell>
          <cell r="G462" t="str">
            <v>03/01/2000</v>
          </cell>
          <cell r="H462">
            <v>19106</v>
          </cell>
          <cell r="I462" t="str">
            <v>0000056656</v>
          </cell>
          <cell r="J462" t="str">
            <v>SD</v>
          </cell>
          <cell r="K462" t="str">
            <v>SEKOLAH DASAR</v>
          </cell>
          <cell r="L462" t="str">
            <v>PLAJU</v>
          </cell>
          <cell r="M462" t="str">
            <v>12/02/1971</v>
          </cell>
          <cell r="N462" t="str">
            <v>E13111</v>
          </cell>
          <cell r="O462" t="str">
            <v>CD &amp; GP</v>
          </cell>
          <cell r="P462">
            <v>6</v>
          </cell>
          <cell r="Q462">
            <v>5</v>
          </cell>
          <cell r="R462">
            <v>6</v>
          </cell>
          <cell r="S462">
            <v>18.333333333333332</v>
          </cell>
          <cell r="T462">
            <v>1</v>
          </cell>
          <cell r="U462">
            <v>4</v>
          </cell>
          <cell r="V462">
            <v>0</v>
          </cell>
          <cell r="W462">
            <v>52</v>
          </cell>
          <cell r="X462">
            <v>39194</v>
          </cell>
        </row>
        <row r="463">
          <cell r="A463" t="str">
            <v>410437</v>
          </cell>
          <cell r="B463" t="str">
            <v xml:space="preserve">MUARA SILAEN    </v>
          </cell>
          <cell r="C463" t="str">
            <v>09</v>
          </cell>
          <cell r="D463" t="str">
            <v>01/04/2001</v>
          </cell>
          <cell r="E463" t="str">
            <v>AST. JAGA LAB SG</v>
          </cell>
          <cell r="F463" t="str">
            <v>07</v>
          </cell>
          <cell r="G463" t="str">
            <v>01/10/2000</v>
          </cell>
          <cell r="H463">
            <v>18651</v>
          </cell>
          <cell r="I463" t="str">
            <v>0000056556</v>
          </cell>
          <cell r="J463" t="str">
            <v>SMK</v>
          </cell>
          <cell r="K463" t="str">
            <v>S.T.M. KIMIA</v>
          </cell>
          <cell r="L463" t="str">
            <v>SUNGAI GERONG</v>
          </cell>
          <cell r="M463" t="str">
            <v>05/05/1972</v>
          </cell>
          <cell r="N463" t="str">
            <v>E13140</v>
          </cell>
          <cell r="O463" t="str">
            <v>LABORATORIUM</v>
          </cell>
          <cell r="P463">
            <v>5</v>
          </cell>
          <cell r="Q463">
            <v>5</v>
          </cell>
          <cell r="R463">
            <v>6</v>
          </cell>
          <cell r="S463">
            <v>16.666666666666668</v>
          </cell>
          <cell r="T463">
            <v>3</v>
          </cell>
          <cell r="U463">
            <v>4</v>
          </cell>
          <cell r="V463">
            <v>-2</v>
          </cell>
          <cell r="W463">
            <v>53</v>
          </cell>
          <cell r="X463">
            <v>38740</v>
          </cell>
        </row>
        <row r="464">
          <cell r="A464" t="str">
            <v>410737</v>
          </cell>
          <cell r="B464" t="str">
            <v xml:space="preserve">SALANIK    </v>
          </cell>
          <cell r="C464" t="str">
            <v>08</v>
          </cell>
          <cell r="D464" t="str">
            <v>01/04/2003</v>
          </cell>
          <cell r="E464" t="str">
            <v>MPPK S/D 31122004</v>
          </cell>
          <cell r="F464" t="str">
            <v>08</v>
          </cell>
          <cell r="G464" t="str">
            <v>12/12/2003</v>
          </cell>
          <cell r="H464">
            <v>17879</v>
          </cell>
          <cell r="I464" t="str">
            <v>0000066655</v>
          </cell>
          <cell r="J464" t="str">
            <v>SMA</v>
          </cell>
          <cell r="K464" t="str">
            <v>SMA-SOSIAL/PERSAMAAN</v>
          </cell>
          <cell r="L464" t="str">
            <v>PLAJU</v>
          </cell>
          <cell r="M464" t="str">
            <v>15/09/1971</v>
          </cell>
          <cell r="N464" t="str">
            <v>E13730</v>
          </cell>
          <cell r="O464" t="str">
            <v>H I K</v>
          </cell>
          <cell r="P464">
            <v>6</v>
          </cell>
          <cell r="Q464">
            <v>5</v>
          </cell>
          <cell r="R464">
            <v>5</v>
          </cell>
          <cell r="S464">
            <v>16.666666666666668</v>
          </cell>
          <cell r="T464">
            <v>3</v>
          </cell>
          <cell r="U464">
            <v>1</v>
          </cell>
          <cell r="V464">
            <v>0</v>
          </cell>
          <cell r="W464">
            <v>56</v>
          </cell>
          <cell r="X464">
            <v>37967</v>
          </cell>
        </row>
        <row r="465">
          <cell r="A465" t="str">
            <v>411125</v>
          </cell>
          <cell r="B465" t="str">
            <v xml:space="preserve">SUBOWO R    </v>
          </cell>
          <cell r="C465" t="str">
            <v>10</v>
          </cell>
          <cell r="D465" t="str">
            <v>01/04/2003</v>
          </cell>
          <cell r="E465" t="str">
            <v>PMK. STAB - CAB</v>
          </cell>
          <cell r="F465" t="str">
            <v>10</v>
          </cell>
          <cell r="G465" t="str">
            <v>01/06/2001</v>
          </cell>
          <cell r="H465">
            <v>18890</v>
          </cell>
          <cell r="I465" t="str">
            <v>0000065554</v>
          </cell>
          <cell r="J465" t="str">
            <v>SD</v>
          </cell>
          <cell r="K465" t="str">
            <v>SD KELAS VI</v>
          </cell>
          <cell r="L465" t="str">
            <v>PLAJU</v>
          </cell>
          <cell r="M465" t="str">
            <v>25/09/1969</v>
          </cell>
          <cell r="N465" t="str">
            <v>E13111</v>
          </cell>
          <cell r="O465" t="str">
            <v>CD &amp; GP</v>
          </cell>
          <cell r="P465">
            <v>5</v>
          </cell>
          <cell r="Q465">
            <v>5</v>
          </cell>
          <cell r="R465">
            <v>4</v>
          </cell>
          <cell r="S465">
            <v>13.333333333333334</v>
          </cell>
          <cell r="T465">
            <v>1</v>
          </cell>
          <cell r="U465">
            <v>3</v>
          </cell>
          <cell r="V465">
            <v>0</v>
          </cell>
          <cell r="W465">
            <v>53</v>
          </cell>
          <cell r="X465">
            <v>38979</v>
          </cell>
        </row>
        <row r="466">
          <cell r="A466" t="str">
            <v>411377</v>
          </cell>
          <cell r="B466" t="str">
            <v xml:space="preserve">TABRONI  D.    </v>
          </cell>
          <cell r="C466" t="str">
            <v>09</v>
          </cell>
          <cell r="D466" t="str">
            <v>01/04/2003</v>
          </cell>
          <cell r="E466" t="str">
            <v>AST. STAB - MGC</v>
          </cell>
          <cell r="F466" t="str">
            <v>09</v>
          </cell>
          <cell r="G466" t="str">
            <v>01/06/2001</v>
          </cell>
          <cell r="H466">
            <v>18909</v>
          </cell>
          <cell r="I466" t="str">
            <v>0000055655</v>
          </cell>
          <cell r="J466" t="str">
            <v>SMP</v>
          </cell>
          <cell r="K466" t="str">
            <v>S M P</v>
          </cell>
          <cell r="L466" t="str">
            <v>PLAJU</v>
          </cell>
          <cell r="M466" t="str">
            <v>01/09/1969</v>
          </cell>
          <cell r="N466" t="str">
            <v>E13111</v>
          </cell>
          <cell r="O466" t="str">
            <v>CD &amp; GP</v>
          </cell>
          <cell r="P466">
            <v>6</v>
          </cell>
          <cell r="Q466">
            <v>5</v>
          </cell>
          <cell r="R466">
            <v>5</v>
          </cell>
          <cell r="S466">
            <v>16.666666666666668</v>
          </cell>
          <cell r="T466">
            <v>2</v>
          </cell>
          <cell r="U466">
            <v>3</v>
          </cell>
          <cell r="V466">
            <v>0</v>
          </cell>
          <cell r="W466">
            <v>53</v>
          </cell>
          <cell r="X466">
            <v>38998</v>
          </cell>
        </row>
        <row r="467">
          <cell r="A467" t="str">
            <v>411547</v>
          </cell>
          <cell r="B467" t="str">
            <v xml:space="preserve">ZACHRUL NOPPIAR    </v>
          </cell>
          <cell r="C467" t="str">
            <v>11</v>
          </cell>
          <cell r="D467" t="str">
            <v>01/04/1999</v>
          </cell>
          <cell r="E467" t="str">
            <v>SEKRETARIS DOK &amp; PKP</v>
          </cell>
          <cell r="F467" t="str">
            <v>10</v>
          </cell>
          <cell r="G467" t="str">
            <v>10/07/2003</v>
          </cell>
          <cell r="H467">
            <v>19673</v>
          </cell>
          <cell r="I467" t="str">
            <v>0000055435</v>
          </cell>
          <cell r="J467" t="str">
            <v>SMA</v>
          </cell>
          <cell r="K467" t="str">
            <v>S.M.A-B/PASPAL</v>
          </cell>
          <cell r="L467" t="str">
            <v>PLAJU</v>
          </cell>
          <cell r="M467" t="str">
            <v>17/06/1972</v>
          </cell>
          <cell r="N467" t="str">
            <v>E13C00</v>
          </cell>
          <cell r="O467" t="str">
            <v>DOK &amp; PKP</v>
          </cell>
          <cell r="P467">
            <v>4</v>
          </cell>
          <cell r="Q467">
            <v>3</v>
          </cell>
          <cell r="R467">
            <v>5</v>
          </cell>
          <cell r="S467">
            <v>10</v>
          </cell>
          <cell r="T467">
            <v>3</v>
          </cell>
          <cell r="U467">
            <v>1</v>
          </cell>
          <cell r="V467">
            <v>-1</v>
          </cell>
          <cell r="W467">
            <v>51</v>
          </cell>
          <cell r="X467">
            <v>39762</v>
          </cell>
        </row>
        <row r="468">
          <cell r="A468" t="str">
            <v>411555</v>
          </cell>
          <cell r="B468" t="str">
            <v xml:space="preserve">ZAINAL ARIFIN    </v>
          </cell>
          <cell r="C468" t="str">
            <v>10</v>
          </cell>
          <cell r="D468" t="str">
            <v>01/04/1999</v>
          </cell>
          <cell r="E468" t="str">
            <v>MPPK S/D 31122004</v>
          </cell>
          <cell r="F468" t="str">
            <v>08</v>
          </cell>
          <cell r="G468" t="str">
            <v>31/12/2003</v>
          </cell>
          <cell r="H468">
            <v>17898</v>
          </cell>
          <cell r="I468" t="str">
            <v>0000044445</v>
          </cell>
          <cell r="J468" t="str">
            <v>SMK</v>
          </cell>
          <cell r="K468" t="str">
            <v>S T M / MESIN</v>
          </cell>
          <cell r="L468" t="str">
            <v>PLAJU</v>
          </cell>
          <cell r="M468" t="str">
            <v>24/12/1971</v>
          </cell>
          <cell r="N468" t="str">
            <v>E13730</v>
          </cell>
          <cell r="O468" t="str">
            <v>H I K</v>
          </cell>
          <cell r="P468">
            <v>4</v>
          </cell>
          <cell r="Q468">
            <v>4</v>
          </cell>
          <cell r="R468">
            <v>5</v>
          </cell>
          <cell r="S468">
            <v>11.666666666666666</v>
          </cell>
          <cell r="T468">
            <v>3</v>
          </cell>
          <cell r="U468">
            <v>1</v>
          </cell>
          <cell r="V468">
            <v>-2</v>
          </cell>
          <cell r="W468">
            <v>56</v>
          </cell>
          <cell r="X468">
            <v>37986</v>
          </cell>
        </row>
        <row r="469">
          <cell r="A469" t="str">
            <v>411603</v>
          </cell>
          <cell r="B469" t="str">
            <v xml:space="preserve">AKHMAD SYARMIDI    </v>
          </cell>
          <cell r="C469" t="str">
            <v>08</v>
          </cell>
          <cell r="D469" t="str">
            <v>01/04/2002</v>
          </cell>
          <cell r="E469" t="str">
            <v>PWS. JAGA LOADING PLAJU</v>
          </cell>
          <cell r="F469" t="str">
            <v>07</v>
          </cell>
          <cell r="G469" t="str">
            <v>01/06/2003</v>
          </cell>
          <cell r="H469">
            <v>19211</v>
          </cell>
          <cell r="I469" t="str">
            <v>0000066655</v>
          </cell>
          <cell r="J469" t="str">
            <v>D1</v>
          </cell>
          <cell r="K469" t="str">
            <v>PKL PENGOL&amp;PETKIM  I</v>
          </cell>
          <cell r="L469" t="str">
            <v>PLAJU</v>
          </cell>
          <cell r="M469" t="str">
            <v>02/08/1974</v>
          </cell>
          <cell r="N469" t="str">
            <v>E13119</v>
          </cell>
          <cell r="O469" t="str">
            <v>I T P</v>
          </cell>
          <cell r="P469">
            <v>6</v>
          </cell>
          <cell r="Q469">
            <v>5</v>
          </cell>
          <cell r="R469">
            <v>5</v>
          </cell>
          <cell r="S469">
            <v>16.666666666666668</v>
          </cell>
          <cell r="T469">
            <v>4</v>
          </cell>
          <cell r="U469">
            <v>1</v>
          </cell>
          <cell r="V469">
            <v>-1</v>
          </cell>
          <cell r="W469">
            <v>52</v>
          </cell>
          <cell r="X469">
            <v>39299</v>
          </cell>
        </row>
        <row r="470">
          <cell r="A470" t="str">
            <v>411685</v>
          </cell>
          <cell r="B470" t="str">
            <v xml:space="preserve">SYOUHERRY SJARIEF    </v>
          </cell>
          <cell r="C470" t="str">
            <v>08</v>
          </cell>
          <cell r="D470" t="str">
            <v>01/04/2003</v>
          </cell>
          <cell r="E470" t="str">
            <v>AST. JAGA TA</v>
          </cell>
          <cell r="F470" t="str">
            <v>07</v>
          </cell>
          <cell r="G470" t="str">
            <v>08/08/2003</v>
          </cell>
          <cell r="H470">
            <v>19813</v>
          </cell>
          <cell r="I470" t="str">
            <v>0000066655</v>
          </cell>
          <cell r="J470" t="str">
            <v>SMK</v>
          </cell>
          <cell r="K470" t="str">
            <v>S.T.M  MESIN</v>
          </cell>
          <cell r="L470" t="str">
            <v>PLAJU</v>
          </cell>
          <cell r="M470" t="str">
            <v>02/08/1974</v>
          </cell>
          <cell r="N470" t="str">
            <v>E13132</v>
          </cell>
          <cell r="O470" t="str">
            <v>TA/PTA</v>
          </cell>
          <cell r="P470">
            <v>6</v>
          </cell>
          <cell r="Q470">
            <v>5</v>
          </cell>
          <cell r="R470">
            <v>5</v>
          </cell>
          <cell r="S470">
            <v>16.666666666666668</v>
          </cell>
          <cell r="T470">
            <v>3</v>
          </cell>
          <cell r="U470">
            <v>1</v>
          </cell>
          <cell r="V470">
            <v>-1</v>
          </cell>
          <cell r="W470">
            <v>50</v>
          </cell>
          <cell r="X470">
            <v>39902</v>
          </cell>
        </row>
        <row r="471">
          <cell r="A471" t="str">
            <v>412179</v>
          </cell>
          <cell r="B471" t="str">
            <v xml:space="preserve">AMINUDDIN    </v>
          </cell>
          <cell r="C471" t="str">
            <v>07</v>
          </cell>
          <cell r="D471" t="str">
            <v>01/04/2003</v>
          </cell>
          <cell r="E471" t="str">
            <v>AST. CONSOLE</v>
          </cell>
          <cell r="F471" t="str">
            <v>07</v>
          </cell>
          <cell r="G471" t="str">
            <v>03/01/2000</v>
          </cell>
          <cell r="H471">
            <v>19868</v>
          </cell>
          <cell r="I471" t="str">
            <v>0000065665</v>
          </cell>
          <cell r="J471" t="str">
            <v>D3</v>
          </cell>
          <cell r="K471" t="str">
            <v>SM EK PERUSAHAAN</v>
          </cell>
          <cell r="L471" t="str">
            <v>SUNGAI GERONG</v>
          </cell>
          <cell r="M471" t="str">
            <v>08/04/1974</v>
          </cell>
          <cell r="N471" t="str">
            <v>E13112</v>
          </cell>
          <cell r="O471" t="str">
            <v>CD &amp; L</v>
          </cell>
          <cell r="P471">
            <v>6</v>
          </cell>
          <cell r="Q471">
            <v>6</v>
          </cell>
          <cell r="R471">
            <v>5</v>
          </cell>
          <cell r="S471">
            <v>18.333333333333332</v>
          </cell>
          <cell r="T471">
            <v>6</v>
          </cell>
          <cell r="U471">
            <v>4</v>
          </cell>
          <cell r="V471">
            <v>0</v>
          </cell>
          <cell r="W471">
            <v>50</v>
          </cell>
          <cell r="X471">
            <v>39957</v>
          </cell>
        </row>
        <row r="472">
          <cell r="A472" t="str">
            <v>412195</v>
          </cell>
          <cell r="B472" t="str">
            <v xml:space="preserve">DJAUHARI  A.MA  </v>
          </cell>
          <cell r="C472" t="str">
            <v>06</v>
          </cell>
          <cell r="D472" t="str">
            <v>01/04/2003</v>
          </cell>
          <cell r="E472" t="str">
            <v>PWS. JAGA FCCU</v>
          </cell>
          <cell r="F472" t="str">
            <v>06</v>
          </cell>
          <cell r="G472" t="str">
            <v>03/01/2000</v>
          </cell>
          <cell r="H472">
            <v>18397</v>
          </cell>
          <cell r="I472" t="str">
            <v>0000056665</v>
          </cell>
          <cell r="J472" t="str">
            <v>D2</v>
          </cell>
          <cell r="K472" t="str">
            <v>AKA PENGOL/KIL II</v>
          </cell>
          <cell r="L472" t="str">
            <v>SUNGAI GERONG</v>
          </cell>
          <cell r="M472" t="str">
            <v>08/04/1974</v>
          </cell>
          <cell r="N472" t="str">
            <v>E13112</v>
          </cell>
          <cell r="O472" t="str">
            <v>CD &amp; L</v>
          </cell>
          <cell r="P472">
            <v>6</v>
          </cell>
          <cell r="Q472">
            <v>6</v>
          </cell>
          <cell r="R472">
            <v>5</v>
          </cell>
          <cell r="S472">
            <v>18.333333333333332</v>
          </cell>
          <cell r="T472">
            <v>5</v>
          </cell>
          <cell r="U472">
            <v>4</v>
          </cell>
          <cell r="V472">
            <v>0</v>
          </cell>
          <cell r="W472">
            <v>54</v>
          </cell>
          <cell r="X472">
            <v>38486</v>
          </cell>
        </row>
        <row r="473">
          <cell r="A473" t="str">
            <v>412202</v>
          </cell>
          <cell r="B473" t="str">
            <v xml:space="preserve">FAUZIE SAFIDIN    </v>
          </cell>
          <cell r="C473" t="str">
            <v>07</v>
          </cell>
          <cell r="D473" t="str">
            <v>01/04/2003</v>
          </cell>
          <cell r="E473" t="str">
            <v>PWS. JAGA TA</v>
          </cell>
          <cell r="F473" t="str">
            <v>06</v>
          </cell>
          <cell r="G473" t="str">
            <v>16/09/2002</v>
          </cell>
          <cell r="H473">
            <v>18501</v>
          </cell>
          <cell r="I473" t="str">
            <v>0000066655</v>
          </cell>
          <cell r="J473" t="str">
            <v>D1</v>
          </cell>
          <cell r="K473" t="str">
            <v>AKA PENGOL/KIL.I</v>
          </cell>
          <cell r="L473" t="str">
            <v>PLAJU</v>
          </cell>
          <cell r="M473" t="str">
            <v>08/04/1974</v>
          </cell>
          <cell r="N473" t="str">
            <v>E13132</v>
          </cell>
          <cell r="O473" t="str">
            <v>TA/PTA</v>
          </cell>
          <cell r="P473">
            <v>6</v>
          </cell>
          <cell r="Q473">
            <v>5</v>
          </cell>
          <cell r="R473">
            <v>5</v>
          </cell>
          <cell r="S473">
            <v>16.666666666666668</v>
          </cell>
          <cell r="T473">
            <v>4</v>
          </cell>
          <cell r="U473">
            <v>2</v>
          </cell>
          <cell r="V473">
            <v>-1</v>
          </cell>
          <cell r="W473">
            <v>54</v>
          </cell>
          <cell r="X473">
            <v>38590</v>
          </cell>
        </row>
        <row r="474">
          <cell r="A474" t="str">
            <v>412219</v>
          </cell>
          <cell r="B474" t="str">
            <v xml:space="preserve">HERMANSYAH  AR  A.P  </v>
          </cell>
          <cell r="C474" t="str">
            <v>07</v>
          </cell>
          <cell r="D474" t="str">
            <v>01/04/2003</v>
          </cell>
          <cell r="E474" t="str">
            <v>PWS. JAGA HVU - 2</v>
          </cell>
          <cell r="F474" t="str">
            <v>06</v>
          </cell>
          <cell r="G474" t="str">
            <v>03/01/2000</v>
          </cell>
          <cell r="H474">
            <v>19660</v>
          </cell>
          <cell r="I474" t="str">
            <v>0000055656</v>
          </cell>
          <cell r="J474" t="str">
            <v>D1</v>
          </cell>
          <cell r="K474" t="str">
            <v>AKA PENGOL/KIL I</v>
          </cell>
          <cell r="L474" t="str">
            <v>SUNGAI GERONG</v>
          </cell>
          <cell r="M474" t="str">
            <v>08/04/1974</v>
          </cell>
          <cell r="N474" t="str">
            <v>E13112</v>
          </cell>
          <cell r="O474" t="str">
            <v>CD &amp; L</v>
          </cell>
          <cell r="P474">
            <v>6</v>
          </cell>
          <cell r="Q474">
            <v>5</v>
          </cell>
          <cell r="R474">
            <v>6</v>
          </cell>
          <cell r="S474">
            <v>18.333333333333332</v>
          </cell>
          <cell r="T474">
            <v>4</v>
          </cell>
          <cell r="U474">
            <v>4</v>
          </cell>
          <cell r="V474">
            <v>-1</v>
          </cell>
          <cell r="W474">
            <v>51</v>
          </cell>
          <cell r="X474">
            <v>39749</v>
          </cell>
        </row>
        <row r="475">
          <cell r="A475" t="str">
            <v>412738</v>
          </cell>
          <cell r="B475" t="str">
            <v xml:space="preserve">SYAROPI    </v>
          </cell>
          <cell r="C475" t="str">
            <v>08</v>
          </cell>
          <cell r="D475" t="str">
            <v>01/04/2003</v>
          </cell>
          <cell r="E475" t="str">
            <v>PWS. JAGA TANK FARM SEI.GERONG</v>
          </cell>
          <cell r="F475" t="str">
            <v>07</v>
          </cell>
          <cell r="G475" t="str">
            <v>01/07/2003</v>
          </cell>
          <cell r="H475">
            <v>18196</v>
          </cell>
          <cell r="I475" t="str">
            <v>0000035665</v>
          </cell>
          <cell r="J475" t="str">
            <v>SMK</v>
          </cell>
          <cell r="K475" t="str">
            <v>STM/LISTRIK</v>
          </cell>
          <cell r="L475" t="str">
            <v>PLAJU</v>
          </cell>
          <cell r="M475" t="str">
            <v>14/08/1974</v>
          </cell>
          <cell r="N475" t="str">
            <v>E13119</v>
          </cell>
          <cell r="O475" t="str">
            <v>I T P</v>
          </cell>
          <cell r="P475">
            <v>6</v>
          </cell>
          <cell r="Q475">
            <v>6</v>
          </cell>
          <cell r="R475">
            <v>5</v>
          </cell>
          <cell r="S475">
            <v>18.333333333333332</v>
          </cell>
          <cell r="T475">
            <v>3</v>
          </cell>
          <cell r="U475">
            <v>1</v>
          </cell>
          <cell r="V475">
            <v>-1</v>
          </cell>
          <cell r="W475">
            <v>55</v>
          </cell>
          <cell r="X475">
            <v>38285</v>
          </cell>
        </row>
        <row r="476">
          <cell r="A476" t="str">
            <v>413118</v>
          </cell>
          <cell r="B476" t="str">
            <v xml:space="preserve">A. ROHIM    </v>
          </cell>
          <cell r="C476" t="str">
            <v>06</v>
          </cell>
          <cell r="D476" t="str">
            <v>01/04/2001</v>
          </cell>
          <cell r="E476" t="str">
            <v>PWS. LAB ANALITIK PL</v>
          </cell>
          <cell r="F476" t="str">
            <v>06</v>
          </cell>
          <cell r="G476" t="str">
            <v>03/01/2000</v>
          </cell>
          <cell r="H476">
            <v>19668</v>
          </cell>
          <cell r="I476" t="str">
            <v>0000066566</v>
          </cell>
          <cell r="J476" t="str">
            <v>D3</v>
          </cell>
          <cell r="K476" t="str">
            <v>AKA LAB/KILANG III</v>
          </cell>
          <cell r="L476" t="str">
            <v>PLAJU</v>
          </cell>
          <cell r="M476" t="str">
            <v>19/08/1974</v>
          </cell>
          <cell r="N476" t="str">
            <v>E13140</v>
          </cell>
          <cell r="O476" t="str">
            <v>LABORATORIUM</v>
          </cell>
          <cell r="P476">
            <v>5</v>
          </cell>
          <cell r="Q476">
            <v>6</v>
          </cell>
          <cell r="R476">
            <v>6</v>
          </cell>
          <cell r="S476">
            <v>18.333333333333332</v>
          </cell>
          <cell r="T476">
            <v>6</v>
          </cell>
          <cell r="U476">
            <v>4</v>
          </cell>
          <cell r="V476">
            <v>0</v>
          </cell>
          <cell r="W476">
            <v>51</v>
          </cell>
          <cell r="X476">
            <v>39757</v>
          </cell>
        </row>
        <row r="477">
          <cell r="A477" t="str">
            <v>413134</v>
          </cell>
          <cell r="B477" t="str">
            <v xml:space="preserve">A.SJAFRUDIN J.M.    </v>
          </cell>
          <cell r="C477" t="str">
            <v>09</v>
          </cell>
          <cell r="D477" t="str">
            <v>01/04/2000</v>
          </cell>
          <cell r="E477" t="str">
            <v>AST. JAGA PENY PROD PL</v>
          </cell>
          <cell r="F477" t="str">
            <v>08</v>
          </cell>
          <cell r="G477" t="str">
            <v>15/12/2002</v>
          </cell>
          <cell r="H477">
            <v>19007</v>
          </cell>
          <cell r="I477" t="str">
            <v>0000054566</v>
          </cell>
          <cell r="J477" t="str">
            <v>SMA</v>
          </cell>
          <cell r="K477" t="str">
            <v>P K MIGAS</v>
          </cell>
          <cell r="L477" t="str">
            <v>PLAJU</v>
          </cell>
          <cell r="M477" t="str">
            <v>19/08/1974</v>
          </cell>
          <cell r="N477" t="str">
            <v>E13119</v>
          </cell>
          <cell r="O477" t="str">
            <v>I T P</v>
          </cell>
          <cell r="P477">
            <v>5</v>
          </cell>
          <cell r="Q477">
            <v>6</v>
          </cell>
          <cell r="R477">
            <v>6</v>
          </cell>
          <cell r="S477">
            <v>18.333333333333332</v>
          </cell>
          <cell r="T477">
            <v>3</v>
          </cell>
          <cell r="U477">
            <v>2</v>
          </cell>
          <cell r="V477">
            <v>-1</v>
          </cell>
          <cell r="W477">
            <v>52</v>
          </cell>
          <cell r="X477">
            <v>39096</v>
          </cell>
        </row>
        <row r="478">
          <cell r="A478" t="str">
            <v>413142</v>
          </cell>
          <cell r="B478" t="str">
            <v xml:space="preserve">ABU THALIB    </v>
          </cell>
          <cell r="C478" t="str">
            <v>08</v>
          </cell>
          <cell r="D478" t="str">
            <v>01/04/2001</v>
          </cell>
          <cell r="E478" t="str">
            <v>PWS. JAGA PTA</v>
          </cell>
          <cell r="F478" t="str">
            <v>06</v>
          </cell>
          <cell r="G478" t="str">
            <v>16/09/2002</v>
          </cell>
          <cell r="H478">
            <v>20353</v>
          </cell>
          <cell r="I478" t="str">
            <v>0000066665</v>
          </cell>
          <cell r="J478" t="str">
            <v>SMA</v>
          </cell>
          <cell r="K478" t="str">
            <v>SMA/PASPAL/IPA</v>
          </cell>
          <cell r="L478" t="str">
            <v>PLAJU</v>
          </cell>
          <cell r="M478" t="str">
            <v>19/08/1974</v>
          </cell>
          <cell r="N478" t="str">
            <v>E13132</v>
          </cell>
          <cell r="O478" t="str">
            <v>TA/PTA</v>
          </cell>
          <cell r="P478">
            <v>6</v>
          </cell>
          <cell r="Q478">
            <v>6</v>
          </cell>
          <cell r="R478">
            <v>5</v>
          </cell>
          <cell r="S478">
            <v>18.333333333333332</v>
          </cell>
          <cell r="T478">
            <v>3</v>
          </cell>
          <cell r="U478">
            <v>2</v>
          </cell>
          <cell r="V478">
            <v>-2</v>
          </cell>
          <cell r="W478">
            <v>49</v>
          </cell>
          <cell r="X478">
            <v>40442</v>
          </cell>
        </row>
        <row r="479">
          <cell r="A479" t="str">
            <v>413191</v>
          </cell>
          <cell r="B479" t="str">
            <v xml:space="preserve">ANHARUDDIN  A.MA  </v>
          </cell>
          <cell r="C479" t="str">
            <v>07</v>
          </cell>
          <cell r="D479" t="str">
            <v>01/10/2001</v>
          </cell>
          <cell r="E479" t="str">
            <v>PWS. JAGA FCCU</v>
          </cell>
          <cell r="F479" t="str">
            <v>06</v>
          </cell>
          <cell r="G479" t="str">
            <v>03/01/2000</v>
          </cell>
          <cell r="H479">
            <v>20094</v>
          </cell>
          <cell r="I479" t="str">
            <v>0000066666</v>
          </cell>
          <cell r="J479" t="str">
            <v>D2</v>
          </cell>
          <cell r="K479" t="str">
            <v>AKA PENGOL/KIL II</v>
          </cell>
          <cell r="L479" t="str">
            <v>SUNGAI GERONG</v>
          </cell>
          <cell r="M479" t="str">
            <v>19/08/1974</v>
          </cell>
          <cell r="N479" t="str">
            <v>E13112</v>
          </cell>
          <cell r="O479" t="str">
            <v>CD &amp; L</v>
          </cell>
          <cell r="P479">
            <v>6</v>
          </cell>
          <cell r="Q479">
            <v>6</v>
          </cell>
          <cell r="R479">
            <v>6</v>
          </cell>
          <cell r="S479">
            <v>20</v>
          </cell>
          <cell r="T479">
            <v>5</v>
          </cell>
          <cell r="U479">
            <v>4</v>
          </cell>
          <cell r="V479">
            <v>-1</v>
          </cell>
          <cell r="W479">
            <v>49</v>
          </cell>
          <cell r="X479">
            <v>40183</v>
          </cell>
        </row>
        <row r="480">
          <cell r="A480" t="str">
            <v>413207</v>
          </cell>
          <cell r="B480" t="str">
            <v xml:space="preserve">ARSYAD    </v>
          </cell>
          <cell r="C480" t="str">
            <v>09</v>
          </cell>
          <cell r="D480" t="str">
            <v>01/04/2003</v>
          </cell>
          <cell r="E480" t="str">
            <v>AST. CDU-V</v>
          </cell>
          <cell r="F480" t="str">
            <v>08</v>
          </cell>
          <cell r="G480" t="str">
            <v>01/06/2001</v>
          </cell>
          <cell r="H480">
            <v>20158</v>
          </cell>
          <cell r="I480" t="str">
            <v>0000065655</v>
          </cell>
          <cell r="J480" t="str">
            <v>SMA</v>
          </cell>
          <cell r="K480" t="str">
            <v>SMA-SOSIAL/PERSAMAAN</v>
          </cell>
          <cell r="L480" t="str">
            <v>PLAJU</v>
          </cell>
          <cell r="M480" t="str">
            <v>19/08/1974</v>
          </cell>
          <cell r="N480" t="str">
            <v>E13111</v>
          </cell>
          <cell r="O480" t="str">
            <v>CD &amp; GP</v>
          </cell>
          <cell r="P480">
            <v>6</v>
          </cell>
          <cell r="Q480">
            <v>5</v>
          </cell>
          <cell r="R480">
            <v>5</v>
          </cell>
          <cell r="S480">
            <v>16.666666666666668</v>
          </cell>
          <cell r="T480">
            <v>3</v>
          </cell>
          <cell r="U480">
            <v>3</v>
          </cell>
          <cell r="V480">
            <v>-1</v>
          </cell>
          <cell r="W480">
            <v>49</v>
          </cell>
          <cell r="X480">
            <v>40247</v>
          </cell>
        </row>
        <row r="481">
          <cell r="A481" t="str">
            <v>413223</v>
          </cell>
          <cell r="B481" t="str">
            <v xml:space="preserve">B. SULISTIAWAN    </v>
          </cell>
          <cell r="C481" t="str">
            <v>07</v>
          </cell>
          <cell r="D481" t="str">
            <v>01/10/2003</v>
          </cell>
          <cell r="E481" t="str">
            <v>PWS. LAB ANALIS</v>
          </cell>
          <cell r="F481" t="str">
            <v>07</v>
          </cell>
          <cell r="G481" t="str">
            <v>01/10/2002</v>
          </cell>
          <cell r="H481">
            <v>19695</v>
          </cell>
          <cell r="I481" t="str">
            <v>0000056665</v>
          </cell>
          <cell r="J481" t="str">
            <v>D3</v>
          </cell>
          <cell r="K481" t="str">
            <v>AKA PENG/KIL III</v>
          </cell>
          <cell r="L481" t="str">
            <v>SUNGAI GERONG</v>
          </cell>
          <cell r="M481" t="str">
            <v>19/08/1974</v>
          </cell>
          <cell r="N481" t="str">
            <v>E13140</v>
          </cell>
          <cell r="O481" t="str">
            <v>LABORATORIUM</v>
          </cell>
          <cell r="P481">
            <v>6</v>
          </cell>
          <cell r="Q481">
            <v>6</v>
          </cell>
          <cell r="R481">
            <v>5</v>
          </cell>
          <cell r="S481">
            <v>18.333333333333332</v>
          </cell>
          <cell r="T481">
            <v>6</v>
          </cell>
          <cell r="U481">
            <v>2</v>
          </cell>
          <cell r="V481">
            <v>0</v>
          </cell>
          <cell r="W481">
            <v>51</v>
          </cell>
          <cell r="X481">
            <v>39784</v>
          </cell>
        </row>
        <row r="482">
          <cell r="A482" t="str">
            <v>413264</v>
          </cell>
          <cell r="B482" t="str">
            <v xml:space="preserve">HERMAWAN    </v>
          </cell>
          <cell r="C482" t="str">
            <v>08</v>
          </cell>
          <cell r="D482" t="str">
            <v>01/04/2003</v>
          </cell>
          <cell r="E482" t="str">
            <v>PWS. JAGA TANK FARM SG</v>
          </cell>
          <cell r="F482" t="str">
            <v>07</v>
          </cell>
          <cell r="G482" t="str">
            <v>01/07/2003</v>
          </cell>
          <cell r="H482">
            <v>19978</v>
          </cell>
          <cell r="I482" t="str">
            <v>0000055666</v>
          </cell>
          <cell r="J482" t="str">
            <v>SMA</v>
          </cell>
          <cell r="K482" t="str">
            <v>P K MIGAS</v>
          </cell>
          <cell r="L482" t="str">
            <v>SUNGAI GERONG</v>
          </cell>
          <cell r="M482" t="str">
            <v>19/08/1974</v>
          </cell>
          <cell r="N482" t="str">
            <v>E13119</v>
          </cell>
          <cell r="O482" t="str">
            <v>I T P</v>
          </cell>
          <cell r="P482">
            <v>6</v>
          </cell>
          <cell r="Q482">
            <v>6</v>
          </cell>
          <cell r="R482">
            <v>6</v>
          </cell>
          <cell r="S482">
            <v>20</v>
          </cell>
          <cell r="T482">
            <v>3</v>
          </cell>
          <cell r="U482">
            <v>1</v>
          </cell>
          <cell r="V482">
            <v>-1</v>
          </cell>
          <cell r="W482">
            <v>50</v>
          </cell>
          <cell r="X482">
            <v>40067</v>
          </cell>
        </row>
        <row r="483">
          <cell r="A483" t="str">
            <v>413329</v>
          </cell>
          <cell r="B483" t="str">
            <v xml:space="preserve">JUNAIDI AS  A.P  </v>
          </cell>
          <cell r="C483" t="str">
            <v>08</v>
          </cell>
          <cell r="D483" t="str">
            <v>01/10/2001</v>
          </cell>
          <cell r="E483" t="str">
            <v>PWS. BAGGING</v>
          </cell>
          <cell r="F483" t="str">
            <v>06</v>
          </cell>
          <cell r="G483" t="str">
            <v>08/08/2003</v>
          </cell>
          <cell r="H483">
            <v>19876</v>
          </cell>
          <cell r="I483" t="str">
            <v>0000066666</v>
          </cell>
          <cell r="J483" t="str">
            <v>D1</v>
          </cell>
          <cell r="K483" t="str">
            <v>AKA PENGOL/KIL I</v>
          </cell>
          <cell r="L483" t="str">
            <v>PLAJU</v>
          </cell>
          <cell r="M483" t="str">
            <v>19/08/1974</v>
          </cell>
          <cell r="N483" t="str">
            <v>E13132</v>
          </cell>
          <cell r="O483" t="str">
            <v>TA/PTA</v>
          </cell>
          <cell r="P483">
            <v>6</v>
          </cell>
          <cell r="Q483">
            <v>6</v>
          </cell>
          <cell r="R483">
            <v>6</v>
          </cell>
          <cell r="S483">
            <v>20</v>
          </cell>
          <cell r="T483">
            <v>4</v>
          </cell>
          <cell r="U483">
            <v>1</v>
          </cell>
          <cell r="V483">
            <v>-2</v>
          </cell>
          <cell r="W483">
            <v>50</v>
          </cell>
          <cell r="X483">
            <v>39965</v>
          </cell>
        </row>
        <row r="484">
          <cell r="A484" t="str">
            <v>413337</v>
          </cell>
          <cell r="B484" t="str">
            <v xml:space="preserve">K. UMAR  DRS  </v>
          </cell>
          <cell r="C484" t="str">
            <v>06</v>
          </cell>
          <cell r="D484" t="str">
            <v>01/04/2003</v>
          </cell>
          <cell r="E484" t="str">
            <v>PWS. PUKK</v>
          </cell>
          <cell r="F484" t="str">
            <v>06</v>
          </cell>
          <cell r="G484" t="str">
            <v>16/02/2001</v>
          </cell>
          <cell r="H484">
            <v>19875</v>
          </cell>
          <cell r="I484" t="str">
            <v>0000065665</v>
          </cell>
          <cell r="J484" t="str">
            <v>S1</v>
          </cell>
          <cell r="K484" t="str">
            <v>EKONOMI MANAGEMENT</v>
          </cell>
          <cell r="L484" t="str">
            <v>PLAJU</v>
          </cell>
          <cell r="M484" t="str">
            <v>19/08/1974</v>
          </cell>
          <cell r="N484" t="str">
            <v>E13X00</v>
          </cell>
          <cell r="O484" t="str">
            <v>P U K K</v>
          </cell>
          <cell r="P484">
            <v>6</v>
          </cell>
          <cell r="Q484">
            <v>6</v>
          </cell>
          <cell r="R484">
            <v>5</v>
          </cell>
          <cell r="S484">
            <v>18.333333333333332</v>
          </cell>
          <cell r="T484">
            <v>7</v>
          </cell>
          <cell r="U484">
            <v>3</v>
          </cell>
          <cell r="V484">
            <v>0</v>
          </cell>
          <cell r="W484">
            <v>50</v>
          </cell>
          <cell r="X484">
            <v>39964</v>
          </cell>
        </row>
        <row r="485">
          <cell r="A485" t="str">
            <v>413361</v>
          </cell>
          <cell r="B485" t="str">
            <v xml:space="preserve">M. HATTA  DRS  </v>
          </cell>
          <cell r="C485" t="str">
            <v>08</v>
          </cell>
          <cell r="D485" t="str">
            <v>01/10/2003</v>
          </cell>
          <cell r="E485" t="str">
            <v>PWS. DATA &amp; ADM</v>
          </cell>
          <cell r="F485" t="str">
            <v>07</v>
          </cell>
          <cell r="G485" t="str">
            <v>01/01/2001</v>
          </cell>
          <cell r="H485">
            <v>19606</v>
          </cell>
          <cell r="I485" t="str">
            <v>0000045666</v>
          </cell>
          <cell r="J485" t="str">
            <v>S1</v>
          </cell>
          <cell r="K485" t="str">
            <v>ADMINISTRASI NEGARA</v>
          </cell>
          <cell r="L485" t="str">
            <v>PLAJU</v>
          </cell>
          <cell r="M485" t="str">
            <v>19/08/1974</v>
          </cell>
          <cell r="N485" t="str">
            <v>E13620</v>
          </cell>
          <cell r="O485" t="str">
            <v>HUPMAS</v>
          </cell>
          <cell r="P485">
            <v>6</v>
          </cell>
          <cell r="Q485">
            <v>6</v>
          </cell>
          <cell r="R485">
            <v>6</v>
          </cell>
          <cell r="S485">
            <v>20</v>
          </cell>
          <cell r="T485">
            <v>7</v>
          </cell>
          <cell r="U485">
            <v>3</v>
          </cell>
          <cell r="V485">
            <v>-1</v>
          </cell>
          <cell r="W485">
            <v>51</v>
          </cell>
          <cell r="X485">
            <v>39695</v>
          </cell>
        </row>
        <row r="486">
          <cell r="A486" t="str">
            <v>413378</v>
          </cell>
          <cell r="B486" t="str">
            <v xml:space="preserve">M. ILHAM  A.MA  </v>
          </cell>
          <cell r="C486" t="str">
            <v>06</v>
          </cell>
          <cell r="D486" t="str">
            <v>01/04/2002</v>
          </cell>
          <cell r="E486" t="str">
            <v>PWSU. PTA</v>
          </cell>
          <cell r="F486" t="str">
            <v>05</v>
          </cell>
          <cell r="G486" t="str">
            <v>08/08/2003</v>
          </cell>
          <cell r="H486">
            <v>19796</v>
          </cell>
          <cell r="I486" t="str">
            <v>0000066666</v>
          </cell>
          <cell r="J486" t="str">
            <v>D2</v>
          </cell>
          <cell r="K486" t="str">
            <v>AKA PENGOL/KIL II</v>
          </cell>
          <cell r="L486" t="str">
            <v>PLAJU</v>
          </cell>
          <cell r="M486" t="str">
            <v>19/08/1974</v>
          </cell>
          <cell r="N486" t="str">
            <v>E13132</v>
          </cell>
          <cell r="O486" t="str">
            <v>TA/PTA</v>
          </cell>
          <cell r="P486">
            <v>6</v>
          </cell>
          <cell r="Q486">
            <v>6</v>
          </cell>
          <cell r="R486">
            <v>6</v>
          </cell>
          <cell r="S486">
            <v>20</v>
          </cell>
          <cell r="T486">
            <v>5</v>
          </cell>
          <cell r="U486">
            <v>1</v>
          </cell>
          <cell r="V486">
            <v>-1</v>
          </cell>
          <cell r="W486">
            <v>50</v>
          </cell>
          <cell r="X486">
            <v>39885</v>
          </cell>
        </row>
        <row r="487">
          <cell r="A487" t="str">
            <v>413386</v>
          </cell>
          <cell r="B487" t="str">
            <v xml:space="preserve">M. ISKANDAR  Z.    </v>
          </cell>
          <cell r="C487" t="str">
            <v>08</v>
          </cell>
          <cell r="D487" t="str">
            <v>01/04/2001</v>
          </cell>
          <cell r="E487" t="str">
            <v>PWS. JAGA LOADING SG</v>
          </cell>
          <cell r="F487" t="str">
            <v>07</v>
          </cell>
          <cell r="G487" t="str">
            <v>03/01/2000</v>
          </cell>
          <cell r="H487">
            <v>18890</v>
          </cell>
          <cell r="I487" t="str">
            <v>0000056565</v>
          </cell>
          <cell r="J487" t="str">
            <v>SMA</v>
          </cell>
          <cell r="K487" t="str">
            <v>P K MIGAS</v>
          </cell>
          <cell r="L487" t="str">
            <v>SUNGAI GERONG</v>
          </cell>
          <cell r="M487" t="str">
            <v>19/08/1974</v>
          </cell>
          <cell r="N487" t="str">
            <v>E13119</v>
          </cell>
          <cell r="O487" t="str">
            <v>I T P</v>
          </cell>
          <cell r="P487">
            <v>5</v>
          </cell>
          <cell r="Q487">
            <v>6</v>
          </cell>
          <cell r="R487">
            <v>5</v>
          </cell>
          <cell r="S487">
            <v>16.666666666666668</v>
          </cell>
          <cell r="T487">
            <v>3</v>
          </cell>
          <cell r="U487">
            <v>4</v>
          </cell>
          <cell r="V487">
            <v>-1</v>
          </cell>
          <cell r="W487">
            <v>53</v>
          </cell>
          <cell r="X487">
            <v>38979</v>
          </cell>
        </row>
        <row r="488">
          <cell r="A488" t="str">
            <v>413394</v>
          </cell>
          <cell r="B488" t="str">
            <v xml:space="preserve">M. DJOHAN  S  IR  </v>
          </cell>
          <cell r="C488" t="str">
            <v>07</v>
          </cell>
          <cell r="D488" t="str">
            <v>01/04/2002</v>
          </cell>
          <cell r="E488" t="str">
            <v>AST. A. PENJAD B.BAKU GNP</v>
          </cell>
          <cell r="F488" t="str">
            <v>06</v>
          </cell>
          <cell r="G488" t="str">
            <v>03/01/2000</v>
          </cell>
          <cell r="H488">
            <v>18439</v>
          </cell>
          <cell r="I488" t="str">
            <v>0000055555</v>
          </cell>
          <cell r="J488" t="str">
            <v>S1</v>
          </cell>
          <cell r="K488" t="str">
            <v>TEKNIK KIMIA</v>
          </cell>
          <cell r="L488" t="str">
            <v>PLAJU</v>
          </cell>
          <cell r="M488" t="str">
            <v>19/08/1974</v>
          </cell>
          <cell r="N488" t="str">
            <v>E13220</v>
          </cell>
          <cell r="O488" t="str">
            <v>JAD BB/PRODUK</v>
          </cell>
          <cell r="P488">
            <v>5</v>
          </cell>
          <cell r="Q488">
            <v>5</v>
          </cell>
          <cell r="R488">
            <v>5</v>
          </cell>
          <cell r="S488">
            <v>15</v>
          </cell>
          <cell r="T488">
            <v>7</v>
          </cell>
          <cell r="U488">
            <v>4</v>
          </cell>
          <cell r="V488">
            <v>-1</v>
          </cell>
          <cell r="W488">
            <v>54</v>
          </cell>
          <cell r="X488">
            <v>38528</v>
          </cell>
        </row>
        <row r="489">
          <cell r="A489" t="str">
            <v>413401</v>
          </cell>
          <cell r="B489" t="str">
            <v xml:space="preserve">M. SUDARTO  A.P  </v>
          </cell>
          <cell r="C489" t="str">
            <v>09</v>
          </cell>
          <cell r="D489" t="str">
            <v>01/04/2001</v>
          </cell>
          <cell r="E489" t="str">
            <v>AST. JAGA CD-2/3/4</v>
          </cell>
          <cell r="F489" t="str">
            <v>07</v>
          </cell>
          <cell r="G489" t="str">
            <v>01/07/2001</v>
          </cell>
          <cell r="H489">
            <v>20118</v>
          </cell>
          <cell r="I489" t="str">
            <v>0000056666</v>
          </cell>
          <cell r="J489" t="str">
            <v>D1</v>
          </cell>
          <cell r="K489" t="str">
            <v>AKA PENGOL/KIL I</v>
          </cell>
          <cell r="L489" t="str">
            <v>PLAJU</v>
          </cell>
          <cell r="M489" t="str">
            <v>19/08/1974</v>
          </cell>
          <cell r="N489" t="str">
            <v>E13111</v>
          </cell>
          <cell r="O489" t="str">
            <v>CD &amp; GP</v>
          </cell>
          <cell r="P489">
            <v>6</v>
          </cell>
          <cell r="Q489">
            <v>6</v>
          </cell>
          <cell r="R489">
            <v>6</v>
          </cell>
          <cell r="S489">
            <v>20</v>
          </cell>
          <cell r="T489">
            <v>4</v>
          </cell>
          <cell r="U489">
            <v>3</v>
          </cell>
          <cell r="V489">
            <v>-2</v>
          </cell>
          <cell r="W489">
            <v>49</v>
          </cell>
          <cell r="X489">
            <v>40207</v>
          </cell>
        </row>
        <row r="490">
          <cell r="A490" t="str">
            <v>413426</v>
          </cell>
          <cell r="B490" t="str">
            <v xml:space="preserve">MAIZARDI AGUS,  IR  </v>
          </cell>
          <cell r="C490" t="str">
            <v>07</v>
          </cell>
          <cell r="D490" t="str">
            <v>01/10/2001</v>
          </cell>
          <cell r="E490" t="str">
            <v>PWS. JAGA FCCU</v>
          </cell>
          <cell r="F490" t="str">
            <v>06</v>
          </cell>
          <cell r="G490" t="str">
            <v>03/01/2000</v>
          </cell>
          <cell r="H490">
            <v>18768</v>
          </cell>
          <cell r="I490" t="str">
            <v>0000066666</v>
          </cell>
          <cell r="J490" t="str">
            <v>S1</v>
          </cell>
          <cell r="K490" t="str">
            <v>TEKNIK KIMIA</v>
          </cell>
          <cell r="L490" t="str">
            <v>SUNGAI GERONG</v>
          </cell>
          <cell r="M490" t="str">
            <v>19/08/1974</v>
          </cell>
          <cell r="N490" t="str">
            <v>E13112</v>
          </cell>
          <cell r="O490" t="str">
            <v>CD &amp; L</v>
          </cell>
          <cell r="P490">
            <v>6</v>
          </cell>
          <cell r="Q490">
            <v>6</v>
          </cell>
          <cell r="R490">
            <v>6</v>
          </cell>
          <cell r="S490">
            <v>20</v>
          </cell>
          <cell r="T490">
            <v>7</v>
          </cell>
          <cell r="U490">
            <v>4</v>
          </cell>
          <cell r="V490">
            <v>-1</v>
          </cell>
          <cell r="W490">
            <v>53</v>
          </cell>
          <cell r="X490">
            <v>38857</v>
          </cell>
        </row>
        <row r="491">
          <cell r="A491" t="str">
            <v>413434</v>
          </cell>
          <cell r="B491" t="str">
            <v xml:space="preserve">MASKUR  A.MA  </v>
          </cell>
          <cell r="C491" t="str">
            <v>06</v>
          </cell>
          <cell r="D491" t="str">
            <v>01/04/2003</v>
          </cell>
          <cell r="E491" t="str">
            <v>MPPK S/D 30042004</v>
          </cell>
          <cell r="F491" t="str">
            <v>06</v>
          </cell>
          <cell r="G491" t="str">
            <v>06/04/2003</v>
          </cell>
          <cell r="H491">
            <v>17629</v>
          </cell>
          <cell r="I491" t="str">
            <v>0000066665</v>
          </cell>
          <cell r="J491" t="str">
            <v>D2</v>
          </cell>
          <cell r="K491" t="str">
            <v>AKA LAB II</v>
          </cell>
          <cell r="L491" t="str">
            <v>PLAJU</v>
          </cell>
          <cell r="M491" t="str">
            <v>19/08/1974</v>
          </cell>
          <cell r="N491" t="str">
            <v>E13730</v>
          </cell>
          <cell r="O491" t="str">
            <v>H I K</v>
          </cell>
          <cell r="P491">
            <v>6</v>
          </cell>
          <cell r="Q491">
            <v>6</v>
          </cell>
          <cell r="R491">
            <v>5</v>
          </cell>
          <cell r="S491">
            <v>18.333333333333332</v>
          </cell>
          <cell r="T491">
            <v>5</v>
          </cell>
          <cell r="U491">
            <v>1</v>
          </cell>
          <cell r="V491">
            <v>0</v>
          </cell>
          <cell r="W491">
            <v>56</v>
          </cell>
          <cell r="X491">
            <v>37717</v>
          </cell>
        </row>
        <row r="492">
          <cell r="A492" t="str">
            <v>413459</v>
          </cell>
          <cell r="B492" t="str">
            <v xml:space="preserve">NADJAMUDDIN, M.S  SE  </v>
          </cell>
          <cell r="C492" t="str">
            <v>07</v>
          </cell>
          <cell r="D492" t="str">
            <v>01/04/2003</v>
          </cell>
          <cell r="E492" t="str">
            <v>PWS. AKUNTANSI MATERIAL</v>
          </cell>
          <cell r="F492" t="str">
            <v>06</v>
          </cell>
          <cell r="G492" t="str">
            <v>06/08/2001</v>
          </cell>
          <cell r="H492">
            <v>19499</v>
          </cell>
          <cell r="I492" t="str">
            <v>0000066655</v>
          </cell>
          <cell r="J492" t="str">
            <v>S1</v>
          </cell>
          <cell r="K492" t="str">
            <v>EKONOMI MANAGEMENT</v>
          </cell>
          <cell r="L492" t="str">
            <v>PLAJU</v>
          </cell>
          <cell r="M492" t="str">
            <v>19/08/1974</v>
          </cell>
          <cell r="N492" t="str">
            <v>E13810</v>
          </cell>
          <cell r="O492" t="str">
            <v>KONTROLLER</v>
          </cell>
          <cell r="P492">
            <v>6</v>
          </cell>
          <cell r="Q492">
            <v>5</v>
          </cell>
          <cell r="R492">
            <v>5</v>
          </cell>
          <cell r="S492">
            <v>16.666666666666668</v>
          </cell>
          <cell r="T492">
            <v>7</v>
          </cell>
          <cell r="U492">
            <v>3</v>
          </cell>
          <cell r="V492">
            <v>-1</v>
          </cell>
          <cell r="W492">
            <v>51</v>
          </cell>
          <cell r="X492">
            <v>39588</v>
          </cell>
        </row>
        <row r="493">
          <cell r="A493" t="str">
            <v>413475</v>
          </cell>
          <cell r="B493" t="str">
            <v xml:space="preserve">PARASIAN GULTOM  A.MD  </v>
          </cell>
          <cell r="C493" t="str">
            <v>07</v>
          </cell>
          <cell r="D493" t="str">
            <v>01/10/2003</v>
          </cell>
          <cell r="E493" t="str">
            <v>PWS. JAGA TANK FARM PL</v>
          </cell>
          <cell r="F493" t="str">
            <v>06</v>
          </cell>
          <cell r="G493" t="str">
            <v>01/07/2003</v>
          </cell>
          <cell r="H493">
            <v>19767</v>
          </cell>
          <cell r="I493" t="str">
            <v>0000064666</v>
          </cell>
          <cell r="J493" t="str">
            <v>D3</v>
          </cell>
          <cell r="K493" t="str">
            <v>AKA PENG/KIL III</v>
          </cell>
          <cell r="L493" t="str">
            <v>PLAJU</v>
          </cell>
          <cell r="M493" t="str">
            <v>19/08/1974</v>
          </cell>
          <cell r="N493" t="str">
            <v>E13119</v>
          </cell>
          <cell r="O493" t="str">
            <v>I T P</v>
          </cell>
          <cell r="P493">
            <v>6</v>
          </cell>
          <cell r="Q493">
            <v>6</v>
          </cell>
          <cell r="R493">
            <v>6</v>
          </cell>
          <cell r="S493">
            <v>20</v>
          </cell>
          <cell r="T493">
            <v>6</v>
          </cell>
          <cell r="U493">
            <v>1</v>
          </cell>
          <cell r="V493">
            <v>-1</v>
          </cell>
          <cell r="W493">
            <v>50</v>
          </cell>
          <cell r="X493">
            <v>39856</v>
          </cell>
        </row>
        <row r="494">
          <cell r="A494" t="str">
            <v>413507</v>
          </cell>
          <cell r="B494" t="str">
            <v xml:space="preserve">R.ACHMAD PATONI    </v>
          </cell>
          <cell r="C494" t="str">
            <v>08</v>
          </cell>
          <cell r="D494" t="str">
            <v>01/10/2003</v>
          </cell>
          <cell r="E494" t="str">
            <v>PWS. JAGA LOADING PL</v>
          </cell>
          <cell r="F494" t="str">
            <v>07</v>
          </cell>
          <cell r="G494" t="str">
            <v>01/10/2003</v>
          </cell>
          <cell r="H494">
            <v>18446</v>
          </cell>
          <cell r="I494" t="str">
            <v>0000054465</v>
          </cell>
          <cell r="J494" t="str">
            <v>SMA</v>
          </cell>
          <cell r="K494" t="str">
            <v>P K MESIN</v>
          </cell>
          <cell r="L494" t="str">
            <v>SUNGAI GERONG</v>
          </cell>
          <cell r="M494" t="str">
            <v>24/01/1973</v>
          </cell>
          <cell r="N494" t="str">
            <v>E13119</v>
          </cell>
          <cell r="O494" t="str">
            <v>I T P</v>
          </cell>
          <cell r="P494">
            <v>4</v>
          </cell>
          <cell r="Q494">
            <v>6</v>
          </cell>
          <cell r="R494">
            <v>5</v>
          </cell>
          <cell r="S494">
            <v>15</v>
          </cell>
          <cell r="T494">
            <v>3</v>
          </cell>
          <cell r="U494">
            <v>1</v>
          </cell>
          <cell r="V494">
            <v>-1</v>
          </cell>
          <cell r="W494">
            <v>54</v>
          </cell>
          <cell r="X494">
            <v>38535</v>
          </cell>
        </row>
        <row r="495">
          <cell r="A495" t="str">
            <v>413548</v>
          </cell>
          <cell r="B495" t="str">
            <v xml:space="preserve">SOETRISNO    </v>
          </cell>
          <cell r="C495" t="str">
            <v>06</v>
          </cell>
          <cell r="D495" t="str">
            <v>01/04/2003</v>
          </cell>
          <cell r="E495" t="str">
            <v>PWS. JAGA LAB PL</v>
          </cell>
          <cell r="F495" t="str">
            <v>06</v>
          </cell>
          <cell r="G495" t="str">
            <v>03/01/2000</v>
          </cell>
          <cell r="H495">
            <v>18972</v>
          </cell>
          <cell r="I495" t="str">
            <v>0000056666</v>
          </cell>
          <cell r="J495" t="str">
            <v>D3</v>
          </cell>
          <cell r="K495" t="str">
            <v>AKA.III / TEK.LAB KILANG</v>
          </cell>
          <cell r="L495" t="str">
            <v>PLAJU</v>
          </cell>
          <cell r="M495" t="str">
            <v>19/08/1974</v>
          </cell>
          <cell r="N495" t="str">
            <v>E13140</v>
          </cell>
          <cell r="O495" t="str">
            <v>LABORATORIUM</v>
          </cell>
          <cell r="P495">
            <v>6</v>
          </cell>
          <cell r="Q495">
            <v>6</v>
          </cell>
          <cell r="R495">
            <v>6</v>
          </cell>
          <cell r="S495">
            <v>20</v>
          </cell>
          <cell r="T495">
            <v>6</v>
          </cell>
          <cell r="U495">
            <v>4</v>
          </cell>
          <cell r="V495">
            <v>0</v>
          </cell>
          <cell r="W495">
            <v>53</v>
          </cell>
          <cell r="X495">
            <v>39061</v>
          </cell>
        </row>
        <row r="496">
          <cell r="A496" t="str">
            <v>413564</v>
          </cell>
          <cell r="B496" t="str">
            <v xml:space="preserve">SUMIRAN PAIMIN    </v>
          </cell>
          <cell r="C496" t="str">
            <v>09</v>
          </cell>
          <cell r="D496" t="str">
            <v>01/10/2001</v>
          </cell>
          <cell r="E496" t="str">
            <v>AST. JAGA LAB PETKIM</v>
          </cell>
          <cell r="F496" t="str">
            <v>07</v>
          </cell>
          <cell r="G496" t="str">
            <v>01/10/2000</v>
          </cell>
          <cell r="H496">
            <v>18855</v>
          </cell>
          <cell r="I496" t="str">
            <v>0000045555</v>
          </cell>
          <cell r="J496" t="str">
            <v>SMK</v>
          </cell>
          <cell r="K496" t="str">
            <v>S.T.M  MESIN</v>
          </cell>
          <cell r="L496" t="str">
            <v>PLAJU</v>
          </cell>
          <cell r="M496" t="str">
            <v>19/08/1974</v>
          </cell>
          <cell r="N496" t="str">
            <v>E13140</v>
          </cell>
          <cell r="O496" t="str">
            <v>LABORATORIUM</v>
          </cell>
          <cell r="P496">
            <v>5</v>
          </cell>
          <cell r="Q496">
            <v>5</v>
          </cell>
          <cell r="R496">
            <v>5</v>
          </cell>
          <cell r="S496">
            <v>15</v>
          </cell>
          <cell r="T496">
            <v>3</v>
          </cell>
          <cell r="U496">
            <v>4</v>
          </cell>
          <cell r="V496">
            <v>-2</v>
          </cell>
          <cell r="W496">
            <v>53</v>
          </cell>
          <cell r="X496">
            <v>38944</v>
          </cell>
        </row>
        <row r="497">
          <cell r="A497" t="str">
            <v>413572</v>
          </cell>
          <cell r="B497" t="str">
            <v xml:space="preserve">SUNARTO  A.P  </v>
          </cell>
          <cell r="C497" t="str">
            <v>08</v>
          </cell>
          <cell r="D497" t="str">
            <v>01/10/2001</v>
          </cell>
          <cell r="E497" t="str">
            <v>PWS. JAGA POLYPROPYLENE</v>
          </cell>
          <cell r="F497" t="str">
            <v>06</v>
          </cell>
          <cell r="G497" t="str">
            <v>16/09/2002</v>
          </cell>
          <cell r="H497">
            <v>19031</v>
          </cell>
          <cell r="I497" t="str">
            <v>0000056566</v>
          </cell>
          <cell r="J497" t="str">
            <v>D1</v>
          </cell>
          <cell r="K497" t="str">
            <v>AKA PENGOL/KIL I</v>
          </cell>
          <cell r="L497" t="str">
            <v>PLAJU</v>
          </cell>
          <cell r="M497" t="str">
            <v>19/08/1974</v>
          </cell>
          <cell r="N497" t="str">
            <v>E13131</v>
          </cell>
          <cell r="O497" t="str">
            <v>P P</v>
          </cell>
          <cell r="P497">
            <v>5</v>
          </cell>
          <cell r="Q497">
            <v>6</v>
          </cell>
          <cell r="R497">
            <v>6</v>
          </cell>
          <cell r="S497">
            <v>18.333333333333332</v>
          </cell>
          <cell r="T497">
            <v>4</v>
          </cell>
          <cell r="U497">
            <v>2</v>
          </cell>
          <cell r="V497">
            <v>-2</v>
          </cell>
          <cell r="W497">
            <v>52</v>
          </cell>
          <cell r="X497">
            <v>39120</v>
          </cell>
        </row>
        <row r="498">
          <cell r="A498" t="str">
            <v>413597</v>
          </cell>
          <cell r="B498" t="str">
            <v xml:space="preserve">SUYUDI ALMAHYUDI  ST  </v>
          </cell>
          <cell r="C498" t="str">
            <v>06</v>
          </cell>
          <cell r="D498" t="str">
            <v>01/04/2003</v>
          </cell>
          <cell r="E498" t="str">
            <v>ANALIS SISTEM &amp; PROSEDUR</v>
          </cell>
          <cell r="F498" t="str">
            <v>06</v>
          </cell>
          <cell r="G498" t="str">
            <v>01/04/2001</v>
          </cell>
          <cell r="H498">
            <v>20378</v>
          </cell>
          <cell r="I498" t="str">
            <v>0000055556</v>
          </cell>
          <cell r="J498" t="str">
            <v>S1</v>
          </cell>
          <cell r="K498" t="str">
            <v>TEKNIK KIMIA</v>
          </cell>
          <cell r="L498" t="str">
            <v>PLAJU</v>
          </cell>
          <cell r="M498" t="str">
            <v>19/08/1974</v>
          </cell>
          <cell r="N498" t="str">
            <v>E13740</v>
          </cell>
          <cell r="O498" t="str">
            <v>O &amp; P</v>
          </cell>
          <cell r="P498">
            <v>5</v>
          </cell>
          <cell r="Q498">
            <v>5</v>
          </cell>
          <cell r="R498">
            <v>6</v>
          </cell>
          <cell r="S498">
            <v>16.666666666666668</v>
          </cell>
          <cell r="T498">
            <v>7</v>
          </cell>
          <cell r="U498">
            <v>3</v>
          </cell>
          <cell r="V498">
            <v>0</v>
          </cell>
          <cell r="W498">
            <v>49</v>
          </cell>
          <cell r="X498">
            <v>40467</v>
          </cell>
        </row>
        <row r="499">
          <cell r="A499" t="str">
            <v>413645</v>
          </cell>
          <cell r="B499" t="str">
            <v xml:space="preserve">SYUKUR  A.MA  </v>
          </cell>
          <cell r="C499" t="str">
            <v>08</v>
          </cell>
          <cell r="D499" t="str">
            <v>01/04/2001</v>
          </cell>
          <cell r="E499" t="str">
            <v>AST. JAGA CD2 CD3 CD4</v>
          </cell>
          <cell r="F499" t="str">
            <v>07</v>
          </cell>
          <cell r="G499" t="str">
            <v>03/01/2000</v>
          </cell>
          <cell r="H499">
            <v>19262</v>
          </cell>
          <cell r="I499" t="str">
            <v>0000066666</v>
          </cell>
          <cell r="J499" t="str">
            <v>D2</v>
          </cell>
          <cell r="K499" t="str">
            <v>AKA PENGOL/KIL II</v>
          </cell>
          <cell r="L499" t="str">
            <v>PLAJU</v>
          </cell>
          <cell r="M499" t="str">
            <v>19/08/1974</v>
          </cell>
          <cell r="N499" t="str">
            <v>E13111</v>
          </cell>
          <cell r="O499" t="str">
            <v>CD &amp; GP</v>
          </cell>
          <cell r="P499">
            <v>6</v>
          </cell>
          <cell r="Q499">
            <v>6</v>
          </cell>
          <cell r="R499">
            <v>6</v>
          </cell>
          <cell r="S499">
            <v>20</v>
          </cell>
          <cell r="T499">
            <v>5</v>
          </cell>
          <cell r="U499">
            <v>4</v>
          </cell>
          <cell r="V499">
            <v>-1</v>
          </cell>
          <cell r="W499">
            <v>52</v>
          </cell>
          <cell r="X499">
            <v>39350</v>
          </cell>
        </row>
        <row r="500">
          <cell r="A500" t="str">
            <v>413678</v>
          </cell>
          <cell r="B500" t="str">
            <v xml:space="preserve">UMAR BAKAR  DRS  </v>
          </cell>
          <cell r="C500" t="str">
            <v>08</v>
          </cell>
          <cell r="D500" t="str">
            <v>01/04/2002</v>
          </cell>
          <cell r="E500" t="str">
            <v>AST. HSB RUTIN</v>
          </cell>
          <cell r="F500" t="str">
            <v>07</v>
          </cell>
          <cell r="G500" t="str">
            <v>15/07/2002</v>
          </cell>
          <cell r="H500">
            <v>19364</v>
          </cell>
          <cell r="I500" t="str">
            <v>0000036666</v>
          </cell>
          <cell r="J500" t="str">
            <v>S1</v>
          </cell>
          <cell r="K500" t="str">
            <v>EKONOMI MANAGEMENT</v>
          </cell>
          <cell r="L500" t="str">
            <v>PLAJU</v>
          </cell>
          <cell r="M500" t="str">
            <v>19/08/1974</v>
          </cell>
          <cell r="N500" t="str">
            <v>E13A60</v>
          </cell>
          <cell r="O500" t="str">
            <v>PENGADAAN/JPK</v>
          </cell>
          <cell r="P500">
            <v>6</v>
          </cell>
          <cell r="Q500">
            <v>6</v>
          </cell>
          <cell r="R500">
            <v>6</v>
          </cell>
          <cell r="S500">
            <v>20</v>
          </cell>
          <cell r="T500">
            <v>7</v>
          </cell>
          <cell r="U500">
            <v>2</v>
          </cell>
          <cell r="V500">
            <v>-1</v>
          </cell>
          <cell r="W500">
            <v>51</v>
          </cell>
          <cell r="X500">
            <v>39452</v>
          </cell>
        </row>
        <row r="501">
          <cell r="A501" t="str">
            <v>413686</v>
          </cell>
          <cell r="B501" t="str">
            <v xml:space="preserve">YUSNI IDHAM    </v>
          </cell>
          <cell r="C501" t="str">
            <v>08</v>
          </cell>
          <cell r="D501" t="str">
            <v>01/04/2001</v>
          </cell>
          <cell r="E501" t="str">
            <v>PWS. JAGA LOADING SG</v>
          </cell>
          <cell r="F501" t="str">
            <v>07</v>
          </cell>
          <cell r="G501" t="str">
            <v>03/01/2000</v>
          </cell>
          <cell r="H501">
            <v>19256</v>
          </cell>
          <cell r="I501" t="str">
            <v>0000046665</v>
          </cell>
          <cell r="J501" t="str">
            <v>SMA</v>
          </cell>
          <cell r="K501" t="str">
            <v>S.M.A-A/SASTRA BUDAYA</v>
          </cell>
          <cell r="L501" t="str">
            <v>SUNGAI GERONG</v>
          </cell>
          <cell r="M501" t="str">
            <v>19/08/1974</v>
          </cell>
          <cell r="N501" t="str">
            <v>E13119</v>
          </cell>
          <cell r="O501" t="str">
            <v>I T P</v>
          </cell>
          <cell r="P501">
            <v>6</v>
          </cell>
          <cell r="Q501">
            <v>6</v>
          </cell>
          <cell r="R501">
            <v>5</v>
          </cell>
          <cell r="S501">
            <v>18.333333333333332</v>
          </cell>
          <cell r="T501">
            <v>3</v>
          </cell>
          <cell r="U501">
            <v>4</v>
          </cell>
          <cell r="V501">
            <v>-1</v>
          </cell>
          <cell r="W501">
            <v>52</v>
          </cell>
          <cell r="X501">
            <v>39344</v>
          </cell>
        </row>
        <row r="502">
          <cell r="A502" t="str">
            <v>413701</v>
          </cell>
          <cell r="B502" t="str">
            <v xml:space="preserve">ZAINAL ABIDIN    </v>
          </cell>
          <cell r="C502" t="str">
            <v>09</v>
          </cell>
          <cell r="D502" t="str">
            <v>01/04/2003</v>
          </cell>
          <cell r="E502" t="str">
            <v>AST. REFORMING &amp; FGS</v>
          </cell>
          <cell r="F502" t="str">
            <v>09</v>
          </cell>
          <cell r="G502" t="str">
            <v>01/06/2001</v>
          </cell>
          <cell r="H502">
            <v>18811</v>
          </cell>
          <cell r="I502" t="str">
            <v>0000066655</v>
          </cell>
          <cell r="J502" t="str">
            <v>SMA</v>
          </cell>
          <cell r="K502" t="str">
            <v>S.M.A-B/PASPAL</v>
          </cell>
          <cell r="L502" t="str">
            <v>PLAJU</v>
          </cell>
          <cell r="M502" t="str">
            <v>19/08/1974</v>
          </cell>
          <cell r="N502" t="str">
            <v>E13111</v>
          </cell>
          <cell r="O502" t="str">
            <v>CD &amp; GP</v>
          </cell>
          <cell r="P502">
            <v>6</v>
          </cell>
          <cell r="Q502">
            <v>5</v>
          </cell>
          <cell r="R502">
            <v>5</v>
          </cell>
          <cell r="S502">
            <v>16.666666666666668</v>
          </cell>
          <cell r="T502">
            <v>3</v>
          </cell>
          <cell r="U502">
            <v>3</v>
          </cell>
          <cell r="V502">
            <v>0</v>
          </cell>
          <cell r="W502">
            <v>53</v>
          </cell>
          <cell r="X502">
            <v>38900</v>
          </cell>
        </row>
        <row r="503">
          <cell r="A503" t="str">
            <v>413718</v>
          </cell>
          <cell r="B503" t="str">
            <v xml:space="preserve">ZAINAL ABIDIN R.    </v>
          </cell>
          <cell r="C503" t="str">
            <v>09</v>
          </cell>
          <cell r="D503" t="str">
            <v>01/04/2002</v>
          </cell>
          <cell r="E503" t="str">
            <v>AST. JAGA JAGA PENY.PROD PL</v>
          </cell>
          <cell r="F503" t="str">
            <v>08</v>
          </cell>
          <cell r="G503" t="str">
            <v>01/10/2003</v>
          </cell>
          <cell r="H503">
            <v>20038</v>
          </cell>
          <cell r="I503" t="str">
            <v>0000055655</v>
          </cell>
          <cell r="J503" t="str">
            <v>SMA</v>
          </cell>
          <cell r="K503" t="str">
            <v>SMA-SOSIAL/PERSAMAAN</v>
          </cell>
          <cell r="L503" t="str">
            <v>SUNGAI GERONG</v>
          </cell>
          <cell r="M503" t="str">
            <v>19/08/1974</v>
          </cell>
          <cell r="N503" t="str">
            <v>E13119</v>
          </cell>
          <cell r="O503" t="str">
            <v>I T P</v>
          </cell>
          <cell r="P503">
            <v>6</v>
          </cell>
          <cell r="Q503">
            <v>5</v>
          </cell>
          <cell r="R503">
            <v>5</v>
          </cell>
          <cell r="S503">
            <v>16.666666666666668</v>
          </cell>
          <cell r="T503">
            <v>3</v>
          </cell>
          <cell r="U503">
            <v>1</v>
          </cell>
          <cell r="V503">
            <v>-1</v>
          </cell>
          <cell r="W503">
            <v>50</v>
          </cell>
          <cell r="X503">
            <v>40127</v>
          </cell>
        </row>
        <row r="504">
          <cell r="A504" t="str">
            <v>413726</v>
          </cell>
          <cell r="B504" t="str">
            <v xml:space="preserve">ZAINAL ABIDIN    </v>
          </cell>
          <cell r="C504" t="str">
            <v>06</v>
          </cell>
          <cell r="D504" t="str">
            <v>01/10/2001</v>
          </cell>
          <cell r="E504" t="str">
            <v>AHLI REN &amp; MONITORING OPS</v>
          </cell>
          <cell r="F504" t="str">
            <v>05</v>
          </cell>
          <cell r="G504" t="str">
            <v>16/09/2002</v>
          </cell>
          <cell r="H504">
            <v>19150</v>
          </cell>
          <cell r="I504" t="str">
            <v>0000076666</v>
          </cell>
          <cell r="J504" t="str">
            <v>D3</v>
          </cell>
          <cell r="K504" t="str">
            <v>AKA PENGILANGAN &amp; P'KIMIA</v>
          </cell>
          <cell r="L504" t="str">
            <v>PLAJU</v>
          </cell>
          <cell r="M504" t="str">
            <v>19/08/1974</v>
          </cell>
          <cell r="N504" t="str">
            <v>E13132</v>
          </cell>
          <cell r="O504" t="str">
            <v>TA/PTA</v>
          </cell>
          <cell r="P504">
            <v>6</v>
          </cell>
          <cell r="Q504">
            <v>6</v>
          </cell>
          <cell r="R504">
            <v>6</v>
          </cell>
          <cell r="S504">
            <v>20</v>
          </cell>
          <cell r="T504">
            <v>6</v>
          </cell>
          <cell r="U504">
            <v>2</v>
          </cell>
          <cell r="V504">
            <v>-1</v>
          </cell>
          <cell r="W504">
            <v>52</v>
          </cell>
          <cell r="X504">
            <v>39238</v>
          </cell>
        </row>
        <row r="505">
          <cell r="A505" t="str">
            <v>413734</v>
          </cell>
          <cell r="B505" t="str">
            <v xml:space="preserve">ZAINAL ARIFIN    </v>
          </cell>
          <cell r="C505" t="str">
            <v>07</v>
          </cell>
          <cell r="D505" t="str">
            <v>01/04/2001</v>
          </cell>
          <cell r="E505" t="str">
            <v>OPERATION ENGINEERING</v>
          </cell>
          <cell r="F505" t="str">
            <v>05</v>
          </cell>
          <cell r="G505" t="str">
            <v>01/11/2003</v>
          </cell>
          <cell r="H505">
            <v>19732</v>
          </cell>
          <cell r="I505" t="str">
            <v>0000066766</v>
          </cell>
          <cell r="J505" t="str">
            <v>D3</v>
          </cell>
          <cell r="K505" t="str">
            <v>AKA PENG/KIL III</v>
          </cell>
          <cell r="L505" t="str">
            <v>PLAJU</v>
          </cell>
          <cell r="M505" t="str">
            <v>19/08/1974</v>
          </cell>
          <cell r="N505" t="str">
            <v>E13111</v>
          </cell>
          <cell r="O505" t="str">
            <v>CD &amp; GP</v>
          </cell>
          <cell r="P505">
            <v>7</v>
          </cell>
          <cell r="Q505">
            <v>6</v>
          </cell>
          <cell r="R505">
            <v>6</v>
          </cell>
          <cell r="S505">
            <v>23.333333333333332</v>
          </cell>
          <cell r="T505">
            <v>6</v>
          </cell>
          <cell r="U505">
            <v>1</v>
          </cell>
          <cell r="V505">
            <v>-2</v>
          </cell>
          <cell r="W505">
            <v>50</v>
          </cell>
          <cell r="X505">
            <v>39821</v>
          </cell>
        </row>
        <row r="506">
          <cell r="A506" t="str">
            <v>413742</v>
          </cell>
          <cell r="B506" t="str">
            <v xml:space="preserve">ZULFIKAR ARIEF  S.T  </v>
          </cell>
          <cell r="C506" t="str">
            <v>05</v>
          </cell>
          <cell r="D506" t="str">
            <v>01/04/2003</v>
          </cell>
          <cell r="E506" t="str">
            <v>OPERATION ENGINEER</v>
          </cell>
          <cell r="F506" t="str">
            <v>05</v>
          </cell>
          <cell r="G506" t="str">
            <v>03/01/2000</v>
          </cell>
          <cell r="H506">
            <v>19964</v>
          </cell>
          <cell r="I506" t="str">
            <v>0000066666</v>
          </cell>
          <cell r="J506" t="str">
            <v>S1</v>
          </cell>
          <cell r="K506" t="str">
            <v>TEKNIK KIMIA</v>
          </cell>
          <cell r="L506" t="str">
            <v>SUNGAI GERONG</v>
          </cell>
          <cell r="M506" t="str">
            <v>19/08/1974</v>
          </cell>
          <cell r="N506" t="str">
            <v>E13112</v>
          </cell>
          <cell r="O506" t="str">
            <v>CD &amp; L</v>
          </cell>
          <cell r="P506">
            <v>6</v>
          </cell>
          <cell r="Q506">
            <v>6</v>
          </cell>
          <cell r="R506">
            <v>6</v>
          </cell>
          <cell r="S506">
            <v>20</v>
          </cell>
          <cell r="T506">
            <v>7</v>
          </cell>
          <cell r="U506">
            <v>4</v>
          </cell>
          <cell r="V506">
            <v>0</v>
          </cell>
          <cell r="W506">
            <v>50</v>
          </cell>
          <cell r="X506">
            <v>40053</v>
          </cell>
        </row>
        <row r="507">
          <cell r="A507" t="str">
            <v>413897</v>
          </cell>
          <cell r="B507" t="str">
            <v xml:space="preserve">ROSMANIAR  A.Z.    </v>
          </cell>
          <cell r="C507" t="str">
            <v>08</v>
          </cell>
          <cell r="D507" t="str">
            <v>01/10/2001</v>
          </cell>
          <cell r="E507" t="str">
            <v>AST. KEBANDARAN</v>
          </cell>
          <cell r="F507" t="str">
            <v>08</v>
          </cell>
          <cell r="G507" t="str">
            <v>03/01/2000</v>
          </cell>
          <cell r="H507">
            <v>19060</v>
          </cell>
          <cell r="I507" t="str">
            <v>0000055566</v>
          </cell>
          <cell r="J507" t="str">
            <v>SMA</v>
          </cell>
          <cell r="K507" t="str">
            <v>SMA/PASPAL/IPA</v>
          </cell>
          <cell r="L507" t="str">
            <v>PLAJU</v>
          </cell>
          <cell r="M507" t="str">
            <v>23/08/1974</v>
          </cell>
          <cell r="N507" t="str">
            <v>E13540</v>
          </cell>
          <cell r="O507" t="str">
            <v>MARINE</v>
          </cell>
          <cell r="P507">
            <v>5</v>
          </cell>
          <cell r="Q507">
            <v>6</v>
          </cell>
          <cell r="R507">
            <v>6</v>
          </cell>
          <cell r="S507">
            <v>18.333333333333332</v>
          </cell>
          <cell r="T507">
            <v>3</v>
          </cell>
          <cell r="U507">
            <v>4</v>
          </cell>
          <cell r="V507">
            <v>0</v>
          </cell>
          <cell r="W507">
            <v>52</v>
          </cell>
          <cell r="X507">
            <v>39148</v>
          </cell>
        </row>
        <row r="508">
          <cell r="A508" t="str">
            <v>414163</v>
          </cell>
          <cell r="B508" t="str">
            <v xml:space="preserve">A. SYARIFUDIN Y  A.MD  </v>
          </cell>
          <cell r="C508" t="str">
            <v>08</v>
          </cell>
          <cell r="D508" t="str">
            <v>01/10/2001</v>
          </cell>
          <cell r="E508" t="str">
            <v>AST. POK. RE/NRE</v>
          </cell>
          <cell r="F508" t="str">
            <v>07</v>
          </cell>
          <cell r="G508" t="str">
            <v>31/12/2000</v>
          </cell>
          <cell r="H508">
            <v>19404</v>
          </cell>
          <cell r="I508" t="str">
            <v>0000066666</v>
          </cell>
          <cell r="J508" t="str">
            <v>D3</v>
          </cell>
          <cell r="K508" t="str">
            <v>AKA TEKNIK MESIN III</v>
          </cell>
          <cell r="L508" t="str">
            <v>PLAJU</v>
          </cell>
          <cell r="M508" t="str">
            <v>01/09/1974</v>
          </cell>
          <cell r="N508" t="str">
            <v>E13A50</v>
          </cell>
          <cell r="O508" t="str">
            <v>BENGKEL</v>
          </cell>
          <cell r="P508">
            <v>6</v>
          </cell>
          <cell r="Q508">
            <v>6</v>
          </cell>
          <cell r="R508">
            <v>6</v>
          </cell>
          <cell r="S508">
            <v>20</v>
          </cell>
          <cell r="T508">
            <v>6</v>
          </cell>
          <cell r="U508">
            <v>4</v>
          </cell>
          <cell r="V508">
            <v>-1</v>
          </cell>
          <cell r="W508">
            <v>51</v>
          </cell>
          <cell r="X508">
            <v>39492</v>
          </cell>
        </row>
        <row r="509">
          <cell r="A509" t="str">
            <v>414171</v>
          </cell>
          <cell r="B509" t="str">
            <v xml:space="preserve">ABU YAMIN  A.MA  </v>
          </cell>
          <cell r="C509" t="str">
            <v>08</v>
          </cell>
          <cell r="D509" t="str">
            <v>01/04/2003</v>
          </cell>
          <cell r="E509" t="str">
            <v>TEKNISI PIPE FITTER</v>
          </cell>
          <cell r="F509" t="str">
            <v>08</v>
          </cell>
          <cell r="G509" t="str">
            <v>01/10/2002</v>
          </cell>
          <cell r="H509">
            <v>19101</v>
          </cell>
          <cell r="I509" t="str">
            <v>0000045445</v>
          </cell>
          <cell r="J509" t="str">
            <v>D2</v>
          </cell>
          <cell r="K509" t="str">
            <v>AKA MESIN II</v>
          </cell>
          <cell r="L509" t="str">
            <v>SUNGAI GERONG</v>
          </cell>
          <cell r="M509" t="str">
            <v>01/09/1974</v>
          </cell>
          <cell r="N509" t="str">
            <v>E13A50</v>
          </cell>
          <cell r="O509" t="str">
            <v>BENGKEL</v>
          </cell>
          <cell r="P509">
            <v>4</v>
          </cell>
          <cell r="Q509">
            <v>4</v>
          </cell>
          <cell r="R509">
            <v>5</v>
          </cell>
          <cell r="S509">
            <v>11.666666666666666</v>
          </cell>
          <cell r="T509">
            <v>5</v>
          </cell>
          <cell r="U509">
            <v>2</v>
          </cell>
          <cell r="V509">
            <v>0</v>
          </cell>
          <cell r="W509">
            <v>52</v>
          </cell>
          <cell r="X509">
            <v>39189</v>
          </cell>
        </row>
        <row r="510">
          <cell r="A510" t="str">
            <v>414269</v>
          </cell>
          <cell r="B510" t="str">
            <v xml:space="preserve">AULIA SOFIAN    </v>
          </cell>
          <cell r="C510" t="str">
            <v>06</v>
          </cell>
          <cell r="D510" t="str">
            <v>01/10/2001</v>
          </cell>
          <cell r="E510" t="str">
            <v>PWS. TEKNO INFO</v>
          </cell>
          <cell r="F510" t="str">
            <v>05</v>
          </cell>
          <cell r="G510" t="str">
            <v>25/11/2002</v>
          </cell>
          <cell r="H510">
            <v>20355</v>
          </cell>
          <cell r="I510" t="str">
            <v>0000066555</v>
          </cell>
          <cell r="J510" t="str">
            <v>D3</v>
          </cell>
          <cell r="K510" t="str">
            <v>AKA MESIN III</v>
          </cell>
          <cell r="L510" t="str">
            <v>PLAJU</v>
          </cell>
          <cell r="M510" t="str">
            <v>01/09/1974</v>
          </cell>
          <cell r="N510" t="str">
            <v>E13A90</v>
          </cell>
          <cell r="O510" t="str">
            <v>ENJ. PEM</v>
          </cell>
          <cell r="P510">
            <v>5</v>
          </cell>
          <cell r="Q510">
            <v>5</v>
          </cell>
          <cell r="R510">
            <v>5</v>
          </cell>
          <cell r="S510">
            <v>15</v>
          </cell>
          <cell r="T510">
            <v>6</v>
          </cell>
          <cell r="U510">
            <v>2</v>
          </cell>
          <cell r="V510">
            <v>-1</v>
          </cell>
          <cell r="W510">
            <v>49</v>
          </cell>
          <cell r="X510">
            <v>40444</v>
          </cell>
        </row>
        <row r="511">
          <cell r="A511" t="str">
            <v>414366</v>
          </cell>
          <cell r="B511" t="str">
            <v xml:space="preserve">CHAIRUL ANWAR    </v>
          </cell>
          <cell r="C511" t="str">
            <v>09</v>
          </cell>
          <cell r="D511" t="str">
            <v>01/04/2001</v>
          </cell>
          <cell r="E511" t="str">
            <v>TEKNISI NON.ROT EQUIP.</v>
          </cell>
          <cell r="F511" t="str">
            <v>08</v>
          </cell>
          <cell r="G511" t="str">
            <v>01/07/2003</v>
          </cell>
          <cell r="H511">
            <v>18365</v>
          </cell>
          <cell r="I511" t="str">
            <v>0000056665</v>
          </cell>
          <cell r="J511" t="str">
            <v>SMK</v>
          </cell>
          <cell r="K511" t="str">
            <v>S.T.M  MESIN</v>
          </cell>
          <cell r="L511" t="str">
            <v>PLAJU</v>
          </cell>
          <cell r="M511" t="str">
            <v>01/09/1974</v>
          </cell>
          <cell r="N511" t="str">
            <v>E13A50</v>
          </cell>
          <cell r="O511" t="str">
            <v>BENGKEL</v>
          </cell>
          <cell r="P511">
            <v>6</v>
          </cell>
          <cell r="Q511">
            <v>6</v>
          </cell>
          <cell r="R511">
            <v>5</v>
          </cell>
          <cell r="S511">
            <v>18.333333333333332</v>
          </cell>
          <cell r="T511">
            <v>3</v>
          </cell>
          <cell r="U511">
            <v>1</v>
          </cell>
          <cell r="V511">
            <v>-1</v>
          </cell>
          <cell r="W511">
            <v>54</v>
          </cell>
          <cell r="X511">
            <v>38454</v>
          </cell>
        </row>
        <row r="512">
          <cell r="A512" t="str">
            <v>414496</v>
          </cell>
          <cell r="B512" t="str">
            <v xml:space="preserve">ENDANG  SR.    </v>
          </cell>
          <cell r="C512" t="str">
            <v>08</v>
          </cell>
          <cell r="D512" t="str">
            <v>01/04/2001</v>
          </cell>
          <cell r="E512" t="str">
            <v>SEKRE. MAN ENJ &amp; BANG</v>
          </cell>
          <cell r="F512" t="str">
            <v>08</v>
          </cell>
          <cell r="G512" t="str">
            <v>03/01/2000</v>
          </cell>
          <cell r="H512">
            <v>19098</v>
          </cell>
          <cell r="I512" t="str">
            <v>0000056554</v>
          </cell>
          <cell r="J512" t="str">
            <v>SMA</v>
          </cell>
          <cell r="K512" t="str">
            <v>S.M.A / SOSIAL</v>
          </cell>
          <cell r="L512" t="str">
            <v>PLAJU</v>
          </cell>
          <cell r="M512" t="str">
            <v>11/03/1974</v>
          </cell>
          <cell r="N512" t="str">
            <v>E13300</v>
          </cell>
          <cell r="O512" t="str">
            <v>ENJ &amp; BANG</v>
          </cell>
          <cell r="P512">
            <v>5</v>
          </cell>
          <cell r="Q512">
            <v>5</v>
          </cell>
          <cell r="R512">
            <v>4</v>
          </cell>
          <cell r="S512">
            <v>13.333333333333334</v>
          </cell>
          <cell r="T512">
            <v>3</v>
          </cell>
          <cell r="U512">
            <v>4</v>
          </cell>
          <cell r="V512">
            <v>0</v>
          </cell>
          <cell r="W512">
            <v>52</v>
          </cell>
          <cell r="X512">
            <v>39186</v>
          </cell>
        </row>
        <row r="513">
          <cell r="A513" t="str">
            <v>414633</v>
          </cell>
          <cell r="B513" t="str">
            <v xml:space="preserve">JAZID BURLIAN  A.P  </v>
          </cell>
          <cell r="C513" t="str">
            <v>08</v>
          </cell>
          <cell r="D513" t="str">
            <v>01/04/2002</v>
          </cell>
          <cell r="E513" t="str">
            <v>MPPK S/D 31072004</v>
          </cell>
          <cell r="F513" t="str">
            <v>07</v>
          </cell>
          <cell r="G513" t="str">
            <v>22/07/2003</v>
          </cell>
          <cell r="H513">
            <v>17736</v>
          </cell>
          <cell r="I513" t="str">
            <v>0000055565</v>
          </cell>
          <cell r="J513" t="str">
            <v>D1</v>
          </cell>
          <cell r="K513" t="str">
            <v>AKA MESIN I</v>
          </cell>
          <cell r="L513" t="str">
            <v>SUNGAI GERONG</v>
          </cell>
          <cell r="M513" t="str">
            <v>05/05/1972</v>
          </cell>
          <cell r="N513" t="str">
            <v>E13730</v>
          </cell>
          <cell r="O513" t="str">
            <v>H I K</v>
          </cell>
          <cell r="P513">
            <v>5</v>
          </cell>
          <cell r="Q513">
            <v>6</v>
          </cell>
          <cell r="R513">
            <v>5</v>
          </cell>
          <cell r="S513">
            <v>16.666666666666668</v>
          </cell>
          <cell r="T513">
            <v>4</v>
          </cell>
          <cell r="U513">
            <v>1</v>
          </cell>
          <cell r="V513">
            <v>-1</v>
          </cell>
          <cell r="W513">
            <v>56</v>
          </cell>
          <cell r="X513">
            <v>37824</v>
          </cell>
        </row>
        <row r="514">
          <cell r="A514" t="str">
            <v>414722</v>
          </cell>
          <cell r="B514" t="str">
            <v xml:space="preserve">KURNIA    </v>
          </cell>
          <cell r="C514" t="str">
            <v>10</v>
          </cell>
          <cell r="D514" t="str">
            <v>01/04/2002</v>
          </cell>
          <cell r="E514" t="str">
            <v>PMK. RDU I &amp; II HAWS</v>
          </cell>
          <cell r="F514" t="str">
            <v>10</v>
          </cell>
          <cell r="G514" t="str">
            <v>01/10/2000</v>
          </cell>
          <cell r="H514">
            <v>18577</v>
          </cell>
          <cell r="I514" t="str">
            <v>0000066665</v>
          </cell>
          <cell r="J514" t="str">
            <v>SMP</v>
          </cell>
          <cell r="K514" t="str">
            <v>S M P</v>
          </cell>
          <cell r="L514" t="str">
            <v>PLAJU</v>
          </cell>
          <cell r="M514" t="str">
            <v>01/04/1967</v>
          </cell>
          <cell r="N514" t="str">
            <v>E13111</v>
          </cell>
          <cell r="O514" t="str">
            <v>CD &amp; GP</v>
          </cell>
          <cell r="P514">
            <v>6</v>
          </cell>
          <cell r="Q514">
            <v>6</v>
          </cell>
          <cell r="R514">
            <v>5</v>
          </cell>
          <cell r="S514">
            <v>18.333333333333332</v>
          </cell>
          <cell r="T514">
            <v>2</v>
          </cell>
          <cell r="U514">
            <v>4</v>
          </cell>
          <cell r="V514">
            <v>0</v>
          </cell>
          <cell r="W514">
            <v>54</v>
          </cell>
          <cell r="X514">
            <v>38666</v>
          </cell>
        </row>
        <row r="515">
          <cell r="A515" t="str">
            <v>414893</v>
          </cell>
          <cell r="B515" t="str">
            <v xml:space="preserve">MILLIAN EFENDY    </v>
          </cell>
          <cell r="C515" t="str">
            <v>10</v>
          </cell>
          <cell r="D515" t="str">
            <v>01/04/2002</v>
          </cell>
          <cell r="E515" t="str">
            <v>TEKNISI SCAFFOLD</v>
          </cell>
          <cell r="F515" t="str">
            <v>10</v>
          </cell>
          <cell r="G515" t="str">
            <v>01/10/2002</v>
          </cell>
          <cell r="H515">
            <v>19714</v>
          </cell>
          <cell r="I515" t="str">
            <v>0000036665</v>
          </cell>
          <cell r="J515" t="str">
            <v>SMP</v>
          </cell>
          <cell r="K515" t="str">
            <v>S.T MESIN</v>
          </cell>
          <cell r="L515" t="str">
            <v>SUNGAI GERONG</v>
          </cell>
          <cell r="M515" t="str">
            <v>08/07/1971</v>
          </cell>
          <cell r="N515" t="str">
            <v>E13A50</v>
          </cell>
          <cell r="O515" t="str">
            <v>BENGKEL</v>
          </cell>
          <cell r="P515">
            <v>6</v>
          </cell>
          <cell r="Q515">
            <v>6</v>
          </cell>
          <cell r="R515">
            <v>5</v>
          </cell>
          <cell r="S515">
            <v>18.333333333333332</v>
          </cell>
          <cell r="T515">
            <v>2</v>
          </cell>
          <cell r="U515">
            <v>2</v>
          </cell>
          <cell r="V515">
            <v>0</v>
          </cell>
          <cell r="W515">
            <v>51</v>
          </cell>
          <cell r="X515">
            <v>39803</v>
          </cell>
        </row>
        <row r="516">
          <cell r="A516" t="str">
            <v>415313</v>
          </cell>
          <cell r="B516" t="str">
            <v xml:space="preserve">SOLEMAN SIMBOLON    </v>
          </cell>
          <cell r="C516" t="str">
            <v>09</v>
          </cell>
          <cell r="D516" t="str">
            <v>01/10/2003</v>
          </cell>
          <cell r="E516" t="str">
            <v>MPPK S/D 31072004</v>
          </cell>
          <cell r="F516" t="str">
            <v>09</v>
          </cell>
          <cell r="G516" t="str">
            <v>05/07/2003</v>
          </cell>
          <cell r="H516">
            <v>17719</v>
          </cell>
          <cell r="I516" t="str">
            <v>0000065555</v>
          </cell>
          <cell r="J516" t="str">
            <v>SMK</v>
          </cell>
          <cell r="K516" t="str">
            <v>SEKOLAH TEKNIK MENENGAH</v>
          </cell>
          <cell r="L516" t="str">
            <v>PLAJU</v>
          </cell>
          <cell r="M516" t="str">
            <v>23/06/1971</v>
          </cell>
          <cell r="N516" t="str">
            <v>E13730</v>
          </cell>
          <cell r="O516" t="str">
            <v>H I K</v>
          </cell>
          <cell r="P516">
            <v>5</v>
          </cell>
          <cell r="Q516">
            <v>5</v>
          </cell>
          <cell r="R516">
            <v>5</v>
          </cell>
          <cell r="S516">
            <v>15</v>
          </cell>
          <cell r="T516">
            <v>3</v>
          </cell>
          <cell r="U516">
            <v>1</v>
          </cell>
          <cell r="V516">
            <v>0</v>
          </cell>
          <cell r="W516">
            <v>56</v>
          </cell>
          <cell r="X516">
            <v>37807</v>
          </cell>
        </row>
        <row r="517">
          <cell r="A517" t="str">
            <v>415354</v>
          </cell>
          <cell r="B517" t="str">
            <v xml:space="preserve">SJAMSIRMAN  S.    </v>
          </cell>
          <cell r="C517" t="str">
            <v>10</v>
          </cell>
          <cell r="D517" t="str">
            <v>01/04/2003</v>
          </cell>
          <cell r="E517" t="str">
            <v>PMK. SLOP SYSTEM PLAJU</v>
          </cell>
          <cell r="F517" t="str">
            <v>10</v>
          </cell>
          <cell r="G517" t="str">
            <v>01/10/2001</v>
          </cell>
          <cell r="H517">
            <v>19352</v>
          </cell>
          <cell r="I517" t="str">
            <v>0000055664</v>
          </cell>
          <cell r="J517" t="str">
            <v>SMP</v>
          </cell>
          <cell r="K517" t="str">
            <v>S M P</v>
          </cell>
          <cell r="L517" t="str">
            <v>PLAJU</v>
          </cell>
          <cell r="M517" t="str">
            <v>18/01/1972</v>
          </cell>
          <cell r="N517" t="str">
            <v>E13119</v>
          </cell>
          <cell r="O517" t="str">
            <v>I T P</v>
          </cell>
          <cell r="P517">
            <v>6</v>
          </cell>
          <cell r="Q517">
            <v>6</v>
          </cell>
          <cell r="R517">
            <v>4</v>
          </cell>
          <cell r="S517">
            <v>16.666666666666668</v>
          </cell>
          <cell r="T517">
            <v>2</v>
          </cell>
          <cell r="U517">
            <v>3</v>
          </cell>
          <cell r="V517">
            <v>0</v>
          </cell>
          <cell r="W517">
            <v>52</v>
          </cell>
          <cell r="X517">
            <v>39440</v>
          </cell>
        </row>
        <row r="518">
          <cell r="A518" t="str">
            <v>415613</v>
          </cell>
          <cell r="B518" t="str">
            <v xml:space="preserve">THAMRIN HAKKI    </v>
          </cell>
          <cell r="C518" t="str">
            <v>05</v>
          </cell>
          <cell r="D518" t="str">
            <v>01/10/2003</v>
          </cell>
          <cell r="E518" t="str">
            <v>PWSU. PEMELIHARAAN</v>
          </cell>
          <cell r="F518" t="str">
            <v>05</v>
          </cell>
          <cell r="G518" t="str">
            <v>06/08/2002</v>
          </cell>
          <cell r="H518">
            <v>18060</v>
          </cell>
          <cell r="I518" t="str">
            <v>0000065665</v>
          </cell>
          <cell r="J518" t="str">
            <v>D3</v>
          </cell>
          <cell r="K518" t="str">
            <v>AKAMIGAS BERJENJANG III</v>
          </cell>
          <cell r="L518" t="str">
            <v>PLAJU</v>
          </cell>
          <cell r="M518" t="str">
            <v>01/06/1971</v>
          </cell>
          <cell r="N518" t="str">
            <v>E13530</v>
          </cell>
          <cell r="O518" t="str">
            <v>FASUM</v>
          </cell>
          <cell r="P518">
            <v>6</v>
          </cell>
          <cell r="Q518">
            <v>6</v>
          </cell>
          <cell r="R518">
            <v>5</v>
          </cell>
          <cell r="S518">
            <v>18.333333333333332</v>
          </cell>
          <cell r="T518">
            <v>6</v>
          </cell>
          <cell r="U518">
            <v>2</v>
          </cell>
          <cell r="V518">
            <v>0</v>
          </cell>
          <cell r="W518">
            <v>55</v>
          </cell>
          <cell r="X518">
            <v>38149</v>
          </cell>
        </row>
        <row r="519">
          <cell r="A519" t="str">
            <v>415735</v>
          </cell>
          <cell r="B519" t="str">
            <v xml:space="preserve">ZAINAL ABIDIN    </v>
          </cell>
          <cell r="C519" t="str">
            <v>10</v>
          </cell>
          <cell r="D519" t="str">
            <v>01/04/2002</v>
          </cell>
          <cell r="E519" t="str">
            <v>PMK. CHEMICAL &amp; MATERIAL</v>
          </cell>
          <cell r="F519" t="str">
            <v>10</v>
          </cell>
          <cell r="G519" t="str">
            <v>01/04/2001</v>
          </cell>
          <cell r="H519">
            <v>18526</v>
          </cell>
          <cell r="I519" t="str">
            <v>0000055655</v>
          </cell>
          <cell r="J519" t="str">
            <v>SMA</v>
          </cell>
          <cell r="K519" t="str">
            <v>SMA/PASPAL/IPA</v>
          </cell>
          <cell r="L519" t="str">
            <v>PLAJU</v>
          </cell>
          <cell r="M519" t="str">
            <v>01/11/1971</v>
          </cell>
          <cell r="N519" t="str">
            <v>E13118</v>
          </cell>
          <cell r="O519" t="str">
            <v>U T L</v>
          </cell>
          <cell r="P519">
            <v>6</v>
          </cell>
          <cell r="Q519">
            <v>5</v>
          </cell>
          <cell r="R519">
            <v>5</v>
          </cell>
          <cell r="S519">
            <v>16.666666666666668</v>
          </cell>
          <cell r="T519">
            <v>3</v>
          </cell>
          <cell r="U519">
            <v>3</v>
          </cell>
          <cell r="V519">
            <v>0</v>
          </cell>
          <cell r="W519">
            <v>54</v>
          </cell>
          <cell r="X519">
            <v>38615</v>
          </cell>
        </row>
        <row r="520">
          <cell r="A520" t="str">
            <v>415824</v>
          </cell>
          <cell r="B520" t="str">
            <v xml:space="preserve">IRDHAM    </v>
          </cell>
          <cell r="C520" t="str">
            <v>09</v>
          </cell>
          <cell r="D520" t="str">
            <v>01/04/2002</v>
          </cell>
          <cell r="E520" t="str">
            <v>TEKNISI SIPIL</v>
          </cell>
          <cell r="F520" t="str">
            <v>09</v>
          </cell>
          <cell r="G520" t="str">
            <v>01/10/2002</v>
          </cell>
          <cell r="H520">
            <v>18833</v>
          </cell>
          <cell r="I520" t="str">
            <v>0000055655</v>
          </cell>
          <cell r="J520" t="str">
            <v>D1</v>
          </cell>
          <cell r="K520" t="str">
            <v>PKL TEKNIK MESIN I</v>
          </cell>
          <cell r="L520" t="str">
            <v>PLAJU</v>
          </cell>
          <cell r="M520" t="str">
            <v>02/09/1974</v>
          </cell>
          <cell r="N520" t="str">
            <v>E13A50</v>
          </cell>
          <cell r="O520" t="str">
            <v>BENGKEL</v>
          </cell>
          <cell r="P520">
            <v>6</v>
          </cell>
          <cell r="Q520">
            <v>5</v>
          </cell>
          <cell r="R520">
            <v>5</v>
          </cell>
          <cell r="S520">
            <v>16.666666666666668</v>
          </cell>
          <cell r="T520">
            <v>4</v>
          </cell>
          <cell r="U520">
            <v>2</v>
          </cell>
          <cell r="V520">
            <v>0</v>
          </cell>
          <cell r="W520">
            <v>53</v>
          </cell>
          <cell r="X520">
            <v>38922</v>
          </cell>
        </row>
        <row r="521">
          <cell r="A521" t="str">
            <v>415987</v>
          </cell>
          <cell r="B521" t="str">
            <v xml:space="preserve">WAGIMIN  MR  DRS  </v>
          </cell>
          <cell r="C521" t="str">
            <v>10</v>
          </cell>
          <cell r="D521" t="str">
            <v>01/04/2001</v>
          </cell>
          <cell r="E521" t="str">
            <v>AST. SARANA</v>
          </cell>
          <cell r="F521" t="str">
            <v>09</v>
          </cell>
          <cell r="G521" t="str">
            <v>15/07/2002</v>
          </cell>
          <cell r="H521">
            <v>18258</v>
          </cell>
          <cell r="I521" t="str">
            <v>0000066546</v>
          </cell>
          <cell r="J521" t="str">
            <v>S1</v>
          </cell>
          <cell r="K521" t="str">
            <v>ILMU KOMUNIKASI/JURNALIST</v>
          </cell>
          <cell r="L521" t="str">
            <v>PLAJU</v>
          </cell>
          <cell r="M521" t="str">
            <v>02/09/1974</v>
          </cell>
          <cell r="N521" t="str">
            <v>E13530</v>
          </cell>
          <cell r="O521" t="str">
            <v>FASUM</v>
          </cell>
          <cell r="P521">
            <v>5</v>
          </cell>
          <cell r="Q521">
            <v>4</v>
          </cell>
          <cell r="R521">
            <v>6</v>
          </cell>
          <cell r="S521">
            <v>15</v>
          </cell>
          <cell r="T521">
            <v>7</v>
          </cell>
          <cell r="U521">
            <v>2</v>
          </cell>
          <cell r="V521">
            <v>-1</v>
          </cell>
          <cell r="W521">
            <v>55</v>
          </cell>
          <cell r="X521">
            <v>38347</v>
          </cell>
        </row>
        <row r="522">
          <cell r="A522" t="str">
            <v>416001</v>
          </cell>
          <cell r="B522" t="str">
            <v xml:space="preserve">M. SAID SENEN    </v>
          </cell>
          <cell r="C522" t="str">
            <v>10</v>
          </cell>
          <cell r="D522" t="str">
            <v>01/04/2002</v>
          </cell>
          <cell r="E522" t="str">
            <v>PTR. ADMINISTRASI SG</v>
          </cell>
          <cell r="F522" t="str">
            <v>10</v>
          </cell>
          <cell r="G522" t="str">
            <v>03/01/2000</v>
          </cell>
          <cell r="H522">
            <v>19076</v>
          </cell>
          <cell r="I522" t="str">
            <v>0000035654</v>
          </cell>
          <cell r="J522" t="str">
            <v>SMP</v>
          </cell>
          <cell r="K522" t="str">
            <v>S.T BANGUNAN</v>
          </cell>
          <cell r="L522" t="str">
            <v>SUNGAI GERONG</v>
          </cell>
          <cell r="M522" t="str">
            <v>03/09/1974</v>
          </cell>
          <cell r="N522" t="str">
            <v>E13119</v>
          </cell>
          <cell r="O522" t="str">
            <v>I T P</v>
          </cell>
          <cell r="P522">
            <v>6</v>
          </cell>
          <cell r="Q522">
            <v>5</v>
          </cell>
          <cell r="R522">
            <v>4</v>
          </cell>
          <cell r="S522">
            <v>15</v>
          </cell>
          <cell r="T522">
            <v>2</v>
          </cell>
          <cell r="U522">
            <v>4</v>
          </cell>
          <cell r="V522">
            <v>0</v>
          </cell>
          <cell r="W522">
            <v>52</v>
          </cell>
          <cell r="X522">
            <v>39164</v>
          </cell>
        </row>
        <row r="523">
          <cell r="A523" t="str">
            <v>416042</v>
          </cell>
          <cell r="B523" t="str">
            <v xml:space="preserve">A. SANI    </v>
          </cell>
          <cell r="C523" t="str">
            <v>09</v>
          </cell>
          <cell r="D523" t="str">
            <v>01/04/2002</v>
          </cell>
          <cell r="E523" t="str">
            <v>AST. RADIO PANTAI</v>
          </cell>
          <cell r="F523" t="str">
            <v>08</v>
          </cell>
          <cell r="G523" t="str">
            <v>03/01/2000</v>
          </cell>
          <cell r="H523">
            <v>19642</v>
          </cell>
          <cell r="I523" t="str">
            <v>0000055655</v>
          </cell>
          <cell r="J523" t="str">
            <v>D1</v>
          </cell>
          <cell r="K523" t="str">
            <v>S.P. M'KONIS PMINA</v>
          </cell>
          <cell r="L523" t="str">
            <v>PLAJU</v>
          </cell>
          <cell r="M523" t="str">
            <v>04/09/1974</v>
          </cell>
          <cell r="N523" t="str">
            <v>E13540</v>
          </cell>
          <cell r="O523" t="str">
            <v>MARINE</v>
          </cell>
          <cell r="P523">
            <v>6</v>
          </cell>
          <cell r="Q523">
            <v>5</v>
          </cell>
          <cell r="R523">
            <v>5</v>
          </cell>
          <cell r="S523">
            <v>16.666666666666668</v>
          </cell>
          <cell r="T523">
            <v>4</v>
          </cell>
          <cell r="U523">
            <v>4</v>
          </cell>
          <cell r="V523">
            <v>-1</v>
          </cell>
          <cell r="W523">
            <v>51</v>
          </cell>
          <cell r="X523">
            <v>39731</v>
          </cell>
        </row>
        <row r="524">
          <cell r="A524" t="str">
            <v>416764</v>
          </cell>
          <cell r="B524" t="str">
            <v xml:space="preserve">CHANDRA MULIA LUBIS  S.SO MM </v>
          </cell>
          <cell r="C524" t="str">
            <v>05</v>
          </cell>
          <cell r="D524" t="str">
            <v>01/04/2002</v>
          </cell>
          <cell r="E524" t="str">
            <v>AHLI SIS KOMUN &amp; KOMPUTER</v>
          </cell>
          <cell r="F524" t="str">
            <v>05</v>
          </cell>
          <cell r="G524" t="str">
            <v>03/01/2000</v>
          </cell>
          <cell r="H524">
            <v>19313</v>
          </cell>
          <cell r="I524" t="str">
            <v>0000066666</v>
          </cell>
          <cell r="J524" t="str">
            <v>S2</v>
          </cell>
          <cell r="K524" t="str">
            <v>S2 MAGISTER MANAJEMEN/SWD</v>
          </cell>
          <cell r="L524" t="str">
            <v>PLAJU</v>
          </cell>
          <cell r="M524" t="str">
            <v>05/03/1972</v>
          </cell>
          <cell r="N524" t="str">
            <v>E13920</v>
          </cell>
          <cell r="O524" t="str">
            <v>BANGSIS</v>
          </cell>
          <cell r="P524">
            <v>6</v>
          </cell>
          <cell r="Q524">
            <v>6</v>
          </cell>
          <cell r="R524">
            <v>6</v>
          </cell>
          <cell r="S524">
            <v>20</v>
          </cell>
          <cell r="T524">
            <v>8</v>
          </cell>
          <cell r="U524">
            <v>4</v>
          </cell>
          <cell r="V524">
            <v>0</v>
          </cell>
          <cell r="W524">
            <v>52</v>
          </cell>
          <cell r="X524">
            <v>39401</v>
          </cell>
        </row>
        <row r="525">
          <cell r="A525" t="str">
            <v>416797</v>
          </cell>
          <cell r="B525" t="str">
            <v xml:space="preserve">ABDUL GANI JUSUF    </v>
          </cell>
          <cell r="C525" t="str">
            <v>08</v>
          </cell>
          <cell r="D525" t="str">
            <v>01/10/2001</v>
          </cell>
          <cell r="E525" t="str">
            <v>PWS. JAGA TANK FARM SG</v>
          </cell>
          <cell r="F525" t="str">
            <v>07</v>
          </cell>
          <cell r="G525" t="str">
            <v>03/01/2000</v>
          </cell>
          <cell r="H525">
            <v>19614</v>
          </cell>
          <cell r="I525" t="str">
            <v>0000035456</v>
          </cell>
          <cell r="J525" t="str">
            <v>SMA</v>
          </cell>
          <cell r="K525" t="str">
            <v>SMA/PASPAL/IPA</v>
          </cell>
          <cell r="L525" t="str">
            <v>SUNGAI GERONG</v>
          </cell>
          <cell r="M525" t="str">
            <v>16/09/1974</v>
          </cell>
          <cell r="N525" t="str">
            <v>E13119</v>
          </cell>
          <cell r="O525" t="str">
            <v>I T P</v>
          </cell>
          <cell r="P525">
            <v>4</v>
          </cell>
          <cell r="Q525">
            <v>5</v>
          </cell>
          <cell r="R525">
            <v>6</v>
          </cell>
          <cell r="S525">
            <v>15</v>
          </cell>
          <cell r="T525">
            <v>3</v>
          </cell>
          <cell r="U525">
            <v>4</v>
          </cell>
          <cell r="V525">
            <v>-1</v>
          </cell>
          <cell r="W525">
            <v>51</v>
          </cell>
          <cell r="X525">
            <v>39703</v>
          </cell>
        </row>
        <row r="526">
          <cell r="A526" t="str">
            <v>416845</v>
          </cell>
          <cell r="B526" t="str">
            <v xml:space="preserve">HERMAN ADAM    </v>
          </cell>
          <cell r="C526" t="str">
            <v>07</v>
          </cell>
          <cell r="D526" t="str">
            <v>01/04/2003</v>
          </cell>
          <cell r="E526" t="str">
            <v>AST. PWSU PTA</v>
          </cell>
          <cell r="F526" t="str">
            <v>06</v>
          </cell>
          <cell r="G526" t="str">
            <v>08/08/2003</v>
          </cell>
          <cell r="H526">
            <v>19533</v>
          </cell>
          <cell r="I526" t="str">
            <v>0000076656</v>
          </cell>
          <cell r="J526" t="str">
            <v>D3</v>
          </cell>
          <cell r="K526" t="str">
            <v>AKA PENG/KIL III</v>
          </cell>
          <cell r="L526" t="str">
            <v>PLAJU</v>
          </cell>
          <cell r="M526" t="str">
            <v>16/09/1974</v>
          </cell>
          <cell r="N526" t="str">
            <v>E13132</v>
          </cell>
          <cell r="O526" t="str">
            <v>TA/PTA</v>
          </cell>
          <cell r="P526">
            <v>6</v>
          </cell>
          <cell r="Q526">
            <v>5</v>
          </cell>
          <cell r="R526">
            <v>6</v>
          </cell>
          <cell r="S526">
            <v>18.333333333333332</v>
          </cell>
          <cell r="T526">
            <v>6</v>
          </cell>
          <cell r="U526">
            <v>1</v>
          </cell>
          <cell r="V526">
            <v>-1</v>
          </cell>
          <cell r="W526">
            <v>51</v>
          </cell>
          <cell r="X526">
            <v>39622</v>
          </cell>
        </row>
        <row r="527">
          <cell r="A527" t="str">
            <v>416967</v>
          </cell>
          <cell r="B527" t="str">
            <v xml:space="preserve">S.H. MARPAUNG  A.MA  </v>
          </cell>
          <cell r="C527" t="str">
            <v>07</v>
          </cell>
          <cell r="D527" t="str">
            <v>01/04/2002</v>
          </cell>
          <cell r="E527" t="str">
            <v>AST. JAGA APU</v>
          </cell>
          <cell r="F527" t="str">
            <v>07</v>
          </cell>
          <cell r="G527" t="str">
            <v>16/09/2002</v>
          </cell>
          <cell r="H527">
            <v>19280</v>
          </cell>
          <cell r="I527" t="str">
            <v>0000045644</v>
          </cell>
          <cell r="J527" t="str">
            <v>D2</v>
          </cell>
          <cell r="K527" t="str">
            <v>AKA PENGOL/KIL II</v>
          </cell>
          <cell r="L527" t="str">
            <v>PLAJU</v>
          </cell>
          <cell r="M527" t="str">
            <v>16/09/1974</v>
          </cell>
          <cell r="N527" t="str">
            <v>E13132</v>
          </cell>
          <cell r="O527" t="str">
            <v>TA/PTA</v>
          </cell>
          <cell r="P527">
            <v>6</v>
          </cell>
          <cell r="Q527">
            <v>4</v>
          </cell>
          <cell r="R527">
            <v>4</v>
          </cell>
          <cell r="S527">
            <v>13.333333333333334</v>
          </cell>
          <cell r="T527">
            <v>5</v>
          </cell>
          <cell r="U527">
            <v>2</v>
          </cell>
          <cell r="V527">
            <v>0</v>
          </cell>
          <cell r="W527">
            <v>52</v>
          </cell>
          <cell r="X527">
            <v>39368</v>
          </cell>
        </row>
        <row r="528">
          <cell r="A528" t="str">
            <v>417111</v>
          </cell>
          <cell r="B528" t="str">
            <v xml:space="preserve">ZULKIFLI M NOEH  A.P  </v>
          </cell>
          <cell r="C528" t="str">
            <v>07</v>
          </cell>
          <cell r="D528" t="str">
            <v>01/04/2002</v>
          </cell>
          <cell r="E528" t="str">
            <v>PWS. JAGA HVU-2</v>
          </cell>
          <cell r="F528" t="str">
            <v>06</v>
          </cell>
          <cell r="G528" t="str">
            <v>11/06/2003</v>
          </cell>
          <cell r="H528">
            <v>18243</v>
          </cell>
          <cell r="I528" t="str">
            <v>0000066666</v>
          </cell>
          <cell r="J528" t="str">
            <v>D1</v>
          </cell>
          <cell r="K528" t="str">
            <v>AKA PENGOL/KIL I</v>
          </cell>
          <cell r="L528" t="str">
            <v>SUNGAI GERONG</v>
          </cell>
          <cell r="M528" t="str">
            <v>16/09/1974</v>
          </cell>
          <cell r="N528" t="str">
            <v>E13112</v>
          </cell>
          <cell r="O528" t="str">
            <v>CD &amp; L</v>
          </cell>
          <cell r="P528">
            <v>6</v>
          </cell>
          <cell r="Q528">
            <v>6</v>
          </cell>
          <cell r="R528">
            <v>6</v>
          </cell>
          <cell r="S528">
            <v>20</v>
          </cell>
          <cell r="T528">
            <v>4</v>
          </cell>
          <cell r="U528">
            <v>1</v>
          </cell>
          <cell r="V528">
            <v>-1</v>
          </cell>
          <cell r="W528">
            <v>55</v>
          </cell>
          <cell r="X528">
            <v>38332</v>
          </cell>
        </row>
        <row r="529">
          <cell r="A529" t="str">
            <v>417233</v>
          </cell>
          <cell r="B529" t="str">
            <v xml:space="preserve">DJUNAIDI  A.MA  </v>
          </cell>
          <cell r="C529" t="str">
            <v>09</v>
          </cell>
          <cell r="D529" t="str">
            <v>01/04/2001</v>
          </cell>
          <cell r="E529" t="str">
            <v>PWS. JAGA DISTRIBUSI</v>
          </cell>
          <cell r="F529" t="str">
            <v>08</v>
          </cell>
          <cell r="G529" t="str">
            <v>03/01/2000</v>
          </cell>
          <cell r="H529">
            <v>19641</v>
          </cell>
          <cell r="I529" t="str">
            <v>0000056565</v>
          </cell>
          <cell r="J529" t="str">
            <v>D2</v>
          </cell>
          <cell r="K529" t="str">
            <v>AKA UTILITIES II</v>
          </cell>
          <cell r="L529" t="str">
            <v>PLAJU</v>
          </cell>
          <cell r="M529" t="str">
            <v>19/09/1974</v>
          </cell>
          <cell r="N529" t="str">
            <v>E13118</v>
          </cell>
          <cell r="O529" t="str">
            <v>U T L</v>
          </cell>
          <cell r="P529">
            <v>5</v>
          </cell>
          <cell r="Q529">
            <v>6</v>
          </cell>
          <cell r="R529">
            <v>5</v>
          </cell>
          <cell r="S529">
            <v>16.666666666666668</v>
          </cell>
          <cell r="T529">
            <v>5</v>
          </cell>
          <cell r="U529">
            <v>4</v>
          </cell>
          <cell r="V529">
            <v>-1</v>
          </cell>
          <cell r="W529">
            <v>51</v>
          </cell>
          <cell r="X529">
            <v>39730</v>
          </cell>
        </row>
        <row r="530">
          <cell r="A530" t="str">
            <v>417241</v>
          </cell>
          <cell r="B530" t="str">
            <v xml:space="preserve">EFFENDI  A.MA  </v>
          </cell>
          <cell r="C530" t="str">
            <v>07</v>
          </cell>
          <cell r="D530" t="str">
            <v>01/04/2003</v>
          </cell>
          <cell r="E530" t="str">
            <v>AST. JAGA CONSOLE 7</v>
          </cell>
          <cell r="F530" t="str">
            <v>07</v>
          </cell>
          <cell r="G530" t="str">
            <v>03/01/2000</v>
          </cell>
          <cell r="H530">
            <v>19585</v>
          </cell>
          <cell r="I530" t="str">
            <v>0000066665</v>
          </cell>
          <cell r="J530" t="str">
            <v>D2</v>
          </cell>
          <cell r="K530" t="str">
            <v>AKA UTILITIES II</v>
          </cell>
          <cell r="L530" t="str">
            <v>PLAJU</v>
          </cell>
          <cell r="M530" t="str">
            <v>19/09/1974</v>
          </cell>
          <cell r="N530" t="str">
            <v>E13118</v>
          </cell>
          <cell r="O530" t="str">
            <v>U T L</v>
          </cell>
          <cell r="P530">
            <v>6</v>
          </cell>
          <cell r="Q530">
            <v>6</v>
          </cell>
          <cell r="R530">
            <v>5</v>
          </cell>
          <cell r="S530">
            <v>18.333333333333332</v>
          </cell>
          <cell r="T530">
            <v>5</v>
          </cell>
          <cell r="U530">
            <v>4</v>
          </cell>
          <cell r="V530">
            <v>0</v>
          </cell>
          <cell r="W530">
            <v>51</v>
          </cell>
          <cell r="X530">
            <v>39674</v>
          </cell>
        </row>
        <row r="531">
          <cell r="A531" t="str">
            <v>417314</v>
          </cell>
          <cell r="B531" t="str">
            <v xml:space="preserve">DONES NAINGGOLAN  A.MA  </v>
          </cell>
          <cell r="C531" t="str">
            <v>06</v>
          </cell>
          <cell r="D531" t="str">
            <v>01/10/2001</v>
          </cell>
          <cell r="E531" t="str">
            <v>OPERATION ENGINEER</v>
          </cell>
          <cell r="F531" t="str">
            <v>05</v>
          </cell>
          <cell r="G531" t="str">
            <v>01/08/2003</v>
          </cell>
          <cell r="H531">
            <v>19101</v>
          </cell>
          <cell r="I531" t="str">
            <v>0000066656</v>
          </cell>
          <cell r="J531" t="str">
            <v>D2</v>
          </cell>
          <cell r="K531" t="str">
            <v>AKA UTILITIES II</v>
          </cell>
          <cell r="L531" t="str">
            <v>PLAJU</v>
          </cell>
          <cell r="M531" t="str">
            <v>19/09/1974</v>
          </cell>
          <cell r="N531" t="str">
            <v>E13118</v>
          </cell>
          <cell r="O531" t="str">
            <v>U T L</v>
          </cell>
          <cell r="P531">
            <v>6</v>
          </cell>
          <cell r="Q531">
            <v>5</v>
          </cell>
          <cell r="R531">
            <v>6</v>
          </cell>
          <cell r="S531">
            <v>18.333333333333332</v>
          </cell>
          <cell r="T531">
            <v>5</v>
          </cell>
          <cell r="U531">
            <v>1</v>
          </cell>
          <cell r="V531">
            <v>-1</v>
          </cell>
          <cell r="W531">
            <v>52</v>
          </cell>
          <cell r="X531">
            <v>39189</v>
          </cell>
        </row>
        <row r="532">
          <cell r="A532" t="str">
            <v>417322</v>
          </cell>
          <cell r="B532" t="str">
            <v xml:space="preserve">NISHUN  IR  </v>
          </cell>
          <cell r="C532" t="str">
            <v>07</v>
          </cell>
          <cell r="D532" t="str">
            <v>01/10/2000</v>
          </cell>
          <cell r="E532" t="str">
            <v>AUDIT AHLI MUDA IAD-II</v>
          </cell>
          <cell r="F532" t="str">
            <v>--</v>
          </cell>
          <cell r="G532" t="str">
            <v>01/04/2002</v>
          </cell>
          <cell r="H532">
            <v>19696</v>
          </cell>
          <cell r="I532" t="str">
            <v>0000065566</v>
          </cell>
          <cell r="J532" t="str">
            <v>S1</v>
          </cell>
          <cell r="K532" t="str">
            <v>TEKNIK MESIN</v>
          </cell>
          <cell r="L532" t="str">
            <v>PLAJU</v>
          </cell>
          <cell r="M532" t="str">
            <v>19/09/1974</v>
          </cell>
          <cell r="N532" t="str">
            <v>J02100</v>
          </cell>
          <cell r="O532" t="str">
            <v>IAD-II</v>
          </cell>
          <cell r="P532">
            <v>5</v>
          </cell>
          <cell r="Q532">
            <v>6</v>
          </cell>
          <cell r="R532">
            <v>6</v>
          </cell>
          <cell r="S532">
            <v>18.333333333333332</v>
          </cell>
          <cell r="T532">
            <v>7</v>
          </cell>
          <cell r="U532">
            <v>2</v>
          </cell>
          <cell r="V532" t="e">
            <v>#VALUE!</v>
          </cell>
          <cell r="W532">
            <v>51</v>
          </cell>
          <cell r="X532">
            <v>39785</v>
          </cell>
        </row>
        <row r="533">
          <cell r="A533" t="str">
            <v>417339</v>
          </cell>
          <cell r="B533" t="str">
            <v xml:space="preserve">RUSDI  S.M.  A.P  </v>
          </cell>
          <cell r="C533" t="str">
            <v>08</v>
          </cell>
          <cell r="D533" t="str">
            <v>01/10/2002</v>
          </cell>
          <cell r="E533" t="str">
            <v>AST. JAGA CONSOLE-7</v>
          </cell>
          <cell r="F533" t="str">
            <v>07</v>
          </cell>
          <cell r="G533" t="str">
            <v>01/08/2003</v>
          </cell>
          <cell r="H533">
            <v>18257</v>
          </cell>
          <cell r="I533" t="str">
            <v>0000045656</v>
          </cell>
          <cell r="J533" t="str">
            <v>D1</v>
          </cell>
          <cell r="K533" t="str">
            <v>AKA UTILITIES I</v>
          </cell>
          <cell r="L533" t="str">
            <v>PLAJU</v>
          </cell>
          <cell r="M533" t="str">
            <v>18/09/1970</v>
          </cell>
          <cell r="N533" t="str">
            <v>E13118</v>
          </cell>
          <cell r="O533" t="str">
            <v>U T L</v>
          </cell>
          <cell r="P533">
            <v>6</v>
          </cell>
          <cell r="Q533">
            <v>5</v>
          </cell>
          <cell r="R533">
            <v>6</v>
          </cell>
          <cell r="S533">
            <v>18.333333333333332</v>
          </cell>
          <cell r="T533">
            <v>4</v>
          </cell>
          <cell r="U533">
            <v>1</v>
          </cell>
          <cell r="V533">
            <v>-1</v>
          </cell>
          <cell r="W533">
            <v>55</v>
          </cell>
          <cell r="X533">
            <v>38346</v>
          </cell>
        </row>
        <row r="534">
          <cell r="A534" t="str">
            <v>417347</v>
          </cell>
          <cell r="B534" t="str">
            <v xml:space="preserve">PAMOSIK SAMOSIR  A.P  </v>
          </cell>
          <cell r="C534" t="str">
            <v>07</v>
          </cell>
          <cell r="D534" t="str">
            <v>01/04/2002</v>
          </cell>
          <cell r="E534" t="str">
            <v>PWS. RT  PERUMAHAAN</v>
          </cell>
          <cell r="F534" t="str">
            <v>06</v>
          </cell>
          <cell r="G534" t="str">
            <v>03/01/2000</v>
          </cell>
          <cell r="H534">
            <v>18312</v>
          </cell>
          <cell r="I534" t="str">
            <v>0000065655</v>
          </cell>
          <cell r="J534" t="str">
            <v>D1</v>
          </cell>
          <cell r="K534" t="str">
            <v>AKA UTILITIES I</v>
          </cell>
          <cell r="L534" t="str">
            <v>PLAJU</v>
          </cell>
          <cell r="M534" t="str">
            <v>19/09/1974</v>
          </cell>
          <cell r="N534" t="str">
            <v>E13530</v>
          </cell>
          <cell r="O534" t="str">
            <v>FASUM</v>
          </cell>
          <cell r="P534">
            <v>6</v>
          </cell>
          <cell r="Q534">
            <v>5</v>
          </cell>
          <cell r="R534">
            <v>5</v>
          </cell>
          <cell r="S534">
            <v>16.666666666666668</v>
          </cell>
          <cell r="T534">
            <v>4</v>
          </cell>
          <cell r="U534">
            <v>4</v>
          </cell>
          <cell r="V534">
            <v>-1</v>
          </cell>
          <cell r="W534">
            <v>54</v>
          </cell>
          <cell r="X534">
            <v>38401</v>
          </cell>
        </row>
        <row r="535">
          <cell r="A535" t="str">
            <v>417363</v>
          </cell>
          <cell r="B535" t="str">
            <v xml:space="preserve">SOBRI JUSUF    </v>
          </cell>
          <cell r="C535" t="str">
            <v>09</v>
          </cell>
          <cell r="D535" t="str">
            <v>01/04/2001</v>
          </cell>
          <cell r="E535" t="str">
            <v>AST. JAGA RWC &amp; CT PL</v>
          </cell>
          <cell r="F535" t="str">
            <v>09</v>
          </cell>
          <cell r="G535" t="str">
            <v>03/01/2000</v>
          </cell>
          <cell r="H535">
            <v>19056</v>
          </cell>
          <cell r="I535" t="str">
            <v>0000046545</v>
          </cell>
          <cell r="J535" t="str">
            <v>SMK</v>
          </cell>
          <cell r="K535" t="str">
            <v>S.T.M  LISTRIK</v>
          </cell>
          <cell r="L535" t="str">
            <v>PLAJU</v>
          </cell>
          <cell r="M535" t="str">
            <v>19/09/1974</v>
          </cell>
          <cell r="N535" t="str">
            <v>E13118</v>
          </cell>
          <cell r="O535" t="str">
            <v>U T L</v>
          </cell>
          <cell r="P535">
            <v>5</v>
          </cell>
          <cell r="Q535">
            <v>4</v>
          </cell>
          <cell r="R535">
            <v>5</v>
          </cell>
          <cell r="S535">
            <v>13.333333333333334</v>
          </cell>
          <cell r="T535">
            <v>3</v>
          </cell>
          <cell r="U535">
            <v>4</v>
          </cell>
          <cell r="V535">
            <v>0</v>
          </cell>
          <cell r="W535">
            <v>52</v>
          </cell>
          <cell r="X535">
            <v>39144</v>
          </cell>
        </row>
        <row r="536">
          <cell r="A536" t="str">
            <v>417388</v>
          </cell>
          <cell r="B536" t="str">
            <v xml:space="preserve">SUJADI  A.P  </v>
          </cell>
          <cell r="C536" t="str">
            <v>08</v>
          </cell>
          <cell r="D536" t="str">
            <v>01/10/2001</v>
          </cell>
          <cell r="E536" t="str">
            <v>AST. JAGA CONSOLE 6</v>
          </cell>
          <cell r="F536" t="str">
            <v>07</v>
          </cell>
          <cell r="G536" t="str">
            <v>03/01/2000</v>
          </cell>
          <cell r="H536">
            <v>18669</v>
          </cell>
          <cell r="I536" t="str">
            <v>0000046556</v>
          </cell>
          <cell r="J536" t="str">
            <v>D1</v>
          </cell>
          <cell r="K536" t="str">
            <v>AKA UTILITIES I</v>
          </cell>
          <cell r="L536" t="str">
            <v>PLAJU</v>
          </cell>
          <cell r="M536" t="str">
            <v>19/09/1974</v>
          </cell>
          <cell r="N536" t="str">
            <v>E13118</v>
          </cell>
          <cell r="O536" t="str">
            <v>U T L</v>
          </cell>
          <cell r="P536">
            <v>5</v>
          </cell>
          <cell r="Q536">
            <v>5</v>
          </cell>
          <cell r="R536">
            <v>6</v>
          </cell>
          <cell r="S536">
            <v>16.666666666666668</v>
          </cell>
          <cell r="T536">
            <v>4</v>
          </cell>
          <cell r="U536">
            <v>4</v>
          </cell>
          <cell r="V536">
            <v>-1</v>
          </cell>
          <cell r="W536">
            <v>53</v>
          </cell>
          <cell r="X536">
            <v>38758</v>
          </cell>
        </row>
        <row r="537">
          <cell r="A537" t="str">
            <v>417396</v>
          </cell>
          <cell r="B537" t="str">
            <v xml:space="preserve">TENGKU SOFYAN  A.P  </v>
          </cell>
          <cell r="C537" t="str">
            <v>08</v>
          </cell>
          <cell r="D537" t="str">
            <v>01/10/2003</v>
          </cell>
          <cell r="E537" t="str">
            <v>AST. JAGA PTU PS-1</v>
          </cell>
          <cell r="F537" t="str">
            <v>08</v>
          </cell>
          <cell r="G537" t="str">
            <v>01/04/2001</v>
          </cell>
          <cell r="H537">
            <v>20009</v>
          </cell>
          <cell r="I537" t="str">
            <v>0000056665</v>
          </cell>
          <cell r="J537" t="str">
            <v>D1</v>
          </cell>
          <cell r="K537" t="str">
            <v>AKA UTILITIES I</v>
          </cell>
          <cell r="L537" t="str">
            <v>PLAJU</v>
          </cell>
          <cell r="M537" t="str">
            <v>19/09/1974</v>
          </cell>
          <cell r="N537" t="str">
            <v>E13118</v>
          </cell>
          <cell r="O537" t="str">
            <v>U T L</v>
          </cell>
          <cell r="P537">
            <v>6</v>
          </cell>
          <cell r="Q537">
            <v>6</v>
          </cell>
          <cell r="R537">
            <v>5</v>
          </cell>
          <cell r="S537">
            <v>18.333333333333332</v>
          </cell>
          <cell r="T537">
            <v>4</v>
          </cell>
          <cell r="U537">
            <v>3</v>
          </cell>
          <cell r="V537">
            <v>0</v>
          </cell>
          <cell r="W537">
            <v>50</v>
          </cell>
          <cell r="X537">
            <v>40098</v>
          </cell>
        </row>
        <row r="538">
          <cell r="A538" t="str">
            <v>417777</v>
          </cell>
          <cell r="B538" t="str">
            <v xml:space="preserve">SURTININGSIH    </v>
          </cell>
          <cell r="C538" t="str">
            <v>07</v>
          </cell>
          <cell r="D538" t="str">
            <v>01/10/1997</v>
          </cell>
          <cell r="E538" t="str">
            <v>PWS. MARKETING &amp; SC</v>
          </cell>
          <cell r="F538" t="str">
            <v>07</v>
          </cell>
          <cell r="G538" t="str">
            <v>03/01/2000</v>
          </cell>
          <cell r="H538">
            <v>20151</v>
          </cell>
          <cell r="I538" t="str">
            <v>0000055666</v>
          </cell>
          <cell r="J538" t="str">
            <v>SMA</v>
          </cell>
          <cell r="K538" t="str">
            <v>S.M.A / SOSIAL</v>
          </cell>
          <cell r="L538" t="str">
            <v>PLAJU</v>
          </cell>
          <cell r="M538" t="str">
            <v>02/10/1974</v>
          </cell>
          <cell r="N538" t="str">
            <v>E13540</v>
          </cell>
          <cell r="O538" t="str">
            <v>MARINE</v>
          </cell>
          <cell r="P538">
            <v>6</v>
          </cell>
          <cell r="Q538">
            <v>6</v>
          </cell>
          <cell r="R538">
            <v>6</v>
          </cell>
          <cell r="S538">
            <v>20</v>
          </cell>
          <cell r="T538">
            <v>3</v>
          </cell>
          <cell r="U538">
            <v>4</v>
          </cell>
          <cell r="V538">
            <v>0</v>
          </cell>
          <cell r="W538">
            <v>49</v>
          </cell>
          <cell r="X538">
            <v>40240</v>
          </cell>
        </row>
        <row r="539">
          <cell r="A539" t="str">
            <v>417785</v>
          </cell>
          <cell r="B539" t="str">
            <v xml:space="preserve">SUWARTINI    </v>
          </cell>
          <cell r="C539" t="str">
            <v>09</v>
          </cell>
          <cell r="D539" t="str">
            <v>01/10/1998</v>
          </cell>
          <cell r="E539" t="str">
            <v>AST. KEBANDARAN</v>
          </cell>
          <cell r="F539" t="str">
            <v>08</v>
          </cell>
          <cell r="G539" t="str">
            <v>01/04/2003</v>
          </cell>
          <cell r="H539">
            <v>19575</v>
          </cell>
          <cell r="I539" t="str">
            <v>0000055665</v>
          </cell>
          <cell r="J539" t="str">
            <v>SMK</v>
          </cell>
          <cell r="K539" t="str">
            <v>S.M.E.A  PERUSAHAAN</v>
          </cell>
          <cell r="L539" t="str">
            <v>PLAJU</v>
          </cell>
          <cell r="M539" t="str">
            <v>24/09/1974</v>
          </cell>
          <cell r="N539" t="str">
            <v>E13540</v>
          </cell>
          <cell r="O539" t="str">
            <v>MARINE</v>
          </cell>
          <cell r="P539">
            <v>6</v>
          </cell>
          <cell r="Q539">
            <v>6</v>
          </cell>
          <cell r="R539">
            <v>5</v>
          </cell>
          <cell r="S539">
            <v>18.333333333333332</v>
          </cell>
          <cell r="T539">
            <v>3</v>
          </cell>
          <cell r="U539">
            <v>1</v>
          </cell>
          <cell r="V539">
            <v>-1</v>
          </cell>
          <cell r="W539">
            <v>51</v>
          </cell>
          <cell r="X539">
            <v>39664</v>
          </cell>
        </row>
        <row r="540">
          <cell r="A540" t="str">
            <v>417841</v>
          </cell>
          <cell r="B540" t="str">
            <v xml:space="preserve">URIP SURATMAN    </v>
          </cell>
          <cell r="C540" t="str">
            <v>08</v>
          </cell>
          <cell r="D540" t="str">
            <v>01/10/2000</v>
          </cell>
          <cell r="E540" t="str">
            <v>PWS. SISTEM INFORMASI/SDM</v>
          </cell>
          <cell r="F540" t="str">
            <v>07</v>
          </cell>
          <cell r="G540" t="str">
            <v>22/07/2002</v>
          </cell>
          <cell r="H540">
            <v>18336</v>
          </cell>
          <cell r="I540" t="str">
            <v>0000065665</v>
          </cell>
          <cell r="J540" t="str">
            <v>D1</v>
          </cell>
          <cell r="K540" t="str">
            <v>PKL PERSONALIA I</v>
          </cell>
          <cell r="L540" t="str">
            <v>PLAJU</v>
          </cell>
          <cell r="M540" t="str">
            <v>26/09/1974</v>
          </cell>
          <cell r="N540" t="str">
            <v>E13710</v>
          </cell>
          <cell r="O540" t="str">
            <v>P &amp; B</v>
          </cell>
          <cell r="P540">
            <v>6</v>
          </cell>
          <cell r="Q540">
            <v>6</v>
          </cell>
          <cell r="R540">
            <v>5</v>
          </cell>
          <cell r="S540">
            <v>18.333333333333332</v>
          </cell>
          <cell r="T540">
            <v>4</v>
          </cell>
          <cell r="U540">
            <v>2</v>
          </cell>
          <cell r="V540">
            <v>-1</v>
          </cell>
          <cell r="W540">
            <v>54</v>
          </cell>
          <cell r="X540">
            <v>38425</v>
          </cell>
        </row>
        <row r="541">
          <cell r="A541" t="str">
            <v>418002</v>
          </cell>
          <cell r="B541" t="str">
            <v xml:space="preserve">A SJUKRI    </v>
          </cell>
          <cell r="C541" t="str">
            <v>11</v>
          </cell>
          <cell r="D541" t="str">
            <v>01/04/2002</v>
          </cell>
          <cell r="E541" t="str">
            <v>OPR. TANK RPM - A</v>
          </cell>
          <cell r="F541" t="str">
            <v>11</v>
          </cell>
          <cell r="G541" t="str">
            <v>03/01/2000</v>
          </cell>
          <cell r="H541">
            <v>18497</v>
          </cell>
          <cell r="I541" t="str">
            <v>0000065656</v>
          </cell>
          <cell r="J541" t="str">
            <v>SMA</v>
          </cell>
          <cell r="K541" t="str">
            <v>SMA.SOS/PERSAMAAN</v>
          </cell>
          <cell r="L541" t="str">
            <v>PLAJU</v>
          </cell>
          <cell r="M541" t="str">
            <v>01/11/1971</v>
          </cell>
          <cell r="N541" t="str">
            <v>E13119</v>
          </cell>
          <cell r="O541" t="str">
            <v>I T P</v>
          </cell>
          <cell r="P541">
            <v>6</v>
          </cell>
          <cell r="Q541">
            <v>5</v>
          </cell>
          <cell r="R541">
            <v>6</v>
          </cell>
          <cell r="S541">
            <v>18.333333333333332</v>
          </cell>
          <cell r="T541">
            <v>3</v>
          </cell>
          <cell r="U541">
            <v>4</v>
          </cell>
          <cell r="V541">
            <v>0</v>
          </cell>
          <cell r="W541">
            <v>54</v>
          </cell>
          <cell r="X541">
            <v>38586</v>
          </cell>
        </row>
        <row r="542">
          <cell r="A542" t="str">
            <v>418019</v>
          </cell>
          <cell r="B542" t="str">
            <v xml:space="preserve">A. HALIM    </v>
          </cell>
          <cell r="C542" t="str">
            <v>11</v>
          </cell>
          <cell r="D542" t="str">
            <v>01/04/2002</v>
          </cell>
          <cell r="E542" t="str">
            <v>OPR. TANK RPM 1</v>
          </cell>
          <cell r="F542" t="str">
            <v>11</v>
          </cell>
          <cell r="G542" t="str">
            <v>03/01/2000</v>
          </cell>
          <cell r="H542">
            <v>19665</v>
          </cell>
          <cell r="I542" t="str">
            <v>0000034655</v>
          </cell>
          <cell r="J542" t="str">
            <v>SMA</v>
          </cell>
          <cell r="K542" t="str">
            <v>SMA.SOS/PERSAMAAN</v>
          </cell>
          <cell r="L542" t="str">
            <v>SUNGAI GERONG</v>
          </cell>
          <cell r="M542" t="str">
            <v>18/08/1970</v>
          </cell>
          <cell r="N542" t="str">
            <v>E13119</v>
          </cell>
          <cell r="O542" t="str">
            <v>I T P</v>
          </cell>
          <cell r="P542">
            <v>6</v>
          </cell>
          <cell r="Q542">
            <v>5</v>
          </cell>
          <cell r="R542">
            <v>5</v>
          </cell>
          <cell r="S542">
            <v>16.666666666666668</v>
          </cell>
          <cell r="T542">
            <v>3</v>
          </cell>
          <cell r="U542">
            <v>4</v>
          </cell>
          <cell r="V542">
            <v>0</v>
          </cell>
          <cell r="W542">
            <v>51</v>
          </cell>
          <cell r="X542">
            <v>39754</v>
          </cell>
        </row>
        <row r="543">
          <cell r="A543" t="str">
            <v>418027</v>
          </cell>
          <cell r="B543" t="str">
            <v xml:space="preserve">A. WAHID    </v>
          </cell>
          <cell r="C543" t="str">
            <v>10</v>
          </cell>
          <cell r="D543" t="str">
            <v>01/10/2002</v>
          </cell>
          <cell r="E543" t="str">
            <v>PTR. POOL</v>
          </cell>
          <cell r="F543" t="str">
            <v>10</v>
          </cell>
          <cell r="G543" t="str">
            <v>03/01/2000</v>
          </cell>
          <cell r="H543">
            <v>18483</v>
          </cell>
          <cell r="I543" t="str">
            <v>0000055665</v>
          </cell>
          <cell r="J543" t="str">
            <v>SD</v>
          </cell>
          <cell r="K543" t="str">
            <v>SEKOLAH DASAR</v>
          </cell>
          <cell r="L543" t="str">
            <v>PLAJU</v>
          </cell>
          <cell r="M543" t="str">
            <v>01/05/1970</v>
          </cell>
          <cell r="N543" t="str">
            <v>E13510</v>
          </cell>
          <cell r="O543" t="str">
            <v>PENGADAAN</v>
          </cell>
          <cell r="P543">
            <v>6</v>
          </cell>
          <cell r="Q543">
            <v>6</v>
          </cell>
          <cell r="R543">
            <v>5</v>
          </cell>
          <cell r="S543">
            <v>18.333333333333332</v>
          </cell>
          <cell r="T543">
            <v>1</v>
          </cell>
          <cell r="U543">
            <v>4</v>
          </cell>
          <cell r="V543">
            <v>0</v>
          </cell>
          <cell r="W543">
            <v>54</v>
          </cell>
          <cell r="X543">
            <v>38572</v>
          </cell>
        </row>
        <row r="544">
          <cell r="A544" t="str">
            <v>418092</v>
          </cell>
          <cell r="B544" t="str">
            <v xml:space="preserve">ABUNAWAR    </v>
          </cell>
          <cell r="C544" t="str">
            <v>09</v>
          </cell>
          <cell r="D544" t="str">
            <v>01/04/2001</v>
          </cell>
          <cell r="E544" t="str">
            <v>AST. JAGA CONSOLE POLYPRO</v>
          </cell>
          <cell r="F544" t="str">
            <v>08</v>
          </cell>
          <cell r="G544" t="str">
            <v>16/09/2002</v>
          </cell>
          <cell r="H544">
            <v>18250</v>
          </cell>
          <cell r="I544" t="str">
            <v>0000056556</v>
          </cell>
          <cell r="J544" t="str">
            <v>SMA</v>
          </cell>
          <cell r="K544" t="str">
            <v>S.M.A / SOSIAL</v>
          </cell>
          <cell r="L544" t="str">
            <v>PLAJU</v>
          </cell>
          <cell r="M544" t="str">
            <v>01/10/1974</v>
          </cell>
          <cell r="N544" t="str">
            <v>E13131</v>
          </cell>
          <cell r="O544" t="str">
            <v>P P</v>
          </cell>
          <cell r="P544">
            <v>5</v>
          </cell>
          <cell r="Q544">
            <v>5</v>
          </cell>
          <cell r="R544">
            <v>6</v>
          </cell>
          <cell r="S544">
            <v>16.666666666666668</v>
          </cell>
          <cell r="T544">
            <v>3</v>
          </cell>
          <cell r="U544">
            <v>2</v>
          </cell>
          <cell r="V544">
            <v>-1</v>
          </cell>
          <cell r="W544">
            <v>55</v>
          </cell>
          <cell r="X544">
            <v>38339</v>
          </cell>
        </row>
        <row r="545">
          <cell r="A545" t="str">
            <v>418205</v>
          </cell>
          <cell r="B545" t="str">
            <v xml:space="preserve">ALI AZHAR    </v>
          </cell>
          <cell r="C545" t="str">
            <v>09</v>
          </cell>
          <cell r="D545" t="str">
            <v>01/10/2003</v>
          </cell>
          <cell r="E545" t="str">
            <v>AST. COOD &amp; STANDARISASI</v>
          </cell>
          <cell r="F545" t="str">
            <v>08</v>
          </cell>
          <cell r="G545" t="str">
            <v>03/01/2000</v>
          </cell>
          <cell r="H545">
            <v>18801</v>
          </cell>
          <cell r="I545" t="str">
            <v>0000064555</v>
          </cell>
          <cell r="J545" t="str">
            <v>SMA</v>
          </cell>
          <cell r="K545" t="str">
            <v>S.M.A / SOSIAL</v>
          </cell>
          <cell r="L545" t="str">
            <v>PLAJU</v>
          </cell>
          <cell r="M545" t="str">
            <v>25/01/1973</v>
          </cell>
          <cell r="N545" t="str">
            <v>E13510</v>
          </cell>
          <cell r="O545" t="str">
            <v>PENGADAAN</v>
          </cell>
          <cell r="P545">
            <v>5</v>
          </cell>
          <cell r="Q545">
            <v>5</v>
          </cell>
          <cell r="R545">
            <v>5</v>
          </cell>
          <cell r="S545">
            <v>15</v>
          </cell>
          <cell r="T545">
            <v>3</v>
          </cell>
          <cell r="U545">
            <v>4</v>
          </cell>
          <cell r="V545">
            <v>-1</v>
          </cell>
          <cell r="W545">
            <v>53</v>
          </cell>
          <cell r="X545">
            <v>38890</v>
          </cell>
        </row>
        <row r="546">
          <cell r="A546" t="str">
            <v>418213</v>
          </cell>
          <cell r="B546" t="str">
            <v xml:space="preserve">ALIMIN TAUFIQ AM    </v>
          </cell>
          <cell r="C546" t="str">
            <v>10</v>
          </cell>
          <cell r="D546" t="str">
            <v>01/04/2000</v>
          </cell>
          <cell r="E546" t="str">
            <v>AST. JAGA HVU - 2</v>
          </cell>
          <cell r="F546" t="str">
            <v>09</v>
          </cell>
          <cell r="G546" t="str">
            <v>01/07/2003</v>
          </cell>
          <cell r="H546">
            <v>18474</v>
          </cell>
          <cell r="I546" t="str">
            <v>0000055565</v>
          </cell>
          <cell r="J546" t="str">
            <v>SMP</v>
          </cell>
          <cell r="K546" t="str">
            <v>S M P</v>
          </cell>
          <cell r="L546" t="str">
            <v>SUNGAI GERONG</v>
          </cell>
          <cell r="M546" t="str">
            <v>26/04/1970</v>
          </cell>
          <cell r="N546" t="str">
            <v>E13112</v>
          </cell>
          <cell r="O546" t="str">
            <v>CD &amp; L</v>
          </cell>
          <cell r="P546">
            <v>5</v>
          </cell>
          <cell r="Q546">
            <v>6</v>
          </cell>
          <cell r="R546">
            <v>5</v>
          </cell>
          <cell r="S546">
            <v>16.666666666666668</v>
          </cell>
          <cell r="T546">
            <v>2</v>
          </cell>
          <cell r="U546">
            <v>1</v>
          </cell>
          <cell r="V546">
            <v>-1</v>
          </cell>
          <cell r="W546">
            <v>54</v>
          </cell>
          <cell r="X546">
            <v>38563</v>
          </cell>
        </row>
        <row r="547">
          <cell r="A547" t="str">
            <v>418246</v>
          </cell>
          <cell r="B547" t="str">
            <v xml:space="preserve">AMARI DARMANTO    </v>
          </cell>
          <cell r="C547" t="str">
            <v>09</v>
          </cell>
          <cell r="D547" t="str">
            <v>01/04/2000</v>
          </cell>
          <cell r="E547" t="str">
            <v>PWS. JAGA DISTRIBUSI</v>
          </cell>
          <cell r="F547" t="str">
            <v>08</v>
          </cell>
          <cell r="G547" t="str">
            <v>01/08/2003</v>
          </cell>
          <cell r="H547">
            <v>19042</v>
          </cell>
          <cell r="I547" t="str">
            <v>0000055566</v>
          </cell>
          <cell r="J547" t="str">
            <v>SMA</v>
          </cell>
          <cell r="K547" t="str">
            <v>SMA-PASPAL/PERSAMAAN</v>
          </cell>
          <cell r="L547" t="str">
            <v>PLAJU</v>
          </cell>
          <cell r="M547" t="str">
            <v>01/05/1972</v>
          </cell>
          <cell r="N547" t="str">
            <v>E13118</v>
          </cell>
          <cell r="O547" t="str">
            <v>U T L</v>
          </cell>
          <cell r="P547">
            <v>5</v>
          </cell>
          <cell r="Q547">
            <v>6</v>
          </cell>
          <cell r="R547">
            <v>6</v>
          </cell>
          <cell r="S547">
            <v>18.333333333333332</v>
          </cell>
          <cell r="T547">
            <v>3</v>
          </cell>
          <cell r="U547">
            <v>1</v>
          </cell>
          <cell r="V547">
            <v>-1</v>
          </cell>
          <cell r="W547">
            <v>52</v>
          </cell>
          <cell r="X547">
            <v>39131</v>
          </cell>
        </row>
        <row r="548">
          <cell r="A548" t="str">
            <v>418254</v>
          </cell>
          <cell r="B548" t="str">
            <v xml:space="preserve">AMIR FAZARULLAH    </v>
          </cell>
          <cell r="C548" t="str">
            <v>08</v>
          </cell>
          <cell r="D548" t="str">
            <v>01/04/2003</v>
          </cell>
          <cell r="E548" t="str">
            <v>TEKNISI NON ROT EQUIP.</v>
          </cell>
          <cell r="F548" t="str">
            <v>08</v>
          </cell>
          <cell r="G548" t="str">
            <v>31/12/2000</v>
          </cell>
          <cell r="H548">
            <v>19556</v>
          </cell>
          <cell r="I548" t="str">
            <v>0000045555</v>
          </cell>
          <cell r="J548" t="str">
            <v>D1</v>
          </cell>
          <cell r="K548" t="str">
            <v>AKA MESIN I</v>
          </cell>
          <cell r="L548" t="str">
            <v>PLAJU</v>
          </cell>
          <cell r="M548" t="str">
            <v>01/10/1974</v>
          </cell>
          <cell r="N548" t="str">
            <v>E13A50</v>
          </cell>
          <cell r="O548" t="str">
            <v>BENGKEL</v>
          </cell>
          <cell r="P548">
            <v>5</v>
          </cell>
          <cell r="Q548">
            <v>5</v>
          </cell>
          <cell r="R548">
            <v>5</v>
          </cell>
          <cell r="S548">
            <v>15</v>
          </cell>
          <cell r="T548">
            <v>4</v>
          </cell>
          <cell r="U548">
            <v>4</v>
          </cell>
          <cell r="V548">
            <v>0</v>
          </cell>
          <cell r="W548">
            <v>51</v>
          </cell>
          <cell r="X548">
            <v>39645</v>
          </cell>
        </row>
        <row r="549">
          <cell r="A549" t="str">
            <v>418287</v>
          </cell>
          <cell r="B549" t="str">
            <v xml:space="preserve">AMIR SYARIFUDDIN    </v>
          </cell>
          <cell r="C549" t="str">
            <v>10</v>
          </cell>
          <cell r="D549" t="str">
            <v>01/10/2001</v>
          </cell>
          <cell r="E549" t="str">
            <v>PMK. DEMIN S.GERONG</v>
          </cell>
          <cell r="F549" t="str">
            <v>10</v>
          </cell>
          <cell r="G549" t="str">
            <v>03/01/2000</v>
          </cell>
          <cell r="H549">
            <v>18569</v>
          </cell>
          <cell r="I549" t="str">
            <v>0000046455</v>
          </cell>
          <cell r="J549" t="str">
            <v>SMA</v>
          </cell>
          <cell r="K549" t="str">
            <v>S.M.A-C/SOSIAL</v>
          </cell>
          <cell r="L549" t="str">
            <v>SUNGAI GERONG</v>
          </cell>
          <cell r="M549" t="str">
            <v>01/05/1972</v>
          </cell>
          <cell r="N549" t="str">
            <v>E13118</v>
          </cell>
          <cell r="O549" t="str">
            <v>U T L</v>
          </cell>
          <cell r="P549">
            <v>4</v>
          </cell>
          <cell r="Q549">
            <v>5</v>
          </cell>
          <cell r="R549">
            <v>5</v>
          </cell>
          <cell r="S549">
            <v>13.333333333333334</v>
          </cell>
          <cell r="T549">
            <v>3</v>
          </cell>
          <cell r="U549">
            <v>4</v>
          </cell>
          <cell r="V549">
            <v>0</v>
          </cell>
          <cell r="W549">
            <v>54</v>
          </cell>
          <cell r="X549">
            <v>38658</v>
          </cell>
        </row>
        <row r="550">
          <cell r="A550" t="str">
            <v>418295</v>
          </cell>
          <cell r="B550" t="str">
            <v xml:space="preserve">AMSARI    </v>
          </cell>
          <cell r="C550" t="str">
            <v>09</v>
          </cell>
          <cell r="D550" t="str">
            <v>01/10/2001</v>
          </cell>
          <cell r="E550" t="str">
            <v>AST. JAGA AUX PL</v>
          </cell>
          <cell r="F550" t="str">
            <v>09</v>
          </cell>
          <cell r="G550" t="str">
            <v>01/10/2000</v>
          </cell>
          <cell r="H550">
            <v>19177</v>
          </cell>
          <cell r="I550" t="str">
            <v>0000045554</v>
          </cell>
          <cell r="J550" t="str">
            <v>SMA</v>
          </cell>
          <cell r="K550" t="str">
            <v>S.M.A / SOSIAL</v>
          </cell>
          <cell r="L550" t="str">
            <v>SUNGAI GERONG</v>
          </cell>
          <cell r="M550" t="str">
            <v>01/05/1972</v>
          </cell>
          <cell r="N550" t="str">
            <v>E13118</v>
          </cell>
          <cell r="O550" t="str">
            <v>U T L</v>
          </cell>
          <cell r="P550">
            <v>5</v>
          </cell>
          <cell r="Q550">
            <v>5</v>
          </cell>
          <cell r="R550">
            <v>4</v>
          </cell>
          <cell r="S550">
            <v>13.333333333333334</v>
          </cell>
          <cell r="T550">
            <v>3</v>
          </cell>
          <cell r="U550">
            <v>4</v>
          </cell>
          <cell r="V550">
            <v>0</v>
          </cell>
          <cell r="W550">
            <v>52</v>
          </cell>
          <cell r="X550">
            <v>39265</v>
          </cell>
        </row>
        <row r="551">
          <cell r="A551" t="str">
            <v>418319</v>
          </cell>
          <cell r="B551" t="str">
            <v xml:space="preserve">ANDA    </v>
          </cell>
          <cell r="C551" t="str">
            <v>10</v>
          </cell>
          <cell r="D551" t="str">
            <v>01/04/2000</v>
          </cell>
          <cell r="E551" t="str">
            <v>AST. JAGA HVU-2</v>
          </cell>
          <cell r="F551" t="str">
            <v>09</v>
          </cell>
          <cell r="G551" t="str">
            <v>02/04/2002</v>
          </cell>
          <cell r="H551">
            <v>18170</v>
          </cell>
          <cell r="I551" t="str">
            <v>0000055666</v>
          </cell>
          <cell r="J551" t="str">
            <v>SMA</v>
          </cell>
          <cell r="K551" t="str">
            <v>SMA-SOSIAL/PERSAMAAN</v>
          </cell>
          <cell r="L551" t="str">
            <v>SUNGAI GERONG</v>
          </cell>
          <cell r="M551" t="str">
            <v>26/03/1970</v>
          </cell>
          <cell r="N551" t="str">
            <v>E13112</v>
          </cell>
          <cell r="O551" t="str">
            <v>CD &amp; L</v>
          </cell>
          <cell r="P551">
            <v>6</v>
          </cell>
          <cell r="Q551">
            <v>6</v>
          </cell>
          <cell r="R551">
            <v>6</v>
          </cell>
          <cell r="S551">
            <v>20</v>
          </cell>
          <cell r="T551">
            <v>3</v>
          </cell>
          <cell r="U551">
            <v>2</v>
          </cell>
          <cell r="V551">
            <v>-1</v>
          </cell>
          <cell r="W551">
            <v>55</v>
          </cell>
          <cell r="X551">
            <v>38259</v>
          </cell>
        </row>
        <row r="552">
          <cell r="A552" t="str">
            <v>418376</v>
          </cell>
          <cell r="B552" t="str">
            <v xml:space="preserve">AZHARI  S.T  </v>
          </cell>
          <cell r="C552" t="str">
            <v>06</v>
          </cell>
          <cell r="D552" t="str">
            <v>01/10/2002</v>
          </cell>
          <cell r="E552" t="str">
            <v>PERENCANA T/A</v>
          </cell>
          <cell r="F552" t="str">
            <v>06</v>
          </cell>
          <cell r="G552" t="str">
            <v>31/12/2000</v>
          </cell>
          <cell r="H552">
            <v>19443</v>
          </cell>
          <cell r="I552" t="str">
            <v>0000056666</v>
          </cell>
          <cell r="J552" t="str">
            <v>S1</v>
          </cell>
          <cell r="K552" t="str">
            <v>TEKNIK MESIN</v>
          </cell>
          <cell r="L552" t="str">
            <v>SUNGAI GERONG</v>
          </cell>
          <cell r="M552" t="str">
            <v>01/10/1974</v>
          </cell>
          <cell r="N552" t="str">
            <v>E13A10</v>
          </cell>
          <cell r="O552" t="str">
            <v>PERENCANAAN</v>
          </cell>
          <cell r="P552">
            <v>6</v>
          </cell>
          <cell r="Q552">
            <v>6</v>
          </cell>
          <cell r="R552">
            <v>6</v>
          </cell>
          <cell r="S552">
            <v>20</v>
          </cell>
          <cell r="T552">
            <v>7</v>
          </cell>
          <cell r="U552">
            <v>4</v>
          </cell>
          <cell r="V552">
            <v>0</v>
          </cell>
          <cell r="W552">
            <v>51</v>
          </cell>
          <cell r="X552">
            <v>39532</v>
          </cell>
        </row>
        <row r="553">
          <cell r="A553" t="str">
            <v>418408</v>
          </cell>
          <cell r="B553" t="str">
            <v xml:space="preserve">B. SIDABUTAR  A.MA  </v>
          </cell>
          <cell r="C553" t="str">
            <v>06</v>
          </cell>
          <cell r="D553" t="str">
            <v>01/04/2001</v>
          </cell>
          <cell r="E553" t="str">
            <v>POK.SPES PEM KIL  RE</v>
          </cell>
          <cell r="F553" t="str">
            <v>05</v>
          </cell>
          <cell r="G553" t="str">
            <v>15/12/2003</v>
          </cell>
          <cell r="H553">
            <v>19437</v>
          </cell>
          <cell r="I553" t="str">
            <v>0000066665</v>
          </cell>
          <cell r="J553" t="str">
            <v>D2</v>
          </cell>
          <cell r="K553" t="str">
            <v>AKA MESIN II</v>
          </cell>
          <cell r="L553" t="str">
            <v>SUNGAI GERONG</v>
          </cell>
          <cell r="M553" t="str">
            <v>01/10/1974</v>
          </cell>
          <cell r="N553" t="str">
            <v>E13A90</v>
          </cell>
          <cell r="O553" t="str">
            <v>ENJ. PEM</v>
          </cell>
          <cell r="P553">
            <v>6</v>
          </cell>
          <cell r="Q553">
            <v>6</v>
          </cell>
          <cell r="R553">
            <v>5</v>
          </cell>
          <cell r="S553">
            <v>18.333333333333332</v>
          </cell>
          <cell r="T553">
            <v>5</v>
          </cell>
          <cell r="U553">
            <v>1</v>
          </cell>
          <cell r="V553">
            <v>-1</v>
          </cell>
          <cell r="W553">
            <v>51</v>
          </cell>
          <cell r="X553">
            <v>39526</v>
          </cell>
        </row>
        <row r="554">
          <cell r="A554" t="str">
            <v>418424</v>
          </cell>
          <cell r="B554" t="str">
            <v xml:space="preserve">BAHARUDDIN    </v>
          </cell>
          <cell r="C554" t="str">
            <v>10</v>
          </cell>
          <cell r="D554" t="str">
            <v>01/04/2002</v>
          </cell>
          <cell r="E554" t="str">
            <v>PMK. V C M</v>
          </cell>
          <cell r="F554" t="str">
            <v>10</v>
          </cell>
          <cell r="G554" t="str">
            <v>01/10/2000</v>
          </cell>
          <cell r="H554">
            <v>20180</v>
          </cell>
          <cell r="I554" t="str">
            <v>0000055655</v>
          </cell>
          <cell r="J554" t="str">
            <v>SMA</v>
          </cell>
          <cell r="K554" t="str">
            <v>S.M.A BIOLOGI / PERSAMAAN</v>
          </cell>
          <cell r="L554" t="str">
            <v>SUNGAI GERONG</v>
          </cell>
          <cell r="M554" t="str">
            <v>17/06/1972</v>
          </cell>
          <cell r="N554" t="str">
            <v>E13112</v>
          </cell>
          <cell r="O554" t="str">
            <v>CD &amp; L</v>
          </cell>
          <cell r="P554">
            <v>6</v>
          </cell>
          <cell r="Q554">
            <v>5</v>
          </cell>
          <cell r="R554">
            <v>5</v>
          </cell>
          <cell r="S554">
            <v>16.666666666666668</v>
          </cell>
          <cell r="T554">
            <v>3</v>
          </cell>
          <cell r="U554">
            <v>4</v>
          </cell>
          <cell r="V554">
            <v>0</v>
          </cell>
          <cell r="W554">
            <v>49</v>
          </cell>
          <cell r="X554">
            <v>40269</v>
          </cell>
        </row>
        <row r="555">
          <cell r="A555" t="str">
            <v>418432</v>
          </cell>
          <cell r="B555" t="str">
            <v xml:space="preserve">BAHRON MOORSID    </v>
          </cell>
          <cell r="C555" t="str">
            <v>10</v>
          </cell>
          <cell r="D555" t="str">
            <v>01/04/2002</v>
          </cell>
          <cell r="E555" t="str">
            <v>PMK. LOADING PL</v>
          </cell>
          <cell r="F555" t="str">
            <v>10</v>
          </cell>
          <cell r="G555" t="str">
            <v>03/01/2000</v>
          </cell>
          <cell r="H555">
            <v>18765</v>
          </cell>
          <cell r="I555" t="str">
            <v>0000065666</v>
          </cell>
          <cell r="J555" t="str">
            <v>SMA</v>
          </cell>
          <cell r="K555" t="str">
            <v>SMA-SOSIAL/PERSAMAAN</v>
          </cell>
          <cell r="L555" t="str">
            <v>PLAJU</v>
          </cell>
          <cell r="M555" t="str">
            <v>01/10/1974</v>
          </cell>
          <cell r="N555" t="str">
            <v>E13119</v>
          </cell>
          <cell r="O555" t="str">
            <v>I T P</v>
          </cell>
          <cell r="P555">
            <v>6</v>
          </cell>
          <cell r="Q555">
            <v>6</v>
          </cell>
          <cell r="R555">
            <v>6</v>
          </cell>
          <cell r="S555">
            <v>20</v>
          </cell>
          <cell r="T555">
            <v>3</v>
          </cell>
          <cell r="U555">
            <v>4</v>
          </cell>
          <cell r="V555">
            <v>0</v>
          </cell>
          <cell r="W555">
            <v>53</v>
          </cell>
          <cell r="X555">
            <v>38854</v>
          </cell>
        </row>
        <row r="556">
          <cell r="A556" t="str">
            <v>418513</v>
          </cell>
          <cell r="B556" t="str">
            <v xml:space="preserve">BASWARINAH    </v>
          </cell>
          <cell r="C556" t="str">
            <v>08</v>
          </cell>
          <cell r="D556" t="str">
            <v>01/10/2002</v>
          </cell>
          <cell r="E556" t="str">
            <v>EKSPEDITUR</v>
          </cell>
          <cell r="F556" t="str">
            <v>07</v>
          </cell>
          <cell r="G556" t="str">
            <v>01/09/2003</v>
          </cell>
          <cell r="H556">
            <v>18768</v>
          </cell>
          <cell r="I556" t="str">
            <v>0000045655</v>
          </cell>
          <cell r="J556" t="str">
            <v>SMK</v>
          </cell>
          <cell r="K556" t="str">
            <v>S K K A</v>
          </cell>
          <cell r="L556" t="str">
            <v>SUNGAI GERONG</v>
          </cell>
          <cell r="M556" t="str">
            <v>28/12/1973</v>
          </cell>
          <cell r="N556" t="str">
            <v>E13A60</v>
          </cell>
          <cell r="O556" t="str">
            <v>PENGADAAN/JPK</v>
          </cell>
          <cell r="P556">
            <v>6</v>
          </cell>
          <cell r="Q556">
            <v>5</v>
          </cell>
          <cell r="R556">
            <v>5</v>
          </cell>
          <cell r="S556">
            <v>16.666666666666668</v>
          </cell>
          <cell r="T556">
            <v>3</v>
          </cell>
          <cell r="U556">
            <v>1</v>
          </cell>
          <cell r="V556">
            <v>-1</v>
          </cell>
          <cell r="W556">
            <v>53</v>
          </cell>
          <cell r="X556">
            <v>38857</v>
          </cell>
        </row>
        <row r="557">
          <cell r="A557" t="str">
            <v>418546</v>
          </cell>
          <cell r="B557" t="str">
            <v xml:space="preserve">CHAIRULLUKMAN    </v>
          </cell>
          <cell r="C557" t="str">
            <v>09</v>
          </cell>
          <cell r="D557" t="str">
            <v>01/04/2003</v>
          </cell>
          <cell r="E557" t="str">
            <v>AST. CDU-V</v>
          </cell>
          <cell r="F557" t="str">
            <v>08</v>
          </cell>
          <cell r="G557" t="str">
            <v>01/07/2001</v>
          </cell>
          <cell r="H557">
            <v>19584</v>
          </cell>
          <cell r="I557" t="str">
            <v>0000056555</v>
          </cell>
          <cell r="J557" t="str">
            <v>SMA</v>
          </cell>
          <cell r="K557" t="str">
            <v>S.M.A-B/PASPAL</v>
          </cell>
          <cell r="L557" t="str">
            <v>PLAJU</v>
          </cell>
          <cell r="M557" t="str">
            <v>30/01/1973</v>
          </cell>
          <cell r="N557" t="str">
            <v>E13111</v>
          </cell>
          <cell r="O557" t="str">
            <v>CD &amp; GP</v>
          </cell>
          <cell r="P557">
            <v>5</v>
          </cell>
          <cell r="Q557">
            <v>5</v>
          </cell>
          <cell r="R557">
            <v>5</v>
          </cell>
          <cell r="S557">
            <v>15</v>
          </cell>
          <cell r="T557">
            <v>3</v>
          </cell>
          <cell r="U557">
            <v>3</v>
          </cell>
          <cell r="V557">
            <v>-1</v>
          </cell>
          <cell r="W557">
            <v>51</v>
          </cell>
          <cell r="X557">
            <v>39673</v>
          </cell>
        </row>
        <row r="558">
          <cell r="A558" t="str">
            <v>418757</v>
          </cell>
          <cell r="B558" t="str">
            <v xml:space="preserve">E.M. SITOMPUL    </v>
          </cell>
          <cell r="C558" t="str">
            <v>10</v>
          </cell>
          <cell r="D558" t="str">
            <v>01/10/2001</v>
          </cell>
          <cell r="E558" t="str">
            <v>PMK. CD - 6</v>
          </cell>
          <cell r="F558" t="str">
            <v>10</v>
          </cell>
          <cell r="G558" t="str">
            <v>01/10/2000</v>
          </cell>
          <cell r="H558">
            <v>19244</v>
          </cell>
          <cell r="I558" t="str">
            <v>0000055554</v>
          </cell>
          <cell r="J558" t="str">
            <v>SMP</v>
          </cell>
          <cell r="K558" t="str">
            <v>S M P</v>
          </cell>
          <cell r="L558" t="str">
            <v>SUNGAI GERONG</v>
          </cell>
          <cell r="M558" t="str">
            <v>15/07/1970</v>
          </cell>
          <cell r="N558" t="str">
            <v>E13112</v>
          </cell>
          <cell r="O558" t="str">
            <v>CD &amp; L</v>
          </cell>
          <cell r="P558">
            <v>5</v>
          </cell>
          <cell r="Q558">
            <v>5</v>
          </cell>
          <cell r="R558">
            <v>4</v>
          </cell>
          <cell r="S558">
            <v>13.333333333333334</v>
          </cell>
          <cell r="T558">
            <v>2</v>
          </cell>
          <cell r="U558">
            <v>4</v>
          </cell>
          <cell r="V558">
            <v>0</v>
          </cell>
          <cell r="W558">
            <v>52</v>
          </cell>
          <cell r="X558">
            <v>39332</v>
          </cell>
        </row>
        <row r="559">
          <cell r="A559" t="str">
            <v>418765</v>
          </cell>
          <cell r="B559" t="str">
            <v xml:space="preserve">EKO BAMBANG W  A.MA  </v>
          </cell>
          <cell r="C559" t="str">
            <v>06</v>
          </cell>
          <cell r="D559" t="str">
            <v>01/10/2001</v>
          </cell>
          <cell r="E559" t="str">
            <v>PWS. INT-PEM I</v>
          </cell>
          <cell r="F559" t="str">
            <v>05</v>
          </cell>
          <cell r="G559" t="str">
            <v>31/12/2000</v>
          </cell>
          <cell r="H559">
            <v>18395</v>
          </cell>
          <cell r="I559" t="str">
            <v>0000066666</v>
          </cell>
          <cell r="J559" t="str">
            <v>D2</v>
          </cell>
          <cell r="K559" t="str">
            <v>AKA INST/ELKTRONIKA II</v>
          </cell>
          <cell r="L559" t="str">
            <v>PLAJU</v>
          </cell>
          <cell r="M559" t="str">
            <v>24/02/1972</v>
          </cell>
          <cell r="N559" t="str">
            <v>E13A20</v>
          </cell>
          <cell r="O559" t="str">
            <v>PEM-I</v>
          </cell>
          <cell r="P559">
            <v>6</v>
          </cell>
          <cell r="Q559">
            <v>6</v>
          </cell>
          <cell r="R559">
            <v>6</v>
          </cell>
          <cell r="S559">
            <v>20</v>
          </cell>
          <cell r="T559">
            <v>5</v>
          </cell>
          <cell r="U559">
            <v>4</v>
          </cell>
          <cell r="V559">
            <v>-1</v>
          </cell>
          <cell r="W559">
            <v>54</v>
          </cell>
          <cell r="X559">
            <v>38484</v>
          </cell>
        </row>
        <row r="560">
          <cell r="A560" t="str">
            <v>418781</v>
          </cell>
          <cell r="B560" t="str">
            <v xml:space="preserve">ELLYSA    </v>
          </cell>
          <cell r="C560" t="str">
            <v>08</v>
          </cell>
          <cell r="D560" t="str">
            <v>01/04/2000</v>
          </cell>
          <cell r="E560" t="str">
            <v>PWS. PEMASARAN</v>
          </cell>
          <cell r="F560" t="str">
            <v>07</v>
          </cell>
          <cell r="G560" t="str">
            <v>01/10/2002</v>
          </cell>
          <cell r="H560">
            <v>18498</v>
          </cell>
          <cell r="I560" t="str">
            <v>0000065666</v>
          </cell>
          <cell r="J560" t="str">
            <v>SMA</v>
          </cell>
          <cell r="K560" t="str">
            <v>S.M.A-C/SOSIAL</v>
          </cell>
          <cell r="L560" t="str">
            <v>PLAJU</v>
          </cell>
          <cell r="M560" t="str">
            <v>01/08/1973</v>
          </cell>
          <cell r="N560" t="str">
            <v>E13760</v>
          </cell>
          <cell r="O560" t="str">
            <v>DIKLAT</v>
          </cell>
          <cell r="P560">
            <v>6</v>
          </cell>
          <cell r="Q560">
            <v>6</v>
          </cell>
          <cell r="R560">
            <v>6</v>
          </cell>
          <cell r="S560">
            <v>20</v>
          </cell>
          <cell r="T560">
            <v>3</v>
          </cell>
          <cell r="U560">
            <v>2</v>
          </cell>
          <cell r="V560">
            <v>-1</v>
          </cell>
          <cell r="W560">
            <v>54</v>
          </cell>
          <cell r="X560">
            <v>38587</v>
          </cell>
        </row>
        <row r="561">
          <cell r="A561" t="str">
            <v>419007</v>
          </cell>
          <cell r="B561" t="str">
            <v xml:space="preserve">HOLIDI    </v>
          </cell>
          <cell r="C561" t="str">
            <v>11</v>
          </cell>
          <cell r="D561" t="str">
            <v>01/10/2001</v>
          </cell>
          <cell r="E561" t="str">
            <v>DANRU PKP BAGUS KUNING</v>
          </cell>
          <cell r="F561" t="str">
            <v>11</v>
          </cell>
          <cell r="G561" t="str">
            <v>16/04/2001</v>
          </cell>
          <cell r="H561">
            <v>18906</v>
          </cell>
          <cell r="I561" t="str">
            <v>0000056555</v>
          </cell>
          <cell r="J561" t="str">
            <v>SMA</v>
          </cell>
          <cell r="K561" t="str">
            <v>SMA.SOS/PERSAMAAN</v>
          </cell>
          <cell r="L561" t="str">
            <v>PLAJU</v>
          </cell>
          <cell r="M561" t="str">
            <v>26/04/1970</v>
          </cell>
          <cell r="N561" t="str">
            <v>E13630</v>
          </cell>
          <cell r="O561" t="str">
            <v>SEKURITI</v>
          </cell>
          <cell r="P561">
            <v>5</v>
          </cell>
          <cell r="Q561">
            <v>5</v>
          </cell>
          <cell r="R561">
            <v>5</v>
          </cell>
          <cell r="S561">
            <v>15</v>
          </cell>
          <cell r="T561">
            <v>3</v>
          </cell>
          <cell r="U561">
            <v>3</v>
          </cell>
          <cell r="V561">
            <v>0</v>
          </cell>
          <cell r="W561">
            <v>53</v>
          </cell>
          <cell r="X561">
            <v>38995</v>
          </cell>
        </row>
        <row r="562">
          <cell r="A562" t="str">
            <v>419023</v>
          </cell>
          <cell r="B562" t="str">
            <v xml:space="preserve">HUSNI HOLIK    </v>
          </cell>
          <cell r="C562" t="str">
            <v>09</v>
          </cell>
          <cell r="D562" t="str">
            <v>01/04/2003</v>
          </cell>
          <cell r="E562" t="str">
            <v>AST. LE &amp; TRATER</v>
          </cell>
          <cell r="F562" t="str">
            <v>08</v>
          </cell>
          <cell r="G562" t="str">
            <v>12/09/2001</v>
          </cell>
          <cell r="H562">
            <v>18243</v>
          </cell>
          <cell r="I562" t="str">
            <v>0000055554</v>
          </cell>
          <cell r="J562" t="str">
            <v>SMK</v>
          </cell>
          <cell r="K562" t="str">
            <v>P G A A</v>
          </cell>
          <cell r="L562" t="str">
            <v>SUNGAI GERONG</v>
          </cell>
          <cell r="M562" t="str">
            <v>18/05/1971</v>
          </cell>
          <cell r="N562" t="str">
            <v>E13112</v>
          </cell>
          <cell r="O562" t="str">
            <v>CD &amp; L</v>
          </cell>
          <cell r="P562">
            <v>5</v>
          </cell>
          <cell r="Q562">
            <v>5</v>
          </cell>
          <cell r="R562">
            <v>4</v>
          </cell>
          <cell r="S562">
            <v>13.333333333333334</v>
          </cell>
          <cell r="T562">
            <v>3</v>
          </cell>
          <cell r="U562">
            <v>3</v>
          </cell>
          <cell r="V562">
            <v>-1</v>
          </cell>
          <cell r="W562">
            <v>55</v>
          </cell>
          <cell r="X562">
            <v>38332</v>
          </cell>
        </row>
        <row r="563">
          <cell r="A563" t="str">
            <v>419194</v>
          </cell>
          <cell r="B563" t="str">
            <v xml:space="preserve">JAMANSEN DAMANIK    </v>
          </cell>
          <cell r="C563" t="str">
            <v>09</v>
          </cell>
          <cell r="D563" t="str">
            <v>01/04/2001</v>
          </cell>
          <cell r="E563" t="str">
            <v>AST. JAGA APU</v>
          </cell>
          <cell r="F563" t="str">
            <v>07</v>
          </cell>
          <cell r="G563" t="str">
            <v>16/09/2002</v>
          </cell>
          <cell r="H563">
            <v>18974</v>
          </cell>
          <cell r="I563" t="str">
            <v>0000056655</v>
          </cell>
          <cell r="J563" t="str">
            <v>SMA</v>
          </cell>
          <cell r="K563" t="str">
            <v>S.M.A / SOSIAL</v>
          </cell>
          <cell r="L563" t="str">
            <v>PLAJU</v>
          </cell>
          <cell r="M563" t="str">
            <v>01/10/1974</v>
          </cell>
          <cell r="N563" t="str">
            <v>E13132</v>
          </cell>
          <cell r="O563" t="str">
            <v>TA/PTA</v>
          </cell>
          <cell r="P563">
            <v>6</v>
          </cell>
          <cell r="Q563">
            <v>5</v>
          </cell>
          <cell r="R563">
            <v>5</v>
          </cell>
          <cell r="S563">
            <v>16.666666666666668</v>
          </cell>
          <cell r="T563">
            <v>3</v>
          </cell>
          <cell r="U563">
            <v>2</v>
          </cell>
          <cell r="V563">
            <v>-2</v>
          </cell>
          <cell r="W563">
            <v>53</v>
          </cell>
          <cell r="X563">
            <v>39063</v>
          </cell>
        </row>
        <row r="564">
          <cell r="A564" t="str">
            <v>419234</v>
          </cell>
          <cell r="B564" t="str">
            <v xml:space="preserve">JOHNNY SIAGIAN    </v>
          </cell>
          <cell r="C564" t="str">
            <v>08</v>
          </cell>
          <cell r="D564" t="str">
            <v>01/10/2003</v>
          </cell>
          <cell r="E564" t="str">
            <v>MPPK S/D 31122004</v>
          </cell>
          <cell r="F564" t="str">
            <v>08</v>
          </cell>
          <cell r="G564" t="str">
            <v>17/12/2003</v>
          </cell>
          <cell r="H564">
            <v>17884</v>
          </cell>
          <cell r="I564" t="str">
            <v>0000055666</v>
          </cell>
          <cell r="J564" t="str">
            <v>SMK</v>
          </cell>
          <cell r="K564" t="str">
            <v>S T M / MESIN</v>
          </cell>
          <cell r="L564" t="str">
            <v>PLAJU</v>
          </cell>
          <cell r="M564" t="str">
            <v>01/10/1974</v>
          </cell>
          <cell r="N564" t="str">
            <v>E13730</v>
          </cell>
          <cell r="O564" t="str">
            <v>H I K</v>
          </cell>
          <cell r="P564">
            <v>6</v>
          </cell>
          <cell r="Q564">
            <v>6</v>
          </cell>
          <cell r="R564">
            <v>6</v>
          </cell>
          <cell r="S564">
            <v>20</v>
          </cell>
          <cell r="T564">
            <v>3</v>
          </cell>
          <cell r="U564">
            <v>1</v>
          </cell>
          <cell r="V564">
            <v>0</v>
          </cell>
          <cell r="W564">
            <v>56</v>
          </cell>
          <cell r="X564">
            <v>37972</v>
          </cell>
        </row>
        <row r="565">
          <cell r="A565" t="str">
            <v>419242</v>
          </cell>
          <cell r="B565" t="str">
            <v xml:space="preserve">DJOKO SETIYADI  SE  </v>
          </cell>
          <cell r="C565" t="str">
            <v>06</v>
          </cell>
          <cell r="D565" t="str">
            <v>01/10/2001</v>
          </cell>
          <cell r="E565" t="str">
            <v>PWS. KESEHATAN KELUARGA</v>
          </cell>
          <cell r="F565" t="str">
            <v>06</v>
          </cell>
          <cell r="G565" t="str">
            <v>03/01/2000</v>
          </cell>
          <cell r="H565">
            <v>19640</v>
          </cell>
          <cell r="I565" t="str">
            <v>0000055666</v>
          </cell>
          <cell r="J565" t="str">
            <v>S1</v>
          </cell>
          <cell r="K565" t="str">
            <v>EKONOMI MANAGEMENT</v>
          </cell>
          <cell r="L565" t="str">
            <v>PLAJU</v>
          </cell>
          <cell r="M565" t="str">
            <v>01/10/1974</v>
          </cell>
          <cell r="N565" t="str">
            <v>E13750</v>
          </cell>
          <cell r="O565" t="str">
            <v>KESEHATAN</v>
          </cell>
          <cell r="P565">
            <v>6</v>
          </cell>
          <cell r="Q565">
            <v>6</v>
          </cell>
          <cell r="R565">
            <v>6</v>
          </cell>
          <cell r="S565">
            <v>20</v>
          </cell>
          <cell r="T565">
            <v>7</v>
          </cell>
          <cell r="U565">
            <v>4</v>
          </cell>
          <cell r="V565">
            <v>0</v>
          </cell>
          <cell r="W565">
            <v>51</v>
          </cell>
          <cell r="X565">
            <v>39729</v>
          </cell>
        </row>
        <row r="566">
          <cell r="A566" t="str">
            <v>419291</v>
          </cell>
          <cell r="B566" t="str">
            <v xml:space="preserve">KAMIL SJAFEI    </v>
          </cell>
          <cell r="C566" t="str">
            <v>07</v>
          </cell>
          <cell r="D566" t="str">
            <v>01/04/2002</v>
          </cell>
          <cell r="E566" t="str">
            <v>PWS. JAGA AUX PS-2</v>
          </cell>
          <cell r="F566" t="str">
            <v>06</v>
          </cell>
          <cell r="G566" t="str">
            <v>01/08/2003</v>
          </cell>
          <cell r="H566">
            <v>18171</v>
          </cell>
          <cell r="I566" t="str">
            <v>0000066666</v>
          </cell>
          <cell r="J566" t="str">
            <v>SMK</v>
          </cell>
          <cell r="K566" t="str">
            <v>S.T.M</v>
          </cell>
          <cell r="L566" t="str">
            <v>PLAJU</v>
          </cell>
          <cell r="M566" t="str">
            <v>01/05/1972</v>
          </cell>
          <cell r="N566" t="str">
            <v>E13118</v>
          </cell>
          <cell r="O566" t="str">
            <v>U T L</v>
          </cell>
          <cell r="P566">
            <v>6</v>
          </cell>
          <cell r="Q566">
            <v>6</v>
          </cell>
          <cell r="R566">
            <v>6</v>
          </cell>
          <cell r="S566">
            <v>20</v>
          </cell>
          <cell r="T566">
            <v>3</v>
          </cell>
          <cell r="U566">
            <v>1</v>
          </cell>
          <cell r="V566">
            <v>-1</v>
          </cell>
          <cell r="W566">
            <v>55</v>
          </cell>
          <cell r="X566">
            <v>38260</v>
          </cell>
        </row>
        <row r="567">
          <cell r="A567" t="str">
            <v>419364</v>
          </cell>
          <cell r="B567" t="str">
            <v xml:space="preserve">LIBERTY DAULAY    </v>
          </cell>
          <cell r="C567" t="str">
            <v>09</v>
          </cell>
          <cell r="D567" t="str">
            <v>01/04/2001</v>
          </cell>
          <cell r="E567" t="str">
            <v>AST. JAGA APU</v>
          </cell>
          <cell r="F567" t="str">
            <v>07</v>
          </cell>
          <cell r="G567" t="str">
            <v>16/09/2002</v>
          </cell>
          <cell r="H567">
            <v>18598</v>
          </cell>
          <cell r="I567" t="str">
            <v>0000066655</v>
          </cell>
          <cell r="J567" t="str">
            <v>SMK</v>
          </cell>
          <cell r="K567" t="str">
            <v>S.T.M. PERTAMBANGAN</v>
          </cell>
          <cell r="L567" t="str">
            <v>PLAJU</v>
          </cell>
          <cell r="M567" t="str">
            <v>01/10/1974</v>
          </cell>
          <cell r="N567" t="str">
            <v>E13132</v>
          </cell>
          <cell r="O567" t="str">
            <v>TA/PTA</v>
          </cell>
          <cell r="P567">
            <v>6</v>
          </cell>
          <cell r="Q567">
            <v>5</v>
          </cell>
          <cell r="R567">
            <v>5</v>
          </cell>
          <cell r="S567">
            <v>16.666666666666668</v>
          </cell>
          <cell r="T567">
            <v>3</v>
          </cell>
          <cell r="U567">
            <v>2</v>
          </cell>
          <cell r="V567">
            <v>-2</v>
          </cell>
          <cell r="W567">
            <v>54</v>
          </cell>
          <cell r="X567">
            <v>38687</v>
          </cell>
        </row>
        <row r="568">
          <cell r="A568" t="str">
            <v>419404</v>
          </cell>
          <cell r="B568" t="str">
            <v xml:space="preserve">M. HUSNI    </v>
          </cell>
          <cell r="C568" t="str">
            <v>09</v>
          </cell>
          <cell r="D568" t="str">
            <v>01/04/2003</v>
          </cell>
          <cell r="E568" t="str">
            <v>MPPK S/D 30092004</v>
          </cell>
          <cell r="F568" t="str">
            <v>09</v>
          </cell>
          <cell r="G568" t="str">
            <v>15/09/2003</v>
          </cell>
          <cell r="H568">
            <v>17791</v>
          </cell>
          <cell r="I568" t="str">
            <v>0000045665</v>
          </cell>
          <cell r="J568" t="str">
            <v>SD</v>
          </cell>
          <cell r="K568" t="str">
            <v>SD KELAS VI</v>
          </cell>
          <cell r="L568" t="str">
            <v>PLAJU</v>
          </cell>
          <cell r="M568" t="str">
            <v>04/06/1970</v>
          </cell>
          <cell r="N568" t="str">
            <v>E13730</v>
          </cell>
          <cell r="O568" t="str">
            <v>H I K</v>
          </cell>
          <cell r="P568">
            <v>6</v>
          </cell>
          <cell r="Q568">
            <v>6</v>
          </cell>
          <cell r="R568">
            <v>5</v>
          </cell>
          <cell r="S568">
            <v>18.333333333333332</v>
          </cell>
          <cell r="T568">
            <v>1</v>
          </cell>
          <cell r="U568">
            <v>1</v>
          </cell>
          <cell r="V568">
            <v>0</v>
          </cell>
          <cell r="W568">
            <v>56</v>
          </cell>
          <cell r="X568">
            <v>37879</v>
          </cell>
        </row>
        <row r="569">
          <cell r="A569" t="str">
            <v>419429</v>
          </cell>
          <cell r="B569" t="str">
            <v xml:space="preserve">MUHAMMAD YASIN    </v>
          </cell>
          <cell r="C569" t="str">
            <v>10</v>
          </cell>
          <cell r="D569" t="str">
            <v>01/04/2002</v>
          </cell>
          <cell r="E569" t="str">
            <v>PTR. SHIFT OPS &amp; QC</v>
          </cell>
          <cell r="F569" t="str">
            <v>10</v>
          </cell>
          <cell r="G569" t="str">
            <v>03/01/2000</v>
          </cell>
          <cell r="H569">
            <v>20377</v>
          </cell>
          <cell r="I569" t="str">
            <v>0000056655</v>
          </cell>
          <cell r="J569" t="str">
            <v>SMA</v>
          </cell>
          <cell r="K569" t="str">
            <v>SMA.SOS/PERSAMAAN</v>
          </cell>
          <cell r="L569" t="str">
            <v>PLAJU</v>
          </cell>
          <cell r="M569" t="str">
            <v>25/02/1974</v>
          </cell>
          <cell r="N569" t="str">
            <v>E13C00</v>
          </cell>
          <cell r="O569" t="str">
            <v>DOK &amp; PKP</v>
          </cell>
          <cell r="P569">
            <v>6</v>
          </cell>
          <cell r="Q569">
            <v>5</v>
          </cell>
          <cell r="R569">
            <v>5</v>
          </cell>
          <cell r="S569">
            <v>16.666666666666668</v>
          </cell>
          <cell r="T569">
            <v>3</v>
          </cell>
          <cell r="U569">
            <v>4</v>
          </cell>
          <cell r="V569">
            <v>0</v>
          </cell>
          <cell r="W569">
            <v>49</v>
          </cell>
          <cell r="X569">
            <v>40466</v>
          </cell>
        </row>
        <row r="570">
          <cell r="A570" t="str">
            <v>419453</v>
          </cell>
          <cell r="B570" t="str">
            <v xml:space="preserve">MAD NIZOM  A.MA  </v>
          </cell>
          <cell r="C570" t="str">
            <v>08</v>
          </cell>
          <cell r="D570" t="str">
            <v>01/04/2002</v>
          </cell>
          <cell r="E570" t="str">
            <v>PWS. JAGA POLYPROPYLENE</v>
          </cell>
          <cell r="F570" t="str">
            <v>06</v>
          </cell>
          <cell r="G570" t="str">
            <v>16/09/2002</v>
          </cell>
          <cell r="H570">
            <v>19690</v>
          </cell>
          <cell r="I570" t="str">
            <v>0000056656</v>
          </cell>
          <cell r="J570" t="str">
            <v>D2</v>
          </cell>
          <cell r="K570" t="str">
            <v>AKA PENGOL/KIL II</v>
          </cell>
          <cell r="L570" t="str">
            <v>PLAJU</v>
          </cell>
          <cell r="M570" t="str">
            <v>01/10/1974</v>
          </cell>
          <cell r="N570" t="str">
            <v>E13131</v>
          </cell>
          <cell r="O570" t="str">
            <v>P P</v>
          </cell>
          <cell r="P570">
            <v>6</v>
          </cell>
          <cell r="Q570">
            <v>5</v>
          </cell>
          <cell r="R570">
            <v>6</v>
          </cell>
          <cell r="S570">
            <v>18.333333333333332</v>
          </cell>
          <cell r="T570">
            <v>5</v>
          </cell>
          <cell r="U570">
            <v>2</v>
          </cell>
          <cell r="V570">
            <v>-2</v>
          </cell>
          <cell r="W570">
            <v>51</v>
          </cell>
          <cell r="X570">
            <v>39779</v>
          </cell>
        </row>
        <row r="571">
          <cell r="A571" t="str">
            <v>419478</v>
          </cell>
          <cell r="B571" t="str">
            <v xml:space="preserve">MADREHI    </v>
          </cell>
          <cell r="C571" t="str">
            <v>09</v>
          </cell>
          <cell r="D571" t="str">
            <v>01/10/2003</v>
          </cell>
          <cell r="E571" t="str">
            <v>TEKNISI NON ROT. EQUIP</v>
          </cell>
          <cell r="F571" t="str">
            <v>09</v>
          </cell>
          <cell r="G571" t="str">
            <v>01/10/2002</v>
          </cell>
          <cell r="H571">
            <v>19246</v>
          </cell>
          <cell r="I571" t="str">
            <v>0000066665</v>
          </cell>
          <cell r="J571" t="str">
            <v>SD</v>
          </cell>
          <cell r="K571" t="str">
            <v>SD KELAS VI</v>
          </cell>
          <cell r="L571" t="str">
            <v>SUNGAI GERONG</v>
          </cell>
          <cell r="M571" t="str">
            <v>01/08/1970</v>
          </cell>
          <cell r="N571" t="str">
            <v>E13A50</v>
          </cell>
          <cell r="O571" t="str">
            <v>BENGKEL</v>
          </cell>
          <cell r="P571">
            <v>6</v>
          </cell>
          <cell r="Q571">
            <v>6</v>
          </cell>
          <cell r="R571">
            <v>5</v>
          </cell>
          <cell r="S571">
            <v>18.333333333333332</v>
          </cell>
          <cell r="T571">
            <v>1</v>
          </cell>
          <cell r="U571">
            <v>2</v>
          </cell>
          <cell r="V571">
            <v>0</v>
          </cell>
          <cell r="W571">
            <v>52</v>
          </cell>
          <cell r="X571">
            <v>39334</v>
          </cell>
        </row>
        <row r="572">
          <cell r="A572" t="str">
            <v>419567</v>
          </cell>
          <cell r="B572" t="str">
            <v xml:space="preserve">MARSHALL A.R    </v>
          </cell>
          <cell r="C572" t="str">
            <v>05</v>
          </cell>
          <cell r="D572" t="str">
            <v>01/10/2002</v>
          </cell>
          <cell r="E572" t="str">
            <v>KA. BANG LAT</v>
          </cell>
          <cell r="F572" t="str">
            <v>04</v>
          </cell>
          <cell r="G572" t="str">
            <v>04/12/2002</v>
          </cell>
          <cell r="H572">
            <v>18338</v>
          </cell>
          <cell r="I572" t="str">
            <v>0000066666</v>
          </cell>
          <cell r="J572" t="str">
            <v>SMA</v>
          </cell>
          <cell r="K572" t="str">
            <v>S.M.A-C/SOSIAL</v>
          </cell>
          <cell r="L572" t="str">
            <v>PLAJU</v>
          </cell>
          <cell r="M572" t="str">
            <v>07/10/1970</v>
          </cell>
          <cell r="N572" t="str">
            <v>E13720</v>
          </cell>
          <cell r="O572" t="str">
            <v>RENBANG</v>
          </cell>
          <cell r="P572">
            <v>6</v>
          </cell>
          <cell r="Q572">
            <v>6</v>
          </cell>
          <cell r="R572">
            <v>6</v>
          </cell>
          <cell r="S572">
            <v>20</v>
          </cell>
          <cell r="T572">
            <v>3</v>
          </cell>
          <cell r="U572">
            <v>2</v>
          </cell>
          <cell r="V572">
            <v>-1</v>
          </cell>
          <cell r="W572">
            <v>54</v>
          </cell>
          <cell r="X572">
            <v>38427</v>
          </cell>
        </row>
        <row r="573">
          <cell r="A573" t="str">
            <v>419591</v>
          </cell>
          <cell r="B573" t="str">
            <v xml:space="preserve">MARWAN    </v>
          </cell>
          <cell r="C573" t="str">
            <v>09</v>
          </cell>
          <cell r="D573" t="str">
            <v>01/04/2002</v>
          </cell>
          <cell r="E573" t="str">
            <v>AST. JAGA MARK-V</v>
          </cell>
          <cell r="F573" t="str">
            <v>08</v>
          </cell>
          <cell r="G573" t="str">
            <v>01/08/2003</v>
          </cell>
          <cell r="H573">
            <v>18118</v>
          </cell>
          <cell r="I573" t="str">
            <v>0000055656</v>
          </cell>
          <cell r="J573" t="str">
            <v>SMA</v>
          </cell>
          <cell r="K573" t="str">
            <v>SMA-SOSIAL/PERSAMAAN</v>
          </cell>
          <cell r="L573" t="str">
            <v>PLAJU</v>
          </cell>
          <cell r="M573" t="str">
            <v>01/05/1972</v>
          </cell>
          <cell r="N573" t="str">
            <v>E13118</v>
          </cell>
          <cell r="O573" t="str">
            <v>U T L</v>
          </cell>
          <cell r="P573">
            <v>6</v>
          </cell>
          <cell r="Q573">
            <v>5</v>
          </cell>
          <cell r="R573">
            <v>6</v>
          </cell>
          <cell r="S573">
            <v>18.333333333333332</v>
          </cell>
          <cell r="T573">
            <v>3</v>
          </cell>
          <cell r="U573">
            <v>1</v>
          </cell>
          <cell r="V573">
            <v>-1</v>
          </cell>
          <cell r="W573">
            <v>55</v>
          </cell>
          <cell r="X573">
            <v>38207</v>
          </cell>
        </row>
        <row r="574">
          <cell r="A574" t="str">
            <v>419615</v>
          </cell>
          <cell r="B574" t="str">
            <v xml:space="preserve">MASRUL    </v>
          </cell>
          <cell r="C574" t="str">
            <v>07</v>
          </cell>
          <cell r="D574" t="str">
            <v>01/04/2003</v>
          </cell>
          <cell r="E574" t="str">
            <v>PWS. JAGA GP</v>
          </cell>
          <cell r="F574" t="str">
            <v>07</v>
          </cell>
          <cell r="G574" t="str">
            <v>03/01/2000</v>
          </cell>
          <cell r="H574">
            <v>18933</v>
          </cell>
          <cell r="I574" t="str">
            <v>0000066665</v>
          </cell>
          <cell r="J574" t="str">
            <v>SMK</v>
          </cell>
          <cell r="K574" t="str">
            <v>S.T.M</v>
          </cell>
          <cell r="L574" t="str">
            <v>SUNGAI GERONG</v>
          </cell>
          <cell r="M574" t="str">
            <v>23/06/1972</v>
          </cell>
          <cell r="N574" t="str">
            <v>E13112</v>
          </cell>
          <cell r="O574" t="str">
            <v>CD &amp; L</v>
          </cell>
          <cell r="P574">
            <v>6</v>
          </cell>
          <cell r="Q574">
            <v>6</v>
          </cell>
          <cell r="R574">
            <v>5</v>
          </cell>
          <cell r="S574">
            <v>18.333333333333332</v>
          </cell>
          <cell r="T574">
            <v>3</v>
          </cell>
          <cell r="U574">
            <v>4</v>
          </cell>
          <cell r="V574">
            <v>0</v>
          </cell>
          <cell r="W574">
            <v>53</v>
          </cell>
          <cell r="X574">
            <v>39022</v>
          </cell>
        </row>
        <row r="575">
          <cell r="A575" t="str">
            <v>419623</v>
          </cell>
          <cell r="B575" t="str">
            <v xml:space="preserve">MATONI    </v>
          </cell>
          <cell r="C575" t="str">
            <v>10</v>
          </cell>
          <cell r="D575" t="str">
            <v>01/10/2003</v>
          </cell>
          <cell r="E575" t="str">
            <v>PTR. SHIFT OPS &amp; QC</v>
          </cell>
          <cell r="F575" t="str">
            <v>10</v>
          </cell>
          <cell r="G575" t="str">
            <v>01/01/2001</v>
          </cell>
          <cell r="H575">
            <v>19348</v>
          </cell>
          <cell r="I575" t="str">
            <v>0000056665</v>
          </cell>
          <cell r="J575" t="str">
            <v>SMP</v>
          </cell>
          <cell r="K575" t="str">
            <v>S M P</v>
          </cell>
          <cell r="L575" t="str">
            <v>PLAJU</v>
          </cell>
          <cell r="M575" t="str">
            <v>17/07/1971</v>
          </cell>
          <cell r="N575" t="str">
            <v>E13C00</v>
          </cell>
          <cell r="O575" t="str">
            <v>DOK &amp; PKP</v>
          </cell>
          <cell r="P575">
            <v>6</v>
          </cell>
          <cell r="Q575">
            <v>6</v>
          </cell>
          <cell r="R575">
            <v>5</v>
          </cell>
          <cell r="S575">
            <v>18.333333333333332</v>
          </cell>
          <cell r="T575">
            <v>2</v>
          </cell>
          <cell r="U575">
            <v>3</v>
          </cell>
          <cell r="V575">
            <v>0</v>
          </cell>
          <cell r="W575">
            <v>52</v>
          </cell>
          <cell r="X575">
            <v>39436</v>
          </cell>
        </row>
        <row r="576">
          <cell r="A576" t="str">
            <v>419689</v>
          </cell>
          <cell r="B576" t="str">
            <v xml:space="preserve">MOHAMMAD MAZINI    </v>
          </cell>
          <cell r="C576" t="str">
            <v>09</v>
          </cell>
          <cell r="D576" t="str">
            <v>01/10/2003</v>
          </cell>
          <cell r="E576" t="str">
            <v>AST. STAB &amp; MGC</v>
          </cell>
          <cell r="F576" t="str">
            <v>09</v>
          </cell>
          <cell r="G576" t="str">
            <v>01/05/2002</v>
          </cell>
          <cell r="H576">
            <v>18926</v>
          </cell>
          <cell r="I576" t="str">
            <v>0000054555</v>
          </cell>
          <cell r="J576" t="str">
            <v>SMA</v>
          </cell>
          <cell r="K576" t="str">
            <v>SMA/PASPAL/IPA</v>
          </cell>
          <cell r="L576" t="str">
            <v>PLAJU</v>
          </cell>
          <cell r="M576" t="str">
            <v>30/01/1973</v>
          </cell>
          <cell r="N576" t="str">
            <v>E13111</v>
          </cell>
          <cell r="O576" t="str">
            <v>CD &amp; GP</v>
          </cell>
          <cell r="P576">
            <v>5</v>
          </cell>
          <cell r="Q576">
            <v>5</v>
          </cell>
          <cell r="R576">
            <v>5</v>
          </cell>
          <cell r="S576">
            <v>15</v>
          </cell>
          <cell r="T576">
            <v>3</v>
          </cell>
          <cell r="U576">
            <v>2</v>
          </cell>
          <cell r="V576">
            <v>0</v>
          </cell>
          <cell r="W576">
            <v>53</v>
          </cell>
          <cell r="X576">
            <v>39015</v>
          </cell>
        </row>
        <row r="577">
          <cell r="A577" t="str">
            <v>419737</v>
          </cell>
          <cell r="B577" t="str">
            <v xml:space="preserve">MUCHLIS ZEN    </v>
          </cell>
          <cell r="C577" t="str">
            <v>09</v>
          </cell>
          <cell r="D577" t="str">
            <v>01/10/2000</v>
          </cell>
          <cell r="E577" t="str">
            <v>TEKNISI ROT EQUIP</v>
          </cell>
          <cell r="F577" t="str">
            <v>08</v>
          </cell>
          <cell r="G577" t="str">
            <v>01/07/2003</v>
          </cell>
          <cell r="H577">
            <v>18941</v>
          </cell>
          <cell r="I577" t="str">
            <v>0000055666</v>
          </cell>
          <cell r="J577" t="str">
            <v>D1</v>
          </cell>
          <cell r="K577" t="str">
            <v>PKL TEKNIK MESIN I</v>
          </cell>
          <cell r="L577" t="str">
            <v>PLAJU</v>
          </cell>
          <cell r="M577" t="str">
            <v>25/06/1971</v>
          </cell>
          <cell r="N577" t="str">
            <v>E13A50</v>
          </cell>
          <cell r="O577" t="str">
            <v>BENGKEL</v>
          </cell>
          <cell r="P577">
            <v>6</v>
          </cell>
          <cell r="Q577">
            <v>6</v>
          </cell>
          <cell r="R577">
            <v>6</v>
          </cell>
          <cell r="S577">
            <v>20</v>
          </cell>
          <cell r="T577">
            <v>4</v>
          </cell>
          <cell r="U577">
            <v>1</v>
          </cell>
          <cell r="V577">
            <v>-1</v>
          </cell>
          <cell r="W577">
            <v>53</v>
          </cell>
          <cell r="X577">
            <v>39030</v>
          </cell>
        </row>
        <row r="578">
          <cell r="A578" t="str">
            <v>419753</v>
          </cell>
          <cell r="B578" t="str">
            <v xml:space="preserve">MUHAMMAD ALI  A.MA  </v>
          </cell>
          <cell r="C578" t="str">
            <v>08</v>
          </cell>
          <cell r="D578" t="str">
            <v>01/04/2002</v>
          </cell>
          <cell r="E578" t="str">
            <v>POK. SPES. BANG. SIP</v>
          </cell>
          <cell r="F578" t="str">
            <v>07</v>
          </cell>
          <cell r="G578" t="str">
            <v>31/12/2000</v>
          </cell>
          <cell r="H578">
            <v>19202</v>
          </cell>
          <cell r="I578" t="str">
            <v>0000055666</v>
          </cell>
          <cell r="J578" t="str">
            <v>D2</v>
          </cell>
          <cell r="K578" t="str">
            <v>AKA SIPIL II</v>
          </cell>
          <cell r="L578" t="str">
            <v>PLAJU</v>
          </cell>
          <cell r="M578" t="str">
            <v>01/06/1972</v>
          </cell>
          <cell r="N578" t="str">
            <v>E13A90</v>
          </cell>
          <cell r="O578" t="str">
            <v>ENJ. PEM</v>
          </cell>
          <cell r="P578">
            <v>6</v>
          </cell>
          <cell r="Q578">
            <v>6</v>
          </cell>
          <cell r="R578">
            <v>6</v>
          </cell>
          <cell r="S578">
            <v>20</v>
          </cell>
          <cell r="T578">
            <v>5</v>
          </cell>
          <cell r="U578">
            <v>4</v>
          </cell>
          <cell r="V578">
            <v>-1</v>
          </cell>
          <cell r="W578">
            <v>52</v>
          </cell>
          <cell r="X578">
            <v>39290</v>
          </cell>
        </row>
        <row r="579">
          <cell r="A579" t="str">
            <v>419786</v>
          </cell>
          <cell r="B579" t="str">
            <v xml:space="preserve">MUKROMIN ARONI  SE  </v>
          </cell>
          <cell r="C579" t="str">
            <v>07</v>
          </cell>
          <cell r="D579" t="str">
            <v>01/04/2002</v>
          </cell>
          <cell r="E579" t="str">
            <v>MPPK S/D 31012005</v>
          </cell>
          <cell r="F579" t="str">
            <v>06</v>
          </cell>
          <cell r="G579" t="str">
            <v>01/01/2004</v>
          </cell>
          <cell r="H579">
            <v>17899</v>
          </cell>
          <cell r="I579" t="str">
            <v>0000056665</v>
          </cell>
          <cell r="J579" t="str">
            <v>S1</v>
          </cell>
          <cell r="K579" t="str">
            <v>EKONOMI MANAGEMENT</v>
          </cell>
          <cell r="L579" t="str">
            <v>PLAJU</v>
          </cell>
          <cell r="M579" t="str">
            <v>08/03/1974</v>
          </cell>
          <cell r="N579" t="str">
            <v>E13730</v>
          </cell>
          <cell r="O579" t="str">
            <v>H I K</v>
          </cell>
          <cell r="P579">
            <v>6</v>
          </cell>
          <cell r="Q579">
            <v>6</v>
          </cell>
          <cell r="R579">
            <v>5</v>
          </cell>
          <cell r="S579">
            <v>18.333333333333332</v>
          </cell>
          <cell r="T579">
            <v>7</v>
          </cell>
          <cell r="U579">
            <v>0</v>
          </cell>
          <cell r="V579">
            <v>-1</v>
          </cell>
          <cell r="W579">
            <v>55</v>
          </cell>
          <cell r="X579">
            <v>37987</v>
          </cell>
        </row>
        <row r="580">
          <cell r="A580" t="str">
            <v>419859</v>
          </cell>
          <cell r="B580" t="str">
            <v xml:space="preserve">NIHRU    </v>
          </cell>
          <cell r="C580" t="str">
            <v>07</v>
          </cell>
          <cell r="D580" t="str">
            <v>01/04/2003</v>
          </cell>
          <cell r="E580" t="str">
            <v>PWS. PEM BERKALA &amp; FC</v>
          </cell>
          <cell r="F580" t="str">
            <v>07</v>
          </cell>
          <cell r="G580" t="str">
            <v>03/01/2000</v>
          </cell>
          <cell r="H580">
            <v>18916</v>
          </cell>
          <cell r="I580" t="str">
            <v>0000054665</v>
          </cell>
          <cell r="J580" t="str">
            <v>SMK</v>
          </cell>
          <cell r="K580" t="str">
            <v>SEK PENGATUR RAWAT</v>
          </cell>
          <cell r="L580" t="str">
            <v>PLAJU</v>
          </cell>
          <cell r="M580" t="str">
            <v>26/07/1973</v>
          </cell>
          <cell r="N580" t="str">
            <v>E13Y50</v>
          </cell>
          <cell r="O580" t="str">
            <v>INST. RAWAT JALAN</v>
          </cell>
          <cell r="P580">
            <v>6</v>
          </cell>
          <cell r="Q580">
            <v>6</v>
          </cell>
          <cell r="R580">
            <v>5</v>
          </cell>
          <cell r="S580">
            <v>18.333333333333332</v>
          </cell>
          <cell r="T580">
            <v>3</v>
          </cell>
          <cell r="U580">
            <v>4</v>
          </cell>
          <cell r="V580">
            <v>0</v>
          </cell>
          <cell r="W580">
            <v>53</v>
          </cell>
          <cell r="X580">
            <v>39005</v>
          </cell>
        </row>
        <row r="581">
          <cell r="A581" t="str">
            <v>419907</v>
          </cell>
          <cell r="B581" t="str">
            <v xml:space="preserve">NURDIN    </v>
          </cell>
          <cell r="C581" t="str">
            <v>11</v>
          </cell>
          <cell r="D581" t="str">
            <v>01/04/2001</v>
          </cell>
          <cell r="E581" t="str">
            <v>DANRU PAMSUS PERAIRAN</v>
          </cell>
          <cell r="F581" t="str">
            <v>11</v>
          </cell>
          <cell r="G581" t="str">
            <v>16/04/2001</v>
          </cell>
          <cell r="H581">
            <v>18546</v>
          </cell>
          <cell r="I581" t="str">
            <v>0000036544</v>
          </cell>
          <cell r="J581" t="str">
            <v>SD</v>
          </cell>
          <cell r="K581" t="str">
            <v>SEKOLAH DASAR</v>
          </cell>
          <cell r="L581" t="str">
            <v>PLAJU</v>
          </cell>
          <cell r="M581" t="str">
            <v>01/05/1970</v>
          </cell>
          <cell r="N581" t="str">
            <v>E13630</v>
          </cell>
          <cell r="O581" t="str">
            <v>SEKURITI</v>
          </cell>
          <cell r="P581">
            <v>5</v>
          </cell>
          <cell r="Q581">
            <v>4</v>
          </cell>
          <cell r="R581">
            <v>4</v>
          </cell>
          <cell r="S581">
            <v>11.666666666666666</v>
          </cell>
          <cell r="T581">
            <v>1</v>
          </cell>
          <cell r="U581">
            <v>3</v>
          </cell>
          <cell r="V581">
            <v>0</v>
          </cell>
          <cell r="W581">
            <v>54</v>
          </cell>
          <cell r="X581">
            <v>38635</v>
          </cell>
        </row>
        <row r="582">
          <cell r="A582" t="str">
            <v>419915</v>
          </cell>
          <cell r="B582" t="str">
            <v xml:space="preserve">NURHASAN    </v>
          </cell>
          <cell r="C582" t="str">
            <v>08</v>
          </cell>
          <cell r="D582" t="str">
            <v>01/04/2002</v>
          </cell>
          <cell r="E582" t="str">
            <v>MATERIAL MAN</v>
          </cell>
          <cell r="F582" t="str">
            <v>08</v>
          </cell>
          <cell r="G582" t="str">
            <v>01/10/2002</v>
          </cell>
          <cell r="H582">
            <v>18984</v>
          </cell>
          <cell r="I582" t="str">
            <v>0000056666</v>
          </cell>
          <cell r="J582" t="str">
            <v>SMA</v>
          </cell>
          <cell r="K582" t="str">
            <v>S.M.A-C/SOSIAL</v>
          </cell>
          <cell r="L582" t="str">
            <v>PLAJU</v>
          </cell>
          <cell r="M582" t="str">
            <v>01/08/1970</v>
          </cell>
          <cell r="N582" t="str">
            <v>E13A50</v>
          </cell>
          <cell r="O582" t="str">
            <v>BENGKEL</v>
          </cell>
          <cell r="P582">
            <v>6</v>
          </cell>
          <cell r="Q582">
            <v>6</v>
          </cell>
          <cell r="R582">
            <v>6</v>
          </cell>
          <cell r="S582">
            <v>20</v>
          </cell>
          <cell r="T582">
            <v>3</v>
          </cell>
          <cell r="U582">
            <v>2</v>
          </cell>
          <cell r="V582">
            <v>0</v>
          </cell>
          <cell r="W582">
            <v>53</v>
          </cell>
          <cell r="X582">
            <v>39073</v>
          </cell>
        </row>
        <row r="583">
          <cell r="A583" t="str">
            <v>420027</v>
          </cell>
          <cell r="B583" t="str">
            <v xml:space="preserve">RASDJONO    </v>
          </cell>
          <cell r="C583" t="str">
            <v>10</v>
          </cell>
          <cell r="D583" t="str">
            <v>01/10/2003</v>
          </cell>
          <cell r="E583" t="str">
            <v>DANTON KILANG PLAJU</v>
          </cell>
          <cell r="F583" t="str">
            <v>10</v>
          </cell>
          <cell r="G583" t="str">
            <v>30/09/2002</v>
          </cell>
          <cell r="H583">
            <v>18198</v>
          </cell>
          <cell r="I583" t="str">
            <v>0000055665</v>
          </cell>
          <cell r="J583" t="str">
            <v>SD</v>
          </cell>
          <cell r="K583" t="str">
            <v>SEKOLAH DASAR</v>
          </cell>
          <cell r="L583" t="str">
            <v>PLAJU</v>
          </cell>
          <cell r="M583" t="str">
            <v>01/11/1971</v>
          </cell>
          <cell r="N583" t="str">
            <v>E13630</v>
          </cell>
          <cell r="O583" t="str">
            <v>SEKURITI</v>
          </cell>
          <cell r="P583">
            <v>6</v>
          </cell>
          <cell r="Q583">
            <v>6</v>
          </cell>
          <cell r="R583">
            <v>5</v>
          </cell>
          <cell r="S583">
            <v>18.333333333333332</v>
          </cell>
          <cell r="T583">
            <v>1</v>
          </cell>
          <cell r="U583">
            <v>2</v>
          </cell>
          <cell r="V583">
            <v>0</v>
          </cell>
          <cell r="W583">
            <v>55</v>
          </cell>
          <cell r="X583">
            <v>38287</v>
          </cell>
        </row>
        <row r="584">
          <cell r="A584" t="str">
            <v>420084</v>
          </cell>
          <cell r="B584" t="str">
            <v xml:space="preserve">ROSMA PASARIBU    </v>
          </cell>
          <cell r="C584" t="str">
            <v>07</v>
          </cell>
          <cell r="D584" t="str">
            <v>01/04/2002</v>
          </cell>
          <cell r="E584" t="str">
            <v>PWS. RAWAT JLN SPESIALIS</v>
          </cell>
          <cell r="F584" t="str">
            <v>07</v>
          </cell>
          <cell r="G584" t="str">
            <v>03/01/2000</v>
          </cell>
          <cell r="H584">
            <v>18821</v>
          </cell>
          <cell r="I584" t="str">
            <v>0000054646</v>
          </cell>
          <cell r="J584" t="str">
            <v>SMK</v>
          </cell>
          <cell r="K584" t="str">
            <v>SEK PENGATUR RAWAT</v>
          </cell>
          <cell r="L584" t="str">
            <v>PLAJU</v>
          </cell>
          <cell r="M584" t="str">
            <v>10/07/1973</v>
          </cell>
          <cell r="N584" t="str">
            <v>E13Y50</v>
          </cell>
          <cell r="O584" t="str">
            <v>INST. RAWAT JALAN</v>
          </cell>
          <cell r="P584">
            <v>6</v>
          </cell>
          <cell r="Q584">
            <v>4</v>
          </cell>
          <cell r="R584">
            <v>6</v>
          </cell>
          <cell r="S584">
            <v>16.666666666666668</v>
          </cell>
          <cell r="T584">
            <v>3</v>
          </cell>
          <cell r="U584">
            <v>4</v>
          </cell>
          <cell r="V584">
            <v>0</v>
          </cell>
          <cell r="W584">
            <v>53</v>
          </cell>
          <cell r="X584">
            <v>38910</v>
          </cell>
        </row>
        <row r="585">
          <cell r="A585" t="str">
            <v>420116</v>
          </cell>
          <cell r="B585" t="str">
            <v xml:space="preserve">RUSLAN  AN    </v>
          </cell>
          <cell r="C585" t="str">
            <v>10</v>
          </cell>
          <cell r="D585" t="str">
            <v>01/04/2003</v>
          </cell>
          <cell r="E585" t="str">
            <v>PMK. RDU &amp; HAWS</v>
          </cell>
          <cell r="F585" t="str">
            <v>10</v>
          </cell>
          <cell r="G585" t="str">
            <v>01/05/2002</v>
          </cell>
          <cell r="H585">
            <v>18120</v>
          </cell>
          <cell r="I585" t="str">
            <v>0000066554</v>
          </cell>
          <cell r="J585" t="str">
            <v>SD</v>
          </cell>
          <cell r="K585" t="str">
            <v>SEKOLAH DASAR</v>
          </cell>
          <cell r="L585" t="str">
            <v>PLAJU</v>
          </cell>
          <cell r="M585" t="str">
            <v>08/07/1971</v>
          </cell>
          <cell r="N585" t="str">
            <v>E13111</v>
          </cell>
          <cell r="O585" t="str">
            <v>CD &amp; GP</v>
          </cell>
          <cell r="P585">
            <v>5</v>
          </cell>
          <cell r="Q585">
            <v>5</v>
          </cell>
          <cell r="R585">
            <v>4</v>
          </cell>
          <cell r="S585">
            <v>13.333333333333334</v>
          </cell>
          <cell r="T585">
            <v>1</v>
          </cell>
          <cell r="U585">
            <v>2</v>
          </cell>
          <cell r="V585">
            <v>0</v>
          </cell>
          <cell r="W585">
            <v>55</v>
          </cell>
          <cell r="X585">
            <v>38209</v>
          </cell>
        </row>
        <row r="586">
          <cell r="A586" t="str">
            <v>420213</v>
          </cell>
          <cell r="B586" t="str">
            <v xml:space="preserve">SAJUTI HASIM    </v>
          </cell>
          <cell r="C586" t="str">
            <v>10</v>
          </cell>
          <cell r="D586" t="str">
            <v>01/04/2002</v>
          </cell>
          <cell r="E586" t="str">
            <v>PMK. LOADING - PL</v>
          </cell>
          <cell r="F586" t="str">
            <v>10</v>
          </cell>
          <cell r="G586" t="str">
            <v>01/05/2001</v>
          </cell>
          <cell r="H586">
            <v>18122</v>
          </cell>
          <cell r="I586" t="str">
            <v>0000055656</v>
          </cell>
          <cell r="J586" t="str">
            <v>SMA</v>
          </cell>
          <cell r="K586" t="str">
            <v>SMA.SOS/PERSAMAAN</v>
          </cell>
          <cell r="L586" t="str">
            <v>PLAJU</v>
          </cell>
          <cell r="M586" t="str">
            <v>24/05/1972</v>
          </cell>
          <cell r="N586" t="str">
            <v>E13119</v>
          </cell>
          <cell r="O586" t="str">
            <v>I T P</v>
          </cell>
          <cell r="P586">
            <v>6</v>
          </cell>
          <cell r="Q586">
            <v>5</v>
          </cell>
          <cell r="R586">
            <v>6</v>
          </cell>
          <cell r="S586">
            <v>18.333333333333332</v>
          </cell>
          <cell r="T586">
            <v>3</v>
          </cell>
          <cell r="U586">
            <v>3</v>
          </cell>
          <cell r="V586">
            <v>0</v>
          </cell>
          <cell r="W586">
            <v>55</v>
          </cell>
          <cell r="X586">
            <v>38211</v>
          </cell>
        </row>
        <row r="587">
          <cell r="A587" t="str">
            <v>420295</v>
          </cell>
          <cell r="B587" t="str">
            <v xml:space="preserve">SIREGAR SIAGIAN. BH  A.MA  </v>
          </cell>
          <cell r="C587" t="str">
            <v>06</v>
          </cell>
          <cell r="D587" t="str">
            <v>01/10/2003</v>
          </cell>
          <cell r="E587" t="str">
            <v>TEKNISI NON ROT. EQUIP.</v>
          </cell>
          <cell r="F587" t="str">
            <v>06</v>
          </cell>
          <cell r="G587" t="str">
            <v>31/12/2000</v>
          </cell>
          <cell r="H587">
            <v>18265</v>
          </cell>
          <cell r="I587" t="str">
            <v>0000045555</v>
          </cell>
          <cell r="J587" t="str">
            <v>D2</v>
          </cell>
          <cell r="K587" t="str">
            <v>AKA TEK. MESIN KILANG II</v>
          </cell>
          <cell r="L587" t="str">
            <v>PLAJU</v>
          </cell>
          <cell r="M587" t="str">
            <v>01/10/1974</v>
          </cell>
          <cell r="N587" t="str">
            <v>E13A50</v>
          </cell>
          <cell r="O587" t="str">
            <v>BENGKEL</v>
          </cell>
          <cell r="P587">
            <v>5</v>
          </cell>
          <cell r="Q587">
            <v>5</v>
          </cell>
          <cell r="R587">
            <v>5</v>
          </cell>
          <cell r="S587">
            <v>15</v>
          </cell>
          <cell r="T587">
            <v>5</v>
          </cell>
          <cell r="U587">
            <v>4</v>
          </cell>
          <cell r="V587">
            <v>0</v>
          </cell>
          <cell r="W587">
            <v>54</v>
          </cell>
          <cell r="X587">
            <v>38354</v>
          </cell>
        </row>
        <row r="588">
          <cell r="A588" t="str">
            <v>420302</v>
          </cell>
          <cell r="B588" t="str">
            <v xml:space="preserve">SIAGIAN  P    </v>
          </cell>
          <cell r="C588" t="str">
            <v>08</v>
          </cell>
          <cell r="D588" t="str">
            <v>01/10/2002</v>
          </cell>
          <cell r="E588" t="str">
            <v>MPPK S/D 30092004</v>
          </cell>
          <cell r="F588" t="str">
            <v>08</v>
          </cell>
          <cell r="G588" t="str">
            <v>14/09/2003</v>
          </cell>
          <cell r="H588">
            <v>17790</v>
          </cell>
          <cell r="I588" t="str">
            <v>0000036665</v>
          </cell>
          <cell r="J588" t="str">
            <v>D1</v>
          </cell>
          <cell r="K588" t="str">
            <v>AKA MESIN I</v>
          </cell>
          <cell r="L588" t="str">
            <v>PLAJU</v>
          </cell>
          <cell r="M588" t="str">
            <v>01/10/1974</v>
          </cell>
          <cell r="N588" t="str">
            <v>E13730</v>
          </cell>
          <cell r="O588" t="str">
            <v>H I K</v>
          </cell>
          <cell r="P588">
            <v>6</v>
          </cell>
          <cell r="Q588">
            <v>6</v>
          </cell>
          <cell r="R588">
            <v>5</v>
          </cell>
          <cell r="S588">
            <v>18.333333333333332</v>
          </cell>
          <cell r="T588">
            <v>4</v>
          </cell>
          <cell r="U588">
            <v>1</v>
          </cell>
          <cell r="V588">
            <v>0</v>
          </cell>
          <cell r="W588">
            <v>56</v>
          </cell>
          <cell r="X588">
            <v>37878</v>
          </cell>
        </row>
        <row r="589">
          <cell r="A589" t="str">
            <v>420335</v>
          </cell>
          <cell r="B589" t="str">
            <v xml:space="preserve">POLORIA SILITONGA    </v>
          </cell>
          <cell r="C589" t="str">
            <v>08</v>
          </cell>
          <cell r="D589" t="str">
            <v>01/04/1999</v>
          </cell>
          <cell r="E589" t="str">
            <v>MPPK S/D 31122004</v>
          </cell>
          <cell r="F589" t="str">
            <v>08</v>
          </cell>
          <cell r="G589" t="str">
            <v>07/12/2003</v>
          </cell>
          <cell r="H589">
            <v>17874</v>
          </cell>
          <cell r="I589" t="str">
            <v>0000056655</v>
          </cell>
          <cell r="J589" t="str">
            <v>SMK</v>
          </cell>
          <cell r="K589" t="str">
            <v>SEK PENGATUR RAWAT</v>
          </cell>
          <cell r="L589" t="str">
            <v>PLAJU</v>
          </cell>
          <cell r="M589" t="str">
            <v>21/11/1972</v>
          </cell>
          <cell r="N589" t="str">
            <v>E13730</v>
          </cell>
          <cell r="O589" t="str">
            <v>H I K</v>
          </cell>
          <cell r="P589">
            <v>6</v>
          </cell>
          <cell r="Q589">
            <v>5</v>
          </cell>
          <cell r="R589">
            <v>5</v>
          </cell>
          <cell r="S589">
            <v>16.666666666666668</v>
          </cell>
          <cell r="T589">
            <v>3</v>
          </cell>
          <cell r="U589">
            <v>1</v>
          </cell>
          <cell r="V589">
            <v>0</v>
          </cell>
          <cell r="W589">
            <v>56</v>
          </cell>
          <cell r="X589">
            <v>37962</v>
          </cell>
        </row>
        <row r="590">
          <cell r="A590" t="str">
            <v>420392</v>
          </cell>
          <cell r="B590" t="str">
            <v xml:space="preserve">SJAFWAN ACHMAD    </v>
          </cell>
          <cell r="C590" t="str">
            <v>09</v>
          </cell>
          <cell r="D590" t="str">
            <v>01/04/2002</v>
          </cell>
          <cell r="E590" t="str">
            <v>MPPK S/D 31122004</v>
          </cell>
          <cell r="F590" t="str">
            <v>09</v>
          </cell>
          <cell r="G590" t="str">
            <v>30/12/2003</v>
          </cell>
          <cell r="H590">
            <v>17897</v>
          </cell>
          <cell r="I590" t="str">
            <v>0000045645</v>
          </cell>
          <cell r="J590" t="str">
            <v>SMK</v>
          </cell>
          <cell r="K590" t="str">
            <v>STM/LISTRIK</v>
          </cell>
          <cell r="L590" t="str">
            <v>PLAJU</v>
          </cell>
          <cell r="M590" t="str">
            <v>15/06/1970</v>
          </cell>
          <cell r="N590" t="str">
            <v>E13730</v>
          </cell>
          <cell r="O590" t="str">
            <v>H I K</v>
          </cell>
          <cell r="P590">
            <v>6</v>
          </cell>
          <cell r="Q590">
            <v>4</v>
          </cell>
          <cell r="R590">
            <v>5</v>
          </cell>
          <cell r="S590">
            <v>15</v>
          </cell>
          <cell r="T590">
            <v>3</v>
          </cell>
          <cell r="U590">
            <v>1</v>
          </cell>
          <cell r="V590">
            <v>0</v>
          </cell>
          <cell r="W590">
            <v>56</v>
          </cell>
          <cell r="X590">
            <v>37985</v>
          </cell>
        </row>
        <row r="591">
          <cell r="A591" t="str">
            <v>420587</v>
          </cell>
          <cell r="B591" t="str">
            <v xml:space="preserve">SUDIRNO    </v>
          </cell>
          <cell r="C591" t="str">
            <v>07</v>
          </cell>
          <cell r="D591" t="str">
            <v>01/10/2003</v>
          </cell>
          <cell r="E591" t="str">
            <v>MPPK S/D 30112004</v>
          </cell>
          <cell r="F591" t="str">
            <v>06</v>
          </cell>
          <cell r="G591" t="str">
            <v>05/11/2003</v>
          </cell>
          <cell r="H591">
            <v>17842</v>
          </cell>
          <cell r="I591" t="str">
            <v>0000046555</v>
          </cell>
          <cell r="J591" t="str">
            <v>D1</v>
          </cell>
          <cell r="K591" t="str">
            <v>PKL PENGEBORAN II</v>
          </cell>
          <cell r="L591" t="str">
            <v>PLAJU</v>
          </cell>
          <cell r="M591" t="str">
            <v>01/05/1970</v>
          </cell>
          <cell r="N591" t="str">
            <v>E13730</v>
          </cell>
          <cell r="O591" t="str">
            <v>H I K</v>
          </cell>
          <cell r="P591">
            <v>5</v>
          </cell>
          <cell r="Q591">
            <v>5</v>
          </cell>
          <cell r="R591">
            <v>5</v>
          </cell>
          <cell r="S591">
            <v>15</v>
          </cell>
          <cell r="T591">
            <v>4</v>
          </cell>
          <cell r="U591">
            <v>1</v>
          </cell>
          <cell r="V591">
            <v>-1</v>
          </cell>
          <cell r="W591">
            <v>56</v>
          </cell>
          <cell r="X591">
            <v>37930</v>
          </cell>
        </row>
        <row r="592">
          <cell r="A592" t="str">
            <v>420619</v>
          </cell>
          <cell r="B592" t="str">
            <v xml:space="preserve">SUHADI    </v>
          </cell>
          <cell r="C592" t="str">
            <v>09</v>
          </cell>
          <cell r="D592" t="str">
            <v>01/10/2003</v>
          </cell>
          <cell r="E592" t="str">
            <v>AST. BB DIST &amp; MGC</v>
          </cell>
          <cell r="F592" t="str">
            <v>09</v>
          </cell>
          <cell r="G592" t="str">
            <v>01/05/2002</v>
          </cell>
          <cell r="H592">
            <v>18835</v>
          </cell>
          <cell r="I592" t="str">
            <v>0000055656</v>
          </cell>
          <cell r="J592" t="str">
            <v>SD</v>
          </cell>
          <cell r="K592" t="str">
            <v>SEKOLAH DASAR</v>
          </cell>
          <cell r="L592" t="str">
            <v>PLAJU</v>
          </cell>
          <cell r="M592" t="str">
            <v>01/01/1973</v>
          </cell>
          <cell r="N592" t="str">
            <v>E13111</v>
          </cell>
          <cell r="O592" t="str">
            <v>CD &amp; GP</v>
          </cell>
          <cell r="P592">
            <v>6</v>
          </cell>
          <cell r="Q592">
            <v>5</v>
          </cell>
          <cell r="R592">
            <v>6</v>
          </cell>
          <cell r="S592">
            <v>18.333333333333332</v>
          </cell>
          <cell r="T592">
            <v>1</v>
          </cell>
          <cell r="U592">
            <v>2</v>
          </cell>
          <cell r="V592">
            <v>0</v>
          </cell>
          <cell r="W592">
            <v>53</v>
          </cell>
          <cell r="X592">
            <v>38924</v>
          </cell>
        </row>
        <row r="593">
          <cell r="A593" t="str">
            <v>420684</v>
          </cell>
          <cell r="B593" t="str">
            <v xml:space="preserve">SUKARNA    </v>
          </cell>
          <cell r="C593" t="str">
            <v>09</v>
          </cell>
          <cell r="D593" t="str">
            <v>01/04/2002</v>
          </cell>
          <cell r="E593" t="str">
            <v>AST. JAGA AUX PL</v>
          </cell>
          <cell r="F593" t="str">
            <v>09</v>
          </cell>
          <cell r="G593" t="str">
            <v>03/01/2000</v>
          </cell>
          <cell r="H593">
            <v>19064</v>
          </cell>
          <cell r="I593" t="str">
            <v>0000066645</v>
          </cell>
          <cell r="J593" t="str">
            <v>SMA</v>
          </cell>
          <cell r="K593" t="str">
            <v>SMA-PASPAL/PERSAMAAN</v>
          </cell>
          <cell r="L593" t="str">
            <v>PLAJU</v>
          </cell>
          <cell r="M593" t="str">
            <v>05/10/1970</v>
          </cell>
          <cell r="N593" t="str">
            <v>E13118</v>
          </cell>
          <cell r="O593" t="str">
            <v>U T L</v>
          </cell>
          <cell r="P593">
            <v>6</v>
          </cell>
          <cell r="Q593">
            <v>4</v>
          </cell>
          <cell r="R593">
            <v>5</v>
          </cell>
          <cell r="S593">
            <v>15</v>
          </cell>
          <cell r="T593">
            <v>3</v>
          </cell>
          <cell r="U593">
            <v>4</v>
          </cell>
          <cell r="V593">
            <v>0</v>
          </cell>
          <cell r="W593">
            <v>52</v>
          </cell>
          <cell r="X593">
            <v>39152</v>
          </cell>
        </row>
        <row r="594">
          <cell r="A594" t="str">
            <v>420724</v>
          </cell>
          <cell r="B594" t="str">
            <v xml:space="preserve">SUPARMAN    </v>
          </cell>
          <cell r="C594" t="str">
            <v>09</v>
          </cell>
          <cell r="D594" t="str">
            <v>01/04/2002</v>
          </cell>
          <cell r="E594" t="str">
            <v>AST. JAGA AUX PL</v>
          </cell>
          <cell r="F594" t="str">
            <v>09</v>
          </cell>
          <cell r="G594" t="str">
            <v>01/04/2001</v>
          </cell>
          <cell r="H594">
            <v>18347</v>
          </cell>
          <cell r="I594" t="str">
            <v>0000056655</v>
          </cell>
          <cell r="J594" t="str">
            <v>SMA</v>
          </cell>
          <cell r="K594" t="str">
            <v>S.M.A / SOSIAL</v>
          </cell>
          <cell r="L594" t="str">
            <v>SUNGAI GERONG</v>
          </cell>
          <cell r="M594" t="str">
            <v>12/01/1972</v>
          </cell>
          <cell r="N594" t="str">
            <v>E13118</v>
          </cell>
          <cell r="O594" t="str">
            <v>U T L</v>
          </cell>
          <cell r="P594">
            <v>6</v>
          </cell>
          <cell r="Q594">
            <v>5</v>
          </cell>
          <cell r="R594">
            <v>5</v>
          </cell>
          <cell r="S594">
            <v>16.666666666666668</v>
          </cell>
          <cell r="T594">
            <v>3</v>
          </cell>
          <cell r="U594">
            <v>3</v>
          </cell>
          <cell r="V594">
            <v>0</v>
          </cell>
          <cell r="W594">
            <v>54</v>
          </cell>
          <cell r="X594">
            <v>38436</v>
          </cell>
        </row>
        <row r="595">
          <cell r="A595" t="str">
            <v>420879</v>
          </cell>
          <cell r="B595" t="str">
            <v xml:space="preserve">SYUKRI AKHRUDDIN    </v>
          </cell>
          <cell r="C595" t="str">
            <v>11</v>
          </cell>
          <cell r="D595" t="str">
            <v>01/04/2002</v>
          </cell>
          <cell r="E595" t="str">
            <v>OPR. DERMAGA SG</v>
          </cell>
          <cell r="F595" t="str">
            <v>11</v>
          </cell>
          <cell r="G595" t="str">
            <v>03/01/2000</v>
          </cell>
          <cell r="H595">
            <v>18150</v>
          </cell>
          <cell r="I595" t="str">
            <v>0000055654</v>
          </cell>
          <cell r="J595" t="str">
            <v>SMA</v>
          </cell>
          <cell r="K595" t="str">
            <v>SMA-SOSIAL/PERSAMAAN</v>
          </cell>
          <cell r="L595" t="str">
            <v>SUNGAI GERONG</v>
          </cell>
          <cell r="M595" t="str">
            <v>12/10/1970</v>
          </cell>
          <cell r="N595" t="str">
            <v>E13119</v>
          </cell>
          <cell r="O595" t="str">
            <v>I T P</v>
          </cell>
          <cell r="P595">
            <v>6</v>
          </cell>
          <cell r="Q595">
            <v>5</v>
          </cell>
          <cell r="R595">
            <v>4</v>
          </cell>
          <cell r="S595">
            <v>15</v>
          </cell>
          <cell r="T595">
            <v>3</v>
          </cell>
          <cell r="U595">
            <v>4</v>
          </cell>
          <cell r="V595">
            <v>0</v>
          </cell>
          <cell r="W595">
            <v>55</v>
          </cell>
          <cell r="X595">
            <v>38239</v>
          </cell>
        </row>
        <row r="596">
          <cell r="A596" t="str">
            <v>420919</v>
          </cell>
          <cell r="B596" t="str">
            <v xml:space="preserve">H. TAUFIK HIDAYAT    </v>
          </cell>
          <cell r="C596" t="str">
            <v>09</v>
          </cell>
          <cell r="D596" t="str">
            <v>01/04/2002</v>
          </cell>
          <cell r="E596" t="str">
            <v>AST. JAGA PANEL PS-1</v>
          </cell>
          <cell r="F596" t="str">
            <v>09</v>
          </cell>
          <cell r="G596" t="str">
            <v>01/04/2001</v>
          </cell>
          <cell r="H596">
            <v>19824</v>
          </cell>
          <cell r="I596" t="str">
            <v>0000056656</v>
          </cell>
          <cell r="J596" t="str">
            <v>SMA</v>
          </cell>
          <cell r="K596" t="str">
            <v>SMA-PASPAL/PERSAMAAN</v>
          </cell>
          <cell r="L596" t="str">
            <v>PLAJU</v>
          </cell>
          <cell r="M596" t="str">
            <v>01/05/1972</v>
          </cell>
          <cell r="N596" t="str">
            <v>E13118</v>
          </cell>
          <cell r="O596" t="str">
            <v>U T L</v>
          </cell>
          <cell r="P596">
            <v>6</v>
          </cell>
          <cell r="Q596">
            <v>5</v>
          </cell>
          <cell r="R596">
            <v>6</v>
          </cell>
          <cell r="S596">
            <v>18.333333333333332</v>
          </cell>
          <cell r="T596">
            <v>3</v>
          </cell>
          <cell r="U596">
            <v>3</v>
          </cell>
          <cell r="V596">
            <v>0</v>
          </cell>
          <cell r="W596">
            <v>50</v>
          </cell>
          <cell r="X596">
            <v>39913</v>
          </cell>
        </row>
        <row r="597">
          <cell r="A597" t="str">
            <v>421104</v>
          </cell>
          <cell r="B597" t="str">
            <v xml:space="preserve">ZULKAN MANSYUR    </v>
          </cell>
          <cell r="C597" t="str">
            <v>06</v>
          </cell>
          <cell r="D597" t="str">
            <v>01/04/2002</v>
          </cell>
          <cell r="E597" t="str">
            <v>MPPK S/D 31082004</v>
          </cell>
          <cell r="F597" t="str">
            <v>06</v>
          </cell>
          <cell r="G597" t="str">
            <v>15/08/2003</v>
          </cell>
          <cell r="H597">
            <v>17760</v>
          </cell>
          <cell r="I597" t="str">
            <v>0000055555</v>
          </cell>
          <cell r="J597" t="str">
            <v>D3</v>
          </cell>
          <cell r="K597" t="str">
            <v>SM EK PERUSAHAAN</v>
          </cell>
          <cell r="L597" t="str">
            <v>PLAJU</v>
          </cell>
          <cell r="M597" t="str">
            <v>01/08/1968</v>
          </cell>
          <cell r="N597" t="str">
            <v>E13730</v>
          </cell>
          <cell r="O597" t="str">
            <v>H I K</v>
          </cell>
          <cell r="P597">
            <v>5</v>
          </cell>
          <cell r="Q597">
            <v>5</v>
          </cell>
          <cell r="R597">
            <v>5</v>
          </cell>
          <cell r="S597">
            <v>15</v>
          </cell>
          <cell r="T597">
            <v>6</v>
          </cell>
          <cell r="U597">
            <v>1</v>
          </cell>
          <cell r="V597">
            <v>0</v>
          </cell>
          <cell r="W597">
            <v>56</v>
          </cell>
          <cell r="X597">
            <v>37848</v>
          </cell>
        </row>
        <row r="598">
          <cell r="A598" t="str">
            <v>421137</v>
          </cell>
          <cell r="B598" t="str">
            <v xml:space="preserve">ABUJAZID  IR  </v>
          </cell>
          <cell r="C598" t="str">
            <v>08</v>
          </cell>
          <cell r="D598" t="str">
            <v>01/04/2003</v>
          </cell>
          <cell r="E598" t="str">
            <v>AST. JAGA CONSOLE POLYPRO</v>
          </cell>
          <cell r="F598" t="str">
            <v>08</v>
          </cell>
          <cell r="G598" t="str">
            <v>16/09/2002</v>
          </cell>
          <cell r="H598">
            <v>18765</v>
          </cell>
          <cell r="I598" t="str">
            <v>0000056555</v>
          </cell>
          <cell r="J598" t="str">
            <v>S1</v>
          </cell>
          <cell r="K598" t="str">
            <v>TEKNIK MESIN</v>
          </cell>
          <cell r="L598" t="str">
            <v>PLAJU</v>
          </cell>
          <cell r="M598" t="str">
            <v>02/10/1974</v>
          </cell>
          <cell r="N598" t="str">
            <v>E13131</v>
          </cell>
          <cell r="O598" t="str">
            <v>P P</v>
          </cell>
          <cell r="P598">
            <v>5</v>
          </cell>
          <cell r="Q598">
            <v>5</v>
          </cell>
          <cell r="R598">
            <v>5</v>
          </cell>
          <cell r="S598">
            <v>15</v>
          </cell>
          <cell r="T598">
            <v>7</v>
          </cell>
          <cell r="U598">
            <v>2</v>
          </cell>
          <cell r="V598">
            <v>0</v>
          </cell>
          <cell r="W598">
            <v>53</v>
          </cell>
          <cell r="X598">
            <v>38854</v>
          </cell>
        </row>
        <row r="599">
          <cell r="A599" t="str">
            <v>421867</v>
          </cell>
          <cell r="B599" t="str">
            <v xml:space="preserve">YAHYA KASIM    </v>
          </cell>
          <cell r="C599" t="str">
            <v>08</v>
          </cell>
          <cell r="D599" t="str">
            <v>01/04/2002</v>
          </cell>
          <cell r="E599" t="str">
            <v>AST. JAGA CONSOLE POLYPRO</v>
          </cell>
          <cell r="F599" t="str">
            <v>08</v>
          </cell>
          <cell r="G599" t="str">
            <v>16/09/2002</v>
          </cell>
          <cell r="H599">
            <v>18757</v>
          </cell>
          <cell r="I599" t="str">
            <v>0000056655</v>
          </cell>
          <cell r="J599" t="str">
            <v>D1</v>
          </cell>
          <cell r="K599" t="str">
            <v>PKL TOPOGRAFI II</v>
          </cell>
          <cell r="L599" t="str">
            <v>PLAJU</v>
          </cell>
          <cell r="M599" t="str">
            <v>10/10/1974</v>
          </cell>
          <cell r="N599" t="str">
            <v>E13131</v>
          </cell>
          <cell r="O599" t="str">
            <v>P P</v>
          </cell>
          <cell r="P599">
            <v>6</v>
          </cell>
          <cell r="Q599">
            <v>5</v>
          </cell>
          <cell r="R599">
            <v>5</v>
          </cell>
          <cell r="S599">
            <v>16.666666666666668</v>
          </cell>
          <cell r="T599">
            <v>4</v>
          </cell>
          <cell r="U599">
            <v>2</v>
          </cell>
          <cell r="V599">
            <v>0</v>
          </cell>
          <cell r="W599">
            <v>53</v>
          </cell>
          <cell r="X599">
            <v>38846</v>
          </cell>
        </row>
        <row r="600">
          <cell r="A600" t="str">
            <v>422677</v>
          </cell>
          <cell r="B600" t="str">
            <v xml:space="preserve">BUBUNG BACHTIAR    </v>
          </cell>
          <cell r="C600" t="str">
            <v>08</v>
          </cell>
          <cell r="D600" t="str">
            <v>01/04/2001</v>
          </cell>
          <cell r="E600" t="str">
            <v>PWS. JAGA LOADING PL</v>
          </cell>
          <cell r="F600" t="str">
            <v>07</v>
          </cell>
          <cell r="G600" t="str">
            <v>03/01/2000</v>
          </cell>
          <cell r="H600">
            <v>19664</v>
          </cell>
          <cell r="I600" t="str">
            <v>0000066566</v>
          </cell>
          <cell r="J600" t="str">
            <v>SMK</v>
          </cell>
          <cell r="K600" t="str">
            <v>S.M.E.A  TATA BUKU</v>
          </cell>
          <cell r="L600" t="str">
            <v>PLAJU</v>
          </cell>
          <cell r="M600" t="str">
            <v>23/10/1974</v>
          </cell>
          <cell r="N600" t="str">
            <v>E13119</v>
          </cell>
          <cell r="O600" t="str">
            <v>I T P</v>
          </cell>
          <cell r="P600">
            <v>5</v>
          </cell>
          <cell r="Q600">
            <v>6</v>
          </cell>
          <cell r="R600">
            <v>6</v>
          </cell>
          <cell r="S600">
            <v>18.333333333333332</v>
          </cell>
          <cell r="T600">
            <v>3</v>
          </cell>
          <cell r="U600">
            <v>4</v>
          </cell>
          <cell r="V600">
            <v>-1</v>
          </cell>
          <cell r="W600">
            <v>51</v>
          </cell>
          <cell r="X600">
            <v>39753</v>
          </cell>
        </row>
        <row r="601">
          <cell r="A601" t="str">
            <v>422725</v>
          </cell>
          <cell r="B601" t="str">
            <v xml:space="preserve">NASRUDDIN  A.P  </v>
          </cell>
          <cell r="C601" t="str">
            <v>09</v>
          </cell>
          <cell r="D601" t="str">
            <v>01/04/2001</v>
          </cell>
          <cell r="E601" t="str">
            <v>AST. JAGA PENYALUR PROD. PLAJU</v>
          </cell>
          <cell r="F601" t="str">
            <v>08</v>
          </cell>
          <cell r="G601" t="str">
            <v>01/07/2003</v>
          </cell>
          <cell r="H601">
            <v>20285</v>
          </cell>
          <cell r="I601" t="str">
            <v>0000066555</v>
          </cell>
          <cell r="J601" t="str">
            <v>D1</v>
          </cell>
          <cell r="K601" t="str">
            <v>AKA PENGOL/KIL I</v>
          </cell>
          <cell r="L601" t="str">
            <v>PLAJU</v>
          </cell>
          <cell r="M601" t="str">
            <v>23/10/1974</v>
          </cell>
          <cell r="N601" t="str">
            <v>E13119</v>
          </cell>
          <cell r="O601" t="str">
            <v>I T P</v>
          </cell>
          <cell r="P601">
            <v>5</v>
          </cell>
          <cell r="Q601">
            <v>5</v>
          </cell>
          <cell r="R601">
            <v>5</v>
          </cell>
          <cell r="S601">
            <v>15</v>
          </cell>
          <cell r="T601">
            <v>4</v>
          </cell>
          <cell r="U601">
            <v>1</v>
          </cell>
          <cell r="V601">
            <v>-1</v>
          </cell>
          <cell r="W601">
            <v>49</v>
          </cell>
          <cell r="X601">
            <v>40374</v>
          </cell>
        </row>
        <row r="602">
          <cell r="A602" t="str">
            <v>422766</v>
          </cell>
          <cell r="B602" t="str">
            <v xml:space="preserve">SUHARIYADI    </v>
          </cell>
          <cell r="C602" t="str">
            <v>09</v>
          </cell>
          <cell r="D602" t="str">
            <v>01/10/2003</v>
          </cell>
          <cell r="E602" t="str">
            <v>TEKNISI RIGGER</v>
          </cell>
          <cell r="F602" t="str">
            <v>09</v>
          </cell>
          <cell r="G602" t="str">
            <v>01/10/2002</v>
          </cell>
          <cell r="H602">
            <v>19247</v>
          </cell>
          <cell r="I602" t="str">
            <v>0000065555</v>
          </cell>
          <cell r="J602" t="str">
            <v>SMA</v>
          </cell>
          <cell r="K602" t="str">
            <v>P K MIGAS</v>
          </cell>
          <cell r="L602" t="str">
            <v>SUNGAI GERONG</v>
          </cell>
          <cell r="M602" t="str">
            <v>23/10/1974</v>
          </cell>
          <cell r="N602" t="str">
            <v>E13A50</v>
          </cell>
          <cell r="O602" t="str">
            <v>BENGKEL</v>
          </cell>
          <cell r="P602">
            <v>5</v>
          </cell>
          <cell r="Q602">
            <v>5</v>
          </cell>
          <cell r="R602">
            <v>5</v>
          </cell>
          <cell r="S602">
            <v>15</v>
          </cell>
          <cell r="T602">
            <v>3</v>
          </cell>
          <cell r="U602">
            <v>2</v>
          </cell>
          <cell r="V602">
            <v>0</v>
          </cell>
          <cell r="W602">
            <v>52</v>
          </cell>
          <cell r="X602">
            <v>39335</v>
          </cell>
        </row>
        <row r="603">
          <cell r="A603" t="str">
            <v>422814</v>
          </cell>
          <cell r="B603" t="str">
            <v xml:space="preserve">ZULKARNAIN    </v>
          </cell>
          <cell r="C603" t="str">
            <v>09</v>
          </cell>
          <cell r="D603" t="str">
            <v>01/10/2000</v>
          </cell>
          <cell r="E603" t="str">
            <v>TEKNISI NON ROT EQUIP.</v>
          </cell>
          <cell r="F603" t="str">
            <v>08</v>
          </cell>
          <cell r="G603" t="str">
            <v>01/10/2002</v>
          </cell>
          <cell r="H603">
            <v>18787</v>
          </cell>
          <cell r="I603" t="str">
            <v>0000064456</v>
          </cell>
          <cell r="J603" t="str">
            <v>SMK</v>
          </cell>
          <cell r="K603" t="str">
            <v>S.T.M  MESIN</v>
          </cell>
          <cell r="L603" t="str">
            <v>PLAJU</v>
          </cell>
          <cell r="M603" t="str">
            <v>23/10/1974</v>
          </cell>
          <cell r="N603" t="str">
            <v>E13A50</v>
          </cell>
          <cell r="O603" t="str">
            <v>BENGKEL</v>
          </cell>
          <cell r="P603">
            <v>4</v>
          </cell>
          <cell r="Q603">
            <v>5</v>
          </cell>
          <cell r="R603">
            <v>6</v>
          </cell>
          <cell r="S603">
            <v>15</v>
          </cell>
          <cell r="T603">
            <v>3</v>
          </cell>
          <cell r="U603">
            <v>2</v>
          </cell>
          <cell r="V603">
            <v>-1</v>
          </cell>
          <cell r="W603">
            <v>53</v>
          </cell>
          <cell r="X603">
            <v>38876</v>
          </cell>
        </row>
        <row r="604">
          <cell r="A604" t="str">
            <v>422911</v>
          </cell>
          <cell r="B604" t="str">
            <v xml:space="preserve">EDISON SOPUAN    </v>
          </cell>
          <cell r="C604" t="str">
            <v>09</v>
          </cell>
          <cell r="D604" t="str">
            <v>01/04/2003</v>
          </cell>
          <cell r="E604" t="str">
            <v>TEKNISI LAS</v>
          </cell>
          <cell r="F604" t="str">
            <v>09</v>
          </cell>
          <cell r="G604" t="str">
            <v>01/10/2002</v>
          </cell>
          <cell r="H604">
            <v>18894</v>
          </cell>
          <cell r="I604" t="str">
            <v>0000045565</v>
          </cell>
          <cell r="J604" t="str">
            <v>SMK</v>
          </cell>
          <cell r="K604" t="str">
            <v>P G A A</v>
          </cell>
          <cell r="L604" t="str">
            <v>PLAJU</v>
          </cell>
          <cell r="M604" t="str">
            <v>25/10/1974</v>
          </cell>
          <cell r="N604" t="str">
            <v>E13A50</v>
          </cell>
          <cell r="O604" t="str">
            <v>BENGKEL</v>
          </cell>
          <cell r="P604">
            <v>5</v>
          </cell>
          <cell r="Q604">
            <v>6</v>
          </cell>
          <cell r="R604">
            <v>5</v>
          </cell>
          <cell r="S604">
            <v>16.666666666666668</v>
          </cell>
          <cell r="T604">
            <v>3</v>
          </cell>
          <cell r="U604">
            <v>2</v>
          </cell>
          <cell r="V604">
            <v>0</v>
          </cell>
          <cell r="W604">
            <v>53</v>
          </cell>
          <cell r="X604">
            <v>38983</v>
          </cell>
        </row>
        <row r="605">
          <cell r="A605" t="str">
            <v>422969</v>
          </cell>
          <cell r="B605" t="str">
            <v xml:space="preserve">YOSEF ADIYANTO  A.P  </v>
          </cell>
          <cell r="C605" t="str">
            <v>08</v>
          </cell>
          <cell r="D605" t="str">
            <v>01/10/2001</v>
          </cell>
          <cell r="E605" t="str">
            <v>AST. ADM &amp; CHEMICAL</v>
          </cell>
          <cell r="F605" t="str">
            <v>08</v>
          </cell>
          <cell r="G605" t="str">
            <v>16/09/2002</v>
          </cell>
          <cell r="H605">
            <v>19229</v>
          </cell>
          <cell r="I605" t="str">
            <v>0000066665</v>
          </cell>
          <cell r="J605" t="str">
            <v>D1</v>
          </cell>
          <cell r="K605" t="str">
            <v>AKA PENGOL/KIL I</v>
          </cell>
          <cell r="L605" t="str">
            <v>PLAJU</v>
          </cell>
          <cell r="M605" t="str">
            <v>26/10/1974</v>
          </cell>
          <cell r="N605" t="str">
            <v>E13132</v>
          </cell>
          <cell r="O605" t="str">
            <v>TA/PTA</v>
          </cell>
          <cell r="P605">
            <v>6</v>
          </cell>
          <cell r="Q605">
            <v>6</v>
          </cell>
          <cell r="R605">
            <v>5</v>
          </cell>
          <cell r="S605">
            <v>18.333333333333332</v>
          </cell>
          <cell r="T605">
            <v>4</v>
          </cell>
          <cell r="U605">
            <v>2</v>
          </cell>
          <cell r="V605">
            <v>0</v>
          </cell>
          <cell r="W605">
            <v>52</v>
          </cell>
          <cell r="X605">
            <v>39317</v>
          </cell>
        </row>
        <row r="606">
          <cell r="A606" t="str">
            <v>422993</v>
          </cell>
          <cell r="B606" t="str">
            <v xml:space="preserve">ACHMAD FADIL    </v>
          </cell>
          <cell r="C606" t="str">
            <v>07</v>
          </cell>
          <cell r="D606" t="str">
            <v>01/04/2002</v>
          </cell>
          <cell r="E606" t="str">
            <v>PWS. VERIFIKASI HUTANG</v>
          </cell>
          <cell r="F606" t="str">
            <v>06</v>
          </cell>
          <cell r="G606" t="str">
            <v>06/08/2001</v>
          </cell>
          <cell r="H606">
            <v>18179</v>
          </cell>
          <cell r="I606" t="str">
            <v>0000066666</v>
          </cell>
          <cell r="J606" t="str">
            <v>D3</v>
          </cell>
          <cell r="K606" t="str">
            <v>AK PIMP PERUSAHAAN</v>
          </cell>
          <cell r="L606" t="str">
            <v>PLAJU</v>
          </cell>
          <cell r="M606" t="str">
            <v>28/10/1974</v>
          </cell>
          <cell r="N606" t="str">
            <v>E13810</v>
          </cell>
          <cell r="O606" t="str">
            <v>KONTROLLER</v>
          </cell>
          <cell r="P606">
            <v>6</v>
          </cell>
          <cell r="Q606">
            <v>6</v>
          </cell>
          <cell r="R606">
            <v>6</v>
          </cell>
          <cell r="S606">
            <v>20</v>
          </cell>
          <cell r="T606">
            <v>6</v>
          </cell>
          <cell r="U606">
            <v>3</v>
          </cell>
          <cell r="V606">
            <v>-1</v>
          </cell>
          <cell r="W606">
            <v>55</v>
          </cell>
          <cell r="X606">
            <v>38268</v>
          </cell>
        </row>
        <row r="607">
          <cell r="A607" t="str">
            <v>423008</v>
          </cell>
          <cell r="B607" t="str">
            <v xml:space="preserve">BAMBANG S RIYADI  SH  </v>
          </cell>
          <cell r="C607" t="str">
            <v>08</v>
          </cell>
          <cell r="D607" t="str">
            <v>01/04/2002</v>
          </cell>
          <cell r="E607" t="str">
            <v>PWS. PERGUDANGAN</v>
          </cell>
          <cell r="F607" t="str">
            <v>07</v>
          </cell>
          <cell r="G607" t="str">
            <v>01/03/2003</v>
          </cell>
          <cell r="H607">
            <v>18258</v>
          </cell>
          <cell r="I607" t="str">
            <v>0000065556</v>
          </cell>
          <cell r="J607" t="str">
            <v>S1</v>
          </cell>
          <cell r="K607" t="str">
            <v>HUKUM TATANEGARA</v>
          </cell>
          <cell r="L607" t="str">
            <v>PLAJU</v>
          </cell>
          <cell r="M607" t="str">
            <v>28/10/1974</v>
          </cell>
          <cell r="N607" t="str">
            <v>E13510</v>
          </cell>
          <cell r="O607" t="str">
            <v>PENGADAAN</v>
          </cell>
          <cell r="P607">
            <v>5</v>
          </cell>
          <cell r="Q607">
            <v>5</v>
          </cell>
          <cell r="R607">
            <v>6</v>
          </cell>
          <cell r="S607">
            <v>16.666666666666668</v>
          </cell>
          <cell r="T607">
            <v>7</v>
          </cell>
          <cell r="U607">
            <v>1</v>
          </cell>
          <cell r="V607">
            <v>-1</v>
          </cell>
          <cell r="W607">
            <v>55</v>
          </cell>
          <cell r="X607">
            <v>38347</v>
          </cell>
        </row>
        <row r="608">
          <cell r="A608" t="str">
            <v>423235</v>
          </cell>
          <cell r="B608" t="str">
            <v xml:space="preserve">A WAHID SJOUFIE    </v>
          </cell>
          <cell r="C608" t="str">
            <v>11</v>
          </cell>
          <cell r="D608" t="str">
            <v>01/04/2001</v>
          </cell>
          <cell r="E608" t="str">
            <v>OPR. TANK RPM - F</v>
          </cell>
          <cell r="F608" t="str">
            <v>11</v>
          </cell>
          <cell r="G608" t="str">
            <v>03/01/2000</v>
          </cell>
          <cell r="H608">
            <v>18257</v>
          </cell>
          <cell r="I608" t="str">
            <v>0000056555</v>
          </cell>
          <cell r="J608" t="str">
            <v>SD</v>
          </cell>
          <cell r="K608" t="str">
            <v>SEKOLAH DASAR</v>
          </cell>
          <cell r="L608" t="str">
            <v>PLAJU</v>
          </cell>
          <cell r="M608" t="str">
            <v>21/05/1970</v>
          </cell>
          <cell r="N608" t="str">
            <v>E13119</v>
          </cell>
          <cell r="O608" t="str">
            <v>I T P</v>
          </cell>
          <cell r="P608">
            <v>5</v>
          </cell>
          <cell r="Q608">
            <v>5</v>
          </cell>
          <cell r="R608">
            <v>5</v>
          </cell>
          <cell r="S608">
            <v>15</v>
          </cell>
          <cell r="T608">
            <v>1</v>
          </cell>
          <cell r="U608">
            <v>4</v>
          </cell>
          <cell r="V608">
            <v>0</v>
          </cell>
          <cell r="W608">
            <v>55</v>
          </cell>
          <cell r="X608">
            <v>38346</v>
          </cell>
        </row>
        <row r="609">
          <cell r="A609" t="str">
            <v>423243</v>
          </cell>
          <cell r="B609" t="str">
            <v xml:space="preserve">A. NAWAWI  K    </v>
          </cell>
          <cell r="C609" t="str">
            <v>10</v>
          </cell>
          <cell r="D609" t="str">
            <v>01/04/2001</v>
          </cell>
          <cell r="E609" t="str">
            <v>PMK. CONS PD METER SG</v>
          </cell>
          <cell r="F609" t="str">
            <v>10</v>
          </cell>
          <cell r="G609" t="str">
            <v>03/01/2000</v>
          </cell>
          <cell r="H609">
            <v>18609</v>
          </cell>
          <cell r="I609" t="str">
            <v>0000055556</v>
          </cell>
          <cell r="J609" t="str">
            <v>SMK</v>
          </cell>
          <cell r="K609" t="str">
            <v>S E K  PLY MENENGAH</v>
          </cell>
          <cell r="L609" t="str">
            <v>SUNGAI GERONG</v>
          </cell>
          <cell r="M609" t="str">
            <v>01/11/1974</v>
          </cell>
          <cell r="N609" t="str">
            <v>E13119</v>
          </cell>
          <cell r="O609" t="str">
            <v>I T P</v>
          </cell>
          <cell r="P609">
            <v>5</v>
          </cell>
          <cell r="Q609">
            <v>5</v>
          </cell>
          <cell r="R609">
            <v>6</v>
          </cell>
          <cell r="S609">
            <v>16.666666666666668</v>
          </cell>
          <cell r="T609">
            <v>3</v>
          </cell>
          <cell r="U609">
            <v>4</v>
          </cell>
          <cell r="V609">
            <v>0</v>
          </cell>
          <cell r="W609">
            <v>54</v>
          </cell>
          <cell r="X609">
            <v>38698</v>
          </cell>
        </row>
        <row r="610">
          <cell r="A610" t="str">
            <v>423284</v>
          </cell>
          <cell r="B610" t="str">
            <v xml:space="preserve">ABDUL HAMID    </v>
          </cell>
          <cell r="C610" t="str">
            <v>09</v>
          </cell>
          <cell r="D610" t="str">
            <v>01/10/2000</v>
          </cell>
          <cell r="E610" t="str">
            <v>TEKNISI NON ROT.EQUIP</v>
          </cell>
          <cell r="F610" t="str">
            <v>08</v>
          </cell>
          <cell r="G610" t="str">
            <v>03/12/2002</v>
          </cell>
          <cell r="H610">
            <v>18388</v>
          </cell>
          <cell r="I610" t="str">
            <v>0000056666</v>
          </cell>
          <cell r="J610" t="str">
            <v>D1</v>
          </cell>
          <cell r="K610" t="str">
            <v>PKL TEKNIK MESIN I</v>
          </cell>
          <cell r="L610" t="str">
            <v>PLAJU</v>
          </cell>
          <cell r="M610" t="str">
            <v>01/11/1974</v>
          </cell>
          <cell r="N610" t="str">
            <v>E13A50</v>
          </cell>
          <cell r="O610" t="str">
            <v>BENGKEL</v>
          </cell>
          <cell r="P610">
            <v>6</v>
          </cell>
          <cell r="Q610">
            <v>6</v>
          </cell>
          <cell r="R610">
            <v>6</v>
          </cell>
          <cell r="S610">
            <v>20</v>
          </cell>
          <cell r="T610">
            <v>4</v>
          </cell>
          <cell r="U610">
            <v>2</v>
          </cell>
          <cell r="V610">
            <v>-1</v>
          </cell>
          <cell r="W610">
            <v>54</v>
          </cell>
          <cell r="X610">
            <v>38477</v>
          </cell>
        </row>
        <row r="611">
          <cell r="A611" t="str">
            <v>423308</v>
          </cell>
          <cell r="B611" t="str">
            <v xml:space="preserve">ABDULLAH RUSMAN    </v>
          </cell>
          <cell r="C611" t="str">
            <v>08</v>
          </cell>
          <cell r="D611" t="str">
            <v>01/10/2001</v>
          </cell>
          <cell r="E611" t="str">
            <v>AST. TERMINAL/LLP</v>
          </cell>
          <cell r="F611" t="str">
            <v>08</v>
          </cell>
          <cell r="G611" t="str">
            <v>03/01/2000</v>
          </cell>
          <cell r="H611">
            <v>18848</v>
          </cell>
          <cell r="I611" t="str">
            <v>0000055565</v>
          </cell>
          <cell r="J611" t="str">
            <v>SMK</v>
          </cell>
          <cell r="K611" t="str">
            <v>S.T.M  LISTRIK</v>
          </cell>
          <cell r="L611" t="str">
            <v>PLAJU</v>
          </cell>
          <cell r="M611" t="str">
            <v>10/02/1971</v>
          </cell>
          <cell r="N611" t="str">
            <v>E13540</v>
          </cell>
          <cell r="O611" t="str">
            <v>MARINE</v>
          </cell>
          <cell r="P611">
            <v>5</v>
          </cell>
          <cell r="Q611">
            <v>6</v>
          </cell>
          <cell r="R611">
            <v>5</v>
          </cell>
          <cell r="S611">
            <v>16.666666666666668</v>
          </cell>
          <cell r="T611">
            <v>3</v>
          </cell>
          <cell r="U611">
            <v>4</v>
          </cell>
          <cell r="V611">
            <v>0</v>
          </cell>
          <cell r="W611">
            <v>53</v>
          </cell>
          <cell r="X611">
            <v>38937</v>
          </cell>
        </row>
        <row r="612">
          <cell r="A612" t="str">
            <v>423405</v>
          </cell>
          <cell r="B612" t="str">
            <v xml:space="preserve">ALIAH    </v>
          </cell>
          <cell r="C612" t="str">
            <v>08</v>
          </cell>
          <cell r="D612" t="str">
            <v>01/10/2001</v>
          </cell>
          <cell r="E612" t="str">
            <v>AST. PERAWAT SHIFT I</v>
          </cell>
          <cell r="F612" t="str">
            <v>08</v>
          </cell>
          <cell r="G612" t="str">
            <v>03/01/2000</v>
          </cell>
          <cell r="H612">
            <v>19157</v>
          </cell>
          <cell r="I612" t="str">
            <v>0000055555</v>
          </cell>
          <cell r="J612" t="str">
            <v>SMK</v>
          </cell>
          <cell r="K612" t="str">
            <v>SEK PENGATUR RAWAT</v>
          </cell>
          <cell r="L612" t="str">
            <v>PLAJU</v>
          </cell>
          <cell r="M612" t="str">
            <v>20/06/1974</v>
          </cell>
          <cell r="N612" t="str">
            <v>E13Y60</v>
          </cell>
          <cell r="O612" t="str">
            <v>INST. RAWAT INAP</v>
          </cell>
          <cell r="P612">
            <v>5</v>
          </cell>
          <cell r="Q612">
            <v>5</v>
          </cell>
          <cell r="R612">
            <v>5</v>
          </cell>
          <cell r="S612">
            <v>15</v>
          </cell>
          <cell r="T612">
            <v>3</v>
          </cell>
          <cell r="U612">
            <v>4</v>
          </cell>
          <cell r="V612">
            <v>0</v>
          </cell>
          <cell r="W612">
            <v>52</v>
          </cell>
          <cell r="X612">
            <v>39245</v>
          </cell>
        </row>
        <row r="613">
          <cell r="A613" t="str">
            <v>423454</v>
          </cell>
          <cell r="B613" t="str">
            <v xml:space="preserve">ANWAR GANY  S.T  </v>
          </cell>
          <cell r="C613" t="str">
            <v>08</v>
          </cell>
          <cell r="D613" t="str">
            <v>01/04/2003</v>
          </cell>
          <cell r="E613" t="str">
            <v>AST. CONSOLE</v>
          </cell>
          <cell r="F613" t="str">
            <v>07</v>
          </cell>
          <cell r="G613" t="str">
            <v>03/01/2000</v>
          </cell>
          <cell r="H613">
            <v>19613</v>
          </cell>
          <cell r="I613" t="str">
            <v>0000065666</v>
          </cell>
          <cell r="J613" t="str">
            <v>S1</v>
          </cell>
          <cell r="K613" t="str">
            <v>TEKNIK KIMIA</v>
          </cell>
          <cell r="L613" t="str">
            <v>SUNGAI GERONG</v>
          </cell>
          <cell r="M613" t="str">
            <v>01/11/1974</v>
          </cell>
          <cell r="N613" t="str">
            <v>E13112</v>
          </cell>
          <cell r="O613" t="str">
            <v>CD &amp; L</v>
          </cell>
          <cell r="P613">
            <v>6</v>
          </cell>
          <cell r="Q613">
            <v>6</v>
          </cell>
          <cell r="R613">
            <v>6</v>
          </cell>
          <cell r="S613">
            <v>20</v>
          </cell>
          <cell r="T613">
            <v>7</v>
          </cell>
          <cell r="U613">
            <v>4</v>
          </cell>
          <cell r="V613">
            <v>-1</v>
          </cell>
          <cell r="W613">
            <v>51</v>
          </cell>
          <cell r="X613">
            <v>39702</v>
          </cell>
        </row>
        <row r="614">
          <cell r="A614" t="str">
            <v>423584</v>
          </cell>
          <cell r="B614" t="str">
            <v xml:space="preserve">BUJANG EDY    </v>
          </cell>
          <cell r="C614" t="str">
            <v>10</v>
          </cell>
          <cell r="D614" t="str">
            <v>01/04/2003</v>
          </cell>
          <cell r="E614" t="str">
            <v>PMK. LOADING PL</v>
          </cell>
          <cell r="F614" t="str">
            <v>10</v>
          </cell>
          <cell r="G614" t="str">
            <v>01/10/2002</v>
          </cell>
          <cell r="H614">
            <v>19790</v>
          </cell>
          <cell r="I614" t="str">
            <v>0000065565</v>
          </cell>
          <cell r="J614" t="str">
            <v>SMA</v>
          </cell>
          <cell r="K614" t="str">
            <v>S.M.A BIOLOGI / PERSAMAAN</v>
          </cell>
          <cell r="L614" t="str">
            <v>PLAJU</v>
          </cell>
          <cell r="M614" t="str">
            <v>03/07/1974</v>
          </cell>
          <cell r="N614" t="str">
            <v>E13119</v>
          </cell>
          <cell r="O614" t="str">
            <v>I T P</v>
          </cell>
          <cell r="P614">
            <v>5</v>
          </cell>
          <cell r="Q614">
            <v>6</v>
          </cell>
          <cell r="R614">
            <v>5</v>
          </cell>
          <cell r="S614">
            <v>16.666666666666668</v>
          </cell>
          <cell r="T614">
            <v>3</v>
          </cell>
          <cell r="U614">
            <v>2</v>
          </cell>
          <cell r="V614">
            <v>0</v>
          </cell>
          <cell r="W614">
            <v>50</v>
          </cell>
          <cell r="X614">
            <v>39879</v>
          </cell>
        </row>
        <row r="615">
          <cell r="A615" t="str">
            <v>423795</v>
          </cell>
          <cell r="B615" t="str">
            <v xml:space="preserve">FAUZIAH  MZ.    </v>
          </cell>
          <cell r="C615" t="str">
            <v>08</v>
          </cell>
          <cell r="D615" t="str">
            <v>01/10/2001</v>
          </cell>
          <cell r="E615" t="str">
            <v>PWS. KEBUTUHAN LAT &amp; ANGG.</v>
          </cell>
          <cell r="F615" t="str">
            <v>07</v>
          </cell>
          <cell r="G615" t="str">
            <v>01/10/2003</v>
          </cell>
          <cell r="H615">
            <v>18399</v>
          </cell>
          <cell r="I615" t="str">
            <v>0000055665</v>
          </cell>
          <cell r="J615" t="str">
            <v>SMK</v>
          </cell>
          <cell r="K615" t="str">
            <v>S.M.E.A  PERUSAHAAN</v>
          </cell>
          <cell r="L615" t="str">
            <v>PLAJU</v>
          </cell>
          <cell r="M615" t="str">
            <v>01/11/1974</v>
          </cell>
          <cell r="N615" t="str">
            <v>E13720</v>
          </cell>
          <cell r="O615" t="str">
            <v>RENBANG</v>
          </cell>
          <cell r="P615">
            <v>6</v>
          </cell>
          <cell r="Q615">
            <v>6</v>
          </cell>
          <cell r="R615">
            <v>5</v>
          </cell>
          <cell r="S615">
            <v>18.333333333333332</v>
          </cell>
          <cell r="T615">
            <v>3</v>
          </cell>
          <cell r="U615">
            <v>1</v>
          </cell>
          <cell r="V615">
            <v>-1</v>
          </cell>
          <cell r="W615">
            <v>54</v>
          </cell>
          <cell r="X615">
            <v>38488</v>
          </cell>
        </row>
        <row r="616">
          <cell r="A616" t="str">
            <v>423884</v>
          </cell>
          <cell r="B616" t="str">
            <v xml:space="preserve">HASAN BASRI  A.M.    </v>
          </cell>
          <cell r="C616" t="str">
            <v>10</v>
          </cell>
          <cell r="D616" t="str">
            <v>01/04/2000</v>
          </cell>
          <cell r="E616" t="str">
            <v>AST. JAGA AREA-I PLAJU</v>
          </cell>
          <cell r="F616" t="str">
            <v>09</v>
          </cell>
          <cell r="G616" t="str">
            <v>01/07/2003</v>
          </cell>
          <cell r="H616">
            <v>19363</v>
          </cell>
          <cell r="I616" t="str">
            <v>0000064555</v>
          </cell>
          <cell r="J616" t="str">
            <v>SMA</v>
          </cell>
          <cell r="K616" t="str">
            <v>SMA/PASPAL/IPA</v>
          </cell>
          <cell r="L616" t="str">
            <v>PLAJU</v>
          </cell>
          <cell r="M616" t="str">
            <v>22/06/1971</v>
          </cell>
          <cell r="N616" t="str">
            <v>E13119</v>
          </cell>
          <cell r="O616" t="str">
            <v>I T P</v>
          </cell>
          <cell r="P616">
            <v>5</v>
          </cell>
          <cell r="Q616">
            <v>5</v>
          </cell>
          <cell r="R616">
            <v>5</v>
          </cell>
          <cell r="S616">
            <v>15</v>
          </cell>
          <cell r="T616">
            <v>3</v>
          </cell>
          <cell r="U616">
            <v>1</v>
          </cell>
          <cell r="V616">
            <v>-1</v>
          </cell>
          <cell r="W616">
            <v>51</v>
          </cell>
          <cell r="X616">
            <v>39451</v>
          </cell>
        </row>
        <row r="617">
          <cell r="A617" t="str">
            <v>423892</v>
          </cell>
          <cell r="B617" t="str">
            <v xml:space="preserve">MARULI HUTABARAT  A.MA  </v>
          </cell>
          <cell r="C617" t="str">
            <v>07</v>
          </cell>
          <cell r="D617" t="str">
            <v>01/04/2003</v>
          </cell>
          <cell r="E617" t="str">
            <v>MPPK S/D 30062004</v>
          </cell>
          <cell r="F617" t="str">
            <v>07</v>
          </cell>
          <cell r="G617" t="str">
            <v>26/06/2003</v>
          </cell>
          <cell r="H617">
            <v>17710</v>
          </cell>
          <cell r="I617" t="str">
            <v>0000056655</v>
          </cell>
          <cell r="J617" t="str">
            <v>D2</v>
          </cell>
          <cell r="K617" t="str">
            <v>AKA AKUN PERMINY II</v>
          </cell>
          <cell r="L617" t="str">
            <v>SUNGAI GERONG</v>
          </cell>
          <cell r="M617" t="str">
            <v>01/11/1974</v>
          </cell>
          <cell r="N617" t="str">
            <v>E13730</v>
          </cell>
          <cell r="O617" t="str">
            <v>H I K</v>
          </cell>
          <cell r="P617">
            <v>6</v>
          </cell>
          <cell r="Q617">
            <v>5</v>
          </cell>
          <cell r="R617">
            <v>5</v>
          </cell>
          <cell r="S617">
            <v>16.666666666666668</v>
          </cell>
          <cell r="T617">
            <v>5</v>
          </cell>
          <cell r="U617">
            <v>1</v>
          </cell>
          <cell r="V617">
            <v>0</v>
          </cell>
          <cell r="W617">
            <v>56</v>
          </cell>
          <cell r="X617">
            <v>37798</v>
          </cell>
        </row>
        <row r="618">
          <cell r="A618" t="str">
            <v>423916</v>
          </cell>
          <cell r="B618" t="str">
            <v xml:space="preserve">IDI SUTARJO    </v>
          </cell>
          <cell r="C618" t="str">
            <v>10</v>
          </cell>
          <cell r="D618" t="str">
            <v>01/04/2002</v>
          </cell>
          <cell r="E618" t="str">
            <v>AST. DISTRIBUSI UTL PL</v>
          </cell>
          <cell r="F618" t="str">
            <v>09</v>
          </cell>
          <cell r="G618" t="str">
            <v>01/08/2003</v>
          </cell>
          <cell r="H618">
            <v>18084</v>
          </cell>
          <cell r="I618" t="str">
            <v>0000045656</v>
          </cell>
          <cell r="J618" t="str">
            <v>SMP</v>
          </cell>
          <cell r="K618" t="str">
            <v>S.M.P. PERSAMAAN</v>
          </cell>
          <cell r="L618" t="str">
            <v>PLAJU</v>
          </cell>
          <cell r="M618" t="str">
            <v>24/02/1969</v>
          </cell>
          <cell r="N618" t="str">
            <v>E13118</v>
          </cell>
          <cell r="O618" t="str">
            <v>U T L</v>
          </cell>
          <cell r="P618">
            <v>6</v>
          </cell>
          <cell r="Q618">
            <v>5</v>
          </cell>
          <cell r="R618">
            <v>6</v>
          </cell>
          <cell r="S618">
            <v>18.333333333333332</v>
          </cell>
          <cell r="T618">
            <v>2</v>
          </cell>
          <cell r="U618">
            <v>1</v>
          </cell>
          <cell r="V618">
            <v>-1</v>
          </cell>
          <cell r="W618">
            <v>55</v>
          </cell>
          <cell r="X618">
            <v>38173</v>
          </cell>
        </row>
        <row r="619">
          <cell r="A619" t="str">
            <v>424094</v>
          </cell>
          <cell r="B619" t="str">
            <v xml:space="preserve">LAILA  Z.    </v>
          </cell>
          <cell r="C619" t="str">
            <v>08</v>
          </cell>
          <cell r="D619" t="str">
            <v>01/10/2001</v>
          </cell>
          <cell r="E619" t="str">
            <v>PWS. KESEJAHTERAAN SOSIAL</v>
          </cell>
          <cell r="F619" t="str">
            <v>06</v>
          </cell>
          <cell r="G619" t="str">
            <v>09/09/2003</v>
          </cell>
          <cell r="H619">
            <v>19803</v>
          </cell>
          <cell r="I619" t="str">
            <v>0000056665</v>
          </cell>
          <cell r="J619" t="str">
            <v>SMA</v>
          </cell>
          <cell r="K619" t="str">
            <v>SMA/PASPAL/IPA</v>
          </cell>
          <cell r="L619" t="str">
            <v>PLAJU</v>
          </cell>
          <cell r="M619" t="str">
            <v>01/11/1974</v>
          </cell>
          <cell r="N619" t="str">
            <v>E13730</v>
          </cell>
          <cell r="O619" t="str">
            <v>H I K</v>
          </cell>
          <cell r="P619">
            <v>6</v>
          </cell>
          <cell r="Q619">
            <v>6</v>
          </cell>
          <cell r="R619">
            <v>5</v>
          </cell>
          <cell r="S619">
            <v>18.333333333333332</v>
          </cell>
          <cell r="T619">
            <v>3</v>
          </cell>
          <cell r="U619">
            <v>1</v>
          </cell>
          <cell r="V619">
            <v>-2</v>
          </cell>
          <cell r="W619">
            <v>50</v>
          </cell>
          <cell r="X619">
            <v>39892</v>
          </cell>
        </row>
        <row r="620">
          <cell r="A620" t="str">
            <v>424248</v>
          </cell>
          <cell r="B620" t="str">
            <v xml:space="preserve">MUCHTAR    </v>
          </cell>
          <cell r="C620" t="str">
            <v>11</v>
          </cell>
          <cell r="D620" t="str">
            <v>01/04/2000</v>
          </cell>
          <cell r="E620" t="str">
            <v>TEKNISI SCAFFOLD</v>
          </cell>
          <cell r="F620" t="str">
            <v>10</v>
          </cell>
          <cell r="G620" t="str">
            <v>01/10/2002</v>
          </cell>
          <cell r="H620">
            <v>19087</v>
          </cell>
          <cell r="I620" t="str">
            <v>0000065555</v>
          </cell>
          <cell r="J620" t="str">
            <v>SMA</v>
          </cell>
          <cell r="K620" t="str">
            <v>SMA.SOS/PERSAMAAN</v>
          </cell>
          <cell r="L620" t="str">
            <v>SUNGAI GERONG</v>
          </cell>
          <cell r="M620" t="str">
            <v>01/11/1974</v>
          </cell>
          <cell r="N620" t="str">
            <v>E13A50</v>
          </cell>
          <cell r="O620" t="str">
            <v>BENGKEL</v>
          </cell>
          <cell r="P620">
            <v>5</v>
          </cell>
          <cell r="Q620">
            <v>5</v>
          </cell>
          <cell r="R620">
            <v>5</v>
          </cell>
          <cell r="S620">
            <v>15</v>
          </cell>
          <cell r="T620">
            <v>3</v>
          </cell>
          <cell r="U620">
            <v>2</v>
          </cell>
          <cell r="V620">
            <v>-1</v>
          </cell>
          <cell r="W620">
            <v>52</v>
          </cell>
          <cell r="X620">
            <v>39175</v>
          </cell>
        </row>
        <row r="621">
          <cell r="A621" t="str">
            <v>424289</v>
          </cell>
          <cell r="B621" t="str">
            <v xml:space="preserve">MUHAMMAD ALIE    </v>
          </cell>
          <cell r="C621" t="str">
            <v>10</v>
          </cell>
          <cell r="D621" t="str">
            <v>01/04/2002</v>
          </cell>
          <cell r="E621" t="str">
            <v>PMK. SLOP SYSTEM - PL</v>
          </cell>
          <cell r="F621" t="str">
            <v>10</v>
          </cell>
          <cell r="G621" t="str">
            <v>01/05/2001</v>
          </cell>
          <cell r="H621">
            <v>19381</v>
          </cell>
          <cell r="I621" t="str">
            <v>0000055655</v>
          </cell>
          <cell r="J621" t="str">
            <v>SMA</v>
          </cell>
          <cell r="K621" t="str">
            <v>SMA.SOS/PERSAMAAN</v>
          </cell>
          <cell r="L621" t="str">
            <v>PLAJU</v>
          </cell>
          <cell r="M621" t="str">
            <v>18/06/1974</v>
          </cell>
          <cell r="N621" t="str">
            <v>E13119</v>
          </cell>
          <cell r="O621" t="str">
            <v>I T P</v>
          </cell>
          <cell r="P621">
            <v>6</v>
          </cell>
          <cell r="Q621">
            <v>5</v>
          </cell>
          <cell r="R621">
            <v>5</v>
          </cell>
          <cell r="S621">
            <v>16.666666666666668</v>
          </cell>
          <cell r="T621">
            <v>3</v>
          </cell>
          <cell r="U621">
            <v>3</v>
          </cell>
          <cell r="V621">
            <v>0</v>
          </cell>
          <cell r="W621">
            <v>51</v>
          </cell>
          <cell r="X621">
            <v>39469</v>
          </cell>
        </row>
        <row r="622">
          <cell r="A622" t="str">
            <v>424904</v>
          </cell>
          <cell r="B622" t="str">
            <v xml:space="preserve">SUMARSONO    </v>
          </cell>
          <cell r="C622" t="str">
            <v>11</v>
          </cell>
          <cell r="D622" t="str">
            <v>01/04/2002</v>
          </cell>
          <cell r="E622" t="str">
            <v>MPPK S/D  31102004</v>
          </cell>
          <cell r="F622" t="str">
            <v>11</v>
          </cell>
          <cell r="G622" t="str">
            <v>10/10/2003</v>
          </cell>
          <cell r="H622">
            <v>17816</v>
          </cell>
          <cell r="I622" t="str">
            <v>0000055665</v>
          </cell>
          <cell r="J622" t="str">
            <v>SMA</v>
          </cell>
          <cell r="K622" t="str">
            <v>SMA-SOSIAL/PERSAMAAN</v>
          </cell>
          <cell r="L622" t="str">
            <v>PLAJU</v>
          </cell>
          <cell r="M622" t="str">
            <v>13/10/1970</v>
          </cell>
          <cell r="N622" t="str">
            <v>E13730</v>
          </cell>
          <cell r="O622" t="str">
            <v>H I K</v>
          </cell>
          <cell r="P622">
            <v>6</v>
          </cell>
          <cell r="Q622">
            <v>6</v>
          </cell>
          <cell r="R622">
            <v>5</v>
          </cell>
          <cell r="S622">
            <v>18.333333333333332</v>
          </cell>
          <cell r="T622">
            <v>3</v>
          </cell>
          <cell r="U622">
            <v>1</v>
          </cell>
          <cell r="V622">
            <v>0</v>
          </cell>
          <cell r="W622">
            <v>56</v>
          </cell>
          <cell r="X622">
            <v>37904</v>
          </cell>
        </row>
        <row r="623">
          <cell r="A623" t="str">
            <v>425196</v>
          </cell>
          <cell r="B623" t="str">
            <v xml:space="preserve">Z. ABIDIN    </v>
          </cell>
          <cell r="C623" t="str">
            <v>09</v>
          </cell>
          <cell r="D623" t="str">
            <v>01/10/2001</v>
          </cell>
          <cell r="E623" t="str">
            <v>TEKNISI PIPE FITTER</v>
          </cell>
          <cell r="F623" t="str">
            <v>09</v>
          </cell>
          <cell r="G623" t="str">
            <v>01/10/2002</v>
          </cell>
          <cell r="H623">
            <v>19182</v>
          </cell>
          <cell r="I623" t="str">
            <v>0000066566</v>
          </cell>
          <cell r="J623" t="str">
            <v>SMA</v>
          </cell>
          <cell r="K623" t="str">
            <v>S.M.A / SOSIAL</v>
          </cell>
          <cell r="L623" t="str">
            <v>SUNGAI GERONG</v>
          </cell>
          <cell r="M623" t="str">
            <v>01/08/1971</v>
          </cell>
          <cell r="N623" t="str">
            <v>E13A50</v>
          </cell>
          <cell r="O623" t="str">
            <v>BENGKEL</v>
          </cell>
          <cell r="P623">
            <v>5</v>
          </cell>
          <cell r="Q623">
            <v>6</v>
          </cell>
          <cell r="R623">
            <v>6</v>
          </cell>
          <cell r="S623">
            <v>18.333333333333332</v>
          </cell>
          <cell r="T623">
            <v>3</v>
          </cell>
          <cell r="U623">
            <v>2</v>
          </cell>
          <cell r="V623">
            <v>0</v>
          </cell>
          <cell r="W623">
            <v>52</v>
          </cell>
          <cell r="X623">
            <v>39270</v>
          </cell>
        </row>
        <row r="624">
          <cell r="A624" t="str">
            <v>425269</v>
          </cell>
          <cell r="B624" t="str">
            <v xml:space="preserve">ZURFIRDIAN    </v>
          </cell>
          <cell r="C624" t="str">
            <v>09</v>
          </cell>
          <cell r="D624" t="str">
            <v>01/10/2002</v>
          </cell>
          <cell r="E624" t="str">
            <v>TEKNISI PIPE FITTER</v>
          </cell>
          <cell r="F624" t="str">
            <v>09</v>
          </cell>
          <cell r="G624" t="str">
            <v>01/10/2002</v>
          </cell>
          <cell r="H624">
            <v>19887</v>
          </cell>
          <cell r="I624" t="str">
            <v>0000056665</v>
          </cell>
          <cell r="J624" t="str">
            <v>SMK</v>
          </cell>
          <cell r="K624" t="str">
            <v>S T M / MESIN</v>
          </cell>
          <cell r="L624" t="str">
            <v>PLAJU</v>
          </cell>
          <cell r="M624" t="str">
            <v>01/11/1974</v>
          </cell>
          <cell r="N624" t="str">
            <v>E13A50</v>
          </cell>
          <cell r="O624" t="str">
            <v>BENGKEL</v>
          </cell>
          <cell r="P624">
            <v>6</v>
          </cell>
          <cell r="Q624">
            <v>6</v>
          </cell>
          <cell r="R624">
            <v>5</v>
          </cell>
          <cell r="S624">
            <v>18.333333333333332</v>
          </cell>
          <cell r="T624">
            <v>3</v>
          </cell>
          <cell r="U624">
            <v>2</v>
          </cell>
          <cell r="V624">
            <v>0</v>
          </cell>
          <cell r="W624">
            <v>50</v>
          </cell>
          <cell r="X624">
            <v>39976</v>
          </cell>
        </row>
        <row r="625">
          <cell r="A625" t="str">
            <v>425406</v>
          </cell>
          <cell r="B625" t="str">
            <v xml:space="preserve">ROSWITA D SOEMA    </v>
          </cell>
          <cell r="C625" t="str">
            <v>07</v>
          </cell>
          <cell r="D625" t="str">
            <v>01/10/2002</v>
          </cell>
          <cell r="E625" t="str">
            <v>PWS. PENGGAJIAN &amp; BENEFIT</v>
          </cell>
          <cell r="F625" t="str">
            <v>06</v>
          </cell>
          <cell r="G625" t="str">
            <v>10/08/2000</v>
          </cell>
          <cell r="H625">
            <v>19560</v>
          </cell>
          <cell r="I625" t="str">
            <v>0000066666</v>
          </cell>
          <cell r="J625" t="str">
            <v>SMA</v>
          </cell>
          <cell r="K625" t="str">
            <v>SMA/PASPAL/IPA</v>
          </cell>
          <cell r="L625" t="str">
            <v>PLAJU</v>
          </cell>
          <cell r="M625" t="str">
            <v>04/11/1974</v>
          </cell>
          <cell r="N625" t="str">
            <v>E13710</v>
          </cell>
          <cell r="O625" t="str">
            <v>P &amp; B</v>
          </cell>
          <cell r="P625">
            <v>6</v>
          </cell>
          <cell r="Q625">
            <v>6</v>
          </cell>
          <cell r="R625">
            <v>6</v>
          </cell>
          <cell r="S625">
            <v>20</v>
          </cell>
          <cell r="T625">
            <v>3</v>
          </cell>
          <cell r="U625">
            <v>4</v>
          </cell>
          <cell r="V625">
            <v>-1</v>
          </cell>
          <cell r="W625">
            <v>51</v>
          </cell>
          <cell r="X625">
            <v>39649</v>
          </cell>
        </row>
        <row r="626">
          <cell r="A626" t="str">
            <v>425528</v>
          </cell>
          <cell r="B626" t="str">
            <v xml:space="preserve">BADRI HENDRI    </v>
          </cell>
          <cell r="C626" t="str">
            <v>06</v>
          </cell>
          <cell r="D626" t="str">
            <v>01/04/2003</v>
          </cell>
          <cell r="E626" t="str">
            <v>AST. LISTRIK</v>
          </cell>
          <cell r="F626" t="str">
            <v>06</v>
          </cell>
          <cell r="G626" t="str">
            <v>31/12/2000</v>
          </cell>
          <cell r="H626">
            <v>18181</v>
          </cell>
          <cell r="I626" t="str">
            <v>0000056655</v>
          </cell>
          <cell r="J626" t="str">
            <v>D3</v>
          </cell>
          <cell r="K626" t="str">
            <v>AKA TEKNIK LISTRIK III</v>
          </cell>
          <cell r="L626" t="str">
            <v>SUNGAI GERONG</v>
          </cell>
          <cell r="M626" t="str">
            <v>05/11/1974</v>
          </cell>
          <cell r="N626" t="str">
            <v>E13A50</v>
          </cell>
          <cell r="O626" t="str">
            <v>BENGKEL</v>
          </cell>
          <cell r="P626">
            <v>6</v>
          </cell>
          <cell r="Q626">
            <v>5</v>
          </cell>
          <cell r="R626">
            <v>5</v>
          </cell>
          <cell r="S626">
            <v>16.666666666666668</v>
          </cell>
          <cell r="T626">
            <v>6</v>
          </cell>
          <cell r="U626">
            <v>4</v>
          </cell>
          <cell r="V626">
            <v>0</v>
          </cell>
          <cell r="W626">
            <v>55</v>
          </cell>
          <cell r="X626">
            <v>38270</v>
          </cell>
        </row>
        <row r="627">
          <cell r="A627" t="str">
            <v>425536</v>
          </cell>
          <cell r="B627" t="str">
            <v xml:space="preserve">EDI HELMANSYAH AB    </v>
          </cell>
          <cell r="C627" t="str">
            <v>09</v>
          </cell>
          <cell r="D627" t="str">
            <v>01/04/2002</v>
          </cell>
          <cell r="E627" t="str">
            <v>TEKNISI INSTRUMENT</v>
          </cell>
          <cell r="F627" t="str">
            <v>09</v>
          </cell>
          <cell r="G627" t="str">
            <v>31/12/2000</v>
          </cell>
          <cell r="H627">
            <v>18523</v>
          </cell>
          <cell r="I627" t="str">
            <v>0000045555</v>
          </cell>
          <cell r="J627" t="str">
            <v>D1</v>
          </cell>
          <cell r="K627" t="str">
            <v>AKA INST&amp;ELKA I</v>
          </cell>
          <cell r="L627" t="str">
            <v>PLAJU</v>
          </cell>
          <cell r="M627" t="str">
            <v>05/11/1974</v>
          </cell>
          <cell r="N627" t="str">
            <v>E13A50</v>
          </cell>
          <cell r="O627" t="str">
            <v>BENGKEL</v>
          </cell>
          <cell r="P627">
            <v>5</v>
          </cell>
          <cell r="Q627">
            <v>5</v>
          </cell>
          <cell r="R627">
            <v>5</v>
          </cell>
          <cell r="S627">
            <v>15</v>
          </cell>
          <cell r="T627">
            <v>4</v>
          </cell>
          <cell r="U627">
            <v>4</v>
          </cell>
          <cell r="V627">
            <v>0</v>
          </cell>
          <cell r="W627">
            <v>54</v>
          </cell>
          <cell r="X627">
            <v>38612</v>
          </cell>
        </row>
        <row r="628">
          <cell r="A628" t="str">
            <v>425593</v>
          </cell>
          <cell r="B628" t="str">
            <v xml:space="preserve">MARADEN SIANIPAR  A.MA  </v>
          </cell>
          <cell r="C628" t="str">
            <v>08</v>
          </cell>
          <cell r="D628" t="str">
            <v>01/04/2003</v>
          </cell>
          <cell r="E628" t="str">
            <v>PERENCANAAN INSTRUMENT AREA-I</v>
          </cell>
          <cell r="F628" t="str">
            <v>06</v>
          </cell>
          <cell r="G628" t="str">
            <v>01/12/2003</v>
          </cell>
          <cell r="H628">
            <v>18604</v>
          </cell>
          <cell r="I628" t="str">
            <v>0000065565</v>
          </cell>
          <cell r="J628" t="str">
            <v>D2</v>
          </cell>
          <cell r="K628" t="str">
            <v>AKA INST/ELKA II</v>
          </cell>
          <cell r="L628" t="str">
            <v>PLAJU</v>
          </cell>
          <cell r="M628" t="str">
            <v>22/06/1970</v>
          </cell>
          <cell r="N628" t="str">
            <v>E13A10</v>
          </cell>
          <cell r="O628" t="str">
            <v>PERENCANAAN</v>
          </cell>
          <cell r="P628">
            <v>5</v>
          </cell>
          <cell r="Q628">
            <v>6</v>
          </cell>
          <cell r="R628">
            <v>5</v>
          </cell>
          <cell r="S628">
            <v>16.666666666666668</v>
          </cell>
          <cell r="T628">
            <v>5</v>
          </cell>
          <cell r="U628">
            <v>1</v>
          </cell>
          <cell r="V628">
            <v>-2</v>
          </cell>
          <cell r="W628">
            <v>54</v>
          </cell>
          <cell r="X628">
            <v>38693</v>
          </cell>
        </row>
        <row r="629">
          <cell r="A629" t="str">
            <v>425658</v>
          </cell>
          <cell r="B629" t="str">
            <v xml:space="preserve">M. LUTHFIE BARSYAF    </v>
          </cell>
          <cell r="C629" t="str">
            <v>09</v>
          </cell>
          <cell r="D629" t="str">
            <v>01/10/2003</v>
          </cell>
          <cell r="E629" t="str">
            <v>KKM MESIN AMK-IS-FSP KL</v>
          </cell>
          <cell r="F629" t="str">
            <v>09</v>
          </cell>
          <cell r="G629" t="str">
            <v>01/06/2001</v>
          </cell>
          <cell r="H629">
            <v>19135</v>
          </cell>
          <cell r="I629" t="str">
            <v>0000056665</v>
          </cell>
          <cell r="K629" t="str">
            <v>AHLI MESIN KAPAL PEL. TER</v>
          </cell>
          <cell r="L629" t="str">
            <v>PLAJU</v>
          </cell>
          <cell r="M629" t="str">
            <v>06/11/1974</v>
          </cell>
          <cell r="N629" t="str">
            <v>E13C00</v>
          </cell>
          <cell r="O629" t="str">
            <v>DOK &amp; PKP</v>
          </cell>
          <cell r="P629">
            <v>6</v>
          </cell>
          <cell r="Q629">
            <v>6</v>
          </cell>
          <cell r="R629">
            <v>5</v>
          </cell>
          <cell r="S629">
            <v>18.333333333333332</v>
          </cell>
          <cell r="T629" t="e">
            <v>#N/A</v>
          </cell>
          <cell r="U629">
            <v>3</v>
          </cell>
          <cell r="V629">
            <v>0</v>
          </cell>
          <cell r="W629">
            <v>52</v>
          </cell>
          <cell r="X629">
            <v>39223</v>
          </cell>
        </row>
        <row r="630">
          <cell r="A630" t="str">
            <v>425803</v>
          </cell>
          <cell r="B630" t="str">
            <v xml:space="preserve">HIDAYAT    </v>
          </cell>
          <cell r="C630" t="str">
            <v>11</v>
          </cell>
          <cell r="D630" t="str">
            <v>01/04/2002</v>
          </cell>
          <cell r="E630" t="str">
            <v>OPR. TANK RPM 5</v>
          </cell>
          <cell r="F630" t="str">
            <v>11</v>
          </cell>
          <cell r="G630" t="str">
            <v>03/01/2000</v>
          </cell>
          <cell r="H630">
            <v>19581</v>
          </cell>
          <cell r="I630" t="str">
            <v>0000035665</v>
          </cell>
          <cell r="J630" t="str">
            <v>SMA</v>
          </cell>
          <cell r="K630" t="str">
            <v>SMA.SOS/PERSAMAAN</v>
          </cell>
          <cell r="L630" t="str">
            <v>SUNGAI GERONG</v>
          </cell>
          <cell r="M630" t="str">
            <v>08/11/1974</v>
          </cell>
          <cell r="N630" t="str">
            <v>E13119</v>
          </cell>
          <cell r="O630" t="str">
            <v>I T P</v>
          </cell>
          <cell r="P630">
            <v>6</v>
          </cell>
          <cell r="Q630">
            <v>6</v>
          </cell>
          <cell r="R630">
            <v>5</v>
          </cell>
          <cell r="S630">
            <v>18.333333333333332</v>
          </cell>
          <cell r="T630">
            <v>3</v>
          </cell>
          <cell r="U630">
            <v>4</v>
          </cell>
          <cell r="V630">
            <v>0</v>
          </cell>
          <cell r="W630">
            <v>51</v>
          </cell>
          <cell r="X630">
            <v>39670</v>
          </cell>
        </row>
        <row r="631">
          <cell r="A631" t="str">
            <v>427148</v>
          </cell>
          <cell r="B631" t="str">
            <v xml:space="preserve">JAZID  SE  </v>
          </cell>
          <cell r="C631" t="str">
            <v>07</v>
          </cell>
          <cell r="D631" t="str">
            <v>01/04/2002</v>
          </cell>
          <cell r="E631" t="str">
            <v>TEKNISI PIPE FITTER</v>
          </cell>
          <cell r="F631" t="str">
            <v>07</v>
          </cell>
          <cell r="G631" t="str">
            <v>01/10/2002</v>
          </cell>
          <cell r="H631">
            <v>18258</v>
          </cell>
          <cell r="I631" t="str">
            <v>0000055655</v>
          </cell>
          <cell r="J631" t="str">
            <v>S1</v>
          </cell>
          <cell r="K631" t="str">
            <v>EKONOMI MANAGEMENT</v>
          </cell>
          <cell r="L631" t="str">
            <v>PLAJU</v>
          </cell>
          <cell r="M631" t="str">
            <v>21/11/1974</v>
          </cell>
          <cell r="N631" t="str">
            <v>E13A50</v>
          </cell>
          <cell r="O631" t="str">
            <v>BENGKEL</v>
          </cell>
          <cell r="P631">
            <v>6</v>
          </cell>
          <cell r="Q631">
            <v>5</v>
          </cell>
          <cell r="R631">
            <v>5</v>
          </cell>
          <cell r="S631">
            <v>16.666666666666668</v>
          </cell>
          <cell r="T631">
            <v>7</v>
          </cell>
          <cell r="U631">
            <v>2</v>
          </cell>
          <cell r="V631">
            <v>0</v>
          </cell>
          <cell r="W631">
            <v>55</v>
          </cell>
          <cell r="X631">
            <v>38347</v>
          </cell>
        </row>
        <row r="632">
          <cell r="A632" t="str">
            <v>427156</v>
          </cell>
          <cell r="B632" t="str">
            <v xml:space="preserve">M. YAMIN SAID    </v>
          </cell>
          <cell r="C632" t="str">
            <v>08</v>
          </cell>
          <cell r="D632" t="str">
            <v>01/10/2003</v>
          </cell>
          <cell r="E632" t="str">
            <v>AST. HARIAN LAB  PETKIM</v>
          </cell>
          <cell r="F632" t="str">
            <v>08</v>
          </cell>
          <cell r="G632" t="str">
            <v>03/01/2000</v>
          </cell>
          <cell r="H632">
            <v>19826</v>
          </cell>
          <cell r="I632" t="str">
            <v>0000045565</v>
          </cell>
          <cell r="J632" t="str">
            <v>SMA</v>
          </cell>
          <cell r="K632" t="str">
            <v>S.M.A-B/PASPAL</v>
          </cell>
          <cell r="L632" t="str">
            <v>PLAJU</v>
          </cell>
          <cell r="M632" t="str">
            <v>21/11/1974</v>
          </cell>
          <cell r="N632" t="str">
            <v>E13140</v>
          </cell>
          <cell r="O632" t="str">
            <v>LABORATORIUM</v>
          </cell>
          <cell r="P632">
            <v>5</v>
          </cell>
          <cell r="Q632">
            <v>6</v>
          </cell>
          <cell r="R632">
            <v>5</v>
          </cell>
          <cell r="S632">
            <v>16.666666666666668</v>
          </cell>
          <cell r="T632">
            <v>3</v>
          </cell>
          <cell r="U632">
            <v>4</v>
          </cell>
          <cell r="V632">
            <v>0</v>
          </cell>
          <cell r="W632">
            <v>50</v>
          </cell>
          <cell r="X632">
            <v>39915</v>
          </cell>
        </row>
        <row r="633">
          <cell r="A633" t="str">
            <v>427237</v>
          </cell>
          <cell r="B633" t="str">
            <v xml:space="preserve">ROSDIAN EFFENDY    </v>
          </cell>
          <cell r="C633" t="str">
            <v>07</v>
          </cell>
          <cell r="D633" t="str">
            <v>01/04/2003</v>
          </cell>
          <cell r="E633" t="str">
            <v>AST. LAB ADM GUDANG</v>
          </cell>
          <cell r="F633" t="str">
            <v>07</v>
          </cell>
          <cell r="G633" t="str">
            <v>03/01/2000</v>
          </cell>
          <cell r="H633">
            <v>19600</v>
          </cell>
          <cell r="I633" t="str">
            <v>0000056566</v>
          </cell>
          <cell r="J633" t="str">
            <v>D3</v>
          </cell>
          <cell r="K633" t="str">
            <v>AKA PENG/KIL III</v>
          </cell>
          <cell r="L633" t="str">
            <v>PLAJU</v>
          </cell>
          <cell r="M633" t="str">
            <v>21/11/1974</v>
          </cell>
          <cell r="N633" t="str">
            <v>E13140</v>
          </cell>
          <cell r="O633" t="str">
            <v>LABORATORIUM</v>
          </cell>
          <cell r="P633">
            <v>5</v>
          </cell>
          <cell r="Q633">
            <v>6</v>
          </cell>
          <cell r="R633">
            <v>6</v>
          </cell>
          <cell r="S633">
            <v>18.333333333333332</v>
          </cell>
          <cell r="T633">
            <v>6</v>
          </cell>
          <cell r="U633">
            <v>4</v>
          </cell>
          <cell r="V633">
            <v>0</v>
          </cell>
          <cell r="W633">
            <v>51</v>
          </cell>
          <cell r="X633">
            <v>39689</v>
          </cell>
        </row>
        <row r="634">
          <cell r="A634" t="str">
            <v>427375</v>
          </cell>
          <cell r="B634" t="str">
            <v xml:space="preserve">ANWAR SUPARNO  A.P  </v>
          </cell>
          <cell r="C634" t="str">
            <v>08</v>
          </cell>
          <cell r="D634" t="str">
            <v>01/04/2002</v>
          </cell>
          <cell r="E634" t="str">
            <v>AST. HARIAN LAB  PETKIM</v>
          </cell>
          <cell r="F634" t="str">
            <v>08</v>
          </cell>
          <cell r="G634" t="str">
            <v>03/01/2000</v>
          </cell>
          <cell r="H634">
            <v>18578</v>
          </cell>
          <cell r="I634" t="str">
            <v>0000055666</v>
          </cell>
          <cell r="J634" t="str">
            <v>D1</v>
          </cell>
          <cell r="K634" t="str">
            <v>AKA PENGOL/KIL I</v>
          </cell>
          <cell r="L634" t="str">
            <v>PLAJU</v>
          </cell>
          <cell r="M634" t="str">
            <v>22/11/1974</v>
          </cell>
          <cell r="N634" t="str">
            <v>E13140</v>
          </cell>
          <cell r="O634" t="str">
            <v>LABORATORIUM</v>
          </cell>
          <cell r="P634">
            <v>6</v>
          </cell>
          <cell r="Q634">
            <v>6</v>
          </cell>
          <cell r="R634">
            <v>6</v>
          </cell>
          <cell r="S634">
            <v>20</v>
          </cell>
          <cell r="T634">
            <v>4</v>
          </cell>
          <cell r="U634">
            <v>4</v>
          </cell>
          <cell r="V634">
            <v>0</v>
          </cell>
          <cell r="W634">
            <v>54</v>
          </cell>
          <cell r="X634">
            <v>38667</v>
          </cell>
        </row>
        <row r="635">
          <cell r="A635" t="str">
            <v>427456</v>
          </cell>
          <cell r="B635" t="str">
            <v xml:space="preserve">ACHMAD MAMUN  DRS IR </v>
          </cell>
          <cell r="C635" t="str">
            <v>04</v>
          </cell>
          <cell r="D635" t="str">
            <v>01/10/2000</v>
          </cell>
          <cell r="E635" t="str">
            <v>PWS. NRE &amp; SIP</v>
          </cell>
          <cell r="F635" t="str">
            <v>04</v>
          </cell>
          <cell r="G635" t="str">
            <v>31/12/2000</v>
          </cell>
          <cell r="H635">
            <v>18456</v>
          </cell>
          <cell r="I635" t="str">
            <v>0000066665</v>
          </cell>
          <cell r="J635" t="str">
            <v>S1</v>
          </cell>
          <cell r="K635" t="str">
            <v>TEKNIK MESIN</v>
          </cell>
          <cell r="L635" t="str">
            <v>SUNGAI GERONG</v>
          </cell>
          <cell r="M635" t="str">
            <v>23/11/1974</v>
          </cell>
          <cell r="N635" t="str">
            <v>E13A40</v>
          </cell>
          <cell r="O635" t="str">
            <v>PEM-III</v>
          </cell>
          <cell r="P635">
            <v>6</v>
          </cell>
          <cell r="Q635">
            <v>6</v>
          </cell>
          <cell r="R635">
            <v>5</v>
          </cell>
          <cell r="S635">
            <v>18.333333333333332</v>
          </cell>
          <cell r="T635">
            <v>7</v>
          </cell>
          <cell r="U635">
            <v>4</v>
          </cell>
          <cell r="V635">
            <v>0</v>
          </cell>
          <cell r="W635">
            <v>54</v>
          </cell>
          <cell r="X635">
            <v>38545</v>
          </cell>
        </row>
        <row r="636">
          <cell r="A636" t="str">
            <v>427472</v>
          </cell>
          <cell r="B636" t="str">
            <v xml:space="preserve">S. HARAHAP  DRS  </v>
          </cell>
          <cell r="C636" t="str">
            <v>04</v>
          </cell>
          <cell r="D636" t="str">
            <v>01/10/2000</v>
          </cell>
          <cell r="E636" t="str">
            <v>PWS. GUDANG ANG &amp; ANALIS</v>
          </cell>
          <cell r="F636" t="str">
            <v>04</v>
          </cell>
          <cell r="G636" t="str">
            <v>01/02/2004</v>
          </cell>
          <cell r="H636">
            <v>18810</v>
          </cell>
          <cell r="I636" t="str">
            <v>0000066666</v>
          </cell>
          <cell r="J636" t="str">
            <v>S1</v>
          </cell>
          <cell r="K636" t="str">
            <v>EKONOMI MANAGEMENT</v>
          </cell>
          <cell r="L636" t="str">
            <v>SUNGAI GERONG</v>
          </cell>
          <cell r="M636" t="str">
            <v>23/11/1974</v>
          </cell>
          <cell r="N636" t="str">
            <v>E13A10</v>
          </cell>
          <cell r="O636" t="str">
            <v>PERENCANAAN</v>
          </cell>
          <cell r="P636">
            <v>6</v>
          </cell>
          <cell r="Q636">
            <v>6</v>
          </cell>
          <cell r="R636">
            <v>6</v>
          </cell>
          <cell r="S636">
            <v>20</v>
          </cell>
          <cell r="T636">
            <v>7</v>
          </cell>
          <cell r="U636">
            <v>0</v>
          </cell>
          <cell r="V636">
            <v>0</v>
          </cell>
          <cell r="W636">
            <v>53</v>
          </cell>
          <cell r="X636">
            <v>38899</v>
          </cell>
        </row>
        <row r="637">
          <cell r="A637" t="str">
            <v>427683</v>
          </cell>
          <cell r="B637" t="str">
            <v xml:space="preserve">ROSMAN ROHANI    </v>
          </cell>
          <cell r="C637" t="str">
            <v>07</v>
          </cell>
          <cell r="D637" t="str">
            <v>01/04/2002</v>
          </cell>
          <cell r="E637" t="str">
            <v>K.K.M. FB.WISNU XI</v>
          </cell>
          <cell r="F637" t="str">
            <v>07</v>
          </cell>
          <cell r="G637" t="str">
            <v>03/01/2000</v>
          </cell>
          <cell r="H637">
            <v>19513</v>
          </cell>
          <cell r="I637" t="str">
            <v>0000056555</v>
          </cell>
          <cell r="J637" t="str">
            <v>SMA</v>
          </cell>
          <cell r="K637" t="str">
            <v>MESIN MOTOR DIESEL (MMD)</v>
          </cell>
          <cell r="L637" t="str">
            <v>PLAJU</v>
          </cell>
          <cell r="M637" t="str">
            <v>26/11/1974</v>
          </cell>
          <cell r="N637" t="str">
            <v>E13C00</v>
          </cell>
          <cell r="O637" t="str">
            <v>DOK &amp; PKP</v>
          </cell>
          <cell r="P637">
            <v>5</v>
          </cell>
          <cell r="Q637">
            <v>5</v>
          </cell>
          <cell r="R637">
            <v>5</v>
          </cell>
          <cell r="S637">
            <v>15</v>
          </cell>
          <cell r="T637">
            <v>3</v>
          </cell>
          <cell r="U637">
            <v>4</v>
          </cell>
          <cell r="V637">
            <v>0</v>
          </cell>
          <cell r="W637">
            <v>51</v>
          </cell>
          <cell r="X637">
            <v>39602</v>
          </cell>
        </row>
        <row r="638">
          <cell r="A638" t="str">
            <v>427934</v>
          </cell>
          <cell r="B638" t="str">
            <v xml:space="preserve">A. SOFYAN AZHARI    </v>
          </cell>
          <cell r="C638" t="str">
            <v>09</v>
          </cell>
          <cell r="D638" t="str">
            <v>01/04/2003</v>
          </cell>
          <cell r="E638" t="str">
            <v>TEKNISI NON ROT EQUIP.</v>
          </cell>
          <cell r="F638" t="str">
            <v>09</v>
          </cell>
          <cell r="G638" t="str">
            <v>01/10/2002</v>
          </cell>
          <cell r="H638">
            <v>18880</v>
          </cell>
          <cell r="I638" t="str">
            <v>0000046655</v>
          </cell>
          <cell r="J638" t="str">
            <v>SMK</v>
          </cell>
          <cell r="K638" t="str">
            <v>K K P A / K P A A</v>
          </cell>
          <cell r="L638" t="str">
            <v>PLAJU</v>
          </cell>
          <cell r="M638" t="str">
            <v>30/11/1974</v>
          </cell>
          <cell r="N638" t="str">
            <v>E13A50</v>
          </cell>
          <cell r="O638" t="str">
            <v>BENGKEL</v>
          </cell>
          <cell r="P638">
            <v>6</v>
          </cell>
          <cell r="Q638">
            <v>5</v>
          </cell>
          <cell r="R638">
            <v>5</v>
          </cell>
          <cell r="S638">
            <v>16.666666666666668</v>
          </cell>
          <cell r="T638">
            <v>3</v>
          </cell>
          <cell r="U638">
            <v>2</v>
          </cell>
          <cell r="V638">
            <v>0</v>
          </cell>
          <cell r="W638">
            <v>53</v>
          </cell>
          <cell r="X638">
            <v>38969</v>
          </cell>
        </row>
        <row r="639">
          <cell r="A639" t="str">
            <v>427967</v>
          </cell>
          <cell r="B639" t="str">
            <v xml:space="preserve">KAYUBIYANTO  ST.  </v>
          </cell>
          <cell r="C639" t="str">
            <v>09</v>
          </cell>
          <cell r="D639" t="str">
            <v>01/04/2001</v>
          </cell>
          <cell r="E639" t="str">
            <v>PWS. CD TENGAH</v>
          </cell>
          <cell r="F639" t="str">
            <v>07</v>
          </cell>
          <cell r="G639" t="str">
            <v>01/07/2001</v>
          </cell>
          <cell r="H639">
            <v>19803</v>
          </cell>
          <cell r="I639" t="str">
            <v>0000066666</v>
          </cell>
          <cell r="J639" t="str">
            <v>S1</v>
          </cell>
          <cell r="K639" t="str">
            <v>TEKNIK KIMIA</v>
          </cell>
          <cell r="L639" t="str">
            <v>PLAJU</v>
          </cell>
          <cell r="M639" t="str">
            <v>30/11/1974</v>
          </cell>
          <cell r="N639" t="str">
            <v>E13111</v>
          </cell>
          <cell r="O639" t="str">
            <v>CD &amp; GP</v>
          </cell>
          <cell r="P639">
            <v>6</v>
          </cell>
          <cell r="Q639">
            <v>6</v>
          </cell>
          <cell r="R639">
            <v>6</v>
          </cell>
          <cell r="S639">
            <v>20</v>
          </cell>
          <cell r="T639">
            <v>7</v>
          </cell>
          <cell r="U639">
            <v>3</v>
          </cell>
          <cell r="V639">
            <v>-2</v>
          </cell>
          <cell r="W639">
            <v>50</v>
          </cell>
          <cell r="X639">
            <v>39892</v>
          </cell>
        </row>
        <row r="640">
          <cell r="A640" t="str">
            <v>427983</v>
          </cell>
          <cell r="B640" t="str">
            <v xml:space="preserve">MALIKI    </v>
          </cell>
          <cell r="C640" t="str">
            <v>09</v>
          </cell>
          <cell r="D640" t="str">
            <v>01/04/2002</v>
          </cell>
          <cell r="E640" t="str">
            <v>AST. JAGA PTL PS - 2</v>
          </cell>
          <cell r="F640" t="str">
            <v>09</v>
          </cell>
          <cell r="G640" t="str">
            <v>03/01/2000</v>
          </cell>
          <cell r="H640">
            <v>18355</v>
          </cell>
          <cell r="I640" t="str">
            <v>0000066655</v>
          </cell>
          <cell r="J640" t="str">
            <v>SMA</v>
          </cell>
          <cell r="K640" t="str">
            <v>P K MIGAS</v>
          </cell>
          <cell r="L640" t="str">
            <v>PLAJU</v>
          </cell>
          <cell r="M640" t="str">
            <v>30/11/1974</v>
          </cell>
          <cell r="N640" t="str">
            <v>E13118</v>
          </cell>
          <cell r="O640" t="str">
            <v>U T L</v>
          </cell>
          <cell r="P640">
            <v>6</v>
          </cell>
          <cell r="Q640">
            <v>5</v>
          </cell>
          <cell r="R640">
            <v>5</v>
          </cell>
          <cell r="S640">
            <v>16.666666666666668</v>
          </cell>
          <cell r="T640">
            <v>3</v>
          </cell>
          <cell r="U640">
            <v>4</v>
          </cell>
          <cell r="V640">
            <v>0</v>
          </cell>
          <cell r="W640">
            <v>54</v>
          </cell>
          <cell r="X640">
            <v>38444</v>
          </cell>
        </row>
        <row r="641">
          <cell r="A641" t="str">
            <v>428014</v>
          </cell>
          <cell r="B641" t="str">
            <v xml:space="preserve">MASRIL    </v>
          </cell>
          <cell r="C641" t="str">
            <v>08</v>
          </cell>
          <cell r="D641" t="str">
            <v>01/04/2002</v>
          </cell>
          <cell r="E641" t="str">
            <v>AST. JAGA TA</v>
          </cell>
          <cell r="F641" t="str">
            <v>07</v>
          </cell>
          <cell r="G641" t="str">
            <v>16/09/2002</v>
          </cell>
          <cell r="H641">
            <v>18835</v>
          </cell>
          <cell r="I641" t="str">
            <v>0000056656</v>
          </cell>
          <cell r="J641" t="str">
            <v>SMK</v>
          </cell>
          <cell r="K641" t="str">
            <v>S.T.M  MESIN</v>
          </cell>
          <cell r="L641" t="str">
            <v>PLAJU</v>
          </cell>
          <cell r="M641" t="str">
            <v>30/11/1974</v>
          </cell>
          <cell r="N641" t="str">
            <v>E13132</v>
          </cell>
          <cell r="O641" t="str">
            <v>TA/PTA</v>
          </cell>
          <cell r="P641">
            <v>6</v>
          </cell>
          <cell r="Q641">
            <v>5</v>
          </cell>
          <cell r="R641">
            <v>6</v>
          </cell>
          <cell r="S641">
            <v>18.333333333333332</v>
          </cell>
          <cell r="T641">
            <v>3</v>
          </cell>
          <cell r="U641">
            <v>2</v>
          </cell>
          <cell r="V641">
            <v>-1</v>
          </cell>
          <cell r="W641">
            <v>53</v>
          </cell>
          <cell r="X641">
            <v>38924</v>
          </cell>
        </row>
        <row r="642">
          <cell r="A642" t="str">
            <v>428022</v>
          </cell>
          <cell r="B642" t="str">
            <v xml:space="preserve">MUCHTAR    </v>
          </cell>
          <cell r="C642" t="str">
            <v>09</v>
          </cell>
          <cell r="D642" t="str">
            <v>01/04/2002</v>
          </cell>
          <cell r="E642" t="str">
            <v>AST. CDU V</v>
          </cell>
          <cell r="F642" t="str">
            <v>08</v>
          </cell>
          <cell r="G642" t="str">
            <v>03/01/2000</v>
          </cell>
          <cell r="H642">
            <v>18382</v>
          </cell>
          <cell r="I642" t="str">
            <v>0000066666</v>
          </cell>
          <cell r="J642" t="str">
            <v>SMA</v>
          </cell>
          <cell r="K642" t="str">
            <v>S.M.A / SOSIAL</v>
          </cell>
          <cell r="L642" t="str">
            <v>PLAJU</v>
          </cell>
          <cell r="M642" t="str">
            <v>30/11/1974</v>
          </cell>
          <cell r="N642" t="str">
            <v>E13111</v>
          </cell>
          <cell r="O642" t="str">
            <v>CD &amp; GP</v>
          </cell>
          <cell r="P642">
            <v>6</v>
          </cell>
          <cell r="Q642">
            <v>6</v>
          </cell>
          <cell r="R642">
            <v>6</v>
          </cell>
          <cell r="S642">
            <v>20</v>
          </cell>
          <cell r="T642">
            <v>3</v>
          </cell>
          <cell r="U642">
            <v>4</v>
          </cell>
          <cell r="V642">
            <v>-1</v>
          </cell>
          <cell r="W642">
            <v>54</v>
          </cell>
          <cell r="X642">
            <v>38471</v>
          </cell>
        </row>
        <row r="643">
          <cell r="A643" t="str">
            <v>428055</v>
          </cell>
          <cell r="B643" t="str">
            <v xml:space="preserve">JUANITA OSTOVIA  S    </v>
          </cell>
          <cell r="C643" t="str">
            <v>09</v>
          </cell>
          <cell r="D643" t="str">
            <v>01/10/1999</v>
          </cell>
          <cell r="E643" t="str">
            <v>PWS. PEMASARAN</v>
          </cell>
          <cell r="F643" t="str">
            <v>07</v>
          </cell>
          <cell r="G643" t="str">
            <v>20/12/2002</v>
          </cell>
          <cell r="H643">
            <v>18498</v>
          </cell>
          <cell r="I643" t="str">
            <v>0000054445</v>
          </cell>
          <cell r="J643" t="str">
            <v>SMK</v>
          </cell>
          <cell r="K643" t="str">
            <v>S G P T</v>
          </cell>
          <cell r="L643" t="str">
            <v>PLAJU</v>
          </cell>
          <cell r="M643" t="str">
            <v>30/11/1974</v>
          </cell>
          <cell r="N643" t="str">
            <v>E13760</v>
          </cell>
          <cell r="O643" t="str">
            <v>DIKLAT</v>
          </cell>
          <cell r="P643">
            <v>4</v>
          </cell>
          <cell r="Q643">
            <v>4</v>
          </cell>
          <cell r="R643">
            <v>5</v>
          </cell>
          <cell r="S643">
            <v>11.666666666666666</v>
          </cell>
          <cell r="T643">
            <v>3</v>
          </cell>
          <cell r="U643">
            <v>2</v>
          </cell>
          <cell r="V643">
            <v>-2</v>
          </cell>
          <cell r="W643">
            <v>54</v>
          </cell>
          <cell r="X643">
            <v>38587</v>
          </cell>
        </row>
        <row r="644">
          <cell r="A644" t="str">
            <v>428096</v>
          </cell>
          <cell r="B644" t="str">
            <v xml:space="preserve">ST. WHINA MUSTAFA    </v>
          </cell>
          <cell r="C644" t="str">
            <v>09</v>
          </cell>
          <cell r="D644" t="str">
            <v>01/10/2000</v>
          </cell>
          <cell r="E644" t="str">
            <v>TEKNISI RIGGER</v>
          </cell>
          <cell r="F644" t="str">
            <v>08</v>
          </cell>
          <cell r="G644" t="str">
            <v>01/10/2002</v>
          </cell>
          <cell r="H644">
            <v>18850</v>
          </cell>
          <cell r="I644" t="str">
            <v>0000055566</v>
          </cell>
          <cell r="J644" t="str">
            <v>D1</v>
          </cell>
          <cell r="K644" t="str">
            <v>PKL - PENGOLAHAN. I</v>
          </cell>
          <cell r="L644" t="str">
            <v>PLAJU</v>
          </cell>
          <cell r="M644" t="str">
            <v>30/11/1974</v>
          </cell>
          <cell r="N644" t="str">
            <v>E13A50</v>
          </cell>
          <cell r="O644" t="str">
            <v>BENGKEL</v>
          </cell>
          <cell r="P644">
            <v>5</v>
          </cell>
          <cell r="Q644">
            <v>6</v>
          </cell>
          <cell r="R644">
            <v>6</v>
          </cell>
          <cell r="S644">
            <v>18.333333333333332</v>
          </cell>
          <cell r="T644">
            <v>4</v>
          </cell>
          <cell r="U644">
            <v>2</v>
          </cell>
          <cell r="V644">
            <v>-1</v>
          </cell>
          <cell r="W644">
            <v>53</v>
          </cell>
          <cell r="X644">
            <v>38939</v>
          </cell>
        </row>
        <row r="645">
          <cell r="A645" t="str">
            <v>428111</v>
          </cell>
          <cell r="B645" t="str">
            <v xml:space="preserve">TAUFIK RUSLI    </v>
          </cell>
          <cell r="C645" t="str">
            <v>07</v>
          </cell>
          <cell r="D645" t="str">
            <v>01/10/2001</v>
          </cell>
          <cell r="E645" t="str">
            <v>K.K.M. TB. SAMBU</v>
          </cell>
          <cell r="F645" t="str">
            <v>07</v>
          </cell>
          <cell r="G645" t="str">
            <v>03/01/2000</v>
          </cell>
          <cell r="H645">
            <v>18098</v>
          </cell>
          <cell r="I645" t="str">
            <v>0000046555</v>
          </cell>
          <cell r="J645" t="str">
            <v>SMA</v>
          </cell>
          <cell r="K645" t="str">
            <v>MESIN MOTOR DIESEL (MMD)</v>
          </cell>
          <cell r="L645" t="str">
            <v>PLAJU</v>
          </cell>
          <cell r="M645" t="str">
            <v>30/11/1974</v>
          </cell>
          <cell r="N645" t="str">
            <v>E13C00</v>
          </cell>
          <cell r="O645" t="str">
            <v>DOK &amp; PKP</v>
          </cell>
          <cell r="P645">
            <v>5</v>
          </cell>
          <cell r="Q645">
            <v>5</v>
          </cell>
          <cell r="R645">
            <v>5</v>
          </cell>
          <cell r="S645">
            <v>15</v>
          </cell>
          <cell r="T645">
            <v>3</v>
          </cell>
          <cell r="U645">
            <v>4</v>
          </cell>
          <cell r="V645">
            <v>0</v>
          </cell>
          <cell r="W645">
            <v>55</v>
          </cell>
          <cell r="X645">
            <v>38187</v>
          </cell>
        </row>
        <row r="646">
          <cell r="A646" t="str">
            <v>428177</v>
          </cell>
          <cell r="B646" t="str">
            <v xml:space="preserve">ABDUL RACHMAN  A.P  </v>
          </cell>
          <cell r="C646" t="str">
            <v>09</v>
          </cell>
          <cell r="D646" t="str">
            <v>01/04/2001</v>
          </cell>
          <cell r="E646" t="str">
            <v>AST. ALKYLASI &amp; SAU</v>
          </cell>
          <cell r="F646" t="str">
            <v>08</v>
          </cell>
          <cell r="G646" t="str">
            <v>03/01/2000</v>
          </cell>
          <cell r="H646">
            <v>19419</v>
          </cell>
          <cell r="I646" t="str">
            <v>0000056666</v>
          </cell>
          <cell r="J646" t="str">
            <v>D1</v>
          </cell>
          <cell r="K646" t="str">
            <v>AKA PENGOL/KIL I</v>
          </cell>
          <cell r="L646" t="str">
            <v>PLAJU</v>
          </cell>
          <cell r="M646" t="str">
            <v>11/07/1974</v>
          </cell>
          <cell r="N646" t="str">
            <v>E13111</v>
          </cell>
          <cell r="O646" t="str">
            <v>CD &amp; GP</v>
          </cell>
          <cell r="P646">
            <v>6</v>
          </cell>
          <cell r="Q646">
            <v>6</v>
          </cell>
          <cell r="R646">
            <v>6</v>
          </cell>
          <cell r="S646">
            <v>20</v>
          </cell>
          <cell r="T646">
            <v>4</v>
          </cell>
          <cell r="U646">
            <v>4</v>
          </cell>
          <cell r="V646">
            <v>-1</v>
          </cell>
          <cell r="W646">
            <v>51</v>
          </cell>
          <cell r="X646">
            <v>39508</v>
          </cell>
        </row>
        <row r="647">
          <cell r="A647" t="str">
            <v>428241</v>
          </cell>
          <cell r="B647" t="str">
            <v xml:space="preserve">ACHMAD RIVAI    </v>
          </cell>
          <cell r="C647" t="str">
            <v>10</v>
          </cell>
          <cell r="D647" t="str">
            <v>01/04/2000</v>
          </cell>
          <cell r="E647" t="str">
            <v>AST. JAGA AREA-II PL</v>
          </cell>
          <cell r="F647" t="str">
            <v>09</v>
          </cell>
          <cell r="G647" t="str">
            <v>01/10/2003</v>
          </cell>
          <cell r="H647">
            <v>18485</v>
          </cell>
          <cell r="I647" t="str">
            <v>0000054565</v>
          </cell>
          <cell r="J647" t="str">
            <v>SMK</v>
          </cell>
          <cell r="K647" t="str">
            <v>K K P A</v>
          </cell>
          <cell r="L647" t="str">
            <v>SUNGAI GERONG</v>
          </cell>
          <cell r="M647" t="str">
            <v>24/10/1970</v>
          </cell>
          <cell r="N647" t="str">
            <v>E13119</v>
          </cell>
          <cell r="O647" t="str">
            <v>I T P</v>
          </cell>
          <cell r="P647">
            <v>5</v>
          </cell>
          <cell r="Q647">
            <v>6</v>
          </cell>
          <cell r="R647">
            <v>5</v>
          </cell>
          <cell r="S647">
            <v>16.666666666666668</v>
          </cell>
          <cell r="T647">
            <v>3</v>
          </cell>
          <cell r="U647">
            <v>1</v>
          </cell>
          <cell r="V647">
            <v>-1</v>
          </cell>
          <cell r="W647">
            <v>54</v>
          </cell>
          <cell r="X647">
            <v>38574</v>
          </cell>
        </row>
        <row r="648">
          <cell r="A648" t="str">
            <v>428322</v>
          </cell>
          <cell r="B648" t="str">
            <v xml:space="preserve">ALIMIN A RACHMAN    </v>
          </cell>
          <cell r="C648" t="str">
            <v>11</v>
          </cell>
          <cell r="D648" t="str">
            <v>01/04/2001</v>
          </cell>
          <cell r="E648" t="str">
            <v>PMK. DEMIN SEI.GERONG</v>
          </cell>
          <cell r="F648" t="str">
            <v>10</v>
          </cell>
          <cell r="G648" t="str">
            <v>01/08/2003</v>
          </cell>
          <cell r="H648">
            <v>20174</v>
          </cell>
          <cell r="I648" t="str">
            <v>0000046645</v>
          </cell>
          <cell r="J648" t="str">
            <v>SD</v>
          </cell>
          <cell r="K648" t="str">
            <v>SEKOLAH DASAR</v>
          </cell>
          <cell r="L648" t="str">
            <v>SUNGAI GERONG</v>
          </cell>
          <cell r="M648" t="str">
            <v>17/06/1972</v>
          </cell>
          <cell r="N648" t="str">
            <v>E13118</v>
          </cell>
          <cell r="O648" t="str">
            <v>U T L</v>
          </cell>
          <cell r="P648">
            <v>6</v>
          </cell>
          <cell r="Q648">
            <v>4</v>
          </cell>
          <cell r="R648">
            <v>5</v>
          </cell>
          <cell r="S648">
            <v>15</v>
          </cell>
          <cell r="T648">
            <v>1</v>
          </cell>
          <cell r="U648">
            <v>1</v>
          </cell>
          <cell r="V648">
            <v>-1</v>
          </cell>
          <cell r="W648">
            <v>49</v>
          </cell>
          <cell r="X648">
            <v>40263</v>
          </cell>
        </row>
        <row r="649">
          <cell r="A649" t="str">
            <v>428355</v>
          </cell>
          <cell r="B649" t="str">
            <v xml:space="preserve">AMZAH    </v>
          </cell>
          <cell r="C649" t="str">
            <v>10</v>
          </cell>
          <cell r="D649" t="str">
            <v>01/04/2003</v>
          </cell>
          <cell r="E649" t="str">
            <v>PTR. ADM &amp; DOKUMEN ENJ</v>
          </cell>
          <cell r="F649" t="str">
            <v>10</v>
          </cell>
          <cell r="G649" t="str">
            <v>03/01/2000</v>
          </cell>
          <cell r="H649">
            <v>19226</v>
          </cell>
          <cell r="I649" t="str">
            <v>0000065554</v>
          </cell>
          <cell r="J649" t="str">
            <v>SD</v>
          </cell>
          <cell r="K649" t="str">
            <v>SEKOLAH DASAR</v>
          </cell>
          <cell r="L649" t="str">
            <v>PLAJU</v>
          </cell>
          <cell r="M649" t="str">
            <v>26/10/1970</v>
          </cell>
          <cell r="N649" t="str">
            <v>E13310</v>
          </cell>
          <cell r="O649" t="str">
            <v>PE</v>
          </cell>
          <cell r="P649">
            <v>5</v>
          </cell>
          <cell r="Q649">
            <v>5</v>
          </cell>
          <cell r="R649">
            <v>4</v>
          </cell>
          <cell r="S649">
            <v>13.333333333333334</v>
          </cell>
          <cell r="T649">
            <v>1</v>
          </cell>
          <cell r="U649">
            <v>4</v>
          </cell>
          <cell r="V649">
            <v>0</v>
          </cell>
          <cell r="W649">
            <v>52</v>
          </cell>
          <cell r="X649">
            <v>39314</v>
          </cell>
        </row>
        <row r="650">
          <cell r="A650" t="str">
            <v>428363</v>
          </cell>
          <cell r="B650" t="str">
            <v xml:space="preserve">ANAS SYAFRIN    </v>
          </cell>
          <cell r="C650" t="str">
            <v>09</v>
          </cell>
          <cell r="D650" t="str">
            <v>01/04/2001</v>
          </cell>
          <cell r="E650" t="str">
            <v>TEKNISI LISTRIK</v>
          </cell>
          <cell r="F650" t="str">
            <v>08</v>
          </cell>
          <cell r="G650" t="str">
            <v>01/10/2002</v>
          </cell>
          <cell r="H650">
            <v>18144</v>
          </cell>
          <cell r="I650" t="str">
            <v>0000056555</v>
          </cell>
          <cell r="J650" t="str">
            <v>D1</v>
          </cell>
          <cell r="K650" t="str">
            <v>PKL TEKNIK MESIN I</v>
          </cell>
          <cell r="L650" t="str">
            <v>SUNGAI GERONG</v>
          </cell>
          <cell r="M650" t="str">
            <v>01/05/1972</v>
          </cell>
          <cell r="N650" t="str">
            <v>E13A50</v>
          </cell>
          <cell r="O650" t="str">
            <v>BENGKEL</v>
          </cell>
          <cell r="P650">
            <v>5</v>
          </cell>
          <cell r="Q650">
            <v>5</v>
          </cell>
          <cell r="R650">
            <v>5</v>
          </cell>
          <cell r="S650">
            <v>15</v>
          </cell>
          <cell r="T650">
            <v>4</v>
          </cell>
          <cell r="U650">
            <v>2</v>
          </cell>
          <cell r="V650">
            <v>-1</v>
          </cell>
          <cell r="W650">
            <v>55</v>
          </cell>
          <cell r="X650">
            <v>38233</v>
          </cell>
        </row>
        <row r="651">
          <cell r="A651" t="str">
            <v>428477</v>
          </cell>
          <cell r="B651" t="str">
            <v xml:space="preserve">BUSTANUL FACHMI    </v>
          </cell>
          <cell r="C651" t="str">
            <v>09</v>
          </cell>
          <cell r="D651" t="str">
            <v>01/04/2002</v>
          </cell>
          <cell r="E651" t="str">
            <v>TEKNISI RIGGER</v>
          </cell>
          <cell r="F651" t="str">
            <v>09</v>
          </cell>
          <cell r="G651" t="str">
            <v>01/10/2002</v>
          </cell>
          <cell r="H651">
            <v>18276</v>
          </cell>
          <cell r="I651" t="str">
            <v>0000045555</v>
          </cell>
          <cell r="J651" t="str">
            <v>D1</v>
          </cell>
          <cell r="K651" t="str">
            <v>PKL EKSPLORASI II</v>
          </cell>
          <cell r="L651" t="str">
            <v>PLAJU</v>
          </cell>
          <cell r="M651" t="str">
            <v>25/06/1974</v>
          </cell>
          <cell r="N651" t="str">
            <v>E13A50</v>
          </cell>
          <cell r="O651" t="str">
            <v>BENGKEL</v>
          </cell>
          <cell r="P651">
            <v>5</v>
          </cell>
          <cell r="Q651">
            <v>5</v>
          </cell>
          <cell r="R651">
            <v>5</v>
          </cell>
          <cell r="S651">
            <v>15</v>
          </cell>
          <cell r="T651">
            <v>4</v>
          </cell>
          <cell r="U651">
            <v>2</v>
          </cell>
          <cell r="V651">
            <v>0</v>
          </cell>
          <cell r="W651">
            <v>54</v>
          </cell>
          <cell r="X651">
            <v>38365</v>
          </cell>
        </row>
        <row r="652">
          <cell r="A652" t="str">
            <v>428728</v>
          </cell>
          <cell r="B652" t="str">
            <v xml:space="preserve">HUSIN A RAHMAN    </v>
          </cell>
          <cell r="C652" t="str">
            <v>10</v>
          </cell>
          <cell r="D652" t="str">
            <v>01/10/2001</v>
          </cell>
          <cell r="E652" t="str">
            <v>PMK. BOILER 2 - 8</v>
          </cell>
          <cell r="F652" t="str">
            <v>10</v>
          </cell>
          <cell r="G652" t="str">
            <v>03/01/2000</v>
          </cell>
          <cell r="H652">
            <v>19605</v>
          </cell>
          <cell r="I652" t="str">
            <v>0000055555</v>
          </cell>
          <cell r="J652" t="str">
            <v>SMA</v>
          </cell>
          <cell r="K652" t="str">
            <v>S.M.A-SASTRA/PERSAMAAN</v>
          </cell>
          <cell r="L652" t="str">
            <v>PLAJU</v>
          </cell>
          <cell r="M652" t="str">
            <v>01/08/1971</v>
          </cell>
          <cell r="N652" t="str">
            <v>E13118</v>
          </cell>
          <cell r="O652" t="str">
            <v>U T L</v>
          </cell>
          <cell r="P652">
            <v>5</v>
          </cell>
          <cell r="Q652">
            <v>5</v>
          </cell>
          <cell r="R652">
            <v>5</v>
          </cell>
          <cell r="S652">
            <v>15</v>
          </cell>
          <cell r="T652">
            <v>3</v>
          </cell>
          <cell r="U652">
            <v>4</v>
          </cell>
          <cell r="V652">
            <v>0</v>
          </cell>
          <cell r="W652">
            <v>51</v>
          </cell>
          <cell r="X652">
            <v>39694</v>
          </cell>
        </row>
        <row r="653">
          <cell r="A653" t="str">
            <v>428752</v>
          </cell>
          <cell r="B653" t="str">
            <v xml:space="preserve">IBRAHIM    </v>
          </cell>
          <cell r="C653" t="str">
            <v>08</v>
          </cell>
          <cell r="D653" t="str">
            <v>01/10/2002</v>
          </cell>
          <cell r="E653" t="str">
            <v>AST. RADIO PANTAI</v>
          </cell>
          <cell r="F653" t="str">
            <v>08</v>
          </cell>
          <cell r="G653" t="str">
            <v>03/01/2000</v>
          </cell>
          <cell r="H653">
            <v>18906</v>
          </cell>
          <cell r="I653" t="str">
            <v>0000055656</v>
          </cell>
          <cell r="J653" t="str">
            <v>SMA</v>
          </cell>
          <cell r="K653" t="str">
            <v>S.M.A-C/SOSIAL</v>
          </cell>
          <cell r="L653" t="str">
            <v>PLAJU</v>
          </cell>
          <cell r="M653" t="str">
            <v>08/07/1972</v>
          </cell>
          <cell r="N653" t="str">
            <v>E13540</v>
          </cell>
          <cell r="O653" t="str">
            <v>MARINE</v>
          </cell>
          <cell r="P653">
            <v>6</v>
          </cell>
          <cell r="Q653">
            <v>5</v>
          </cell>
          <cell r="R653">
            <v>6</v>
          </cell>
          <cell r="S653">
            <v>18.333333333333332</v>
          </cell>
          <cell r="T653">
            <v>3</v>
          </cell>
          <cell r="U653">
            <v>4</v>
          </cell>
          <cell r="V653">
            <v>0</v>
          </cell>
          <cell r="W653">
            <v>53</v>
          </cell>
          <cell r="X653">
            <v>38995</v>
          </cell>
        </row>
        <row r="654">
          <cell r="A654" t="str">
            <v>428841</v>
          </cell>
          <cell r="B654" t="str">
            <v xml:space="preserve">JOKO PUTRANTO  IR  </v>
          </cell>
          <cell r="C654" t="str">
            <v>08</v>
          </cell>
          <cell r="D654" t="str">
            <v>01/04/2001</v>
          </cell>
          <cell r="E654" t="str">
            <v>PWS. DATA ENJ &amp; STATISTIK</v>
          </cell>
          <cell r="F654" t="str">
            <v>07</v>
          </cell>
          <cell r="G654" t="str">
            <v>15/12/2001</v>
          </cell>
          <cell r="H654">
            <v>19195</v>
          </cell>
          <cell r="I654" t="str">
            <v>0000056555</v>
          </cell>
          <cell r="J654" t="str">
            <v>S1</v>
          </cell>
          <cell r="K654" t="str">
            <v>TEKNIK MESIN</v>
          </cell>
          <cell r="L654" t="str">
            <v>PLAJU</v>
          </cell>
          <cell r="M654" t="str">
            <v>01/12/1974</v>
          </cell>
          <cell r="N654" t="str">
            <v>E13330</v>
          </cell>
          <cell r="O654" t="str">
            <v>PROY ENJ</v>
          </cell>
          <cell r="P654">
            <v>5</v>
          </cell>
          <cell r="Q654">
            <v>5</v>
          </cell>
          <cell r="R654">
            <v>5</v>
          </cell>
          <cell r="S654">
            <v>15</v>
          </cell>
          <cell r="T654">
            <v>7</v>
          </cell>
          <cell r="U654">
            <v>3</v>
          </cell>
          <cell r="V654">
            <v>-1</v>
          </cell>
          <cell r="W654">
            <v>52</v>
          </cell>
          <cell r="X654">
            <v>39283</v>
          </cell>
        </row>
        <row r="655">
          <cell r="A655" t="str">
            <v>428996</v>
          </cell>
          <cell r="B655" t="str">
            <v xml:space="preserve">MALIK MAHMUD    </v>
          </cell>
          <cell r="C655" t="str">
            <v>10</v>
          </cell>
          <cell r="D655" t="str">
            <v>01/04/2001</v>
          </cell>
          <cell r="E655" t="str">
            <v>DANTON JAGA NON KIL</v>
          </cell>
          <cell r="F655" t="str">
            <v>10</v>
          </cell>
          <cell r="G655" t="str">
            <v>16/04/2001</v>
          </cell>
          <cell r="H655">
            <v>18063</v>
          </cell>
          <cell r="I655" t="str">
            <v>0000056544</v>
          </cell>
          <cell r="J655" t="str">
            <v>SD</v>
          </cell>
          <cell r="K655" t="str">
            <v>SEKOLAH DASAR</v>
          </cell>
          <cell r="L655" t="str">
            <v>PLAJU</v>
          </cell>
          <cell r="M655" t="str">
            <v>25/11/1971</v>
          </cell>
          <cell r="N655" t="str">
            <v>E13630</v>
          </cell>
          <cell r="O655" t="str">
            <v>SEKURITI</v>
          </cell>
          <cell r="P655">
            <v>5</v>
          </cell>
          <cell r="Q655">
            <v>4</v>
          </cell>
          <cell r="R655">
            <v>4</v>
          </cell>
          <cell r="S655">
            <v>11.666666666666666</v>
          </cell>
          <cell r="T655">
            <v>1</v>
          </cell>
          <cell r="U655">
            <v>3</v>
          </cell>
          <cell r="V655">
            <v>0</v>
          </cell>
          <cell r="W655">
            <v>55</v>
          </cell>
          <cell r="X655">
            <v>38152</v>
          </cell>
        </row>
        <row r="656">
          <cell r="A656" t="str">
            <v>429019</v>
          </cell>
          <cell r="B656" t="str">
            <v xml:space="preserve">MARHASAN    </v>
          </cell>
          <cell r="C656" t="str">
            <v>10</v>
          </cell>
          <cell r="D656" t="str">
            <v>01/10/2003</v>
          </cell>
          <cell r="E656" t="str">
            <v>PMK. STAB CAB</v>
          </cell>
          <cell r="F656" t="str">
            <v>10</v>
          </cell>
          <cell r="G656" t="str">
            <v>01/05/2002</v>
          </cell>
          <cell r="H656">
            <v>18544</v>
          </cell>
          <cell r="I656" t="str">
            <v>0000055555</v>
          </cell>
          <cell r="J656" t="str">
            <v>SD</v>
          </cell>
          <cell r="K656" t="str">
            <v>SEKOLAH DASAR</v>
          </cell>
          <cell r="L656" t="str">
            <v>PLAJU</v>
          </cell>
          <cell r="M656" t="str">
            <v>14/04/1970</v>
          </cell>
          <cell r="N656" t="str">
            <v>E13111</v>
          </cell>
          <cell r="O656" t="str">
            <v>CD &amp; GP</v>
          </cell>
          <cell r="P656">
            <v>5</v>
          </cell>
          <cell r="Q656">
            <v>5</v>
          </cell>
          <cell r="R656">
            <v>5</v>
          </cell>
          <cell r="S656">
            <v>15</v>
          </cell>
          <cell r="T656">
            <v>1</v>
          </cell>
          <cell r="U656">
            <v>2</v>
          </cell>
          <cell r="V656">
            <v>0</v>
          </cell>
          <cell r="W656">
            <v>54</v>
          </cell>
          <cell r="X656">
            <v>38633</v>
          </cell>
        </row>
        <row r="657">
          <cell r="A657" t="str">
            <v>429035</v>
          </cell>
          <cell r="B657" t="str">
            <v xml:space="preserve">MARIANTO    </v>
          </cell>
          <cell r="C657" t="str">
            <v>11</v>
          </cell>
          <cell r="D657" t="str">
            <v>01/10/2001</v>
          </cell>
          <cell r="E657" t="str">
            <v>AST. PEMEL &amp; PERBAIKAN</v>
          </cell>
          <cell r="F657" t="str">
            <v>09</v>
          </cell>
          <cell r="G657" t="str">
            <v>03/01/2000</v>
          </cell>
          <cell r="H657">
            <v>18511</v>
          </cell>
          <cell r="I657" t="str">
            <v>0000055456</v>
          </cell>
          <cell r="J657" t="str">
            <v>SD</v>
          </cell>
          <cell r="K657" t="str">
            <v>SEKOLAH DASAR</v>
          </cell>
          <cell r="L657" t="str">
            <v>PLAJU</v>
          </cell>
          <cell r="M657" t="str">
            <v>22/08/1969</v>
          </cell>
          <cell r="N657" t="str">
            <v>E13Y30</v>
          </cell>
          <cell r="O657" t="str">
            <v>LAYANAN &amp; ADM/RS</v>
          </cell>
          <cell r="P657">
            <v>4</v>
          </cell>
          <cell r="Q657">
            <v>5</v>
          </cell>
          <cell r="R657">
            <v>6</v>
          </cell>
          <cell r="S657">
            <v>15</v>
          </cell>
          <cell r="T657">
            <v>1</v>
          </cell>
          <cell r="U657">
            <v>4</v>
          </cell>
          <cell r="V657">
            <v>-2</v>
          </cell>
          <cell r="W657">
            <v>54</v>
          </cell>
          <cell r="X657">
            <v>38600</v>
          </cell>
        </row>
        <row r="658">
          <cell r="A658" t="str">
            <v>429076</v>
          </cell>
          <cell r="B658" t="str">
            <v xml:space="preserve">MARWAN SUSANTO    </v>
          </cell>
          <cell r="C658" t="str">
            <v>09</v>
          </cell>
          <cell r="D658" t="str">
            <v>01/04/2001</v>
          </cell>
          <cell r="E658" t="str">
            <v>AST. CONSOLE POLY &amp; ALKY</v>
          </cell>
          <cell r="F658" t="str">
            <v>07</v>
          </cell>
          <cell r="G658" t="str">
            <v>01/08/2003</v>
          </cell>
          <cell r="H658">
            <v>19089</v>
          </cell>
          <cell r="I658" t="str">
            <v>0000056666</v>
          </cell>
          <cell r="J658" t="str">
            <v>D1</v>
          </cell>
          <cell r="K658" t="str">
            <v>PKL PENGOL&amp;PETKIM  I</v>
          </cell>
          <cell r="L658" t="str">
            <v>PLAJU</v>
          </cell>
          <cell r="M658" t="str">
            <v>11/07/1974</v>
          </cell>
          <cell r="N658" t="str">
            <v>E13111</v>
          </cell>
          <cell r="O658" t="str">
            <v>CD &amp; GP</v>
          </cell>
          <cell r="P658">
            <v>6</v>
          </cell>
          <cell r="Q658">
            <v>6</v>
          </cell>
          <cell r="R658">
            <v>6</v>
          </cell>
          <cell r="S658">
            <v>20</v>
          </cell>
          <cell r="T658">
            <v>4</v>
          </cell>
          <cell r="U658">
            <v>1</v>
          </cell>
          <cell r="V658">
            <v>-2</v>
          </cell>
          <cell r="W658">
            <v>52</v>
          </cell>
          <cell r="X658">
            <v>39177</v>
          </cell>
        </row>
        <row r="659">
          <cell r="A659" t="str">
            <v>429238</v>
          </cell>
          <cell r="B659" t="str">
            <v xml:space="preserve">NGADIMAN    </v>
          </cell>
          <cell r="C659" t="str">
            <v>10</v>
          </cell>
          <cell r="D659" t="str">
            <v>01/10/2001</v>
          </cell>
          <cell r="E659" t="str">
            <v>MPPK S/D 29022005</v>
          </cell>
          <cell r="F659" t="str">
            <v>09</v>
          </cell>
          <cell r="G659" t="str">
            <v>20/02/2004</v>
          </cell>
          <cell r="H659">
            <v>17949</v>
          </cell>
          <cell r="I659" t="str">
            <v>0000036456</v>
          </cell>
          <cell r="J659" t="str">
            <v>SMA</v>
          </cell>
          <cell r="K659" t="str">
            <v>S.M.A-B/PASPAL</v>
          </cell>
          <cell r="L659" t="str">
            <v>PLAJU</v>
          </cell>
          <cell r="M659" t="str">
            <v>01/07/1969</v>
          </cell>
          <cell r="N659" t="str">
            <v>E13730</v>
          </cell>
          <cell r="O659" t="str">
            <v>H I K</v>
          </cell>
          <cell r="P659">
            <v>4</v>
          </cell>
          <cell r="Q659">
            <v>5</v>
          </cell>
          <cell r="R659">
            <v>6</v>
          </cell>
          <cell r="S659">
            <v>15</v>
          </cell>
          <cell r="T659">
            <v>3</v>
          </cell>
          <cell r="U659">
            <v>0</v>
          </cell>
          <cell r="V659">
            <v>-1</v>
          </cell>
          <cell r="W659">
            <v>55</v>
          </cell>
          <cell r="X659">
            <v>38037</v>
          </cell>
        </row>
        <row r="660">
          <cell r="A660" t="str">
            <v>429262</v>
          </cell>
          <cell r="B660" t="str">
            <v xml:space="preserve">NURHAYATI    </v>
          </cell>
          <cell r="C660" t="str">
            <v>08</v>
          </cell>
          <cell r="D660" t="str">
            <v>01/04/2002</v>
          </cell>
          <cell r="E660" t="str">
            <v>SEKRE. MAN ENJ &amp; BANG</v>
          </cell>
          <cell r="F660" t="str">
            <v>08</v>
          </cell>
          <cell r="G660" t="str">
            <v>03/01/2000</v>
          </cell>
          <cell r="H660">
            <v>19224</v>
          </cell>
          <cell r="I660" t="str">
            <v>0000056645</v>
          </cell>
          <cell r="J660" t="str">
            <v>SMA</v>
          </cell>
          <cell r="K660" t="str">
            <v>S.M.A / SOSIAL</v>
          </cell>
          <cell r="L660" t="str">
            <v>PLAJU</v>
          </cell>
          <cell r="M660" t="str">
            <v>19/05/1972</v>
          </cell>
          <cell r="N660" t="str">
            <v>E13300</v>
          </cell>
          <cell r="O660" t="str">
            <v>ENJ &amp; BANG</v>
          </cell>
          <cell r="P660">
            <v>6</v>
          </cell>
          <cell r="Q660">
            <v>4</v>
          </cell>
          <cell r="R660">
            <v>5</v>
          </cell>
          <cell r="S660">
            <v>15</v>
          </cell>
          <cell r="T660">
            <v>3</v>
          </cell>
          <cell r="U660">
            <v>4</v>
          </cell>
          <cell r="V660">
            <v>0</v>
          </cell>
          <cell r="W660">
            <v>52</v>
          </cell>
          <cell r="X660">
            <v>39312</v>
          </cell>
        </row>
        <row r="661">
          <cell r="A661" t="str">
            <v>429302</v>
          </cell>
          <cell r="B661" t="str">
            <v xml:space="preserve">TANDA PANDIANGAN    </v>
          </cell>
          <cell r="C661" t="str">
            <v>08</v>
          </cell>
          <cell r="D661" t="str">
            <v>01/10/2003</v>
          </cell>
          <cell r="E661" t="str">
            <v>MPPK S/D 30092004</v>
          </cell>
          <cell r="F661" t="str">
            <v>06</v>
          </cell>
          <cell r="G661" t="str">
            <v>12/09/2003</v>
          </cell>
          <cell r="H661">
            <v>17788</v>
          </cell>
          <cell r="I661" t="str">
            <v>0000065455</v>
          </cell>
          <cell r="J661" t="str">
            <v>SMK</v>
          </cell>
          <cell r="K661" t="str">
            <v>SMEA TATA NIAGA</v>
          </cell>
          <cell r="L661" t="str">
            <v>PLAJU</v>
          </cell>
          <cell r="M661" t="str">
            <v>19/04/1971</v>
          </cell>
          <cell r="N661" t="str">
            <v>E13730</v>
          </cell>
          <cell r="O661" t="str">
            <v>H I K</v>
          </cell>
          <cell r="P661">
            <v>4</v>
          </cell>
          <cell r="Q661">
            <v>5</v>
          </cell>
          <cell r="R661">
            <v>5</v>
          </cell>
          <cell r="S661">
            <v>13.333333333333334</v>
          </cell>
          <cell r="T661">
            <v>3</v>
          </cell>
          <cell r="U661">
            <v>1</v>
          </cell>
          <cell r="V661">
            <v>-2</v>
          </cell>
          <cell r="W661">
            <v>56</v>
          </cell>
          <cell r="X661">
            <v>37876</v>
          </cell>
        </row>
        <row r="662">
          <cell r="A662" t="str">
            <v>429562</v>
          </cell>
          <cell r="B662" t="str">
            <v xml:space="preserve">SYAHRUL WARDI  SE  </v>
          </cell>
          <cell r="C662" t="str">
            <v>08</v>
          </cell>
          <cell r="D662" t="str">
            <v>01/10/2001</v>
          </cell>
          <cell r="E662" t="str">
            <v>PWSU. HUBUNGAN</v>
          </cell>
          <cell r="F662" t="str">
            <v>05</v>
          </cell>
          <cell r="G662" t="str">
            <v>01/07/2003</v>
          </cell>
          <cell r="H662">
            <v>19213</v>
          </cell>
          <cell r="I662" t="str">
            <v>0000056666</v>
          </cell>
          <cell r="J662" t="str">
            <v>S1</v>
          </cell>
          <cell r="K662" t="str">
            <v>EKONOMI MANAGEMENT</v>
          </cell>
          <cell r="L662" t="str">
            <v>PLAJU</v>
          </cell>
          <cell r="M662" t="str">
            <v>11/07/1974</v>
          </cell>
          <cell r="N662" t="str">
            <v>E13620</v>
          </cell>
          <cell r="O662" t="str">
            <v>HUPMAS</v>
          </cell>
          <cell r="P662">
            <v>6</v>
          </cell>
          <cell r="Q662">
            <v>6</v>
          </cell>
          <cell r="R662">
            <v>6</v>
          </cell>
          <cell r="S662">
            <v>20</v>
          </cell>
          <cell r="T662">
            <v>7</v>
          </cell>
          <cell r="U662">
            <v>1</v>
          </cell>
          <cell r="V662">
            <v>-3</v>
          </cell>
          <cell r="W662">
            <v>52</v>
          </cell>
          <cell r="X662">
            <v>39301</v>
          </cell>
        </row>
        <row r="663">
          <cell r="A663" t="str">
            <v>429668</v>
          </cell>
          <cell r="B663" t="str">
            <v xml:space="preserve">SUDIRDJO    </v>
          </cell>
          <cell r="C663" t="str">
            <v>09</v>
          </cell>
          <cell r="D663" t="str">
            <v>01/04/2002</v>
          </cell>
          <cell r="E663" t="str">
            <v>TEKNISI SIPIL</v>
          </cell>
          <cell r="F663" t="str">
            <v>09</v>
          </cell>
          <cell r="G663" t="str">
            <v>01/10/2002</v>
          </cell>
          <cell r="H663">
            <v>18847</v>
          </cell>
          <cell r="I663" t="str">
            <v>0000055666</v>
          </cell>
          <cell r="J663" t="str">
            <v>SMK</v>
          </cell>
          <cell r="K663" t="str">
            <v>S.T.M  MESIN</v>
          </cell>
          <cell r="L663" t="str">
            <v>PLAJU</v>
          </cell>
          <cell r="M663" t="str">
            <v>17/04/1974</v>
          </cell>
          <cell r="N663" t="str">
            <v>E13A50</v>
          </cell>
          <cell r="O663" t="str">
            <v>BENGKEL</v>
          </cell>
          <cell r="P663">
            <v>6</v>
          </cell>
          <cell r="Q663">
            <v>6</v>
          </cell>
          <cell r="R663">
            <v>6</v>
          </cell>
          <cell r="S663">
            <v>20</v>
          </cell>
          <cell r="T663">
            <v>3</v>
          </cell>
          <cell r="U663">
            <v>2</v>
          </cell>
          <cell r="V663">
            <v>0</v>
          </cell>
          <cell r="W663">
            <v>53</v>
          </cell>
          <cell r="X663">
            <v>38936</v>
          </cell>
        </row>
        <row r="664">
          <cell r="A664" t="str">
            <v>429749</v>
          </cell>
          <cell r="B664" t="str">
            <v xml:space="preserve">SUMIYONO    </v>
          </cell>
          <cell r="C664" t="str">
            <v>08</v>
          </cell>
          <cell r="D664" t="str">
            <v>01/10/2002</v>
          </cell>
          <cell r="E664" t="str">
            <v>PWS. PEMBORONG JASA ABI</v>
          </cell>
          <cell r="F664" t="str">
            <v>06</v>
          </cell>
          <cell r="G664" t="str">
            <v>03/01/2000</v>
          </cell>
          <cell r="H664">
            <v>18831</v>
          </cell>
          <cell r="I664" t="str">
            <v>0000054655</v>
          </cell>
          <cell r="J664" t="str">
            <v>SMK</v>
          </cell>
          <cell r="K664" t="str">
            <v>S.M.E.A  PERUSAHAAN</v>
          </cell>
          <cell r="L664" t="str">
            <v>PLAJU</v>
          </cell>
          <cell r="M664" t="str">
            <v>27/04/1972</v>
          </cell>
          <cell r="N664" t="str">
            <v>E13520</v>
          </cell>
          <cell r="O664" t="str">
            <v>KONTRAK</v>
          </cell>
          <cell r="P664">
            <v>6</v>
          </cell>
          <cell r="Q664">
            <v>5</v>
          </cell>
          <cell r="R664">
            <v>5</v>
          </cell>
          <cell r="S664">
            <v>16.666666666666668</v>
          </cell>
          <cell r="T664">
            <v>3</v>
          </cell>
          <cell r="U664">
            <v>4</v>
          </cell>
          <cell r="V664">
            <v>-2</v>
          </cell>
          <cell r="W664">
            <v>53</v>
          </cell>
          <cell r="X664">
            <v>38920</v>
          </cell>
        </row>
        <row r="665">
          <cell r="A665" t="str">
            <v>429919</v>
          </cell>
          <cell r="B665" t="str">
            <v xml:space="preserve">TABRANI    </v>
          </cell>
          <cell r="C665" t="str">
            <v>10</v>
          </cell>
          <cell r="D665" t="str">
            <v>01/04/2002</v>
          </cell>
          <cell r="E665" t="str">
            <v>PMK. SAU &amp; ALKYLASI</v>
          </cell>
          <cell r="F665" t="str">
            <v>10</v>
          </cell>
          <cell r="G665" t="str">
            <v>01/06/2001</v>
          </cell>
          <cell r="H665">
            <v>19542</v>
          </cell>
          <cell r="I665" t="str">
            <v>0000055665</v>
          </cell>
          <cell r="J665" t="str">
            <v>SD</v>
          </cell>
          <cell r="K665" t="str">
            <v>SEKOLAH DASAR</v>
          </cell>
          <cell r="L665" t="str">
            <v>PLAJU</v>
          </cell>
          <cell r="M665" t="str">
            <v>21/01/1972</v>
          </cell>
          <cell r="N665" t="str">
            <v>E13111</v>
          </cell>
          <cell r="O665" t="str">
            <v>CD &amp; GP</v>
          </cell>
          <cell r="P665">
            <v>6</v>
          </cell>
          <cell r="Q665">
            <v>6</v>
          </cell>
          <cell r="R665">
            <v>5</v>
          </cell>
          <cell r="S665">
            <v>18.333333333333332</v>
          </cell>
          <cell r="T665">
            <v>1</v>
          </cell>
          <cell r="U665">
            <v>3</v>
          </cell>
          <cell r="V665">
            <v>0</v>
          </cell>
          <cell r="W665">
            <v>51</v>
          </cell>
          <cell r="X665">
            <v>39631</v>
          </cell>
        </row>
        <row r="666">
          <cell r="A666" t="str">
            <v>429992</v>
          </cell>
          <cell r="B666" t="str">
            <v xml:space="preserve">TIMUK    </v>
          </cell>
          <cell r="C666" t="str">
            <v>10</v>
          </cell>
          <cell r="D666" t="str">
            <v>01/04/2002</v>
          </cell>
          <cell r="E666" t="str">
            <v>AST. REFORMING &amp; FGS</v>
          </cell>
          <cell r="F666" t="str">
            <v>09</v>
          </cell>
          <cell r="G666" t="str">
            <v>01/08/2003</v>
          </cell>
          <cell r="H666">
            <v>19596</v>
          </cell>
          <cell r="I666" t="str">
            <v>0000055655</v>
          </cell>
          <cell r="J666" t="str">
            <v>SMP</v>
          </cell>
          <cell r="K666" t="str">
            <v>S M P</v>
          </cell>
          <cell r="L666" t="str">
            <v>PLAJU</v>
          </cell>
          <cell r="M666" t="str">
            <v>12/07/1971</v>
          </cell>
          <cell r="N666" t="str">
            <v>E13111</v>
          </cell>
          <cell r="O666" t="str">
            <v>CD &amp; GP</v>
          </cell>
          <cell r="P666">
            <v>6</v>
          </cell>
          <cell r="Q666">
            <v>5</v>
          </cell>
          <cell r="R666">
            <v>5</v>
          </cell>
          <cell r="S666">
            <v>16.666666666666668</v>
          </cell>
          <cell r="T666">
            <v>2</v>
          </cell>
          <cell r="U666">
            <v>1</v>
          </cell>
          <cell r="V666">
            <v>-1</v>
          </cell>
          <cell r="W666">
            <v>51</v>
          </cell>
          <cell r="X666">
            <v>39685</v>
          </cell>
        </row>
        <row r="667">
          <cell r="A667" t="str">
            <v>430039</v>
          </cell>
          <cell r="B667" t="str">
            <v xml:space="preserve">TUGIMIN    </v>
          </cell>
          <cell r="C667" t="str">
            <v>09</v>
          </cell>
          <cell r="D667" t="str">
            <v>01/04/2001</v>
          </cell>
          <cell r="E667" t="str">
            <v>TEKNISI NON ROT EQUIP.</v>
          </cell>
          <cell r="F667" t="str">
            <v>08</v>
          </cell>
          <cell r="G667" t="str">
            <v>01/07/2003</v>
          </cell>
          <cell r="H667">
            <v>18545</v>
          </cell>
          <cell r="I667" t="str">
            <v>0000066555</v>
          </cell>
          <cell r="J667" t="str">
            <v>SMA</v>
          </cell>
          <cell r="K667" t="str">
            <v>S.M.A / SOSIAL</v>
          </cell>
          <cell r="L667" t="str">
            <v>SUNGAI GERONG</v>
          </cell>
          <cell r="M667" t="str">
            <v>01/05/1970</v>
          </cell>
          <cell r="N667" t="str">
            <v>E13A50</v>
          </cell>
          <cell r="O667" t="str">
            <v>BENGKEL</v>
          </cell>
          <cell r="P667">
            <v>5</v>
          </cell>
          <cell r="Q667">
            <v>5</v>
          </cell>
          <cell r="R667">
            <v>5</v>
          </cell>
          <cell r="S667">
            <v>15</v>
          </cell>
          <cell r="T667">
            <v>3</v>
          </cell>
          <cell r="U667">
            <v>1</v>
          </cell>
          <cell r="V667">
            <v>-1</v>
          </cell>
          <cell r="W667">
            <v>54</v>
          </cell>
          <cell r="X667">
            <v>38634</v>
          </cell>
        </row>
        <row r="668">
          <cell r="A668" t="str">
            <v>430071</v>
          </cell>
          <cell r="B668" t="str">
            <v xml:space="preserve">USMAN RACHMAD    </v>
          </cell>
          <cell r="C668" t="str">
            <v>10</v>
          </cell>
          <cell r="D668" t="str">
            <v>01/04/2002</v>
          </cell>
          <cell r="E668" t="str">
            <v>PMK. POLYMERISASI</v>
          </cell>
          <cell r="F668" t="str">
            <v>10</v>
          </cell>
          <cell r="G668" t="str">
            <v>03/01/2000</v>
          </cell>
          <cell r="H668">
            <v>18933</v>
          </cell>
          <cell r="I668" t="str">
            <v>0000055654</v>
          </cell>
          <cell r="J668" t="str">
            <v>SD</v>
          </cell>
          <cell r="K668" t="str">
            <v>SEKOLAH DASAR</v>
          </cell>
          <cell r="L668" t="str">
            <v>PLAJU</v>
          </cell>
          <cell r="M668" t="str">
            <v>26/02/1972</v>
          </cell>
          <cell r="N668" t="str">
            <v>E13111</v>
          </cell>
          <cell r="O668" t="str">
            <v>CD &amp; GP</v>
          </cell>
          <cell r="P668">
            <v>6</v>
          </cell>
          <cell r="Q668">
            <v>5</v>
          </cell>
          <cell r="R668">
            <v>4</v>
          </cell>
          <cell r="S668">
            <v>15</v>
          </cell>
          <cell r="T668">
            <v>1</v>
          </cell>
          <cell r="U668">
            <v>4</v>
          </cell>
          <cell r="V668">
            <v>0</v>
          </cell>
          <cell r="W668">
            <v>53</v>
          </cell>
          <cell r="X668">
            <v>39022</v>
          </cell>
        </row>
        <row r="669">
          <cell r="A669" t="str">
            <v>430096</v>
          </cell>
          <cell r="B669" t="str">
            <v xml:space="preserve">WARPAI    </v>
          </cell>
          <cell r="C669" t="str">
            <v>09</v>
          </cell>
          <cell r="D669" t="str">
            <v>01/04/2003</v>
          </cell>
          <cell r="E669" t="str">
            <v>AST. JAGA AUX PL</v>
          </cell>
          <cell r="F669" t="str">
            <v>09</v>
          </cell>
          <cell r="G669" t="str">
            <v>01/10/2002</v>
          </cell>
          <cell r="H669">
            <v>19210</v>
          </cell>
          <cell r="I669" t="str">
            <v>0000045555</v>
          </cell>
          <cell r="J669" t="str">
            <v>SMP</v>
          </cell>
          <cell r="K669" t="str">
            <v>S M P</v>
          </cell>
          <cell r="L669" t="str">
            <v>PLAJU</v>
          </cell>
          <cell r="M669" t="str">
            <v>01/05/1972</v>
          </cell>
          <cell r="N669" t="str">
            <v>E13118</v>
          </cell>
          <cell r="O669" t="str">
            <v>U T L</v>
          </cell>
          <cell r="P669">
            <v>5</v>
          </cell>
          <cell r="Q669">
            <v>5</v>
          </cell>
          <cell r="R669">
            <v>5</v>
          </cell>
          <cell r="S669">
            <v>15</v>
          </cell>
          <cell r="T669">
            <v>2</v>
          </cell>
          <cell r="U669">
            <v>2</v>
          </cell>
          <cell r="V669">
            <v>0</v>
          </cell>
          <cell r="W669">
            <v>52</v>
          </cell>
          <cell r="X669">
            <v>39298</v>
          </cell>
        </row>
        <row r="670">
          <cell r="A670" t="str">
            <v>430258</v>
          </cell>
          <cell r="B670" t="str">
            <v xml:space="preserve">BOS ALAM    </v>
          </cell>
          <cell r="C670" t="str">
            <v>08</v>
          </cell>
          <cell r="D670" t="str">
            <v>01/04/2000</v>
          </cell>
          <cell r="E670" t="str">
            <v>PWS. JAGA GP</v>
          </cell>
          <cell r="F670" t="str">
            <v>07</v>
          </cell>
          <cell r="G670" t="str">
            <v>03/01/2000</v>
          </cell>
          <cell r="H670">
            <v>18857</v>
          </cell>
          <cell r="I670" t="str">
            <v>0000065565</v>
          </cell>
          <cell r="J670" t="str">
            <v>SMA</v>
          </cell>
          <cell r="K670" t="str">
            <v>SMA/PASPAL/IPA</v>
          </cell>
          <cell r="L670" t="str">
            <v>SUNGAI GERONG</v>
          </cell>
          <cell r="M670" t="str">
            <v>02/12/1974</v>
          </cell>
          <cell r="N670" t="str">
            <v>E13112</v>
          </cell>
          <cell r="O670" t="str">
            <v>CD &amp; L</v>
          </cell>
          <cell r="P670">
            <v>5</v>
          </cell>
          <cell r="Q670">
            <v>6</v>
          </cell>
          <cell r="R670">
            <v>5</v>
          </cell>
          <cell r="S670">
            <v>16.666666666666668</v>
          </cell>
          <cell r="T670">
            <v>3</v>
          </cell>
          <cell r="U670">
            <v>4</v>
          </cell>
          <cell r="V670">
            <v>-1</v>
          </cell>
          <cell r="W670">
            <v>53</v>
          </cell>
          <cell r="X670">
            <v>38946</v>
          </cell>
        </row>
        <row r="671">
          <cell r="A671" t="str">
            <v>430347</v>
          </cell>
          <cell r="B671" t="str">
            <v xml:space="preserve">M. NASIR  IR  </v>
          </cell>
          <cell r="C671" t="str">
            <v>09</v>
          </cell>
          <cell r="D671" t="str">
            <v>01/04/2002</v>
          </cell>
          <cell r="E671" t="str">
            <v>AST. JAGA CONS PD METER</v>
          </cell>
          <cell r="F671" t="str">
            <v>09</v>
          </cell>
          <cell r="G671" t="str">
            <v>01/05/2001</v>
          </cell>
          <cell r="H671">
            <v>19765</v>
          </cell>
          <cell r="I671" t="str">
            <v>0000035565</v>
          </cell>
          <cell r="J671" t="str">
            <v>S1</v>
          </cell>
          <cell r="K671" t="str">
            <v>TEK. ELEKTRO</v>
          </cell>
          <cell r="L671" t="str">
            <v>SUNGAI GERONG</v>
          </cell>
          <cell r="M671" t="str">
            <v>02/12/1974</v>
          </cell>
          <cell r="N671" t="str">
            <v>E13119</v>
          </cell>
          <cell r="O671" t="str">
            <v>I T P</v>
          </cell>
          <cell r="P671">
            <v>5</v>
          </cell>
          <cell r="Q671">
            <v>6</v>
          </cell>
          <cell r="R671">
            <v>5</v>
          </cell>
          <cell r="S671">
            <v>16.666666666666668</v>
          </cell>
          <cell r="T671">
            <v>7</v>
          </cell>
          <cell r="U671">
            <v>3</v>
          </cell>
          <cell r="V671">
            <v>0</v>
          </cell>
          <cell r="W671">
            <v>50</v>
          </cell>
          <cell r="X671">
            <v>39854</v>
          </cell>
        </row>
        <row r="672">
          <cell r="A672" t="str">
            <v>430517</v>
          </cell>
          <cell r="B672" t="str">
            <v xml:space="preserve">ROJALI  S.T  </v>
          </cell>
          <cell r="C672" t="str">
            <v>05</v>
          </cell>
          <cell r="D672" t="str">
            <v>01/04/2002</v>
          </cell>
          <cell r="E672" t="str">
            <v>OPERATION ENGINEER</v>
          </cell>
          <cell r="F672" t="str">
            <v>05</v>
          </cell>
          <cell r="G672" t="str">
            <v>03/01/2000</v>
          </cell>
          <cell r="H672">
            <v>19704</v>
          </cell>
          <cell r="I672" t="str">
            <v>0000066676</v>
          </cell>
          <cell r="J672" t="str">
            <v>S1</v>
          </cell>
          <cell r="K672" t="str">
            <v>TEKNIK KIMIA</v>
          </cell>
          <cell r="L672" t="str">
            <v>PLAJU</v>
          </cell>
          <cell r="M672" t="str">
            <v>02/12/1974</v>
          </cell>
          <cell r="N672" t="str">
            <v>E13119</v>
          </cell>
          <cell r="O672" t="str">
            <v>I T P</v>
          </cell>
          <cell r="P672">
            <v>6</v>
          </cell>
          <cell r="Q672">
            <v>7</v>
          </cell>
          <cell r="R672">
            <v>6</v>
          </cell>
          <cell r="S672">
            <v>23.333333333333332</v>
          </cell>
          <cell r="T672">
            <v>7</v>
          </cell>
          <cell r="U672">
            <v>4</v>
          </cell>
          <cell r="V672">
            <v>0</v>
          </cell>
          <cell r="W672">
            <v>51</v>
          </cell>
          <cell r="X672">
            <v>39793</v>
          </cell>
        </row>
        <row r="673">
          <cell r="A673" t="str">
            <v>430533</v>
          </cell>
          <cell r="B673" t="str">
            <v xml:space="preserve">RUSLAN  K.  A.MA  </v>
          </cell>
          <cell r="C673" t="str">
            <v>06</v>
          </cell>
          <cell r="D673" t="str">
            <v>01/10/2003</v>
          </cell>
          <cell r="E673" t="str">
            <v>SEKRETARIS GM</v>
          </cell>
          <cell r="F673" t="str">
            <v>06</v>
          </cell>
          <cell r="G673" t="str">
            <v>03/01/2000</v>
          </cell>
          <cell r="H673">
            <v>19849</v>
          </cell>
          <cell r="I673" t="str">
            <v>0000056776</v>
          </cell>
          <cell r="J673" t="str">
            <v>D2</v>
          </cell>
          <cell r="K673" t="str">
            <v>AKA PENGOL/KIL II</v>
          </cell>
          <cell r="L673" t="str">
            <v>PLAJU</v>
          </cell>
          <cell r="M673" t="str">
            <v>02/12/1974</v>
          </cell>
          <cell r="N673" t="str">
            <v>E13000</v>
          </cell>
          <cell r="O673" t="str">
            <v>GM. UP-III</v>
          </cell>
          <cell r="P673">
            <v>7</v>
          </cell>
          <cell r="Q673">
            <v>7</v>
          </cell>
          <cell r="R673">
            <v>6</v>
          </cell>
          <cell r="S673">
            <v>26.666666666666668</v>
          </cell>
          <cell r="T673">
            <v>5</v>
          </cell>
          <cell r="U673">
            <v>4</v>
          </cell>
          <cell r="V673">
            <v>0</v>
          </cell>
          <cell r="W673">
            <v>50</v>
          </cell>
          <cell r="X673">
            <v>39938</v>
          </cell>
        </row>
        <row r="674">
          <cell r="A674" t="str">
            <v>430728</v>
          </cell>
          <cell r="B674" t="str">
            <v xml:space="preserve">ZAILANI USMAN,  IR  </v>
          </cell>
          <cell r="C674" t="str">
            <v>07</v>
          </cell>
          <cell r="D674" t="str">
            <v>01/10/2001</v>
          </cell>
          <cell r="E674" t="str">
            <v>PWS. JAGA FCCU</v>
          </cell>
          <cell r="F674" t="str">
            <v>06</v>
          </cell>
          <cell r="G674" t="str">
            <v>03/01/2000</v>
          </cell>
          <cell r="H674">
            <v>18634</v>
          </cell>
          <cell r="I674" t="str">
            <v>0000066666</v>
          </cell>
          <cell r="J674" t="str">
            <v>S1</v>
          </cell>
          <cell r="K674" t="str">
            <v>TEKNIK KIMIA</v>
          </cell>
          <cell r="L674" t="str">
            <v>SUNGAI GERONG</v>
          </cell>
          <cell r="M674" t="str">
            <v>02/12/1974</v>
          </cell>
          <cell r="N674" t="str">
            <v>E13112</v>
          </cell>
          <cell r="O674" t="str">
            <v>CD &amp; L</v>
          </cell>
          <cell r="P674">
            <v>6</v>
          </cell>
          <cell r="Q674">
            <v>6</v>
          </cell>
          <cell r="R674">
            <v>6</v>
          </cell>
          <cell r="S674">
            <v>20</v>
          </cell>
          <cell r="T674">
            <v>7</v>
          </cell>
          <cell r="U674">
            <v>4</v>
          </cell>
          <cell r="V674">
            <v>-1</v>
          </cell>
          <cell r="W674">
            <v>53</v>
          </cell>
          <cell r="X674">
            <v>38723</v>
          </cell>
        </row>
        <row r="675">
          <cell r="A675" t="str">
            <v>431124</v>
          </cell>
          <cell r="B675" t="str">
            <v xml:space="preserve">M. DJOKO  KOMOSUDIN    </v>
          </cell>
          <cell r="C675" t="str">
            <v>09</v>
          </cell>
          <cell r="D675" t="str">
            <v>01/10/2001</v>
          </cell>
          <cell r="E675" t="str">
            <v>MPPK S/D 30092004</v>
          </cell>
          <cell r="F675" t="str">
            <v>08</v>
          </cell>
          <cell r="G675" t="str">
            <v>17/09/2003</v>
          </cell>
          <cell r="H675">
            <v>17793</v>
          </cell>
          <cell r="I675" t="str">
            <v>0000056555</v>
          </cell>
          <cell r="J675" t="str">
            <v>SMA</v>
          </cell>
          <cell r="K675" t="str">
            <v>MPT</v>
          </cell>
          <cell r="L675" t="str">
            <v>PLAJU</v>
          </cell>
          <cell r="M675" t="str">
            <v>09/12/1974</v>
          </cell>
          <cell r="N675" t="str">
            <v>E13730</v>
          </cell>
          <cell r="O675" t="str">
            <v>H I K</v>
          </cell>
          <cell r="P675">
            <v>5</v>
          </cell>
          <cell r="Q675">
            <v>5</v>
          </cell>
          <cell r="R675">
            <v>5</v>
          </cell>
          <cell r="S675">
            <v>15</v>
          </cell>
          <cell r="T675">
            <v>3</v>
          </cell>
          <cell r="U675">
            <v>1</v>
          </cell>
          <cell r="V675">
            <v>-1</v>
          </cell>
          <cell r="W675">
            <v>56</v>
          </cell>
          <cell r="X675">
            <v>37881</v>
          </cell>
        </row>
        <row r="676">
          <cell r="A676" t="str">
            <v>431198</v>
          </cell>
          <cell r="B676" t="str">
            <v xml:space="preserve">HASANUSI SANI  A.MA  </v>
          </cell>
          <cell r="C676" t="str">
            <v>07</v>
          </cell>
          <cell r="D676" t="str">
            <v>01/10/2003</v>
          </cell>
          <cell r="E676" t="str">
            <v>PWS. JAGA TANK FARM PL</v>
          </cell>
          <cell r="F676" t="str">
            <v>06</v>
          </cell>
          <cell r="G676" t="str">
            <v>01/10/2003</v>
          </cell>
          <cell r="H676">
            <v>19152</v>
          </cell>
          <cell r="I676" t="str">
            <v>0000064565</v>
          </cell>
          <cell r="J676" t="str">
            <v>D2</v>
          </cell>
          <cell r="K676" t="str">
            <v>AKA PENGOL/KIL.II</v>
          </cell>
          <cell r="L676" t="str">
            <v>SUNGAI GERONG</v>
          </cell>
          <cell r="M676" t="str">
            <v>10/06/1974</v>
          </cell>
          <cell r="N676" t="str">
            <v>E13119</v>
          </cell>
          <cell r="O676" t="str">
            <v>I T P</v>
          </cell>
          <cell r="P676">
            <v>5</v>
          </cell>
          <cell r="Q676">
            <v>6</v>
          </cell>
          <cell r="R676">
            <v>5</v>
          </cell>
          <cell r="S676">
            <v>16.666666666666668</v>
          </cell>
          <cell r="T676">
            <v>5</v>
          </cell>
          <cell r="U676">
            <v>1</v>
          </cell>
          <cell r="V676">
            <v>-1</v>
          </cell>
          <cell r="W676">
            <v>52</v>
          </cell>
          <cell r="X676">
            <v>39240</v>
          </cell>
        </row>
        <row r="677">
          <cell r="A677" t="str">
            <v>431579</v>
          </cell>
          <cell r="B677" t="str">
            <v xml:space="preserve">AMINULLAH.S NASIR  A.MA  </v>
          </cell>
          <cell r="C677" t="str">
            <v>06</v>
          </cell>
          <cell r="D677" t="str">
            <v>01/10/2003</v>
          </cell>
          <cell r="E677" t="str">
            <v>PWS. JAGA LAB PL</v>
          </cell>
          <cell r="F677" t="str">
            <v>06</v>
          </cell>
          <cell r="G677" t="str">
            <v>03/01/2000</v>
          </cell>
          <cell r="H677">
            <v>19329</v>
          </cell>
          <cell r="I677" t="str">
            <v>0000055666</v>
          </cell>
          <cell r="J677" t="str">
            <v>D2</v>
          </cell>
          <cell r="K677" t="str">
            <v>AKA INST/ELKTRONIKA II</v>
          </cell>
          <cell r="L677" t="str">
            <v>PLAJU</v>
          </cell>
          <cell r="M677" t="str">
            <v>16/12/1974</v>
          </cell>
          <cell r="N677" t="str">
            <v>E13140</v>
          </cell>
          <cell r="O677" t="str">
            <v>LABORATORIUM</v>
          </cell>
          <cell r="P677">
            <v>6</v>
          </cell>
          <cell r="Q677">
            <v>6</v>
          </cell>
          <cell r="R677">
            <v>6</v>
          </cell>
          <cell r="S677">
            <v>20</v>
          </cell>
          <cell r="T677">
            <v>5</v>
          </cell>
          <cell r="U677">
            <v>4</v>
          </cell>
          <cell r="V677">
            <v>0</v>
          </cell>
          <cell r="W677">
            <v>52</v>
          </cell>
          <cell r="X677">
            <v>39417</v>
          </cell>
        </row>
        <row r="678">
          <cell r="A678" t="str">
            <v>431595</v>
          </cell>
          <cell r="B678" t="str">
            <v xml:space="preserve">S. ACHMAD BATUBARA    </v>
          </cell>
          <cell r="C678" t="str">
            <v>08</v>
          </cell>
          <cell r="D678" t="str">
            <v>01/10/2003</v>
          </cell>
          <cell r="E678" t="str">
            <v>AST. LAB GAS &amp; LL</v>
          </cell>
          <cell r="F678" t="str">
            <v>08</v>
          </cell>
          <cell r="G678" t="str">
            <v>01/12/2002</v>
          </cell>
          <cell r="H678">
            <v>19129</v>
          </cell>
          <cell r="I678" t="str">
            <v>0000045565</v>
          </cell>
          <cell r="J678" t="str">
            <v>SMK</v>
          </cell>
          <cell r="K678" t="str">
            <v>S.T.M  MESIN</v>
          </cell>
          <cell r="L678" t="str">
            <v>PLAJU</v>
          </cell>
          <cell r="M678" t="str">
            <v>16/12/1974</v>
          </cell>
          <cell r="N678" t="str">
            <v>E13140</v>
          </cell>
          <cell r="O678" t="str">
            <v>LABORATORIUM</v>
          </cell>
          <cell r="P678">
            <v>5</v>
          </cell>
          <cell r="Q678">
            <v>6</v>
          </cell>
          <cell r="R678">
            <v>5</v>
          </cell>
          <cell r="S678">
            <v>16.666666666666668</v>
          </cell>
          <cell r="T678">
            <v>3</v>
          </cell>
          <cell r="U678">
            <v>2</v>
          </cell>
          <cell r="V678">
            <v>0</v>
          </cell>
          <cell r="W678">
            <v>52</v>
          </cell>
          <cell r="X678">
            <v>39217</v>
          </cell>
        </row>
        <row r="679">
          <cell r="A679" t="str">
            <v>431635</v>
          </cell>
          <cell r="B679" t="str">
            <v xml:space="preserve">DJAINAL ARIFIN    </v>
          </cell>
          <cell r="C679" t="str">
            <v>08</v>
          </cell>
          <cell r="D679" t="str">
            <v>01/04/2003</v>
          </cell>
          <cell r="E679" t="str">
            <v>AST. HARIAN LAB. PENG</v>
          </cell>
          <cell r="F679" t="str">
            <v>08</v>
          </cell>
          <cell r="G679" t="str">
            <v>03/01/2000</v>
          </cell>
          <cell r="H679">
            <v>19921</v>
          </cell>
          <cell r="I679" t="str">
            <v>0000055565</v>
          </cell>
          <cell r="J679" t="str">
            <v>D3</v>
          </cell>
          <cell r="K679" t="str">
            <v>AKA INSTR.  &amp; ELEKTRO III</v>
          </cell>
          <cell r="L679" t="str">
            <v>PLAJU</v>
          </cell>
          <cell r="M679" t="str">
            <v>16/12/1974</v>
          </cell>
          <cell r="N679" t="str">
            <v>E13140</v>
          </cell>
          <cell r="O679" t="str">
            <v>LABORATORIUM</v>
          </cell>
          <cell r="P679">
            <v>5</v>
          </cell>
          <cell r="Q679">
            <v>6</v>
          </cell>
          <cell r="R679">
            <v>5</v>
          </cell>
          <cell r="S679">
            <v>16.666666666666668</v>
          </cell>
          <cell r="T679">
            <v>6</v>
          </cell>
          <cell r="U679">
            <v>4</v>
          </cell>
          <cell r="V679">
            <v>0</v>
          </cell>
          <cell r="W679">
            <v>50</v>
          </cell>
          <cell r="X679">
            <v>40010</v>
          </cell>
        </row>
        <row r="680">
          <cell r="A680" t="str">
            <v>431854</v>
          </cell>
          <cell r="B680" t="str">
            <v xml:space="preserve">J.H. SITOMPUL  A.P  </v>
          </cell>
          <cell r="C680" t="str">
            <v>08</v>
          </cell>
          <cell r="D680" t="str">
            <v>01/04/2002</v>
          </cell>
          <cell r="E680" t="str">
            <v>AST. HARIAN LAB  PETKIM</v>
          </cell>
          <cell r="F680" t="str">
            <v>08</v>
          </cell>
          <cell r="G680" t="str">
            <v>03/01/2000</v>
          </cell>
          <cell r="H680">
            <v>18865</v>
          </cell>
          <cell r="I680" t="str">
            <v>0000045555</v>
          </cell>
          <cell r="J680" t="str">
            <v>D1</v>
          </cell>
          <cell r="K680" t="str">
            <v>AKA PENGOL/KIL I</v>
          </cell>
          <cell r="L680" t="str">
            <v>PLAJU</v>
          </cell>
          <cell r="M680" t="str">
            <v>16/12/1974</v>
          </cell>
          <cell r="N680" t="str">
            <v>E13140</v>
          </cell>
          <cell r="O680" t="str">
            <v>LABORATORIUM</v>
          </cell>
          <cell r="P680">
            <v>5</v>
          </cell>
          <cell r="Q680">
            <v>5</v>
          </cell>
          <cell r="R680">
            <v>5</v>
          </cell>
          <cell r="S680">
            <v>15</v>
          </cell>
          <cell r="T680">
            <v>4</v>
          </cell>
          <cell r="U680">
            <v>4</v>
          </cell>
          <cell r="V680">
            <v>0</v>
          </cell>
          <cell r="W680">
            <v>53</v>
          </cell>
          <cell r="X680">
            <v>38954</v>
          </cell>
        </row>
        <row r="681">
          <cell r="A681" t="str">
            <v>432178</v>
          </cell>
          <cell r="B681" t="str">
            <v xml:space="preserve">DJAOLOAN  SIANTURI    </v>
          </cell>
          <cell r="C681" t="str">
            <v>07</v>
          </cell>
          <cell r="D681" t="str">
            <v>01/04/2002</v>
          </cell>
          <cell r="E681" t="str">
            <v>PWS. OPERASI DOK</v>
          </cell>
          <cell r="F681" t="str">
            <v>06</v>
          </cell>
          <cell r="G681" t="str">
            <v>03/01/2000</v>
          </cell>
          <cell r="H681">
            <v>19159</v>
          </cell>
          <cell r="I681" t="str">
            <v>0000066666</v>
          </cell>
          <cell r="J681" t="str">
            <v>SMK</v>
          </cell>
          <cell r="K681" t="str">
            <v>S.T.M  LISTRIK</v>
          </cell>
          <cell r="L681" t="str">
            <v>PLAJU</v>
          </cell>
          <cell r="M681" t="str">
            <v>19/12/1974</v>
          </cell>
          <cell r="N681" t="str">
            <v>E13C00</v>
          </cell>
          <cell r="O681" t="str">
            <v>DOK &amp; PKP</v>
          </cell>
          <cell r="P681">
            <v>6</v>
          </cell>
          <cell r="Q681">
            <v>6</v>
          </cell>
          <cell r="R681">
            <v>6</v>
          </cell>
          <cell r="S681">
            <v>20</v>
          </cell>
          <cell r="T681">
            <v>3</v>
          </cell>
          <cell r="U681">
            <v>4</v>
          </cell>
          <cell r="V681">
            <v>-1</v>
          </cell>
          <cell r="W681">
            <v>52</v>
          </cell>
          <cell r="X681">
            <v>39247</v>
          </cell>
        </row>
        <row r="682">
          <cell r="A682" t="str">
            <v>435012</v>
          </cell>
          <cell r="B682" t="str">
            <v xml:space="preserve">RASIMAN SITORUS  A.P  </v>
          </cell>
          <cell r="C682" t="str">
            <v>08</v>
          </cell>
          <cell r="D682" t="str">
            <v>01/04/2002</v>
          </cell>
          <cell r="E682" t="str">
            <v>AST. JAGA CONSOLE PROPYLE</v>
          </cell>
          <cell r="F682" t="str">
            <v>08</v>
          </cell>
          <cell r="G682" t="str">
            <v>16/09/2002</v>
          </cell>
          <cell r="H682">
            <v>18895</v>
          </cell>
          <cell r="I682" t="str">
            <v>0000056655</v>
          </cell>
          <cell r="J682" t="str">
            <v>D1</v>
          </cell>
          <cell r="K682" t="str">
            <v>AKA UTILITIES I</v>
          </cell>
          <cell r="L682" t="str">
            <v>PLAJU</v>
          </cell>
          <cell r="M682" t="str">
            <v>01/11/1973</v>
          </cell>
          <cell r="N682" t="str">
            <v>E13131</v>
          </cell>
          <cell r="O682" t="str">
            <v>P P</v>
          </cell>
          <cell r="P682">
            <v>6</v>
          </cell>
          <cell r="Q682">
            <v>5</v>
          </cell>
          <cell r="R682">
            <v>5</v>
          </cell>
          <cell r="S682">
            <v>16.666666666666668</v>
          </cell>
          <cell r="T682">
            <v>4</v>
          </cell>
          <cell r="U682">
            <v>2</v>
          </cell>
          <cell r="V682">
            <v>0</v>
          </cell>
          <cell r="W682">
            <v>53</v>
          </cell>
          <cell r="X682">
            <v>38984</v>
          </cell>
        </row>
        <row r="683">
          <cell r="A683" t="str">
            <v>435231</v>
          </cell>
          <cell r="B683" t="str">
            <v xml:space="preserve">SUDIRMAN DRATA    </v>
          </cell>
          <cell r="C683" t="str">
            <v>08</v>
          </cell>
          <cell r="D683" t="str">
            <v>01/04/2001</v>
          </cell>
          <cell r="E683" t="str">
            <v>AST. JAGA LAB PETKIM</v>
          </cell>
          <cell r="F683" t="str">
            <v>07</v>
          </cell>
          <cell r="G683" t="str">
            <v>03/01/2000</v>
          </cell>
          <cell r="H683">
            <v>19425</v>
          </cell>
          <cell r="I683" t="str">
            <v>0000066576</v>
          </cell>
          <cell r="J683" t="str">
            <v>SMK</v>
          </cell>
          <cell r="K683" t="str">
            <v>S.T.M  LISTRIK</v>
          </cell>
          <cell r="L683" t="str">
            <v>PLAJU</v>
          </cell>
          <cell r="M683" t="str">
            <v>01/11/1973</v>
          </cell>
          <cell r="N683" t="str">
            <v>E13140</v>
          </cell>
          <cell r="O683" t="str">
            <v>LABORATORIUM</v>
          </cell>
          <cell r="P683">
            <v>5</v>
          </cell>
          <cell r="Q683">
            <v>7</v>
          </cell>
          <cell r="R683">
            <v>6</v>
          </cell>
          <cell r="S683">
            <v>21.666666666666668</v>
          </cell>
          <cell r="T683">
            <v>3</v>
          </cell>
          <cell r="U683">
            <v>4</v>
          </cell>
          <cell r="V683">
            <v>-1</v>
          </cell>
          <cell r="W683">
            <v>51</v>
          </cell>
          <cell r="X683">
            <v>39514</v>
          </cell>
        </row>
        <row r="684">
          <cell r="A684" t="str">
            <v>436082</v>
          </cell>
          <cell r="B684" t="str">
            <v xml:space="preserve">ARSAD  K.    </v>
          </cell>
          <cell r="C684" t="str">
            <v>09</v>
          </cell>
          <cell r="D684" t="str">
            <v>01/04/2001</v>
          </cell>
          <cell r="E684" t="str">
            <v>AST. JAGA CONSOLE POLYPRO</v>
          </cell>
          <cell r="F684" t="str">
            <v>08</v>
          </cell>
          <cell r="G684" t="str">
            <v>16/09/2002</v>
          </cell>
          <cell r="H684">
            <v>18694</v>
          </cell>
          <cell r="I684" t="str">
            <v>0000056555</v>
          </cell>
          <cell r="J684" t="str">
            <v>SMA</v>
          </cell>
          <cell r="K684" t="str">
            <v>SMA/PASPAL/IPA</v>
          </cell>
          <cell r="L684" t="str">
            <v>PLAJU</v>
          </cell>
          <cell r="M684" t="str">
            <v>02/01/1975</v>
          </cell>
          <cell r="N684" t="str">
            <v>E13131</v>
          </cell>
          <cell r="O684" t="str">
            <v>P P</v>
          </cell>
          <cell r="P684">
            <v>5</v>
          </cell>
          <cell r="Q684">
            <v>5</v>
          </cell>
          <cell r="R684">
            <v>5</v>
          </cell>
          <cell r="S684">
            <v>15</v>
          </cell>
          <cell r="T684">
            <v>3</v>
          </cell>
          <cell r="U684">
            <v>2</v>
          </cell>
          <cell r="V684">
            <v>-1</v>
          </cell>
          <cell r="W684">
            <v>53</v>
          </cell>
          <cell r="X684">
            <v>38783</v>
          </cell>
        </row>
        <row r="685">
          <cell r="A685" t="str">
            <v>436106</v>
          </cell>
          <cell r="B685" t="str">
            <v xml:space="preserve">BUNYAMIN BUSTOMI    </v>
          </cell>
          <cell r="C685" t="str">
            <v>09</v>
          </cell>
          <cell r="D685" t="str">
            <v>01/04/2003</v>
          </cell>
          <cell r="E685" t="str">
            <v>AST. AREA - I PL</v>
          </cell>
          <cell r="F685" t="str">
            <v>09</v>
          </cell>
          <cell r="G685" t="str">
            <v>01/07/2002</v>
          </cell>
          <cell r="H685">
            <v>19391</v>
          </cell>
          <cell r="I685" t="str">
            <v>0000034555</v>
          </cell>
          <cell r="J685" t="str">
            <v>SMA</v>
          </cell>
          <cell r="K685" t="str">
            <v>S.M.A-B/PASPAL</v>
          </cell>
          <cell r="L685" t="str">
            <v>SUNGAI GERONG</v>
          </cell>
          <cell r="M685" t="str">
            <v>02/01/1975</v>
          </cell>
          <cell r="N685" t="str">
            <v>E13119</v>
          </cell>
          <cell r="O685" t="str">
            <v>I T P</v>
          </cell>
          <cell r="P685">
            <v>5</v>
          </cell>
          <cell r="Q685">
            <v>5</v>
          </cell>
          <cell r="R685">
            <v>5</v>
          </cell>
          <cell r="S685">
            <v>15</v>
          </cell>
          <cell r="T685">
            <v>3</v>
          </cell>
          <cell r="U685">
            <v>2</v>
          </cell>
          <cell r="V685">
            <v>0</v>
          </cell>
          <cell r="W685">
            <v>51</v>
          </cell>
          <cell r="X685">
            <v>39479</v>
          </cell>
        </row>
        <row r="686">
          <cell r="A686" t="str">
            <v>436163</v>
          </cell>
          <cell r="B686" t="str">
            <v xml:space="preserve">HASAN BASRI    </v>
          </cell>
          <cell r="C686" t="str">
            <v>09</v>
          </cell>
          <cell r="D686" t="str">
            <v>01/04/2003</v>
          </cell>
          <cell r="E686" t="str">
            <v>AST. CONSOLE CD - 1</v>
          </cell>
          <cell r="F686" t="str">
            <v>08</v>
          </cell>
          <cell r="G686" t="str">
            <v>01/07/2003</v>
          </cell>
          <cell r="H686">
            <v>18665</v>
          </cell>
          <cell r="I686" t="str">
            <v>0000045555</v>
          </cell>
          <cell r="J686" t="str">
            <v>SMA</v>
          </cell>
          <cell r="K686" t="str">
            <v>S.M.A-C/SOSIAL</v>
          </cell>
          <cell r="L686" t="str">
            <v>SUNGAI GERONG</v>
          </cell>
          <cell r="M686" t="str">
            <v>02/01/1975</v>
          </cell>
          <cell r="N686" t="str">
            <v>E13112</v>
          </cell>
          <cell r="O686" t="str">
            <v>CD &amp; L</v>
          </cell>
          <cell r="P686">
            <v>5</v>
          </cell>
          <cell r="Q686">
            <v>5</v>
          </cell>
          <cell r="R686">
            <v>5</v>
          </cell>
          <cell r="S686">
            <v>15</v>
          </cell>
          <cell r="T686">
            <v>3</v>
          </cell>
          <cell r="U686">
            <v>1</v>
          </cell>
          <cell r="V686">
            <v>-1</v>
          </cell>
          <cell r="W686">
            <v>53</v>
          </cell>
          <cell r="X686">
            <v>38754</v>
          </cell>
        </row>
        <row r="687">
          <cell r="A687" t="str">
            <v>436188</v>
          </cell>
          <cell r="B687" t="str">
            <v xml:space="preserve">HIFNI AMAN  A.P  </v>
          </cell>
          <cell r="C687" t="str">
            <v>07</v>
          </cell>
          <cell r="D687" t="str">
            <v>01/10/2003</v>
          </cell>
          <cell r="E687" t="str">
            <v>MPPK S/D 31102004</v>
          </cell>
          <cell r="F687" t="str">
            <v>07</v>
          </cell>
          <cell r="G687" t="str">
            <v>10/10/2003</v>
          </cell>
          <cell r="H687">
            <v>17816</v>
          </cell>
          <cell r="I687" t="str">
            <v>0000066555</v>
          </cell>
          <cell r="J687" t="str">
            <v>D1</v>
          </cell>
          <cell r="K687" t="str">
            <v>AKA PENGOL/KIL.I</v>
          </cell>
          <cell r="L687" t="str">
            <v>PLAJU</v>
          </cell>
          <cell r="M687" t="str">
            <v>02/01/1975</v>
          </cell>
          <cell r="N687" t="str">
            <v>E13730</v>
          </cell>
          <cell r="O687" t="str">
            <v>H I K</v>
          </cell>
          <cell r="P687">
            <v>5</v>
          </cell>
          <cell r="Q687">
            <v>5</v>
          </cell>
          <cell r="R687">
            <v>5</v>
          </cell>
          <cell r="S687">
            <v>15</v>
          </cell>
          <cell r="T687">
            <v>4</v>
          </cell>
          <cell r="U687">
            <v>1</v>
          </cell>
          <cell r="V687">
            <v>0</v>
          </cell>
          <cell r="W687">
            <v>56</v>
          </cell>
          <cell r="X687">
            <v>37904</v>
          </cell>
        </row>
        <row r="688">
          <cell r="A688" t="str">
            <v>436333</v>
          </cell>
          <cell r="B688" t="str">
            <v xml:space="preserve">MUHAMMAD FAHMI    </v>
          </cell>
          <cell r="C688" t="str">
            <v>08</v>
          </cell>
          <cell r="D688" t="str">
            <v>01/10/2002</v>
          </cell>
          <cell r="E688" t="str">
            <v>AST. JAGA BAGGING</v>
          </cell>
          <cell r="F688" t="str">
            <v>07</v>
          </cell>
          <cell r="G688" t="str">
            <v>08/08/2003</v>
          </cell>
          <cell r="H688">
            <v>20169</v>
          </cell>
          <cell r="I688" t="str">
            <v>0000066665</v>
          </cell>
          <cell r="J688" t="str">
            <v>SMA</v>
          </cell>
          <cell r="K688" t="str">
            <v>S.M.A-B/PASPAL</v>
          </cell>
          <cell r="L688" t="str">
            <v>PLAJU</v>
          </cell>
          <cell r="M688" t="str">
            <v>02/01/1975</v>
          </cell>
          <cell r="N688" t="str">
            <v>E13132</v>
          </cell>
          <cell r="O688" t="str">
            <v>TA/PTA</v>
          </cell>
          <cell r="P688">
            <v>6</v>
          </cell>
          <cell r="Q688">
            <v>6</v>
          </cell>
          <cell r="R688">
            <v>5</v>
          </cell>
          <cell r="S688">
            <v>18.333333333333332</v>
          </cell>
          <cell r="T688">
            <v>3</v>
          </cell>
          <cell r="U688">
            <v>1</v>
          </cell>
          <cell r="V688">
            <v>-1</v>
          </cell>
          <cell r="W688">
            <v>49</v>
          </cell>
          <cell r="X688">
            <v>40258</v>
          </cell>
        </row>
        <row r="689">
          <cell r="A689" t="str">
            <v>436358</v>
          </cell>
          <cell r="B689" t="str">
            <v xml:space="preserve">NASIB    </v>
          </cell>
          <cell r="C689" t="str">
            <v>10</v>
          </cell>
          <cell r="D689" t="str">
            <v>01/04/2000</v>
          </cell>
          <cell r="E689" t="str">
            <v>AST.JAGA HVU-2</v>
          </cell>
          <cell r="F689" t="str">
            <v>09</v>
          </cell>
          <cell r="G689" t="str">
            <v>01/09/2003</v>
          </cell>
          <cell r="H689">
            <v>20470</v>
          </cell>
          <cell r="I689" t="str">
            <v>0000055656</v>
          </cell>
          <cell r="J689" t="str">
            <v>SMP</v>
          </cell>
          <cell r="K689" t="str">
            <v>S M P</v>
          </cell>
          <cell r="L689" t="str">
            <v>SUNGAI GERONG</v>
          </cell>
          <cell r="M689" t="str">
            <v>02/01/1975</v>
          </cell>
          <cell r="N689" t="str">
            <v>E13112</v>
          </cell>
          <cell r="O689" t="str">
            <v>CD &amp; L</v>
          </cell>
          <cell r="P689">
            <v>6</v>
          </cell>
          <cell r="Q689">
            <v>5</v>
          </cell>
          <cell r="R689">
            <v>6</v>
          </cell>
          <cell r="S689">
            <v>18.333333333333332</v>
          </cell>
          <cell r="T689">
            <v>2</v>
          </cell>
          <cell r="U689">
            <v>1</v>
          </cell>
          <cell r="V689">
            <v>-1</v>
          </cell>
          <cell r="W689">
            <v>48</v>
          </cell>
          <cell r="X689">
            <v>40559</v>
          </cell>
        </row>
        <row r="690">
          <cell r="A690" t="str">
            <v>436503</v>
          </cell>
          <cell r="B690" t="str">
            <v xml:space="preserve">SUHATRI    </v>
          </cell>
          <cell r="C690" t="str">
            <v>06</v>
          </cell>
          <cell r="D690" t="str">
            <v>01/04/1999</v>
          </cell>
          <cell r="E690" t="str">
            <v>PWS. ADM KONTRAK</v>
          </cell>
          <cell r="F690" t="str">
            <v>06</v>
          </cell>
          <cell r="G690" t="str">
            <v>01/12/2000</v>
          </cell>
          <cell r="H690">
            <v>19543</v>
          </cell>
          <cell r="I690" t="str">
            <v>0000055566</v>
          </cell>
          <cell r="J690" t="str">
            <v>D3</v>
          </cell>
          <cell r="K690" t="str">
            <v>AKA MESIN III</v>
          </cell>
          <cell r="L690" t="str">
            <v>PLAJU</v>
          </cell>
          <cell r="M690" t="str">
            <v>02/01/1975</v>
          </cell>
          <cell r="N690" t="str">
            <v>E13520</v>
          </cell>
          <cell r="O690" t="str">
            <v>KONTRAK</v>
          </cell>
          <cell r="P690">
            <v>5</v>
          </cell>
          <cell r="Q690">
            <v>6</v>
          </cell>
          <cell r="R690">
            <v>6</v>
          </cell>
          <cell r="S690">
            <v>18.333333333333332</v>
          </cell>
          <cell r="T690">
            <v>6</v>
          </cell>
          <cell r="U690">
            <v>4</v>
          </cell>
          <cell r="V690">
            <v>0</v>
          </cell>
          <cell r="W690">
            <v>51</v>
          </cell>
          <cell r="X690">
            <v>39632</v>
          </cell>
        </row>
        <row r="691">
          <cell r="A691" t="str">
            <v>436585</v>
          </cell>
          <cell r="B691" t="str">
            <v xml:space="preserve">SYAIFUL ANWAR    </v>
          </cell>
          <cell r="C691" t="str">
            <v>11</v>
          </cell>
          <cell r="D691" t="str">
            <v>01/04/2001</v>
          </cell>
          <cell r="E691" t="str">
            <v>PMK. AREA-1 SEI.GERONG</v>
          </cell>
          <cell r="F691" t="str">
            <v>10</v>
          </cell>
          <cell r="G691" t="str">
            <v>01/07/2003</v>
          </cell>
          <cell r="H691">
            <v>20492</v>
          </cell>
          <cell r="I691" t="str">
            <v>0000056555</v>
          </cell>
          <cell r="J691" t="str">
            <v>SMA</v>
          </cell>
          <cell r="K691" t="str">
            <v>SMA.SOS/PERSAMAAN</v>
          </cell>
          <cell r="L691" t="str">
            <v>PLAJU</v>
          </cell>
          <cell r="M691" t="str">
            <v>02/01/1975</v>
          </cell>
          <cell r="N691" t="str">
            <v>E13119</v>
          </cell>
          <cell r="O691" t="str">
            <v>I T P</v>
          </cell>
          <cell r="P691">
            <v>5</v>
          </cell>
          <cell r="Q691">
            <v>5</v>
          </cell>
          <cell r="R691">
            <v>5</v>
          </cell>
          <cell r="S691">
            <v>15</v>
          </cell>
          <cell r="T691">
            <v>3</v>
          </cell>
          <cell r="U691">
            <v>1</v>
          </cell>
          <cell r="V691">
            <v>-1</v>
          </cell>
          <cell r="W691">
            <v>48</v>
          </cell>
          <cell r="X691">
            <v>40581</v>
          </cell>
        </row>
        <row r="692">
          <cell r="A692" t="str">
            <v>436625</v>
          </cell>
          <cell r="B692" t="str">
            <v xml:space="preserve">YONISMAN    </v>
          </cell>
          <cell r="C692" t="str">
            <v>09</v>
          </cell>
          <cell r="D692" t="str">
            <v>01/04/2002</v>
          </cell>
          <cell r="E692" t="str">
            <v>TEKNISI LAS</v>
          </cell>
          <cell r="F692" t="str">
            <v>08</v>
          </cell>
          <cell r="G692" t="str">
            <v>15/12/2003</v>
          </cell>
          <cell r="H692">
            <v>18679</v>
          </cell>
          <cell r="I692" t="str">
            <v>0000045667</v>
          </cell>
          <cell r="J692" t="str">
            <v>SMK</v>
          </cell>
          <cell r="K692" t="str">
            <v>S.T.M  LISTRIK</v>
          </cell>
          <cell r="L692" t="str">
            <v>PLAJU</v>
          </cell>
          <cell r="M692" t="str">
            <v>02/01/1975</v>
          </cell>
          <cell r="N692" t="str">
            <v>E13A50</v>
          </cell>
          <cell r="O692" t="str">
            <v>BENGKEL</v>
          </cell>
          <cell r="P692">
            <v>6</v>
          </cell>
          <cell r="Q692">
            <v>6</v>
          </cell>
          <cell r="R692">
            <v>7</v>
          </cell>
          <cell r="S692">
            <v>23.333333333333332</v>
          </cell>
          <cell r="T692">
            <v>3</v>
          </cell>
          <cell r="U692">
            <v>1</v>
          </cell>
          <cell r="V692">
            <v>-1</v>
          </cell>
          <cell r="W692">
            <v>53</v>
          </cell>
          <cell r="X692">
            <v>38768</v>
          </cell>
        </row>
        <row r="693">
          <cell r="A693" t="str">
            <v>436666</v>
          </cell>
          <cell r="B693" t="str">
            <v xml:space="preserve">SUHARLI A    </v>
          </cell>
          <cell r="C693" t="str">
            <v>10</v>
          </cell>
          <cell r="D693" t="str">
            <v>01/10/2001</v>
          </cell>
          <cell r="E693" t="str">
            <v>PMK. DEMIN S.GERONG</v>
          </cell>
          <cell r="F693" t="str">
            <v>10</v>
          </cell>
          <cell r="G693" t="str">
            <v>01/10/2000</v>
          </cell>
          <cell r="H693">
            <v>19770</v>
          </cell>
          <cell r="I693" t="str">
            <v>0000046565</v>
          </cell>
          <cell r="J693" t="str">
            <v>SMK</v>
          </cell>
          <cell r="K693" t="str">
            <v>S.T.M  LISTRIK</v>
          </cell>
          <cell r="L693" t="str">
            <v>SUNGAI GERONG</v>
          </cell>
          <cell r="M693" t="str">
            <v>03/01/1975</v>
          </cell>
          <cell r="N693" t="str">
            <v>E13118</v>
          </cell>
          <cell r="O693" t="str">
            <v>U T L</v>
          </cell>
          <cell r="P693">
            <v>5</v>
          </cell>
          <cell r="Q693">
            <v>6</v>
          </cell>
          <cell r="R693">
            <v>5</v>
          </cell>
          <cell r="S693">
            <v>16.666666666666668</v>
          </cell>
          <cell r="T693">
            <v>3</v>
          </cell>
          <cell r="U693">
            <v>4</v>
          </cell>
          <cell r="V693">
            <v>0</v>
          </cell>
          <cell r="W693">
            <v>50</v>
          </cell>
          <cell r="X693">
            <v>39859</v>
          </cell>
        </row>
        <row r="694">
          <cell r="A694" t="str">
            <v>436674</v>
          </cell>
          <cell r="B694" t="str">
            <v xml:space="preserve">YOSE RIZAL    </v>
          </cell>
          <cell r="C694" t="str">
            <v>09</v>
          </cell>
          <cell r="D694" t="str">
            <v>01/04/2001</v>
          </cell>
          <cell r="E694" t="str">
            <v>AST. CD IV, HP &amp; FO</v>
          </cell>
          <cell r="F694" t="str">
            <v>08</v>
          </cell>
          <cell r="G694" t="str">
            <v>03/01/2000</v>
          </cell>
          <cell r="H694">
            <v>19424</v>
          </cell>
          <cell r="I694" t="str">
            <v>0000066655</v>
          </cell>
          <cell r="J694" t="str">
            <v>SMK</v>
          </cell>
          <cell r="K694" t="str">
            <v>S T M / MESIN</v>
          </cell>
          <cell r="L694" t="str">
            <v>PLAJU</v>
          </cell>
          <cell r="M694" t="str">
            <v>03/01/1975</v>
          </cell>
          <cell r="N694" t="str">
            <v>E13111</v>
          </cell>
          <cell r="O694" t="str">
            <v>CD &amp; GP</v>
          </cell>
          <cell r="P694">
            <v>6</v>
          </cell>
          <cell r="Q694">
            <v>5</v>
          </cell>
          <cell r="R694">
            <v>5</v>
          </cell>
          <cell r="S694">
            <v>16.666666666666668</v>
          </cell>
          <cell r="T694">
            <v>3</v>
          </cell>
          <cell r="U694">
            <v>4</v>
          </cell>
          <cell r="V694">
            <v>-1</v>
          </cell>
          <cell r="W694">
            <v>51</v>
          </cell>
          <cell r="X694">
            <v>39513</v>
          </cell>
        </row>
        <row r="695">
          <cell r="A695" t="str">
            <v>436828</v>
          </cell>
          <cell r="B695" t="str">
            <v xml:space="preserve">HAKIM PANDIANGAN    </v>
          </cell>
          <cell r="C695" t="str">
            <v>10</v>
          </cell>
          <cell r="D695" t="str">
            <v>01/10/2000</v>
          </cell>
          <cell r="E695" t="str">
            <v>TEKNISI NON ROT. EQUIP.</v>
          </cell>
          <cell r="F695" t="str">
            <v>09</v>
          </cell>
          <cell r="G695" t="str">
            <v>01/07/2003</v>
          </cell>
          <cell r="H695">
            <v>18028</v>
          </cell>
          <cell r="I695" t="str">
            <v>0000064455</v>
          </cell>
          <cell r="J695" t="str">
            <v>SMA</v>
          </cell>
          <cell r="K695" t="str">
            <v>S.M.A / SOSIAL</v>
          </cell>
          <cell r="L695" t="str">
            <v>PLAJU</v>
          </cell>
          <cell r="M695" t="str">
            <v>06/01/1975</v>
          </cell>
          <cell r="N695" t="str">
            <v>E13A50</v>
          </cell>
          <cell r="O695" t="str">
            <v>BENGKEL</v>
          </cell>
          <cell r="P695">
            <v>4</v>
          </cell>
          <cell r="Q695">
            <v>5</v>
          </cell>
          <cell r="R695">
            <v>5</v>
          </cell>
          <cell r="S695">
            <v>13.333333333333334</v>
          </cell>
          <cell r="T695">
            <v>3</v>
          </cell>
          <cell r="U695">
            <v>1</v>
          </cell>
          <cell r="V695">
            <v>-1</v>
          </cell>
          <cell r="W695">
            <v>55</v>
          </cell>
          <cell r="X695">
            <v>38117</v>
          </cell>
        </row>
        <row r="696">
          <cell r="A696" t="str">
            <v>436869</v>
          </cell>
          <cell r="B696" t="str">
            <v xml:space="preserve">RAIHUL MUHTADI  IR  </v>
          </cell>
          <cell r="C696" t="str">
            <v>07</v>
          </cell>
          <cell r="D696" t="str">
            <v>01/04/2002</v>
          </cell>
          <cell r="E696" t="str">
            <v>PWS. JAGA AUX PS - 2</v>
          </cell>
          <cell r="F696" t="str">
            <v>06</v>
          </cell>
          <cell r="G696" t="str">
            <v>03/01/2000</v>
          </cell>
          <cell r="H696">
            <v>20199</v>
          </cell>
          <cell r="I696" t="str">
            <v>0000066656</v>
          </cell>
          <cell r="J696" t="str">
            <v>S1</v>
          </cell>
          <cell r="K696" t="str">
            <v>TEKNIK KIMIA</v>
          </cell>
          <cell r="L696" t="str">
            <v>PLAJU</v>
          </cell>
          <cell r="M696" t="str">
            <v>06/01/1975</v>
          </cell>
          <cell r="N696" t="str">
            <v>E13118</v>
          </cell>
          <cell r="O696" t="str">
            <v>U T L</v>
          </cell>
          <cell r="P696">
            <v>6</v>
          </cell>
          <cell r="Q696">
            <v>5</v>
          </cell>
          <cell r="R696">
            <v>6</v>
          </cell>
          <cell r="S696">
            <v>18.333333333333332</v>
          </cell>
          <cell r="T696">
            <v>7</v>
          </cell>
          <cell r="U696">
            <v>4</v>
          </cell>
          <cell r="V696">
            <v>-1</v>
          </cell>
          <cell r="W696">
            <v>49</v>
          </cell>
          <cell r="X696">
            <v>40288</v>
          </cell>
        </row>
        <row r="697">
          <cell r="A697" t="str">
            <v>436909</v>
          </cell>
          <cell r="B697" t="str">
            <v xml:space="preserve">SUBANDY SUSAP    </v>
          </cell>
          <cell r="C697" t="str">
            <v>08</v>
          </cell>
          <cell r="D697" t="str">
            <v>01/10/2002</v>
          </cell>
          <cell r="E697" t="str">
            <v>AST. JAGA BAGGING</v>
          </cell>
          <cell r="F697" t="str">
            <v>07</v>
          </cell>
          <cell r="G697" t="str">
            <v>08/08/2003</v>
          </cell>
          <cell r="H697">
            <v>19553</v>
          </cell>
          <cell r="I697" t="str">
            <v>0000056666</v>
          </cell>
          <cell r="J697" t="str">
            <v>SMK</v>
          </cell>
          <cell r="K697" t="str">
            <v>S.T.M  LISTRIK</v>
          </cell>
          <cell r="L697" t="str">
            <v>PLAJU</v>
          </cell>
          <cell r="M697" t="str">
            <v>06/01/1975</v>
          </cell>
          <cell r="N697" t="str">
            <v>E13132</v>
          </cell>
          <cell r="O697" t="str">
            <v>TA/PTA</v>
          </cell>
          <cell r="P697">
            <v>6</v>
          </cell>
          <cell r="Q697">
            <v>6</v>
          </cell>
          <cell r="R697">
            <v>6</v>
          </cell>
          <cell r="S697">
            <v>20</v>
          </cell>
          <cell r="T697">
            <v>3</v>
          </cell>
          <cell r="U697">
            <v>1</v>
          </cell>
          <cell r="V697">
            <v>-1</v>
          </cell>
          <cell r="W697">
            <v>51</v>
          </cell>
          <cell r="X697">
            <v>39642</v>
          </cell>
        </row>
        <row r="698">
          <cell r="A698" t="str">
            <v>436974</v>
          </cell>
          <cell r="B698" t="str">
            <v xml:space="preserve">IBRAHIM LACONY  ST  </v>
          </cell>
          <cell r="C698" t="str">
            <v>06</v>
          </cell>
          <cell r="D698" t="str">
            <v>01/10/2003</v>
          </cell>
          <cell r="E698" t="str">
            <v>AHLI ELEKTRIKAL</v>
          </cell>
          <cell r="F698" t="str">
            <v>05</v>
          </cell>
          <cell r="G698" t="str">
            <v>03/01/2000</v>
          </cell>
          <cell r="H698">
            <v>19369</v>
          </cell>
          <cell r="I698" t="str">
            <v>0000055565</v>
          </cell>
          <cell r="J698" t="str">
            <v>S1</v>
          </cell>
          <cell r="K698" t="str">
            <v>TEKNIK ELEKTRO</v>
          </cell>
          <cell r="L698" t="str">
            <v>PLAJU</v>
          </cell>
          <cell r="M698" t="str">
            <v>07/01/1975</v>
          </cell>
          <cell r="N698" t="str">
            <v>E13320</v>
          </cell>
          <cell r="O698" t="str">
            <v>FAS ENJ</v>
          </cell>
          <cell r="P698">
            <v>5</v>
          </cell>
          <cell r="Q698">
            <v>6</v>
          </cell>
          <cell r="R698">
            <v>5</v>
          </cell>
          <cell r="S698">
            <v>16.666666666666668</v>
          </cell>
          <cell r="T698">
            <v>7</v>
          </cell>
          <cell r="U698">
            <v>4</v>
          </cell>
          <cell r="V698">
            <v>-1</v>
          </cell>
          <cell r="W698">
            <v>51</v>
          </cell>
          <cell r="X698">
            <v>39457</v>
          </cell>
        </row>
        <row r="699">
          <cell r="A699" t="str">
            <v>437021</v>
          </cell>
          <cell r="B699" t="str">
            <v xml:space="preserve">SARDIYATMOKO  S.T.  </v>
          </cell>
          <cell r="C699" t="str">
            <v>08</v>
          </cell>
          <cell r="D699" t="str">
            <v>01/10/2002</v>
          </cell>
          <cell r="E699" t="str">
            <v>AST. DATABASE &amp; CONTR.</v>
          </cell>
          <cell r="F699" t="str">
            <v>07</v>
          </cell>
          <cell r="G699" t="str">
            <v>31/12/2000</v>
          </cell>
          <cell r="H699">
            <v>20020</v>
          </cell>
          <cell r="I699" t="str">
            <v>0000055656</v>
          </cell>
          <cell r="J699" t="str">
            <v>S1</v>
          </cell>
          <cell r="K699" t="str">
            <v>TEKNIK MESIN</v>
          </cell>
          <cell r="L699" t="str">
            <v>PLAJU</v>
          </cell>
          <cell r="M699" t="str">
            <v>07/01/1975</v>
          </cell>
          <cell r="N699" t="str">
            <v>E13A90</v>
          </cell>
          <cell r="O699" t="str">
            <v>ENJ. PEM</v>
          </cell>
          <cell r="P699">
            <v>6</v>
          </cell>
          <cell r="Q699">
            <v>5</v>
          </cell>
          <cell r="R699">
            <v>6</v>
          </cell>
          <cell r="S699">
            <v>18.333333333333332</v>
          </cell>
          <cell r="T699">
            <v>7</v>
          </cell>
          <cell r="U699">
            <v>4</v>
          </cell>
          <cell r="V699">
            <v>-1</v>
          </cell>
          <cell r="W699">
            <v>50</v>
          </cell>
          <cell r="X699">
            <v>40109</v>
          </cell>
        </row>
        <row r="700">
          <cell r="A700" t="str">
            <v>437143</v>
          </cell>
          <cell r="B700" t="str">
            <v xml:space="preserve">AGUSTJIK  SH  </v>
          </cell>
          <cell r="C700" t="str">
            <v>07</v>
          </cell>
          <cell r="D700" t="str">
            <v>01/10/2001</v>
          </cell>
          <cell r="E700" t="str">
            <v>PWS. RENSTRA</v>
          </cell>
          <cell r="F700" t="str">
            <v>06</v>
          </cell>
          <cell r="G700" t="str">
            <v>01/09/2000</v>
          </cell>
          <cell r="H700">
            <v>18546</v>
          </cell>
          <cell r="I700" t="str">
            <v>0000055545</v>
          </cell>
          <cell r="J700" t="str">
            <v>S1</v>
          </cell>
          <cell r="K700" t="str">
            <v>HUKUM PIDANA</v>
          </cell>
          <cell r="L700" t="str">
            <v>PLAJU</v>
          </cell>
          <cell r="M700" t="str">
            <v>09/01/1975</v>
          </cell>
          <cell r="N700" t="str">
            <v>E13630</v>
          </cell>
          <cell r="O700" t="str">
            <v>SEKURITI</v>
          </cell>
          <cell r="P700">
            <v>5</v>
          </cell>
          <cell r="Q700">
            <v>4</v>
          </cell>
          <cell r="R700">
            <v>5</v>
          </cell>
          <cell r="S700">
            <v>13.333333333333334</v>
          </cell>
          <cell r="T700">
            <v>7</v>
          </cell>
          <cell r="U700">
            <v>4</v>
          </cell>
          <cell r="V700">
            <v>-1</v>
          </cell>
          <cell r="W700">
            <v>54</v>
          </cell>
          <cell r="X700">
            <v>38635</v>
          </cell>
        </row>
        <row r="701">
          <cell r="A701" t="str">
            <v>437208</v>
          </cell>
          <cell r="B701" t="str">
            <v xml:space="preserve">MOHD. HANI ISA  A.P  </v>
          </cell>
          <cell r="C701" t="str">
            <v>07</v>
          </cell>
          <cell r="D701" t="str">
            <v>01/04/2003</v>
          </cell>
          <cell r="E701" t="str">
            <v>MPPK S/D 31072004</v>
          </cell>
          <cell r="F701" t="str">
            <v>07</v>
          </cell>
          <cell r="G701" t="str">
            <v>23/07/2003</v>
          </cell>
          <cell r="H701">
            <v>17737</v>
          </cell>
          <cell r="I701" t="str">
            <v>0000065665</v>
          </cell>
          <cell r="J701" t="str">
            <v>D1</v>
          </cell>
          <cell r="K701" t="str">
            <v>AKA PENGOL/KIL.I</v>
          </cell>
          <cell r="L701" t="str">
            <v>PLAJU</v>
          </cell>
          <cell r="M701" t="str">
            <v>09/01/1975</v>
          </cell>
          <cell r="N701" t="str">
            <v>E13730</v>
          </cell>
          <cell r="O701" t="str">
            <v>H I K</v>
          </cell>
          <cell r="P701">
            <v>6</v>
          </cell>
          <cell r="Q701">
            <v>6</v>
          </cell>
          <cell r="R701">
            <v>5</v>
          </cell>
          <cell r="S701">
            <v>18.333333333333332</v>
          </cell>
          <cell r="T701">
            <v>4</v>
          </cell>
          <cell r="U701">
            <v>1</v>
          </cell>
          <cell r="V701">
            <v>0</v>
          </cell>
          <cell r="W701">
            <v>56</v>
          </cell>
          <cell r="X701">
            <v>37825</v>
          </cell>
        </row>
        <row r="702">
          <cell r="A702" t="str">
            <v>437216</v>
          </cell>
          <cell r="B702" t="str">
            <v xml:space="preserve">MULYAN MUSTAFA  IR  </v>
          </cell>
          <cell r="C702" t="str">
            <v>04</v>
          </cell>
          <cell r="D702" t="str">
            <v>01/04/2002</v>
          </cell>
          <cell r="E702" t="str">
            <v>PWS.  BENGKEL PLAJU</v>
          </cell>
          <cell r="F702" t="str">
            <v>04</v>
          </cell>
          <cell r="G702" t="str">
            <v>01/02/2004</v>
          </cell>
          <cell r="H702">
            <v>19343</v>
          </cell>
          <cell r="I702" t="str">
            <v>0000055544</v>
          </cell>
          <cell r="J702" t="str">
            <v>S1</v>
          </cell>
          <cell r="K702" t="str">
            <v>TEKNIK MESIN</v>
          </cell>
          <cell r="L702" t="str">
            <v>PLAJU</v>
          </cell>
          <cell r="M702" t="str">
            <v>09/01/1975</v>
          </cell>
          <cell r="N702" t="str">
            <v>E13A50</v>
          </cell>
          <cell r="O702" t="str">
            <v>BENGKEL</v>
          </cell>
          <cell r="P702">
            <v>5</v>
          </cell>
          <cell r="Q702">
            <v>4</v>
          </cell>
          <cell r="R702">
            <v>4</v>
          </cell>
          <cell r="S702">
            <v>11.666666666666666</v>
          </cell>
          <cell r="T702">
            <v>7</v>
          </cell>
          <cell r="U702">
            <v>0</v>
          </cell>
          <cell r="V702">
            <v>0</v>
          </cell>
          <cell r="W702">
            <v>52</v>
          </cell>
          <cell r="X702">
            <v>39431</v>
          </cell>
        </row>
        <row r="703">
          <cell r="A703" t="str">
            <v>437224</v>
          </cell>
          <cell r="B703" t="str">
            <v xml:space="preserve">R. MUSRI BAKTI  DRS  </v>
          </cell>
          <cell r="C703" t="str">
            <v>09</v>
          </cell>
          <cell r="D703" t="str">
            <v>01/04/2001</v>
          </cell>
          <cell r="E703" t="str">
            <v>AST. JAGA PENY. PROD.I PL</v>
          </cell>
          <cell r="F703" t="str">
            <v>08</v>
          </cell>
          <cell r="G703" t="str">
            <v>01/06/2003</v>
          </cell>
          <cell r="H703">
            <v>18771</v>
          </cell>
          <cell r="I703" t="str">
            <v>0000066555</v>
          </cell>
          <cell r="J703" t="str">
            <v>S1</v>
          </cell>
          <cell r="K703" t="str">
            <v>SARJANA SOSPOL</v>
          </cell>
          <cell r="L703" t="str">
            <v>PLAJU</v>
          </cell>
          <cell r="M703" t="str">
            <v>09/01/1975</v>
          </cell>
          <cell r="N703" t="str">
            <v>E13119</v>
          </cell>
          <cell r="O703" t="str">
            <v>I T P</v>
          </cell>
          <cell r="P703">
            <v>5</v>
          </cell>
          <cell r="Q703">
            <v>5</v>
          </cell>
          <cell r="R703">
            <v>5</v>
          </cell>
          <cell r="S703">
            <v>15</v>
          </cell>
          <cell r="T703">
            <v>7</v>
          </cell>
          <cell r="U703">
            <v>1</v>
          </cell>
          <cell r="V703">
            <v>-1</v>
          </cell>
          <cell r="W703">
            <v>53</v>
          </cell>
          <cell r="X703">
            <v>38860</v>
          </cell>
        </row>
        <row r="704">
          <cell r="A704" t="str">
            <v>437532</v>
          </cell>
          <cell r="B704" t="str">
            <v xml:space="preserve">A. ARSYAD    </v>
          </cell>
          <cell r="C704" t="str">
            <v>10</v>
          </cell>
          <cell r="D704" t="str">
            <v>01/04/1999</v>
          </cell>
          <cell r="E704" t="str">
            <v>KKM WL.CHERANG VIII</v>
          </cell>
          <cell r="F704" t="str">
            <v>09</v>
          </cell>
          <cell r="G704" t="str">
            <v>06/06/2003</v>
          </cell>
          <cell r="H704">
            <v>18470</v>
          </cell>
          <cell r="I704" t="str">
            <v>0000056555</v>
          </cell>
          <cell r="J704" t="str">
            <v>SMA</v>
          </cell>
          <cell r="K704" t="str">
            <v>MESIN MOTOR DIESEL (MMD)</v>
          </cell>
          <cell r="L704" t="str">
            <v>PLAJU</v>
          </cell>
          <cell r="M704" t="str">
            <v>01/07/1970</v>
          </cell>
          <cell r="N704" t="str">
            <v>E13C00</v>
          </cell>
          <cell r="O704" t="str">
            <v>DOK &amp; PKP</v>
          </cell>
          <cell r="P704">
            <v>5</v>
          </cell>
          <cell r="Q704">
            <v>5</v>
          </cell>
          <cell r="R704">
            <v>5</v>
          </cell>
          <cell r="S704">
            <v>15</v>
          </cell>
          <cell r="T704">
            <v>3</v>
          </cell>
          <cell r="U704">
            <v>1</v>
          </cell>
          <cell r="V704">
            <v>-1</v>
          </cell>
          <cell r="W704">
            <v>54</v>
          </cell>
          <cell r="X704">
            <v>38559</v>
          </cell>
        </row>
        <row r="705">
          <cell r="A705" t="str">
            <v>437565</v>
          </cell>
          <cell r="B705" t="str">
            <v xml:space="preserve">A. HALIM BASIR    </v>
          </cell>
          <cell r="C705" t="str">
            <v>08</v>
          </cell>
          <cell r="D705" t="str">
            <v>01/04/2002</v>
          </cell>
          <cell r="E705" t="str">
            <v>PWS. BBM &amp; NBBM</v>
          </cell>
          <cell r="F705" t="str">
            <v>07</v>
          </cell>
          <cell r="G705" t="str">
            <v>01/10/2003</v>
          </cell>
          <cell r="H705">
            <v>18127</v>
          </cell>
          <cell r="I705" t="str">
            <v>0000066656</v>
          </cell>
          <cell r="J705" t="str">
            <v>SMA</v>
          </cell>
          <cell r="K705" t="str">
            <v>SMA/PASPAL/IPA</v>
          </cell>
          <cell r="L705" t="str">
            <v>PLAJU</v>
          </cell>
          <cell r="M705" t="str">
            <v>01/06/1971</v>
          </cell>
          <cell r="N705" t="str">
            <v>E13C00</v>
          </cell>
          <cell r="O705" t="str">
            <v>DOK &amp; PKP</v>
          </cell>
          <cell r="P705">
            <v>6</v>
          </cell>
          <cell r="Q705">
            <v>5</v>
          </cell>
          <cell r="R705">
            <v>6</v>
          </cell>
          <cell r="S705">
            <v>18.333333333333332</v>
          </cell>
          <cell r="T705">
            <v>3</v>
          </cell>
          <cell r="U705">
            <v>1</v>
          </cell>
          <cell r="V705">
            <v>-1</v>
          </cell>
          <cell r="W705">
            <v>55</v>
          </cell>
          <cell r="X705">
            <v>38216</v>
          </cell>
        </row>
        <row r="706">
          <cell r="A706" t="str">
            <v>437613</v>
          </cell>
          <cell r="B706" t="str">
            <v xml:space="preserve">ABDURRASYID    </v>
          </cell>
          <cell r="C706" t="str">
            <v>10</v>
          </cell>
          <cell r="D706" t="str">
            <v>01/10/2000</v>
          </cell>
          <cell r="E706" t="str">
            <v>TEKNISI ROT. EQUIPMENT</v>
          </cell>
          <cell r="F706" t="str">
            <v>09</v>
          </cell>
          <cell r="G706" t="str">
            <v>01/07/2003</v>
          </cell>
          <cell r="H706">
            <v>18419</v>
          </cell>
          <cell r="I706" t="str">
            <v>0000065566</v>
          </cell>
          <cell r="J706" t="str">
            <v>SMA</v>
          </cell>
          <cell r="K706" t="str">
            <v>SMA.SOS/PERSAMAAN</v>
          </cell>
          <cell r="L706" t="str">
            <v>PLAJU</v>
          </cell>
          <cell r="M706" t="str">
            <v>04/04/1967</v>
          </cell>
          <cell r="N706" t="str">
            <v>E13A50</v>
          </cell>
          <cell r="O706" t="str">
            <v>BENGKEL</v>
          </cell>
          <cell r="P706">
            <v>5</v>
          </cell>
          <cell r="Q706">
            <v>6</v>
          </cell>
          <cell r="R706">
            <v>6</v>
          </cell>
          <cell r="S706">
            <v>18.333333333333332</v>
          </cell>
          <cell r="T706">
            <v>3</v>
          </cell>
          <cell r="U706">
            <v>1</v>
          </cell>
          <cell r="V706">
            <v>-1</v>
          </cell>
          <cell r="W706">
            <v>54</v>
          </cell>
          <cell r="X706">
            <v>38508</v>
          </cell>
        </row>
        <row r="707">
          <cell r="A707" t="str">
            <v>437621</v>
          </cell>
          <cell r="B707" t="str">
            <v xml:space="preserve">ABU HUSIN    </v>
          </cell>
          <cell r="C707" t="str">
            <v>10</v>
          </cell>
          <cell r="D707" t="str">
            <v>01/10/1999</v>
          </cell>
          <cell r="E707" t="str">
            <v>MUALIM II FB.WISNU XI</v>
          </cell>
          <cell r="F707" t="str">
            <v>09</v>
          </cell>
          <cell r="G707" t="str">
            <v>03/01/2000</v>
          </cell>
          <cell r="H707">
            <v>18050</v>
          </cell>
          <cell r="I707" t="str">
            <v>0000056545</v>
          </cell>
          <cell r="J707" t="str">
            <v>SMA</v>
          </cell>
          <cell r="K707" t="str">
            <v>MUALIM PEL.TERBATAS (MPT)</v>
          </cell>
          <cell r="L707" t="str">
            <v>PLAJU</v>
          </cell>
          <cell r="M707" t="str">
            <v>01/07/1970</v>
          </cell>
          <cell r="N707" t="str">
            <v>E13C00</v>
          </cell>
          <cell r="O707" t="str">
            <v>DOK &amp; PKP</v>
          </cell>
          <cell r="P707">
            <v>5</v>
          </cell>
          <cell r="Q707">
            <v>4</v>
          </cell>
          <cell r="R707">
            <v>5</v>
          </cell>
          <cell r="S707">
            <v>13.333333333333334</v>
          </cell>
          <cell r="T707">
            <v>3</v>
          </cell>
          <cell r="U707">
            <v>4</v>
          </cell>
          <cell r="V707">
            <v>-1</v>
          </cell>
          <cell r="W707">
            <v>55</v>
          </cell>
          <cell r="X707">
            <v>38139</v>
          </cell>
        </row>
        <row r="708">
          <cell r="A708" t="str">
            <v>437687</v>
          </cell>
          <cell r="B708" t="str">
            <v xml:space="preserve">AMAD SUYUDI  IR  </v>
          </cell>
          <cell r="C708" t="str">
            <v>06</v>
          </cell>
          <cell r="D708" t="str">
            <v>01/10/2001</v>
          </cell>
          <cell r="E708" t="str">
            <v>PWSU. KOORD INSTR  KSP</v>
          </cell>
          <cell r="F708" t="str">
            <v>05</v>
          </cell>
          <cell r="G708" t="str">
            <v>03/01/2000</v>
          </cell>
          <cell r="H708">
            <v>19238</v>
          </cell>
          <cell r="I708" t="str">
            <v>0000056656</v>
          </cell>
          <cell r="J708" t="str">
            <v>S1</v>
          </cell>
          <cell r="K708" t="str">
            <v>TEKNIK ELEKTRO</v>
          </cell>
          <cell r="L708" t="str">
            <v>PLAJU</v>
          </cell>
          <cell r="M708" t="str">
            <v>16/01/1975</v>
          </cell>
          <cell r="N708" t="str">
            <v>E13121</v>
          </cell>
          <cell r="O708" t="str">
            <v>REN &amp; KOORD KSP</v>
          </cell>
          <cell r="P708">
            <v>6</v>
          </cell>
          <cell r="Q708">
            <v>5</v>
          </cell>
          <cell r="R708">
            <v>6</v>
          </cell>
          <cell r="S708">
            <v>18.333333333333332</v>
          </cell>
          <cell r="T708">
            <v>7</v>
          </cell>
          <cell r="U708">
            <v>4</v>
          </cell>
          <cell r="V708">
            <v>-1</v>
          </cell>
          <cell r="W708">
            <v>52</v>
          </cell>
          <cell r="X708">
            <v>39326</v>
          </cell>
        </row>
        <row r="709">
          <cell r="A709" t="str">
            <v>437776</v>
          </cell>
          <cell r="B709" t="str">
            <v xml:space="preserve">P. BURHAN SIHOMBING  IR  </v>
          </cell>
          <cell r="C709" t="str">
            <v>07</v>
          </cell>
          <cell r="D709" t="str">
            <v>01/04/2003</v>
          </cell>
          <cell r="E709" t="str">
            <v>AST. MEKANIK</v>
          </cell>
          <cell r="F709" t="str">
            <v>06</v>
          </cell>
          <cell r="G709" t="str">
            <v>31/12/2000</v>
          </cell>
          <cell r="H709">
            <v>18383</v>
          </cell>
          <cell r="I709" t="str">
            <v>0000066655</v>
          </cell>
          <cell r="J709" t="str">
            <v>S1</v>
          </cell>
          <cell r="K709" t="str">
            <v>TEKNIK MESIN</v>
          </cell>
          <cell r="L709" t="str">
            <v>PLAJU</v>
          </cell>
          <cell r="M709" t="str">
            <v>16/01/1975</v>
          </cell>
          <cell r="N709" t="str">
            <v>E13A50</v>
          </cell>
          <cell r="O709" t="str">
            <v>BENGKEL</v>
          </cell>
          <cell r="P709">
            <v>6</v>
          </cell>
          <cell r="Q709">
            <v>5</v>
          </cell>
          <cell r="R709">
            <v>5</v>
          </cell>
          <cell r="S709">
            <v>16.666666666666668</v>
          </cell>
          <cell r="T709">
            <v>7</v>
          </cell>
          <cell r="U709">
            <v>4</v>
          </cell>
          <cell r="V709">
            <v>-1</v>
          </cell>
          <cell r="W709">
            <v>54</v>
          </cell>
          <cell r="X709">
            <v>38472</v>
          </cell>
        </row>
        <row r="710">
          <cell r="A710" t="str">
            <v>437784</v>
          </cell>
          <cell r="B710" t="str">
            <v xml:space="preserve">DARMAWATI  SE  </v>
          </cell>
          <cell r="C710" t="str">
            <v>07</v>
          </cell>
          <cell r="D710" t="str">
            <v>01/10/2003</v>
          </cell>
          <cell r="E710" t="str">
            <v>AHLI SISTEM INFORMASI</v>
          </cell>
          <cell r="F710" t="str">
            <v>05</v>
          </cell>
          <cell r="G710" t="str">
            <v>01/12/2001</v>
          </cell>
          <cell r="H710">
            <v>19099</v>
          </cell>
          <cell r="I710" t="str">
            <v>0000066655</v>
          </cell>
          <cell r="J710" t="str">
            <v>S1</v>
          </cell>
          <cell r="K710" t="str">
            <v>EKONOMI MANAGEMENT</v>
          </cell>
          <cell r="L710" t="str">
            <v>PLAJU</v>
          </cell>
          <cell r="M710" t="str">
            <v>16/01/1975</v>
          </cell>
          <cell r="N710" t="str">
            <v>E13920</v>
          </cell>
          <cell r="O710" t="str">
            <v>BANGSIS</v>
          </cell>
          <cell r="P710">
            <v>6</v>
          </cell>
          <cell r="Q710">
            <v>5</v>
          </cell>
          <cell r="R710">
            <v>5</v>
          </cell>
          <cell r="S710">
            <v>16.666666666666668</v>
          </cell>
          <cell r="T710">
            <v>7</v>
          </cell>
          <cell r="U710">
            <v>3</v>
          </cell>
          <cell r="V710">
            <v>-2</v>
          </cell>
          <cell r="W710">
            <v>52</v>
          </cell>
          <cell r="X710">
            <v>39187</v>
          </cell>
        </row>
        <row r="711">
          <cell r="A711" t="str">
            <v>437954</v>
          </cell>
          <cell r="B711" t="str">
            <v xml:space="preserve">HERU PRASETIA    </v>
          </cell>
          <cell r="C711" t="str">
            <v>09</v>
          </cell>
          <cell r="D711" t="str">
            <v>01/04/2002</v>
          </cell>
          <cell r="E711" t="str">
            <v>AST. JAGA CONS PROPYLENE</v>
          </cell>
          <cell r="F711" t="str">
            <v>08</v>
          </cell>
          <cell r="G711" t="str">
            <v>16/09/2002</v>
          </cell>
          <cell r="H711">
            <v>20112</v>
          </cell>
          <cell r="I711" t="str">
            <v>0000055656</v>
          </cell>
          <cell r="J711" t="str">
            <v>SMA</v>
          </cell>
          <cell r="K711" t="str">
            <v>S.M.A-B/PASPAL</v>
          </cell>
          <cell r="L711" t="str">
            <v>PLAJU</v>
          </cell>
          <cell r="M711" t="str">
            <v>16/01/1975</v>
          </cell>
          <cell r="N711" t="str">
            <v>E13131</v>
          </cell>
          <cell r="O711" t="str">
            <v>P P</v>
          </cell>
          <cell r="P711">
            <v>6</v>
          </cell>
          <cell r="Q711">
            <v>5</v>
          </cell>
          <cell r="R711">
            <v>6</v>
          </cell>
          <cell r="S711">
            <v>18.333333333333332</v>
          </cell>
          <cell r="T711">
            <v>3</v>
          </cell>
          <cell r="U711">
            <v>2</v>
          </cell>
          <cell r="V711">
            <v>-1</v>
          </cell>
          <cell r="W711">
            <v>49</v>
          </cell>
          <cell r="X711">
            <v>40201</v>
          </cell>
        </row>
        <row r="712">
          <cell r="A712" t="str">
            <v>437979</v>
          </cell>
          <cell r="B712" t="str">
            <v xml:space="preserve">HUSNI    </v>
          </cell>
          <cell r="C712" t="str">
            <v>09</v>
          </cell>
          <cell r="D712" t="str">
            <v>01/04/2002</v>
          </cell>
          <cell r="E712" t="str">
            <v>TEKNISI PIPE FITTER</v>
          </cell>
          <cell r="F712" t="str">
            <v>09</v>
          </cell>
          <cell r="G712" t="str">
            <v>01/10/2001</v>
          </cell>
          <cell r="H712">
            <v>18970</v>
          </cell>
          <cell r="I712" t="str">
            <v>0000055565</v>
          </cell>
          <cell r="J712" t="str">
            <v>SMK</v>
          </cell>
          <cell r="K712" t="str">
            <v>SEK PLY MENENGAH</v>
          </cell>
          <cell r="L712" t="str">
            <v>SUNGAI GERONG</v>
          </cell>
          <cell r="M712" t="str">
            <v>27/02/1972</v>
          </cell>
          <cell r="N712" t="str">
            <v>E13A50</v>
          </cell>
          <cell r="O712" t="str">
            <v>BENGKEL</v>
          </cell>
          <cell r="P712">
            <v>5</v>
          </cell>
          <cell r="Q712">
            <v>6</v>
          </cell>
          <cell r="R712">
            <v>5</v>
          </cell>
          <cell r="S712">
            <v>16.666666666666668</v>
          </cell>
          <cell r="T712">
            <v>3</v>
          </cell>
          <cell r="U712">
            <v>3</v>
          </cell>
          <cell r="V712">
            <v>0</v>
          </cell>
          <cell r="W712">
            <v>53</v>
          </cell>
          <cell r="X712">
            <v>39059</v>
          </cell>
        </row>
        <row r="713">
          <cell r="A713" t="str">
            <v>438001</v>
          </cell>
          <cell r="B713" t="str">
            <v xml:space="preserve">IMRON DJAMAL  SE  </v>
          </cell>
          <cell r="C713" t="str">
            <v>08</v>
          </cell>
          <cell r="D713" t="str">
            <v>01/04/2003</v>
          </cell>
          <cell r="E713" t="str">
            <v>PERENCANA LIS AREA II</v>
          </cell>
          <cell r="F713" t="str">
            <v>06</v>
          </cell>
          <cell r="G713" t="str">
            <v>15/07/2002</v>
          </cell>
          <cell r="H713">
            <v>19463</v>
          </cell>
          <cell r="I713" t="str">
            <v>0000045655</v>
          </cell>
          <cell r="J713" t="str">
            <v>S1</v>
          </cell>
          <cell r="K713" t="str">
            <v>EKONOMI MANAGEMENT</v>
          </cell>
          <cell r="L713" t="str">
            <v>PLAJU</v>
          </cell>
          <cell r="M713" t="str">
            <v>16/01/1975</v>
          </cell>
          <cell r="N713" t="str">
            <v>E13A10</v>
          </cell>
          <cell r="O713" t="str">
            <v>PERENCANAAN</v>
          </cell>
          <cell r="P713">
            <v>6</v>
          </cell>
          <cell r="Q713">
            <v>5</v>
          </cell>
          <cell r="R713">
            <v>5</v>
          </cell>
          <cell r="S713">
            <v>16.666666666666668</v>
          </cell>
          <cell r="T713">
            <v>7</v>
          </cell>
          <cell r="U713">
            <v>2</v>
          </cell>
          <cell r="V713">
            <v>-2</v>
          </cell>
          <cell r="W713">
            <v>51</v>
          </cell>
          <cell r="X713">
            <v>39552</v>
          </cell>
        </row>
        <row r="714">
          <cell r="A714" t="str">
            <v>438034</v>
          </cell>
          <cell r="B714" t="str">
            <v xml:space="preserve">KAIRON    </v>
          </cell>
          <cell r="C714" t="str">
            <v>09</v>
          </cell>
          <cell r="D714" t="str">
            <v>01/04/2003</v>
          </cell>
          <cell r="E714" t="str">
            <v>AST. LISTRIK</v>
          </cell>
          <cell r="F714" t="str">
            <v>08</v>
          </cell>
          <cell r="G714" t="str">
            <v>06/08/2002</v>
          </cell>
          <cell r="H714">
            <v>20123</v>
          </cell>
          <cell r="I714" t="str">
            <v>0000066664</v>
          </cell>
          <cell r="J714" t="str">
            <v>SMA</v>
          </cell>
          <cell r="K714" t="str">
            <v>SMA-PASPAL/PERSAMAAN</v>
          </cell>
          <cell r="L714" t="str">
            <v>PLAJU</v>
          </cell>
          <cell r="M714" t="str">
            <v>16/01/1975</v>
          </cell>
          <cell r="N714" t="str">
            <v>E13530</v>
          </cell>
          <cell r="O714" t="str">
            <v>FASUM</v>
          </cell>
          <cell r="P714">
            <v>6</v>
          </cell>
          <cell r="Q714">
            <v>6</v>
          </cell>
          <cell r="R714">
            <v>4</v>
          </cell>
          <cell r="S714">
            <v>16.666666666666668</v>
          </cell>
          <cell r="T714">
            <v>3</v>
          </cell>
          <cell r="U714">
            <v>2</v>
          </cell>
          <cell r="V714">
            <v>-1</v>
          </cell>
          <cell r="W714">
            <v>49</v>
          </cell>
          <cell r="X714">
            <v>40212</v>
          </cell>
        </row>
        <row r="715">
          <cell r="A715" t="str">
            <v>438042</v>
          </cell>
          <cell r="B715" t="str">
            <v xml:space="preserve">KASIMIN    </v>
          </cell>
          <cell r="C715" t="str">
            <v>08</v>
          </cell>
          <cell r="D715" t="str">
            <v>01/04/2002</v>
          </cell>
          <cell r="E715" t="str">
            <v>TEKNISI NON ROT EQUIP.</v>
          </cell>
          <cell r="F715" t="str">
            <v>08</v>
          </cell>
          <cell r="G715" t="str">
            <v>31/12/2000</v>
          </cell>
          <cell r="H715">
            <v>19346</v>
          </cell>
          <cell r="I715" t="str">
            <v>0000056666</v>
          </cell>
          <cell r="J715" t="str">
            <v>D1</v>
          </cell>
          <cell r="K715" t="str">
            <v>PKL TEKNIK MESIN I</v>
          </cell>
          <cell r="L715" t="str">
            <v>SUNGAI GERONG</v>
          </cell>
          <cell r="M715" t="str">
            <v>16/01/1975</v>
          </cell>
          <cell r="N715" t="str">
            <v>E13A50</v>
          </cell>
          <cell r="O715" t="str">
            <v>BENGKEL</v>
          </cell>
          <cell r="P715">
            <v>6</v>
          </cell>
          <cell r="Q715">
            <v>6</v>
          </cell>
          <cell r="R715">
            <v>6</v>
          </cell>
          <cell r="S715">
            <v>20</v>
          </cell>
          <cell r="T715">
            <v>4</v>
          </cell>
          <cell r="U715">
            <v>4</v>
          </cell>
          <cell r="V715">
            <v>0</v>
          </cell>
          <cell r="W715">
            <v>52</v>
          </cell>
          <cell r="X715">
            <v>39434</v>
          </cell>
        </row>
        <row r="716">
          <cell r="A716" t="str">
            <v>438067</v>
          </cell>
          <cell r="B716" t="str">
            <v xml:space="preserve">KHOLIDIN    </v>
          </cell>
          <cell r="C716" t="str">
            <v>09</v>
          </cell>
          <cell r="D716" t="str">
            <v>01/04/2002</v>
          </cell>
          <cell r="E716" t="str">
            <v>AST. STAB &amp; MGC</v>
          </cell>
          <cell r="F716" t="str">
            <v>09</v>
          </cell>
          <cell r="G716" t="str">
            <v>03/01/2000</v>
          </cell>
          <cell r="H716">
            <v>19795</v>
          </cell>
          <cell r="I716" t="str">
            <v>0000056666</v>
          </cell>
          <cell r="J716" t="str">
            <v>SMA</v>
          </cell>
          <cell r="K716" t="str">
            <v>SMA-PASPAL/PERSAMAAN</v>
          </cell>
          <cell r="L716" t="str">
            <v>PLAJU</v>
          </cell>
          <cell r="M716" t="str">
            <v>16/01/1975</v>
          </cell>
          <cell r="N716" t="str">
            <v>E13111</v>
          </cell>
          <cell r="O716" t="str">
            <v>CD &amp; GP</v>
          </cell>
          <cell r="P716">
            <v>6</v>
          </cell>
          <cell r="Q716">
            <v>6</v>
          </cell>
          <cell r="R716">
            <v>6</v>
          </cell>
          <cell r="S716">
            <v>20</v>
          </cell>
          <cell r="T716">
            <v>3</v>
          </cell>
          <cell r="U716">
            <v>4</v>
          </cell>
          <cell r="V716">
            <v>0</v>
          </cell>
          <cell r="W716">
            <v>50</v>
          </cell>
          <cell r="X716">
            <v>39884</v>
          </cell>
        </row>
        <row r="717">
          <cell r="A717" t="str">
            <v>438189</v>
          </cell>
          <cell r="B717" t="str">
            <v xml:space="preserve">M.HASAN ABDULLAH    </v>
          </cell>
          <cell r="C717" t="str">
            <v>09</v>
          </cell>
          <cell r="D717" t="str">
            <v>01/04/2001</v>
          </cell>
          <cell r="E717" t="str">
            <v>AST. CDU V</v>
          </cell>
          <cell r="F717" t="str">
            <v>08</v>
          </cell>
          <cell r="G717" t="str">
            <v>03/01/2000</v>
          </cell>
          <cell r="H717">
            <v>19264</v>
          </cell>
          <cell r="I717" t="str">
            <v>0000066666</v>
          </cell>
          <cell r="J717" t="str">
            <v>SMA</v>
          </cell>
          <cell r="K717" t="str">
            <v>SMA/PASPAL/IPA</v>
          </cell>
          <cell r="L717" t="str">
            <v>PLAJU</v>
          </cell>
          <cell r="M717" t="str">
            <v>16/01/1975</v>
          </cell>
          <cell r="N717" t="str">
            <v>E13111</v>
          </cell>
          <cell r="O717" t="str">
            <v>CD &amp; GP</v>
          </cell>
          <cell r="P717">
            <v>6</v>
          </cell>
          <cell r="Q717">
            <v>6</v>
          </cell>
          <cell r="R717">
            <v>6</v>
          </cell>
          <cell r="S717">
            <v>20</v>
          </cell>
          <cell r="T717">
            <v>3</v>
          </cell>
          <cell r="U717">
            <v>4</v>
          </cell>
          <cell r="V717">
            <v>-1</v>
          </cell>
          <cell r="W717">
            <v>52</v>
          </cell>
          <cell r="X717">
            <v>39352</v>
          </cell>
        </row>
        <row r="718">
          <cell r="A718" t="str">
            <v>438342</v>
          </cell>
          <cell r="B718" t="str">
            <v xml:space="preserve">NASUHA AZAN    </v>
          </cell>
          <cell r="C718" t="str">
            <v>10</v>
          </cell>
          <cell r="D718" t="str">
            <v>01/10/2001</v>
          </cell>
          <cell r="E718" t="str">
            <v>PMK. JAGA LAB TA/PTA</v>
          </cell>
          <cell r="F718" t="str">
            <v>10</v>
          </cell>
          <cell r="G718" t="str">
            <v>16/08/2000</v>
          </cell>
          <cell r="H718">
            <v>18917</v>
          </cell>
          <cell r="I718" t="str">
            <v>0000046545</v>
          </cell>
          <cell r="J718" t="str">
            <v>SMA</v>
          </cell>
          <cell r="K718" t="str">
            <v>P K MIGAS</v>
          </cell>
          <cell r="L718" t="str">
            <v>PLAJU</v>
          </cell>
          <cell r="M718" t="str">
            <v>16/01/1975</v>
          </cell>
          <cell r="N718" t="str">
            <v>E13140</v>
          </cell>
          <cell r="O718" t="str">
            <v>LABORATORIUM</v>
          </cell>
          <cell r="P718">
            <v>5</v>
          </cell>
          <cell r="Q718">
            <v>4</v>
          </cell>
          <cell r="R718">
            <v>5</v>
          </cell>
          <cell r="S718">
            <v>13.333333333333334</v>
          </cell>
          <cell r="T718">
            <v>3</v>
          </cell>
          <cell r="U718">
            <v>4</v>
          </cell>
          <cell r="V718">
            <v>0</v>
          </cell>
          <cell r="W718">
            <v>53</v>
          </cell>
          <cell r="X718">
            <v>39006</v>
          </cell>
        </row>
        <row r="719">
          <cell r="A719" t="str">
            <v>438359</v>
          </cell>
          <cell r="B719" t="str">
            <v xml:space="preserve">NGATAS    </v>
          </cell>
          <cell r="C719" t="str">
            <v>09</v>
          </cell>
          <cell r="D719" t="str">
            <v>01/10/2000</v>
          </cell>
          <cell r="E719" t="str">
            <v>TEKNISI ROT. EQUIP.</v>
          </cell>
          <cell r="F719" t="str">
            <v>08</v>
          </cell>
          <cell r="G719" t="str">
            <v>01/07/2003</v>
          </cell>
          <cell r="H719">
            <v>19052</v>
          </cell>
          <cell r="I719" t="str">
            <v>0000066666</v>
          </cell>
          <cell r="J719" t="str">
            <v>D1</v>
          </cell>
          <cell r="K719" t="str">
            <v>AKA MESIN I</v>
          </cell>
          <cell r="L719" t="str">
            <v>PLAJU</v>
          </cell>
          <cell r="M719" t="str">
            <v>21/03/1972</v>
          </cell>
          <cell r="N719" t="str">
            <v>E13A50</v>
          </cell>
          <cell r="O719" t="str">
            <v>BENGKEL</v>
          </cell>
          <cell r="P719">
            <v>6</v>
          </cell>
          <cell r="Q719">
            <v>6</v>
          </cell>
          <cell r="R719">
            <v>6</v>
          </cell>
          <cell r="S719">
            <v>20</v>
          </cell>
          <cell r="T719">
            <v>4</v>
          </cell>
          <cell r="U719">
            <v>1</v>
          </cell>
          <cell r="V719">
            <v>-1</v>
          </cell>
          <cell r="W719">
            <v>52</v>
          </cell>
          <cell r="X719">
            <v>39141</v>
          </cell>
        </row>
        <row r="720">
          <cell r="A720" t="str">
            <v>438375</v>
          </cell>
          <cell r="B720" t="str">
            <v xml:space="preserve">NUR MUHAMAD S    </v>
          </cell>
          <cell r="C720" t="str">
            <v>09</v>
          </cell>
          <cell r="D720" t="str">
            <v>01/04/1999</v>
          </cell>
          <cell r="E720" t="str">
            <v>TEKNISI INSTRUMENT</v>
          </cell>
          <cell r="F720" t="str">
            <v>08</v>
          </cell>
          <cell r="G720" t="str">
            <v>31/12/2000</v>
          </cell>
          <cell r="H720">
            <v>20413</v>
          </cell>
          <cell r="I720" t="str">
            <v>0000056665</v>
          </cell>
          <cell r="J720" t="str">
            <v>D1</v>
          </cell>
          <cell r="K720" t="str">
            <v>AKA INST&amp;ELEKTRONIKA I</v>
          </cell>
          <cell r="L720" t="str">
            <v>PLAJU</v>
          </cell>
          <cell r="M720" t="str">
            <v>16/01/1975</v>
          </cell>
          <cell r="N720" t="str">
            <v>E13A50</v>
          </cell>
          <cell r="O720" t="str">
            <v>BENGKEL</v>
          </cell>
          <cell r="P720">
            <v>6</v>
          </cell>
          <cell r="Q720">
            <v>6</v>
          </cell>
          <cell r="R720">
            <v>5</v>
          </cell>
          <cell r="S720">
            <v>18.333333333333332</v>
          </cell>
          <cell r="T720">
            <v>4</v>
          </cell>
          <cell r="U720">
            <v>4</v>
          </cell>
          <cell r="V720">
            <v>-1</v>
          </cell>
          <cell r="W720">
            <v>49</v>
          </cell>
          <cell r="X720">
            <v>40502</v>
          </cell>
        </row>
        <row r="721">
          <cell r="A721" t="str">
            <v>438383</v>
          </cell>
          <cell r="B721" t="str">
            <v xml:space="preserve">NURBAYA NAWAWI  DRA  </v>
          </cell>
          <cell r="C721" t="str">
            <v>08</v>
          </cell>
          <cell r="D721" t="str">
            <v>01/04/2003</v>
          </cell>
          <cell r="E721" t="str">
            <v>PWS. PAJAK</v>
          </cell>
          <cell r="F721" t="str">
            <v>07</v>
          </cell>
          <cell r="G721" t="str">
            <v>06/08/2001</v>
          </cell>
          <cell r="H721">
            <v>18010</v>
          </cell>
          <cell r="I721" t="str">
            <v>0000065656</v>
          </cell>
          <cell r="J721" t="str">
            <v>S1</v>
          </cell>
          <cell r="K721" t="str">
            <v>EKONOMI MANAGEMENT</v>
          </cell>
          <cell r="L721" t="str">
            <v>PLAJU</v>
          </cell>
          <cell r="M721" t="str">
            <v>16/01/1975</v>
          </cell>
          <cell r="N721" t="str">
            <v>E13830</v>
          </cell>
          <cell r="O721" t="str">
            <v>PERBENDAHARAAN</v>
          </cell>
          <cell r="P721">
            <v>6</v>
          </cell>
          <cell r="Q721">
            <v>5</v>
          </cell>
          <cell r="R721">
            <v>6</v>
          </cell>
          <cell r="S721">
            <v>18.333333333333332</v>
          </cell>
          <cell r="T721">
            <v>7</v>
          </cell>
          <cell r="U721">
            <v>3</v>
          </cell>
          <cell r="V721">
            <v>-1</v>
          </cell>
          <cell r="W721">
            <v>55</v>
          </cell>
          <cell r="X721">
            <v>38099</v>
          </cell>
        </row>
        <row r="722">
          <cell r="A722" t="str">
            <v>438391</v>
          </cell>
          <cell r="B722" t="str">
            <v xml:space="preserve">NURDJOKO    </v>
          </cell>
          <cell r="C722" t="str">
            <v>08</v>
          </cell>
          <cell r="D722" t="str">
            <v>01/04/2002</v>
          </cell>
          <cell r="E722" t="str">
            <v>AST ADM &amp; INVOICING</v>
          </cell>
          <cell r="F722" t="str">
            <v>06</v>
          </cell>
          <cell r="G722" t="str">
            <v>31/12/2000</v>
          </cell>
          <cell r="H722">
            <v>19301</v>
          </cell>
          <cell r="I722" t="str">
            <v>0000056666</v>
          </cell>
          <cell r="J722" t="str">
            <v>D1</v>
          </cell>
          <cell r="K722" t="str">
            <v>AKA MESIN I</v>
          </cell>
          <cell r="L722" t="str">
            <v>SUNGAI GERONG</v>
          </cell>
          <cell r="M722" t="str">
            <v>16/01/1975</v>
          </cell>
          <cell r="N722" t="str">
            <v>E13A50</v>
          </cell>
          <cell r="O722" t="str">
            <v>BENGKEL</v>
          </cell>
          <cell r="P722">
            <v>6</v>
          </cell>
          <cell r="Q722">
            <v>6</v>
          </cell>
          <cell r="R722">
            <v>6</v>
          </cell>
          <cell r="S722">
            <v>20</v>
          </cell>
          <cell r="T722">
            <v>4</v>
          </cell>
          <cell r="U722">
            <v>4</v>
          </cell>
          <cell r="V722">
            <v>-2</v>
          </cell>
          <cell r="W722">
            <v>52</v>
          </cell>
          <cell r="X722">
            <v>39389</v>
          </cell>
        </row>
        <row r="723">
          <cell r="A723" t="str">
            <v>438407</v>
          </cell>
          <cell r="B723" t="str">
            <v xml:space="preserve">PAULUS SUPARMAN    </v>
          </cell>
          <cell r="C723" t="str">
            <v>09</v>
          </cell>
          <cell r="D723" t="str">
            <v>01/10/2001</v>
          </cell>
          <cell r="E723" t="str">
            <v>TEKNISI INSTRUMEN</v>
          </cell>
          <cell r="F723" t="str">
            <v>09</v>
          </cell>
          <cell r="G723" t="str">
            <v>31/12/2000</v>
          </cell>
          <cell r="H723">
            <v>19027</v>
          </cell>
          <cell r="I723" t="str">
            <v>0000066566</v>
          </cell>
          <cell r="J723" t="str">
            <v>D3</v>
          </cell>
          <cell r="K723" t="str">
            <v>SM TEKNIK SIPIL</v>
          </cell>
          <cell r="L723" t="str">
            <v>PLAJU</v>
          </cell>
          <cell r="M723" t="str">
            <v>16/01/1975</v>
          </cell>
          <cell r="N723" t="str">
            <v>E13A50</v>
          </cell>
          <cell r="O723" t="str">
            <v>BENGKEL</v>
          </cell>
          <cell r="P723">
            <v>5</v>
          </cell>
          <cell r="Q723">
            <v>6</v>
          </cell>
          <cell r="R723">
            <v>6</v>
          </cell>
          <cell r="S723">
            <v>18.333333333333332</v>
          </cell>
          <cell r="T723">
            <v>6</v>
          </cell>
          <cell r="U723">
            <v>4</v>
          </cell>
          <cell r="V723">
            <v>0</v>
          </cell>
          <cell r="W723">
            <v>52</v>
          </cell>
          <cell r="X723">
            <v>39116</v>
          </cell>
        </row>
        <row r="724">
          <cell r="A724" t="str">
            <v>438489</v>
          </cell>
          <cell r="B724" t="str">
            <v xml:space="preserve">RUSLI    </v>
          </cell>
          <cell r="C724" t="str">
            <v>09</v>
          </cell>
          <cell r="D724" t="str">
            <v>01/10/2003</v>
          </cell>
          <cell r="E724" t="str">
            <v>TEKNISI NON ROT EQUIP.</v>
          </cell>
          <cell r="F724" t="str">
            <v>09</v>
          </cell>
          <cell r="G724" t="str">
            <v>01/10/2002</v>
          </cell>
          <cell r="H724">
            <v>20754</v>
          </cell>
          <cell r="I724" t="str">
            <v>0000055455</v>
          </cell>
          <cell r="J724" t="str">
            <v>SMA</v>
          </cell>
          <cell r="K724" t="str">
            <v>SMA/PASPAL/IPA</v>
          </cell>
          <cell r="L724" t="str">
            <v>SUNGAI GERONG</v>
          </cell>
          <cell r="M724" t="str">
            <v>16/01/1975</v>
          </cell>
          <cell r="N724" t="str">
            <v>E13A50</v>
          </cell>
          <cell r="O724" t="str">
            <v>BENGKEL</v>
          </cell>
          <cell r="P724">
            <v>4</v>
          </cell>
          <cell r="Q724">
            <v>5</v>
          </cell>
          <cell r="R724">
            <v>5</v>
          </cell>
          <cell r="S724">
            <v>13.333333333333334</v>
          </cell>
          <cell r="T724">
            <v>3</v>
          </cell>
          <cell r="U724">
            <v>2</v>
          </cell>
          <cell r="V724">
            <v>0</v>
          </cell>
          <cell r="W724">
            <v>48</v>
          </cell>
          <cell r="X724">
            <v>40842</v>
          </cell>
        </row>
        <row r="725">
          <cell r="A725" t="str">
            <v>438537</v>
          </cell>
          <cell r="B725" t="str">
            <v xml:space="preserve">SARJONO  SE  </v>
          </cell>
          <cell r="C725" t="str">
            <v>07</v>
          </cell>
          <cell r="D725" t="str">
            <v>01/04/2001</v>
          </cell>
          <cell r="E725" t="str">
            <v>POK SPESIAL BANG MEKANIK</v>
          </cell>
          <cell r="F725" t="str">
            <v>06</v>
          </cell>
          <cell r="G725" t="str">
            <v>01/10/2001</v>
          </cell>
          <cell r="H725">
            <v>18747</v>
          </cell>
          <cell r="I725" t="str">
            <v>0000066666</v>
          </cell>
          <cell r="J725" t="str">
            <v>S1</v>
          </cell>
          <cell r="K725" t="str">
            <v>EKONOMI MANAGEMENT</v>
          </cell>
          <cell r="L725" t="str">
            <v>PLAJU</v>
          </cell>
          <cell r="M725" t="str">
            <v>16/01/1975</v>
          </cell>
          <cell r="N725" t="str">
            <v>E13A90</v>
          </cell>
          <cell r="O725" t="str">
            <v>ENJ. PEM</v>
          </cell>
          <cell r="P725">
            <v>6</v>
          </cell>
          <cell r="Q725">
            <v>6</v>
          </cell>
          <cell r="R725">
            <v>6</v>
          </cell>
          <cell r="S725">
            <v>20</v>
          </cell>
          <cell r="T725">
            <v>7</v>
          </cell>
          <cell r="U725">
            <v>3</v>
          </cell>
          <cell r="V725">
            <v>-1</v>
          </cell>
          <cell r="W725">
            <v>53</v>
          </cell>
          <cell r="X725">
            <v>38836</v>
          </cell>
        </row>
        <row r="726">
          <cell r="A726" t="str">
            <v>438553</v>
          </cell>
          <cell r="B726" t="str">
            <v xml:space="preserve">VICTOR SIAGIAN    </v>
          </cell>
          <cell r="C726" t="str">
            <v>10</v>
          </cell>
          <cell r="D726" t="str">
            <v>01/04/2000</v>
          </cell>
          <cell r="E726" t="str">
            <v>MPPK S/D 31012005</v>
          </cell>
          <cell r="F726" t="str">
            <v>08</v>
          </cell>
          <cell r="G726" t="str">
            <v>31/01/2004</v>
          </cell>
          <cell r="H726">
            <v>17929</v>
          </cell>
          <cell r="I726" t="str">
            <v>0000065444</v>
          </cell>
          <cell r="J726" t="str">
            <v>SMA</v>
          </cell>
          <cell r="K726" t="str">
            <v>SMA-SOSIAL/PERSAMAAN</v>
          </cell>
          <cell r="L726" t="str">
            <v>SUNGAI GERONG</v>
          </cell>
          <cell r="M726" t="str">
            <v>16/01/1975</v>
          </cell>
          <cell r="N726" t="str">
            <v>E13730</v>
          </cell>
          <cell r="O726" t="str">
            <v>H I K</v>
          </cell>
          <cell r="P726">
            <v>4</v>
          </cell>
          <cell r="Q726">
            <v>4</v>
          </cell>
          <cell r="R726">
            <v>4</v>
          </cell>
          <cell r="S726">
            <v>10</v>
          </cell>
          <cell r="T726">
            <v>3</v>
          </cell>
          <cell r="U726">
            <v>0</v>
          </cell>
          <cell r="V726">
            <v>-2</v>
          </cell>
          <cell r="W726">
            <v>55</v>
          </cell>
          <cell r="X726">
            <v>38017</v>
          </cell>
        </row>
        <row r="727">
          <cell r="A727" t="str">
            <v>438578</v>
          </cell>
          <cell r="B727" t="str">
            <v xml:space="preserve">SIRNO SARWOKO  A.MA  </v>
          </cell>
          <cell r="C727" t="str">
            <v>08</v>
          </cell>
          <cell r="D727" t="str">
            <v>01/04/2002</v>
          </cell>
          <cell r="E727" t="str">
            <v>TEKNISI ROT. EQUIP.</v>
          </cell>
          <cell r="F727" t="str">
            <v>08</v>
          </cell>
          <cell r="G727" t="str">
            <v>01/10/2002</v>
          </cell>
          <cell r="H727">
            <v>19039</v>
          </cell>
          <cell r="I727" t="str">
            <v>0000056666</v>
          </cell>
          <cell r="J727" t="str">
            <v>D2</v>
          </cell>
          <cell r="K727" t="str">
            <v>AKA TEK. MESIN KILANG II</v>
          </cell>
          <cell r="L727" t="str">
            <v>SUNGAI GERONG</v>
          </cell>
          <cell r="M727" t="str">
            <v>16/01/1975</v>
          </cell>
          <cell r="N727" t="str">
            <v>E13A50</v>
          </cell>
          <cell r="O727" t="str">
            <v>BENGKEL</v>
          </cell>
          <cell r="P727">
            <v>6</v>
          </cell>
          <cell r="Q727">
            <v>6</v>
          </cell>
          <cell r="R727">
            <v>6</v>
          </cell>
          <cell r="S727">
            <v>20</v>
          </cell>
          <cell r="T727">
            <v>5</v>
          </cell>
          <cell r="U727">
            <v>2</v>
          </cell>
          <cell r="V727">
            <v>0</v>
          </cell>
          <cell r="W727">
            <v>52</v>
          </cell>
          <cell r="X727">
            <v>39128</v>
          </cell>
        </row>
        <row r="728">
          <cell r="A728" t="str">
            <v>438594</v>
          </cell>
          <cell r="B728" t="str">
            <v xml:space="preserve">SJAFEI    </v>
          </cell>
          <cell r="C728" t="str">
            <v>11</v>
          </cell>
          <cell r="D728" t="str">
            <v>01/10/2003</v>
          </cell>
          <cell r="E728" t="str">
            <v>PIMP. KAPAL MB. MUSI III</v>
          </cell>
          <cell r="F728" t="str">
            <v>10</v>
          </cell>
          <cell r="G728" t="str">
            <v>03/01/2000</v>
          </cell>
          <cell r="H728">
            <v>18127</v>
          </cell>
          <cell r="I728" t="str">
            <v>0000055555</v>
          </cell>
          <cell r="J728" t="str">
            <v>SD</v>
          </cell>
          <cell r="K728" t="str">
            <v>SEKOLAH DASAR</v>
          </cell>
          <cell r="L728" t="str">
            <v>PLAJU</v>
          </cell>
          <cell r="M728" t="str">
            <v>23/10/1968</v>
          </cell>
          <cell r="N728" t="str">
            <v>E13C00</v>
          </cell>
          <cell r="O728" t="str">
            <v>DOK &amp; PKP</v>
          </cell>
          <cell r="P728">
            <v>5</v>
          </cell>
          <cell r="Q728">
            <v>5</v>
          </cell>
          <cell r="R728">
            <v>5</v>
          </cell>
          <cell r="S728">
            <v>15</v>
          </cell>
          <cell r="T728">
            <v>1</v>
          </cell>
          <cell r="U728">
            <v>4</v>
          </cell>
          <cell r="V728">
            <v>-1</v>
          </cell>
          <cell r="W728">
            <v>55</v>
          </cell>
          <cell r="X728">
            <v>38216</v>
          </cell>
        </row>
        <row r="729">
          <cell r="A729" t="str">
            <v>438642</v>
          </cell>
          <cell r="B729" t="str">
            <v xml:space="preserve">SOBRI    </v>
          </cell>
          <cell r="C729" t="str">
            <v>10</v>
          </cell>
          <cell r="D729" t="str">
            <v>01/10/2001</v>
          </cell>
          <cell r="E729" t="str">
            <v>AST. SHIFT OPS&amp;QUANTI CON</v>
          </cell>
          <cell r="F729" t="str">
            <v>08</v>
          </cell>
          <cell r="G729" t="str">
            <v>06/12/2002</v>
          </cell>
          <cell r="H729">
            <v>18264</v>
          </cell>
          <cell r="I729" t="str">
            <v>0000055555</v>
          </cell>
          <cell r="J729" t="str">
            <v>SMA</v>
          </cell>
          <cell r="K729" t="str">
            <v>SMA.SOS/PERSAMAAN</v>
          </cell>
          <cell r="L729" t="str">
            <v>PLAJU</v>
          </cell>
          <cell r="M729" t="str">
            <v>05/07/1970</v>
          </cell>
          <cell r="N729" t="str">
            <v>E13C00</v>
          </cell>
          <cell r="O729" t="str">
            <v>DOK &amp; PKP</v>
          </cell>
          <cell r="P729">
            <v>5</v>
          </cell>
          <cell r="Q729">
            <v>5</v>
          </cell>
          <cell r="R729">
            <v>5</v>
          </cell>
          <cell r="S729">
            <v>15</v>
          </cell>
          <cell r="T729">
            <v>3</v>
          </cell>
          <cell r="U729">
            <v>2</v>
          </cell>
          <cell r="V729">
            <v>-2</v>
          </cell>
          <cell r="W729">
            <v>54</v>
          </cell>
          <cell r="X729">
            <v>38353</v>
          </cell>
        </row>
        <row r="730">
          <cell r="A730" t="str">
            <v>438659</v>
          </cell>
          <cell r="B730" t="str">
            <v xml:space="preserve">SOBRI  R.Z.    </v>
          </cell>
          <cell r="C730" t="str">
            <v>09</v>
          </cell>
          <cell r="D730" t="str">
            <v>01/04/2003</v>
          </cell>
          <cell r="E730" t="str">
            <v>TEKNISI NON ROT.EQUIP</v>
          </cell>
          <cell r="F730" t="str">
            <v>09</v>
          </cell>
          <cell r="G730" t="str">
            <v>31/12/2000</v>
          </cell>
          <cell r="H730">
            <v>19807</v>
          </cell>
          <cell r="I730" t="str">
            <v>0000055655</v>
          </cell>
          <cell r="J730" t="str">
            <v>SMA</v>
          </cell>
          <cell r="K730" t="str">
            <v>P K MIGAS</v>
          </cell>
          <cell r="L730" t="str">
            <v>PLAJU</v>
          </cell>
          <cell r="M730" t="str">
            <v>16/01/1975</v>
          </cell>
          <cell r="N730" t="str">
            <v>E13A50</v>
          </cell>
          <cell r="O730" t="str">
            <v>BENGKEL</v>
          </cell>
          <cell r="P730">
            <v>6</v>
          </cell>
          <cell r="Q730">
            <v>5</v>
          </cell>
          <cell r="R730">
            <v>5</v>
          </cell>
          <cell r="S730">
            <v>16.666666666666668</v>
          </cell>
          <cell r="T730">
            <v>3</v>
          </cell>
          <cell r="U730">
            <v>4</v>
          </cell>
          <cell r="V730">
            <v>0</v>
          </cell>
          <cell r="W730">
            <v>50</v>
          </cell>
          <cell r="X730">
            <v>39896</v>
          </cell>
        </row>
        <row r="731">
          <cell r="A731" t="str">
            <v>438691</v>
          </cell>
          <cell r="B731" t="str">
            <v xml:space="preserve">SUDIRO MARLAN    </v>
          </cell>
          <cell r="C731" t="str">
            <v>08</v>
          </cell>
          <cell r="D731" t="str">
            <v>01/04/2002</v>
          </cell>
          <cell r="E731" t="str">
            <v>AST. MEKANIK</v>
          </cell>
          <cell r="F731" t="str">
            <v>06</v>
          </cell>
          <cell r="G731" t="str">
            <v>01/12/2003</v>
          </cell>
          <cell r="H731">
            <v>18442</v>
          </cell>
          <cell r="I731" t="str">
            <v>0000056666</v>
          </cell>
          <cell r="J731" t="str">
            <v>D1</v>
          </cell>
          <cell r="K731" t="str">
            <v>AKA MESIN I</v>
          </cell>
          <cell r="L731" t="str">
            <v>SUNGAI GERONG</v>
          </cell>
          <cell r="M731" t="str">
            <v>16/01/1975</v>
          </cell>
          <cell r="N731" t="str">
            <v>E13A50</v>
          </cell>
          <cell r="O731" t="str">
            <v>BENGKEL</v>
          </cell>
          <cell r="P731">
            <v>6</v>
          </cell>
          <cell r="Q731">
            <v>6</v>
          </cell>
          <cell r="R731">
            <v>6</v>
          </cell>
          <cell r="S731">
            <v>20</v>
          </cell>
          <cell r="T731">
            <v>4</v>
          </cell>
          <cell r="U731">
            <v>1</v>
          </cell>
          <cell r="V731">
            <v>-2</v>
          </cell>
          <cell r="W731">
            <v>54</v>
          </cell>
          <cell r="X731">
            <v>38531</v>
          </cell>
        </row>
        <row r="732">
          <cell r="A732" t="str">
            <v>438715</v>
          </cell>
          <cell r="B732" t="str">
            <v xml:space="preserve">SUGIARSIH    </v>
          </cell>
          <cell r="C732" t="str">
            <v>08</v>
          </cell>
          <cell r="D732" t="str">
            <v>01/04/2003</v>
          </cell>
          <cell r="E732" t="str">
            <v>MPPK S/D 31052004</v>
          </cell>
          <cell r="F732" t="str">
            <v>08</v>
          </cell>
          <cell r="G732" t="str">
            <v>07/05/2003</v>
          </cell>
          <cell r="H732">
            <v>17660</v>
          </cell>
          <cell r="I732" t="str">
            <v>0000055555</v>
          </cell>
          <cell r="J732" t="str">
            <v>SMK</v>
          </cell>
          <cell r="K732" t="str">
            <v>SMEA PERUSAHAAN</v>
          </cell>
          <cell r="L732" t="str">
            <v>PLAJU</v>
          </cell>
          <cell r="M732" t="str">
            <v>05/10/1970</v>
          </cell>
          <cell r="N732" t="str">
            <v>E13730</v>
          </cell>
          <cell r="O732" t="str">
            <v>H I K</v>
          </cell>
          <cell r="P732">
            <v>5</v>
          </cell>
          <cell r="Q732">
            <v>5</v>
          </cell>
          <cell r="R732">
            <v>5</v>
          </cell>
          <cell r="S732">
            <v>15</v>
          </cell>
          <cell r="T732">
            <v>3</v>
          </cell>
          <cell r="U732">
            <v>1</v>
          </cell>
          <cell r="V732">
            <v>0</v>
          </cell>
          <cell r="W732">
            <v>56</v>
          </cell>
          <cell r="X732">
            <v>37748</v>
          </cell>
        </row>
        <row r="733">
          <cell r="A733" t="str">
            <v>438772</v>
          </cell>
          <cell r="B733" t="str">
            <v xml:space="preserve">SUYADI    </v>
          </cell>
          <cell r="C733" t="str">
            <v>09</v>
          </cell>
          <cell r="D733" t="str">
            <v>01/04/2002</v>
          </cell>
          <cell r="E733" t="str">
            <v>TEKNISI INSTRUMENT</v>
          </cell>
          <cell r="F733" t="str">
            <v>09</v>
          </cell>
          <cell r="G733" t="str">
            <v>31/12/2000</v>
          </cell>
          <cell r="H733">
            <v>19668</v>
          </cell>
          <cell r="I733" t="str">
            <v>0000056665</v>
          </cell>
          <cell r="J733" t="str">
            <v>SMA</v>
          </cell>
          <cell r="K733" t="str">
            <v>SMA/PASPAL/IPA</v>
          </cell>
          <cell r="L733" t="str">
            <v>PLAJU</v>
          </cell>
          <cell r="M733" t="str">
            <v>16/01/1975</v>
          </cell>
          <cell r="N733" t="str">
            <v>E13A50</v>
          </cell>
          <cell r="O733" t="str">
            <v>BENGKEL</v>
          </cell>
          <cell r="P733">
            <v>6</v>
          </cell>
          <cell r="Q733">
            <v>6</v>
          </cell>
          <cell r="R733">
            <v>5</v>
          </cell>
          <cell r="S733">
            <v>18.333333333333332</v>
          </cell>
          <cell r="T733">
            <v>3</v>
          </cell>
          <cell r="U733">
            <v>4</v>
          </cell>
          <cell r="V733">
            <v>0</v>
          </cell>
          <cell r="W733">
            <v>51</v>
          </cell>
          <cell r="X733">
            <v>39757</v>
          </cell>
        </row>
        <row r="734">
          <cell r="A734" t="str">
            <v>438789</v>
          </cell>
          <cell r="B734" t="str">
            <v xml:space="preserve">SUYANTO    </v>
          </cell>
          <cell r="C734" t="str">
            <v>08</v>
          </cell>
          <cell r="D734" t="str">
            <v>01/04/2003</v>
          </cell>
          <cell r="E734" t="str">
            <v>TEKNISI INSTRUMEN</v>
          </cell>
          <cell r="F734" t="str">
            <v>08</v>
          </cell>
          <cell r="G734" t="str">
            <v>31/12/2000</v>
          </cell>
          <cell r="H734">
            <v>18931</v>
          </cell>
          <cell r="I734" t="str">
            <v>0000045655</v>
          </cell>
          <cell r="J734" t="str">
            <v>D1</v>
          </cell>
          <cell r="K734" t="str">
            <v>AKA INST&amp;ELKA I</v>
          </cell>
          <cell r="L734" t="str">
            <v>SUNGAI GERONG</v>
          </cell>
          <cell r="M734" t="str">
            <v>16/01/1975</v>
          </cell>
          <cell r="N734" t="str">
            <v>E13A50</v>
          </cell>
          <cell r="O734" t="str">
            <v>BENGKEL</v>
          </cell>
          <cell r="P734">
            <v>6</v>
          </cell>
          <cell r="Q734">
            <v>5</v>
          </cell>
          <cell r="R734">
            <v>5</v>
          </cell>
          <cell r="S734">
            <v>16.666666666666668</v>
          </cell>
          <cell r="T734">
            <v>4</v>
          </cell>
          <cell r="U734">
            <v>4</v>
          </cell>
          <cell r="V734">
            <v>0</v>
          </cell>
          <cell r="W734">
            <v>53</v>
          </cell>
          <cell r="X734">
            <v>39020</v>
          </cell>
        </row>
        <row r="735">
          <cell r="A735" t="str">
            <v>438797</v>
          </cell>
          <cell r="B735" t="str">
            <v xml:space="preserve">SYAHIBUL MUNIR    </v>
          </cell>
          <cell r="C735" t="str">
            <v>09</v>
          </cell>
          <cell r="D735" t="str">
            <v>01/04/2002</v>
          </cell>
          <cell r="E735" t="str">
            <v>TEKNISI INSTRUMENT</v>
          </cell>
          <cell r="F735" t="str">
            <v>09</v>
          </cell>
          <cell r="G735" t="str">
            <v>31/12/2000</v>
          </cell>
          <cell r="H735">
            <v>19226</v>
          </cell>
          <cell r="I735" t="str">
            <v>0000066665</v>
          </cell>
          <cell r="J735" t="str">
            <v>SMA</v>
          </cell>
          <cell r="K735" t="str">
            <v>P K MIGAS</v>
          </cell>
          <cell r="L735" t="str">
            <v>PLAJU</v>
          </cell>
          <cell r="M735" t="str">
            <v>16/01/1975</v>
          </cell>
          <cell r="N735" t="str">
            <v>E13A50</v>
          </cell>
          <cell r="O735" t="str">
            <v>BENGKEL</v>
          </cell>
          <cell r="P735">
            <v>6</v>
          </cell>
          <cell r="Q735">
            <v>6</v>
          </cell>
          <cell r="R735">
            <v>5</v>
          </cell>
          <cell r="S735">
            <v>18.333333333333332</v>
          </cell>
          <cell r="T735">
            <v>3</v>
          </cell>
          <cell r="U735">
            <v>4</v>
          </cell>
          <cell r="V735">
            <v>0</v>
          </cell>
          <cell r="W735">
            <v>52</v>
          </cell>
          <cell r="X735">
            <v>39314</v>
          </cell>
        </row>
        <row r="736">
          <cell r="A736" t="str">
            <v>438837</v>
          </cell>
          <cell r="B736" t="str">
            <v xml:space="preserve">PARHUSIP  TIAWAN    </v>
          </cell>
          <cell r="C736" t="str">
            <v>07</v>
          </cell>
          <cell r="D736" t="str">
            <v>01/04/1998</v>
          </cell>
          <cell r="E736" t="str">
            <v>PWS. KESEHATAN KELUARGA</v>
          </cell>
          <cell r="F736" t="str">
            <v>06</v>
          </cell>
          <cell r="G736" t="str">
            <v>01/10/2003</v>
          </cell>
          <cell r="H736">
            <v>18043</v>
          </cell>
          <cell r="I736" t="str">
            <v>0000064656</v>
          </cell>
          <cell r="J736" t="str">
            <v>SMK</v>
          </cell>
          <cell r="K736" t="str">
            <v>SEK BIDAN</v>
          </cell>
          <cell r="L736" t="str">
            <v>PLAJU</v>
          </cell>
          <cell r="M736" t="str">
            <v>17/04/1973</v>
          </cell>
          <cell r="N736" t="str">
            <v>E13Y50</v>
          </cell>
          <cell r="O736" t="str">
            <v>INST. RAWAT JALAN</v>
          </cell>
          <cell r="P736">
            <v>6</v>
          </cell>
          <cell r="Q736">
            <v>5</v>
          </cell>
          <cell r="R736">
            <v>6</v>
          </cell>
          <cell r="S736">
            <v>18.333333333333332</v>
          </cell>
          <cell r="T736">
            <v>3</v>
          </cell>
          <cell r="U736">
            <v>1</v>
          </cell>
          <cell r="V736">
            <v>-1</v>
          </cell>
          <cell r="W736">
            <v>55</v>
          </cell>
          <cell r="X736">
            <v>38132</v>
          </cell>
        </row>
        <row r="737">
          <cell r="A737" t="str">
            <v>438894</v>
          </cell>
          <cell r="B737" t="str">
            <v xml:space="preserve">UMAR DJAKFAR    </v>
          </cell>
          <cell r="C737" t="str">
            <v>08</v>
          </cell>
          <cell r="D737" t="str">
            <v>01/04/2002</v>
          </cell>
          <cell r="E737" t="str">
            <v>MPPK S/D 31082004</v>
          </cell>
          <cell r="F737" t="str">
            <v>08</v>
          </cell>
          <cell r="G737" t="str">
            <v>25/08/2003</v>
          </cell>
          <cell r="H737">
            <v>17770</v>
          </cell>
          <cell r="I737" t="str">
            <v>0000056665</v>
          </cell>
          <cell r="J737" t="str">
            <v>D1</v>
          </cell>
          <cell r="K737" t="str">
            <v>PKL TEK. SIPIL I</v>
          </cell>
          <cell r="L737" t="str">
            <v>SUNGAI GERONG</v>
          </cell>
          <cell r="M737" t="str">
            <v>15/12/1971</v>
          </cell>
          <cell r="N737" t="str">
            <v>E13730</v>
          </cell>
          <cell r="O737" t="str">
            <v>H I K</v>
          </cell>
          <cell r="P737">
            <v>6</v>
          </cell>
          <cell r="Q737">
            <v>6</v>
          </cell>
          <cell r="R737">
            <v>5</v>
          </cell>
          <cell r="S737">
            <v>18.333333333333332</v>
          </cell>
          <cell r="T737">
            <v>4</v>
          </cell>
          <cell r="U737">
            <v>1</v>
          </cell>
          <cell r="V737">
            <v>0</v>
          </cell>
          <cell r="W737">
            <v>56</v>
          </cell>
          <cell r="X737">
            <v>37858</v>
          </cell>
        </row>
        <row r="738">
          <cell r="A738" t="str">
            <v>438918</v>
          </cell>
          <cell r="B738" t="str">
            <v xml:space="preserve">ZAHRI    </v>
          </cell>
          <cell r="C738" t="str">
            <v>09</v>
          </cell>
          <cell r="D738" t="str">
            <v>01/10/2000</v>
          </cell>
          <cell r="E738" t="str">
            <v>TEKNISI ROT EQUIP</v>
          </cell>
          <cell r="F738" t="str">
            <v>08</v>
          </cell>
          <cell r="G738" t="str">
            <v>01/07/2003</v>
          </cell>
          <cell r="H738">
            <v>18851</v>
          </cell>
          <cell r="I738" t="str">
            <v>0000066666</v>
          </cell>
          <cell r="J738" t="str">
            <v>SMA</v>
          </cell>
          <cell r="K738" t="str">
            <v>S.M.A / SASTRA</v>
          </cell>
          <cell r="L738" t="str">
            <v>PLAJU</v>
          </cell>
          <cell r="M738" t="str">
            <v>16/01/1975</v>
          </cell>
          <cell r="N738" t="str">
            <v>E13A50</v>
          </cell>
          <cell r="O738" t="str">
            <v>BENGKEL</v>
          </cell>
          <cell r="P738">
            <v>6</v>
          </cell>
          <cell r="Q738">
            <v>6</v>
          </cell>
          <cell r="R738">
            <v>6</v>
          </cell>
          <cell r="S738">
            <v>20</v>
          </cell>
          <cell r="T738">
            <v>3</v>
          </cell>
          <cell r="U738">
            <v>1</v>
          </cell>
          <cell r="V738">
            <v>-1</v>
          </cell>
          <cell r="W738">
            <v>53</v>
          </cell>
          <cell r="X738">
            <v>38940</v>
          </cell>
        </row>
        <row r="739">
          <cell r="A739" t="str">
            <v>438926</v>
          </cell>
          <cell r="B739" t="str">
            <v xml:space="preserve">ZAINAL ABIDIN    </v>
          </cell>
          <cell r="C739" t="str">
            <v>10</v>
          </cell>
          <cell r="D739" t="str">
            <v>01/10/2002</v>
          </cell>
          <cell r="E739" t="str">
            <v>PTR. SHIFT OPS &amp; QC</v>
          </cell>
          <cell r="F739" t="str">
            <v>10</v>
          </cell>
          <cell r="G739" t="str">
            <v>03/01/2000</v>
          </cell>
          <cell r="H739">
            <v>19269</v>
          </cell>
          <cell r="I739" t="str">
            <v>0000066655</v>
          </cell>
          <cell r="J739" t="str">
            <v>SMP</v>
          </cell>
          <cell r="K739" t="str">
            <v>S M P</v>
          </cell>
          <cell r="L739" t="str">
            <v>PLAJU</v>
          </cell>
          <cell r="M739" t="str">
            <v>26/06/1971</v>
          </cell>
          <cell r="N739" t="str">
            <v>E13C00</v>
          </cell>
          <cell r="O739" t="str">
            <v>DOK &amp; PKP</v>
          </cell>
          <cell r="P739">
            <v>6</v>
          </cell>
          <cell r="Q739">
            <v>5</v>
          </cell>
          <cell r="R739">
            <v>5</v>
          </cell>
          <cell r="S739">
            <v>16.666666666666668</v>
          </cell>
          <cell r="T739">
            <v>2</v>
          </cell>
          <cell r="U739">
            <v>4</v>
          </cell>
          <cell r="V739">
            <v>0</v>
          </cell>
          <cell r="W739">
            <v>52</v>
          </cell>
          <cell r="X739">
            <v>39357</v>
          </cell>
        </row>
        <row r="740">
          <cell r="A740" t="str">
            <v>438959</v>
          </cell>
          <cell r="B740" t="str">
            <v xml:space="preserve">ZAINI HADI    </v>
          </cell>
          <cell r="C740" t="str">
            <v>10</v>
          </cell>
          <cell r="D740" t="str">
            <v>01/10/2002</v>
          </cell>
          <cell r="E740" t="str">
            <v>TEKNISI RIGGER</v>
          </cell>
          <cell r="F740" t="str">
            <v>10</v>
          </cell>
          <cell r="G740" t="str">
            <v>01/10/2002</v>
          </cell>
          <cell r="H740">
            <v>19979</v>
          </cell>
          <cell r="I740" t="str">
            <v>0000036664</v>
          </cell>
          <cell r="J740" t="str">
            <v>SMA</v>
          </cell>
          <cell r="K740" t="str">
            <v>SMA-PASPAL/PERSAMAAN</v>
          </cell>
          <cell r="L740" t="str">
            <v>PLAJU</v>
          </cell>
          <cell r="M740" t="str">
            <v>16/01/1975</v>
          </cell>
          <cell r="N740" t="str">
            <v>E13A50</v>
          </cell>
          <cell r="O740" t="str">
            <v>BENGKEL</v>
          </cell>
          <cell r="P740">
            <v>6</v>
          </cell>
          <cell r="Q740">
            <v>6</v>
          </cell>
          <cell r="R740">
            <v>4</v>
          </cell>
          <cell r="S740">
            <v>16.666666666666668</v>
          </cell>
          <cell r="T740">
            <v>3</v>
          </cell>
          <cell r="U740">
            <v>2</v>
          </cell>
          <cell r="V740">
            <v>0</v>
          </cell>
          <cell r="W740">
            <v>50</v>
          </cell>
          <cell r="X740">
            <v>40068</v>
          </cell>
        </row>
        <row r="741">
          <cell r="A741" t="str">
            <v>439299</v>
          </cell>
          <cell r="B741" t="str">
            <v xml:space="preserve">DJAMAL  E.S.    </v>
          </cell>
          <cell r="C741" t="str">
            <v>09</v>
          </cell>
          <cell r="D741" t="str">
            <v>01/04/2001</v>
          </cell>
          <cell r="E741" t="str">
            <v>PWS. JAGA REFORMING &amp; FGS</v>
          </cell>
          <cell r="F741" t="str">
            <v>07</v>
          </cell>
          <cell r="G741" t="str">
            <v>01/08/2003</v>
          </cell>
          <cell r="H741">
            <v>19625</v>
          </cell>
          <cell r="I741" t="str">
            <v>0000056666</v>
          </cell>
          <cell r="J741" t="str">
            <v>SMA</v>
          </cell>
          <cell r="K741" t="str">
            <v>SMA/PASPAL/IPA</v>
          </cell>
          <cell r="L741" t="str">
            <v>PLAJU</v>
          </cell>
          <cell r="M741" t="str">
            <v>20/01/1975</v>
          </cell>
          <cell r="N741" t="str">
            <v>E13111</v>
          </cell>
          <cell r="O741" t="str">
            <v>CD &amp; GP</v>
          </cell>
          <cell r="P741">
            <v>6</v>
          </cell>
          <cell r="Q741">
            <v>6</v>
          </cell>
          <cell r="R741">
            <v>6</v>
          </cell>
          <cell r="S741">
            <v>20</v>
          </cell>
          <cell r="T741">
            <v>3</v>
          </cell>
          <cell r="U741">
            <v>1</v>
          </cell>
          <cell r="V741">
            <v>-2</v>
          </cell>
          <cell r="W741">
            <v>51</v>
          </cell>
          <cell r="X741">
            <v>39714</v>
          </cell>
        </row>
        <row r="742">
          <cell r="A742" t="str">
            <v>439866</v>
          </cell>
          <cell r="B742" t="str">
            <v xml:space="preserve">SJAFARUDIN HUSIN    </v>
          </cell>
          <cell r="C742" t="str">
            <v>10</v>
          </cell>
          <cell r="D742" t="str">
            <v>01/04/2001</v>
          </cell>
          <cell r="E742" t="str">
            <v>AST. TREATING</v>
          </cell>
          <cell r="F742" t="str">
            <v>08</v>
          </cell>
          <cell r="G742" t="str">
            <v>01/08/2003</v>
          </cell>
          <cell r="H742">
            <v>18424</v>
          </cell>
          <cell r="I742" t="str">
            <v>0000056655</v>
          </cell>
          <cell r="J742" t="str">
            <v>SMA</v>
          </cell>
          <cell r="K742" t="str">
            <v>P K MIGAS</v>
          </cell>
          <cell r="L742" t="str">
            <v>PLAJU</v>
          </cell>
          <cell r="M742" t="str">
            <v>23/01/1975</v>
          </cell>
          <cell r="N742" t="str">
            <v>E13111</v>
          </cell>
          <cell r="O742" t="str">
            <v>CD &amp; GP</v>
          </cell>
          <cell r="P742">
            <v>6</v>
          </cell>
          <cell r="Q742">
            <v>5</v>
          </cell>
          <cell r="R742">
            <v>5</v>
          </cell>
          <cell r="S742">
            <v>16.666666666666668</v>
          </cell>
          <cell r="T742">
            <v>3</v>
          </cell>
          <cell r="U742">
            <v>1</v>
          </cell>
          <cell r="V742">
            <v>-2</v>
          </cell>
          <cell r="W742">
            <v>54</v>
          </cell>
          <cell r="X742">
            <v>38513</v>
          </cell>
        </row>
        <row r="743">
          <cell r="A743" t="str">
            <v>440253</v>
          </cell>
          <cell r="B743" t="str">
            <v xml:space="preserve">M.S. SIAHAAN    </v>
          </cell>
          <cell r="C743" t="str">
            <v>08</v>
          </cell>
          <cell r="D743" t="str">
            <v>01/04/2001</v>
          </cell>
          <cell r="E743" t="str">
            <v>PWS. JAGA LOADING PL</v>
          </cell>
          <cell r="F743" t="str">
            <v>07</v>
          </cell>
          <cell r="G743" t="str">
            <v>03/01/2000</v>
          </cell>
          <cell r="H743">
            <v>19067</v>
          </cell>
          <cell r="I743" t="str">
            <v>0000046666</v>
          </cell>
          <cell r="J743" t="str">
            <v>SMK</v>
          </cell>
          <cell r="K743" t="str">
            <v>S.T.M  MESIN</v>
          </cell>
          <cell r="L743" t="str">
            <v>PLAJU</v>
          </cell>
          <cell r="M743" t="str">
            <v>30/01/1975</v>
          </cell>
          <cell r="N743" t="str">
            <v>E13119</v>
          </cell>
          <cell r="O743" t="str">
            <v>I T P</v>
          </cell>
          <cell r="P743">
            <v>6</v>
          </cell>
          <cell r="Q743">
            <v>6</v>
          </cell>
          <cell r="R743">
            <v>6</v>
          </cell>
          <cell r="S743">
            <v>20</v>
          </cell>
          <cell r="T743">
            <v>3</v>
          </cell>
          <cell r="U743">
            <v>4</v>
          </cell>
          <cell r="V743">
            <v>-1</v>
          </cell>
          <cell r="W743">
            <v>52</v>
          </cell>
          <cell r="X743">
            <v>39155</v>
          </cell>
        </row>
        <row r="744">
          <cell r="A744" t="str">
            <v>440278</v>
          </cell>
          <cell r="B744" t="str">
            <v xml:space="preserve">KUNTRISNO    </v>
          </cell>
          <cell r="C744" t="str">
            <v>08</v>
          </cell>
          <cell r="D744" t="str">
            <v>01/10/2000</v>
          </cell>
          <cell r="E744" t="str">
            <v>AST.ANGGARAN</v>
          </cell>
          <cell r="F744" t="str">
            <v>07</v>
          </cell>
          <cell r="G744" t="str">
            <v>15/07/2002</v>
          </cell>
          <cell r="H744">
            <v>18257</v>
          </cell>
          <cell r="I744" t="str">
            <v>0000064556</v>
          </cell>
          <cell r="J744" t="str">
            <v>SMA</v>
          </cell>
          <cell r="K744" t="str">
            <v>S.M.A / SOSIAL</v>
          </cell>
          <cell r="L744" t="str">
            <v>PLAJU</v>
          </cell>
          <cell r="M744" t="str">
            <v>31/01/1975</v>
          </cell>
          <cell r="N744" t="str">
            <v>E13A10</v>
          </cell>
          <cell r="O744" t="str">
            <v>PERENCANAAN</v>
          </cell>
          <cell r="P744">
            <v>5</v>
          </cell>
          <cell r="Q744">
            <v>5</v>
          </cell>
          <cell r="R744">
            <v>6</v>
          </cell>
          <cell r="S744">
            <v>16.666666666666668</v>
          </cell>
          <cell r="T744">
            <v>3</v>
          </cell>
          <cell r="U744">
            <v>2</v>
          </cell>
          <cell r="V744">
            <v>-1</v>
          </cell>
          <cell r="W744">
            <v>55</v>
          </cell>
          <cell r="X744">
            <v>38346</v>
          </cell>
        </row>
        <row r="745">
          <cell r="A745" t="str">
            <v>440407</v>
          </cell>
          <cell r="B745" t="str">
            <v xml:space="preserve">ALWI    </v>
          </cell>
          <cell r="C745" t="str">
            <v>09</v>
          </cell>
          <cell r="D745" t="str">
            <v>01/10/1999</v>
          </cell>
          <cell r="E745" t="str">
            <v>TEKNISI RIGGER</v>
          </cell>
          <cell r="F745" t="str">
            <v>08</v>
          </cell>
          <cell r="G745" t="str">
            <v>01/10/2002</v>
          </cell>
          <cell r="H745">
            <v>19239</v>
          </cell>
          <cell r="I745" t="str">
            <v>0000055555</v>
          </cell>
          <cell r="J745" t="str">
            <v>D1</v>
          </cell>
          <cell r="K745" t="str">
            <v>AKA INST &amp; ELEKTRONIKA I</v>
          </cell>
          <cell r="L745" t="str">
            <v>PLAJU</v>
          </cell>
          <cell r="M745" t="str">
            <v>01/02/1975</v>
          </cell>
          <cell r="N745" t="str">
            <v>E13A50</v>
          </cell>
          <cell r="O745" t="str">
            <v>BENGKEL</v>
          </cell>
          <cell r="P745">
            <v>5</v>
          </cell>
          <cell r="Q745">
            <v>5</v>
          </cell>
          <cell r="R745">
            <v>5</v>
          </cell>
          <cell r="S745">
            <v>15</v>
          </cell>
          <cell r="T745">
            <v>4</v>
          </cell>
          <cell r="U745">
            <v>2</v>
          </cell>
          <cell r="V745">
            <v>-1</v>
          </cell>
          <cell r="W745">
            <v>52</v>
          </cell>
          <cell r="X745">
            <v>39327</v>
          </cell>
        </row>
        <row r="746">
          <cell r="A746" t="str">
            <v>440529</v>
          </cell>
          <cell r="B746" t="str">
            <v xml:space="preserve">BUYANI  DRS  </v>
          </cell>
          <cell r="C746" t="str">
            <v>07</v>
          </cell>
          <cell r="D746" t="str">
            <v>01/04/2002</v>
          </cell>
          <cell r="E746" t="str">
            <v>PWS. PEMBORONG JASA ABO</v>
          </cell>
          <cell r="F746" t="str">
            <v>06</v>
          </cell>
          <cell r="G746" t="str">
            <v>03/01/2000</v>
          </cell>
          <cell r="H746">
            <v>18264</v>
          </cell>
          <cell r="I746" t="str">
            <v>0000056666</v>
          </cell>
          <cell r="J746" t="str">
            <v>S1</v>
          </cell>
          <cell r="K746" t="str">
            <v>ADMINISTRASI NIAGA</v>
          </cell>
          <cell r="L746" t="str">
            <v>PLAJU</v>
          </cell>
          <cell r="M746" t="str">
            <v>05/02/1972</v>
          </cell>
          <cell r="N746" t="str">
            <v>E13520</v>
          </cell>
          <cell r="O746" t="str">
            <v>KONTRAK</v>
          </cell>
          <cell r="P746">
            <v>6</v>
          </cell>
          <cell r="Q746">
            <v>6</v>
          </cell>
          <cell r="R746">
            <v>6</v>
          </cell>
          <cell r="S746">
            <v>20</v>
          </cell>
          <cell r="T746">
            <v>7</v>
          </cell>
          <cell r="U746">
            <v>4</v>
          </cell>
          <cell r="V746">
            <v>-1</v>
          </cell>
          <cell r="W746">
            <v>54</v>
          </cell>
          <cell r="X746">
            <v>38353</v>
          </cell>
        </row>
        <row r="747">
          <cell r="A747" t="str">
            <v>440586</v>
          </cell>
          <cell r="B747" t="str">
            <v xml:space="preserve">EDDY JOEHADI  S.    </v>
          </cell>
          <cell r="C747" t="str">
            <v>07</v>
          </cell>
          <cell r="D747" t="str">
            <v>01/10/2001</v>
          </cell>
          <cell r="E747" t="str">
            <v>POK.SPES. BANG. MEK.</v>
          </cell>
          <cell r="F747" t="str">
            <v>06</v>
          </cell>
          <cell r="G747" t="str">
            <v>15/07/2002</v>
          </cell>
          <cell r="H747">
            <v>19207</v>
          </cell>
          <cell r="I747" t="str">
            <v>0000066666</v>
          </cell>
          <cell r="J747" t="str">
            <v>D3</v>
          </cell>
          <cell r="K747" t="str">
            <v>AKA TEKNIK MESIN III</v>
          </cell>
          <cell r="L747" t="str">
            <v>PLAJU</v>
          </cell>
          <cell r="M747" t="str">
            <v>01/02/1975</v>
          </cell>
          <cell r="N747" t="str">
            <v>E13A90</v>
          </cell>
          <cell r="O747" t="str">
            <v>ENJ. PEM</v>
          </cell>
          <cell r="P747">
            <v>6</v>
          </cell>
          <cell r="Q747">
            <v>6</v>
          </cell>
          <cell r="R747">
            <v>6</v>
          </cell>
          <cell r="S747">
            <v>20</v>
          </cell>
          <cell r="T747">
            <v>6</v>
          </cell>
          <cell r="U747">
            <v>2</v>
          </cell>
          <cell r="V747">
            <v>-1</v>
          </cell>
          <cell r="W747">
            <v>52</v>
          </cell>
          <cell r="X747">
            <v>39295</v>
          </cell>
        </row>
        <row r="748">
          <cell r="A748" t="str">
            <v>440594</v>
          </cell>
          <cell r="B748" t="str">
            <v xml:space="preserve">ENDANG MUSYANIF    </v>
          </cell>
          <cell r="C748" t="str">
            <v>09</v>
          </cell>
          <cell r="D748" t="str">
            <v>01/04/2002</v>
          </cell>
          <cell r="E748" t="str">
            <v>AST.ADMINISTRASI</v>
          </cell>
          <cell r="F748" t="str">
            <v>08</v>
          </cell>
          <cell r="G748" t="str">
            <v>15/07/2002</v>
          </cell>
          <cell r="H748">
            <v>19546</v>
          </cell>
          <cell r="I748" t="str">
            <v>0000055654</v>
          </cell>
          <cell r="J748" t="str">
            <v>SMA</v>
          </cell>
          <cell r="K748" t="str">
            <v>S.M.A-B/PASPAL</v>
          </cell>
          <cell r="L748" t="str">
            <v>PLAJU</v>
          </cell>
          <cell r="M748" t="str">
            <v>01/02/1975</v>
          </cell>
          <cell r="N748" t="str">
            <v>E13A10</v>
          </cell>
          <cell r="O748" t="str">
            <v>PERENCANAAN</v>
          </cell>
          <cell r="P748">
            <v>6</v>
          </cell>
          <cell r="Q748">
            <v>5</v>
          </cell>
          <cell r="R748">
            <v>4</v>
          </cell>
          <cell r="S748">
            <v>15</v>
          </cell>
          <cell r="T748">
            <v>3</v>
          </cell>
          <cell r="U748">
            <v>2</v>
          </cell>
          <cell r="V748">
            <v>-1</v>
          </cell>
          <cell r="W748">
            <v>51</v>
          </cell>
          <cell r="X748">
            <v>39635</v>
          </cell>
        </row>
        <row r="749">
          <cell r="A749" t="str">
            <v>440837</v>
          </cell>
          <cell r="B749" t="str">
            <v xml:space="preserve">MUHAMAD YAZID    </v>
          </cell>
          <cell r="C749" t="str">
            <v>09</v>
          </cell>
          <cell r="D749" t="str">
            <v>01/04/2001</v>
          </cell>
          <cell r="E749" t="str">
            <v>AST. JAGA CONSOLE POLYPRO</v>
          </cell>
          <cell r="F749" t="str">
            <v>08</v>
          </cell>
          <cell r="G749" t="str">
            <v>16/09/2002</v>
          </cell>
          <cell r="H749">
            <v>18211</v>
          </cell>
          <cell r="I749" t="str">
            <v>0000056556</v>
          </cell>
          <cell r="J749" t="str">
            <v>SMA</v>
          </cell>
          <cell r="K749" t="str">
            <v>S.M.A / SOSIAL</v>
          </cell>
          <cell r="L749" t="str">
            <v>PLAJU</v>
          </cell>
          <cell r="M749" t="str">
            <v>03/09/1971</v>
          </cell>
          <cell r="N749" t="str">
            <v>E13131</v>
          </cell>
          <cell r="O749" t="str">
            <v>P P</v>
          </cell>
          <cell r="P749">
            <v>5</v>
          </cell>
          <cell r="Q749">
            <v>5</v>
          </cell>
          <cell r="R749">
            <v>6</v>
          </cell>
          <cell r="S749">
            <v>16.666666666666668</v>
          </cell>
          <cell r="T749">
            <v>3</v>
          </cell>
          <cell r="U749">
            <v>2</v>
          </cell>
          <cell r="V749">
            <v>-1</v>
          </cell>
          <cell r="W749">
            <v>55</v>
          </cell>
          <cell r="X749">
            <v>38300</v>
          </cell>
        </row>
        <row r="750">
          <cell r="A750" t="str">
            <v>441533</v>
          </cell>
          <cell r="B750" t="str">
            <v xml:space="preserve">BARITA  S.    </v>
          </cell>
          <cell r="C750" t="str">
            <v>09</v>
          </cell>
          <cell r="D750" t="str">
            <v>01/10/2002</v>
          </cell>
          <cell r="E750" t="str">
            <v>AST. KIMLING</v>
          </cell>
          <cell r="F750" t="str">
            <v>08</v>
          </cell>
          <cell r="G750" t="str">
            <v>16/09/2003</v>
          </cell>
          <cell r="H750">
            <v>18867</v>
          </cell>
          <cell r="I750" t="str">
            <v>0000066645</v>
          </cell>
          <cell r="J750" t="str">
            <v>SMK</v>
          </cell>
          <cell r="K750" t="str">
            <v>SGA / SPG</v>
          </cell>
          <cell r="L750" t="str">
            <v>PLAJU</v>
          </cell>
          <cell r="M750" t="str">
            <v>05/02/1975</v>
          </cell>
          <cell r="N750" t="str">
            <v>E13530</v>
          </cell>
          <cell r="O750" t="str">
            <v>FASUM</v>
          </cell>
          <cell r="P750">
            <v>6</v>
          </cell>
          <cell r="Q750">
            <v>4</v>
          </cell>
          <cell r="R750">
            <v>5</v>
          </cell>
          <cell r="S750">
            <v>15</v>
          </cell>
          <cell r="T750">
            <v>3</v>
          </cell>
          <cell r="U750">
            <v>1</v>
          </cell>
          <cell r="V750">
            <v>-1</v>
          </cell>
          <cell r="W750">
            <v>53</v>
          </cell>
          <cell r="X750">
            <v>38956</v>
          </cell>
        </row>
        <row r="751">
          <cell r="A751" t="str">
            <v>442068</v>
          </cell>
          <cell r="B751" t="str">
            <v xml:space="preserve">A. GOFAR  HSD    </v>
          </cell>
          <cell r="C751" t="str">
            <v>10</v>
          </cell>
          <cell r="D751" t="str">
            <v>01/10/2002</v>
          </cell>
          <cell r="E751" t="str">
            <v>DANTON KIL PLAJU</v>
          </cell>
          <cell r="F751" t="str">
            <v>10</v>
          </cell>
          <cell r="G751" t="str">
            <v>16/04/2001</v>
          </cell>
          <cell r="H751">
            <v>18347</v>
          </cell>
          <cell r="I751" t="str">
            <v>0000056665</v>
          </cell>
          <cell r="J751" t="str">
            <v>SMP</v>
          </cell>
          <cell r="K751" t="str">
            <v>S M P</v>
          </cell>
          <cell r="L751" t="str">
            <v>SUNGAI GERONG</v>
          </cell>
          <cell r="M751" t="str">
            <v>31/05/1972</v>
          </cell>
          <cell r="N751" t="str">
            <v>E13630</v>
          </cell>
          <cell r="O751" t="str">
            <v>SEKURITI</v>
          </cell>
          <cell r="P751">
            <v>6</v>
          </cell>
          <cell r="Q751">
            <v>6</v>
          </cell>
          <cell r="R751">
            <v>5</v>
          </cell>
          <cell r="S751">
            <v>18.333333333333332</v>
          </cell>
          <cell r="T751">
            <v>2</v>
          </cell>
          <cell r="U751">
            <v>3</v>
          </cell>
          <cell r="V751">
            <v>0</v>
          </cell>
          <cell r="W751">
            <v>54</v>
          </cell>
          <cell r="X751">
            <v>38436</v>
          </cell>
        </row>
        <row r="752">
          <cell r="A752" t="str">
            <v>442132</v>
          </cell>
          <cell r="B752" t="str">
            <v xml:space="preserve">AMAN NANGYU    </v>
          </cell>
          <cell r="C752" t="str">
            <v>10</v>
          </cell>
          <cell r="D752" t="str">
            <v>01/10/2001</v>
          </cell>
          <cell r="E752" t="str">
            <v>AST. OPERASI SANDI</v>
          </cell>
          <cell r="F752" t="str">
            <v>09</v>
          </cell>
          <cell r="G752" t="str">
            <v>01/10/2003</v>
          </cell>
          <cell r="H752">
            <v>18179</v>
          </cell>
          <cell r="I752" t="str">
            <v>0000056665</v>
          </cell>
          <cell r="J752" t="str">
            <v>SD</v>
          </cell>
          <cell r="K752" t="str">
            <v>SEKOLAH DASAR</v>
          </cell>
          <cell r="L752" t="str">
            <v>PLAJU</v>
          </cell>
          <cell r="M752" t="str">
            <v>20/02/1969</v>
          </cell>
          <cell r="N752" t="str">
            <v>E13630</v>
          </cell>
          <cell r="O752" t="str">
            <v>SEKURITI</v>
          </cell>
          <cell r="P752">
            <v>6</v>
          </cell>
          <cell r="Q752">
            <v>6</v>
          </cell>
          <cell r="R752">
            <v>5</v>
          </cell>
          <cell r="S752">
            <v>18.333333333333332</v>
          </cell>
          <cell r="T752">
            <v>1</v>
          </cell>
          <cell r="U752">
            <v>1</v>
          </cell>
          <cell r="V752">
            <v>-1</v>
          </cell>
          <cell r="W752">
            <v>55</v>
          </cell>
          <cell r="X752">
            <v>38268</v>
          </cell>
        </row>
        <row r="753">
          <cell r="A753" t="str">
            <v>442181</v>
          </cell>
          <cell r="B753" t="str">
            <v xml:space="preserve">BONGKAS    </v>
          </cell>
          <cell r="C753" t="str">
            <v>09</v>
          </cell>
          <cell r="D753" t="str">
            <v>01/04/2003</v>
          </cell>
          <cell r="E753" t="str">
            <v>MPPK S/D 30062004</v>
          </cell>
          <cell r="F753" t="str">
            <v>09</v>
          </cell>
          <cell r="G753" t="str">
            <v>25/06/2003</v>
          </cell>
          <cell r="H753">
            <v>17709</v>
          </cell>
          <cell r="I753" t="str">
            <v>0000055655</v>
          </cell>
          <cell r="J753" t="str">
            <v>SMA</v>
          </cell>
          <cell r="K753" t="str">
            <v>SMA-SOSIAL/PERSAMAAN</v>
          </cell>
          <cell r="L753" t="str">
            <v>PLAJU</v>
          </cell>
          <cell r="M753" t="str">
            <v>01/07/1970</v>
          </cell>
          <cell r="N753" t="str">
            <v>E13730</v>
          </cell>
          <cell r="O753" t="str">
            <v>H I K</v>
          </cell>
          <cell r="P753">
            <v>6</v>
          </cell>
          <cell r="Q753">
            <v>5</v>
          </cell>
          <cell r="R753">
            <v>5</v>
          </cell>
          <cell r="S753">
            <v>16.666666666666668</v>
          </cell>
          <cell r="T753">
            <v>3</v>
          </cell>
          <cell r="U753">
            <v>1</v>
          </cell>
          <cell r="V753">
            <v>0</v>
          </cell>
          <cell r="W753">
            <v>56</v>
          </cell>
          <cell r="X753">
            <v>37797</v>
          </cell>
        </row>
        <row r="754">
          <cell r="A754" t="str">
            <v>442198</v>
          </cell>
          <cell r="B754" t="str">
            <v xml:space="preserve">BUDI HARTONO    </v>
          </cell>
          <cell r="C754" t="str">
            <v>08</v>
          </cell>
          <cell r="D754" t="str">
            <v>01/04/2003</v>
          </cell>
          <cell r="E754" t="str">
            <v>MPPK S/D 31082004</v>
          </cell>
          <cell r="F754" t="str">
            <v>08</v>
          </cell>
          <cell r="G754" t="str">
            <v>07/08/2003</v>
          </cell>
          <cell r="H754">
            <v>17752</v>
          </cell>
          <cell r="I754" t="str">
            <v>0000066565</v>
          </cell>
          <cell r="J754" t="str">
            <v>SMA</v>
          </cell>
          <cell r="K754" t="str">
            <v>SMA-SASTRA/PERSAMAAN</v>
          </cell>
          <cell r="L754" t="str">
            <v>SUNGAI GERONG</v>
          </cell>
          <cell r="M754" t="str">
            <v>18/08/1970</v>
          </cell>
          <cell r="N754" t="str">
            <v>E13730</v>
          </cell>
          <cell r="O754" t="str">
            <v>H I K</v>
          </cell>
          <cell r="P754">
            <v>5</v>
          </cell>
          <cell r="Q754">
            <v>6</v>
          </cell>
          <cell r="R754">
            <v>5</v>
          </cell>
          <cell r="S754">
            <v>16.666666666666668</v>
          </cell>
          <cell r="T754">
            <v>3</v>
          </cell>
          <cell r="U754">
            <v>1</v>
          </cell>
          <cell r="V754">
            <v>0</v>
          </cell>
          <cell r="W754">
            <v>56</v>
          </cell>
          <cell r="X754">
            <v>37840</v>
          </cell>
        </row>
        <row r="755">
          <cell r="A755" t="str">
            <v>442262</v>
          </cell>
          <cell r="B755" t="str">
            <v xml:space="preserve">IBRAHIM SALEH    </v>
          </cell>
          <cell r="C755" t="str">
            <v>11</v>
          </cell>
          <cell r="D755" t="str">
            <v>01/04/2001</v>
          </cell>
          <cell r="E755" t="str">
            <v>DANTON JAGA NON KIL</v>
          </cell>
          <cell r="F755" t="str">
            <v>10</v>
          </cell>
          <cell r="G755" t="str">
            <v>01/10/2003</v>
          </cell>
          <cell r="H755">
            <v>18128</v>
          </cell>
          <cell r="I755" t="str">
            <v>0000066555</v>
          </cell>
          <cell r="J755" t="str">
            <v>SD</v>
          </cell>
          <cell r="K755" t="str">
            <v>SEKOLAH DASAR</v>
          </cell>
          <cell r="L755" t="str">
            <v>PLAJU</v>
          </cell>
          <cell r="M755" t="str">
            <v>01/09/1970</v>
          </cell>
          <cell r="N755" t="str">
            <v>E13630</v>
          </cell>
          <cell r="O755" t="str">
            <v>SEKURITI</v>
          </cell>
          <cell r="P755">
            <v>5</v>
          </cell>
          <cell r="Q755">
            <v>5</v>
          </cell>
          <cell r="R755">
            <v>5</v>
          </cell>
          <cell r="S755">
            <v>15</v>
          </cell>
          <cell r="T755">
            <v>1</v>
          </cell>
          <cell r="U755">
            <v>1</v>
          </cell>
          <cell r="V755">
            <v>-1</v>
          </cell>
          <cell r="W755">
            <v>55</v>
          </cell>
          <cell r="X755">
            <v>38217</v>
          </cell>
        </row>
        <row r="756">
          <cell r="A756" t="str">
            <v>442384</v>
          </cell>
          <cell r="B756" t="str">
            <v xml:space="preserve">M. USMAN NOOR  A.MA  </v>
          </cell>
          <cell r="C756" t="str">
            <v>07</v>
          </cell>
          <cell r="D756" t="str">
            <v>01/04/2001</v>
          </cell>
          <cell r="E756" t="str">
            <v>MPPK S/D 30042004</v>
          </cell>
          <cell r="F756" t="str">
            <v>06</v>
          </cell>
          <cell r="G756" t="str">
            <v>04/04/2003</v>
          </cell>
          <cell r="H756">
            <v>17627</v>
          </cell>
          <cell r="I756" t="str">
            <v>0000046555</v>
          </cell>
          <cell r="J756" t="str">
            <v>D2</v>
          </cell>
          <cell r="K756" t="str">
            <v>AKA LISTRIK II</v>
          </cell>
          <cell r="L756" t="str">
            <v>PLAJU</v>
          </cell>
          <cell r="M756" t="str">
            <v>13/10/1970</v>
          </cell>
          <cell r="N756" t="str">
            <v>E13730</v>
          </cell>
          <cell r="O756" t="str">
            <v>H I K</v>
          </cell>
          <cell r="P756">
            <v>5</v>
          </cell>
          <cell r="Q756">
            <v>5</v>
          </cell>
          <cell r="R756">
            <v>5</v>
          </cell>
          <cell r="S756">
            <v>15</v>
          </cell>
          <cell r="T756">
            <v>5</v>
          </cell>
          <cell r="U756">
            <v>1</v>
          </cell>
          <cell r="V756">
            <v>-1</v>
          </cell>
          <cell r="W756">
            <v>56</v>
          </cell>
          <cell r="X756">
            <v>37715</v>
          </cell>
        </row>
        <row r="757">
          <cell r="A757" t="str">
            <v>442602</v>
          </cell>
          <cell r="B757" t="str">
            <v xml:space="preserve">TOGI SIHOTANG    </v>
          </cell>
          <cell r="C757" t="str">
            <v>08</v>
          </cell>
          <cell r="D757" t="str">
            <v>01/10/2001</v>
          </cell>
          <cell r="E757" t="str">
            <v>MPPK S/D 30112004</v>
          </cell>
          <cell r="F757" t="str">
            <v>07</v>
          </cell>
          <cell r="G757" t="str">
            <v>21/11/2003</v>
          </cell>
          <cell r="H757">
            <v>17858</v>
          </cell>
          <cell r="I757" t="str">
            <v>0000056555</v>
          </cell>
          <cell r="J757" t="str">
            <v>SMA</v>
          </cell>
          <cell r="K757" t="str">
            <v>S.M.A-C/SOSIAL</v>
          </cell>
          <cell r="L757" t="str">
            <v>PLAJU</v>
          </cell>
          <cell r="M757" t="str">
            <v>02/10/1970</v>
          </cell>
          <cell r="N757" t="str">
            <v>E13730</v>
          </cell>
          <cell r="O757" t="str">
            <v>H I K</v>
          </cell>
          <cell r="P757">
            <v>5</v>
          </cell>
          <cell r="Q757">
            <v>5</v>
          </cell>
          <cell r="R757">
            <v>5</v>
          </cell>
          <cell r="S757">
            <v>15</v>
          </cell>
          <cell r="T757">
            <v>3</v>
          </cell>
          <cell r="U757">
            <v>1</v>
          </cell>
          <cell r="V757">
            <v>-1</v>
          </cell>
          <cell r="W757">
            <v>56</v>
          </cell>
          <cell r="X757">
            <v>37946</v>
          </cell>
        </row>
        <row r="758">
          <cell r="A758" t="str">
            <v>442643</v>
          </cell>
          <cell r="B758" t="str">
            <v xml:space="preserve">SUTOMAS    </v>
          </cell>
          <cell r="C758" t="str">
            <v>09</v>
          </cell>
          <cell r="D758" t="str">
            <v>01/10/2002</v>
          </cell>
          <cell r="E758" t="str">
            <v>PWS. PENGAMANAN FISIK</v>
          </cell>
          <cell r="F758" t="str">
            <v>06</v>
          </cell>
          <cell r="G758" t="str">
            <v>02/01/2003</v>
          </cell>
          <cell r="H758">
            <v>19071</v>
          </cell>
          <cell r="I758" t="str">
            <v>0000065655</v>
          </cell>
          <cell r="J758" t="str">
            <v>SMA</v>
          </cell>
          <cell r="K758" t="str">
            <v>SMA.SOS/PERSAMAAN</v>
          </cell>
          <cell r="L758" t="str">
            <v>SUNGAI GERONG</v>
          </cell>
          <cell r="M758" t="str">
            <v>25/09/1972</v>
          </cell>
          <cell r="N758" t="str">
            <v>E13630</v>
          </cell>
          <cell r="O758" t="str">
            <v>SEKURITI</v>
          </cell>
          <cell r="P758">
            <v>6</v>
          </cell>
          <cell r="Q758">
            <v>5</v>
          </cell>
          <cell r="R758">
            <v>5</v>
          </cell>
          <cell r="S758">
            <v>16.666666666666668</v>
          </cell>
          <cell r="T758">
            <v>3</v>
          </cell>
          <cell r="U758">
            <v>1</v>
          </cell>
          <cell r="V758">
            <v>-3</v>
          </cell>
          <cell r="W758">
            <v>52</v>
          </cell>
          <cell r="X758">
            <v>39159</v>
          </cell>
        </row>
        <row r="759">
          <cell r="A759" t="str">
            <v>442651</v>
          </cell>
          <cell r="B759" t="str">
            <v xml:space="preserve">TJIK DEN    </v>
          </cell>
          <cell r="C759" t="str">
            <v>12</v>
          </cell>
          <cell r="D759" t="str">
            <v>01/10/2001</v>
          </cell>
          <cell r="E759" t="str">
            <v>DANRU PKP KENTEN</v>
          </cell>
          <cell r="F759" t="str">
            <v>11</v>
          </cell>
          <cell r="G759" t="str">
            <v>16/04/2001</v>
          </cell>
          <cell r="H759">
            <v>19325</v>
          </cell>
          <cell r="I759" t="str">
            <v>0000036555</v>
          </cell>
          <cell r="J759" t="str">
            <v>SD</v>
          </cell>
          <cell r="K759" t="str">
            <v>SD KELAS VI</v>
          </cell>
          <cell r="L759" t="str">
            <v>PLAJU</v>
          </cell>
          <cell r="M759" t="str">
            <v>01/07/1970</v>
          </cell>
          <cell r="N759" t="str">
            <v>E13630</v>
          </cell>
          <cell r="O759" t="str">
            <v>SEKURITI</v>
          </cell>
          <cell r="P759">
            <v>5</v>
          </cell>
          <cell r="Q759">
            <v>5</v>
          </cell>
          <cell r="R759">
            <v>5</v>
          </cell>
          <cell r="S759">
            <v>15</v>
          </cell>
          <cell r="T759">
            <v>1</v>
          </cell>
          <cell r="U759">
            <v>3</v>
          </cell>
          <cell r="V759">
            <v>-1</v>
          </cell>
          <cell r="W759">
            <v>52</v>
          </cell>
          <cell r="X759">
            <v>39413</v>
          </cell>
        </row>
        <row r="760">
          <cell r="A760" t="str">
            <v>442716</v>
          </cell>
          <cell r="B760" t="str">
            <v xml:space="preserve">ABADI    </v>
          </cell>
          <cell r="C760" t="str">
            <v>08</v>
          </cell>
          <cell r="D760" t="str">
            <v>01/10/2002</v>
          </cell>
          <cell r="E760" t="str">
            <v>AST INSTRUMENT</v>
          </cell>
          <cell r="F760" t="str">
            <v>06</v>
          </cell>
          <cell r="G760" t="str">
            <v>01/10/2002</v>
          </cell>
          <cell r="H760">
            <v>18794</v>
          </cell>
          <cell r="I760" t="str">
            <v>0000056666</v>
          </cell>
          <cell r="J760" t="str">
            <v>D1</v>
          </cell>
          <cell r="K760" t="str">
            <v>AKA INST &amp; ELEKTRONIKA I</v>
          </cell>
          <cell r="L760" t="str">
            <v>PLAJU</v>
          </cell>
          <cell r="M760" t="str">
            <v>17/02/1975</v>
          </cell>
          <cell r="N760" t="str">
            <v>E13A50</v>
          </cell>
          <cell r="O760" t="str">
            <v>BENGKEL</v>
          </cell>
          <cell r="P760">
            <v>6</v>
          </cell>
          <cell r="Q760">
            <v>6</v>
          </cell>
          <cell r="R760">
            <v>6</v>
          </cell>
          <cell r="S760">
            <v>20</v>
          </cell>
          <cell r="T760">
            <v>4</v>
          </cell>
          <cell r="U760">
            <v>2</v>
          </cell>
          <cell r="V760">
            <v>-2</v>
          </cell>
          <cell r="W760">
            <v>53</v>
          </cell>
          <cell r="X760">
            <v>38883</v>
          </cell>
        </row>
        <row r="761">
          <cell r="A761" t="str">
            <v>442765</v>
          </cell>
          <cell r="B761" t="str">
            <v xml:space="preserve">AMIR SODRI    </v>
          </cell>
          <cell r="C761" t="str">
            <v>10</v>
          </cell>
          <cell r="D761" t="str">
            <v>01/04/2000</v>
          </cell>
          <cell r="E761" t="str">
            <v>SEKRETARIS MAN. PROD.I</v>
          </cell>
          <cell r="F761" t="str">
            <v>08</v>
          </cell>
          <cell r="G761" t="str">
            <v>01/06/2003</v>
          </cell>
          <cell r="H761">
            <v>18955</v>
          </cell>
          <cell r="I761" t="str">
            <v>0000054565</v>
          </cell>
          <cell r="J761" t="str">
            <v>SMA</v>
          </cell>
          <cell r="K761" t="str">
            <v>S.M.A-C/SOSIAL</v>
          </cell>
          <cell r="L761" t="str">
            <v>PLAJU</v>
          </cell>
          <cell r="M761" t="str">
            <v>17/02/1975</v>
          </cell>
          <cell r="N761" t="str">
            <v>E13110</v>
          </cell>
          <cell r="O761" t="str">
            <v>UNIT PROD. I</v>
          </cell>
          <cell r="P761">
            <v>5</v>
          </cell>
          <cell r="Q761">
            <v>6</v>
          </cell>
          <cell r="R761">
            <v>5</v>
          </cell>
          <cell r="S761">
            <v>16.666666666666668</v>
          </cell>
          <cell r="T761">
            <v>3</v>
          </cell>
          <cell r="U761">
            <v>1</v>
          </cell>
          <cell r="V761">
            <v>-2</v>
          </cell>
          <cell r="W761">
            <v>53</v>
          </cell>
          <cell r="X761">
            <v>39044</v>
          </cell>
        </row>
        <row r="762">
          <cell r="A762" t="str">
            <v>442773</v>
          </cell>
          <cell r="B762" t="str">
            <v xml:space="preserve">AMIR SYAM    </v>
          </cell>
          <cell r="C762" t="str">
            <v>10</v>
          </cell>
          <cell r="D762" t="str">
            <v>01/04/2000</v>
          </cell>
          <cell r="E762" t="str">
            <v>AST.JAGA HVU-2</v>
          </cell>
          <cell r="F762" t="str">
            <v>09</v>
          </cell>
          <cell r="G762" t="str">
            <v>01/09/2003</v>
          </cell>
          <cell r="H762">
            <v>19153</v>
          </cell>
          <cell r="I762" t="str">
            <v>0000065555</v>
          </cell>
          <cell r="J762" t="str">
            <v>SMK</v>
          </cell>
          <cell r="K762" t="str">
            <v>S T M / MESIN</v>
          </cell>
          <cell r="L762" t="str">
            <v>SUNGAI GERONG</v>
          </cell>
          <cell r="M762" t="str">
            <v>17/02/1975</v>
          </cell>
          <cell r="N762" t="str">
            <v>E13112</v>
          </cell>
          <cell r="O762" t="str">
            <v>CD &amp; L</v>
          </cell>
          <cell r="P762">
            <v>5</v>
          </cell>
          <cell r="Q762">
            <v>5</v>
          </cell>
          <cell r="R762">
            <v>5</v>
          </cell>
          <cell r="S762">
            <v>15</v>
          </cell>
          <cell r="T762">
            <v>3</v>
          </cell>
          <cell r="U762">
            <v>1</v>
          </cell>
          <cell r="V762">
            <v>-1</v>
          </cell>
          <cell r="W762">
            <v>52</v>
          </cell>
          <cell r="X762">
            <v>39241</v>
          </cell>
        </row>
        <row r="763">
          <cell r="A763" t="str">
            <v>442781</v>
          </cell>
          <cell r="B763" t="str">
            <v xml:space="preserve">AMIRUDDIN    </v>
          </cell>
          <cell r="C763" t="str">
            <v>09</v>
          </cell>
          <cell r="D763" t="str">
            <v>01/10/2001</v>
          </cell>
          <cell r="E763" t="str">
            <v>TEKNISI PIPE FITTER</v>
          </cell>
          <cell r="F763" t="str">
            <v>09</v>
          </cell>
          <cell r="G763" t="str">
            <v>01/10/2002</v>
          </cell>
          <cell r="H763">
            <v>19723</v>
          </cell>
          <cell r="I763" t="str">
            <v>0000056555</v>
          </cell>
          <cell r="J763" t="str">
            <v>SMK</v>
          </cell>
          <cell r="K763" t="str">
            <v>S.T.M</v>
          </cell>
          <cell r="L763" t="str">
            <v>PLAJU</v>
          </cell>
          <cell r="M763" t="str">
            <v>17/02/1975</v>
          </cell>
          <cell r="N763" t="str">
            <v>E13A50</v>
          </cell>
          <cell r="O763" t="str">
            <v>BENGKEL</v>
          </cell>
          <cell r="P763">
            <v>5</v>
          </cell>
          <cell r="Q763">
            <v>5</v>
          </cell>
          <cell r="R763">
            <v>5</v>
          </cell>
          <cell r="S763">
            <v>15</v>
          </cell>
          <cell r="T763">
            <v>3</v>
          </cell>
          <cell r="U763">
            <v>2</v>
          </cell>
          <cell r="V763">
            <v>0</v>
          </cell>
          <cell r="W763">
            <v>51</v>
          </cell>
          <cell r="X763">
            <v>39812</v>
          </cell>
        </row>
        <row r="764">
          <cell r="A764" t="str">
            <v>442813</v>
          </cell>
          <cell r="B764" t="str">
            <v xml:space="preserve">ARIPIN URIP    </v>
          </cell>
          <cell r="C764" t="str">
            <v>09</v>
          </cell>
          <cell r="D764" t="str">
            <v>01/04/2001</v>
          </cell>
          <cell r="E764" t="str">
            <v>TEKNISI ROT. EQUIPMENT</v>
          </cell>
          <cell r="F764" t="str">
            <v>08</v>
          </cell>
          <cell r="G764" t="str">
            <v>01/07/2003</v>
          </cell>
          <cell r="H764">
            <v>19068</v>
          </cell>
          <cell r="I764" t="str">
            <v>0000066666</v>
          </cell>
          <cell r="J764" t="str">
            <v>D1</v>
          </cell>
          <cell r="K764" t="str">
            <v>PKL TEKNIK MESIN I</v>
          </cell>
          <cell r="L764" t="str">
            <v>PLAJU</v>
          </cell>
          <cell r="M764" t="str">
            <v>17/02/1975</v>
          </cell>
          <cell r="N764" t="str">
            <v>E13A50</v>
          </cell>
          <cell r="O764" t="str">
            <v>BENGKEL</v>
          </cell>
          <cell r="P764">
            <v>6</v>
          </cell>
          <cell r="Q764">
            <v>6</v>
          </cell>
          <cell r="R764">
            <v>6</v>
          </cell>
          <cell r="S764">
            <v>20</v>
          </cell>
          <cell r="T764">
            <v>4</v>
          </cell>
          <cell r="U764">
            <v>1</v>
          </cell>
          <cell r="V764">
            <v>-1</v>
          </cell>
          <cell r="W764">
            <v>52</v>
          </cell>
          <cell r="X764">
            <v>39156</v>
          </cell>
        </row>
        <row r="765">
          <cell r="A765" t="str">
            <v>442821</v>
          </cell>
          <cell r="B765" t="str">
            <v xml:space="preserve">BAMBANG DWIJO S  S.SI  </v>
          </cell>
          <cell r="C765" t="str">
            <v>08</v>
          </cell>
          <cell r="D765" t="str">
            <v>01/04/2003</v>
          </cell>
          <cell r="E765" t="str">
            <v>AST. ANGGARAN</v>
          </cell>
          <cell r="F765" t="str">
            <v>07</v>
          </cell>
          <cell r="G765" t="str">
            <v>01/12/2003</v>
          </cell>
          <cell r="H765">
            <v>18480</v>
          </cell>
          <cell r="I765" t="str">
            <v>0000045655</v>
          </cell>
          <cell r="J765" t="str">
            <v>S1</v>
          </cell>
          <cell r="K765" t="str">
            <v>MIPA GEOGRAFI</v>
          </cell>
          <cell r="L765" t="str">
            <v>SUNGAI GERONG</v>
          </cell>
          <cell r="M765" t="str">
            <v>17/02/1975</v>
          </cell>
          <cell r="N765" t="str">
            <v>E13A10</v>
          </cell>
          <cell r="O765" t="str">
            <v>PERENCANAAN</v>
          </cell>
          <cell r="P765">
            <v>6</v>
          </cell>
          <cell r="Q765">
            <v>5</v>
          </cell>
          <cell r="R765">
            <v>5</v>
          </cell>
          <cell r="S765">
            <v>16.666666666666668</v>
          </cell>
          <cell r="T765">
            <v>7</v>
          </cell>
          <cell r="U765">
            <v>1</v>
          </cell>
          <cell r="V765">
            <v>-1</v>
          </cell>
          <cell r="W765">
            <v>54</v>
          </cell>
          <cell r="X765">
            <v>38569</v>
          </cell>
        </row>
        <row r="766">
          <cell r="A766" t="str">
            <v>442879</v>
          </cell>
          <cell r="B766" t="str">
            <v xml:space="preserve">EDDY KUSNADI    </v>
          </cell>
          <cell r="C766" t="str">
            <v>08</v>
          </cell>
          <cell r="D766" t="str">
            <v>01/10/2002</v>
          </cell>
          <cell r="E766" t="str">
            <v>TEKNISI INSTRUMEN</v>
          </cell>
          <cell r="F766" t="str">
            <v>08</v>
          </cell>
          <cell r="G766" t="str">
            <v>31/12/2000</v>
          </cell>
          <cell r="H766">
            <v>18773</v>
          </cell>
          <cell r="I766" t="str">
            <v>0000066665</v>
          </cell>
          <cell r="J766" t="str">
            <v>SMA</v>
          </cell>
          <cell r="K766" t="str">
            <v>SMA/PASPAL/IPA</v>
          </cell>
          <cell r="L766" t="str">
            <v>PLAJU</v>
          </cell>
          <cell r="M766" t="str">
            <v>17/02/1975</v>
          </cell>
          <cell r="N766" t="str">
            <v>E13A50</v>
          </cell>
          <cell r="O766" t="str">
            <v>BENGKEL</v>
          </cell>
          <cell r="P766">
            <v>6</v>
          </cell>
          <cell r="Q766">
            <v>6</v>
          </cell>
          <cell r="R766">
            <v>5</v>
          </cell>
          <cell r="S766">
            <v>18.333333333333332</v>
          </cell>
          <cell r="T766">
            <v>3</v>
          </cell>
          <cell r="U766">
            <v>4</v>
          </cell>
          <cell r="V766">
            <v>0</v>
          </cell>
          <cell r="W766">
            <v>53</v>
          </cell>
          <cell r="X766">
            <v>38862</v>
          </cell>
        </row>
        <row r="767">
          <cell r="A767" t="str">
            <v>442895</v>
          </cell>
          <cell r="B767" t="str">
            <v xml:space="preserve">HAMIDZAR    </v>
          </cell>
          <cell r="C767" t="str">
            <v>09</v>
          </cell>
          <cell r="D767" t="str">
            <v>01/04/2002</v>
          </cell>
          <cell r="E767" t="str">
            <v>TEKNISI SIPIL</v>
          </cell>
          <cell r="F767" t="str">
            <v>09</v>
          </cell>
          <cell r="G767" t="str">
            <v>01/10/2002</v>
          </cell>
          <cell r="H767">
            <v>19629</v>
          </cell>
          <cell r="I767" t="str">
            <v>0000056655</v>
          </cell>
          <cell r="J767" t="str">
            <v>D3</v>
          </cell>
          <cell r="K767" t="str">
            <v>SM TEKNIK MESIN</v>
          </cell>
          <cell r="L767" t="str">
            <v>PLAJU</v>
          </cell>
          <cell r="M767" t="str">
            <v>17/02/1975</v>
          </cell>
          <cell r="N767" t="str">
            <v>E13A50</v>
          </cell>
          <cell r="O767" t="str">
            <v>BENGKEL</v>
          </cell>
          <cell r="P767">
            <v>6</v>
          </cell>
          <cell r="Q767">
            <v>5</v>
          </cell>
          <cell r="R767">
            <v>5</v>
          </cell>
          <cell r="S767">
            <v>16.666666666666668</v>
          </cell>
          <cell r="T767">
            <v>6</v>
          </cell>
          <cell r="U767">
            <v>2</v>
          </cell>
          <cell r="V767">
            <v>0</v>
          </cell>
          <cell r="W767">
            <v>51</v>
          </cell>
          <cell r="X767">
            <v>39718</v>
          </cell>
        </row>
        <row r="768">
          <cell r="A768" t="str">
            <v>442992</v>
          </cell>
          <cell r="B768" t="str">
            <v xml:space="preserve">JAFRISYAMSI    </v>
          </cell>
          <cell r="C768" t="str">
            <v>08</v>
          </cell>
          <cell r="D768" t="str">
            <v>01/04/2003</v>
          </cell>
          <cell r="E768" t="str">
            <v>PERENCANAAN MEKANIK &amp; SIPIL AREA-III</v>
          </cell>
          <cell r="F768" t="str">
            <v>06</v>
          </cell>
          <cell r="G768" t="str">
            <v>01/12/2003</v>
          </cell>
          <cell r="H768">
            <v>19129</v>
          </cell>
          <cell r="I768" t="str">
            <v>0000045666</v>
          </cell>
          <cell r="J768" t="str">
            <v>D1</v>
          </cell>
          <cell r="K768" t="str">
            <v>PKL TEKNIK MESIN I</v>
          </cell>
          <cell r="L768" t="str">
            <v>PLAJU</v>
          </cell>
          <cell r="M768" t="str">
            <v>17/02/1975</v>
          </cell>
          <cell r="N768" t="str">
            <v>E13A10</v>
          </cell>
          <cell r="O768" t="str">
            <v>PERENCANAAN</v>
          </cell>
          <cell r="P768">
            <v>6</v>
          </cell>
          <cell r="Q768">
            <v>6</v>
          </cell>
          <cell r="R768">
            <v>6</v>
          </cell>
          <cell r="S768">
            <v>20</v>
          </cell>
          <cell r="T768">
            <v>4</v>
          </cell>
          <cell r="U768">
            <v>1</v>
          </cell>
          <cell r="V768">
            <v>-2</v>
          </cell>
          <cell r="W768">
            <v>52</v>
          </cell>
          <cell r="X768">
            <v>39217</v>
          </cell>
        </row>
        <row r="769">
          <cell r="A769" t="str">
            <v>443023</v>
          </cell>
          <cell r="B769" t="str">
            <v xml:space="preserve">M. DINSYAH    </v>
          </cell>
          <cell r="C769" t="str">
            <v>09</v>
          </cell>
          <cell r="D769" t="str">
            <v>01/04/2000</v>
          </cell>
          <cell r="E769" t="str">
            <v>TEKNISI INSTRUMEN</v>
          </cell>
          <cell r="F769" t="str">
            <v>08</v>
          </cell>
          <cell r="G769" t="str">
            <v>01/10/2002</v>
          </cell>
          <cell r="H769">
            <v>19621</v>
          </cell>
          <cell r="I769" t="str">
            <v>0000065556</v>
          </cell>
          <cell r="J769" t="str">
            <v>D1</v>
          </cell>
          <cell r="K769" t="str">
            <v>AKA INST &amp; ELEKTRONIKA I</v>
          </cell>
          <cell r="L769" t="str">
            <v>PLAJU</v>
          </cell>
          <cell r="M769" t="str">
            <v>17/02/1975</v>
          </cell>
          <cell r="N769" t="str">
            <v>E13A50</v>
          </cell>
          <cell r="O769" t="str">
            <v>BENGKEL</v>
          </cell>
          <cell r="P769">
            <v>5</v>
          </cell>
          <cell r="Q769">
            <v>5</v>
          </cell>
          <cell r="R769">
            <v>6</v>
          </cell>
          <cell r="S769">
            <v>16.666666666666668</v>
          </cell>
          <cell r="T769">
            <v>4</v>
          </cell>
          <cell r="U769">
            <v>2</v>
          </cell>
          <cell r="V769">
            <v>-1</v>
          </cell>
          <cell r="W769">
            <v>51</v>
          </cell>
          <cell r="X769">
            <v>39710</v>
          </cell>
        </row>
        <row r="770">
          <cell r="A770" t="str">
            <v>443048</v>
          </cell>
          <cell r="B770" t="str">
            <v xml:space="preserve">M. HASAN BASRI    </v>
          </cell>
          <cell r="C770" t="str">
            <v>09</v>
          </cell>
          <cell r="D770" t="str">
            <v>01/04/2003</v>
          </cell>
          <cell r="E770" t="str">
            <v>SEKR. MAN REN &amp; EKON</v>
          </cell>
          <cell r="F770" t="str">
            <v>08</v>
          </cell>
          <cell r="G770" t="str">
            <v>01/10/2002</v>
          </cell>
          <cell r="H770">
            <v>19423</v>
          </cell>
          <cell r="I770" t="str">
            <v>0000055655</v>
          </cell>
          <cell r="J770" t="str">
            <v>SMK</v>
          </cell>
          <cell r="K770" t="str">
            <v>S T M / MESIN</v>
          </cell>
          <cell r="L770" t="str">
            <v>PLAJU</v>
          </cell>
          <cell r="M770" t="str">
            <v>17/02/1975</v>
          </cell>
          <cell r="N770" t="str">
            <v>E13200</v>
          </cell>
          <cell r="O770" t="str">
            <v>REN &amp; EKON</v>
          </cell>
          <cell r="P770">
            <v>6</v>
          </cell>
          <cell r="Q770">
            <v>5</v>
          </cell>
          <cell r="R770">
            <v>5</v>
          </cell>
          <cell r="S770">
            <v>16.666666666666668</v>
          </cell>
          <cell r="T770">
            <v>3</v>
          </cell>
          <cell r="U770">
            <v>2</v>
          </cell>
          <cell r="V770">
            <v>-1</v>
          </cell>
          <cell r="W770">
            <v>51</v>
          </cell>
          <cell r="X770">
            <v>39512</v>
          </cell>
        </row>
        <row r="771">
          <cell r="A771" t="str">
            <v>443064</v>
          </cell>
          <cell r="B771" t="str">
            <v xml:space="preserve">M. YAHYA  A.P  </v>
          </cell>
          <cell r="C771" t="str">
            <v>09</v>
          </cell>
          <cell r="D771" t="str">
            <v>01/04/2002</v>
          </cell>
          <cell r="E771" t="str">
            <v>TEKNISI INSTRUMENT</v>
          </cell>
          <cell r="F771" t="str">
            <v>09</v>
          </cell>
          <cell r="G771" t="str">
            <v>31/12/2000</v>
          </cell>
          <cell r="H771">
            <v>19219</v>
          </cell>
          <cell r="I771" t="str">
            <v>0000046555</v>
          </cell>
          <cell r="J771" t="str">
            <v>D1</v>
          </cell>
          <cell r="K771" t="str">
            <v>AKA INST &amp; ELEKTRONIKA I</v>
          </cell>
          <cell r="L771" t="str">
            <v>PLAJU</v>
          </cell>
          <cell r="M771" t="str">
            <v>17/02/1975</v>
          </cell>
          <cell r="N771" t="str">
            <v>E13A50</v>
          </cell>
          <cell r="O771" t="str">
            <v>BENGKEL</v>
          </cell>
          <cell r="P771">
            <v>5</v>
          </cell>
          <cell r="Q771">
            <v>5</v>
          </cell>
          <cell r="R771">
            <v>5</v>
          </cell>
          <cell r="S771">
            <v>15</v>
          </cell>
          <cell r="T771">
            <v>4</v>
          </cell>
          <cell r="U771">
            <v>4</v>
          </cell>
          <cell r="V771">
            <v>0</v>
          </cell>
          <cell r="W771">
            <v>52</v>
          </cell>
          <cell r="X771">
            <v>39307</v>
          </cell>
        </row>
        <row r="772">
          <cell r="A772" t="str">
            <v>443112</v>
          </cell>
          <cell r="B772" t="str">
            <v xml:space="preserve">MARHASAN    </v>
          </cell>
          <cell r="C772" t="str">
            <v>09</v>
          </cell>
          <cell r="D772" t="str">
            <v>01/10/2003</v>
          </cell>
          <cell r="E772" t="str">
            <v>AST. STAB &amp; MGC</v>
          </cell>
          <cell r="F772" t="str">
            <v>09</v>
          </cell>
          <cell r="G772" t="str">
            <v>01/05/2002</v>
          </cell>
          <cell r="H772">
            <v>19221</v>
          </cell>
          <cell r="I772" t="str">
            <v>0000055555</v>
          </cell>
          <cell r="J772" t="str">
            <v>SMK</v>
          </cell>
          <cell r="K772" t="str">
            <v>S.T.M  MESIN</v>
          </cell>
          <cell r="L772" t="str">
            <v>PLAJU</v>
          </cell>
          <cell r="M772" t="str">
            <v>17/02/1975</v>
          </cell>
          <cell r="N772" t="str">
            <v>E13111</v>
          </cell>
          <cell r="O772" t="str">
            <v>CD &amp; GP</v>
          </cell>
          <cell r="P772">
            <v>5</v>
          </cell>
          <cell r="Q772">
            <v>5</v>
          </cell>
          <cell r="R772">
            <v>5</v>
          </cell>
          <cell r="S772">
            <v>15</v>
          </cell>
          <cell r="T772">
            <v>3</v>
          </cell>
          <cell r="U772">
            <v>2</v>
          </cell>
          <cell r="V772">
            <v>0</v>
          </cell>
          <cell r="W772">
            <v>52</v>
          </cell>
          <cell r="X772">
            <v>39309</v>
          </cell>
        </row>
        <row r="773">
          <cell r="A773" t="str">
            <v>443145</v>
          </cell>
          <cell r="B773" t="str">
            <v xml:space="preserve">MAT NOERI N    </v>
          </cell>
          <cell r="C773" t="str">
            <v>10</v>
          </cell>
          <cell r="D773" t="str">
            <v>01/04/2000</v>
          </cell>
          <cell r="E773" t="str">
            <v>AST.JAGA HVU-2</v>
          </cell>
          <cell r="F773" t="str">
            <v>09</v>
          </cell>
          <cell r="G773" t="str">
            <v>01/09/2003</v>
          </cell>
          <cell r="H773">
            <v>19223</v>
          </cell>
          <cell r="I773" t="str">
            <v>0000055565</v>
          </cell>
          <cell r="J773" t="str">
            <v>SMA</v>
          </cell>
          <cell r="K773" t="str">
            <v>P K MIGAS</v>
          </cell>
          <cell r="L773" t="str">
            <v>SUNGAI GERONG</v>
          </cell>
          <cell r="M773" t="str">
            <v>17/02/1975</v>
          </cell>
          <cell r="N773" t="str">
            <v>E13112</v>
          </cell>
          <cell r="O773" t="str">
            <v>CD &amp; L</v>
          </cell>
          <cell r="P773">
            <v>5</v>
          </cell>
          <cell r="Q773">
            <v>6</v>
          </cell>
          <cell r="R773">
            <v>5</v>
          </cell>
          <cell r="S773">
            <v>16.666666666666668</v>
          </cell>
          <cell r="T773">
            <v>3</v>
          </cell>
          <cell r="U773">
            <v>1</v>
          </cell>
          <cell r="V773">
            <v>-1</v>
          </cell>
          <cell r="W773">
            <v>52</v>
          </cell>
          <cell r="X773">
            <v>39311</v>
          </cell>
        </row>
        <row r="774">
          <cell r="A774" t="str">
            <v>443161</v>
          </cell>
          <cell r="B774" t="str">
            <v xml:space="preserve">H.MUKHLIS ILYAS  SE  </v>
          </cell>
          <cell r="C774" t="str">
            <v>08</v>
          </cell>
          <cell r="D774" t="str">
            <v>01/10/2002</v>
          </cell>
          <cell r="E774" t="str">
            <v>PWS. ANGGARAN</v>
          </cell>
          <cell r="F774" t="str">
            <v>07</v>
          </cell>
          <cell r="G774" t="str">
            <v>09/09/2002</v>
          </cell>
          <cell r="H774">
            <v>19492</v>
          </cell>
          <cell r="I774" t="str">
            <v>0000066666</v>
          </cell>
          <cell r="J774" t="str">
            <v>S1</v>
          </cell>
          <cell r="K774" t="str">
            <v>EKONOMI MANAGEMENT</v>
          </cell>
          <cell r="L774" t="str">
            <v>PLAJU</v>
          </cell>
          <cell r="M774" t="str">
            <v>17/02/1975</v>
          </cell>
          <cell r="N774" t="str">
            <v>E13710</v>
          </cell>
          <cell r="O774" t="str">
            <v>P &amp; B</v>
          </cell>
          <cell r="P774">
            <v>6</v>
          </cell>
          <cell r="Q774">
            <v>6</v>
          </cell>
          <cell r="R774">
            <v>6</v>
          </cell>
          <cell r="S774">
            <v>20</v>
          </cell>
          <cell r="T774">
            <v>7</v>
          </cell>
          <cell r="U774">
            <v>2</v>
          </cell>
          <cell r="V774">
            <v>-1</v>
          </cell>
          <cell r="W774">
            <v>51</v>
          </cell>
          <cell r="X774">
            <v>39581</v>
          </cell>
        </row>
        <row r="775">
          <cell r="A775" t="str">
            <v>443178</v>
          </cell>
          <cell r="B775" t="str">
            <v xml:space="preserve">MUSOLLY    </v>
          </cell>
          <cell r="C775" t="str">
            <v>09</v>
          </cell>
          <cell r="D775" t="str">
            <v>01/10/2000</v>
          </cell>
          <cell r="E775" t="str">
            <v>TEKNISI LAS</v>
          </cell>
          <cell r="F775" t="str">
            <v>07</v>
          </cell>
          <cell r="G775" t="str">
            <v>01/10/2002</v>
          </cell>
          <cell r="H775">
            <v>19051</v>
          </cell>
          <cell r="I775" t="str">
            <v>0000055565</v>
          </cell>
          <cell r="J775" t="str">
            <v>D1</v>
          </cell>
          <cell r="K775" t="str">
            <v>AKA INST &amp; ELEKTRONIKA I</v>
          </cell>
          <cell r="L775" t="str">
            <v>SUNGAI GERONG</v>
          </cell>
          <cell r="M775" t="str">
            <v>17/02/1975</v>
          </cell>
          <cell r="N775" t="str">
            <v>E13A50</v>
          </cell>
          <cell r="O775" t="str">
            <v>BENGKEL</v>
          </cell>
          <cell r="P775">
            <v>5</v>
          </cell>
          <cell r="Q775">
            <v>6</v>
          </cell>
          <cell r="R775">
            <v>5</v>
          </cell>
          <cell r="S775">
            <v>16.666666666666668</v>
          </cell>
          <cell r="T775">
            <v>4</v>
          </cell>
          <cell r="U775">
            <v>2</v>
          </cell>
          <cell r="V775">
            <v>-2</v>
          </cell>
          <cell r="W775">
            <v>52</v>
          </cell>
          <cell r="X775">
            <v>39140</v>
          </cell>
        </row>
        <row r="776">
          <cell r="A776" t="str">
            <v>443201</v>
          </cell>
          <cell r="B776" t="str">
            <v xml:space="preserve">PURNOMO    </v>
          </cell>
          <cell r="C776" t="str">
            <v>09</v>
          </cell>
          <cell r="D776" t="str">
            <v>01/04/2002</v>
          </cell>
          <cell r="E776" t="str">
            <v>TEKNISI PIPE FITTER</v>
          </cell>
          <cell r="F776" t="str">
            <v>09</v>
          </cell>
          <cell r="G776" t="str">
            <v>01/10/2002</v>
          </cell>
          <cell r="H776">
            <v>19492</v>
          </cell>
          <cell r="I776" t="str">
            <v>0000045655</v>
          </cell>
          <cell r="J776" t="str">
            <v>SMK</v>
          </cell>
          <cell r="K776" t="str">
            <v>S.T.M  MESIN</v>
          </cell>
          <cell r="L776" t="str">
            <v>PLAJU</v>
          </cell>
          <cell r="M776" t="str">
            <v>17/02/1975</v>
          </cell>
          <cell r="N776" t="str">
            <v>E13A50</v>
          </cell>
          <cell r="O776" t="str">
            <v>BENGKEL</v>
          </cell>
          <cell r="P776">
            <v>6</v>
          </cell>
          <cell r="Q776">
            <v>5</v>
          </cell>
          <cell r="R776">
            <v>5</v>
          </cell>
          <cell r="S776">
            <v>16.666666666666668</v>
          </cell>
          <cell r="T776">
            <v>3</v>
          </cell>
          <cell r="U776">
            <v>2</v>
          </cell>
          <cell r="V776">
            <v>0</v>
          </cell>
          <cell r="W776">
            <v>51</v>
          </cell>
          <cell r="X776">
            <v>39581</v>
          </cell>
        </row>
        <row r="777">
          <cell r="A777" t="str">
            <v>443218</v>
          </cell>
          <cell r="B777" t="str">
            <v xml:space="preserve">R.A. AKIM    </v>
          </cell>
          <cell r="C777" t="str">
            <v>09</v>
          </cell>
          <cell r="D777" t="str">
            <v>01/10/2000</v>
          </cell>
          <cell r="E777" t="str">
            <v>TEKNISI NON ROT EQUIP.</v>
          </cell>
          <cell r="F777" t="str">
            <v>08</v>
          </cell>
          <cell r="G777" t="str">
            <v>25/11/2002</v>
          </cell>
          <cell r="H777">
            <v>18621</v>
          </cell>
          <cell r="I777" t="str">
            <v>0000064455</v>
          </cell>
          <cell r="J777" t="str">
            <v>D1</v>
          </cell>
          <cell r="K777" t="str">
            <v>PEND. MIGAS/PKL I</v>
          </cell>
          <cell r="L777" t="str">
            <v>PLAJU</v>
          </cell>
          <cell r="M777" t="str">
            <v>17/02/1975</v>
          </cell>
          <cell r="N777" t="str">
            <v>E13A50</v>
          </cell>
          <cell r="O777" t="str">
            <v>BENGKEL</v>
          </cell>
          <cell r="P777">
            <v>4</v>
          </cell>
          <cell r="Q777">
            <v>5</v>
          </cell>
          <cell r="R777">
            <v>5</v>
          </cell>
          <cell r="S777">
            <v>13.333333333333334</v>
          </cell>
          <cell r="T777">
            <v>4</v>
          </cell>
          <cell r="U777">
            <v>2</v>
          </cell>
          <cell r="V777">
            <v>-1</v>
          </cell>
          <cell r="W777">
            <v>54</v>
          </cell>
          <cell r="X777">
            <v>38710</v>
          </cell>
        </row>
        <row r="778">
          <cell r="A778" t="str">
            <v>443234</v>
          </cell>
          <cell r="B778" t="str">
            <v xml:space="preserve">R.M.SOELISTIOHADI    </v>
          </cell>
          <cell r="C778" t="str">
            <v>09</v>
          </cell>
          <cell r="D778" t="str">
            <v>01/10/2001</v>
          </cell>
          <cell r="E778" t="str">
            <v>AST. CONSOLE</v>
          </cell>
          <cell r="F778" t="str">
            <v>07</v>
          </cell>
          <cell r="G778" t="str">
            <v>02/04/2002</v>
          </cell>
          <cell r="H778">
            <v>19621</v>
          </cell>
          <cell r="I778" t="str">
            <v>0000056566</v>
          </cell>
          <cell r="J778" t="str">
            <v>SMK</v>
          </cell>
          <cell r="K778" t="str">
            <v>S.T.M  MESIN</v>
          </cell>
          <cell r="L778" t="str">
            <v>SUNGAI GERONG</v>
          </cell>
          <cell r="M778" t="str">
            <v>17/02/1975</v>
          </cell>
          <cell r="N778" t="str">
            <v>E13112</v>
          </cell>
          <cell r="O778" t="str">
            <v>CD &amp; L</v>
          </cell>
          <cell r="P778">
            <v>5</v>
          </cell>
          <cell r="Q778">
            <v>6</v>
          </cell>
          <cell r="R778">
            <v>6</v>
          </cell>
          <cell r="S778">
            <v>18.333333333333332</v>
          </cell>
          <cell r="T778">
            <v>3</v>
          </cell>
          <cell r="U778">
            <v>2</v>
          </cell>
          <cell r="V778">
            <v>-2</v>
          </cell>
          <cell r="W778">
            <v>51</v>
          </cell>
          <cell r="X778">
            <v>39710</v>
          </cell>
        </row>
        <row r="779">
          <cell r="A779" t="str">
            <v>443283</v>
          </cell>
          <cell r="B779" t="str">
            <v xml:space="preserve">SAPTONO HADI  A.P  </v>
          </cell>
          <cell r="C779" t="str">
            <v>08</v>
          </cell>
          <cell r="D779" t="str">
            <v>01/10/2001</v>
          </cell>
          <cell r="E779" t="str">
            <v>PWS. LAP AKUNTANSI KEU</v>
          </cell>
          <cell r="F779" t="str">
            <v>06</v>
          </cell>
          <cell r="G779" t="str">
            <v>01/10/2001</v>
          </cell>
          <cell r="H779">
            <v>19755</v>
          </cell>
          <cell r="I779" t="str">
            <v>0000066666</v>
          </cell>
          <cell r="J779" t="str">
            <v>D1</v>
          </cell>
          <cell r="K779" t="str">
            <v>AKA AKUN PERMINY I</v>
          </cell>
          <cell r="L779" t="str">
            <v>PLAJU</v>
          </cell>
          <cell r="M779" t="str">
            <v>17/02/1975</v>
          </cell>
          <cell r="N779" t="str">
            <v>E13810</v>
          </cell>
          <cell r="O779" t="str">
            <v>KONTROLLER</v>
          </cell>
          <cell r="P779">
            <v>6</v>
          </cell>
          <cell r="Q779">
            <v>6</v>
          </cell>
          <cell r="R779">
            <v>6</v>
          </cell>
          <cell r="S779">
            <v>20</v>
          </cell>
          <cell r="T779">
            <v>4</v>
          </cell>
          <cell r="U779">
            <v>3</v>
          </cell>
          <cell r="V779">
            <v>-2</v>
          </cell>
          <cell r="W779">
            <v>50</v>
          </cell>
          <cell r="X779">
            <v>39844</v>
          </cell>
        </row>
        <row r="780">
          <cell r="A780" t="str">
            <v>443364</v>
          </cell>
          <cell r="B780" t="str">
            <v xml:space="preserve">M. SIMATUPANG    </v>
          </cell>
          <cell r="C780" t="str">
            <v>09</v>
          </cell>
          <cell r="D780" t="str">
            <v>01/10/2000</v>
          </cell>
          <cell r="E780" t="str">
            <v>TEKNISI ROT. EQUIPMENT</v>
          </cell>
          <cell r="F780" t="str">
            <v>08</v>
          </cell>
          <cell r="G780" t="str">
            <v>01/07/2003</v>
          </cell>
          <cell r="H780">
            <v>18629</v>
          </cell>
          <cell r="I780" t="str">
            <v>0000066566</v>
          </cell>
          <cell r="J780" t="str">
            <v>SMA</v>
          </cell>
          <cell r="K780" t="str">
            <v>SMA/PASPAL/IPA</v>
          </cell>
          <cell r="L780" t="str">
            <v>SUNGAI GERONG</v>
          </cell>
          <cell r="M780" t="str">
            <v>17/02/1975</v>
          </cell>
          <cell r="N780" t="str">
            <v>E13A50</v>
          </cell>
          <cell r="O780" t="str">
            <v>BENGKEL</v>
          </cell>
          <cell r="P780">
            <v>5</v>
          </cell>
          <cell r="Q780">
            <v>6</v>
          </cell>
          <cell r="R780">
            <v>6</v>
          </cell>
          <cell r="S780">
            <v>18.333333333333332</v>
          </cell>
          <cell r="T780">
            <v>3</v>
          </cell>
          <cell r="U780">
            <v>1</v>
          </cell>
          <cell r="V780">
            <v>-1</v>
          </cell>
          <cell r="W780">
            <v>53</v>
          </cell>
          <cell r="X780">
            <v>38718</v>
          </cell>
        </row>
        <row r="781">
          <cell r="A781" t="str">
            <v>443412</v>
          </cell>
          <cell r="B781" t="str">
            <v xml:space="preserve">SUHADI    </v>
          </cell>
          <cell r="C781" t="str">
            <v>10</v>
          </cell>
          <cell r="D781" t="str">
            <v>01/10/2000</v>
          </cell>
          <cell r="E781" t="str">
            <v>TEK.ROT.EQUIPMENT</v>
          </cell>
          <cell r="F781" t="str">
            <v>09</v>
          </cell>
          <cell r="G781" t="str">
            <v>01/07/2003</v>
          </cell>
          <cell r="H781">
            <v>19306</v>
          </cell>
          <cell r="I781" t="str">
            <v>0000066666</v>
          </cell>
          <cell r="J781" t="str">
            <v>SMA</v>
          </cell>
          <cell r="K781" t="str">
            <v>P K MIGAS</v>
          </cell>
          <cell r="L781" t="str">
            <v>PLAJU</v>
          </cell>
          <cell r="M781" t="str">
            <v>17/02/1975</v>
          </cell>
          <cell r="N781" t="str">
            <v>E13A50</v>
          </cell>
          <cell r="O781" t="str">
            <v>BENGKEL</v>
          </cell>
          <cell r="P781">
            <v>6</v>
          </cell>
          <cell r="Q781">
            <v>6</v>
          </cell>
          <cell r="R781">
            <v>6</v>
          </cell>
          <cell r="S781">
            <v>20</v>
          </cell>
          <cell r="T781">
            <v>3</v>
          </cell>
          <cell r="U781">
            <v>1</v>
          </cell>
          <cell r="V781">
            <v>-1</v>
          </cell>
          <cell r="W781">
            <v>52</v>
          </cell>
          <cell r="X781">
            <v>39394</v>
          </cell>
        </row>
        <row r="782">
          <cell r="A782" t="str">
            <v>443445</v>
          </cell>
          <cell r="B782" t="str">
            <v xml:space="preserve">SUPARTO    </v>
          </cell>
          <cell r="C782" t="str">
            <v>08</v>
          </cell>
          <cell r="D782" t="str">
            <v>01/04/2002</v>
          </cell>
          <cell r="E782" t="str">
            <v>TEKNISI LISTRIK</v>
          </cell>
          <cell r="F782" t="str">
            <v>08</v>
          </cell>
          <cell r="G782" t="str">
            <v>31/12/2000</v>
          </cell>
          <cell r="H782">
            <v>19886</v>
          </cell>
          <cell r="I782" t="str">
            <v>0000056666</v>
          </cell>
          <cell r="J782" t="str">
            <v>D3</v>
          </cell>
          <cell r="K782" t="str">
            <v>AKA TEKNIK LISTRIK III</v>
          </cell>
          <cell r="L782" t="str">
            <v>PLAJU</v>
          </cell>
          <cell r="M782" t="str">
            <v>17/02/1975</v>
          </cell>
          <cell r="N782" t="str">
            <v>E13A50</v>
          </cell>
          <cell r="O782" t="str">
            <v>BENGKEL</v>
          </cell>
          <cell r="P782">
            <v>6</v>
          </cell>
          <cell r="Q782">
            <v>6</v>
          </cell>
          <cell r="R782">
            <v>6</v>
          </cell>
          <cell r="S782">
            <v>20</v>
          </cell>
          <cell r="T782">
            <v>6</v>
          </cell>
          <cell r="U782">
            <v>4</v>
          </cell>
          <cell r="V782">
            <v>0</v>
          </cell>
          <cell r="W782">
            <v>50</v>
          </cell>
          <cell r="X782">
            <v>39975</v>
          </cell>
        </row>
        <row r="783">
          <cell r="A783" t="str">
            <v>443461</v>
          </cell>
          <cell r="B783" t="str">
            <v xml:space="preserve">SUPRIADI  A.MA  </v>
          </cell>
          <cell r="C783" t="str">
            <v>08</v>
          </cell>
          <cell r="D783" t="str">
            <v>01/10/2001</v>
          </cell>
          <cell r="E783" t="str">
            <v>AST. JAGA AUX S.GERONG</v>
          </cell>
          <cell r="F783" t="str">
            <v>08</v>
          </cell>
          <cell r="G783" t="str">
            <v>03/01/2000</v>
          </cell>
          <cell r="H783">
            <v>18967</v>
          </cell>
          <cell r="I783" t="str">
            <v>0000046555</v>
          </cell>
          <cell r="J783" t="str">
            <v>D2</v>
          </cell>
          <cell r="K783" t="str">
            <v>AKA UTILITIES II</v>
          </cell>
          <cell r="L783" t="str">
            <v>SUNGAI GERONG</v>
          </cell>
          <cell r="M783" t="str">
            <v>17/02/1975</v>
          </cell>
          <cell r="N783" t="str">
            <v>E13118</v>
          </cell>
          <cell r="O783" t="str">
            <v>U T L</v>
          </cell>
          <cell r="P783">
            <v>5</v>
          </cell>
          <cell r="Q783">
            <v>5</v>
          </cell>
          <cell r="R783">
            <v>5</v>
          </cell>
          <cell r="S783">
            <v>15</v>
          </cell>
          <cell r="T783">
            <v>5</v>
          </cell>
          <cell r="U783">
            <v>4</v>
          </cell>
          <cell r="V783">
            <v>0</v>
          </cell>
          <cell r="W783">
            <v>53</v>
          </cell>
          <cell r="X783">
            <v>39056</v>
          </cell>
        </row>
        <row r="784">
          <cell r="A784" t="str">
            <v>443494</v>
          </cell>
          <cell r="B784" t="str">
            <v xml:space="preserve">SUWARSO    </v>
          </cell>
          <cell r="C784" t="str">
            <v>09</v>
          </cell>
          <cell r="D784" t="str">
            <v>01/10/2000</v>
          </cell>
          <cell r="E784" t="str">
            <v>TEKNISI SCAFFOLD</v>
          </cell>
          <cell r="F784" t="str">
            <v>08</v>
          </cell>
          <cell r="G784" t="str">
            <v>01/10/2002</v>
          </cell>
          <cell r="H784">
            <v>18641</v>
          </cell>
          <cell r="I784" t="str">
            <v>0000056565</v>
          </cell>
          <cell r="J784" t="str">
            <v>SMK</v>
          </cell>
          <cell r="K784" t="str">
            <v>S.T.M  MESIN</v>
          </cell>
          <cell r="L784" t="str">
            <v>PLAJU</v>
          </cell>
          <cell r="M784" t="str">
            <v>17/02/1975</v>
          </cell>
          <cell r="N784" t="str">
            <v>E13A50</v>
          </cell>
          <cell r="O784" t="str">
            <v>BENGKEL</v>
          </cell>
          <cell r="P784">
            <v>5</v>
          </cell>
          <cell r="Q784">
            <v>6</v>
          </cell>
          <cell r="R784">
            <v>5</v>
          </cell>
          <cell r="S784">
            <v>16.666666666666668</v>
          </cell>
          <cell r="T784">
            <v>3</v>
          </cell>
          <cell r="U784">
            <v>2</v>
          </cell>
          <cell r="V784">
            <v>-1</v>
          </cell>
          <cell r="W784">
            <v>53</v>
          </cell>
          <cell r="X784">
            <v>38730</v>
          </cell>
        </row>
        <row r="785">
          <cell r="A785" t="str">
            <v>443501</v>
          </cell>
          <cell r="B785" t="str">
            <v xml:space="preserve">SYAHFEIN ADI  A.MD  </v>
          </cell>
          <cell r="C785" t="str">
            <v>08</v>
          </cell>
          <cell r="D785" t="str">
            <v>01/04/2003</v>
          </cell>
          <cell r="E785" t="str">
            <v>TEKNISI ROT EQUIP.</v>
          </cell>
          <cell r="F785" t="str">
            <v>08</v>
          </cell>
          <cell r="G785" t="str">
            <v>01/10/2002</v>
          </cell>
          <cell r="H785">
            <v>19678</v>
          </cell>
          <cell r="I785" t="str">
            <v>0000066676</v>
          </cell>
          <cell r="J785" t="str">
            <v>D3</v>
          </cell>
          <cell r="K785" t="str">
            <v>AKA MESIN III</v>
          </cell>
          <cell r="L785" t="str">
            <v>PLAJU</v>
          </cell>
          <cell r="M785" t="str">
            <v>17/02/1975</v>
          </cell>
          <cell r="N785" t="str">
            <v>E13A50</v>
          </cell>
          <cell r="O785" t="str">
            <v>BENGKEL</v>
          </cell>
          <cell r="P785">
            <v>6</v>
          </cell>
          <cell r="Q785">
            <v>7</v>
          </cell>
          <cell r="R785">
            <v>6</v>
          </cell>
          <cell r="S785">
            <v>23.333333333333332</v>
          </cell>
          <cell r="T785">
            <v>6</v>
          </cell>
          <cell r="U785">
            <v>2</v>
          </cell>
          <cell r="V785">
            <v>0</v>
          </cell>
          <cell r="W785">
            <v>51</v>
          </cell>
          <cell r="X785">
            <v>39767</v>
          </cell>
        </row>
        <row r="786">
          <cell r="A786" t="str">
            <v>443526</v>
          </cell>
          <cell r="B786" t="str">
            <v xml:space="preserve">SYAIFUL ANWAR    </v>
          </cell>
          <cell r="C786" t="str">
            <v>09</v>
          </cell>
          <cell r="D786" t="str">
            <v>01/04/2002</v>
          </cell>
          <cell r="E786" t="str">
            <v>TEKNISI INSTRUMEN</v>
          </cell>
          <cell r="F786" t="str">
            <v>09</v>
          </cell>
          <cell r="G786" t="str">
            <v>31/12/2000</v>
          </cell>
          <cell r="H786">
            <v>19827</v>
          </cell>
          <cell r="I786" t="str">
            <v>0000046665</v>
          </cell>
          <cell r="J786" t="str">
            <v>D1</v>
          </cell>
          <cell r="K786" t="str">
            <v>AKA INST &amp; ELEKTRONIKA I</v>
          </cell>
          <cell r="L786" t="str">
            <v>PLAJU</v>
          </cell>
          <cell r="M786" t="str">
            <v>17/02/1975</v>
          </cell>
          <cell r="N786" t="str">
            <v>E13A50</v>
          </cell>
          <cell r="O786" t="str">
            <v>BENGKEL</v>
          </cell>
          <cell r="P786">
            <v>6</v>
          </cell>
          <cell r="Q786">
            <v>6</v>
          </cell>
          <cell r="R786">
            <v>5</v>
          </cell>
          <cell r="S786">
            <v>18.333333333333332</v>
          </cell>
          <cell r="T786">
            <v>4</v>
          </cell>
          <cell r="U786">
            <v>4</v>
          </cell>
          <cell r="V786">
            <v>0</v>
          </cell>
          <cell r="W786">
            <v>50</v>
          </cell>
          <cell r="X786">
            <v>39916</v>
          </cell>
        </row>
        <row r="787">
          <cell r="A787" t="str">
            <v>443559</v>
          </cell>
          <cell r="B787" t="str">
            <v xml:space="preserve">THAUSIN THOLIP    </v>
          </cell>
          <cell r="C787" t="str">
            <v>09</v>
          </cell>
          <cell r="D787" t="str">
            <v>01/04/2003</v>
          </cell>
          <cell r="E787" t="str">
            <v>TEKNISI LISTRIK</v>
          </cell>
          <cell r="F787" t="str">
            <v>09</v>
          </cell>
          <cell r="G787" t="str">
            <v>31/12/2000</v>
          </cell>
          <cell r="H787">
            <v>18111</v>
          </cell>
          <cell r="I787" t="str">
            <v>0000045555</v>
          </cell>
          <cell r="J787" t="str">
            <v>D1</v>
          </cell>
          <cell r="K787" t="str">
            <v>PKL TEK. LISTRIK I</v>
          </cell>
          <cell r="L787" t="str">
            <v>SUNGAI GERONG</v>
          </cell>
          <cell r="M787" t="str">
            <v>17/02/1975</v>
          </cell>
          <cell r="N787" t="str">
            <v>E13A50</v>
          </cell>
          <cell r="O787" t="str">
            <v>BENGKEL</v>
          </cell>
          <cell r="P787">
            <v>5</v>
          </cell>
          <cell r="Q787">
            <v>5</v>
          </cell>
          <cell r="R787">
            <v>5</v>
          </cell>
          <cell r="S787">
            <v>15</v>
          </cell>
          <cell r="T787">
            <v>4</v>
          </cell>
          <cell r="U787">
            <v>4</v>
          </cell>
          <cell r="V787">
            <v>0</v>
          </cell>
          <cell r="W787">
            <v>55</v>
          </cell>
          <cell r="X787">
            <v>38200</v>
          </cell>
        </row>
        <row r="788">
          <cell r="A788" t="str">
            <v>443567</v>
          </cell>
          <cell r="B788" t="str">
            <v xml:space="preserve">WAHONO    </v>
          </cell>
          <cell r="C788" t="str">
            <v>09</v>
          </cell>
          <cell r="D788" t="str">
            <v>01/10/2000</v>
          </cell>
          <cell r="E788" t="str">
            <v>TEKNISI LISTRIK</v>
          </cell>
          <cell r="F788" t="str">
            <v>08</v>
          </cell>
          <cell r="G788" t="str">
            <v>01/07/2003</v>
          </cell>
          <cell r="H788">
            <v>18656</v>
          </cell>
          <cell r="I788" t="str">
            <v>0000065555</v>
          </cell>
          <cell r="J788" t="str">
            <v>D1</v>
          </cell>
          <cell r="K788" t="str">
            <v>AKA INST&amp;ELEKTRONIKA I</v>
          </cell>
          <cell r="L788" t="str">
            <v>SUNGAI GERONG</v>
          </cell>
          <cell r="M788" t="str">
            <v>17/02/1975</v>
          </cell>
          <cell r="N788" t="str">
            <v>E13A50</v>
          </cell>
          <cell r="O788" t="str">
            <v>BENGKEL</v>
          </cell>
          <cell r="P788">
            <v>5</v>
          </cell>
          <cell r="Q788">
            <v>5</v>
          </cell>
          <cell r="R788">
            <v>5</v>
          </cell>
          <cell r="S788">
            <v>15</v>
          </cell>
          <cell r="T788">
            <v>4</v>
          </cell>
          <cell r="U788">
            <v>1</v>
          </cell>
          <cell r="V788">
            <v>-1</v>
          </cell>
          <cell r="W788">
            <v>53</v>
          </cell>
          <cell r="X788">
            <v>38745</v>
          </cell>
        </row>
        <row r="789">
          <cell r="A789" t="str">
            <v>443623</v>
          </cell>
          <cell r="B789" t="str">
            <v xml:space="preserve">ZUBIR A JALIL    </v>
          </cell>
          <cell r="C789" t="str">
            <v>09</v>
          </cell>
          <cell r="D789" t="str">
            <v>01/04/2001</v>
          </cell>
          <cell r="E789" t="str">
            <v>PWS. JAGA DISTRIBUSI</v>
          </cell>
          <cell r="F789" t="str">
            <v>08</v>
          </cell>
          <cell r="G789" t="str">
            <v>01/08/2003</v>
          </cell>
          <cell r="H789">
            <v>17996</v>
          </cell>
          <cell r="I789" t="str">
            <v>0000046555</v>
          </cell>
          <cell r="J789" t="str">
            <v>SMA</v>
          </cell>
          <cell r="K789" t="str">
            <v>SMA/PASPAL/IPA</v>
          </cell>
          <cell r="L789" t="str">
            <v>PLAJU</v>
          </cell>
          <cell r="M789" t="str">
            <v>17/02/1975</v>
          </cell>
          <cell r="N789" t="str">
            <v>E13118</v>
          </cell>
          <cell r="O789" t="str">
            <v>U T L</v>
          </cell>
          <cell r="P789">
            <v>5</v>
          </cell>
          <cell r="Q789">
            <v>5</v>
          </cell>
          <cell r="R789">
            <v>5</v>
          </cell>
          <cell r="S789">
            <v>15</v>
          </cell>
          <cell r="T789">
            <v>3</v>
          </cell>
          <cell r="U789">
            <v>1</v>
          </cell>
          <cell r="V789">
            <v>-1</v>
          </cell>
          <cell r="W789">
            <v>55</v>
          </cell>
          <cell r="X789">
            <v>38085</v>
          </cell>
        </row>
        <row r="790">
          <cell r="A790" t="str">
            <v>443761</v>
          </cell>
          <cell r="B790" t="str">
            <v xml:space="preserve">SYAMSUL BAKRI    </v>
          </cell>
          <cell r="C790" t="str">
            <v>11</v>
          </cell>
          <cell r="D790" t="str">
            <v>01/04/1999</v>
          </cell>
          <cell r="E790" t="str">
            <v>PMK. SLOP SYSTEM PLAJU</v>
          </cell>
          <cell r="F790" t="str">
            <v>10</v>
          </cell>
          <cell r="G790" t="str">
            <v>01/07/2003</v>
          </cell>
          <cell r="H790">
            <v>19216</v>
          </cell>
          <cell r="I790" t="str">
            <v>0000064555</v>
          </cell>
          <cell r="J790" t="str">
            <v>SMA</v>
          </cell>
          <cell r="K790" t="str">
            <v>S.M.A / SOSIAL</v>
          </cell>
          <cell r="L790" t="str">
            <v>PLAJU</v>
          </cell>
          <cell r="M790" t="str">
            <v>19/02/1975</v>
          </cell>
          <cell r="N790" t="str">
            <v>E13119</v>
          </cell>
          <cell r="O790" t="str">
            <v>I T P</v>
          </cell>
          <cell r="P790">
            <v>5</v>
          </cell>
          <cell r="Q790">
            <v>5</v>
          </cell>
          <cell r="R790">
            <v>5</v>
          </cell>
          <cell r="S790">
            <v>15</v>
          </cell>
          <cell r="T790">
            <v>3</v>
          </cell>
          <cell r="U790">
            <v>1</v>
          </cell>
          <cell r="V790">
            <v>-1</v>
          </cell>
          <cell r="W790">
            <v>52</v>
          </cell>
          <cell r="X790">
            <v>39304</v>
          </cell>
        </row>
        <row r="791">
          <cell r="A791" t="str">
            <v>444011</v>
          </cell>
          <cell r="B791" t="str">
            <v xml:space="preserve">BAMBANG IRAWAN    </v>
          </cell>
          <cell r="C791" t="str">
            <v>10</v>
          </cell>
          <cell r="D791" t="str">
            <v>01/10/2003</v>
          </cell>
          <cell r="E791" t="str">
            <v>MPPK S/D 31012005</v>
          </cell>
          <cell r="F791" t="str">
            <v>10</v>
          </cell>
          <cell r="G791" t="str">
            <v>01/01/2004</v>
          </cell>
          <cell r="H791">
            <v>17899</v>
          </cell>
          <cell r="I791" t="str">
            <v>0000046544</v>
          </cell>
          <cell r="J791" t="str">
            <v>SMK</v>
          </cell>
          <cell r="K791" t="str">
            <v>S M E A</v>
          </cell>
          <cell r="L791" t="str">
            <v>PLAJU</v>
          </cell>
          <cell r="M791" t="str">
            <v>24/02/1975</v>
          </cell>
          <cell r="N791" t="str">
            <v>E13730</v>
          </cell>
          <cell r="O791" t="str">
            <v>H I K</v>
          </cell>
          <cell r="P791">
            <v>5</v>
          </cell>
          <cell r="Q791">
            <v>4</v>
          </cell>
          <cell r="R791">
            <v>4</v>
          </cell>
          <cell r="S791">
            <v>11.666666666666666</v>
          </cell>
          <cell r="T791">
            <v>3</v>
          </cell>
          <cell r="U791">
            <v>0</v>
          </cell>
          <cell r="V791">
            <v>0</v>
          </cell>
          <cell r="W791">
            <v>55</v>
          </cell>
          <cell r="X791">
            <v>37987</v>
          </cell>
        </row>
        <row r="792">
          <cell r="A792" t="str">
            <v>444822</v>
          </cell>
          <cell r="B792" t="str">
            <v xml:space="preserve">FIRMAN KOHAR    </v>
          </cell>
          <cell r="C792" t="str">
            <v>11</v>
          </cell>
          <cell r="D792" t="str">
            <v>01/04/2002</v>
          </cell>
          <cell r="E792" t="str">
            <v>OPR. TANK RPM 1</v>
          </cell>
          <cell r="F792" t="str">
            <v>11</v>
          </cell>
          <cell r="G792" t="str">
            <v>03/01/2000</v>
          </cell>
          <cell r="H792">
            <v>19027</v>
          </cell>
          <cell r="I792" t="str">
            <v>0000045656</v>
          </cell>
          <cell r="J792" t="str">
            <v>SMA</v>
          </cell>
          <cell r="K792" t="str">
            <v>SMA.SOS/PERSAMAAN</v>
          </cell>
          <cell r="L792" t="str">
            <v>SUNGAI GERONG</v>
          </cell>
          <cell r="M792" t="str">
            <v>13/07/1972</v>
          </cell>
          <cell r="N792" t="str">
            <v>E13119</v>
          </cell>
          <cell r="O792" t="str">
            <v>I T P</v>
          </cell>
          <cell r="P792">
            <v>6</v>
          </cell>
          <cell r="Q792">
            <v>5</v>
          </cell>
          <cell r="R792">
            <v>6</v>
          </cell>
          <cell r="S792">
            <v>18.333333333333332</v>
          </cell>
          <cell r="T792">
            <v>3</v>
          </cell>
          <cell r="U792">
            <v>4</v>
          </cell>
          <cell r="V792">
            <v>0</v>
          </cell>
          <cell r="W792">
            <v>52</v>
          </cell>
          <cell r="X792">
            <v>39116</v>
          </cell>
        </row>
        <row r="793">
          <cell r="A793" t="str">
            <v>444847</v>
          </cell>
          <cell r="B793" t="str">
            <v xml:space="preserve">HAMBALI    </v>
          </cell>
          <cell r="C793" t="str">
            <v>11</v>
          </cell>
          <cell r="D793" t="str">
            <v>01/04/2000</v>
          </cell>
          <cell r="E793" t="str">
            <v>DANTON KILANG S.GERONG</v>
          </cell>
          <cell r="F793" t="str">
            <v>10</v>
          </cell>
          <cell r="G793" t="str">
            <v>30/09/2002</v>
          </cell>
          <cell r="H793">
            <v>18692</v>
          </cell>
          <cell r="I793" t="str">
            <v>0000055555</v>
          </cell>
          <cell r="J793" t="str">
            <v>SMA</v>
          </cell>
          <cell r="K793" t="str">
            <v>SMA.SOS/PERSAMAAN</v>
          </cell>
          <cell r="L793" t="str">
            <v>SUNGAI GERONG</v>
          </cell>
          <cell r="M793" t="str">
            <v>01/08/1970</v>
          </cell>
          <cell r="N793" t="str">
            <v>E13630</v>
          </cell>
          <cell r="O793" t="str">
            <v>SEKURITI</v>
          </cell>
          <cell r="P793">
            <v>5</v>
          </cell>
          <cell r="Q793">
            <v>5</v>
          </cell>
          <cell r="R793">
            <v>5</v>
          </cell>
          <cell r="S793">
            <v>15</v>
          </cell>
          <cell r="T793">
            <v>3</v>
          </cell>
          <cell r="U793">
            <v>2</v>
          </cell>
          <cell r="V793">
            <v>-1</v>
          </cell>
          <cell r="W793">
            <v>53</v>
          </cell>
          <cell r="X793">
            <v>38781</v>
          </cell>
        </row>
        <row r="794">
          <cell r="A794" t="str">
            <v>444863</v>
          </cell>
          <cell r="B794" t="str">
            <v xml:space="preserve">HANAFIAH    </v>
          </cell>
          <cell r="C794" t="str">
            <v>11</v>
          </cell>
          <cell r="D794" t="str">
            <v>01/10/2001</v>
          </cell>
          <cell r="E794" t="str">
            <v>OPR. TANK RPM - R</v>
          </cell>
          <cell r="F794" t="str">
            <v>11</v>
          </cell>
          <cell r="G794" t="str">
            <v>03/01/2000</v>
          </cell>
          <cell r="H794">
            <v>19377</v>
          </cell>
          <cell r="I794" t="str">
            <v>0000066556</v>
          </cell>
          <cell r="J794" t="str">
            <v>SMA</v>
          </cell>
          <cell r="K794" t="str">
            <v>SMA-PASPAL/PERSAMAAN</v>
          </cell>
          <cell r="L794" t="str">
            <v>PLAJU</v>
          </cell>
          <cell r="M794" t="str">
            <v>13/01/1973</v>
          </cell>
          <cell r="N794" t="str">
            <v>E13119</v>
          </cell>
          <cell r="O794" t="str">
            <v>I T P</v>
          </cell>
          <cell r="P794">
            <v>5</v>
          </cell>
          <cell r="Q794">
            <v>5</v>
          </cell>
          <cell r="R794">
            <v>6</v>
          </cell>
          <cell r="S794">
            <v>16.666666666666668</v>
          </cell>
          <cell r="T794">
            <v>3</v>
          </cell>
          <cell r="U794">
            <v>4</v>
          </cell>
          <cell r="V794">
            <v>0</v>
          </cell>
          <cell r="W794">
            <v>51</v>
          </cell>
          <cell r="X794">
            <v>39465</v>
          </cell>
        </row>
        <row r="795">
          <cell r="A795" t="str">
            <v>445105</v>
          </cell>
          <cell r="B795" t="str">
            <v xml:space="preserve">M. SYAHRUL  KS.    </v>
          </cell>
          <cell r="C795" t="str">
            <v>10</v>
          </cell>
          <cell r="D795" t="str">
            <v>01/10/2003</v>
          </cell>
          <cell r="E795" t="str">
            <v>PMK. TREATING &amp; NETRAL</v>
          </cell>
          <cell r="F795" t="str">
            <v>10</v>
          </cell>
          <cell r="G795" t="str">
            <v>01/05/2002</v>
          </cell>
          <cell r="H795">
            <v>18969</v>
          </cell>
          <cell r="I795" t="str">
            <v>0000055555</v>
          </cell>
          <cell r="J795" t="str">
            <v>SMA</v>
          </cell>
          <cell r="K795" t="str">
            <v>SMA.SOS/PERSAMAAN</v>
          </cell>
          <cell r="L795" t="str">
            <v>PLAJU</v>
          </cell>
          <cell r="M795" t="str">
            <v>16/01/1973</v>
          </cell>
          <cell r="N795" t="str">
            <v>E13111</v>
          </cell>
          <cell r="O795" t="str">
            <v>CD &amp; GP</v>
          </cell>
          <cell r="P795">
            <v>5</v>
          </cell>
          <cell r="Q795">
            <v>5</v>
          </cell>
          <cell r="R795">
            <v>5</v>
          </cell>
          <cell r="S795">
            <v>15</v>
          </cell>
          <cell r="T795">
            <v>3</v>
          </cell>
          <cell r="U795">
            <v>2</v>
          </cell>
          <cell r="V795">
            <v>0</v>
          </cell>
          <cell r="W795">
            <v>53</v>
          </cell>
          <cell r="X795">
            <v>39058</v>
          </cell>
        </row>
        <row r="796">
          <cell r="A796" t="str">
            <v>445308</v>
          </cell>
          <cell r="B796" t="str">
            <v xml:space="preserve">MUHAMMAD ALIM    </v>
          </cell>
          <cell r="C796" t="str">
            <v>09</v>
          </cell>
          <cell r="D796" t="str">
            <v>01/10/2001</v>
          </cell>
          <cell r="E796" t="str">
            <v>MPPK S/D 30062004</v>
          </cell>
          <cell r="F796" t="str">
            <v>08</v>
          </cell>
          <cell r="G796" t="str">
            <v>08/06/2003</v>
          </cell>
          <cell r="H796">
            <v>17692</v>
          </cell>
          <cell r="I796" t="str">
            <v>0000055655</v>
          </cell>
          <cell r="J796" t="str">
            <v>SMA</v>
          </cell>
          <cell r="K796" t="str">
            <v>PK. KILANG</v>
          </cell>
          <cell r="L796" t="str">
            <v>PLAJU</v>
          </cell>
          <cell r="M796" t="str">
            <v>05/03/1969</v>
          </cell>
          <cell r="N796" t="str">
            <v>E13730</v>
          </cell>
          <cell r="O796" t="str">
            <v>H I K</v>
          </cell>
          <cell r="P796">
            <v>6</v>
          </cell>
          <cell r="Q796">
            <v>5</v>
          </cell>
          <cell r="R796">
            <v>5</v>
          </cell>
          <cell r="S796">
            <v>16.666666666666668</v>
          </cell>
          <cell r="T796">
            <v>3</v>
          </cell>
          <cell r="U796">
            <v>1</v>
          </cell>
          <cell r="V796">
            <v>-1</v>
          </cell>
          <cell r="W796">
            <v>56</v>
          </cell>
          <cell r="X796">
            <v>37780</v>
          </cell>
        </row>
        <row r="797">
          <cell r="A797" t="str">
            <v>445349</v>
          </cell>
          <cell r="B797" t="str">
            <v xml:space="preserve">NAJAMUDIN    </v>
          </cell>
          <cell r="C797" t="str">
            <v>10</v>
          </cell>
          <cell r="D797" t="str">
            <v>01/10/2001</v>
          </cell>
          <cell r="E797" t="str">
            <v>PMK. LPG &amp; STAB</v>
          </cell>
          <cell r="F797" t="str">
            <v>10</v>
          </cell>
          <cell r="G797" t="str">
            <v>03/01/2000</v>
          </cell>
          <cell r="H797">
            <v>19056</v>
          </cell>
          <cell r="I797" t="str">
            <v>0000056544</v>
          </cell>
          <cell r="J797" t="str">
            <v>SMP</v>
          </cell>
          <cell r="K797" t="str">
            <v>S M P</v>
          </cell>
          <cell r="L797" t="str">
            <v>SUNGAI GERONG</v>
          </cell>
          <cell r="M797" t="str">
            <v>12/01/1972</v>
          </cell>
          <cell r="N797" t="str">
            <v>E13112</v>
          </cell>
          <cell r="O797" t="str">
            <v>CD &amp; L</v>
          </cell>
          <cell r="P797">
            <v>5</v>
          </cell>
          <cell r="Q797">
            <v>4</v>
          </cell>
          <cell r="R797">
            <v>4</v>
          </cell>
          <cell r="S797">
            <v>11.666666666666666</v>
          </cell>
          <cell r="T797">
            <v>2</v>
          </cell>
          <cell r="U797">
            <v>4</v>
          </cell>
          <cell r="V797">
            <v>0</v>
          </cell>
          <cell r="W797">
            <v>52</v>
          </cell>
          <cell r="X797">
            <v>39144</v>
          </cell>
        </row>
        <row r="798">
          <cell r="A798" t="str">
            <v>445454</v>
          </cell>
          <cell r="B798" t="str">
            <v xml:space="preserve">RABU AMIN    </v>
          </cell>
          <cell r="C798" t="str">
            <v>11</v>
          </cell>
          <cell r="D798" t="str">
            <v>01/04/2000</v>
          </cell>
          <cell r="E798" t="str">
            <v>PMK. SLOP SYSTEM SG</v>
          </cell>
          <cell r="F798" t="str">
            <v>10</v>
          </cell>
          <cell r="G798" t="str">
            <v>01/10/2002</v>
          </cell>
          <cell r="H798">
            <v>19724</v>
          </cell>
          <cell r="I798" t="str">
            <v>0000065566</v>
          </cell>
          <cell r="J798" t="str">
            <v>SMA</v>
          </cell>
          <cell r="K798" t="str">
            <v>SMA/PASPAL/IPA</v>
          </cell>
          <cell r="L798" t="str">
            <v>PLAJU</v>
          </cell>
          <cell r="M798" t="str">
            <v>11/01/1973</v>
          </cell>
          <cell r="N798" t="str">
            <v>E13119</v>
          </cell>
          <cell r="O798" t="str">
            <v>I T P</v>
          </cell>
          <cell r="P798">
            <v>5</v>
          </cell>
          <cell r="Q798">
            <v>6</v>
          </cell>
          <cell r="R798">
            <v>6</v>
          </cell>
          <cell r="S798">
            <v>18.333333333333332</v>
          </cell>
          <cell r="T798">
            <v>3</v>
          </cell>
          <cell r="U798">
            <v>2</v>
          </cell>
          <cell r="V798">
            <v>-1</v>
          </cell>
          <cell r="W798">
            <v>51</v>
          </cell>
          <cell r="X798">
            <v>39813</v>
          </cell>
        </row>
        <row r="799">
          <cell r="A799" t="str">
            <v>445535</v>
          </cell>
          <cell r="B799" t="str">
            <v xml:space="preserve">RODJASIN    </v>
          </cell>
          <cell r="C799" t="str">
            <v>11</v>
          </cell>
          <cell r="D799" t="str">
            <v>01/04/2002</v>
          </cell>
          <cell r="E799" t="str">
            <v>DANRU KIL PL SEK SELATAN</v>
          </cell>
          <cell r="F799" t="str">
            <v>11</v>
          </cell>
          <cell r="G799" t="str">
            <v>16/04/2001</v>
          </cell>
          <cell r="H799">
            <v>18003</v>
          </cell>
          <cell r="I799" t="str">
            <v>0000056654</v>
          </cell>
          <cell r="J799" t="str">
            <v>SD</v>
          </cell>
          <cell r="K799" t="str">
            <v>SEKOLAH DASAR</v>
          </cell>
          <cell r="L799" t="str">
            <v>SUNGAI GERONG</v>
          </cell>
          <cell r="M799" t="str">
            <v>11/05/1970</v>
          </cell>
          <cell r="N799" t="str">
            <v>E13630</v>
          </cell>
          <cell r="O799" t="str">
            <v>SEKURITI</v>
          </cell>
          <cell r="P799">
            <v>6</v>
          </cell>
          <cell r="Q799">
            <v>5</v>
          </cell>
          <cell r="R799">
            <v>4</v>
          </cell>
          <cell r="S799">
            <v>15</v>
          </cell>
          <cell r="T799">
            <v>1</v>
          </cell>
          <cell r="U799">
            <v>3</v>
          </cell>
          <cell r="V799">
            <v>0</v>
          </cell>
          <cell r="W799">
            <v>55</v>
          </cell>
          <cell r="X799">
            <v>38092</v>
          </cell>
        </row>
        <row r="800">
          <cell r="A800" t="str">
            <v>445543</v>
          </cell>
          <cell r="B800" t="str">
            <v xml:space="preserve">ROMLI BURLIAN    </v>
          </cell>
          <cell r="C800" t="str">
            <v>11</v>
          </cell>
          <cell r="D800" t="str">
            <v>01/04/2002</v>
          </cell>
          <cell r="E800" t="str">
            <v>OPR. TANK RPM - A</v>
          </cell>
          <cell r="F800" t="str">
            <v>11</v>
          </cell>
          <cell r="G800" t="str">
            <v>03/01/2000</v>
          </cell>
          <cell r="H800">
            <v>18994</v>
          </cell>
          <cell r="I800" t="str">
            <v>0000055666</v>
          </cell>
          <cell r="J800" t="str">
            <v>SMA</v>
          </cell>
          <cell r="K800" t="str">
            <v>SMA.SOS/PERSAMAAN</v>
          </cell>
          <cell r="L800" t="str">
            <v>PLAJU</v>
          </cell>
          <cell r="M800" t="str">
            <v>13/01/1973</v>
          </cell>
          <cell r="N800" t="str">
            <v>E13119</v>
          </cell>
          <cell r="O800" t="str">
            <v>I T P</v>
          </cell>
          <cell r="P800">
            <v>6</v>
          </cell>
          <cell r="Q800">
            <v>6</v>
          </cell>
          <cell r="R800">
            <v>6</v>
          </cell>
          <cell r="S800">
            <v>20</v>
          </cell>
          <cell r="T800">
            <v>3</v>
          </cell>
          <cell r="U800">
            <v>4</v>
          </cell>
          <cell r="V800">
            <v>0</v>
          </cell>
          <cell r="W800">
            <v>52</v>
          </cell>
          <cell r="X800">
            <v>39083</v>
          </cell>
        </row>
        <row r="801">
          <cell r="A801" t="str">
            <v>445754</v>
          </cell>
          <cell r="B801" t="str">
            <v xml:space="preserve">SUCIPTO    </v>
          </cell>
          <cell r="C801" t="str">
            <v>11</v>
          </cell>
          <cell r="D801" t="str">
            <v>01/04/2002</v>
          </cell>
          <cell r="E801" t="str">
            <v>OPR. TANK RPM - A</v>
          </cell>
          <cell r="F801" t="str">
            <v>11</v>
          </cell>
          <cell r="G801" t="str">
            <v>03/01/2000</v>
          </cell>
          <cell r="H801">
            <v>18367</v>
          </cell>
          <cell r="I801" t="str">
            <v>0000055664</v>
          </cell>
          <cell r="J801" t="str">
            <v>SMA</v>
          </cell>
          <cell r="K801" t="str">
            <v>SMA.SOS/PERSAMAAN</v>
          </cell>
          <cell r="L801" t="str">
            <v>PLAJU</v>
          </cell>
          <cell r="M801" t="str">
            <v>26/04/1970</v>
          </cell>
          <cell r="N801" t="str">
            <v>E13119</v>
          </cell>
          <cell r="O801" t="str">
            <v>I T P</v>
          </cell>
          <cell r="P801">
            <v>6</v>
          </cell>
          <cell r="Q801">
            <v>6</v>
          </cell>
          <cell r="R801">
            <v>4</v>
          </cell>
          <cell r="S801">
            <v>16.666666666666668</v>
          </cell>
          <cell r="T801">
            <v>3</v>
          </cell>
          <cell r="U801">
            <v>4</v>
          </cell>
          <cell r="V801">
            <v>0</v>
          </cell>
          <cell r="W801">
            <v>54</v>
          </cell>
          <cell r="X801">
            <v>38456</v>
          </cell>
        </row>
        <row r="802">
          <cell r="A802" t="str">
            <v>445908</v>
          </cell>
          <cell r="B802" t="str">
            <v xml:space="preserve">A. SYARBINI E    </v>
          </cell>
          <cell r="C802" t="str">
            <v>10</v>
          </cell>
          <cell r="D802" t="str">
            <v>01/04/2002</v>
          </cell>
          <cell r="E802" t="str">
            <v>PMK. BAGGING</v>
          </cell>
          <cell r="F802" t="str">
            <v>10</v>
          </cell>
          <cell r="G802" t="str">
            <v>16/09/2002</v>
          </cell>
          <cell r="H802">
            <v>18880</v>
          </cell>
          <cell r="I802" t="str">
            <v>0000066656</v>
          </cell>
          <cell r="J802" t="str">
            <v>SMA</v>
          </cell>
          <cell r="K802" t="str">
            <v>S.M.A FISIKA / PERSAMAAN</v>
          </cell>
          <cell r="L802" t="str">
            <v>PLAJU</v>
          </cell>
          <cell r="M802" t="str">
            <v>12/01/1972</v>
          </cell>
          <cell r="N802" t="str">
            <v>E13132</v>
          </cell>
          <cell r="O802" t="str">
            <v>TA/PTA</v>
          </cell>
          <cell r="P802">
            <v>6</v>
          </cell>
          <cell r="Q802">
            <v>5</v>
          </cell>
          <cell r="R802">
            <v>6</v>
          </cell>
          <cell r="S802">
            <v>18.333333333333332</v>
          </cell>
          <cell r="T802">
            <v>3</v>
          </cell>
          <cell r="U802">
            <v>2</v>
          </cell>
          <cell r="V802">
            <v>0</v>
          </cell>
          <cell r="W802">
            <v>53</v>
          </cell>
          <cell r="X802">
            <v>38969</v>
          </cell>
        </row>
        <row r="803">
          <cell r="A803" t="str">
            <v>445998</v>
          </cell>
          <cell r="B803" t="str">
            <v xml:space="preserve">TUMIRIN    </v>
          </cell>
          <cell r="C803" t="str">
            <v>11</v>
          </cell>
          <cell r="D803" t="str">
            <v>01/04/2001</v>
          </cell>
          <cell r="E803" t="str">
            <v>OPR. TANK RPM 1</v>
          </cell>
          <cell r="F803" t="str">
            <v>11</v>
          </cell>
          <cell r="G803" t="str">
            <v>03/01/2000</v>
          </cell>
          <cell r="H803">
            <v>18300</v>
          </cell>
          <cell r="I803" t="str">
            <v>0000035456</v>
          </cell>
          <cell r="J803" t="str">
            <v>SMA</v>
          </cell>
          <cell r="K803" t="str">
            <v>SMA.SOS/PERSAMAAN</v>
          </cell>
          <cell r="L803" t="str">
            <v>SUNGAI GERONG</v>
          </cell>
          <cell r="M803" t="str">
            <v>30/01/1973</v>
          </cell>
          <cell r="N803" t="str">
            <v>E13119</v>
          </cell>
          <cell r="O803" t="str">
            <v>I T P</v>
          </cell>
          <cell r="P803">
            <v>4</v>
          </cell>
          <cell r="Q803">
            <v>5</v>
          </cell>
          <cell r="R803">
            <v>6</v>
          </cell>
          <cell r="S803">
            <v>15</v>
          </cell>
          <cell r="T803">
            <v>3</v>
          </cell>
          <cell r="U803">
            <v>4</v>
          </cell>
          <cell r="V803">
            <v>0</v>
          </cell>
          <cell r="W803">
            <v>54</v>
          </cell>
          <cell r="X803">
            <v>38389</v>
          </cell>
        </row>
        <row r="804">
          <cell r="A804" t="str">
            <v>446637</v>
          </cell>
          <cell r="B804" t="str">
            <v xml:space="preserve">ACHMAD LUTHFIE    </v>
          </cell>
          <cell r="C804" t="str">
            <v>10</v>
          </cell>
          <cell r="D804" t="str">
            <v>01/10/2000</v>
          </cell>
          <cell r="E804" t="str">
            <v>TEKNISI NON ROT EQUIPMENT</v>
          </cell>
          <cell r="F804" t="str">
            <v>09</v>
          </cell>
          <cell r="G804" t="str">
            <v>25/11/2002</v>
          </cell>
          <cell r="H804">
            <v>20679</v>
          </cell>
          <cell r="I804" t="str">
            <v>0000066666</v>
          </cell>
          <cell r="J804" t="str">
            <v>SMA</v>
          </cell>
          <cell r="K804" t="str">
            <v>PK. MESIN</v>
          </cell>
          <cell r="L804" t="str">
            <v>PLAJU</v>
          </cell>
          <cell r="M804" t="str">
            <v>10/03/1975</v>
          </cell>
          <cell r="N804" t="str">
            <v>E13A50</v>
          </cell>
          <cell r="O804" t="str">
            <v>BENGKEL</v>
          </cell>
          <cell r="P804">
            <v>6</v>
          </cell>
          <cell r="Q804">
            <v>6</v>
          </cell>
          <cell r="R804">
            <v>6</v>
          </cell>
          <cell r="S804">
            <v>20</v>
          </cell>
          <cell r="T804">
            <v>3</v>
          </cell>
          <cell r="U804">
            <v>2</v>
          </cell>
          <cell r="V804">
            <v>-1</v>
          </cell>
          <cell r="W804">
            <v>48</v>
          </cell>
          <cell r="X804">
            <v>40767</v>
          </cell>
        </row>
        <row r="805">
          <cell r="A805" t="str">
            <v>447139</v>
          </cell>
          <cell r="B805" t="str">
            <v xml:space="preserve">SUDAR  A.S.    </v>
          </cell>
          <cell r="C805" t="str">
            <v>09</v>
          </cell>
          <cell r="D805" t="str">
            <v>01/04/2003</v>
          </cell>
          <cell r="E805" t="str">
            <v>TEKNISI RIGGER</v>
          </cell>
          <cell r="F805" t="str">
            <v>09</v>
          </cell>
          <cell r="G805" t="str">
            <v>01/10/2002</v>
          </cell>
          <cell r="H805">
            <v>18324</v>
          </cell>
          <cell r="I805" t="str">
            <v>0000045665</v>
          </cell>
          <cell r="J805" t="str">
            <v>SMA</v>
          </cell>
          <cell r="K805" t="str">
            <v>P K MIGAS</v>
          </cell>
          <cell r="L805" t="str">
            <v>PLAJU</v>
          </cell>
          <cell r="M805" t="str">
            <v>13/03/1975</v>
          </cell>
          <cell r="N805" t="str">
            <v>E13A50</v>
          </cell>
          <cell r="O805" t="str">
            <v>BENGKEL</v>
          </cell>
          <cell r="P805">
            <v>6</v>
          </cell>
          <cell r="Q805">
            <v>6</v>
          </cell>
          <cell r="R805">
            <v>5</v>
          </cell>
          <cell r="S805">
            <v>18.333333333333332</v>
          </cell>
          <cell r="T805">
            <v>3</v>
          </cell>
          <cell r="U805">
            <v>2</v>
          </cell>
          <cell r="V805">
            <v>0</v>
          </cell>
          <cell r="W805">
            <v>54</v>
          </cell>
          <cell r="X805">
            <v>38413</v>
          </cell>
        </row>
        <row r="806">
          <cell r="A806" t="str">
            <v>447544</v>
          </cell>
          <cell r="B806" t="str">
            <v xml:space="preserve">KUSNANDAR  SE  </v>
          </cell>
          <cell r="C806" t="str">
            <v>05</v>
          </cell>
          <cell r="D806" t="str">
            <v>01/10/2000</v>
          </cell>
          <cell r="E806" t="str">
            <v>AUDITOR AHLI MADYA</v>
          </cell>
          <cell r="F806" t="str">
            <v>--</v>
          </cell>
          <cell r="G806" t="str">
            <v>19/12/2002</v>
          </cell>
          <cell r="H806">
            <v>19012</v>
          </cell>
          <cell r="I806" t="str">
            <v>0000000044</v>
          </cell>
          <cell r="J806" t="str">
            <v>S1</v>
          </cell>
          <cell r="K806" t="str">
            <v>EKONOMI MANAGEMENT</v>
          </cell>
          <cell r="L806" t="str">
            <v>PLAJU</v>
          </cell>
          <cell r="M806" t="str">
            <v>17/03/1975</v>
          </cell>
          <cell r="N806" t="str">
            <v>J02100</v>
          </cell>
          <cell r="O806" t="str">
            <v>IAD-II</v>
          </cell>
          <cell r="P806">
            <v>0</v>
          </cell>
          <cell r="Q806">
            <v>4</v>
          </cell>
          <cell r="R806">
            <v>4</v>
          </cell>
          <cell r="S806">
            <v>6.666666666666667</v>
          </cell>
          <cell r="T806">
            <v>7</v>
          </cell>
          <cell r="U806">
            <v>2</v>
          </cell>
          <cell r="V806" t="e">
            <v>#VALUE!</v>
          </cell>
          <cell r="W806">
            <v>52</v>
          </cell>
          <cell r="X806">
            <v>39101</v>
          </cell>
        </row>
        <row r="807">
          <cell r="A807" t="str">
            <v>447714</v>
          </cell>
          <cell r="B807" t="str">
            <v xml:space="preserve">YAYIN TUPRONT  SH  </v>
          </cell>
          <cell r="C807" t="str">
            <v>06</v>
          </cell>
          <cell r="D807" t="str">
            <v>01/10/2001</v>
          </cell>
          <cell r="E807" t="str">
            <v>KA. BAG. HKP/UMUM</v>
          </cell>
          <cell r="F807" t="str">
            <v>04</v>
          </cell>
          <cell r="G807" t="str">
            <v>22/10/2001</v>
          </cell>
          <cell r="H807">
            <v>19662</v>
          </cell>
          <cell r="I807" t="str">
            <v>0000057666</v>
          </cell>
          <cell r="J807" t="str">
            <v>S1</v>
          </cell>
          <cell r="K807" t="str">
            <v>HUKUM PERDATA</v>
          </cell>
          <cell r="L807" t="str">
            <v>PLAJU</v>
          </cell>
          <cell r="M807" t="str">
            <v>17/03/1975</v>
          </cell>
          <cell r="N807" t="str">
            <v>E13610</v>
          </cell>
          <cell r="O807" t="str">
            <v>H K P</v>
          </cell>
          <cell r="P807">
            <v>6</v>
          </cell>
          <cell r="Q807">
            <v>6</v>
          </cell>
          <cell r="R807">
            <v>6</v>
          </cell>
          <cell r="S807">
            <v>20</v>
          </cell>
          <cell r="T807">
            <v>7</v>
          </cell>
          <cell r="U807">
            <v>3</v>
          </cell>
          <cell r="V807">
            <v>-2</v>
          </cell>
          <cell r="W807">
            <v>51</v>
          </cell>
          <cell r="X807">
            <v>39751</v>
          </cell>
        </row>
        <row r="808">
          <cell r="A808" t="str">
            <v>447771</v>
          </cell>
          <cell r="B808" t="str">
            <v xml:space="preserve">M.A. FAUZI  M.    </v>
          </cell>
          <cell r="C808" t="str">
            <v>10</v>
          </cell>
          <cell r="D808" t="str">
            <v>01/04/2001</v>
          </cell>
          <cell r="E808" t="str">
            <v>AST. MEKANIK</v>
          </cell>
          <cell r="F808" t="str">
            <v>09</v>
          </cell>
          <cell r="G808" t="str">
            <v>03/01/2000</v>
          </cell>
          <cell r="H808">
            <v>19628</v>
          </cell>
          <cell r="I808" t="str">
            <v>0000056656</v>
          </cell>
          <cell r="J808" t="str">
            <v>SMA</v>
          </cell>
          <cell r="K808" t="str">
            <v>S.M.A / SASTRA</v>
          </cell>
          <cell r="L808" t="str">
            <v>PLAJU</v>
          </cell>
          <cell r="M808" t="str">
            <v>18/03/1975</v>
          </cell>
          <cell r="N808" t="str">
            <v>E13530</v>
          </cell>
          <cell r="O808" t="str">
            <v>FASUM</v>
          </cell>
          <cell r="P808">
            <v>6</v>
          </cell>
          <cell r="Q808">
            <v>5</v>
          </cell>
          <cell r="R808">
            <v>6</v>
          </cell>
          <cell r="S808">
            <v>18.333333333333332</v>
          </cell>
          <cell r="T808">
            <v>3</v>
          </cell>
          <cell r="U808">
            <v>4</v>
          </cell>
          <cell r="V808">
            <v>-1</v>
          </cell>
          <cell r="W808">
            <v>51</v>
          </cell>
          <cell r="X808">
            <v>39717</v>
          </cell>
        </row>
        <row r="809">
          <cell r="A809" t="str">
            <v>447828</v>
          </cell>
          <cell r="B809" t="str">
            <v xml:space="preserve">SOLIHIN  HDR.    </v>
          </cell>
          <cell r="C809" t="str">
            <v>09</v>
          </cell>
          <cell r="D809" t="str">
            <v>01/04/2003</v>
          </cell>
          <cell r="E809" t="str">
            <v>AST. BB DIST &amp; MGC</v>
          </cell>
          <cell r="F809" t="str">
            <v>09</v>
          </cell>
          <cell r="G809" t="str">
            <v>01/05/2002</v>
          </cell>
          <cell r="H809">
            <v>19062</v>
          </cell>
          <cell r="I809" t="str">
            <v>0000056656</v>
          </cell>
          <cell r="J809" t="str">
            <v>SMA</v>
          </cell>
          <cell r="K809" t="str">
            <v>SMA-SOSIAL/PERSAMAAN</v>
          </cell>
          <cell r="L809" t="str">
            <v>PLAJU</v>
          </cell>
          <cell r="M809" t="str">
            <v>18/03/1975</v>
          </cell>
          <cell r="N809" t="str">
            <v>E13111</v>
          </cell>
          <cell r="O809" t="str">
            <v>CD &amp; GP</v>
          </cell>
          <cell r="P809">
            <v>6</v>
          </cell>
          <cell r="Q809">
            <v>5</v>
          </cell>
          <cell r="R809">
            <v>6</v>
          </cell>
          <cell r="S809">
            <v>18.333333333333332</v>
          </cell>
          <cell r="T809">
            <v>3</v>
          </cell>
          <cell r="U809">
            <v>2</v>
          </cell>
          <cell r="V809">
            <v>0</v>
          </cell>
          <cell r="W809">
            <v>52</v>
          </cell>
          <cell r="X809">
            <v>39150</v>
          </cell>
        </row>
        <row r="810">
          <cell r="A810" t="str">
            <v>448095</v>
          </cell>
          <cell r="B810" t="str">
            <v xml:space="preserve">HASANAH    </v>
          </cell>
          <cell r="C810" t="str">
            <v>08</v>
          </cell>
          <cell r="D810" t="str">
            <v>01/04/2001</v>
          </cell>
          <cell r="E810" t="str">
            <v>PWS. KEBIDANAN/KANDUNGAN</v>
          </cell>
          <cell r="F810" t="str">
            <v>07</v>
          </cell>
          <cell r="G810" t="str">
            <v>01/10/2003</v>
          </cell>
          <cell r="H810">
            <v>18229</v>
          </cell>
          <cell r="I810" t="str">
            <v>0000056566</v>
          </cell>
          <cell r="J810" t="str">
            <v>SMK</v>
          </cell>
          <cell r="K810" t="str">
            <v>SEK PERAWAT / BIDAN</v>
          </cell>
          <cell r="L810" t="str">
            <v>PLAJU</v>
          </cell>
          <cell r="M810" t="str">
            <v>22/03/1975</v>
          </cell>
          <cell r="N810" t="str">
            <v>E13Y60</v>
          </cell>
          <cell r="O810" t="str">
            <v>INST. RAWAT INAP</v>
          </cell>
          <cell r="P810">
            <v>5</v>
          </cell>
          <cell r="Q810">
            <v>6</v>
          </cell>
          <cell r="R810">
            <v>6</v>
          </cell>
          <cell r="S810">
            <v>18.333333333333332</v>
          </cell>
          <cell r="T810">
            <v>3</v>
          </cell>
          <cell r="U810">
            <v>1</v>
          </cell>
          <cell r="V810">
            <v>-1</v>
          </cell>
          <cell r="W810">
            <v>55</v>
          </cell>
          <cell r="X810">
            <v>38318</v>
          </cell>
        </row>
        <row r="811">
          <cell r="A811" t="str">
            <v>448102</v>
          </cell>
          <cell r="B811" t="str">
            <v xml:space="preserve">LENA PANDIANGAN    </v>
          </cell>
          <cell r="C811" t="str">
            <v>08</v>
          </cell>
          <cell r="D811" t="str">
            <v>01/04/2001</v>
          </cell>
          <cell r="E811" t="str">
            <v>AST. PRWT KEBID/KANDUNGAN</v>
          </cell>
          <cell r="F811" t="str">
            <v>08</v>
          </cell>
          <cell r="G811" t="str">
            <v>03/01/2000</v>
          </cell>
          <cell r="H811">
            <v>18768</v>
          </cell>
          <cell r="I811" t="str">
            <v>0000066554</v>
          </cell>
          <cell r="J811" t="str">
            <v>SMK</v>
          </cell>
          <cell r="K811" t="str">
            <v>SEK BIDAN</v>
          </cell>
          <cell r="L811" t="str">
            <v>PLAJU</v>
          </cell>
          <cell r="M811" t="str">
            <v>22/03/1975</v>
          </cell>
          <cell r="N811" t="str">
            <v>E13Y60</v>
          </cell>
          <cell r="O811" t="str">
            <v>INST. RAWAT INAP</v>
          </cell>
          <cell r="P811">
            <v>5</v>
          </cell>
          <cell r="Q811">
            <v>5</v>
          </cell>
          <cell r="R811">
            <v>4</v>
          </cell>
          <cell r="S811">
            <v>13.333333333333334</v>
          </cell>
          <cell r="T811">
            <v>3</v>
          </cell>
          <cell r="U811">
            <v>4</v>
          </cell>
          <cell r="V811">
            <v>0</v>
          </cell>
          <cell r="W811">
            <v>53</v>
          </cell>
          <cell r="X811">
            <v>38857</v>
          </cell>
        </row>
        <row r="812">
          <cell r="A812" t="str">
            <v>448135</v>
          </cell>
          <cell r="B812" t="str">
            <v xml:space="preserve">ROHIMI    </v>
          </cell>
          <cell r="C812" t="str">
            <v>10</v>
          </cell>
          <cell r="D812" t="str">
            <v>01/10/2001</v>
          </cell>
          <cell r="E812" t="str">
            <v>AST. CDU - V</v>
          </cell>
          <cell r="F812" t="str">
            <v>08</v>
          </cell>
          <cell r="G812" t="str">
            <v>01/08/2003</v>
          </cell>
          <cell r="H812">
            <v>18752</v>
          </cell>
          <cell r="I812" t="str">
            <v>0000066665</v>
          </cell>
          <cell r="J812" t="str">
            <v>SMK</v>
          </cell>
          <cell r="K812" t="str">
            <v>P.G.A.A (6 TAHUN)</v>
          </cell>
          <cell r="L812" t="str">
            <v>PLAJU</v>
          </cell>
          <cell r="M812" t="str">
            <v>22/03/1975</v>
          </cell>
          <cell r="N812" t="str">
            <v>E13111</v>
          </cell>
          <cell r="O812" t="str">
            <v>CD &amp; GP</v>
          </cell>
          <cell r="P812">
            <v>6</v>
          </cell>
          <cell r="Q812">
            <v>6</v>
          </cell>
          <cell r="R812">
            <v>5</v>
          </cell>
          <cell r="S812">
            <v>18.333333333333332</v>
          </cell>
          <cell r="T812">
            <v>3</v>
          </cell>
          <cell r="U812">
            <v>1</v>
          </cell>
          <cell r="V812">
            <v>-2</v>
          </cell>
          <cell r="W812">
            <v>53</v>
          </cell>
          <cell r="X812">
            <v>38841</v>
          </cell>
        </row>
        <row r="813">
          <cell r="A813" t="str">
            <v>448232</v>
          </cell>
          <cell r="B813" t="str">
            <v xml:space="preserve">KASMADI KS    </v>
          </cell>
          <cell r="C813" t="str">
            <v>10</v>
          </cell>
          <cell r="D813" t="str">
            <v>01/04/2002</v>
          </cell>
          <cell r="E813" t="str">
            <v>TEK. NRE/SIP AREA-B</v>
          </cell>
          <cell r="F813" t="str">
            <v>10</v>
          </cell>
          <cell r="G813" t="str">
            <v>31/12/2000</v>
          </cell>
          <cell r="H813">
            <v>19710</v>
          </cell>
          <cell r="I813" t="str">
            <v>0000066655</v>
          </cell>
          <cell r="J813" t="str">
            <v>SMA</v>
          </cell>
          <cell r="K813" t="str">
            <v>SMA.SOS/PERSAMAAN</v>
          </cell>
          <cell r="L813" t="str">
            <v>PLAJU</v>
          </cell>
          <cell r="M813" t="str">
            <v>24/03/1975</v>
          </cell>
          <cell r="N813" t="str">
            <v>E13A20</v>
          </cell>
          <cell r="O813" t="str">
            <v>PEM-I</v>
          </cell>
          <cell r="P813">
            <v>6</v>
          </cell>
          <cell r="Q813">
            <v>5</v>
          </cell>
          <cell r="R813">
            <v>5</v>
          </cell>
          <cell r="S813">
            <v>16.666666666666668</v>
          </cell>
          <cell r="T813">
            <v>3</v>
          </cell>
          <cell r="U813">
            <v>4</v>
          </cell>
          <cell r="V813">
            <v>0</v>
          </cell>
          <cell r="W813">
            <v>51</v>
          </cell>
          <cell r="X813">
            <v>39799</v>
          </cell>
        </row>
        <row r="814">
          <cell r="A814" t="str">
            <v>448273</v>
          </cell>
          <cell r="B814" t="str">
            <v xml:space="preserve">SYAHRIAL ISKANDAR  A.P  </v>
          </cell>
          <cell r="C814" t="str">
            <v>08</v>
          </cell>
          <cell r="D814" t="str">
            <v>01/04/2003</v>
          </cell>
          <cell r="E814" t="str">
            <v>PWS. UPAH PEK.PIMPINAN</v>
          </cell>
          <cell r="F814" t="str">
            <v>07</v>
          </cell>
          <cell r="G814" t="str">
            <v>06/08/2001</v>
          </cell>
          <cell r="H814">
            <v>19315</v>
          </cell>
          <cell r="I814" t="str">
            <v>0000055655</v>
          </cell>
          <cell r="J814" t="str">
            <v>D1</v>
          </cell>
          <cell r="K814" t="str">
            <v>AKA AKUN PERMINY I</v>
          </cell>
          <cell r="L814" t="str">
            <v>PLAJU</v>
          </cell>
          <cell r="M814" t="str">
            <v>24/03/1975</v>
          </cell>
          <cell r="N814" t="str">
            <v>E13830</v>
          </cell>
          <cell r="O814" t="str">
            <v>PERBENDAHARAAN</v>
          </cell>
          <cell r="P814">
            <v>6</v>
          </cell>
          <cell r="Q814">
            <v>5</v>
          </cell>
          <cell r="R814">
            <v>5</v>
          </cell>
          <cell r="S814">
            <v>16.666666666666668</v>
          </cell>
          <cell r="T814">
            <v>4</v>
          </cell>
          <cell r="U814">
            <v>3</v>
          </cell>
          <cell r="V814">
            <v>-1</v>
          </cell>
          <cell r="W814">
            <v>52</v>
          </cell>
          <cell r="X814">
            <v>39403</v>
          </cell>
        </row>
        <row r="815">
          <cell r="A815" t="str">
            <v>448298</v>
          </cell>
          <cell r="B815" t="str">
            <v xml:space="preserve">DANUYANTO  A.MA  </v>
          </cell>
          <cell r="C815" t="str">
            <v>08</v>
          </cell>
          <cell r="D815" t="str">
            <v>01/04/2001</v>
          </cell>
          <cell r="E815" t="str">
            <v>PWS. CD TENGAH</v>
          </cell>
          <cell r="F815" t="str">
            <v>07</v>
          </cell>
          <cell r="G815" t="str">
            <v>01/07/2001</v>
          </cell>
          <cell r="H815">
            <v>19818</v>
          </cell>
          <cell r="I815" t="str">
            <v>0000066666</v>
          </cell>
          <cell r="J815" t="str">
            <v>D2</v>
          </cell>
          <cell r="K815" t="str">
            <v>AKA PENGOL/KIL.II</v>
          </cell>
          <cell r="L815" t="str">
            <v>PLAJU</v>
          </cell>
          <cell r="M815" t="str">
            <v>26/03/1975</v>
          </cell>
          <cell r="N815" t="str">
            <v>E13111</v>
          </cell>
          <cell r="O815" t="str">
            <v>CD &amp; GP</v>
          </cell>
          <cell r="P815">
            <v>6</v>
          </cell>
          <cell r="Q815">
            <v>6</v>
          </cell>
          <cell r="R815">
            <v>6</v>
          </cell>
          <cell r="S815">
            <v>20</v>
          </cell>
          <cell r="T815">
            <v>5</v>
          </cell>
          <cell r="U815">
            <v>3</v>
          </cell>
          <cell r="V815">
            <v>-1</v>
          </cell>
          <cell r="W815">
            <v>50</v>
          </cell>
          <cell r="X815">
            <v>39907</v>
          </cell>
        </row>
        <row r="816">
          <cell r="A816" t="str">
            <v>448379</v>
          </cell>
          <cell r="B816" t="str">
            <v xml:space="preserve">SUWITNO    </v>
          </cell>
          <cell r="C816" t="str">
            <v>09</v>
          </cell>
          <cell r="D816" t="str">
            <v>01/10/2003</v>
          </cell>
          <cell r="E816" t="str">
            <v>AST. JAGA PK</v>
          </cell>
          <cell r="F816" t="str">
            <v>08</v>
          </cell>
          <cell r="G816" t="str">
            <v>03/01/2000</v>
          </cell>
          <cell r="H816">
            <v>20083</v>
          </cell>
          <cell r="I816" t="str">
            <v>0000055655</v>
          </cell>
          <cell r="J816" t="str">
            <v>SMA</v>
          </cell>
          <cell r="K816" t="str">
            <v>SMA.SOS/PERSAMAAN</v>
          </cell>
          <cell r="L816" t="str">
            <v>PLAJU</v>
          </cell>
          <cell r="M816" t="str">
            <v>26/03/1975</v>
          </cell>
          <cell r="N816" t="str">
            <v>E13410</v>
          </cell>
          <cell r="O816" t="str">
            <v>PK. LAT &amp; ADM</v>
          </cell>
          <cell r="P816">
            <v>6</v>
          </cell>
          <cell r="Q816">
            <v>5</v>
          </cell>
          <cell r="R816">
            <v>5</v>
          </cell>
          <cell r="S816">
            <v>16.666666666666668</v>
          </cell>
          <cell r="T816">
            <v>3</v>
          </cell>
          <cell r="U816">
            <v>4</v>
          </cell>
          <cell r="V816">
            <v>-1</v>
          </cell>
          <cell r="W816">
            <v>50</v>
          </cell>
          <cell r="X816">
            <v>40172</v>
          </cell>
        </row>
        <row r="817">
          <cell r="A817" t="str">
            <v>448508</v>
          </cell>
          <cell r="B817" t="str">
            <v xml:space="preserve">E.A. HUTAGALUNG    </v>
          </cell>
          <cell r="C817" t="str">
            <v>09</v>
          </cell>
          <cell r="D817" t="str">
            <v>01/04/2002</v>
          </cell>
          <cell r="E817" t="str">
            <v>TEKNISI SCAFFOLD</v>
          </cell>
          <cell r="F817" t="str">
            <v>09</v>
          </cell>
          <cell r="G817" t="str">
            <v>01/10/2002</v>
          </cell>
          <cell r="H817">
            <v>19054</v>
          </cell>
          <cell r="I817" t="str">
            <v>0000036665</v>
          </cell>
          <cell r="J817" t="str">
            <v>D1</v>
          </cell>
          <cell r="K817" t="str">
            <v>PKL PERSONALIA I</v>
          </cell>
          <cell r="L817" t="str">
            <v>PLAJU</v>
          </cell>
          <cell r="M817" t="str">
            <v>31/03/1975</v>
          </cell>
          <cell r="N817" t="str">
            <v>E13A50</v>
          </cell>
          <cell r="O817" t="str">
            <v>BENGKEL</v>
          </cell>
          <cell r="P817">
            <v>6</v>
          </cell>
          <cell r="Q817">
            <v>6</v>
          </cell>
          <cell r="R817">
            <v>5</v>
          </cell>
          <cell r="S817">
            <v>18.333333333333332</v>
          </cell>
          <cell r="T817">
            <v>4</v>
          </cell>
          <cell r="U817">
            <v>2</v>
          </cell>
          <cell r="V817">
            <v>0</v>
          </cell>
          <cell r="W817">
            <v>52</v>
          </cell>
          <cell r="X817">
            <v>39142</v>
          </cell>
        </row>
        <row r="818">
          <cell r="A818" t="str">
            <v>448524</v>
          </cell>
          <cell r="B818" t="str">
            <v xml:space="preserve">SUARNO    </v>
          </cell>
          <cell r="C818" t="str">
            <v>09</v>
          </cell>
          <cell r="D818" t="str">
            <v>01/04/2003</v>
          </cell>
          <cell r="E818" t="str">
            <v>AST. STAB &amp; MGC</v>
          </cell>
          <cell r="F818" t="str">
            <v>09</v>
          </cell>
          <cell r="G818" t="str">
            <v>03/01/2000</v>
          </cell>
          <cell r="H818">
            <v>18961</v>
          </cell>
          <cell r="I818" t="str">
            <v>0000056655</v>
          </cell>
          <cell r="J818" t="str">
            <v>SMA</v>
          </cell>
          <cell r="K818" t="str">
            <v>P K MIGAS</v>
          </cell>
          <cell r="L818" t="str">
            <v>PLAJU</v>
          </cell>
          <cell r="M818" t="str">
            <v>31/03/1975</v>
          </cell>
          <cell r="N818" t="str">
            <v>E13111</v>
          </cell>
          <cell r="O818" t="str">
            <v>CD &amp; GP</v>
          </cell>
          <cell r="P818">
            <v>6</v>
          </cell>
          <cell r="Q818">
            <v>5</v>
          </cell>
          <cell r="R818">
            <v>5</v>
          </cell>
          <cell r="S818">
            <v>16.666666666666668</v>
          </cell>
          <cell r="T818">
            <v>3</v>
          </cell>
          <cell r="U818">
            <v>4</v>
          </cell>
          <cell r="V818">
            <v>0</v>
          </cell>
          <cell r="W818">
            <v>53</v>
          </cell>
          <cell r="X818">
            <v>39050</v>
          </cell>
        </row>
        <row r="819">
          <cell r="A819" t="str">
            <v>448557</v>
          </cell>
          <cell r="B819" t="str">
            <v xml:space="preserve">A. WANI    </v>
          </cell>
          <cell r="C819" t="str">
            <v>10</v>
          </cell>
          <cell r="D819" t="str">
            <v>01/04/2002</v>
          </cell>
          <cell r="E819" t="str">
            <v>PMK. PANEL CDU V</v>
          </cell>
          <cell r="F819" t="str">
            <v>10</v>
          </cell>
          <cell r="G819" t="str">
            <v>03/01/2000</v>
          </cell>
          <cell r="H819">
            <v>19852</v>
          </cell>
          <cell r="I819" t="str">
            <v>0000065654</v>
          </cell>
          <cell r="J819" t="str">
            <v>SMA</v>
          </cell>
          <cell r="K819" t="str">
            <v>SMA-PASPAL/PERSAMAAN</v>
          </cell>
          <cell r="L819" t="str">
            <v>PLAJU</v>
          </cell>
          <cell r="M819" t="str">
            <v>20/05/1972</v>
          </cell>
          <cell r="N819" t="str">
            <v>E13111</v>
          </cell>
          <cell r="O819" t="str">
            <v>CD &amp; GP</v>
          </cell>
          <cell r="P819">
            <v>6</v>
          </cell>
          <cell r="Q819">
            <v>5</v>
          </cell>
          <cell r="R819">
            <v>4</v>
          </cell>
          <cell r="S819">
            <v>15</v>
          </cell>
          <cell r="T819">
            <v>3</v>
          </cell>
          <cell r="U819">
            <v>4</v>
          </cell>
          <cell r="V819">
            <v>0</v>
          </cell>
          <cell r="W819">
            <v>50</v>
          </cell>
          <cell r="X819">
            <v>39941</v>
          </cell>
        </row>
        <row r="820">
          <cell r="A820" t="str">
            <v>448687</v>
          </cell>
          <cell r="B820" t="str">
            <v xml:space="preserve">AMIRUDDIN    </v>
          </cell>
          <cell r="C820" t="str">
            <v>09</v>
          </cell>
          <cell r="D820" t="str">
            <v>01/04/2000</v>
          </cell>
          <cell r="E820" t="str">
            <v>PWS. JAGA  GP</v>
          </cell>
          <cell r="F820" t="str">
            <v>07</v>
          </cell>
          <cell r="G820" t="str">
            <v>22/07/2002</v>
          </cell>
          <cell r="H820">
            <v>19252</v>
          </cell>
          <cell r="I820" t="str">
            <v>0000065565</v>
          </cell>
          <cell r="J820" t="str">
            <v>SMK</v>
          </cell>
          <cell r="K820" t="str">
            <v>SEKOLAH TEKNIK MENENGAH</v>
          </cell>
          <cell r="L820" t="str">
            <v>SUNGAI GERONG</v>
          </cell>
          <cell r="M820" t="str">
            <v>01/04/1975</v>
          </cell>
          <cell r="N820" t="str">
            <v>E13112</v>
          </cell>
          <cell r="O820" t="str">
            <v>CD &amp; L</v>
          </cell>
          <cell r="P820">
            <v>5</v>
          </cell>
          <cell r="Q820">
            <v>6</v>
          </cell>
          <cell r="R820">
            <v>5</v>
          </cell>
          <cell r="S820">
            <v>16.666666666666668</v>
          </cell>
          <cell r="T820">
            <v>3</v>
          </cell>
          <cell r="U820">
            <v>2</v>
          </cell>
          <cell r="V820">
            <v>-2</v>
          </cell>
          <cell r="W820">
            <v>52</v>
          </cell>
          <cell r="X820">
            <v>39340</v>
          </cell>
        </row>
        <row r="821">
          <cell r="A821" t="str">
            <v>448695</v>
          </cell>
          <cell r="B821" t="str">
            <v xml:space="preserve">AMIRUDDIN    </v>
          </cell>
          <cell r="C821" t="str">
            <v>11</v>
          </cell>
          <cell r="D821" t="str">
            <v>01/04/2001</v>
          </cell>
          <cell r="E821" t="str">
            <v>PMK. JAGA FINISHING</v>
          </cell>
          <cell r="F821" t="str">
            <v>10</v>
          </cell>
          <cell r="G821" t="str">
            <v>10/09/2003</v>
          </cell>
          <cell r="H821">
            <v>19426</v>
          </cell>
          <cell r="I821" t="str">
            <v>0000056555</v>
          </cell>
          <cell r="J821" t="str">
            <v>SD</v>
          </cell>
          <cell r="K821" t="str">
            <v>SEKOLAH DASAR</v>
          </cell>
          <cell r="L821" t="str">
            <v>PLAJU</v>
          </cell>
          <cell r="M821" t="str">
            <v>28/02/1972</v>
          </cell>
          <cell r="N821" t="str">
            <v>E13131</v>
          </cell>
          <cell r="O821" t="str">
            <v>P P</v>
          </cell>
          <cell r="P821">
            <v>5</v>
          </cell>
          <cell r="Q821">
            <v>5</v>
          </cell>
          <cell r="R821">
            <v>5</v>
          </cell>
          <cell r="S821">
            <v>15</v>
          </cell>
          <cell r="T821">
            <v>1</v>
          </cell>
          <cell r="U821">
            <v>1</v>
          </cell>
          <cell r="V821">
            <v>-1</v>
          </cell>
          <cell r="W821">
            <v>51</v>
          </cell>
          <cell r="X821">
            <v>39515</v>
          </cell>
        </row>
        <row r="822">
          <cell r="A822" t="str">
            <v>448702</v>
          </cell>
          <cell r="B822" t="str">
            <v xml:space="preserve">AMIRUDDIN  S.    </v>
          </cell>
          <cell r="C822" t="str">
            <v>09</v>
          </cell>
          <cell r="D822" t="str">
            <v>01/10/2000</v>
          </cell>
          <cell r="E822" t="str">
            <v>TEKNISI LISTRIK</v>
          </cell>
          <cell r="F822" t="str">
            <v>08</v>
          </cell>
          <cell r="G822" t="str">
            <v>01/07/2003</v>
          </cell>
          <cell r="H822">
            <v>18396</v>
          </cell>
          <cell r="I822" t="str">
            <v>0000066665</v>
          </cell>
          <cell r="J822" t="str">
            <v>D1</v>
          </cell>
          <cell r="K822" t="str">
            <v>AKA LISTRIK I</v>
          </cell>
          <cell r="L822" t="str">
            <v>PLAJU</v>
          </cell>
          <cell r="M822" t="str">
            <v>21/04/1975</v>
          </cell>
          <cell r="N822" t="str">
            <v>E13A50</v>
          </cell>
          <cell r="O822" t="str">
            <v>BENGKEL</v>
          </cell>
          <cell r="P822">
            <v>6</v>
          </cell>
          <cell r="Q822">
            <v>6</v>
          </cell>
          <cell r="R822">
            <v>5</v>
          </cell>
          <cell r="S822">
            <v>18.333333333333332</v>
          </cell>
          <cell r="T822">
            <v>4</v>
          </cell>
          <cell r="U822">
            <v>1</v>
          </cell>
          <cell r="V822">
            <v>-1</v>
          </cell>
          <cell r="W822">
            <v>54</v>
          </cell>
          <cell r="X822">
            <v>38485</v>
          </cell>
        </row>
        <row r="823">
          <cell r="A823" t="str">
            <v>448873</v>
          </cell>
          <cell r="B823" t="str">
            <v xml:space="preserve">DAMIRI    </v>
          </cell>
          <cell r="C823" t="str">
            <v>10</v>
          </cell>
          <cell r="D823" t="str">
            <v>01/04/2003</v>
          </cell>
          <cell r="E823" t="str">
            <v>AST. SANITASI</v>
          </cell>
          <cell r="F823" t="str">
            <v>09</v>
          </cell>
          <cell r="G823" t="str">
            <v>03/01/2000</v>
          </cell>
          <cell r="H823">
            <v>19923</v>
          </cell>
          <cell r="I823" t="str">
            <v>0000055565</v>
          </cell>
          <cell r="J823" t="str">
            <v>SMA</v>
          </cell>
          <cell r="K823" t="str">
            <v>SMA.SOS/PERSAMAAN</v>
          </cell>
          <cell r="L823" t="str">
            <v>PLAJU</v>
          </cell>
          <cell r="M823" t="str">
            <v>01/04/1975</v>
          </cell>
          <cell r="N823" t="str">
            <v>E13Y30</v>
          </cell>
          <cell r="O823" t="str">
            <v>LAYANAN &amp; ADM/RS</v>
          </cell>
          <cell r="P823">
            <v>5</v>
          </cell>
          <cell r="Q823">
            <v>6</v>
          </cell>
          <cell r="R823">
            <v>5</v>
          </cell>
          <cell r="S823">
            <v>16.666666666666668</v>
          </cell>
          <cell r="T823">
            <v>3</v>
          </cell>
          <cell r="U823">
            <v>4</v>
          </cell>
          <cell r="V823">
            <v>-1</v>
          </cell>
          <cell r="W823">
            <v>50</v>
          </cell>
          <cell r="X823">
            <v>40012</v>
          </cell>
        </row>
        <row r="824">
          <cell r="A824" t="str">
            <v>449245</v>
          </cell>
          <cell r="B824" t="str">
            <v xml:space="preserve">ISKANDAR RASUANI    </v>
          </cell>
          <cell r="C824" t="str">
            <v>10</v>
          </cell>
          <cell r="D824" t="str">
            <v>01/04/1999</v>
          </cell>
          <cell r="E824" t="str">
            <v>ANALISA AUDIT SDM</v>
          </cell>
          <cell r="F824" t="str">
            <v>07</v>
          </cell>
          <cell r="G824" t="str">
            <v>09/09/2003</v>
          </cell>
          <cell r="H824">
            <v>18865</v>
          </cell>
          <cell r="I824" t="str">
            <v>0000065545</v>
          </cell>
          <cell r="J824" t="str">
            <v>SMA</v>
          </cell>
          <cell r="K824" t="str">
            <v>S.M.A-C/SOSIAL</v>
          </cell>
          <cell r="L824" t="str">
            <v>PLAJU</v>
          </cell>
          <cell r="M824" t="str">
            <v>03/02/1971</v>
          </cell>
          <cell r="N824" t="str">
            <v>E13740</v>
          </cell>
          <cell r="O824" t="str">
            <v>O &amp; P</v>
          </cell>
          <cell r="P824">
            <v>5</v>
          </cell>
          <cell r="Q824">
            <v>4</v>
          </cell>
          <cell r="R824">
            <v>5</v>
          </cell>
          <cell r="S824">
            <v>13.333333333333334</v>
          </cell>
          <cell r="T824">
            <v>3</v>
          </cell>
          <cell r="U824">
            <v>1</v>
          </cell>
          <cell r="V824">
            <v>-3</v>
          </cell>
          <cell r="W824">
            <v>53</v>
          </cell>
          <cell r="X824">
            <v>38954</v>
          </cell>
        </row>
        <row r="825">
          <cell r="A825" t="str">
            <v>449294</v>
          </cell>
          <cell r="B825" t="str">
            <v xml:space="preserve">JAMALUDDIN  H.S.    </v>
          </cell>
          <cell r="C825" t="str">
            <v>11</v>
          </cell>
          <cell r="D825" t="str">
            <v>01/04/2000</v>
          </cell>
          <cell r="E825" t="str">
            <v>PMK. SLOP SYSTEM PL</v>
          </cell>
          <cell r="F825" t="str">
            <v>10</v>
          </cell>
          <cell r="G825" t="str">
            <v>01/09/2003</v>
          </cell>
          <cell r="H825">
            <v>19040</v>
          </cell>
          <cell r="I825" t="str">
            <v>0000055556</v>
          </cell>
          <cell r="J825" t="str">
            <v>SMA</v>
          </cell>
          <cell r="K825" t="str">
            <v>SMA.SOS/PERSAMAAN</v>
          </cell>
          <cell r="L825" t="str">
            <v>PLAJU</v>
          </cell>
          <cell r="M825" t="str">
            <v>13/01/1973</v>
          </cell>
          <cell r="N825" t="str">
            <v>E13119</v>
          </cell>
          <cell r="O825" t="str">
            <v>I T P</v>
          </cell>
          <cell r="P825">
            <v>5</v>
          </cell>
          <cell r="Q825">
            <v>5</v>
          </cell>
          <cell r="R825">
            <v>6</v>
          </cell>
          <cell r="S825">
            <v>16.666666666666668</v>
          </cell>
          <cell r="T825">
            <v>3</v>
          </cell>
          <cell r="U825">
            <v>1</v>
          </cell>
          <cell r="V825">
            <v>-1</v>
          </cell>
          <cell r="W825">
            <v>52</v>
          </cell>
          <cell r="X825">
            <v>39129</v>
          </cell>
        </row>
        <row r="826">
          <cell r="A826" t="str">
            <v>449342</v>
          </cell>
          <cell r="B826" t="str">
            <v xml:space="preserve">JUNAIDI    </v>
          </cell>
          <cell r="C826" t="str">
            <v>09</v>
          </cell>
          <cell r="D826" t="str">
            <v>01/04/2002</v>
          </cell>
          <cell r="E826" t="str">
            <v>TEKNISI RIGGER</v>
          </cell>
          <cell r="F826" t="str">
            <v>09</v>
          </cell>
          <cell r="G826" t="str">
            <v>31/12/2000</v>
          </cell>
          <cell r="H826">
            <v>18388</v>
          </cell>
          <cell r="I826" t="str">
            <v>0000055555</v>
          </cell>
          <cell r="J826" t="str">
            <v>SMA</v>
          </cell>
          <cell r="K826" t="str">
            <v>S M A</v>
          </cell>
          <cell r="L826" t="str">
            <v>PLAJU</v>
          </cell>
          <cell r="M826" t="str">
            <v>01/08/1970</v>
          </cell>
          <cell r="N826" t="str">
            <v>E13A50</v>
          </cell>
          <cell r="O826" t="str">
            <v>BENGKEL</v>
          </cell>
          <cell r="P826">
            <v>5</v>
          </cell>
          <cell r="Q826">
            <v>5</v>
          </cell>
          <cell r="R826">
            <v>5</v>
          </cell>
          <cell r="S826">
            <v>15</v>
          </cell>
          <cell r="T826">
            <v>3</v>
          </cell>
          <cell r="U826">
            <v>4</v>
          </cell>
          <cell r="V826">
            <v>0</v>
          </cell>
          <cell r="W826">
            <v>54</v>
          </cell>
          <cell r="X826">
            <v>38477</v>
          </cell>
        </row>
        <row r="827">
          <cell r="A827" t="str">
            <v>449561</v>
          </cell>
          <cell r="B827" t="str">
            <v xml:space="preserve">M. NASIR    </v>
          </cell>
          <cell r="C827" t="str">
            <v>10</v>
          </cell>
          <cell r="D827" t="str">
            <v>01/10/2003</v>
          </cell>
          <cell r="E827" t="str">
            <v>PMK. CONS PD. METER SG</v>
          </cell>
          <cell r="F827" t="str">
            <v>10</v>
          </cell>
          <cell r="G827" t="str">
            <v>15/11/2002</v>
          </cell>
          <cell r="H827">
            <v>19606</v>
          </cell>
          <cell r="I827" t="str">
            <v>0000054565</v>
          </cell>
          <cell r="J827" t="str">
            <v>SMA</v>
          </cell>
          <cell r="K827" t="str">
            <v>SMA-SOSIAL/PERSAMAAN</v>
          </cell>
          <cell r="L827" t="str">
            <v>SUNGAI GERONG</v>
          </cell>
          <cell r="M827" t="str">
            <v>11/01/1973</v>
          </cell>
          <cell r="N827" t="str">
            <v>E13119</v>
          </cell>
          <cell r="O827" t="str">
            <v>I T P</v>
          </cell>
          <cell r="P827">
            <v>5</v>
          </cell>
          <cell r="Q827">
            <v>6</v>
          </cell>
          <cell r="R827">
            <v>5</v>
          </cell>
          <cell r="S827">
            <v>16.666666666666668</v>
          </cell>
          <cell r="T827">
            <v>3</v>
          </cell>
          <cell r="U827">
            <v>2</v>
          </cell>
          <cell r="V827">
            <v>0</v>
          </cell>
          <cell r="W827">
            <v>51</v>
          </cell>
          <cell r="X827">
            <v>39695</v>
          </cell>
        </row>
        <row r="828">
          <cell r="A828" t="str">
            <v>449601</v>
          </cell>
          <cell r="B828" t="str">
            <v xml:space="preserve">M. YULI    </v>
          </cell>
          <cell r="C828" t="str">
            <v>10</v>
          </cell>
          <cell r="D828" t="str">
            <v>01/04/2002</v>
          </cell>
          <cell r="E828" t="str">
            <v>PMK. STAB CAB</v>
          </cell>
          <cell r="F828" t="str">
            <v>10</v>
          </cell>
          <cell r="G828" t="str">
            <v>03/01/2000</v>
          </cell>
          <cell r="H828">
            <v>18502</v>
          </cell>
          <cell r="I828" t="str">
            <v>0000056655</v>
          </cell>
          <cell r="J828" t="str">
            <v>SD</v>
          </cell>
          <cell r="K828" t="str">
            <v>SEKOLAH DASAR</v>
          </cell>
          <cell r="L828" t="str">
            <v>PLAJU</v>
          </cell>
          <cell r="M828" t="str">
            <v>22/03/1972</v>
          </cell>
          <cell r="N828" t="str">
            <v>E13111</v>
          </cell>
          <cell r="O828" t="str">
            <v>CD &amp; GP</v>
          </cell>
          <cell r="P828">
            <v>6</v>
          </cell>
          <cell r="Q828">
            <v>5</v>
          </cell>
          <cell r="R828">
            <v>5</v>
          </cell>
          <cell r="S828">
            <v>16.666666666666668</v>
          </cell>
          <cell r="T828">
            <v>1</v>
          </cell>
          <cell r="U828">
            <v>4</v>
          </cell>
          <cell r="V828">
            <v>0</v>
          </cell>
          <cell r="W828">
            <v>54</v>
          </cell>
          <cell r="X828">
            <v>38591</v>
          </cell>
        </row>
        <row r="829">
          <cell r="A829" t="str">
            <v>449634</v>
          </cell>
          <cell r="B829" t="str">
            <v xml:space="preserve">MAHADI    </v>
          </cell>
          <cell r="C829" t="str">
            <v>09</v>
          </cell>
          <cell r="D829" t="str">
            <v>01/04/2003</v>
          </cell>
          <cell r="E829" t="str">
            <v>AST. BB DIST &amp; MGC</v>
          </cell>
          <cell r="F829" t="str">
            <v>09</v>
          </cell>
          <cell r="G829" t="str">
            <v>01/05/2002</v>
          </cell>
          <cell r="H829">
            <v>18149</v>
          </cell>
          <cell r="I829" t="str">
            <v>0000056656</v>
          </cell>
          <cell r="J829" t="str">
            <v>SMP</v>
          </cell>
          <cell r="K829" t="str">
            <v>S M P</v>
          </cell>
          <cell r="L829" t="str">
            <v>PLAJU</v>
          </cell>
          <cell r="M829" t="str">
            <v>03/12/1968</v>
          </cell>
          <cell r="N829" t="str">
            <v>E13111</v>
          </cell>
          <cell r="O829" t="str">
            <v>CD &amp; GP</v>
          </cell>
          <cell r="P829">
            <v>6</v>
          </cell>
          <cell r="Q829">
            <v>5</v>
          </cell>
          <cell r="R829">
            <v>6</v>
          </cell>
          <cell r="S829">
            <v>18.333333333333332</v>
          </cell>
          <cell r="T829">
            <v>2</v>
          </cell>
          <cell r="U829">
            <v>2</v>
          </cell>
          <cell r="V829">
            <v>0</v>
          </cell>
          <cell r="W829">
            <v>55</v>
          </cell>
          <cell r="X829">
            <v>38238</v>
          </cell>
        </row>
        <row r="830">
          <cell r="A830" t="str">
            <v>449837</v>
          </cell>
          <cell r="B830" t="str">
            <v xml:space="preserve">MUHAMMAD SALEH    </v>
          </cell>
          <cell r="C830" t="str">
            <v>11</v>
          </cell>
          <cell r="D830" t="str">
            <v>01/04/2001</v>
          </cell>
          <cell r="E830" t="str">
            <v>PMK. SLOP SYSTEM PL</v>
          </cell>
          <cell r="F830" t="str">
            <v>10</v>
          </cell>
          <cell r="G830" t="str">
            <v>01/10/2002</v>
          </cell>
          <cell r="H830">
            <v>18688</v>
          </cell>
          <cell r="I830" t="str">
            <v>0000076565</v>
          </cell>
          <cell r="J830" t="str">
            <v>SMA</v>
          </cell>
          <cell r="K830" t="str">
            <v>SMA/PASPAL/IPA</v>
          </cell>
          <cell r="L830" t="str">
            <v>PLAJU</v>
          </cell>
          <cell r="M830" t="str">
            <v>13/01/1973</v>
          </cell>
          <cell r="N830" t="str">
            <v>E13119</v>
          </cell>
          <cell r="O830" t="str">
            <v>I T P</v>
          </cell>
          <cell r="P830">
            <v>5</v>
          </cell>
          <cell r="Q830">
            <v>6</v>
          </cell>
          <cell r="R830">
            <v>5</v>
          </cell>
          <cell r="S830">
            <v>16.666666666666668</v>
          </cell>
          <cell r="T830">
            <v>3</v>
          </cell>
          <cell r="U830">
            <v>2</v>
          </cell>
          <cell r="V830">
            <v>-1</v>
          </cell>
          <cell r="W830">
            <v>53</v>
          </cell>
          <cell r="X830">
            <v>38777</v>
          </cell>
        </row>
        <row r="831">
          <cell r="A831" t="str">
            <v>450005</v>
          </cell>
          <cell r="B831" t="str">
            <v xml:space="preserve">PANHAR    </v>
          </cell>
          <cell r="C831" t="str">
            <v>10</v>
          </cell>
          <cell r="D831" t="str">
            <v>01/04/2001</v>
          </cell>
          <cell r="E831" t="str">
            <v>AST. JAGA HVU - 2</v>
          </cell>
          <cell r="F831" t="str">
            <v>09</v>
          </cell>
          <cell r="G831" t="str">
            <v>02/04/2002</v>
          </cell>
          <cell r="H831">
            <v>18240</v>
          </cell>
          <cell r="I831" t="str">
            <v>0000055566</v>
          </cell>
          <cell r="J831" t="str">
            <v>SMP</v>
          </cell>
          <cell r="K831" t="str">
            <v>S M E P</v>
          </cell>
          <cell r="L831" t="str">
            <v>SUNGAI GERONG</v>
          </cell>
          <cell r="M831" t="str">
            <v>22/06/1970</v>
          </cell>
          <cell r="N831" t="str">
            <v>E13112</v>
          </cell>
          <cell r="O831" t="str">
            <v>CD &amp; L</v>
          </cell>
          <cell r="P831">
            <v>5</v>
          </cell>
          <cell r="Q831">
            <v>6</v>
          </cell>
          <cell r="R831">
            <v>6</v>
          </cell>
          <cell r="S831">
            <v>18.333333333333332</v>
          </cell>
          <cell r="T831">
            <v>2</v>
          </cell>
          <cell r="U831">
            <v>2</v>
          </cell>
          <cell r="V831">
            <v>-1</v>
          </cell>
          <cell r="W831">
            <v>55</v>
          </cell>
          <cell r="X831">
            <v>38329</v>
          </cell>
        </row>
        <row r="832">
          <cell r="A832" t="str">
            <v>450508</v>
          </cell>
          <cell r="B832" t="str">
            <v xml:space="preserve">SULAIMAN    </v>
          </cell>
          <cell r="C832" t="str">
            <v>10</v>
          </cell>
          <cell r="D832" t="str">
            <v>01/04/2002</v>
          </cell>
          <cell r="E832" t="str">
            <v>PMK. RDU I/II-HAWS</v>
          </cell>
          <cell r="F832" t="str">
            <v>10</v>
          </cell>
          <cell r="G832" t="str">
            <v>01/06/2001</v>
          </cell>
          <cell r="H832">
            <v>18384</v>
          </cell>
          <cell r="I832" t="str">
            <v>0000066666</v>
          </cell>
          <cell r="J832" t="str">
            <v>SMP</v>
          </cell>
          <cell r="K832" t="str">
            <v>S M P</v>
          </cell>
          <cell r="L832" t="str">
            <v>PLAJU</v>
          </cell>
          <cell r="M832" t="str">
            <v>01/07/1971</v>
          </cell>
          <cell r="N832" t="str">
            <v>E13111</v>
          </cell>
          <cell r="O832" t="str">
            <v>CD &amp; GP</v>
          </cell>
          <cell r="P832">
            <v>6</v>
          </cell>
          <cell r="Q832">
            <v>6</v>
          </cell>
          <cell r="R832">
            <v>6</v>
          </cell>
          <cell r="S832">
            <v>20</v>
          </cell>
          <cell r="T832">
            <v>2</v>
          </cell>
          <cell r="U832">
            <v>3</v>
          </cell>
          <cell r="V832">
            <v>0</v>
          </cell>
          <cell r="W832">
            <v>54</v>
          </cell>
          <cell r="X832">
            <v>38473</v>
          </cell>
        </row>
        <row r="833">
          <cell r="A833" t="str">
            <v>450516</v>
          </cell>
          <cell r="B833" t="str">
            <v xml:space="preserve">SULARSO    </v>
          </cell>
          <cell r="C833" t="str">
            <v>10</v>
          </cell>
          <cell r="D833" t="str">
            <v>01/04/2003</v>
          </cell>
          <cell r="E833" t="str">
            <v>PMK. RDU &amp; HAWS</v>
          </cell>
          <cell r="F833" t="str">
            <v>10</v>
          </cell>
          <cell r="G833" t="str">
            <v>01/05/2002</v>
          </cell>
          <cell r="H833">
            <v>19670</v>
          </cell>
          <cell r="I833" t="str">
            <v>0000066554</v>
          </cell>
          <cell r="J833" t="str">
            <v>SD</v>
          </cell>
          <cell r="K833" t="str">
            <v>SD KELAS VI</v>
          </cell>
          <cell r="L833" t="str">
            <v>PLAJU</v>
          </cell>
          <cell r="M833" t="str">
            <v>01/02/1972</v>
          </cell>
          <cell r="N833" t="str">
            <v>E13111</v>
          </cell>
          <cell r="O833" t="str">
            <v>CD &amp; GP</v>
          </cell>
          <cell r="P833">
            <v>5</v>
          </cell>
          <cell r="Q833">
            <v>5</v>
          </cell>
          <cell r="R833">
            <v>4</v>
          </cell>
          <cell r="S833">
            <v>13.333333333333334</v>
          </cell>
          <cell r="T833">
            <v>1</v>
          </cell>
          <cell r="U833">
            <v>2</v>
          </cell>
          <cell r="V833">
            <v>0</v>
          </cell>
          <cell r="W833">
            <v>51</v>
          </cell>
          <cell r="X833">
            <v>39759</v>
          </cell>
        </row>
        <row r="834">
          <cell r="A834" t="str">
            <v>450613</v>
          </cell>
          <cell r="B834" t="str">
            <v xml:space="preserve">TANTOWI    </v>
          </cell>
          <cell r="C834" t="str">
            <v>10</v>
          </cell>
          <cell r="D834" t="str">
            <v>01/10/2001</v>
          </cell>
          <cell r="E834" t="str">
            <v>AST. JAGA CONSOLE PD.METER PLAJU</v>
          </cell>
          <cell r="F834" t="str">
            <v>09</v>
          </cell>
          <cell r="G834" t="str">
            <v>01/07/2003</v>
          </cell>
          <cell r="H834">
            <v>19216</v>
          </cell>
          <cell r="I834" t="str">
            <v>0000035466</v>
          </cell>
          <cell r="J834" t="str">
            <v>SMA</v>
          </cell>
          <cell r="K834" t="str">
            <v>SMA-SOSIAL/PERSAMAAN</v>
          </cell>
          <cell r="L834" t="str">
            <v>SUNGAI GERONG</v>
          </cell>
          <cell r="M834" t="str">
            <v>12/09/1970</v>
          </cell>
          <cell r="N834" t="str">
            <v>E13119</v>
          </cell>
          <cell r="O834" t="str">
            <v>I T P</v>
          </cell>
          <cell r="P834">
            <v>4</v>
          </cell>
          <cell r="Q834">
            <v>6</v>
          </cell>
          <cell r="R834">
            <v>6</v>
          </cell>
          <cell r="S834">
            <v>16.666666666666668</v>
          </cell>
          <cell r="T834">
            <v>3</v>
          </cell>
          <cell r="U834">
            <v>1</v>
          </cell>
          <cell r="V834">
            <v>-1</v>
          </cell>
          <cell r="W834">
            <v>52</v>
          </cell>
          <cell r="X834">
            <v>39304</v>
          </cell>
        </row>
        <row r="835">
          <cell r="A835" t="str">
            <v>451156</v>
          </cell>
          <cell r="B835" t="str">
            <v xml:space="preserve">ABUBAKAR  AS.  DRS  </v>
          </cell>
          <cell r="C835" t="str">
            <v>07</v>
          </cell>
          <cell r="D835" t="str">
            <v>01/10/2001</v>
          </cell>
          <cell r="E835" t="str">
            <v>PWSU. HUTANG/PIUTANG</v>
          </cell>
          <cell r="F835" t="str">
            <v>05</v>
          </cell>
          <cell r="G835" t="str">
            <v>01/10/2001</v>
          </cell>
          <cell r="H835">
            <v>19080</v>
          </cell>
          <cell r="I835" t="str">
            <v>0000066666</v>
          </cell>
          <cell r="J835" t="str">
            <v>S1</v>
          </cell>
          <cell r="K835" t="str">
            <v>EKONOMI MANAGEMENT</v>
          </cell>
          <cell r="L835" t="str">
            <v>PLAJU</v>
          </cell>
          <cell r="M835" t="str">
            <v>07/04/1975</v>
          </cell>
          <cell r="N835" t="str">
            <v>E13810</v>
          </cell>
          <cell r="O835" t="str">
            <v>KONTROLLER</v>
          </cell>
          <cell r="P835">
            <v>6</v>
          </cell>
          <cell r="Q835">
            <v>6</v>
          </cell>
          <cell r="R835">
            <v>6</v>
          </cell>
          <cell r="S835">
            <v>20</v>
          </cell>
          <cell r="T835">
            <v>7</v>
          </cell>
          <cell r="U835">
            <v>3</v>
          </cell>
          <cell r="V835">
            <v>-2</v>
          </cell>
          <cell r="W835">
            <v>52</v>
          </cell>
          <cell r="X835">
            <v>39168</v>
          </cell>
        </row>
        <row r="836">
          <cell r="A836" t="str">
            <v>451172</v>
          </cell>
          <cell r="B836" t="str">
            <v xml:space="preserve">ACHYAK YAHYA    </v>
          </cell>
          <cell r="C836" t="str">
            <v>08</v>
          </cell>
          <cell r="D836" t="str">
            <v>01/04/2002</v>
          </cell>
          <cell r="E836" t="str">
            <v>AST. DISTRIBUSI LIS SG</v>
          </cell>
          <cell r="F836" t="str">
            <v>08</v>
          </cell>
          <cell r="G836" t="str">
            <v>03/01/2000</v>
          </cell>
          <cell r="H836">
            <v>19168</v>
          </cell>
          <cell r="I836" t="str">
            <v>0000055656</v>
          </cell>
          <cell r="J836" t="str">
            <v>SMA</v>
          </cell>
          <cell r="K836" t="str">
            <v>P K MESIN</v>
          </cell>
          <cell r="L836" t="str">
            <v>SUNGAI GERONG</v>
          </cell>
          <cell r="M836" t="str">
            <v>07/04/1975</v>
          </cell>
          <cell r="N836" t="str">
            <v>E13118</v>
          </cell>
          <cell r="O836" t="str">
            <v>U T L</v>
          </cell>
          <cell r="P836">
            <v>6</v>
          </cell>
          <cell r="Q836">
            <v>5</v>
          </cell>
          <cell r="R836">
            <v>6</v>
          </cell>
          <cell r="S836">
            <v>18.333333333333332</v>
          </cell>
          <cell r="T836">
            <v>3</v>
          </cell>
          <cell r="U836">
            <v>4</v>
          </cell>
          <cell r="V836">
            <v>0</v>
          </cell>
          <cell r="W836">
            <v>52</v>
          </cell>
          <cell r="X836">
            <v>39256</v>
          </cell>
        </row>
        <row r="837">
          <cell r="A837" t="str">
            <v>451197</v>
          </cell>
          <cell r="B837" t="str">
            <v xml:space="preserve">ADENAN URIP    </v>
          </cell>
          <cell r="C837" t="str">
            <v>09</v>
          </cell>
          <cell r="D837" t="str">
            <v>01/04/2001</v>
          </cell>
          <cell r="E837" t="str">
            <v>AST. JAGA PTU PS-1</v>
          </cell>
          <cell r="F837" t="str">
            <v>08</v>
          </cell>
          <cell r="G837" t="str">
            <v>01/08/2003</v>
          </cell>
          <cell r="H837">
            <v>18389</v>
          </cell>
          <cell r="I837" t="str">
            <v>0000056656</v>
          </cell>
          <cell r="J837" t="str">
            <v>SMK</v>
          </cell>
          <cell r="K837" t="str">
            <v>S.T.M  MESIN</v>
          </cell>
          <cell r="L837" t="str">
            <v>PLAJU</v>
          </cell>
          <cell r="M837" t="str">
            <v>07/04/1975</v>
          </cell>
          <cell r="N837" t="str">
            <v>E13118</v>
          </cell>
          <cell r="O837" t="str">
            <v>U T L</v>
          </cell>
          <cell r="P837">
            <v>6</v>
          </cell>
          <cell r="Q837">
            <v>5</v>
          </cell>
          <cell r="R837">
            <v>6</v>
          </cell>
          <cell r="S837">
            <v>18.333333333333332</v>
          </cell>
          <cell r="T837">
            <v>3</v>
          </cell>
          <cell r="U837">
            <v>1</v>
          </cell>
          <cell r="V837">
            <v>-1</v>
          </cell>
          <cell r="W837">
            <v>54</v>
          </cell>
          <cell r="X837">
            <v>38478</v>
          </cell>
        </row>
        <row r="838">
          <cell r="A838" t="str">
            <v>451204</v>
          </cell>
          <cell r="B838" t="str">
            <v xml:space="preserve">AKHMAD BAKRI    </v>
          </cell>
          <cell r="C838" t="str">
            <v>09</v>
          </cell>
          <cell r="D838" t="str">
            <v>01/04/2000</v>
          </cell>
          <cell r="E838" t="str">
            <v>AST. JAGA PTU PS-1</v>
          </cell>
          <cell r="F838" t="str">
            <v>08</v>
          </cell>
          <cell r="G838" t="str">
            <v>01/08/2003</v>
          </cell>
          <cell r="H838">
            <v>19522</v>
          </cell>
          <cell r="I838" t="str">
            <v>0000055556</v>
          </cell>
          <cell r="J838" t="str">
            <v>SMA</v>
          </cell>
          <cell r="K838" t="str">
            <v>PK. MESIN</v>
          </cell>
          <cell r="L838" t="str">
            <v>PLAJU</v>
          </cell>
          <cell r="M838" t="str">
            <v>07/04/1975</v>
          </cell>
          <cell r="N838" t="str">
            <v>E13118</v>
          </cell>
          <cell r="O838" t="str">
            <v>U T L</v>
          </cell>
          <cell r="P838">
            <v>5</v>
          </cell>
          <cell r="Q838">
            <v>5</v>
          </cell>
          <cell r="R838">
            <v>6</v>
          </cell>
          <cell r="S838">
            <v>16.666666666666668</v>
          </cell>
          <cell r="T838">
            <v>3</v>
          </cell>
          <cell r="U838">
            <v>1</v>
          </cell>
          <cell r="V838">
            <v>-1</v>
          </cell>
          <cell r="W838">
            <v>51</v>
          </cell>
          <cell r="X838">
            <v>39611</v>
          </cell>
        </row>
        <row r="839">
          <cell r="A839" t="str">
            <v>451278</v>
          </cell>
          <cell r="B839" t="str">
            <v xml:space="preserve">HASYIM  IR  </v>
          </cell>
          <cell r="C839" t="str">
            <v>08</v>
          </cell>
          <cell r="D839" t="str">
            <v>01/04/2001</v>
          </cell>
          <cell r="E839" t="str">
            <v>PWS. KONSTRUKSI ABI</v>
          </cell>
          <cell r="F839" t="str">
            <v>06</v>
          </cell>
          <cell r="G839" t="str">
            <v>03/01/2000</v>
          </cell>
          <cell r="H839">
            <v>18158</v>
          </cell>
          <cell r="I839" t="str">
            <v>0000056555</v>
          </cell>
          <cell r="J839" t="str">
            <v>S1</v>
          </cell>
          <cell r="K839" t="str">
            <v>TEKNIK ELEKTRO</v>
          </cell>
          <cell r="L839" t="str">
            <v>PLAJU</v>
          </cell>
          <cell r="M839" t="str">
            <v>07/04/1975</v>
          </cell>
          <cell r="N839" t="str">
            <v>E13330</v>
          </cell>
          <cell r="O839" t="str">
            <v>PROY ENJ</v>
          </cell>
          <cell r="P839">
            <v>5</v>
          </cell>
          <cell r="Q839">
            <v>5</v>
          </cell>
          <cell r="R839">
            <v>5</v>
          </cell>
          <cell r="S839">
            <v>15</v>
          </cell>
          <cell r="T839">
            <v>7</v>
          </cell>
          <cell r="U839">
            <v>4</v>
          </cell>
          <cell r="V839">
            <v>-2</v>
          </cell>
          <cell r="W839">
            <v>55</v>
          </cell>
          <cell r="X839">
            <v>38247</v>
          </cell>
        </row>
        <row r="840">
          <cell r="A840" t="str">
            <v>451286</v>
          </cell>
          <cell r="B840" t="str">
            <v xml:space="preserve">HELMI EFFENDI    </v>
          </cell>
          <cell r="C840" t="str">
            <v>07</v>
          </cell>
          <cell r="D840" t="str">
            <v>01/04/2002</v>
          </cell>
          <cell r="E840" t="str">
            <v>AST.A.EVAL BB PROD NBM&amp;PE</v>
          </cell>
          <cell r="F840" t="str">
            <v>06</v>
          </cell>
          <cell r="G840" t="str">
            <v>03/01/2000</v>
          </cell>
          <cell r="H840">
            <v>19364</v>
          </cell>
          <cell r="I840" t="str">
            <v>0000044665</v>
          </cell>
          <cell r="J840" t="str">
            <v>D3</v>
          </cell>
          <cell r="K840" t="str">
            <v>AKA TEKNIK LISTRIK III</v>
          </cell>
          <cell r="L840" t="str">
            <v>PLAJU</v>
          </cell>
          <cell r="M840" t="str">
            <v>07/04/1975</v>
          </cell>
          <cell r="N840" t="str">
            <v>E13210</v>
          </cell>
          <cell r="O840" t="str">
            <v>REN BB PROD&amp;EKON</v>
          </cell>
          <cell r="P840">
            <v>6</v>
          </cell>
          <cell r="Q840">
            <v>6</v>
          </cell>
          <cell r="R840">
            <v>5</v>
          </cell>
          <cell r="S840">
            <v>18.333333333333332</v>
          </cell>
          <cell r="T840">
            <v>6</v>
          </cell>
          <cell r="U840">
            <v>4</v>
          </cell>
          <cell r="V840">
            <v>-1</v>
          </cell>
          <cell r="W840">
            <v>51</v>
          </cell>
          <cell r="X840">
            <v>39452</v>
          </cell>
        </row>
        <row r="841">
          <cell r="A841" t="str">
            <v>451326</v>
          </cell>
          <cell r="B841" t="str">
            <v xml:space="preserve">KARIMUDDIN  A.P  </v>
          </cell>
          <cell r="C841" t="str">
            <v>09</v>
          </cell>
          <cell r="D841" t="str">
            <v>01/04/2001</v>
          </cell>
          <cell r="E841" t="str">
            <v>AST. LAB ADM GUDANG</v>
          </cell>
          <cell r="F841" t="str">
            <v>07</v>
          </cell>
          <cell r="G841" t="str">
            <v>01/10/2000</v>
          </cell>
          <cell r="H841">
            <v>19021</v>
          </cell>
          <cell r="I841" t="str">
            <v>0000066556</v>
          </cell>
          <cell r="J841" t="str">
            <v>D1</v>
          </cell>
          <cell r="K841" t="str">
            <v>AKA P.D.N I</v>
          </cell>
          <cell r="L841" t="str">
            <v>PLAJU</v>
          </cell>
          <cell r="M841" t="str">
            <v>07/04/1975</v>
          </cell>
          <cell r="N841" t="str">
            <v>E13140</v>
          </cell>
          <cell r="O841" t="str">
            <v>LABORATORIUM</v>
          </cell>
          <cell r="P841">
            <v>5</v>
          </cell>
          <cell r="Q841">
            <v>5</v>
          </cell>
          <cell r="R841">
            <v>6</v>
          </cell>
          <cell r="S841">
            <v>16.666666666666668</v>
          </cell>
          <cell r="T841">
            <v>4</v>
          </cell>
          <cell r="U841">
            <v>4</v>
          </cell>
          <cell r="V841">
            <v>-2</v>
          </cell>
          <cell r="W841">
            <v>52</v>
          </cell>
          <cell r="X841">
            <v>39110</v>
          </cell>
        </row>
        <row r="842">
          <cell r="A842" t="str">
            <v>451334</v>
          </cell>
          <cell r="B842" t="str">
            <v xml:space="preserve">M. TANTOWI    </v>
          </cell>
          <cell r="C842" t="str">
            <v>10</v>
          </cell>
          <cell r="D842" t="str">
            <v>01/04/2000</v>
          </cell>
          <cell r="E842" t="str">
            <v>PMK. LOADING PL</v>
          </cell>
          <cell r="F842" t="str">
            <v>10</v>
          </cell>
          <cell r="G842" t="str">
            <v>03/01/2000</v>
          </cell>
          <cell r="H842">
            <v>19953</v>
          </cell>
          <cell r="I842" t="str">
            <v>0000064544</v>
          </cell>
          <cell r="J842" t="str">
            <v>SMA</v>
          </cell>
          <cell r="K842" t="str">
            <v>P K MESIN</v>
          </cell>
          <cell r="L842" t="str">
            <v>PLAJU</v>
          </cell>
          <cell r="M842" t="str">
            <v>07/04/1975</v>
          </cell>
          <cell r="N842" t="str">
            <v>E13119</v>
          </cell>
          <cell r="O842" t="str">
            <v>I T P</v>
          </cell>
          <cell r="P842">
            <v>5</v>
          </cell>
          <cell r="Q842">
            <v>4</v>
          </cell>
          <cell r="R842">
            <v>4</v>
          </cell>
          <cell r="S842">
            <v>11.666666666666666</v>
          </cell>
          <cell r="T842">
            <v>3</v>
          </cell>
          <cell r="U842">
            <v>4</v>
          </cell>
          <cell r="V842">
            <v>0</v>
          </cell>
          <cell r="W842">
            <v>50</v>
          </cell>
          <cell r="X842">
            <v>40042</v>
          </cell>
        </row>
        <row r="843">
          <cell r="A843" t="str">
            <v>451342</v>
          </cell>
          <cell r="B843" t="str">
            <v xml:space="preserve">M. ZAINI    </v>
          </cell>
          <cell r="C843" t="str">
            <v>09</v>
          </cell>
          <cell r="D843" t="str">
            <v>01/04/2001</v>
          </cell>
          <cell r="E843" t="str">
            <v>AST. JAGA DISTRIBUSI</v>
          </cell>
          <cell r="F843" t="str">
            <v>09</v>
          </cell>
          <cell r="G843" t="str">
            <v>03/01/2000</v>
          </cell>
          <cell r="H843">
            <v>19644</v>
          </cell>
          <cell r="I843" t="str">
            <v>0000046445</v>
          </cell>
          <cell r="J843" t="str">
            <v>SMA</v>
          </cell>
          <cell r="K843" t="str">
            <v>P K MIGAS</v>
          </cell>
          <cell r="L843" t="str">
            <v>PLAJU</v>
          </cell>
          <cell r="M843" t="str">
            <v>07/04/1975</v>
          </cell>
          <cell r="N843" t="str">
            <v>E13118</v>
          </cell>
          <cell r="O843" t="str">
            <v>U T L</v>
          </cell>
          <cell r="P843">
            <v>4</v>
          </cell>
          <cell r="Q843">
            <v>4</v>
          </cell>
          <cell r="R843">
            <v>5</v>
          </cell>
          <cell r="S843">
            <v>11.666666666666666</v>
          </cell>
          <cell r="T843">
            <v>3</v>
          </cell>
          <cell r="U843">
            <v>4</v>
          </cell>
          <cell r="V843">
            <v>0</v>
          </cell>
          <cell r="W843">
            <v>51</v>
          </cell>
          <cell r="X843">
            <v>39733</v>
          </cell>
        </row>
        <row r="844">
          <cell r="A844" t="str">
            <v>451375</v>
          </cell>
          <cell r="B844" t="str">
            <v xml:space="preserve">MUZNI ZAMZAM    </v>
          </cell>
          <cell r="C844" t="str">
            <v>08</v>
          </cell>
          <cell r="D844" t="str">
            <v>01/10/2003</v>
          </cell>
          <cell r="E844" t="str">
            <v>AST. JAGA AUX S.GERONG</v>
          </cell>
          <cell r="F844" t="str">
            <v>08</v>
          </cell>
          <cell r="G844" t="str">
            <v>03/01/2000</v>
          </cell>
          <cell r="H844">
            <v>19979</v>
          </cell>
          <cell r="I844" t="str">
            <v>0000044454</v>
          </cell>
          <cell r="J844" t="str">
            <v>SMA</v>
          </cell>
          <cell r="K844" t="str">
            <v>PK. MESIN</v>
          </cell>
          <cell r="L844" t="str">
            <v>SUNGAI GERONG</v>
          </cell>
          <cell r="M844" t="str">
            <v>07/04/1975</v>
          </cell>
          <cell r="N844" t="str">
            <v>E13118</v>
          </cell>
          <cell r="O844" t="str">
            <v>U T L</v>
          </cell>
          <cell r="P844">
            <v>4</v>
          </cell>
          <cell r="Q844">
            <v>5</v>
          </cell>
          <cell r="R844">
            <v>4</v>
          </cell>
          <cell r="S844">
            <v>11.666666666666666</v>
          </cell>
          <cell r="T844">
            <v>3</v>
          </cell>
          <cell r="U844">
            <v>4</v>
          </cell>
          <cell r="V844">
            <v>0</v>
          </cell>
          <cell r="W844">
            <v>50</v>
          </cell>
          <cell r="X844">
            <v>40068</v>
          </cell>
        </row>
        <row r="845">
          <cell r="A845" t="str">
            <v>451407</v>
          </cell>
          <cell r="B845" t="str">
            <v xml:space="preserve">R.A. ZAILANI  A.MA  </v>
          </cell>
          <cell r="C845" t="str">
            <v>08</v>
          </cell>
          <cell r="D845" t="str">
            <v>01/04/2001</v>
          </cell>
          <cell r="E845" t="str">
            <v>AST. JAGA CONSOLE-6</v>
          </cell>
          <cell r="F845" t="str">
            <v>07</v>
          </cell>
          <cell r="G845" t="str">
            <v>01/08/2003</v>
          </cell>
          <cell r="H845">
            <v>19214</v>
          </cell>
          <cell r="I845" t="str">
            <v>0000066566</v>
          </cell>
          <cell r="J845" t="str">
            <v>D2</v>
          </cell>
          <cell r="K845" t="str">
            <v>AKA UTILITIES II</v>
          </cell>
          <cell r="L845" t="str">
            <v>PLAJU</v>
          </cell>
          <cell r="M845" t="str">
            <v>07/04/1975</v>
          </cell>
          <cell r="N845" t="str">
            <v>E13118</v>
          </cell>
          <cell r="O845" t="str">
            <v>U T L</v>
          </cell>
          <cell r="P845">
            <v>5</v>
          </cell>
          <cell r="Q845">
            <v>6</v>
          </cell>
          <cell r="R845">
            <v>6</v>
          </cell>
          <cell r="S845">
            <v>18.333333333333332</v>
          </cell>
          <cell r="T845">
            <v>5</v>
          </cell>
          <cell r="U845">
            <v>1</v>
          </cell>
          <cell r="V845">
            <v>-1</v>
          </cell>
          <cell r="W845">
            <v>52</v>
          </cell>
          <cell r="X845">
            <v>39302</v>
          </cell>
        </row>
        <row r="846">
          <cell r="A846" t="str">
            <v>451431</v>
          </cell>
          <cell r="B846" t="str">
            <v xml:space="preserve">RUMIDI    </v>
          </cell>
          <cell r="C846" t="str">
            <v>08</v>
          </cell>
          <cell r="D846" t="str">
            <v>01/10/2003</v>
          </cell>
          <cell r="E846" t="str">
            <v>MPPK S/D 31072004</v>
          </cell>
          <cell r="F846" t="str">
            <v>08</v>
          </cell>
          <cell r="G846" t="str">
            <v>13/07/2003</v>
          </cell>
          <cell r="H846">
            <v>17727</v>
          </cell>
          <cell r="I846" t="str">
            <v>0000055565</v>
          </cell>
          <cell r="J846" t="str">
            <v>SMA</v>
          </cell>
          <cell r="K846" t="str">
            <v>PK. MESIN</v>
          </cell>
          <cell r="L846" t="str">
            <v>PLAJU</v>
          </cell>
          <cell r="M846" t="str">
            <v>07/04/1975</v>
          </cell>
          <cell r="N846" t="str">
            <v>E13730</v>
          </cell>
          <cell r="O846" t="str">
            <v>H I K</v>
          </cell>
          <cell r="P846">
            <v>5</v>
          </cell>
          <cell r="Q846">
            <v>6</v>
          </cell>
          <cell r="R846">
            <v>5</v>
          </cell>
          <cell r="S846">
            <v>16.666666666666668</v>
          </cell>
          <cell r="T846">
            <v>3</v>
          </cell>
          <cell r="U846">
            <v>1</v>
          </cell>
          <cell r="V846">
            <v>0</v>
          </cell>
          <cell r="W846">
            <v>56</v>
          </cell>
          <cell r="X846">
            <v>37815</v>
          </cell>
        </row>
        <row r="847">
          <cell r="A847" t="str">
            <v>451472</v>
          </cell>
          <cell r="B847" t="str">
            <v xml:space="preserve">SUHAIMI    </v>
          </cell>
          <cell r="C847" t="str">
            <v>09</v>
          </cell>
          <cell r="D847" t="str">
            <v>01/04/2002</v>
          </cell>
          <cell r="E847" t="str">
            <v>AST. JAGA RWC &amp; CT PL</v>
          </cell>
          <cell r="F847" t="str">
            <v>09</v>
          </cell>
          <cell r="G847" t="str">
            <v>03/01/2000</v>
          </cell>
          <cell r="H847">
            <v>19397</v>
          </cell>
          <cell r="I847" t="str">
            <v>0000056656</v>
          </cell>
          <cell r="J847" t="str">
            <v>SMK</v>
          </cell>
          <cell r="K847" t="str">
            <v>S.T.M  MESIN</v>
          </cell>
          <cell r="L847" t="str">
            <v>PLAJU</v>
          </cell>
          <cell r="M847" t="str">
            <v>07/04/1975</v>
          </cell>
          <cell r="N847" t="str">
            <v>E13118</v>
          </cell>
          <cell r="O847" t="str">
            <v>U T L</v>
          </cell>
          <cell r="P847">
            <v>6</v>
          </cell>
          <cell r="Q847">
            <v>5</v>
          </cell>
          <cell r="R847">
            <v>6</v>
          </cell>
          <cell r="S847">
            <v>18.333333333333332</v>
          </cell>
          <cell r="T847">
            <v>3</v>
          </cell>
          <cell r="U847">
            <v>4</v>
          </cell>
          <cell r="V847">
            <v>0</v>
          </cell>
          <cell r="W847">
            <v>51</v>
          </cell>
          <cell r="X847">
            <v>39485</v>
          </cell>
        </row>
        <row r="848">
          <cell r="A848" t="str">
            <v>451489</v>
          </cell>
          <cell r="B848" t="str">
            <v xml:space="preserve">SUKACA  SE  </v>
          </cell>
          <cell r="C848" t="str">
            <v>08</v>
          </cell>
          <cell r="D848" t="str">
            <v>01/04/2002</v>
          </cell>
          <cell r="E848" t="str">
            <v>AST. STATISTIK &amp; INFO</v>
          </cell>
          <cell r="F848" t="str">
            <v>08</v>
          </cell>
          <cell r="G848" t="str">
            <v>03/01/2000</v>
          </cell>
          <cell r="H848">
            <v>19708</v>
          </cell>
          <cell r="I848" t="str">
            <v>0000066665</v>
          </cell>
          <cell r="J848" t="str">
            <v>S1</v>
          </cell>
          <cell r="K848" t="str">
            <v>EKONOMI MANAGEMENT</v>
          </cell>
          <cell r="L848" t="str">
            <v>PLAJU</v>
          </cell>
          <cell r="M848" t="str">
            <v>07/04/1975</v>
          </cell>
          <cell r="N848" t="str">
            <v>E13710</v>
          </cell>
          <cell r="O848" t="str">
            <v>P &amp; B</v>
          </cell>
          <cell r="P848">
            <v>6</v>
          </cell>
          <cell r="Q848">
            <v>6</v>
          </cell>
          <cell r="R848">
            <v>5</v>
          </cell>
          <cell r="S848">
            <v>18.333333333333332</v>
          </cell>
          <cell r="T848">
            <v>7</v>
          </cell>
          <cell r="U848">
            <v>4</v>
          </cell>
          <cell r="V848">
            <v>0</v>
          </cell>
          <cell r="W848">
            <v>51</v>
          </cell>
          <cell r="X848">
            <v>39797</v>
          </cell>
        </row>
        <row r="849">
          <cell r="A849" t="str">
            <v>453368</v>
          </cell>
          <cell r="B849" t="str">
            <v xml:space="preserve">LAMET PADOMA    </v>
          </cell>
          <cell r="C849" t="str">
            <v>07</v>
          </cell>
          <cell r="D849" t="str">
            <v>01/04/2002</v>
          </cell>
          <cell r="E849" t="str">
            <v>NAKHODA TB.SUKAKARYA</v>
          </cell>
          <cell r="F849" t="str">
            <v>06</v>
          </cell>
          <cell r="G849" t="str">
            <v>03/01/2000</v>
          </cell>
          <cell r="H849">
            <v>19476</v>
          </cell>
          <cell r="I849" t="str">
            <v>0000056655</v>
          </cell>
          <cell r="J849" t="str">
            <v>D1</v>
          </cell>
          <cell r="K849" t="str">
            <v>SEKOLAH PKP MPI</v>
          </cell>
          <cell r="L849" t="str">
            <v>PLAJU</v>
          </cell>
          <cell r="M849" t="str">
            <v>21/04/1975</v>
          </cell>
          <cell r="N849" t="str">
            <v>E13C00</v>
          </cell>
          <cell r="O849" t="str">
            <v>DOK &amp; PKP</v>
          </cell>
          <cell r="P849">
            <v>6</v>
          </cell>
          <cell r="Q849">
            <v>5</v>
          </cell>
          <cell r="R849">
            <v>5</v>
          </cell>
          <cell r="S849">
            <v>16.666666666666668</v>
          </cell>
          <cell r="T849">
            <v>4</v>
          </cell>
          <cell r="U849">
            <v>4</v>
          </cell>
          <cell r="V849">
            <v>-1</v>
          </cell>
          <cell r="W849">
            <v>51</v>
          </cell>
          <cell r="X849">
            <v>39565</v>
          </cell>
        </row>
        <row r="850">
          <cell r="A850" t="str">
            <v>453749</v>
          </cell>
          <cell r="B850" t="str">
            <v xml:space="preserve">DARSOYO    </v>
          </cell>
          <cell r="C850" t="str">
            <v>07</v>
          </cell>
          <cell r="D850" t="str">
            <v>01/10/2002</v>
          </cell>
          <cell r="E850" t="str">
            <v>PWS. RENSTRA</v>
          </cell>
          <cell r="F850" t="str">
            <v>06</v>
          </cell>
          <cell r="G850" t="str">
            <v>02/06/2000</v>
          </cell>
          <cell r="H850">
            <v>18703</v>
          </cell>
          <cell r="I850" t="str">
            <v>0000045664</v>
          </cell>
          <cell r="J850" t="str">
            <v>SMA</v>
          </cell>
          <cell r="K850" t="str">
            <v>S.M.A / SOSIAL</v>
          </cell>
          <cell r="L850" t="str">
            <v>PLAJU</v>
          </cell>
          <cell r="M850" t="str">
            <v>26/04/1975</v>
          </cell>
          <cell r="N850" t="str">
            <v>E13630</v>
          </cell>
          <cell r="O850" t="str">
            <v>SEKURITI</v>
          </cell>
          <cell r="P850">
            <v>6</v>
          </cell>
          <cell r="Q850">
            <v>6</v>
          </cell>
          <cell r="R850">
            <v>4</v>
          </cell>
          <cell r="S850">
            <v>16.666666666666668</v>
          </cell>
          <cell r="T850">
            <v>3</v>
          </cell>
          <cell r="U850">
            <v>4</v>
          </cell>
          <cell r="V850">
            <v>-1</v>
          </cell>
          <cell r="W850">
            <v>53</v>
          </cell>
          <cell r="X850">
            <v>38792</v>
          </cell>
        </row>
        <row r="851">
          <cell r="A851" t="str">
            <v>453765</v>
          </cell>
          <cell r="B851" t="str">
            <v xml:space="preserve">B.H. MARPAUNG    </v>
          </cell>
          <cell r="C851" t="str">
            <v>10</v>
          </cell>
          <cell r="D851" t="str">
            <v>01/04/2002</v>
          </cell>
          <cell r="E851" t="str">
            <v>TEKNISI SCAFFOLD</v>
          </cell>
          <cell r="F851" t="str">
            <v>10</v>
          </cell>
          <cell r="G851" t="str">
            <v>31/12/2000</v>
          </cell>
          <cell r="H851">
            <v>19503</v>
          </cell>
          <cell r="I851" t="str">
            <v>0000046665</v>
          </cell>
          <cell r="J851" t="str">
            <v>SMA</v>
          </cell>
          <cell r="K851" t="str">
            <v>S.M.A-B/PASPAL</v>
          </cell>
          <cell r="L851" t="str">
            <v>PLAJU</v>
          </cell>
          <cell r="M851" t="str">
            <v>26/04/1975</v>
          </cell>
          <cell r="N851" t="str">
            <v>E13A50</v>
          </cell>
          <cell r="O851" t="str">
            <v>BENGKEL</v>
          </cell>
          <cell r="P851">
            <v>6</v>
          </cell>
          <cell r="Q851">
            <v>6</v>
          </cell>
          <cell r="R851">
            <v>5</v>
          </cell>
          <cell r="S851">
            <v>18.333333333333332</v>
          </cell>
          <cell r="T851">
            <v>3</v>
          </cell>
          <cell r="U851">
            <v>4</v>
          </cell>
          <cell r="V851">
            <v>0</v>
          </cell>
          <cell r="W851">
            <v>51</v>
          </cell>
          <cell r="X851">
            <v>39592</v>
          </cell>
        </row>
        <row r="852">
          <cell r="A852" t="str">
            <v>453887</v>
          </cell>
          <cell r="B852" t="str">
            <v xml:space="preserve">RASYIDI  S.    </v>
          </cell>
          <cell r="C852" t="str">
            <v>08</v>
          </cell>
          <cell r="D852" t="str">
            <v>01/04/2002</v>
          </cell>
          <cell r="E852" t="str">
            <v>MPPK S/D 30112004</v>
          </cell>
          <cell r="F852" t="str">
            <v>08</v>
          </cell>
          <cell r="G852" t="str">
            <v>08/11/2003</v>
          </cell>
          <cell r="H852">
            <v>17845</v>
          </cell>
          <cell r="I852" t="str">
            <v>0000056655</v>
          </cell>
          <cell r="J852" t="str">
            <v>SMA</v>
          </cell>
          <cell r="K852" t="str">
            <v>PK. KILANG</v>
          </cell>
          <cell r="L852" t="str">
            <v>PLAJU</v>
          </cell>
          <cell r="M852" t="str">
            <v>28/04/1975</v>
          </cell>
          <cell r="N852" t="str">
            <v>E13730</v>
          </cell>
          <cell r="O852" t="str">
            <v>H I K</v>
          </cell>
          <cell r="P852">
            <v>6</v>
          </cell>
          <cell r="Q852">
            <v>5</v>
          </cell>
          <cell r="R852">
            <v>5</v>
          </cell>
          <cell r="S852">
            <v>16.666666666666668</v>
          </cell>
          <cell r="T852">
            <v>3</v>
          </cell>
          <cell r="U852">
            <v>1</v>
          </cell>
          <cell r="V852">
            <v>0</v>
          </cell>
          <cell r="W852">
            <v>56</v>
          </cell>
          <cell r="X852">
            <v>37933</v>
          </cell>
        </row>
        <row r="853">
          <cell r="A853" t="str">
            <v>454056</v>
          </cell>
          <cell r="B853" t="str">
            <v xml:space="preserve">A.B. SYARIFUDDIN    </v>
          </cell>
          <cell r="C853" t="str">
            <v>08</v>
          </cell>
          <cell r="D853" t="str">
            <v>01/04/2003</v>
          </cell>
          <cell r="E853" t="str">
            <v>AST. CONSOLE</v>
          </cell>
          <cell r="F853" t="str">
            <v>07</v>
          </cell>
          <cell r="G853" t="str">
            <v>01/10/2000</v>
          </cell>
          <cell r="H853">
            <v>19638</v>
          </cell>
          <cell r="I853" t="str">
            <v>0000045655</v>
          </cell>
          <cell r="J853" t="str">
            <v>SMK</v>
          </cell>
          <cell r="K853" t="str">
            <v>S T M / MESIN</v>
          </cell>
          <cell r="L853" t="str">
            <v>SUNGAI GERONG</v>
          </cell>
          <cell r="M853" t="str">
            <v>15/04/1974</v>
          </cell>
          <cell r="N853" t="str">
            <v>E13112</v>
          </cell>
          <cell r="O853" t="str">
            <v>CD &amp; L</v>
          </cell>
          <cell r="P853">
            <v>6</v>
          </cell>
          <cell r="Q853">
            <v>5</v>
          </cell>
          <cell r="R853">
            <v>5</v>
          </cell>
          <cell r="S853">
            <v>16.666666666666668</v>
          </cell>
          <cell r="T853">
            <v>3</v>
          </cell>
          <cell r="U853">
            <v>4</v>
          </cell>
          <cell r="V853">
            <v>-1</v>
          </cell>
          <cell r="W853">
            <v>51</v>
          </cell>
          <cell r="X853">
            <v>39727</v>
          </cell>
        </row>
        <row r="854">
          <cell r="A854" t="str">
            <v>454137</v>
          </cell>
          <cell r="B854" t="str">
            <v xml:space="preserve">ARPAH H.SUMBI  SE  </v>
          </cell>
          <cell r="C854" t="str">
            <v>08</v>
          </cell>
          <cell r="D854" t="str">
            <v>01/04/2002</v>
          </cell>
          <cell r="E854" t="str">
            <v>PWS. BANG SIST SEL&amp;ADM SDM</v>
          </cell>
          <cell r="F854" t="str">
            <v>06</v>
          </cell>
          <cell r="G854" t="str">
            <v>16/04/2003</v>
          </cell>
          <cell r="H854">
            <v>19208</v>
          </cell>
          <cell r="I854" t="str">
            <v>0000066655</v>
          </cell>
          <cell r="J854" t="str">
            <v>S1</v>
          </cell>
          <cell r="K854" t="str">
            <v>EKONOMI MANAGEMENT</v>
          </cell>
          <cell r="L854" t="str">
            <v>PLAJU</v>
          </cell>
          <cell r="M854" t="str">
            <v>14/08/1973</v>
          </cell>
          <cell r="N854" t="str">
            <v>E13720</v>
          </cell>
          <cell r="O854" t="str">
            <v>RENBANG</v>
          </cell>
          <cell r="P854">
            <v>6</v>
          </cell>
          <cell r="Q854">
            <v>5</v>
          </cell>
          <cell r="R854">
            <v>5</v>
          </cell>
          <cell r="S854">
            <v>16.666666666666668</v>
          </cell>
          <cell r="T854">
            <v>7</v>
          </cell>
          <cell r="U854">
            <v>1</v>
          </cell>
          <cell r="V854">
            <v>-2</v>
          </cell>
          <cell r="W854">
            <v>52</v>
          </cell>
          <cell r="X854">
            <v>39296</v>
          </cell>
        </row>
        <row r="855">
          <cell r="A855" t="str">
            <v>454583</v>
          </cell>
          <cell r="B855" t="str">
            <v xml:space="preserve">M. KAMIL    </v>
          </cell>
          <cell r="C855" t="str">
            <v>09</v>
          </cell>
          <cell r="D855" t="str">
            <v>01/04/2002</v>
          </cell>
          <cell r="E855" t="str">
            <v>AST. REN LIS/INST/MEKANIK</v>
          </cell>
          <cell r="F855" t="str">
            <v>08</v>
          </cell>
          <cell r="G855" t="str">
            <v>16/09/2003</v>
          </cell>
          <cell r="H855">
            <v>18527</v>
          </cell>
          <cell r="I855" t="str">
            <v>0000066665</v>
          </cell>
          <cell r="J855" t="str">
            <v>SMA</v>
          </cell>
          <cell r="K855" t="str">
            <v>S.M.A / SOSIAL</v>
          </cell>
          <cell r="L855" t="str">
            <v>PLAJU</v>
          </cell>
          <cell r="M855" t="str">
            <v>26/10/1970</v>
          </cell>
          <cell r="N855" t="str">
            <v>E13530</v>
          </cell>
          <cell r="O855" t="str">
            <v>FASUM</v>
          </cell>
          <cell r="P855">
            <v>6</v>
          </cell>
          <cell r="Q855">
            <v>6</v>
          </cell>
          <cell r="R855">
            <v>5</v>
          </cell>
          <cell r="S855">
            <v>18.333333333333332</v>
          </cell>
          <cell r="T855">
            <v>3</v>
          </cell>
          <cell r="U855">
            <v>1</v>
          </cell>
          <cell r="V855">
            <v>-1</v>
          </cell>
          <cell r="W855">
            <v>54</v>
          </cell>
          <cell r="X855">
            <v>38616</v>
          </cell>
        </row>
        <row r="856">
          <cell r="A856" t="str">
            <v>454664</v>
          </cell>
          <cell r="B856" t="str">
            <v xml:space="preserve">MUCHTAR LUTHFIE B.  SH MM </v>
          </cell>
          <cell r="C856" t="str">
            <v>05</v>
          </cell>
          <cell r="D856" t="str">
            <v>01/10/2003</v>
          </cell>
          <cell r="E856" t="str">
            <v>MANAJER YKPP UP-III</v>
          </cell>
          <cell r="F856" t="str">
            <v>04</v>
          </cell>
          <cell r="G856" t="str">
            <v>07/06/2001</v>
          </cell>
          <cell r="H856">
            <v>19376</v>
          </cell>
          <cell r="I856" t="str">
            <v>0000066676</v>
          </cell>
          <cell r="J856" t="str">
            <v>S2</v>
          </cell>
          <cell r="K856" t="str">
            <v>MAGISTER MANAJEMEN/SWD</v>
          </cell>
          <cell r="L856" t="str">
            <v>PLAJU</v>
          </cell>
          <cell r="M856" t="str">
            <v>24/04/1972</v>
          </cell>
          <cell r="N856" t="str">
            <v>E13I00</v>
          </cell>
          <cell r="O856" t="str">
            <v>Y K P P</v>
          </cell>
          <cell r="P856">
            <v>6</v>
          </cell>
          <cell r="Q856">
            <v>7</v>
          </cell>
          <cell r="R856">
            <v>6</v>
          </cell>
          <cell r="S856">
            <v>23.333333333333332</v>
          </cell>
          <cell r="T856">
            <v>8</v>
          </cell>
          <cell r="U856">
            <v>3</v>
          </cell>
          <cell r="V856">
            <v>-1</v>
          </cell>
          <cell r="W856">
            <v>51</v>
          </cell>
          <cell r="X856">
            <v>39464</v>
          </cell>
        </row>
        <row r="857">
          <cell r="A857" t="str">
            <v>454842</v>
          </cell>
          <cell r="B857" t="str">
            <v xml:space="preserve">RATMA WIDJAYA    </v>
          </cell>
          <cell r="C857" t="str">
            <v>10</v>
          </cell>
          <cell r="D857" t="str">
            <v>01/04/2002</v>
          </cell>
          <cell r="E857" t="str">
            <v>MPPK S/D 30092004</v>
          </cell>
          <cell r="F857" t="str">
            <v>10</v>
          </cell>
          <cell r="G857" t="str">
            <v>04/09/2003</v>
          </cell>
          <cell r="H857">
            <v>17780</v>
          </cell>
          <cell r="I857" t="str">
            <v>0000055645</v>
          </cell>
          <cell r="J857" t="str">
            <v>SD</v>
          </cell>
          <cell r="K857" t="str">
            <v>SD KELAS VI</v>
          </cell>
          <cell r="L857" t="str">
            <v>PLAJU</v>
          </cell>
          <cell r="M857" t="str">
            <v>13/10/1967</v>
          </cell>
          <cell r="N857" t="str">
            <v>E13730</v>
          </cell>
          <cell r="O857" t="str">
            <v>H I K</v>
          </cell>
          <cell r="P857">
            <v>6</v>
          </cell>
          <cell r="Q857">
            <v>4</v>
          </cell>
          <cell r="R857">
            <v>5</v>
          </cell>
          <cell r="S857">
            <v>15</v>
          </cell>
          <cell r="T857">
            <v>1</v>
          </cell>
          <cell r="U857">
            <v>1</v>
          </cell>
          <cell r="V857">
            <v>0</v>
          </cell>
          <cell r="W857">
            <v>56</v>
          </cell>
          <cell r="X857">
            <v>37868</v>
          </cell>
        </row>
        <row r="858">
          <cell r="A858" t="str">
            <v>454883</v>
          </cell>
          <cell r="B858" t="str">
            <v xml:space="preserve">ROSMALADEWI.M  DRA  </v>
          </cell>
          <cell r="C858" t="str">
            <v>06</v>
          </cell>
          <cell r="D858" t="str">
            <v>01/10/2003</v>
          </cell>
          <cell r="E858" t="str">
            <v>PWSU. MANAJEMEN KINERJA</v>
          </cell>
          <cell r="F858" t="str">
            <v>05</v>
          </cell>
          <cell r="G858" t="str">
            <v>22/03/2001</v>
          </cell>
          <cell r="H858">
            <v>20008</v>
          </cell>
          <cell r="I858" t="str">
            <v>0000066656</v>
          </cell>
          <cell r="J858" t="str">
            <v>S1</v>
          </cell>
          <cell r="K858" t="str">
            <v>IKIP PENDIDIKAN</v>
          </cell>
          <cell r="L858" t="str">
            <v>PLAJU</v>
          </cell>
          <cell r="M858" t="str">
            <v>01/05/1975</v>
          </cell>
          <cell r="N858" t="str">
            <v>E13720</v>
          </cell>
          <cell r="O858" t="str">
            <v>RENBANG</v>
          </cell>
          <cell r="P858">
            <v>6</v>
          </cell>
          <cell r="Q858">
            <v>5</v>
          </cell>
          <cell r="R858">
            <v>6</v>
          </cell>
          <cell r="S858">
            <v>18.333333333333332</v>
          </cell>
          <cell r="T858">
            <v>7</v>
          </cell>
          <cell r="U858">
            <v>3</v>
          </cell>
          <cell r="V858">
            <v>-1</v>
          </cell>
          <cell r="W858">
            <v>50</v>
          </cell>
          <cell r="X858">
            <v>40097</v>
          </cell>
        </row>
        <row r="859">
          <cell r="A859" t="str">
            <v>454956</v>
          </cell>
          <cell r="B859" t="str">
            <v xml:space="preserve">SADIKIN    </v>
          </cell>
          <cell r="C859" t="str">
            <v>10</v>
          </cell>
          <cell r="D859" t="str">
            <v>01/04/2002</v>
          </cell>
          <cell r="E859" t="str">
            <v>PMK. CD-IV, HP &amp; FO</v>
          </cell>
          <cell r="F859" t="str">
            <v>10</v>
          </cell>
          <cell r="G859" t="str">
            <v>01/06/2001</v>
          </cell>
          <cell r="H859">
            <v>19353</v>
          </cell>
          <cell r="I859" t="str">
            <v>0000056654</v>
          </cell>
          <cell r="J859" t="str">
            <v>SD</v>
          </cell>
          <cell r="K859" t="str">
            <v>SEKOLAH DASAR</v>
          </cell>
          <cell r="L859" t="str">
            <v>PLAJU</v>
          </cell>
          <cell r="M859" t="str">
            <v>01/04/1972</v>
          </cell>
          <cell r="N859" t="str">
            <v>E13111</v>
          </cell>
          <cell r="O859" t="str">
            <v>CD &amp; GP</v>
          </cell>
          <cell r="P859">
            <v>6</v>
          </cell>
          <cell r="Q859">
            <v>5</v>
          </cell>
          <cell r="R859">
            <v>4</v>
          </cell>
          <cell r="S859">
            <v>15</v>
          </cell>
          <cell r="T859">
            <v>1</v>
          </cell>
          <cell r="U859">
            <v>3</v>
          </cell>
          <cell r="V859">
            <v>0</v>
          </cell>
          <cell r="W859">
            <v>52</v>
          </cell>
          <cell r="X859">
            <v>39441</v>
          </cell>
        </row>
        <row r="860">
          <cell r="A860" t="str">
            <v>454972</v>
          </cell>
          <cell r="B860" t="str">
            <v xml:space="preserve">SARJONO    </v>
          </cell>
          <cell r="C860" t="str">
            <v>09</v>
          </cell>
          <cell r="D860" t="str">
            <v>01/04/2003</v>
          </cell>
          <cell r="E860" t="str">
            <v>MPPK S/D 31082004</v>
          </cell>
          <cell r="F860" t="str">
            <v>08</v>
          </cell>
          <cell r="G860" t="str">
            <v>11/08/2003</v>
          </cell>
          <cell r="H860">
            <v>17756</v>
          </cell>
          <cell r="I860" t="str">
            <v>0000066655</v>
          </cell>
          <cell r="J860" t="str">
            <v>SMA</v>
          </cell>
          <cell r="K860" t="str">
            <v>P K MIGAS</v>
          </cell>
          <cell r="L860" t="str">
            <v>PLAJU</v>
          </cell>
          <cell r="M860" t="str">
            <v>07/05/1969</v>
          </cell>
          <cell r="N860" t="str">
            <v>E13730</v>
          </cell>
          <cell r="O860" t="str">
            <v>H I K</v>
          </cell>
          <cell r="P860">
            <v>6</v>
          </cell>
          <cell r="Q860">
            <v>5</v>
          </cell>
          <cell r="R860">
            <v>5</v>
          </cell>
          <cell r="S860">
            <v>16.666666666666668</v>
          </cell>
          <cell r="T860">
            <v>3</v>
          </cell>
          <cell r="U860">
            <v>1</v>
          </cell>
          <cell r="V860">
            <v>-1</v>
          </cell>
          <cell r="W860">
            <v>56</v>
          </cell>
          <cell r="X860">
            <v>37844</v>
          </cell>
        </row>
        <row r="861">
          <cell r="A861" t="str">
            <v>455199</v>
          </cell>
          <cell r="B861" t="str">
            <v xml:space="preserve">SUPARDI    </v>
          </cell>
          <cell r="C861" t="str">
            <v>11</v>
          </cell>
          <cell r="D861" t="str">
            <v>01/04/2002</v>
          </cell>
          <cell r="E861" t="str">
            <v>OPR. TANK RPM - O</v>
          </cell>
          <cell r="F861" t="str">
            <v>11</v>
          </cell>
          <cell r="G861" t="str">
            <v>03/01/2000</v>
          </cell>
          <cell r="H861">
            <v>18299</v>
          </cell>
          <cell r="I861" t="str">
            <v>0000055666</v>
          </cell>
          <cell r="J861" t="str">
            <v>SD</v>
          </cell>
          <cell r="K861" t="str">
            <v>SEKOLAH DASAR</v>
          </cell>
          <cell r="L861" t="str">
            <v>PLAJU</v>
          </cell>
          <cell r="M861" t="str">
            <v>15/01/1972</v>
          </cell>
          <cell r="N861" t="str">
            <v>E13119</v>
          </cell>
          <cell r="O861" t="str">
            <v>I T P</v>
          </cell>
          <cell r="P861">
            <v>6</v>
          </cell>
          <cell r="Q861">
            <v>6</v>
          </cell>
          <cell r="R861">
            <v>6</v>
          </cell>
          <cell r="S861">
            <v>20</v>
          </cell>
          <cell r="T861">
            <v>1</v>
          </cell>
          <cell r="U861">
            <v>4</v>
          </cell>
          <cell r="V861">
            <v>0</v>
          </cell>
          <cell r="W861">
            <v>54</v>
          </cell>
          <cell r="X861">
            <v>38388</v>
          </cell>
        </row>
        <row r="862">
          <cell r="A862" t="str">
            <v>455344</v>
          </cell>
          <cell r="B862" t="str">
            <v xml:space="preserve">TUKIMAN    </v>
          </cell>
          <cell r="C862" t="str">
            <v>10</v>
          </cell>
          <cell r="D862" t="str">
            <v>01/04/2002</v>
          </cell>
          <cell r="E862" t="str">
            <v>PMK. REACTOR ALKYLASI</v>
          </cell>
          <cell r="F862" t="str">
            <v>10</v>
          </cell>
          <cell r="G862" t="str">
            <v>03/01/2000</v>
          </cell>
          <cell r="H862">
            <v>19459</v>
          </cell>
          <cell r="I862" t="str">
            <v>0000055665</v>
          </cell>
          <cell r="J862" t="str">
            <v>SMA</v>
          </cell>
          <cell r="K862" t="str">
            <v>SMA/PASPAL/IPA</v>
          </cell>
          <cell r="L862" t="str">
            <v>PLAJU</v>
          </cell>
          <cell r="M862" t="str">
            <v>22/06/1973</v>
          </cell>
          <cell r="N862" t="str">
            <v>E13111</v>
          </cell>
          <cell r="O862" t="str">
            <v>CD &amp; GP</v>
          </cell>
          <cell r="P862">
            <v>6</v>
          </cell>
          <cell r="Q862">
            <v>6</v>
          </cell>
          <cell r="R862">
            <v>5</v>
          </cell>
          <cell r="S862">
            <v>18.333333333333332</v>
          </cell>
          <cell r="T862">
            <v>3</v>
          </cell>
          <cell r="U862">
            <v>4</v>
          </cell>
          <cell r="V862">
            <v>0</v>
          </cell>
          <cell r="W862">
            <v>51</v>
          </cell>
          <cell r="X862">
            <v>39548</v>
          </cell>
        </row>
        <row r="863">
          <cell r="A863" t="str">
            <v>455539</v>
          </cell>
          <cell r="B863" t="str">
            <v xml:space="preserve">M. SYAIFUL HUSNI  DRS  </v>
          </cell>
          <cell r="C863" t="str">
            <v>09</v>
          </cell>
          <cell r="D863" t="str">
            <v>01/10/2001</v>
          </cell>
          <cell r="E863" t="str">
            <v>AST. PENYIAPAN &amp; LINTAS DATA</v>
          </cell>
          <cell r="F863" t="str">
            <v>08</v>
          </cell>
          <cell r="G863" t="str">
            <v>01/10/2003</v>
          </cell>
          <cell r="H863">
            <v>18822</v>
          </cell>
          <cell r="I863" t="str">
            <v>0000056565</v>
          </cell>
          <cell r="J863" t="str">
            <v>S1</v>
          </cell>
          <cell r="K863" t="str">
            <v>EKONOMI MANAGEMENT</v>
          </cell>
          <cell r="L863" t="str">
            <v>PLAJU</v>
          </cell>
          <cell r="M863" t="str">
            <v>05/05/1975</v>
          </cell>
          <cell r="N863" t="str">
            <v>E13910</v>
          </cell>
          <cell r="O863" t="str">
            <v>OPERASI</v>
          </cell>
          <cell r="P863">
            <v>5</v>
          </cell>
          <cell r="Q863">
            <v>6</v>
          </cell>
          <cell r="R863">
            <v>5</v>
          </cell>
          <cell r="S863">
            <v>16.666666666666668</v>
          </cell>
          <cell r="T863">
            <v>7</v>
          </cell>
          <cell r="U863">
            <v>1</v>
          </cell>
          <cell r="V863">
            <v>-1</v>
          </cell>
          <cell r="W863">
            <v>53</v>
          </cell>
          <cell r="X863">
            <v>38911</v>
          </cell>
        </row>
        <row r="864">
          <cell r="A864" t="str">
            <v>455603</v>
          </cell>
          <cell r="B864" t="str">
            <v xml:space="preserve">O.L. TOBING    </v>
          </cell>
          <cell r="C864" t="str">
            <v>09</v>
          </cell>
          <cell r="D864" t="str">
            <v>01/04/2001</v>
          </cell>
          <cell r="E864" t="str">
            <v>AST.STOCK CEK/KODE</v>
          </cell>
          <cell r="F864" t="str">
            <v>07</v>
          </cell>
          <cell r="G864" t="str">
            <v>15/07/2002</v>
          </cell>
          <cell r="H864">
            <v>18928</v>
          </cell>
          <cell r="I864" t="str">
            <v>0000036665</v>
          </cell>
          <cell r="J864" t="str">
            <v>SMK</v>
          </cell>
          <cell r="K864" t="str">
            <v>SGA / SPG</v>
          </cell>
          <cell r="L864" t="str">
            <v>PLAJU</v>
          </cell>
          <cell r="M864" t="str">
            <v>05/05/1975</v>
          </cell>
          <cell r="N864" t="str">
            <v>E13A60</v>
          </cell>
          <cell r="O864" t="str">
            <v>PENGADAAN/JPK</v>
          </cell>
          <cell r="P864">
            <v>6</v>
          </cell>
          <cell r="Q864">
            <v>6</v>
          </cell>
          <cell r="R864">
            <v>5</v>
          </cell>
          <cell r="S864">
            <v>18.333333333333332</v>
          </cell>
          <cell r="T864">
            <v>3</v>
          </cell>
          <cell r="U864">
            <v>2</v>
          </cell>
          <cell r="V864">
            <v>-2</v>
          </cell>
          <cell r="W864">
            <v>53</v>
          </cell>
          <cell r="X864">
            <v>39017</v>
          </cell>
        </row>
        <row r="865">
          <cell r="A865" t="str">
            <v>455669</v>
          </cell>
          <cell r="B865" t="str">
            <v xml:space="preserve">TABRANI NAWAWI    </v>
          </cell>
          <cell r="C865" t="str">
            <v>09</v>
          </cell>
          <cell r="D865" t="str">
            <v>01/04/2001</v>
          </cell>
          <cell r="E865" t="str">
            <v>AST. JAGA PENY.PROD PL</v>
          </cell>
          <cell r="F865" t="str">
            <v>08</v>
          </cell>
          <cell r="G865" t="str">
            <v>01/06/2003</v>
          </cell>
          <cell r="H865">
            <v>19111</v>
          </cell>
          <cell r="I865" t="str">
            <v>0000066655</v>
          </cell>
          <cell r="J865" t="str">
            <v>D1</v>
          </cell>
          <cell r="K865" t="str">
            <v>PKL PENGOL&amp;PETKIM I</v>
          </cell>
          <cell r="L865" t="str">
            <v>PLAJU</v>
          </cell>
          <cell r="M865" t="str">
            <v>07/05/1975</v>
          </cell>
          <cell r="N865" t="str">
            <v>E13119</v>
          </cell>
          <cell r="O865" t="str">
            <v>I T P</v>
          </cell>
          <cell r="P865">
            <v>6</v>
          </cell>
          <cell r="Q865">
            <v>5</v>
          </cell>
          <cell r="R865">
            <v>5</v>
          </cell>
          <cell r="S865">
            <v>16.666666666666668</v>
          </cell>
          <cell r="T865">
            <v>4</v>
          </cell>
          <cell r="U865">
            <v>1</v>
          </cell>
          <cell r="V865">
            <v>-1</v>
          </cell>
          <cell r="W865">
            <v>52</v>
          </cell>
          <cell r="X865">
            <v>39199</v>
          </cell>
        </row>
        <row r="866">
          <cell r="A866" t="str">
            <v>455839</v>
          </cell>
          <cell r="B866" t="str">
            <v xml:space="preserve">T.H. HADIANTY    </v>
          </cell>
          <cell r="C866" t="str">
            <v>09</v>
          </cell>
          <cell r="D866" t="str">
            <v>01/04/2000</v>
          </cell>
          <cell r="E866" t="str">
            <v>AST. PERAWAT SHIFT I</v>
          </cell>
          <cell r="F866" t="str">
            <v>08</v>
          </cell>
          <cell r="G866" t="str">
            <v>03/01/2000</v>
          </cell>
          <cell r="H866">
            <v>19674</v>
          </cell>
          <cell r="I866" t="str">
            <v>0000065565</v>
          </cell>
          <cell r="J866" t="str">
            <v>SMK</v>
          </cell>
          <cell r="K866" t="str">
            <v>SEK PENGATUR RAWAT</v>
          </cell>
          <cell r="L866" t="str">
            <v>PLAJU</v>
          </cell>
          <cell r="M866" t="str">
            <v>13/05/1975</v>
          </cell>
          <cell r="N866" t="str">
            <v>E13Y60</v>
          </cell>
          <cell r="O866" t="str">
            <v>INST. RAWAT INAP</v>
          </cell>
          <cell r="P866">
            <v>5</v>
          </cell>
          <cell r="Q866">
            <v>6</v>
          </cell>
          <cell r="R866">
            <v>5</v>
          </cell>
          <cell r="S866">
            <v>16.666666666666668</v>
          </cell>
          <cell r="T866">
            <v>3</v>
          </cell>
          <cell r="U866">
            <v>4</v>
          </cell>
          <cell r="V866">
            <v>-1</v>
          </cell>
          <cell r="W866">
            <v>51</v>
          </cell>
          <cell r="X866">
            <v>39763</v>
          </cell>
        </row>
        <row r="867">
          <cell r="A867" t="str">
            <v>455888</v>
          </cell>
          <cell r="B867" t="str">
            <v xml:space="preserve">JOKO UNTUNG    </v>
          </cell>
          <cell r="C867" t="str">
            <v>09</v>
          </cell>
          <cell r="D867" t="str">
            <v>01/04/2003</v>
          </cell>
          <cell r="E867" t="str">
            <v>AST. ALKYLASI &amp; SAU</v>
          </cell>
          <cell r="F867" t="str">
            <v>08</v>
          </cell>
          <cell r="G867" t="str">
            <v>01/08/2003</v>
          </cell>
          <cell r="H867">
            <v>18959</v>
          </cell>
          <cell r="I867" t="str">
            <v>0000056656</v>
          </cell>
          <cell r="J867" t="str">
            <v>SMA</v>
          </cell>
          <cell r="K867" t="str">
            <v>PK. KILANG</v>
          </cell>
          <cell r="L867" t="str">
            <v>PLAJU</v>
          </cell>
          <cell r="M867" t="str">
            <v>14/05/1975</v>
          </cell>
          <cell r="N867" t="str">
            <v>E13111</v>
          </cell>
          <cell r="O867" t="str">
            <v>CD &amp; GP</v>
          </cell>
          <cell r="P867">
            <v>6</v>
          </cell>
          <cell r="Q867">
            <v>5</v>
          </cell>
          <cell r="R867">
            <v>6</v>
          </cell>
          <cell r="S867">
            <v>18.333333333333332</v>
          </cell>
          <cell r="T867">
            <v>3</v>
          </cell>
          <cell r="U867">
            <v>1</v>
          </cell>
          <cell r="V867">
            <v>-1</v>
          </cell>
          <cell r="W867">
            <v>53</v>
          </cell>
          <cell r="X867">
            <v>39048</v>
          </cell>
        </row>
        <row r="868">
          <cell r="A868" t="str">
            <v>455928</v>
          </cell>
          <cell r="B868" t="str">
            <v xml:space="preserve">C.M.B. HARTANA  IR  </v>
          </cell>
          <cell r="C868" t="str">
            <v>04</v>
          </cell>
          <cell r="D868" t="str">
            <v>01/10/2000</v>
          </cell>
          <cell r="E868" t="str">
            <v>KA. BAG PROYEK ENJINIRING</v>
          </cell>
          <cell r="F868" t="str">
            <v>03</v>
          </cell>
          <cell r="G868" t="str">
            <v>25/03/2004</v>
          </cell>
          <cell r="H868">
            <v>18590</v>
          </cell>
          <cell r="I868" t="str">
            <v>0000056666</v>
          </cell>
          <cell r="J868" t="str">
            <v>S1</v>
          </cell>
          <cell r="K868" t="str">
            <v>TEKNIK SIPIL</v>
          </cell>
          <cell r="L868" t="str">
            <v>PLAJU</v>
          </cell>
          <cell r="M868" t="str">
            <v>15/05/1975</v>
          </cell>
          <cell r="N868" t="str">
            <v>E13330</v>
          </cell>
          <cell r="O868" t="str">
            <v>PROY ENJ</v>
          </cell>
          <cell r="P868">
            <v>6</v>
          </cell>
          <cell r="Q868">
            <v>6</v>
          </cell>
          <cell r="R868">
            <v>6</v>
          </cell>
          <cell r="S868">
            <v>20</v>
          </cell>
          <cell r="T868">
            <v>7</v>
          </cell>
          <cell r="U868">
            <v>0</v>
          </cell>
          <cell r="V868">
            <v>-1</v>
          </cell>
          <cell r="W868">
            <v>54</v>
          </cell>
          <cell r="X868">
            <v>38679</v>
          </cell>
        </row>
        <row r="869">
          <cell r="A869" t="str">
            <v>455977</v>
          </cell>
          <cell r="B869" t="str">
            <v xml:space="preserve">M. ISA AZHARI  BSC  </v>
          </cell>
          <cell r="C869" t="str">
            <v>09</v>
          </cell>
          <cell r="D869" t="str">
            <v>01/04/2001</v>
          </cell>
          <cell r="E869" t="str">
            <v>AST. JAGA CONS POLYPROPYL</v>
          </cell>
          <cell r="F869" t="str">
            <v>08</v>
          </cell>
          <cell r="G869" t="str">
            <v>16/09/2002</v>
          </cell>
          <cell r="H869">
            <v>19644</v>
          </cell>
          <cell r="I869" t="str">
            <v>0000066556</v>
          </cell>
          <cell r="J869" t="str">
            <v>D3</v>
          </cell>
          <cell r="K869" t="str">
            <v>AK KEU DAN PERBANKAN</v>
          </cell>
          <cell r="L869" t="str">
            <v>PLAJU</v>
          </cell>
          <cell r="M869" t="str">
            <v>15/05/1975</v>
          </cell>
          <cell r="N869" t="str">
            <v>E13131</v>
          </cell>
          <cell r="O869" t="str">
            <v>P P</v>
          </cell>
          <cell r="P869">
            <v>5</v>
          </cell>
          <cell r="Q869">
            <v>5</v>
          </cell>
          <cell r="R869">
            <v>6</v>
          </cell>
          <cell r="S869">
            <v>16.666666666666668</v>
          </cell>
          <cell r="T869">
            <v>6</v>
          </cell>
          <cell r="U869">
            <v>2</v>
          </cell>
          <cell r="V869">
            <v>-1</v>
          </cell>
          <cell r="W869">
            <v>51</v>
          </cell>
          <cell r="X869">
            <v>39733</v>
          </cell>
        </row>
        <row r="870">
          <cell r="A870" t="str">
            <v>456113</v>
          </cell>
          <cell r="B870" t="str">
            <v xml:space="preserve">A. KADIR ZAILANI    </v>
          </cell>
          <cell r="C870" t="str">
            <v>10</v>
          </cell>
          <cell r="D870" t="str">
            <v>01/04/2003</v>
          </cell>
          <cell r="E870" t="str">
            <v>AST. JAGA PK</v>
          </cell>
          <cell r="F870" t="str">
            <v>08</v>
          </cell>
          <cell r="G870" t="str">
            <v>01/10/2003</v>
          </cell>
          <cell r="H870">
            <v>18871</v>
          </cell>
          <cell r="I870" t="str">
            <v>0000045666</v>
          </cell>
          <cell r="J870" t="str">
            <v>SD</v>
          </cell>
          <cell r="K870" t="str">
            <v>SEKOLAH DASAR</v>
          </cell>
          <cell r="L870" t="str">
            <v>PLAJU</v>
          </cell>
          <cell r="M870" t="str">
            <v>17/06/1972</v>
          </cell>
          <cell r="N870" t="str">
            <v>E13410</v>
          </cell>
          <cell r="O870" t="str">
            <v>PK. LAT &amp; ADM</v>
          </cell>
          <cell r="P870">
            <v>6</v>
          </cell>
          <cell r="Q870">
            <v>6</v>
          </cell>
          <cell r="R870">
            <v>6</v>
          </cell>
          <cell r="S870">
            <v>20</v>
          </cell>
          <cell r="T870">
            <v>1</v>
          </cell>
          <cell r="U870">
            <v>1</v>
          </cell>
          <cell r="V870">
            <v>-2</v>
          </cell>
          <cell r="W870">
            <v>53</v>
          </cell>
          <cell r="X870">
            <v>38960</v>
          </cell>
        </row>
        <row r="871">
          <cell r="A871" t="str">
            <v>456121</v>
          </cell>
          <cell r="B871" t="str">
            <v xml:space="preserve">ACHMAD    </v>
          </cell>
          <cell r="C871" t="str">
            <v>10</v>
          </cell>
          <cell r="D871" t="str">
            <v>01/04/2003</v>
          </cell>
          <cell r="E871" t="str">
            <v>PMK. RDU I/II &amp; HAWS</v>
          </cell>
          <cell r="F871" t="str">
            <v>10</v>
          </cell>
          <cell r="G871" t="str">
            <v>01/06/2001</v>
          </cell>
          <cell r="H871">
            <v>18510</v>
          </cell>
          <cell r="I871" t="str">
            <v>0000066655</v>
          </cell>
          <cell r="J871" t="str">
            <v>SMP</v>
          </cell>
          <cell r="K871" t="str">
            <v>S M P</v>
          </cell>
          <cell r="L871" t="str">
            <v>PLAJU</v>
          </cell>
          <cell r="M871" t="str">
            <v>22/06/1970</v>
          </cell>
          <cell r="N871" t="str">
            <v>E13111</v>
          </cell>
          <cell r="O871" t="str">
            <v>CD &amp; GP</v>
          </cell>
          <cell r="P871">
            <v>6</v>
          </cell>
          <cell r="Q871">
            <v>5</v>
          </cell>
          <cell r="R871">
            <v>5</v>
          </cell>
          <cell r="S871">
            <v>16.666666666666668</v>
          </cell>
          <cell r="T871">
            <v>2</v>
          </cell>
          <cell r="U871">
            <v>3</v>
          </cell>
          <cell r="V871">
            <v>0</v>
          </cell>
          <cell r="W871">
            <v>54</v>
          </cell>
          <cell r="X871">
            <v>38599</v>
          </cell>
        </row>
        <row r="872">
          <cell r="A872" t="str">
            <v>456138</v>
          </cell>
          <cell r="B872" t="str">
            <v xml:space="preserve">ACHMAD SALINI    </v>
          </cell>
          <cell r="C872" t="str">
            <v>10</v>
          </cell>
          <cell r="D872" t="str">
            <v>01/04/2002</v>
          </cell>
          <cell r="E872" t="str">
            <v>PMK. CONS PD METER</v>
          </cell>
          <cell r="F872" t="str">
            <v>10</v>
          </cell>
          <cell r="G872" t="str">
            <v>01/05/2001</v>
          </cell>
          <cell r="H872">
            <v>18284</v>
          </cell>
          <cell r="I872" t="str">
            <v>0000034555</v>
          </cell>
          <cell r="J872" t="str">
            <v>SMA</v>
          </cell>
          <cell r="K872" t="str">
            <v>S.M.A / SOSIAL</v>
          </cell>
          <cell r="L872" t="str">
            <v>SUNGAI GERONG</v>
          </cell>
          <cell r="M872" t="str">
            <v>01/05/1970</v>
          </cell>
          <cell r="N872" t="str">
            <v>E13119</v>
          </cell>
          <cell r="O872" t="str">
            <v>I T P</v>
          </cell>
          <cell r="P872">
            <v>5</v>
          </cell>
          <cell r="Q872">
            <v>5</v>
          </cell>
          <cell r="R872">
            <v>5</v>
          </cell>
          <cell r="S872">
            <v>15</v>
          </cell>
          <cell r="T872">
            <v>3</v>
          </cell>
          <cell r="U872">
            <v>3</v>
          </cell>
          <cell r="V872">
            <v>0</v>
          </cell>
          <cell r="W872">
            <v>54</v>
          </cell>
          <cell r="X872">
            <v>38373</v>
          </cell>
        </row>
        <row r="873">
          <cell r="A873" t="str">
            <v>456146</v>
          </cell>
          <cell r="B873" t="str">
            <v xml:space="preserve">ANSOR EFFENDI    </v>
          </cell>
          <cell r="C873" t="str">
            <v>10</v>
          </cell>
          <cell r="D873" t="str">
            <v>01/04/2003</v>
          </cell>
          <cell r="E873" t="str">
            <v>PMK. SLOP SYSTEM SG</v>
          </cell>
          <cell r="F873" t="str">
            <v>10</v>
          </cell>
          <cell r="G873" t="str">
            <v>01/10/2002</v>
          </cell>
          <cell r="H873">
            <v>18824</v>
          </cell>
          <cell r="I873" t="str">
            <v>0000054565</v>
          </cell>
          <cell r="J873" t="str">
            <v>SMA</v>
          </cell>
          <cell r="K873" t="str">
            <v>SMA.SOS/PERSAMAAN</v>
          </cell>
          <cell r="L873" t="str">
            <v>SUNGAI GERONG</v>
          </cell>
          <cell r="M873" t="str">
            <v>21/04/1970</v>
          </cell>
          <cell r="N873" t="str">
            <v>E13119</v>
          </cell>
          <cell r="O873" t="str">
            <v>I T P</v>
          </cell>
          <cell r="P873">
            <v>5</v>
          </cell>
          <cell r="Q873">
            <v>6</v>
          </cell>
          <cell r="R873">
            <v>5</v>
          </cell>
          <cell r="S873">
            <v>16.666666666666668</v>
          </cell>
          <cell r="T873">
            <v>3</v>
          </cell>
          <cell r="U873">
            <v>2</v>
          </cell>
          <cell r="V873">
            <v>0</v>
          </cell>
          <cell r="W873">
            <v>53</v>
          </cell>
          <cell r="X873">
            <v>38913</v>
          </cell>
        </row>
        <row r="874">
          <cell r="A874" t="str">
            <v>456195</v>
          </cell>
          <cell r="B874" t="str">
            <v xml:space="preserve">K.ABDUL RACHMAN    </v>
          </cell>
          <cell r="C874" t="str">
            <v>09</v>
          </cell>
          <cell r="D874" t="str">
            <v>01/10/2003</v>
          </cell>
          <cell r="E874" t="str">
            <v>MPPK S/D 30112004</v>
          </cell>
          <cell r="F874" t="str">
            <v>09</v>
          </cell>
          <cell r="G874" t="str">
            <v>17/11/2003</v>
          </cell>
          <cell r="H874">
            <v>17854</v>
          </cell>
          <cell r="I874" t="str">
            <v>0000065565</v>
          </cell>
          <cell r="J874" t="str">
            <v>SMA</v>
          </cell>
          <cell r="K874" t="str">
            <v>SMA-PASPAL/PERSAMAAN</v>
          </cell>
          <cell r="L874" t="str">
            <v>SUNGAI GERONG</v>
          </cell>
          <cell r="M874" t="str">
            <v>01/05/1970</v>
          </cell>
          <cell r="N874" t="str">
            <v>E13730</v>
          </cell>
          <cell r="O874" t="str">
            <v>H I K</v>
          </cell>
          <cell r="P874">
            <v>5</v>
          </cell>
          <cell r="Q874">
            <v>6</v>
          </cell>
          <cell r="R874">
            <v>5</v>
          </cell>
          <cell r="S874">
            <v>16.666666666666668</v>
          </cell>
          <cell r="T874">
            <v>3</v>
          </cell>
          <cell r="U874">
            <v>1</v>
          </cell>
          <cell r="V874">
            <v>0</v>
          </cell>
          <cell r="W874">
            <v>56</v>
          </cell>
          <cell r="X874">
            <v>37942</v>
          </cell>
        </row>
        <row r="875">
          <cell r="A875" t="str">
            <v>456227</v>
          </cell>
          <cell r="B875" t="str">
            <v xml:space="preserve">M. ASNIL    </v>
          </cell>
          <cell r="C875" t="str">
            <v>09</v>
          </cell>
          <cell r="D875" t="str">
            <v>01/10/2001</v>
          </cell>
          <cell r="E875" t="str">
            <v>MPPK S/D 31122004</v>
          </cell>
          <cell r="F875" t="str">
            <v>08</v>
          </cell>
          <cell r="G875" t="str">
            <v>04/12/2003</v>
          </cell>
          <cell r="H875">
            <v>17871</v>
          </cell>
          <cell r="I875" t="str">
            <v>0000055555</v>
          </cell>
          <cell r="J875" t="str">
            <v>SMA</v>
          </cell>
          <cell r="K875" t="str">
            <v>SMA-PASPAL/PERSAMAAN</v>
          </cell>
          <cell r="L875" t="str">
            <v>PLAJU</v>
          </cell>
          <cell r="M875" t="str">
            <v>14/05/1970</v>
          </cell>
          <cell r="N875" t="str">
            <v>E13730</v>
          </cell>
          <cell r="O875" t="str">
            <v>H I K</v>
          </cell>
          <cell r="P875">
            <v>5</v>
          </cell>
          <cell r="Q875">
            <v>5</v>
          </cell>
          <cell r="R875">
            <v>5</v>
          </cell>
          <cell r="S875">
            <v>15</v>
          </cell>
          <cell r="T875">
            <v>3</v>
          </cell>
          <cell r="U875">
            <v>1</v>
          </cell>
          <cell r="V875">
            <v>-1</v>
          </cell>
          <cell r="W875">
            <v>56</v>
          </cell>
          <cell r="X875">
            <v>37959</v>
          </cell>
        </row>
        <row r="876">
          <cell r="A876" t="str">
            <v>456357</v>
          </cell>
          <cell r="B876" t="str">
            <v xml:space="preserve">ZAINAL ARIPIN    </v>
          </cell>
          <cell r="C876" t="str">
            <v>11</v>
          </cell>
          <cell r="D876" t="str">
            <v>01/04/2000</v>
          </cell>
          <cell r="E876" t="str">
            <v>OPR. PK</v>
          </cell>
          <cell r="F876" t="str">
            <v>11</v>
          </cell>
          <cell r="G876" t="str">
            <v>03/01/2000</v>
          </cell>
          <cell r="H876">
            <v>20002</v>
          </cell>
          <cell r="I876" t="str">
            <v>0000055664</v>
          </cell>
          <cell r="J876" t="str">
            <v>SMP</v>
          </cell>
          <cell r="K876" t="str">
            <v>S M P</v>
          </cell>
          <cell r="L876" t="str">
            <v>PLAJU</v>
          </cell>
          <cell r="M876" t="str">
            <v>28/03/1972</v>
          </cell>
          <cell r="N876" t="str">
            <v>E13410</v>
          </cell>
          <cell r="O876" t="str">
            <v>PK. LAT &amp; ADM</v>
          </cell>
          <cell r="P876">
            <v>6</v>
          </cell>
          <cell r="Q876">
            <v>6</v>
          </cell>
          <cell r="R876">
            <v>4</v>
          </cell>
          <cell r="S876">
            <v>16.666666666666668</v>
          </cell>
          <cell r="T876">
            <v>2</v>
          </cell>
          <cell r="U876">
            <v>4</v>
          </cell>
          <cell r="V876">
            <v>0</v>
          </cell>
          <cell r="W876">
            <v>50</v>
          </cell>
          <cell r="X876">
            <v>40091</v>
          </cell>
        </row>
        <row r="877">
          <cell r="A877" t="str">
            <v>456365</v>
          </cell>
          <cell r="B877" t="str">
            <v xml:space="preserve">ZUHDI    </v>
          </cell>
          <cell r="C877" t="str">
            <v>10</v>
          </cell>
          <cell r="D877" t="str">
            <v>01/10/2001</v>
          </cell>
          <cell r="E877" t="str">
            <v>AST. LIGHT END &amp; TREAT</v>
          </cell>
          <cell r="F877" t="str">
            <v>08</v>
          </cell>
          <cell r="G877" t="str">
            <v>07/08/2003</v>
          </cell>
          <cell r="H877">
            <v>18126</v>
          </cell>
          <cell r="I877" t="str">
            <v>0000056566</v>
          </cell>
          <cell r="J877" t="str">
            <v>SD</v>
          </cell>
          <cell r="K877" t="str">
            <v>SEKOLAH DASAR</v>
          </cell>
          <cell r="L877" t="str">
            <v>SUNGAI GERONG</v>
          </cell>
          <cell r="M877" t="str">
            <v>22/06/1971</v>
          </cell>
          <cell r="N877" t="str">
            <v>E13112</v>
          </cell>
          <cell r="O877" t="str">
            <v>CD &amp; L</v>
          </cell>
          <cell r="P877">
            <v>5</v>
          </cell>
          <cell r="Q877">
            <v>6</v>
          </cell>
          <cell r="R877">
            <v>6</v>
          </cell>
          <cell r="S877">
            <v>18.333333333333332</v>
          </cell>
          <cell r="T877">
            <v>1</v>
          </cell>
          <cell r="U877">
            <v>1</v>
          </cell>
          <cell r="V877">
            <v>-2</v>
          </cell>
          <cell r="W877">
            <v>55</v>
          </cell>
          <cell r="X877">
            <v>38215</v>
          </cell>
        </row>
        <row r="878">
          <cell r="A878" t="str">
            <v>456398</v>
          </cell>
          <cell r="B878" t="str">
            <v xml:space="preserve">MUSA MAMAD  ST  </v>
          </cell>
          <cell r="C878" t="str">
            <v>07</v>
          </cell>
          <cell r="D878" t="str">
            <v>01/10/1998</v>
          </cell>
          <cell r="E878" t="str">
            <v>K.K.M. TB.SUKAKARYA</v>
          </cell>
          <cell r="F878" t="str">
            <v>07</v>
          </cell>
          <cell r="G878" t="str">
            <v>03/01/2000</v>
          </cell>
          <cell r="H878">
            <v>20632</v>
          </cell>
          <cell r="I878" t="str">
            <v>0000045555</v>
          </cell>
          <cell r="J878" t="str">
            <v>S1</v>
          </cell>
          <cell r="K878" t="str">
            <v>TEKNIK MESIN</v>
          </cell>
          <cell r="L878" t="str">
            <v>PLAJU</v>
          </cell>
          <cell r="M878" t="str">
            <v>17/05/1975</v>
          </cell>
          <cell r="N878" t="str">
            <v>E13C00</v>
          </cell>
          <cell r="O878" t="str">
            <v>DOK &amp; PKP</v>
          </cell>
          <cell r="P878">
            <v>5</v>
          </cell>
          <cell r="Q878">
            <v>5</v>
          </cell>
          <cell r="R878">
            <v>5</v>
          </cell>
          <cell r="S878">
            <v>15</v>
          </cell>
          <cell r="T878">
            <v>7</v>
          </cell>
          <cell r="U878">
            <v>4</v>
          </cell>
          <cell r="V878">
            <v>0</v>
          </cell>
          <cell r="W878">
            <v>48</v>
          </cell>
          <cell r="X878">
            <v>40720</v>
          </cell>
        </row>
        <row r="879">
          <cell r="A879" t="str">
            <v>456584</v>
          </cell>
          <cell r="B879" t="str">
            <v xml:space="preserve">M. HUSEIN AZHARY  S.IP  </v>
          </cell>
          <cell r="C879" t="str">
            <v>07</v>
          </cell>
          <cell r="D879" t="str">
            <v>01/04/2003</v>
          </cell>
          <cell r="E879" t="str">
            <v>MPPK S/D 31052004</v>
          </cell>
          <cell r="F879" t="str">
            <v>07</v>
          </cell>
          <cell r="G879" t="str">
            <v>05/05/2003</v>
          </cell>
          <cell r="H879">
            <v>17658</v>
          </cell>
          <cell r="I879" t="str">
            <v>0000045565</v>
          </cell>
          <cell r="J879" t="str">
            <v>S1</v>
          </cell>
          <cell r="K879" t="str">
            <v>ADMINISTRASI NEGARA</v>
          </cell>
          <cell r="L879" t="str">
            <v>PLAJU</v>
          </cell>
          <cell r="M879" t="str">
            <v>20/05/1975</v>
          </cell>
          <cell r="N879" t="str">
            <v>E13730</v>
          </cell>
          <cell r="O879" t="str">
            <v>H I K</v>
          </cell>
          <cell r="P879">
            <v>5</v>
          </cell>
          <cell r="Q879">
            <v>6</v>
          </cell>
          <cell r="R879">
            <v>5</v>
          </cell>
          <cell r="S879">
            <v>16.666666666666668</v>
          </cell>
          <cell r="T879">
            <v>7</v>
          </cell>
          <cell r="U879">
            <v>1</v>
          </cell>
          <cell r="V879">
            <v>0</v>
          </cell>
          <cell r="W879">
            <v>56</v>
          </cell>
          <cell r="X879">
            <v>37746</v>
          </cell>
        </row>
        <row r="880">
          <cell r="A880" t="str">
            <v>456592</v>
          </cell>
          <cell r="B880" t="str">
            <v xml:space="preserve">M. TOHIR    </v>
          </cell>
          <cell r="C880" t="str">
            <v>10</v>
          </cell>
          <cell r="D880" t="str">
            <v>01/04/2000</v>
          </cell>
          <cell r="E880" t="str">
            <v>AST. JAGA AREA - II PL</v>
          </cell>
          <cell r="F880" t="str">
            <v>09</v>
          </cell>
          <cell r="G880" t="str">
            <v>03/01/2000</v>
          </cell>
          <cell r="H880">
            <v>20339</v>
          </cell>
          <cell r="I880" t="str">
            <v>0000065565</v>
          </cell>
          <cell r="J880" t="str">
            <v>SMA</v>
          </cell>
          <cell r="K880" t="str">
            <v>S.M.A / SOSIAL</v>
          </cell>
          <cell r="L880" t="str">
            <v>PLAJU</v>
          </cell>
          <cell r="M880" t="str">
            <v>20/05/1975</v>
          </cell>
          <cell r="N880" t="str">
            <v>E13119</v>
          </cell>
          <cell r="O880" t="str">
            <v>I T P</v>
          </cell>
          <cell r="P880">
            <v>5</v>
          </cell>
          <cell r="Q880">
            <v>6</v>
          </cell>
          <cell r="R880">
            <v>5</v>
          </cell>
          <cell r="S880">
            <v>16.666666666666668</v>
          </cell>
          <cell r="T880">
            <v>3</v>
          </cell>
          <cell r="U880">
            <v>4</v>
          </cell>
          <cell r="V880">
            <v>-1</v>
          </cell>
          <cell r="W880">
            <v>49</v>
          </cell>
          <cell r="X880">
            <v>40428</v>
          </cell>
        </row>
        <row r="881">
          <cell r="A881" t="str">
            <v>456608</v>
          </cell>
          <cell r="B881" t="str">
            <v xml:space="preserve">MALIKUS SYAHIER    </v>
          </cell>
          <cell r="C881" t="str">
            <v>09</v>
          </cell>
          <cell r="D881" t="str">
            <v>01/04/2001</v>
          </cell>
          <cell r="E881" t="str">
            <v>AST. JAGA LAB SG</v>
          </cell>
          <cell r="F881" t="str">
            <v>07</v>
          </cell>
          <cell r="G881" t="str">
            <v>01/10/2000</v>
          </cell>
          <cell r="H881">
            <v>18204</v>
          </cell>
          <cell r="I881" t="str">
            <v>0000056566</v>
          </cell>
          <cell r="J881" t="str">
            <v>D3</v>
          </cell>
          <cell r="K881" t="str">
            <v>SM HUKUM UMUM</v>
          </cell>
          <cell r="L881" t="str">
            <v>SUNGAI GERONG</v>
          </cell>
          <cell r="M881" t="str">
            <v>20/05/1975</v>
          </cell>
          <cell r="N881" t="str">
            <v>E13140</v>
          </cell>
          <cell r="O881" t="str">
            <v>LABORATORIUM</v>
          </cell>
          <cell r="P881">
            <v>5</v>
          </cell>
          <cell r="Q881">
            <v>6</v>
          </cell>
          <cell r="R881">
            <v>6</v>
          </cell>
          <cell r="S881">
            <v>18.333333333333332</v>
          </cell>
          <cell r="T881">
            <v>6</v>
          </cell>
          <cell r="U881">
            <v>4</v>
          </cell>
          <cell r="V881">
            <v>-2</v>
          </cell>
          <cell r="W881">
            <v>55</v>
          </cell>
          <cell r="X881">
            <v>38293</v>
          </cell>
        </row>
        <row r="882">
          <cell r="A882" t="str">
            <v>457223</v>
          </cell>
          <cell r="B882" t="str">
            <v xml:space="preserve">Z. ABIDIN FIKRI    </v>
          </cell>
          <cell r="C882" t="str">
            <v>09</v>
          </cell>
          <cell r="D882" t="str">
            <v>01/04/2002</v>
          </cell>
          <cell r="E882" t="str">
            <v>AST. JAGA LAB PETRO KIMIA</v>
          </cell>
          <cell r="F882" t="str">
            <v>07</v>
          </cell>
          <cell r="G882" t="str">
            <v>11/06/2001</v>
          </cell>
          <cell r="H882">
            <v>19966</v>
          </cell>
          <cell r="I882" t="str">
            <v>0000055666</v>
          </cell>
          <cell r="J882" t="str">
            <v>SMK</v>
          </cell>
          <cell r="K882" t="str">
            <v>S.T.M. KIMIA</v>
          </cell>
          <cell r="L882" t="str">
            <v>PLAJU</v>
          </cell>
          <cell r="M882" t="str">
            <v>27/05/1975</v>
          </cell>
          <cell r="N882" t="str">
            <v>E13140</v>
          </cell>
          <cell r="O882" t="str">
            <v>LABORATORIUM</v>
          </cell>
          <cell r="P882">
            <v>6</v>
          </cell>
          <cell r="Q882">
            <v>6</v>
          </cell>
          <cell r="R882">
            <v>6</v>
          </cell>
          <cell r="S882">
            <v>20</v>
          </cell>
          <cell r="T882">
            <v>3</v>
          </cell>
          <cell r="U882">
            <v>3</v>
          </cell>
          <cell r="V882">
            <v>-2</v>
          </cell>
          <cell r="W882">
            <v>50</v>
          </cell>
          <cell r="X882">
            <v>40055</v>
          </cell>
        </row>
        <row r="883">
          <cell r="A883" t="str">
            <v>457629</v>
          </cell>
          <cell r="B883" t="str">
            <v xml:space="preserve">AHKMAD ARIFIN  S.IP  </v>
          </cell>
          <cell r="C883" t="str">
            <v>10</v>
          </cell>
          <cell r="D883" t="str">
            <v>01/04/2001</v>
          </cell>
          <cell r="E883" t="str">
            <v>AST. CD-IV, HP &amp; FO</v>
          </cell>
          <cell r="F883" t="str">
            <v>08</v>
          </cell>
          <cell r="G883" t="str">
            <v>01/08/2003</v>
          </cell>
          <cell r="H883">
            <v>19215</v>
          </cell>
          <cell r="I883" t="str">
            <v>0000066565</v>
          </cell>
          <cell r="J883" t="str">
            <v>S1</v>
          </cell>
          <cell r="K883" t="str">
            <v>SOSPOL PEMERINTAHAN</v>
          </cell>
          <cell r="L883" t="str">
            <v>PLAJU</v>
          </cell>
          <cell r="M883" t="str">
            <v>18/01/1973</v>
          </cell>
          <cell r="N883" t="str">
            <v>E13111</v>
          </cell>
          <cell r="O883" t="str">
            <v>CD &amp; GP</v>
          </cell>
          <cell r="P883">
            <v>5</v>
          </cell>
          <cell r="Q883">
            <v>6</v>
          </cell>
          <cell r="R883">
            <v>5</v>
          </cell>
          <cell r="S883">
            <v>16.666666666666668</v>
          </cell>
          <cell r="T883">
            <v>7</v>
          </cell>
          <cell r="U883">
            <v>1</v>
          </cell>
          <cell r="V883">
            <v>-2</v>
          </cell>
          <cell r="W883">
            <v>52</v>
          </cell>
          <cell r="X883">
            <v>39303</v>
          </cell>
        </row>
        <row r="884">
          <cell r="A884" t="str">
            <v>457637</v>
          </cell>
          <cell r="B884" t="str">
            <v xml:space="preserve">AHMAD    </v>
          </cell>
          <cell r="C884" t="str">
            <v>09</v>
          </cell>
          <cell r="D884" t="str">
            <v>01/04/2002</v>
          </cell>
          <cell r="E884" t="str">
            <v>TEKNISI SCAFFOLD</v>
          </cell>
          <cell r="F884" t="str">
            <v>09</v>
          </cell>
          <cell r="G884" t="str">
            <v>01/10/2002</v>
          </cell>
          <cell r="H884">
            <v>18347</v>
          </cell>
          <cell r="I884" t="str">
            <v>0000036664</v>
          </cell>
          <cell r="J884" t="str">
            <v>SMK</v>
          </cell>
          <cell r="K884" t="str">
            <v>SGA / SPG</v>
          </cell>
          <cell r="L884" t="str">
            <v>PLAJU</v>
          </cell>
          <cell r="M884" t="str">
            <v>04/07/1974</v>
          </cell>
          <cell r="N884" t="str">
            <v>E13A50</v>
          </cell>
          <cell r="O884" t="str">
            <v>BENGKEL</v>
          </cell>
          <cell r="P884">
            <v>6</v>
          </cell>
          <cell r="Q884">
            <v>6</v>
          </cell>
          <cell r="R884">
            <v>4</v>
          </cell>
          <cell r="S884">
            <v>16.666666666666668</v>
          </cell>
          <cell r="T884">
            <v>3</v>
          </cell>
          <cell r="U884">
            <v>2</v>
          </cell>
          <cell r="V884">
            <v>0</v>
          </cell>
          <cell r="W884">
            <v>54</v>
          </cell>
          <cell r="X884">
            <v>38436</v>
          </cell>
        </row>
        <row r="885">
          <cell r="A885" t="str">
            <v>457653</v>
          </cell>
          <cell r="B885" t="str">
            <v xml:space="preserve">ALAUDIN CHOZIM    </v>
          </cell>
          <cell r="C885" t="str">
            <v>09</v>
          </cell>
          <cell r="D885" t="str">
            <v>01/04/2003</v>
          </cell>
          <cell r="E885" t="str">
            <v>AST. KK PROD.I</v>
          </cell>
          <cell r="F885" t="str">
            <v>07</v>
          </cell>
          <cell r="G885" t="str">
            <v>01/10/2003</v>
          </cell>
          <cell r="H885">
            <v>18712</v>
          </cell>
          <cell r="I885" t="str">
            <v>0000066655</v>
          </cell>
          <cell r="J885" t="str">
            <v>SMK</v>
          </cell>
          <cell r="K885" t="str">
            <v>S T M / MESIN</v>
          </cell>
          <cell r="L885" t="str">
            <v>SUNGAI GERONG</v>
          </cell>
          <cell r="M885" t="str">
            <v>16/11/1974</v>
          </cell>
          <cell r="N885" t="str">
            <v>E13420</v>
          </cell>
          <cell r="O885" t="str">
            <v>K &amp; KLK</v>
          </cell>
          <cell r="P885">
            <v>6</v>
          </cell>
          <cell r="Q885">
            <v>5</v>
          </cell>
          <cell r="R885">
            <v>5</v>
          </cell>
          <cell r="S885">
            <v>16.666666666666668</v>
          </cell>
          <cell r="T885">
            <v>3</v>
          </cell>
          <cell r="U885">
            <v>1</v>
          </cell>
          <cell r="V885">
            <v>-2</v>
          </cell>
          <cell r="W885">
            <v>53</v>
          </cell>
          <cell r="X885">
            <v>38801</v>
          </cell>
        </row>
        <row r="886">
          <cell r="A886" t="str">
            <v>458082</v>
          </cell>
          <cell r="B886" t="str">
            <v xml:space="preserve">HAMDY  SE  </v>
          </cell>
          <cell r="C886" t="str">
            <v>09</v>
          </cell>
          <cell r="D886" t="str">
            <v>01/04/1999</v>
          </cell>
          <cell r="E886" t="str">
            <v>TEKNISI LISTRIK</v>
          </cell>
          <cell r="F886" t="str">
            <v>07</v>
          </cell>
          <cell r="G886" t="str">
            <v>15/07/2002</v>
          </cell>
          <cell r="H886">
            <v>18487</v>
          </cell>
          <cell r="I886" t="str">
            <v>0000045566</v>
          </cell>
          <cell r="J886" t="str">
            <v>S1</v>
          </cell>
          <cell r="K886" t="str">
            <v>EKONOMI MANAGEMENT</v>
          </cell>
          <cell r="L886" t="str">
            <v>SUNGAI GERONG</v>
          </cell>
          <cell r="M886" t="str">
            <v>14/01/1974</v>
          </cell>
          <cell r="N886" t="str">
            <v>E13A50</v>
          </cell>
          <cell r="O886" t="str">
            <v>BENGKEL</v>
          </cell>
          <cell r="P886">
            <v>5</v>
          </cell>
          <cell r="Q886">
            <v>6</v>
          </cell>
          <cell r="R886">
            <v>6</v>
          </cell>
          <cell r="S886">
            <v>18.333333333333332</v>
          </cell>
          <cell r="T886">
            <v>7</v>
          </cell>
          <cell r="U886">
            <v>2</v>
          </cell>
          <cell r="V886">
            <v>-2</v>
          </cell>
          <cell r="W886">
            <v>54</v>
          </cell>
          <cell r="X886">
            <v>38576</v>
          </cell>
        </row>
        <row r="887">
          <cell r="A887" t="str">
            <v>458503</v>
          </cell>
          <cell r="B887" t="str">
            <v xml:space="preserve">KASWIJAN    </v>
          </cell>
          <cell r="C887" t="str">
            <v>10</v>
          </cell>
          <cell r="D887" t="str">
            <v>01/04/2001</v>
          </cell>
          <cell r="E887" t="str">
            <v>AST. SIPIL AREA-II</v>
          </cell>
          <cell r="F887" t="str">
            <v>08</v>
          </cell>
          <cell r="G887" t="str">
            <v>03/01/2000</v>
          </cell>
          <cell r="H887">
            <v>18024</v>
          </cell>
          <cell r="I887" t="str">
            <v>0000056566</v>
          </cell>
          <cell r="J887" t="str">
            <v>SMA</v>
          </cell>
          <cell r="K887" t="str">
            <v>SMA-SOSIAL/PERSAMAAN</v>
          </cell>
          <cell r="L887" t="str">
            <v>PLAJU</v>
          </cell>
          <cell r="M887" t="str">
            <v>15/07/1970</v>
          </cell>
          <cell r="N887" t="str">
            <v>E13530</v>
          </cell>
          <cell r="O887" t="str">
            <v>FASUM</v>
          </cell>
          <cell r="P887">
            <v>5</v>
          </cell>
          <cell r="Q887">
            <v>6</v>
          </cell>
          <cell r="R887">
            <v>6</v>
          </cell>
          <cell r="S887">
            <v>18.333333333333332</v>
          </cell>
          <cell r="T887">
            <v>3</v>
          </cell>
          <cell r="U887">
            <v>4</v>
          </cell>
          <cell r="V887">
            <v>-2</v>
          </cell>
          <cell r="W887">
            <v>55</v>
          </cell>
          <cell r="X887">
            <v>38113</v>
          </cell>
        </row>
        <row r="888">
          <cell r="A888" t="str">
            <v>458625</v>
          </cell>
          <cell r="B888" t="str">
            <v xml:space="preserve">LUKMAN    </v>
          </cell>
          <cell r="C888" t="str">
            <v>10</v>
          </cell>
          <cell r="D888" t="str">
            <v>01/04/2002</v>
          </cell>
          <cell r="E888" t="str">
            <v>MPPK S/D 31072004</v>
          </cell>
          <cell r="F888" t="str">
            <v>08</v>
          </cell>
          <cell r="G888" t="str">
            <v>26/07/2003</v>
          </cell>
          <cell r="H888">
            <v>17740</v>
          </cell>
          <cell r="I888" t="str">
            <v>0000056655</v>
          </cell>
          <cell r="J888" t="str">
            <v>SD</v>
          </cell>
          <cell r="K888" t="str">
            <v>SD KELAS VI</v>
          </cell>
          <cell r="L888" t="str">
            <v>PLAJU</v>
          </cell>
          <cell r="M888" t="str">
            <v>01/05/1970</v>
          </cell>
          <cell r="N888" t="str">
            <v>E13730</v>
          </cell>
          <cell r="O888" t="str">
            <v>H I K</v>
          </cell>
          <cell r="P888">
            <v>6</v>
          </cell>
          <cell r="Q888">
            <v>5</v>
          </cell>
          <cell r="R888">
            <v>5</v>
          </cell>
          <cell r="S888">
            <v>16.666666666666668</v>
          </cell>
          <cell r="T888">
            <v>1</v>
          </cell>
          <cell r="U888">
            <v>1</v>
          </cell>
          <cell r="V888">
            <v>-2</v>
          </cell>
          <cell r="W888">
            <v>56</v>
          </cell>
          <cell r="X888">
            <v>37828</v>
          </cell>
        </row>
        <row r="889">
          <cell r="A889" t="str">
            <v>458706</v>
          </cell>
          <cell r="B889" t="str">
            <v xml:space="preserve">MAHAD    </v>
          </cell>
          <cell r="C889" t="str">
            <v>09</v>
          </cell>
          <cell r="D889" t="str">
            <v>01/10/2001</v>
          </cell>
          <cell r="E889" t="str">
            <v>SEKRETARIS MAN. SDM</v>
          </cell>
          <cell r="F889" t="str">
            <v>08</v>
          </cell>
          <cell r="G889" t="str">
            <v>16/07/2002</v>
          </cell>
          <cell r="H889">
            <v>18593</v>
          </cell>
          <cell r="I889" t="str">
            <v>0000066655</v>
          </cell>
          <cell r="J889" t="str">
            <v>SMA</v>
          </cell>
          <cell r="K889" t="str">
            <v>SMA-SOSIAL/PERSAMAAN</v>
          </cell>
          <cell r="L889" t="str">
            <v>PLAJU</v>
          </cell>
          <cell r="M889" t="str">
            <v>01/11/1969</v>
          </cell>
          <cell r="N889" t="str">
            <v>E13700</v>
          </cell>
          <cell r="O889" t="str">
            <v>SDM UP. III</v>
          </cell>
          <cell r="P889">
            <v>6</v>
          </cell>
          <cell r="Q889">
            <v>5</v>
          </cell>
          <cell r="R889">
            <v>5</v>
          </cell>
          <cell r="S889">
            <v>16.666666666666668</v>
          </cell>
          <cell r="T889">
            <v>3</v>
          </cell>
          <cell r="U889">
            <v>2</v>
          </cell>
          <cell r="V889">
            <v>-1</v>
          </cell>
          <cell r="W889">
            <v>54</v>
          </cell>
          <cell r="X889">
            <v>38682</v>
          </cell>
        </row>
        <row r="890">
          <cell r="A890" t="str">
            <v>458811</v>
          </cell>
          <cell r="B890" t="str">
            <v xml:space="preserve">MISTILAWATY    </v>
          </cell>
          <cell r="C890" t="str">
            <v>08</v>
          </cell>
          <cell r="D890" t="str">
            <v>01/04/2000</v>
          </cell>
          <cell r="E890" t="str">
            <v>PWS. PURCHASING SUPPORT</v>
          </cell>
          <cell r="F890" t="str">
            <v>07</v>
          </cell>
          <cell r="G890" t="str">
            <v>01/10/2003</v>
          </cell>
          <cell r="H890">
            <v>19257</v>
          </cell>
          <cell r="I890" t="str">
            <v>0000065666</v>
          </cell>
          <cell r="J890" t="str">
            <v>SMA</v>
          </cell>
          <cell r="K890" t="str">
            <v>S.M.A / SOSIAL</v>
          </cell>
          <cell r="L890" t="str">
            <v>PLAJU</v>
          </cell>
          <cell r="M890" t="str">
            <v>02/09/1974</v>
          </cell>
          <cell r="N890" t="str">
            <v>E13510</v>
          </cell>
          <cell r="O890" t="str">
            <v>PENGADAAN</v>
          </cell>
          <cell r="P890">
            <v>6</v>
          </cell>
          <cell r="Q890">
            <v>6</v>
          </cell>
          <cell r="R890">
            <v>6</v>
          </cell>
          <cell r="S890">
            <v>20</v>
          </cell>
          <cell r="T890">
            <v>3</v>
          </cell>
          <cell r="U890">
            <v>1</v>
          </cell>
          <cell r="V890">
            <v>-1</v>
          </cell>
          <cell r="W890">
            <v>52</v>
          </cell>
          <cell r="X890">
            <v>39345</v>
          </cell>
        </row>
        <row r="891">
          <cell r="A891" t="str">
            <v>459346</v>
          </cell>
          <cell r="B891" t="str">
            <v xml:space="preserve">S. RIDWAN HADI    </v>
          </cell>
          <cell r="C891" t="str">
            <v>06</v>
          </cell>
          <cell r="D891" t="str">
            <v>01/04/2001</v>
          </cell>
          <cell r="E891" t="str">
            <v>PWS. PRODUKSI</v>
          </cell>
          <cell r="F891" t="str">
            <v>06</v>
          </cell>
          <cell r="G891" t="str">
            <v>01/10/2002</v>
          </cell>
          <cell r="H891">
            <v>18899</v>
          </cell>
          <cell r="I891" t="str">
            <v>0000066665</v>
          </cell>
          <cell r="J891" t="str">
            <v>SMK</v>
          </cell>
          <cell r="K891" t="str">
            <v>S.M.E.A  KOPERASI</v>
          </cell>
          <cell r="L891" t="str">
            <v>PLAJU</v>
          </cell>
          <cell r="M891" t="str">
            <v>15/08/1974</v>
          </cell>
          <cell r="N891" t="str">
            <v>E13910</v>
          </cell>
          <cell r="O891" t="str">
            <v>OPERASI</v>
          </cell>
          <cell r="P891">
            <v>6</v>
          </cell>
          <cell r="Q891">
            <v>6</v>
          </cell>
          <cell r="R891">
            <v>5</v>
          </cell>
          <cell r="S891">
            <v>18.333333333333332</v>
          </cell>
          <cell r="T891">
            <v>3</v>
          </cell>
          <cell r="U891">
            <v>2</v>
          </cell>
          <cell r="V891">
            <v>0</v>
          </cell>
          <cell r="W891">
            <v>53</v>
          </cell>
          <cell r="X891">
            <v>38988</v>
          </cell>
        </row>
        <row r="892">
          <cell r="A892" t="str">
            <v>459379</v>
          </cell>
          <cell r="B892" t="str">
            <v xml:space="preserve">SAIMAN    </v>
          </cell>
          <cell r="C892" t="str">
            <v>10</v>
          </cell>
          <cell r="D892" t="str">
            <v>01/04/2003</v>
          </cell>
          <cell r="E892" t="str">
            <v>AST. ANGG &amp; TATA USAHA</v>
          </cell>
          <cell r="F892" t="str">
            <v>09</v>
          </cell>
          <cell r="G892" t="str">
            <v>16/09/2003</v>
          </cell>
          <cell r="H892">
            <v>19007</v>
          </cell>
          <cell r="I892" t="str">
            <v>0000066664</v>
          </cell>
          <cell r="J892" t="str">
            <v>SMK</v>
          </cell>
          <cell r="K892" t="str">
            <v>K K P A</v>
          </cell>
          <cell r="L892" t="str">
            <v>PLAJU</v>
          </cell>
          <cell r="M892" t="str">
            <v>11/01/1973</v>
          </cell>
          <cell r="N892" t="str">
            <v>E13530</v>
          </cell>
          <cell r="O892" t="str">
            <v>FASUM</v>
          </cell>
          <cell r="P892">
            <v>6</v>
          </cell>
          <cell r="Q892">
            <v>6</v>
          </cell>
          <cell r="R892">
            <v>4</v>
          </cell>
          <cell r="S892">
            <v>16.666666666666668</v>
          </cell>
          <cell r="T892">
            <v>3</v>
          </cell>
          <cell r="U892">
            <v>1</v>
          </cell>
          <cell r="V892">
            <v>-1</v>
          </cell>
          <cell r="W892">
            <v>52</v>
          </cell>
          <cell r="X892">
            <v>39096</v>
          </cell>
        </row>
        <row r="893">
          <cell r="A893" t="str">
            <v>459613</v>
          </cell>
          <cell r="B893" t="str">
            <v xml:space="preserve">SLAMET  S.G.T.    </v>
          </cell>
          <cell r="C893" t="str">
            <v>10</v>
          </cell>
          <cell r="D893" t="str">
            <v>01/04/2001</v>
          </cell>
          <cell r="E893" t="str">
            <v>AST. CD-IV, HP &amp; FO</v>
          </cell>
          <cell r="F893" t="str">
            <v>08</v>
          </cell>
          <cell r="G893" t="str">
            <v>01/08/2003</v>
          </cell>
          <cell r="H893">
            <v>18247</v>
          </cell>
          <cell r="I893" t="str">
            <v>0000056566</v>
          </cell>
          <cell r="J893" t="str">
            <v>SMP</v>
          </cell>
          <cell r="K893" t="str">
            <v>ST/MESIN</v>
          </cell>
          <cell r="L893" t="str">
            <v>PLAJU</v>
          </cell>
          <cell r="M893" t="str">
            <v>02/08/1973</v>
          </cell>
          <cell r="N893" t="str">
            <v>E13111</v>
          </cell>
          <cell r="O893" t="str">
            <v>CD &amp; GP</v>
          </cell>
          <cell r="P893">
            <v>5</v>
          </cell>
          <cell r="Q893">
            <v>6</v>
          </cell>
          <cell r="R893">
            <v>6</v>
          </cell>
          <cell r="S893">
            <v>18.333333333333332</v>
          </cell>
          <cell r="T893">
            <v>2</v>
          </cell>
          <cell r="U893">
            <v>1</v>
          </cell>
          <cell r="V893">
            <v>-2</v>
          </cell>
          <cell r="W893">
            <v>55</v>
          </cell>
          <cell r="X893">
            <v>38336</v>
          </cell>
        </row>
        <row r="894">
          <cell r="A894" t="str">
            <v>459621</v>
          </cell>
          <cell r="B894" t="str">
            <v xml:space="preserve">SLAMET  T.    </v>
          </cell>
          <cell r="C894" t="str">
            <v>10</v>
          </cell>
          <cell r="D894" t="str">
            <v>01/04/2002</v>
          </cell>
          <cell r="E894" t="str">
            <v>TEKNISI RIGGER</v>
          </cell>
          <cell r="F894" t="str">
            <v>10</v>
          </cell>
          <cell r="G894" t="str">
            <v>01/10/2002</v>
          </cell>
          <cell r="H894">
            <v>20039</v>
          </cell>
          <cell r="I894" t="str">
            <v>0000036654</v>
          </cell>
          <cell r="J894" t="str">
            <v>SMA</v>
          </cell>
          <cell r="K894" t="str">
            <v>S.M.A / SOSIAL</v>
          </cell>
          <cell r="L894" t="str">
            <v>PLAJU</v>
          </cell>
          <cell r="M894" t="str">
            <v>30/01/1973</v>
          </cell>
          <cell r="N894" t="str">
            <v>E13A50</v>
          </cell>
          <cell r="O894" t="str">
            <v>BENGKEL</v>
          </cell>
          <cell r="P894">
            <v>6</v>
          </cell>
          <cell r="Q894">
            <v>5</v>
          </cell>
          <cell r="R894">
            <v>4</v>
          </cell>
          <cell r="S894">
            <v>15</v>
          </cell>
          <cell r="T894">
            <v>3</v>
          </cell>
          <cell r="U894">
            <v>2</v>
          </cell>
          <cell r="V894">
            <v>0</v>
          </cell>
          <cell r="W894">
            <v>50</v>
          </cell>
          <cell r="X894">
            <v>40128</v>
          </cell>
        </row>
        <row r="895">
          <cell r="A895" t="str">
            <v>460414</v>
          </cell>
          <cell r="B895" t="str">
            <v xml:space="preserve">HUSLIFAH    </v>
          </cell>
          <cell r="C895" t="str">
            <v>08</v>
          </cell>
          <cell r="D895" t="str">
            <v>01/04/2000</v>
          </cell>
          <cell r="E895" t="str">
            <v>PWS. PRWT UGD</v>
          </cell>
          <cell r="F895" t="str">
            <v>07</v>
          </cell>
          <cell r="G895" t="str">
            <v>01/10/2003</v>
          </cell>
          <cell r="H895">
            <v>19635</v>
          </cell>
          <cell r="I895" t="str">
            <v>0000066666</v>
          </cell>
          <cell r="J895" t="str">
            <v>SMK</v>
          </cell>
          <cell r="K895" t="str">
            <v>SEK PENGATUR RAWAT</v>
          </cell>
          <cell r="L895" t="str">
            <v>PLAJU</v>
          </cell>
          <cell r="M895" t="str">
            <v>02/06/1975</v>
          </cell>
          <cell r="N895" t="str">
            <v>E13Y90</v>
          </cell>
          <cell r="O895" t="str">
            <v>INST. GAWAT DARURAT</v>
          </cell>
          <cell r="P895">
            <v>6</v>
          </cell>
          <cell r="Q895">
            <v>6</v>
          </cell>
          <cell r="R895">
            <v>6</v>
          </cell>
          <cell r="S895">
            <v>20</v>
          </cell>
          <cell r="T895">
            <v>3</v>
          </cell>
          <cell r="U895">
            <v>1</v>
          </cell>
          <cell r="V895">
            <v>-1</v>
          </cell>
          <cell r="W895">
            <v>51</v>
          </cell>
          <cell r="X895">
            <v>39724</v>
          </cell>
        </row>
        <row r="896">
          <cell r="A896" t="str">
            <v>460439</v>
          </cell>
          <cell r="B896" t="str">
            <v xml:space="preserve">JAYUSMAN    </v>
          </cell>
          <cell r="C896" t="str">
            <v>10</v>
          </cell>
          <cell r="D896" t="str">
            <v>01/04/2002</v>
          </cell>
          <cell r="E896" t="str">
            <v>PMK. CD IV, HP &amp; FO</v>
          </cell>
          <cell r="F896" t="str">
            <v>10</v>
          </cell>
          <cell r="G896" t="str">
            <v>03/01/2000</v>
          </cell>
          <cell r="H896">
            <v>19675</v>
          </cell>
          <cell r="I896" t="str">
            <v>0000056654</v>
          </cell>
          <cell r="J896" t="str">
            <v>SMK</v>
          </cell>
          <cell r="K896" t="str">
            <v>S.T.M  MESIN</v>
          </cell>
          <cell r="L896" t="str">
            <v>PLAJU</v>
          </cell>
          <cell r="M896" t="str">
            <v>02/06/1975</v>
          </cell>
          <cell r="N896" t="str">
            <v>E13111</v>
          </cell>
          <cell r="O896" t="str">
            <v>CD &amp; GP</v>
          </cell>
          <cell r="P896">
            <v>6</v>
          </cell>
          <cell r="Q896">
            <v>5</v>
          </cell>
          <cell r="R896">
            <v>4</v>
          </cell>
          <cell r="S896">
            <v>15</v>
          </cell>
          <cell r="T896">
            <v>3</v>
          </cell>
          <cell r="U896">
            <v>4</v>
          </cell>
          <cell r="V896">
            <v>0</v>
          </cell>
          <cell r="W896">
            <v>51</v>
          </cell>
          <cell r="X896">
            <v>39764</v>
          </cell>
        </row>
        <row r="897">
          <cell r="A897" t="str">
            <v>460455</v>
          </cell>
          <cell r="B897" t="str">
            <v xml:space="preserve">KAMHARUDDIN    </v>
          </cell>
          <cell r="C897" t="str">
            <v>09</v>
          </cell>
          <cell r="D897" t="str">
            <v>01/10/2000</v>
          </cell>
          <cell r="E897" t="str">
            <v>TEKNISI INSTRUMEN</v>
          </cell>
          <cell r="F897" t="str">
            <v>08</v>
          </cell>
          <cell r="G897" t="str">
            <v>03/12/2002</v>
          </cell>
          <cell r="H897">
            <v>19433</v>
          </cell>
          <cell r="I897" t="str">
            <v>0000064556</v>
          </cell>
          <cell r="J897" t="str">
            <v>D1</v>
          </cell>
          <cell r="K897" t="str">
            <v>AKA INST &amp; ELEKTRONIKA I</v>
          </cell>
          <cell r="L897" t="str">
            <v>SUNGAI GERONG</v>
          </cell>
          <cell r="M897" t="str">
            <v>02/06/1975</v>
          </cell>
          <cell r="N897" t="str">
            <v>E13A50</v>
          </cell>
          <cell r="O897" t="str">
            <v>BENGKEL</v>
          </cell>
          <cell r="P897">
            <v>5</v>
          </cell>
          <cell r="Q897">
            <v>5</v>
          </cell>
          <cell r="R897">
            <v>6</v>
          </cell>
          <cell r="S897">
            <v>16.666666666666668</v>
          </cell>
          <cell r="T897">
            <v>4</v>
          </cell>
          <cell r="U897">
            <v>2</v>
          </cell>
          <cell r="V897">
            <v>-1</v>
          </cell>
          <cell r="W897">
            <v>51</v>
          </cell>
          <cell r="X897">
            <v>39522</v>
          </cell>
        </row>
        <row r="898">
          <cell r="A898" t="str">
            <v>460488</v>
          </cell>
          <cell r="B898" t="str">
            <v xml:space="preserve">LUKMAN HUSIN    </v>
          </cell>
          <cell r="C898" t="str">
            <v>08</v>
          </cell>
          <cell r="D898" t="str">
            <v>01/04/2002</v>
          </cell>
          <cell r="E898" t="str">
            <v>TEKNISI NON ROT. EQUIP</v>
          </cell>
          <cell r="F898" t="str">
            <v>08</v>
          </cell>
          <cell r="G898" t="str">
            <v>01/10/2002</v>
          </cell>
          <cell r="H898">
            <v>20002</v>
          </cell>
          <cell r="I898" t="str">
            <v>0000056666</v>
          </cell>
          <cell r="J898" t="str">
            <v>D3</v>
          </cell>
          <cell r="K898" t="str">
            <v>AKA MESIN III</v>
          </cell>
          <cell r="L898" t="str">
            <v>SUNGAI GERONG</v>
          </cell>
          <cell r="M898" t="str">
            <v>02/06/1975</v>
          </cell>
          <cell r="N898" t="str">
            <v>E13A50</v>
          </cell>
          <cell r="O898" t="str">
            <v>BENGKEL</v>
          </cell>
          <cell r="P898">
            <v>6</v>
          </cell>
          <cell r="Q898">
            <v>6</v>
          </cell>
          <cell r="R898">
            <v>6</v>
          </cell>
          <cell r="S898">
            <v>20</v>
          </cell>
          <cell r="T898">
            <v>6</v>
          </cell>
          <cell r="U898">
            <v>2</v>
          </cell>
          <cell r="V898">
            <v>0</v>
          </cell>
          <cell r="W898">
            <v>50</v>
          </cell>
          <cell r="X898">
            <v>40091</v>
          </cell>
        </row>
        <row r="899">
          <cell r="A899" t="str">
            <v>460536</v>
          </cell>
          <cell r="B899" t="str">
            <v xml:space="preserve">R I Z A L    </v>
          </cell>
          <cell r="C899" t="str">
            <v>09</v>
          </cell>
          <cell r="D899" t="str">
            <v>01/04/2003</v>
          </cell>
          <cell r="E899" t="str">
            <v>TEKNISI SIPIL</v>
          </cell>
          <cell r="F899" t="str">
            <v>09</v>
          </cell>
          <cell r="G899" t="str">
            <v>31/12/2000</v>
          </cell>
          <cell r="H899">
            <v>20366</v>
          </cell>
          <cell r="I899" t="str">
            <v>0000056665</v>
          </cell>
          <cell r="J899" t="str">
            <v>D1</v>
          </cell>
          <cell r="K899" t="str">
            <v>AKA MESIN I</v>
          </cell>
          <cell r="L899" t="str">
            <v>PLAJU</v>
          </cell>
          <cell r="M899" t="str">
            <v>02/06/1975</v>
          </cell>
          <cell r="N899" t="str">
            <v>E13A50</v>
          </cell>
          <cell r="O899" t="str">
            <v>BENGKEL</v>
          </cell>
          <cell r="P899">
            <v>6</v>
          </cell>
          <cell r="Q899">
            <v>6</v>
          </cell>
          <cell r="R899">
            <v>5</v>
          </cell>
          <cell r="S899">
            <v>18.333333333333332</v>
          </cell>
          <cell r="T899">
            <v>4</v>
          </cell>
          <cell r="U899">
            <v>4</v>
          </cell>
          <cell r="V899">
            <v>0</v>
          </cell>
          <cell r="W899">
            <v>49</v>
          </cell>
          <cell r="X899">
            <v>40455</v>
          </cell>
        </row>
        <row r="900">
          <cell r="A900" t="str">
            <v>460544</v>
          </cell>
          <cell r="B900" t="str">
            <v xml:space="preserve">RUSTAM  SH  </v>
          </cell>
          <cell r="C900" t="str">
            <v>08</v>
          </cell>
          <cell r="D900" t="str">
            <v>01/04/2003</v>
          </cell>
          <cell r="E900" t="str">
            <v>ANALIS FORMASI &amp; ESTAB</v>
          </cell>
          <cell r="F900" t="str">
            <v>07</v>
          </cell>
          <cell r="G900" t="str">
            <v>03/01/2000</v>
          </cell>
          <cell r="H900">
            <v>18940</v>
          </cell>
          <cell r="I900" t="str">
            <v>0000055555</v>
          </cell>
          <cell r="J900" t="str">
            <v>S1</v>
          </cell>
          <cell r="K900" t="str">
            <v>HUKUM TATANEGARA</v>
          </cell>
          <cell r="L900" t="str">
            <v>PLAJU</v>
          </cell>
          <cell r="M900" t="str">
            <v>02/06/1975</v>
          </cell>
          <cell r="N900" t="str">
            <v>E13740</v>
          </cell>
          <cell r="O900" t="str">
            <v>O &amp; P</v>
          </cell>
          <cell r="P900">
            <v>5</v>
          </cell>
          <cell r="Q900">
            <v>5</v>
          </cell>
          <cell r="R900">
            <v>5</v>
          </cell>
          <cell r="S900">
            <v>15</v>
          </cell>
          <cell r="T900">
            <v>7</v>
          </cell>
          <cell r="U900">
            <v>4</v>
          </cell>
          <cell r="V900">
            <v>-1</v>
          </cell>
          <cell r="W900">
            <v>53</v>
          </cell>
          <cell r="X900">
            <v>39029</v>
          </cell>
        </row>
        <row r="901">
          <cell r="A901" t="str">
            <v>460569</v>
          </cell>
          <cell r="B901" t="str">
            <v xml:space="preserve">SJAMSU ANWAR  DRS  </v>
          </cell>
          <cell r="C901" t="str">
            <v>04</v>
          </cell>
          <cell r="D901" t="str">
            <v>01/04/2003</v>
          </cell>
          <cell r="E901" t="str">
            <v>MPPK S/D 31082004</v>
          </cell>
          <cell r="F901" t="str">
            <v>04</v>
          </cell>
          <cell r="G901" t="str">
            <v>24/08/2003</v>
          </cell>
          <cell r="H901">
            <v>17769</v>
          </cell>
          <cell r="I901" t="str">
            <v>0000066665</v>
          </cell>
          <cell r="J901" t="str">
            <v>S1</v>
          </cell>
          <cell r="K901" t="str">
            <v>EKONOMI PERUSAHAAN</v>
          </cell>
          <cell r="L901" t="str">
            <v>PLAJU</v>
          </cell>
          <cell r="M901" t="str">
            <v>02/06/1975</v>
          </cell>
          <cell r="N901" t="str">
            <v>E13730</v>
          </cell>
          <cell r="O901" t="str">
            <v>H I K</v>
          </cell>
          <cell r="P901">
            <v>6</v>
          </cell>
          <cell r="Q901">
            <v>6</v>
          </cell>
          <cell r="R901">
            <v>5</v>
          </cell>
          <cell r="S901">
            <v>18.333333333333332</v>
          </cell>
          <cell r="T901">
            <v>7</v>
          </cell>
          <cell r="U901">
            <v>1</v>
          </cell>
          <cell r="V901">
            <v>0</v>
          </cell>
          <cell r="W901">
            <v>56</v>
          </cell>
          <cell r="X901">
            <v>37857</v>
          </cell>
        </row>
        <row r="902">
          <cell r="A902" t="str">
            <v>460609</v>
          </cell>
          <cell r="B902" t="str">
            <v xml:space="preserve">SYAMSUL BAHRI    </v>
          </cell>
          <cell r="C902" t="str">
            <v>09</v>
          </cell>
          <cell r="D902" t="str">
            <v>01/04/2002</v>
          </cell>
          <cell r="E902" t="str">
            <v>TEKNISI INSTRUMEN</v>
          </cell>
          <cell r="F902" t="str">
            <v>09</v>
          </cell>
          <cell r="G902" t="str">
            <v>31/12/2000</v>
          </cell>
          <cell r="H902">
            <v>20639</v>
          </cell>
          <cell r="I902" t="str">
            <v>0000054655</v>
          </cell>
          <cell r="J902" t="str">
            <v>D1</v>
          </cell>
          <cell r="K902" t="str">
            <v>AKA INST&amp;ELEKTRONIKA I</v>
          </cell>
          <cell r="L902" t="str">
            <v>SUNGAI GERONG</v>
          </cell>
          <cell r="M902" t="str">
            <v>02/06/1975</v>
          </cell>
          <cell r="N902" t="str">
            <v>E13A50</v>
          </cell>
          <cell r="O902" t="str">
            <v>BENGKEL</v>
          </cell>
          <cell r="P902">
            <v>6</v>
          </cell>
          <cell r="Q902">
            <v>5</v>
          </cell>
          <cell r="R902">
            <v>5</v>
          </cell>
          <cell r="S902">
            <v>16.666666666666668</v>
          </cell>
          <cell r="T902">
            <v>4</v>
          </cell>
          <cell r="U902">
            <v>4</v>
          </cell>
          <cell r="V902">
            <v>0</v>
          </cell>
          <cell r="W902">
            <v>48</v>
          </cell>
          <cell r="X902">
            <v>40727</v>
          </cell>
        </row>
        <row r="903">
          <cell r="A903" t="str">
            <v>460625</v>
          </cell>
          <cell r="B903" t="str">
            <v xml:space="preserve">TAUPAN    </v>
          </cell>
          <cell r="C903" t="str">
            <v>09</v>
          </cell>
          <cell r="D903" t="str">
            <v>01/04/2001</v>
          </cell>
          <cell r="E903" t="str">
            <v>TEKNISI INSTRUMENT</v>
          </cell>
          <cell r="F903" t="str">
            <v>08</v>
          </cell>
          <cell r="G903" t="str">
            <v>01/07/2003</v>
          </cell>
          <cell r="H903">
            <v>18369</v>
          </cell>
          <cell r="I903" t="str">
            <v>0000046555</v>
          </cell>
          <cell r="J903" t="str">
            <v>D1</v>
          </cell>
          <cell r="K903" t="str">
            <v>AKA INST &amp; ELEKTRONIKA I</v>
          </cell>
          <cell r="L903" t="str">
            <v>SUNGAI GERONG</v>
          </cell>
          <cell r="M903" t="str">
            <v>02/06/1975</v>
          </cell>
          <cell r="N903" t="str">
            <v>E13A50</v>
          </cell>
          <cell r="O903" t="str">
            <v>BENGKEL</v>
          </cell>
          <cell r="P903">
            <v>5</v>
          </cell>
          <cell r="Q903">
            <v>5</v>
          </cell>
          <cell r="R903">
            <v>5</v>
          </cell>
          <cell r="S903">
            <v>15</v>
          </cell>
          <cell r="T903">
            <v>4</v>
          </cell>
          <cell r="U903">
            <v>1</v>
          </cell>
          <cell r="V903">
            <v>-1</v>
          </cell>
          <cell r="W903">
            <v>54</v>
          </cell>
          <cell r="X903">
            <v>38458</v>
          </cell>
        </row>
        <row r="904">
          <cell r="A904" t="str">
            <v>460666</v>
          </cell>
          <cell r="B904" t="str">
            <v xml:space="preserve">RUSDI HASSIR AR    </v>
          </cell>
          <cell r="C904" t="str">
            <v>11</v>
          </cell>
          <cell r="D904" t="str">
            <v>01/04/2002</v>
          </cell>
          <cell r="E904" t="str">
            <v>PIMP. KAPAL TB. SUKABUMI</v>
          </cell>
          <cell r="F904" t="str">
            <v>10</v>
          </cell>
          <cell r="G904" t="str">
            <v>03/01/2000</v>
          </cell>
          <cell r="H904">
            <v>19314</v>
          </cell>
          <cell r="I904" t="str">
            <v>0000056655</v>
          </cell>
          <cell r="J904" t="str">
            <v>SMA</v>
          </cell>
          <cell r="K904" t="str">
            <v>MUALIM PEL.TERBATAS (MPT)</v>
          </cell>
          <cell r="L904" t="str">
            <v>PLAJU</v>
          </cell>
          <cell r="M904" t="str">
            <v>03/06/1975</v>
          </cell>
          <cell r="N904" t="str">
            <v>E13C00</v>
          </cell>
          <cell r="O904" t="str">
            <v>DOK &amp; PKP</v>
          </cell>
          <cell r="P904">
            <v>6</v>
          </cell>
          <cell r="Q904">
            <v>5</v>
          </cell>
          <cell r="R904">
            <v>5</v>
          </cell>
          <cell r="S904">
            <v>16.666666666666668</v>
          </cell>
          <cell r="T904">
            <v>3</v>
          </cell>
          <cell r="U904">
            <v>4</v>
          </cell>
          <cell r="V904">
            <v>-1</v>
          </cell>
          <cell r="W904">
            <v>52</v>
          </cell>
          <cell r="X904">
            <v>39402</v>
          </cell>
        </row>
        <row r="905">
          <cell r="A905" t="str">
            <v>460674</v>
          </cell>
          <cell r="B905" t="str">
            <v xml:space="preserve">E. DORA SIANIPAR    </v>
          </cell>
          <cell r="C905" t="str">
            <v>08</v>
          </cell>
          <cell r="D905" t="str">
            <v>01/04/2002</v>
          </cell>
          <cell r="E905" t="str">
            <v>AST. DISTRIBUSI</v>
          </cell>
          <cell r="F905" t="str">
            <v>08</v>
          </cell>
          <cell r="G905" t="str">
            <v>02/01/2001</v>
          </cell>
          <cell r="H905">
            <v>18831</v>
          </cell>
          <cell r="I905" t="str">
            <v>0000055555</v>
          </cell>
          <cell r="J905" t="str">
            <v>D3</v>
          </cell>
          <cell r="K905" t="str">
            <v>SM FARMASI</v>
          </cell>
          <cell r="L905" t="str">
            <v>PLAJU</v>
          </cell>
          <cell r="M905" t="str">
            <v>03/06/1975</v>
          </cell>
          <cell r="N905" t="str">
            <v>E13YC0</v>
          </cell>
          <cell r="O905" t="str">
            <v>INST. FARMASI</v>
          </cell>
          <cell r="P905">
            <v>5</v>
          </cell>
          <cell r="Q905">
            <v>5</v>
          </cell>
          <cell r="R905">
            <v>5</v>
          </cell>
          <cell r="S905">
            <v>15</v>
          </cell>
          <cell r="T905">
            <v>6</v>
          </cell>
          <cell r="U905">
            <v>3</v>
          </cell>
          <cell r="V905">
            <v>0</v>
          </cell>
          <cell r="W905">
            <v>53</v>
          </cell>
          <cell r="X905">
            <v>38920</v>
          </cell>
        </row>
        <row r="906">
          <cell r="A906" t="str">
            <v>460747</v>
          </cell>
          <cell r="B906" t="str">
            <v xml:space="preserve">RUSMAN HASAN  SE  </v>
          </cell>
          <cell r="C906" t="str">
            <v>04</v>
          </cell>
          <cell r="D906" t="str">
            <v>01/10/2003</v>
          </cell>
          <cell r="E906" t="str">
            <v>PWS.PEMBELIAN/ADA</v>
          </cell>
          <cell r="F906" t="str">
            <v>04</v>
          </cell>
          <cell r="G906" t="str">
            <v>22/01/2002</v>
          </cell>
          <cell r="H906">
            <v>19771</v>
          </cell>
          <cell r="I906" t="str">
            <v>0000066656</v>
          </cell>
          <cell r="J906" t="str">
            <v>S1</v>
          </cell>
          <cell r="K906" t="str">
            <v>EKONOMI MANAGEMENT</v>
          </cell>
          <cell r="L906" t="str">
            <v>SUNGAI GERONG</v>
          </cell>
          <cell r="M906" t="str">
            <v>04/06/1975</v>
          </cell>
          <cell r="N906" t="str">
            <v>E13A60</v>
          </cell>
          <cell r="O906" t="str">
            <v>PENGADAAN/JPK</v>
          </cell>
          <cell r="P906">
            <v>6</v>
          </cell>
          <cell r="Q906">
            <v>5</v>
          </cell>
          <cell r="R906">
            <v>6</v>
          </cell>
          <cell r="S906">
            <v>18.333333333333332</v>
          </cell>
          <cell r="T906">
            <v>7</v>
          </cell>
          <cell r="U906">
            <v>2</v>
          </cell>
          <cell r="V906">
            <v>0</v>
          </cell>
          <cell r="W906">
            <v>50</v>
          </cell>
          <cell r="X906">
            <v>39860</v>
          </cell>
        </row>
        <row r="907">
          <cell r="A907" t="str">
            <v>460844</v>
          </cell>
          <cell r="B907" t="str">
            <v xml:space="preserve">MUSMIL,H    </v>
          </cell>
          <cell r="C907" t="str">
            <v>06</v>
          </cell>
          <cell r="D907" t="str">
            <v>01/10/2002</v>
          </cell>
          <cell r="E907" t="str">
            <v>PWSU. OPERASI PKP</v>
          </cell>
          <cell r="F907" t="str">
            <v>05</v>
          </cell>
          <cell r="G907" t="str">
            <v>17/07/2002</v>
          </cell>
          <cell r="H907">
            <v>18227</v>
          </cell>
          <cell r="I907" t="str">
            <v>0000056666</v>
          </cell>
          <cell r="J907" t="str">
            <v>SMA</v>
          </cell>
          <cell r="K907" t="str">
            <v>S.M.A / SOSIAL</v>
          </cell>
          <cell r="L907" t="str">
            <v>PLAJU</v>
          </cell>
          <cell r="M907" t="str">
            <v>05/06/1974</v>
          </cell>
          <cell r="N907" t="str">
            <v>E13C00</v>
          </cell>
          <cell r="O907" t="str">
            <v>DOK &amp; PKP</v>
          </cell>
          <cell r="P907">
            <v>6</v>
          </cell>
          <cell r="Q907">
            <v>6</v>
          </cell>
          <cell r="R907">
            <v>6</v>
          </cell>
          <cell r="S907">
            <v>20</v>
          </cell>
          <cell r="T907">
            <v>3</v>
          </cell>
          <cell r="U907">
            <v>2</v>
          </cell>
          <cell r="V907">
            <v>-1</v>
          </cell>
          <cell r="W907">
            <v>55</v>
          </cell>
          <cell r="X907">
            <v>38316</v>
          </cell>
        </row>
        <row r="908">
          <cell r="A908" t="str">
            <v>461102</v>
          </cell>
          <cell r="B908" t="str">
            <v xml:space="preserve">ABDUL HASYIM M    </v>
          </cell>
          <cell r="C908" t="str">
            <v>09</v>
          </cell>
          <cell r="D908" t="str">
            <v>01/04/2003</v>
          </cell>
          <cell r="E908" t="str">
            <v>TEKNISI ROT. EQUIPTMEN</v>
          </cell>
          <cell r="F908" t="str">
            <v>09</v>
          </cell>
          <cell r="G908" t="str">
            <v>01/10/2001</v>
          </cell>
          <cell r="H908">
            <v>18477</v>
          </cell>
          <cell r="I908" t="str">
            <v>0000056565</v>
          </cell>
          <cell r="J908" t="str">
            <v>SMK</v>
          </cell>
          <cell r="K908" t="str">
            <v>STM/LISTRIK</v>
          </cell>
          <cell r="L908" t="str">
            <v>SUNGAI GERONG</v>
          </cell>
          <cell r="M908" t="str">
            <v>11/06/1975</v>
          </cell>
          <cell r="N908" t="str">
            <v>E13A50</v>
          </cell>
          <cell r="O908" t="str">
            <v>BENGKEL</v>
          </cell>
          <cell r="P908">
            <v>5</v>
          </cell>
          <cell r="Q908">
            <v>6</v>
          </cell>
          <cell r="R908">
            <v>5</v>
          </cell>
          <cell r="S908">
            <v>16.666666666666668</v>
          </cell>
          <cell r="T908">
            <v>3</v>
          </cell>
          <cell r="U908">
            <v>3</v>
          </cell>
          <cell r="V908">
            <v>0</v>
          </cell>
          <cell r="W908">
            <v>54</v>
          </cell>
          <cell r="X908">
            <v>38566</v>
          </cell>
        </row>
        <row r="909">
          <cell r="A909" t="str">
            <v>461127</v>
          </cell>
          <cell r="B909" t="str">
            <v xml:space="preserve">AMRAN FAUZI  EF.    </v>
          </cell>
          <cell r="C909" t="str">
            <v>09</v>
          </cell>
          <cell r="D909" t="str">
            <v>01/10/2001</v>
          </cell>
          <cell r="E909" t="str">
            <v>AST. JAGA PK</v>
          </cell>
          <cell r="F909" t="str">
            <v>08</v>
          </cell>
          <cell r="G909" t="str">
            <v>03/01/2000</v>
          </cell>
          <cell r="H909">
            <v>19525</v>
          </cell>
          <cell r="I909" t="str">
            <v>0000055666</v>
          </cell>
          <cell r="J909" t="str">
            <v>SMA</v>
          </cell>
          <cell r="K909" t="str">
            <v>SMA/PASPAL/IPA</v>
          </cell>
          <cell r="L909" t="str">
            <v>PLAJU</v>
          </cell>
          <cell r="M909" t="str">
            <v>11/06/1975</v>
          </cell>
          <cell r="N909" t="str">
            <v>E13410</v>
          </cell>
          <cell r="O909" t="str">
            <v>PK. LAT &amp; ADM</v>
          </cell>
          <cell r="P909">
            <v>6</v>
          </cell>
          <cell r="Q909">
            <v>6</v>
          </cell>
          <cell r="R909">
            <v>6</v>
          </cell>
          <cell r="S909">
            <v>20</v>
          </cell>
          <cell r="T909">
            <v>3</v>
          </cell>
          <cell r="U909">
            <v>4</v>
          </cell>
          <cell r="V909">
            <v>-1</v>
          </cell>
          <cell r="W909">
            <v>51</v>
          </cell>
          <cell r="X909">
            <v>39614</v>
          </cell>
        </row>
        <row r="910">
          <cell r="A910" t="str">
            <v>461151</v>
          </cell>
          <cell r="B910" t="str">
            <v xml:space="preserve">RATIMAN YATIM    </v>
          </cell>
          <cell r="C910" t="str">
            <v>07</v>
          </cell>
          <cell r="D910" t="str">
            <v>01/04/2003</v>
          </cell>
          <cell r="E910" t="str">
            <v>PWS. KELOLA LINGKUNGAN</v>
          </cell>
          <cell r="F910" t="str">
            <v>07</v>
          </cell>
          <cell r="G910" t="str">
            <v>03/01/2000</v>
          </cell>
          <cell r="H910">
            <v>19536</v>
          </cell>
          <cell r="I910" t="str">
            <v>0000056656</v>
          </cell>
          <cell r="J910" t="str">
            <v>D3</v>
          </cell>
          <cell r="K910" t="str">
            <v>AKA FS / LL  III</v>
          </cell>
          <cell r="L910" t="str">
            <v>PLAJU</v>
          </cell>
          <cell r="M910" t="str">
            <v>11/06/1975</v>
          </cell>
          <cell r="N910" t="str">
            <v>E13430</v>
          </cell>
          <cell r="O910" t="str">
            <v>LL</v>
          </cell>
          <cell r="P910">
            <v>6</v>
          </cell>
          <cell r="Q910">
            <v>5</v>
          </cell>
          <cell r="R910">
            <v>6</v>
          </cell>
          <cell r="S910">
            <v>18.333333333333332</v>
          </cell>
          <cell r="T910">
            <v>6</v>
          </cell>
          <cell r="U910">
            <v>4</v>
          </cell>
          <cell r="V910">
            <v>0</v>
          </cell>
          <cell r="W910">
            <v>51</v>
          </cell>
          <cell r="X910">
            <v>39625</v>
          </cell>
        </row>
        <row r="911">
          <cell r="A911" t="str">
            <v>461184</v>
          </cell>
          <cell r="B911" t="str">
            <v xml:space="preserve">FAIZAL HAMID    </v>
          </cell>
          <cell r="C911" t="str">
            <v>08</v>
          </cell>
          <cell r="D911" t="str">
            <v>01/10/1999</v>
          </cell>
          <cell r="E911" t="str">
            <v>PWS. KK SG</v>
          </cell>
          <cell r="F911" t="str">
            <v>07</v>
          </cell>
          <cell r="G911" t="str">
            <v>01/10/2003</v>
          </cell>
          <cell r="H911">
            <v>19678</v>
          </cell>
          <cell r="I911" t="str">
            <v>0000056655</v>
          </cell>
          <cell r="J911" t="str">
            <v>D1</v>
          </cell>
          <cell r="K911" t="str">
            <v>PKL TEK LISTRIK II</v>
          </cell>
          <cell r="L911" t="str">
            <v>SUNGAI GERONG</v>
          </cell>
          <cell r="M911" t="str">
            <v>12/06/1975</v>
          </cell>
          <cell r="N911" t="str">
            <v>E13420</v>
          </cell>
          <cell r="O911" t="str">
            <v>K &amp; KLK</v>
          </cell>
          <cell r="P911">
            <v>6</v>
          </cell>
          <cell r="Q911">
            <v>5</v>
          </cell>
          <cell r="R911">
            <v>5</v>
          </cell>
          <cell r="S911">
            <v>16.666666666666668</v>
          </cell>
          <cell r="T911">
            <v>4</v>
          </cell>
          <cell r="U911">
            <v>1</v>
          </cell>
          <cell r="V911">
            <v>-1</v>
          </cell>
          <cell r="W911">
            <v>51</v>
          </cell>
          <cell r="X911">
            <v>39767</v>
          </cell>
        </row>
        <row r="912">
          <cell r="A912" t="str">
            <v>461313</v>
          </cell>
          <cell r="B912" t="str">
            <v xml:space="preserve">ABDULLAH    </v>
          </cell>
          <cell r="C912" t="str">
            <v>11</v>
          </cell>
          <cell r="D912" t="str">
            <v>01/04/2001</v>
          </cell>
          <cell r="E912" t="str">
            <v>DANRU KIL PL SEK SELATAN</v>
          </cell>
          <cell r="F912" t="str">
            <v>11</v>
          </cell>
          <cell r="G912" t="str">
            <v>16/04/2001</v>
          </cell>
          <cell r="H912">
            <v>19392</v>
          </cell>
          <cell r="I912" t="str">
            <v>0000046565</v>
          </cell>
          <cell r="J912" t="str">
            <v>SD</v>
          </cell>
          <cell r="K912" t="str">
            <v>SEKOLAH DASAR</v>
          </cell>
          <cell r="L912" t="str">
            <v>SUNGAI GERONG</v>
          </cell>
          <cell r="M912" t="str">
            <v>25/11/1971</v>
          </cell>
          <cell r="N912" t="str">
            <v>E13630</v>
          </cell>
          <cell r="O912" t="str">
            <v>SEKURITI</v>
          </cell>
          <cell r="P912">
            <v>5</v>
          </cell>
          <cell r="Q912">
            <v>6</v>
          </cell>
          <cell r="R912">
            <v>5</v>
          </cell>
          <cell r="S912">
            <v>16.666666666666668</v>
          </cell>
          <cell r="T912">
            <v>1</v>
          </cell>
          <cell r="U912">
            <v>3</v>
          </cell>
          <cell r="V912">
            <v>0</v>
          </cell>
          <cell r="W912">
            <v>51</v>
          </cell>
          <cell r="X912">
            <v>39480</v>
          </cell>
        </row>
        <row r="913">
          <cell r="A913" t="str">
            <v>461379</v>
          </cell>
          <cell r="B913" t="str">
            <v xml:space="preserve">ALIPIR    </v>
          </cell>
          <cell r="C913" t="str">
            <v>11</v>
          </cell>
          <cell r="D913" t="str">
            <v>01/04/2002</v>
          </cell>
          <cell r="E913" t="str">
            <v>MPPK S/D 31012005</v>
          </cell>
          <cell r="F913" t="str">
            <v>11</v>
          </cell>
          <cell r="G913" t="str">
            <v>01/01/2004</v>
          </cell>
          <cell r="H913">
            <v>17899</v>
          </cell>
          <cell r="I913" t="str">
            <v>0000055654</v>
          </cell>
          <cell r="J913" t="str">
            <v>SMA</v>
          </cell>
          <cell r="K913" t="str">
            <v>SMA-PASPAL/PERSAMAAN</v>
          </cell>
          <cell r="L913" t="str">
            <v>SUNGAI GERONG</v>
          </cell>
          <cell r="M913" t="str">
            <v>15/05/1970</v>
          </cell>
          <cell r="N913" t="str">
            <v>E13730</v>
          </cell>
          <cell r="O913" t="str">
            <v>H I K</v>
          </cell>
          <cell r="P913">
            <v>6</v>
          </cell>
          <cell r="Q913">
            <v>5</v>
          </cell>
          <cell r="R913">
            <v>4</v>
          </cell>
          <cell r="S913">
            <v>15</v>
          </cell>
          <cell r="T913">
            <v>3</v>
          </cell>
          <cell r="U913">
            <v>0</v>
          </cell>
          <cell r="V913">
            <v>0</v>
          </cell>
          <cell r="W913">
            <v>55</v>
          </cell>
          <cell r="X913">
            <v>37987</v>
          </cell>
        </row>
        <row r="914">
          <cell r="A914" t="str">
            <v>461702</v>
          </cell>
          <cell r="B914" t="str">
            <v xml:space="preserve">RIDUAN    </v>
          </cell>
          <cell r="C914" t="str">
            <v>12</v>
          </cell>
          <cell r="D914" t="str">
            <v>01/04/2001</v>
          </cell>
          <cell r="E914" t="str">
            <v>PMK. PERBAIKAN SARANA</v>
          </cell>
          <cell r="F914" t="str">
            <v>10</v>
          </cell>
          <cell r="G914" t="str">
            <v>01/04/2003</v>
          </cell>
          <cell r="H914">
            <v>18476</v>
          </cell>
          <cell r="I914" t="str">
            <v>0000025543</v>
          </cell>
          <cell r="J914" t="str">
            <v>SD</v>
          </cell>
          <cell r="K914" t="str">
            <v>SEKOLAH DASAR</v>
          </cell>
          <cell r="L914" t="str">
            <v>PLAJU</v>
          </cell>
          <cell r="M914" t="str">
            <v>26/10/1970</v>
          </cell>
          <cell r="N914" t="str">
            <v>E13410</v>
          </cell>
          <cell r="O914" t="str">
            <v>PK. LAT &amp; ADM</v>
          </cell>
          <cell r="P914">
            <v>5</v>
          </cell>
          <cell r="Q914">
            <v>4</v>
          </cell>
          <cell r="R914">
            <v>3</v>
          </cell>
          <cell r="S914">
            <v>10</v>
          </cell>
          <cell r="T914">
            <v>1</v>
          </cell>
          <cell r="U914">
            <v>1</v>
          </cell>
          <cell r="V914">
            <v>-2</v>
          </cell>
          <cell r="W914">
            <v>54</v>
          </cell>
          <cell r="X914">
            <v>38565</v>
          </cell>
        </row>
        <row r="915">
          <cell r="A915" t="str">
            <v>461921</v>
          </cell>
          <cell r="B915" t="str">
            <v xml:space="preserve">TAUFIKURRAHMAN    </v>
          </cell>
          <cell r="C915" t="str">
            <v>11</v>
          </cell>
          <cell r="D915" t="str">
            <v>01/04/1999</v>
          </cell>
          <cell r="E915" t="str">
            <v>DANTON KIL.PLAJU</v>
          </cell>
          <cell r="F915" t="str">
            <v>10</v>
          </cell>
          <cell r="G915" t="str">
            <v>02/01/2003</v>
          </cell>
          <cell r="H915">
            <v>19688</v>
          </cell>
          <cell r="I915" t="str">
            <v>0000035565</v>
          </cell>
          <cell r="J915" t="str">
            <v>SMA</v>
          </cell>
          <cell r="K915" t="str">
            <v>S.M.A / BIOLOGI</v>
          </cell>
          <cell r="L915" t="str">
            <v>PLAJU</v>
          </cell>
          <cell r="M915" t="str">
            <v>23/11/1971</v>
          </cell>
          <cell r="N915" t="str">
            <v>E13630</v>
          </cell>
          <cell r="O915" t="str">
            <v>SEKURITI</v>
          </cell>
          <cell r="P915">
            <v>5</v>
          </cell>
          <cell r="Q915">
            <v>6</v>
          </cell>
          <cell r="R915">
            <v>5</v>
          </cell>
          <cell r="S915">
            <v>16.666666666666668</v>
          </cell>
          <cell r="T915">
            <v>3</v>
          </cell>
          <cell r="U915">
            <v>1</v>
          </cell>
          <cell r="V915">
            <v>-1</v>
          </cell>
          <cell r="W915">
            <v>51</v>
          </cell>
          <cell r="X915">
            <v>39777</v>
          </cell>
        </row>
        <row r="916">
          <cell r="A916" t="str">
            <v>462594</v>
          </cell>
          <cell r="B916" t="str">
            <v xml:space="preserve">DJONI  S.PD  </v>
          </cell>
          <cell r="C916" t="str">
            <v>09</v>
          </cell>
          <cell r="D916" t="str">
            <v>01/04/2003</v>
          </cell>
          <cell r="E916" t="str">
            <v>TEKNISI NON ROT EQUIP.</v>
          </cell>
          <cell r="F916" t="str">
            <v>09</v>
          </cell>
          <cell r="G916" t="str">
            <v>01/10/2002</v>
          </cell>
          <cell r="H916">
            <v>19282</v>
          </cell>
          <cell r="I916" t="str">
            <v>0000055565</v>
          </cell>
          <cell r="J916" t="str">
            <v>S1</v>
          </cell>
          <cell r="K916" t="str">
            <v>IKIP PENDIDIKAN</v>
          </cell>
          <cell r="L916" t="str">
            <v>PLAJU</v>
          </cell>
          <cell r="M916" t="str">
            <v>23/06/1975</v>
          </cell>
          <cell r="N916" t="str">
            <v>E13A50</v>
          </cell>
          <cell r="O916" t="str">
            <v>BENGKEL</v>
          </cell>
          <cell r="P916">
            <v>5</v>
          </cell>
          <cell r="Q916">
            <v>6</v>
          </cell>
          <cell r="R916">
            <v>5</v>
          </cell>
          <cell r="S916">
            <v>16.666666666666668</v>
          </cell>
          <cell r="T916">
            <v>7</v>
          </cell>
          <cell r="U916">
            <v>2</v>
          </cell>
          <cell r="V916">
            <v>0</v>
          </cell>
          <cell r="W916">
            <v>52</v>
          </cell>
          <cell r="X916">
            <v>39370</v>
          </cell>
        </row>
        <row r="917">
          <cell r="A917" t="str">
            <v>463128</v>
          </cell>
          <cell r="B917" t="str">
            <v xml:space="preserve">HANSYE POLII  A.MA  </v>
          </cell>
          <cell r="C917" t="str">
            <v>07</v>
          </cell>
          <cell r="D917" t="str">
            <v>01/04/2003</v>
          </cell>
          <cell r="E917" t="str">
            <v>TEKNISI NON ROT.EQUIP</v>
          </cell>
          <cell r="F917" t="str">
            <v>07</v>
          </cell>
          <cell r="G917" t="str">
            <v>31/12/2000</v>
          </cell>
          <cell r="H917">
            <v>18715</v>
          </cell>
          <cell r="I917" t="str">
            <v>0000055565</v>
          </cell>
          <cell r="J917" t="str">
            <v>D2</v>
          </cell>
          <cell r="K917" t="str">
            <v>AKA TEK. MESIN KILANG II</v>
          </cell>
          <cell r="L917" t="str">
            <v>PLAJU</v>
          </cell>
          <cell r="M917" t="str">
            <v>20/10/1972</v>
          </cell>
          <cell r="N917" t="str">
            <v>E13A50</v>
          </cell>
          <cell r="O917" t="str">
            <v>BENGKEL</v>
          </cell>
          <cell r="P917">
            <v>5</v>
          </cell>
          <cell r="Q917">
            <v>6</v>
          </cell>
          <cell r="R917">
            <v>5</v>
          </cell>
          <cell r="S917">
            <v>16.666666666666668</v>
          </cell>
          <cell r="T917">
            <v>5</v>
          </cell>
          <cell r="U917">
            <v>4</v>
          </cell>
          <cell r="V917">
            <v>0</v>
          </cell>
          <cell r="W917">
            <v>53</v>
          </cell>
          <cell r="X917">
            <v>38804</v>
          </cell>
        </row>
        <row r="918">
          <cell r="A918" t="str">
            <v>463169</v>
          </cell>
          <cell r="B918" t="str">
            <v xml:space="preserve">MARHUARAR  S.    </v>
          </cell>
          <cell r="C918" t="str">
            <v>09</v>
          </cell>
          <cell r="D918" t="str">
            <v>01/10/2000</v>
          </cell>
          <cell r="E918" t="str">
            <v>TEKNISI NON ROT EQUIP.</v>
          </cell>
          <cell r="F918" t="str">
            <v>08</v>
          </cell>
          <cell r="G918" t="str">
            <v>01/07/2003</v>
          </cell>
          <cell r="H918">
            <v>19767</v>
          </cell>
          <cell r="I918" t="str">
            <v>0000064455</v>
          </cell>
          <cell r="J918" t="str">
            <v>D1</v>
          </cell>
          <cell r="K918" t="str">
            <v>PKL TEKNIK MESIN I</v>
          </cell>
          <cell r="L918" t="str">
            <v>PLAJU</v>
          </cell>
          <cell r="M918" t="str">
            <v>27/06/1975</v>
          </cell>
          <cell r="N918" t="str">
            <v>E13A50</v>
          </cell>
          <cell r="O918" t="str">
            <v>BENGKEL</v>
          </cell>
          <cell r="P918">
            <v>4</v>
          </cell>
          <cell r="Q918">
            <v>5</v>
          </cell>
          <cell r="R918">
            <v>5</v>
          </cell>
          <cell r="S918">
            <v>13.333333333333334</v>
          </cell>
          <cell r="T918">
            <v>4</v>
          </cell>
          <cell r="U918">
            <v>1</v>
          </cell>
          <cell r="V918">
            <v>-1</v>
          </cell>
          <cell r="W918">
            <v>50</v>
          </cell>
          <cell r="X918">
            <v>39856</v>
          </cell>
        </row>
        <row r="919">
          <cell r="A919" t="str">
            <v>463209</v>
          </cell>
          <cell r="B919" t="str">
            <v xml:space="preserve">SYACHRIAL SY  A.MA  </v>
          </cell>
          <cell r="C919" t="str">
            <v>06</v>
          </cell>
          <cell r="D919" t="str">
            <v>01/10/2003</v>
          </cell>
          <cell r="E919" t="str">
            <v>PWS. K3</v>
          </cell>
          <cell r="F919" t="str">
            <v>06</v>
          </cell>
          <cell r="G919" t="str">
            <v>31/12/2000</v>
          </cell>
          <cell r="H919">
            <v>19431</v>
          </cell>
          <cell r="I919" t="str">
            <v>0000055555</v>
          </cell>
          <cell r="J919" t="str">
            <v>D2</v>
          </cell>
          <cell r="K919" t="str">
            <v>AKA MESIN II</v>
          </cell>
          <cell r="L919" t="str">
            <v>PLAJU</v>
          </cell>
          <cell r="M919" t="str">
            <v>27/06/1975</v>
          </cell>
          <cell r="N919" t="str">
            <v>E13A90</v>
          </cell>
          <cell r="O919" t="str">
            <v>ENJ. PEM</v>
          </cell>
          <cell r="P919">
            <v>5</v>
          </cell>
          <cell r="Q919">
            <v>5</v>
          </cell>
          <cell r="R919">
            <v>5</v>
          </cell>
          <cell r="S919">
            <v>15</v>
          </cell>
          <cell r="T919">
            <v>5</v>
          </cell>
          <cell r="U919">
            <v>4</v>
          </cell>
          <cell r="V919">
            <v>0</v>
          </cell>
          <cell r="W919">
            <v>51</v>
          </cell>
          <cell r="X919">
            <v>39520</v>
          </cell>
        </row>
        <row r="920">
          <cell r="A920" t="str">
            <v>463477</v>
          </cell>
          <cell r="B920" t="str">
            <v xml:space="preserve">SYAFEI    </v>
          </cell>
          <cell r="C920" t="str">
            <v>09</v>
          </cell>
          <cell r="D920" t="str">
            <v>01/10/2001</v>
          </cell>
          <cell r="E920" t="str">
            <v>AST. HARIAN LAB PETKIM</v>
          </cell>
          <cell r="F920" t="str">
            <v>08</v>
          </cell>
          <cell r="G920" t="str">
            <v>01/10/2000</v>
          </cell>
          <cell r="H920">
            <v>19029</v>
          </cell>
          <cell r="I920" t="str">
            <v>0000055566</v>
          </cell>
          <cell r="J920" t="str">
            <v>SMK</v>
          </cell>
          <cell r="K920" t="str">
            <v>SAKMA</v>
          </cell>
          <cell r="L920" t="str">
            <v>PLAJU</v>
          </cell>
          <cell r="M920" t="str">
            <v>30/06/1975</v>
          </cell>
          <cell r="N920" t="str">
            <v>E13140</v>
          </cell>
          <cell r="O920" t="str">
            <v>LABORATORIUM</v>
          </cell>
          <cell r="P920">
            <v>5</v>
          </cell>
          <cell r="Q920">
            <v>6</v>
          </cell>
          <cell r="R920">
            <v>6</v>
          </cell>
          <cell r="S920">
            <v>18.333333333333332</v>
          </cell>
          <cell r="T920">
            <v>3</v>
          </cell>
          <cell r="U920">
            <v>4</v>
          </cell>
          <cell r="V920">
            <v>-1</v>
          </cell>
          <cell r="W920">
            <v>52</v>
          </cell>
          <cell r="X920">
            <v>39118</v>
          </cell>
        </row>
        <row r="921">
          <cell r="A921" t="str">
            <v>464279</v>
          </cell>
          <cell r="B921" t="str">
            <v xml:space="preserve">HASAN ABDULLAH    </v>
          </cell>
          <cell r="C921" t="str">
            <v>10</v>
          </cell>
          <cell r="D921" t="str">
            <v>01/10/2002</v>
          </cell>
          <cell r="E921" t="str">
            <v>MASINIS I AMK-PT-FSP KL</v>
          </cell>
          <cell r="F921" t="str">
            <v>10</v>
          </cell>
          <cell r="G921" t="str">
            <v>01/06/2001</v>
          </cell>
          <cell r="H921">
            <v>18865</v>
          </cell>
          <cell r="I921" t="str">
            <v>0000056555</v>
          </cell>
          <cell r="J921" t="str">
            <v>SMA</v>
          </cell>
          <cell r="K921" t="str">
            <v>MESIN MOTOR DIESEL (MMD)</v>
          </cell>
          <cell r="L921" t="str">
            <v>PLAJU</v>
          </cell>
          <cell r="M921" t="str">
            <v>23/01/1973</v>
          </cell>
          <cell r="N921" t="str">
            <v>E13C00</v>
          </cell>
          <cell r="O921" t="str">
            <v>DOK &amp; PKP</v>
          </cell>
          <cell r="P921">
            <v>5</v>
          </cell>
          <cell r="Q921">
            <v>5</v>
          </cell>
          <cell r="R921">
            <v>5</v>
          </cell>
          <cell r="S921">
            <v>15</v>
          </cell>
          <cell r="T921">
            <v>3</v>
          </cell>
          <cell r="U921">
            <v>3</v>
          </cell>
          <cell r="V921">
            <v>0</v>
          </cell>
          <cell r="W921">
            <v>53</v>
          </cell>
          <cell r="X921">
            <v>38954</v>
          </cell>
        </row>
        <row r="922">
          <cell r="A922" t="str">
            <v>464513</v>
          </cell>
          <cell r="B922" t="str">
            <v xml:space="preserve">KMS. M. YUSUF    </v>
          </cell>
          <cell r="C922" t="str">
            <v>09</v>
          </cell>
          <cell r="D922" t="str">
            <v>01/10/2001</v>
          </cell>
          <cell r="E922" t="str">
            <v>AST. JAGA CONSOLE PROPYLE</v>
          </cell>
          <cell r="F922" t="str">
            <v>08</v>
          </cell>
          <cell r="G922" t="str">
            <v>16/09/2002</v>
          </cell>
          <cell r="H922">
            <v>18318</v>
          </cell>
          <cell r="I922" t="str">
            <v>0000066556</v>
          </cell>
          <cell r="J922" t="str">
            <v>SMA</v>
          </cell>
          <cell r="K922" t="str">
            <v>S.M.A-B/PASPAL</v>
          </cell>
          <cell r="L922" t="str">
            <v>PLAJU</v>
          </cell>
          <cell r="M922" t="str">
            <v>11/07/1974</v>
          </cell>
          <cell r="N922" t="str">
            <v>E13131</v>
          </cell>
          <cell r="O922" t="str">
            <v>P P</v>
          </cell>
          <cell r="P922">
            <v>5</v>
          </cell>
          <cell r="Q922">
            <v>5</v>
          </cell>
          <cell r="R922">
            <v>6</v>
          </cell>
          <cell r="S922">
            <v>16.666666666666668</v>
          </cell>
          <cell r="T922">
            <v>3</v>
          </cell>
          <cell r="U922">
            <v>2</v>
          </cell>
          <cell r="V922">
            <v>-1</v>
          </cell>
          <cell r="W922">
            <v>54</v>
          </cell>
          <cell r="X922">
            <v>38407</v>
          </cell>
        </row>
        <row r="923">
          <cell r="A923" t="str">
            <v>464708</v>
          </cell>
          <cell r="B923" t="str">
            <v xml:space="preserve">MAJID    </v>
          </cell>
          <cell r="C923" t="str">
            <v>10</v>
          </cell>
          <cell r="D923" t="str">
            <v>01/04/2003</v>
          </cell>
          <cell r="E923" t="str">
            <v>PMK. BB DIST &amp; BB TREATIN</v>
          </cell>
          <cell r="F923" t="str">
            <v>10</v>
          </cell>
          <cell r="G923" t="str">
            <v>01/06/2001</v>
          </cell>
          <cell r="H923">
            <v>19644</v>
          </cell>
          <cell r="I923" t="str">
            <v>0000056656</v>
          </cell>
          <cell r="J923" t="str">
            <v>SD</v>
          </cell>
          <cell r="K923" t="str">
            <v>SEKOLAH DASAR</v>
          </cell>
          <cell r="L923" t="str">
            <v>PLAJU</v>
          </cell>
          <cell r="M923" t="str">
            <v>26/05/1971</v>
          </cell>
          <cell r="N923" t="str">
            <v>E13111</v>
          </cell>
          <cell r="O923" t="str">
            <v>CD &amp; GP</v>
          </cell>
          <cell r="P923">
            <v>6</v>
          </cell>
          <cell r="Q923">
            <v>5</v>
          </cell>
          <cell r="R923">
            <v>6</v>
          </cell>
          <cell r="S923">
            <v>18.333333333333332</v>
          </cell>
          <cell r="T923">
            <v>1</v>
          </cell>
          <cell r="U923">
            <v>3</v>
          </cell>
          <cell r="V923">
            <v>0</v>
          </cell>
          <cell r="W923">
            <v>51</v>
          </cell>
          <cell r="X923">
            <v>39733</v>
          </cell>
        </row>
        <row r="924">
          <cell r="A924" t="str">
            <v>464862</v>
          </cell>
          <cell r="B924" t="str">
            <v xml:space="preserve">MOCH. SENEN KARIM    </v>
          </cell>
          <cell r="C924" t="str">
            <v>10</v>
          </cell>
          <cell r="D924" t="str">
            <v>01/04/1999</v>
          </cell>
          <cell r="E924" t="str">
            <v>MUALIM I  FB WISNU XII</v>
          </cell>
          <cell r="F924" t="str">
            <v>08</v>
          </cell>
          <cell r="G924" t="str">
            <v>06/06/2003</v>
          </cell>
          <cell r="H924">
            <v>18971</v>
          </cell>
          <cell r="I924" t="str">
            <v>0000055655</v>
          </cell>
          <cell r="J924" t="str">
            <v>SMK</v>
          </cell>
          <cell r="K924" t="str">
            <v>SEKOLAH TEKNIK MENENGAH</v>
          </cell>
          <cell r="L924" t="str">
            <v>PLAJU</v>
          </cell>
          <cell r="M924" t="str">
            <v>10/01/1973</v>
          </cell>
          <cell r="N924" t="str">
            <v>E13C00</v>
          </cell>
          <cell r="O924" t="str">
            <v>DOK &amp; PKP</v>
          </cell>
          <cell r="P924">
            <v>6</v>
          </cell>
          <cell r="Q924">
            <v>5</v>
          </cell>
          <cell r="R924">
            <v>5</v>
          </cell>
          <cell r="S924">
            <v>16.666666666666668</v>
          </cell>
          <cell r="T924">
            <v>3</v>
          </cell>
          <cell r="U924">
            <v>1</v>
          </cell>
          <cell r="V924">
            <v>-2</v>
          </cell>
          <cell r="W924">
            <v>53</v>
          </cell>
          <cell r="X924">
            <v>39060</v>
          </cell>
        </row>
        <row r="925">
          <cell r="A925" t="str">
            <v>464943</v>
          </cell>
          <cell r="B925" t="str">
            <v xml:space="preserve">MULKI    </v>
          </cell>
          <cell r="C925" t="str">
            <v>10</v>
          </cell>
          <cell r="D925" t="str">
            <v>01/04/2000</v>
          </cell>
          <cell r="E925" t="str">
            <v>TEKNISI INSTRUMENT</v>
          </cell>
          <cell r="F925" t="str">
            <v>09</v>
          </cell>
          <cell r="G925" t="str">
            <v>01/10/2002</v>
          </cell>
          <cell r="H925">
            <v>19330</v>
          </cell>
          <cell r="I925" t="str">
            <v>0000065655</v>
          </cell>
          <cell r="J925" t="str">
            <v>SMA</v>
          </cell>
          <cell r="K925" t="str">
            <v>P K MESIN</v>
          </cell>
          <cell r="L925" t="str">
            <v>PLAJU</v>
          </cell>
          <cell r="M925" t="str">
            <v>15/05/1971</v>
          </cell>
          <cell r="N925" t="str">
            <v>E13A50</v>
          </cell>
          <cell r="O925" t="str">
            <v>BENGKEL</v>
          </cell>
          <cell r="P925">
            <v>6</v>
          </cell>
          <cell r="Q925">
            <v>5</v>
          </cell>
          <cell r="R925">
            <v>5</v>
          </cell>
          <cell r="S925">
            <v>16.666666666666668</v>
          </cell>
          <cell r="T925">
            <v>3</v>
          </cell>
          <cell r="U925">
            <v>2</v>
          </cell>
          <cell r="V925">
            <v>-1</v>
          </cell>
          <cell r="W925">
            <v>52</v>
          </cell>
          <cell r="X925">
            <v>39418</v>
          </cell>
        </row>
        <row r="926">
          <cell r="A926" t="str">
            <v>465031</v>
          </cell>
          <cell r="B926" t="str">
            <v xml:space="preserve">NGADINO    </v>
          </cell>
          <cell r="C926" t="str">
            <v>10</v>
          </cell>
          <cell r="D926" t="str">
            <v>01/04/2003</v>
          </cell>
          <cell r="E926" t="str">
            <v>AST. PERLENGKAPAN RTP</v>
          </cell>
          <cell r="F926" t="str">
            <v>09</v>
          </cell>
          <cell r="G926" t="str">
            <v>19/06/2002</v>
          </cell>
          <cell r="H926">
            <v>18433</v>
          </cell>
          <cell r="I926" t="str">
            <v>0000065665</v>
          </cell>
          <cell r="J926" t="str">
            <v>SD</v>
          </cell>
          <cell r="K926" t="str">
            <v>SEKOLAH DASAR</v>
          </cell>
          <cell r="L926" t="str">
            <v>PLAJU</v>
          </cell>
          <cell r="M926" t="str">
            <v>21/05/1970</v>
          </cell>
          <cell r="N926" t="str">
            <v>E13530</v>
          </cell>
          <cell r="O926" t="str">
            <v>FASUM</v>
          </cell>
          <cell r="P926">
            <v>6</v>
          </cell>
          <cell r="Q926">
            <v>6</v>
          </cell>
          <cell r="R926">
            <v>5</v>
          </cell>
          <cell r="S926">
            <v>18.333333333333332</v>
          </cell>
          <cell r="T926">
            <v>1</v>
          </cell>
          <cell r="U926">
            <v>2</v>
          </cell>
          <cell r="V926">
            <v>-1</v>
          </cell>
          <cell r="W926">
            <v>54</v>
          </cell>
          <cell r="X926">
            <v>38522</v>
          </cell>
        </row>
        <row r="927">
          <cell r="A927" t="str">
            <v>465153</v>
          </cell>
          <cell r="B927" t="str">
            <v xml:space="preserve">RATIMIN    </v>
          </cell>
          <cell r="C927" t="str">
            <v>11</v>
          </cell>
          <cell r="D927" t="str">
            <v>01/10/1999</v>
          </cell>
          <cell r="E927" t="str">
            <v>PMK. AREA-1 SEI.GERONG</v>
          </cell>
          <cell r="F927" t="str">
            <v>10</v>
          </cell>
          <cell r="G927" t="str">
            <v>01/09/2003</v>
          </cell>
          <cell r="H927">
            <v>18974</v>
          </cell>
          <cell r="I927" t="str">
            <v>0000065555</v>
          </cell>
          <cell r="J927" t="str">
            <v>SD</v>
          </cell>
          <cell r="K927" t="str">
            <v>SEKOLAH DASAR</v>
          </cell>
          <cell r="L927" t="str">
            <v>PLAJU</v>
          </cell>
          <cell r="M927" t="str">
            <v>02/08/1971</v>
          </cell>
          <cell r="N927" t="str">
            <v>E13119</v>
          </cell>
          <cell r="O927" t="str">
            <v>I T P</v>
          </cell>
          <cell r="P927">
            <v>5</v>
          </cell>
          <cell r="Q927">
            <v>5</v>
          </cell>
          <cell r="R927">
            <v>5</v>
          </cell>
          <cell r="S927">
            <v>15</v>
          </cell>
          <cell r="T927">
            <v>1</v>
          </cell>
          <cell r="U927">
            <v>1</v>
          </cell>
          <cell r="V927">
            <v>-1</v>
          </cell>
          <cell r="W927">
            <v>53</v>
          </cell>
          <cell r="X927">
            <v>39063</v>
          </cell>
        </row>
        <row r="928">
          <cell r="A928" t="str">
            <v>465161</v>
          </cell>
          <cell r="B928" t="str">
            <v xml:space="preserve">RATNA BETTY S    </v>
          </cell>
          <cell r="C928" t="str">
            <v>09</v>
          </cell>
          <cell r="D928" t="str">
            <v>01/04/2002</v>
          </cell>
          <cell r="E928" t="str">
            <v>SEKRETARIS MAN.JASPEMKIL</v>
          </cell>
          <cell r="F928" t="str">
            <v>08</v>
          </cell>
          <cell r="G928" t="str">
            <v>02/01/2002</v>
          </cell>
          <cell r="H928">
            <v>18377</v>
          </cell>
          <cell r="I928" t="str">
            <v>0000034655</v>
          </cell>
          <cell r="J928" t="str">
            <v>SMA</v>
          </cell>
          <cell r="K928" t="str">
            <v>S.M.A / SOSIAL</v>
          </cell>
          <cell r="L928" t="str">
            <v>PLAJU</v>
          </cell>
          <cell r="M928" t="str">
            <v>04/03/1974</v>
          </cell>
          <cell r="N928" t="str">
            <v>E13A00</v>
          </cell>
          <cell r="O928" t="str">
            <v>JASPEMKIL</v>
          </cell>
          <cell r="P928">
            <v>6</v>
          </cell>
          <cell r="Q928">
            <v>5</v>
          </cell>
          <cell r="R928">
            <v>5</v>
          </cell>
          <cell r="S928">
            <v>16.666666666666668</v>
          </cell>
          <cell r="T928">
            <v>3</v>
          </cell>
          <cell r="U928">
            <v>2</v>
          </cell>
          <cell r="V928">
            <v>-1</v>
          </cell>
          <cell r="W928">
            <v>54</v>
          </cell>
          <cell r="X928">
            <v>38466</v>
          </cell>
        </row>
        <row r="929">
          <cell r="A929" t="str">
            <v>465201</v>
          </cell>
          <cell r="B929" t="str">
            <v xml:space="preserve">ROHBAN TOYIB    </v>
          </cell>
          <cell r="C929" t="str">
            <v>10</v>
          </cell>
          <cell r="D929" t="str">
            <v>01/10/2002</v>
          </cell>
          <cell r="E929" t="str">
            <v>MUALIM II TB.INDRA II</v>
          </cell>
          <cell r="F929" t="str">
            <v>09</v>
          </cell>
          <cell r="G929" t="str">
            <v>03/01/2000</v>
          </cell>
          <cell r="H929">
            <v>19222</v>
          </cell>
          <cell r="I929" t="str">
            <v>0000066545</v>
          </cell>
          <cell r="J929" t="str">
            <v>SMA</v>
          </cell>
          <cell r="K929" t="str">
            <v>MUALIM PEL.TERBATAS (MPT)</v>
          </cell>
          <cell r="L929" t="str">
            <v>PLAJU</v>
          </cell>
          <cell r="M929" t="str">
            <v>01/03/1973</v>
          </cell>
          <cell r="N929" t="str">
            <v>E13C00</v>
          </cell>
          <cell r="O929" t="str">
            <v>DOK &amp; PKP</v>
          </cell>
          <cell r="P929">
            <v>5</v>
          </cell>
          <cell r="Q929">
            <v>4</v>
          </cell>
          <cell r="R929">
            <v>5</v>
          </cell>
          <cell r="S929">
            <v>13.333333333333334</v>
          </cell>
          <cell r="T929">
            <v>3</v>
          </cell>
          <cell r="U929">
            <v>4</v>
          </cell>
          <cell r="V929">
            <v>-1</v>
          </cell>
          <cell r="W929">
            <v>52</v>
          </cell>
          <cell r="X929">
            <v>39310</v>
          </cell>
        </row>
        <row r="930">
          <cell r="A930" t="str">
            <v>465761</v>
          </cell>
          <cell r="B930" t="str">
            <v xml:space="preserve">SYAHRIL ANWAR    </v>
          </cell>
          <cell r="C930" t="str">
            <v>08</v>
          </cell>
          <cell r="D930" t="str">
            <v>01/04/2002</v>
          </cell>
          <cell r="E930" t="str">
            <v>PWS. RTP</v>
          </cell>
          <cell r="F930" t="str">
            <v>06</v>
          </cell>
          <cell r="G930" t="str">
            <v>16/09/2003</v>
          </cell>
          <cell r="H930">
            <v>18090</v>
          </cell>
          <cell r="I930" t="str">
            <v>0000066656</v>
          </cell>
          <cell r="J930" t="str">
            <v>SMA</v>
          </cell>
          <cell r="K930" t="str">
            <v>S.M.A / SOSIAL</v>
          </cell>
          <cell r="L930" t="str">
            <v>PLAJU</v>
          </cell>
          <cell r="M930" t="str">
            <v>15/06/1970</v>
          </cell>
          <cell r="N930" t="str">
            <v>E13530</v>
          </cell>
          <cell r="O930" t="str">
            <v>FASUM</v>
          </cell>
          <cell r="P930">
            <v>6</v>
          </cell>
          <cell r="Q930">
            <v>5</v>
          </cell>
          <cell r="R930">
            <v>6</v>
          </cell>
          <cell r="S930">
            <v>18.333333333333332</v>
          </cell>
          <cell r="T930">
            <v>3</v>
          </cell>
          <cell r="U930">
            <v>1</v>
          </cell>
          <cell r="V930">
            <v>-2</v>
          </cell>
          <cell r="W930">
            <v>55</v>
          </cell>
          <cell r="X930">
            <v>38179</v>
          </cell>
        </row>
        <row r="931">
          <cell r="A931" t="str">
            <v>466709</v>
          </cell>
          <cell r="B931" t="str">
            <v xml:space="preserve">SUKAHAR    </v>
          </cell>
          <cell r="C931" t="str">
            <v>05</v>
          </cell>
          <cell r="D931" t="str">
            <v>01/04/2001</v>
          </cell>
          <cell r="E931" t="str">
            <v>MPPK S/D 30062004</v>
          </cell>
          <cell r="F931" t="str">
            <v>05</v>
          </cell>
          <cell r="G931" t="str">
            <v>11/06/2003</v>
          </cell>
          <cell r="H931">
            <v>17695</v>
          </cell>
          <cell r="I931" t="str">
            <v>0000066675</v>
          </cell>
          <cell r="J931" t="str">
            <v>D1</v>
          </cell>
          <cell r="K931" t="str">
            <v>AKA PENGOL/KIL.I</v>
          </cell>
          <cell r="L931" t="str">
            <v>PLAJU</v>
          </cell>
          <cell r="M931" t="str">
            <v>15/06/1972</v>
          </cell>
          <cell r="N931" t="str">
            <v>E13730</v>
          </cell>
          <cell r="O931" t="str">
            <v>H I K</v>
          </cell>
          <cell r="P931">
            <v>6</v>
          </cell>
          <cell r="Q931">
            <v>7</v>
          </cell>
          <cell r="R931">
            <v>5</v>
          </cell>
          <cell r="S931">
            <v>21.666666666666668</v>
          </cell>
          <cell r="T931">
            <v>4</v>
          </cell>
          <cell r="U931">
            <v>1</v>
          </cell>
          <cell r="V931">
            <v>0</v>
          </cell>
          <cell r="W931">
            <v>56</v>
          </cell>
          <cell r="X931">
            <v>37783</v>
          </cell>
        </row>
        <row r="932">
          <cell r="A932" t="str">
            <v>466855</v>
          </cell>
          <cell r="B932" t="str">
            <v xml:space="preserve">ABDUL ROZAK    </v>
          </cell>
          <cell r="C932" t="str">
            <v>09</v>
          </cell>
          <cell r="D932" t="str">
            <v>01/04/2002</v>
          </cell>
          <cell r="E932" t="str">
            <v>TEKNISI PIPE FITTER</v>
          </cell>
          <cell r="F932" t="str">
            <v>09</v>
          </cell>
          <cell r="G932" t="str">
            <v>31/12/2000</v>
          </cell>
          <cell r="H932">
            <v>19976</v>
          </cell>
          <cell r="I932" t="str">
            <v>0000056655</v>
          </cell>
          <cell r="J932" t="str">
            <v>D1</v>
          </cell>
          <cell r="K932" t="str">
            <v>AKA MESIN I</v>
          </cell>
          <cell r="L932" t="str">
            <v>SUNGAI GERONG</v>
          </cell>
          <cell r="M932" t="str">
            <v>08/07/1975</v>
          </cell>
          <cell r="N932" t="str">
            <v>E13A50</v>
          </cell>
          <cell r="O932" t="str">
            <v>BENGKEL</v>
          </cell>
          <cell r="P932">
            <v>6</v>
          </cell>
          <cell r="Q932">
            <v>5</v>
          </cell>
          <cell r="R932">
            <v>5</v>
          </cell>
          <cell r="S932">
            <v>16.666666666666668</v>
          </cell>
          <cell r="T932">
            <v>4</v>
          </cell>
          <cell r="U932">
            <v>4</v>
          </cell>
          <cell r="V932">
            <v>0</v>
          </cell>
          <cell r="W932">
            <v>50</v>
          </cell>
          <cell r="X932">
            <v>40065</v>
          </cell>
        </row>
        <row r="933">
          <cell r="A933" t="str">
            <v>466863</v>
          </cell>
          <cell r="B933" t="str">
            <v xml:space="preserve">ASNIMAR LELO    </v>
          </cell>
          <cell r="C933" t="str">
            <v>06</v>
          </cell>
          <cell r="D933" t="str">
            <v>01/10/1999</v>
          </cell>
          <cell r="E933" t="str">
            <v>PWSU. LAB. LITBANG</v>
          </cell>
          <cell r="F933" t="str">
            <v>05</v>
          </cell>
          <cell r="G933" t="str">
            <v>16/06/2003</v>
          </cell>
          <cell r="H933">
            <v>18587</v>
          </cell>
          <cell r="I933" t="str">
            <v>0000055666</v>
          </cell>
          <cell r="J933" t="str">
            <v>D3</v>
          </cell>
          <cell r="K933" t="str">
            <v>SM TEKNIK KIMIA</v>
          </cell>
          <cell r="L933" t="str">
            <v>PLAJU</v>
          </cell>
          <cell r="M933" t="str">
            <v>08/07/1975</v>
          </cell>
          <cell r="N933" t="str">
            <v>E13140</v>
          </cell>
          <cell r="O933" t="str">
            <v>LABORATORIUM</v>
          </cell>
          <cell r="P933">
            <v>6</v>
          </cell>
          <cell r="Q933">
            <v>6</v>
          </cell>
          <cell r="R933">
            <v>6</v>
          </cell>
          <cell r="S933">
            <v>20</v>
          </cell>
          <cell r="T933">
            <v>6</v>
          </cell>
          <cell r="U933">
            <v>1</v>
          </cell>
          <cell r="V933">
            <v>-1</v>
          </cell>
          <cell r="W933">
            <v>54</v>
          </cell>
          <cell r="X933">
            <v>38676</v>
          </cell>
        </row>
        <row r="934">
          <cell r="A934" t="str">
            <v>466911</v>
          </cell>
          <cell r="B934" t="str">
            <v xml:space="preserve">HUSNI ZAKI    </v>
          </cell>
          <cell r="C934" t="str">
            <v>10</v>
          </cell>
          <cell r="D934" t="str">
            <v>01/04/1998</v>
          </cell>
          <cell r="E934" t="str">
            <v>TEKNISI SCAFFOLD</v>
          </cell>
          <cell r="F934" t="str">
            <v>09</v>
          </cell>
          <cell r="G934" t="str">
            <v>31/12/2000</v>
          </cell>
          <cell r="H934">
            <v>19534</v>
          </cell>
          <cell r="I934" t="str">
            <v>0000055444</v>
          </cell>
          <cell r="J934" t="str">
            <v>D1</v>
          </cell>
          <cell r="K934" t="str">
            <v>AKA MESIN I</v>
          </cell>
          <cell r="L934" t="str">
            <v>SUNGAI GERONG</v>
          </cell>
          <cell r="M934" t="str">
            <v>08/07/1975</v>
          </cell>
          <cell r="N934" t="str">
            <v>E13A50</v>
          </cell>
          <cell r="O934" t="str">
            <v>BENGKEL</v>
          </cell>
          <cell r="P934">
            <v>4</v>
          </cell>
          <cell r="Q934">
            <v>4</v>
          </cell>
          <cell r="R934">
            <v>4</v>
          </cell>
          <cell r="S934">
            <v>10</v>
          </cell>
          <cell r="T934">
            <v>4</v>
          </cell>
          <cell r="U934">
            <v>4</v>
          </cell>
          <cell r="V934">
            <v>-1</v>
          </cell>
          <cell r="W934">
            <v>51</v>
          </cell>
          <cell r="X934">
            <v>39623</v>
          </cell>
        </row>
        <row r="935">
          <cell r="A935" t="str">
            <v>466952</v>
          </cell>
          <cell r="B935" t="str">
            <v xml:space="preserve">MOMON KOMARUDDIN    </v>
          </cell>
          <cell r="C935" t="str">
            <v>09</v>
          </cell>
          <cell r="D935" t="str">
            <v>01/10/2003</v>
          </cell>
          <cell r="E935" t="str">
            <v>TEKNISI ROT. EQUIP.</v>
          </cell>
          <cell r="F935" t="str">
            <v>09</v>
          </cell>
          <cell r="G935" t="str">
            <v>01/10/2002</v>
          </cell>
          <cell r="H935">
            <v>19634</v>
          </cell>
          <cell r="I935" t="str">
            <v>0000065565</v>
          </cell>
          <cell r="J935" t="str">
            <v>SMA</v>
          </cell>
          <cell r="K935" t="str">
            <v>SMA-PASPAL/PERSAMAAN</v>
          </cell>
          <cell r="L935" t="str">
            <v>SUNGAI GERONG</v>
          </cell>
          <cell r="M935" t="str">
            <v>08/07/1975</v>
          </cell>
          <cell r="N935" t="str">
            <v>E13A50</v>
          </cell>
          <cell r="O935" t="str">
            <v>BENGKEL</v>
          </cell>
          <cell r="P935">
            <v>5</v>
          </cell>
          <cell r="Q935">
            <v>6</v>
          </cell>
          <cell r="R935">
            <v>5</v>
          </cell>
          <cell r="S935">
            <v>16.666666666666668</v>
          </cell>
          <cell r="T935">
            <v>3</v>
          </cell>
          <cell r="U935">
            <v>2</v>
          </cell>
          <cell r="V935">
            <v>0</v>
          </cell>
          <cell r="W935">
            <v>51</v>
          </cell>
          <cell r="X935">
            <v>39723</v>
          </cell>
        </row>
        <row r="936">
          <cell r="A936" t="str">
            <v>467032</v>
          </cell>
          <cell r="B936" t="str">
            <v xml:space="preserve">ABDUL RACHMAN    </v>
          </cell>
          <cell r="C936" t="str">
            <v>10</v>
          </cell>
          <cell r="D936" t="str">
            <v>01/10/2001</v>
          </cell>
          <cell r="E936" t="str">
            <v>PMK. REDIST</v>
          </cell>
          <cell r="F936" t="str">
            <v>10</v>
          </cell>
          <cell r="G936" t="str">
            <v>03/01/2000</v>
          </cell>
          <cell r="H936">
            <v>19334</v>
          </cell>
          <cell r="I936" t="str">
            <v>0000066566</v>
          </cell>
          <cell r="J936" t="str">
            <v>SMP</v>
          </cell>
          <cell r="K936" t="str">
            <v>SEKOLAH TEKNIK</v>
          </cell>
          <cell r="L936" t="str">
            <v>SUNGAI GERONG</v>
          </cell>
          <cell r="M936" t="str">
            <v>09/07/1975</v>
          </cell>
          <cell r="N936" t="str">
            <v>E13112</v>
          </cell>
          <cell r="O936" t="str">
            <v>CD &amp; L</v>
          </cell>
          <cell r="P936">
            <v>5</v>
          </cell>
          <cell r="Q936">
            <v>6</v>
          </cell>
          <cell r="R936">
            <v>6</v>
          </cell>
          <cell r="S936">
            <v>18.333333333333332</v>
          </cell>
          <cell r="T936">
            <v>2</v>
          </cell>
          <cell r="U936">
            <v>4</v>
          </cell>
          <cell r="V936">
            <v>0</v>
          </cell>
          <cell r="W936">
            <v>52</v>
          </cell>
          <cell r="X936">
            <v>39422</v>
          </cell>
        </row>
        <row r="937">
          <cell r="A937" t="str">
            <v>467073</v>
          </cell>
          <cell r="B937" t="str">
            <v xml:space="preserve">JAZID FAHRI  S.T  </v>
          </cell>
          <cell r="C937" t="str">
            <v>05</v>
          </cell>
          <cell r="D937" t="str">
            <v>01/04/2001</v>
          </cell>
          <cell r="E937" t="str">
            <v>PWSU. ITP S. GERONG</v>
          </cell>
          <cell r="F937" t="str">
            <v>05</v>
          </cell>
          <cell r="G937" t="str">
            <v>20/10/2001</v>
          </cell>
          <cell r="H937">
            <v>19784</v>
          </cell>
          <cell r="I937" t="str">
            <v>0000066666</v>
          </cell>
          <cell r="J937" t="str">
            <v>S1</v>
          </cell>
          <cell r="K937" t="str">
            <v>TEKNIK KIMIA</v>
          </cell>
          <cell r="L937" t="str">
            <v>SUNGAI GERONG</v>
          </cell>
          <cell r="M937" t="str">
            <v>09/07/1975</v>
          </cell>
          <cell r="N937" t="str">
            <v>E13119</v>
          </cell>
          <cell r="O937" t="str">
            <v>I T P</v>
          </cell>
          <cell r="P937">
            <v>6</v>
          </cell>
          <cell r="Q937">
            <v>6</v>
          </cell>
          <cell r="R937">
            <v>6</v>
          </cell>
          <cell r="S937">
            <v>20</v>
          </cell>
          <cell r="T937">
            <v>7</v>
          </cell>
          <cell r="U937">
            <v>3</v>
          </cell>
          <cell r="V937">
            <v>0</v>
          </cell>
          <cell r="W937">
            <v>50</v>
          </cell>
          <cell r="X937">
            <v>39873</v>
          </cell>
        </row>
        <row r="938">
          <cell r="A938" t="str">
            <v>467405</v>
          </cell>
          <cell r="B938" t="str">
            <v xml:space="preserve">HASANUBI    </v>
          </cell>
          <cell r="C938" t="str">
            <v>10</v>
          </cell>
          <cell r="D938" t="str">
            <v>01/04/2002</v>
          </cell>
          <cell r="E938" t="str">
            <v>PMK. JAGA LAB PP</v>
          </cell>
          <cell r="F938" t="str">
            <v>10</v>
          </cell>
          <cell r="G938" t="str">
            <v>03/01/2000</v>
          </cell>
          <cell r="H938">
            <v>18115</v>
          </cell>
          <cell r="I938" t="str">
            <v>0000045555</v>
          </cell>
          <cell r="J938" t="str">
            <v>SMA</v>
          </cell>
          <cell r="K938" t="str">
            <v>SMA/PASPAL/IPA</v>
          </cell>
          <cell r="L938" t="str">
            <v>PLAJU</v>
          </cell>
          <cell r="M938" t="str">
            <v>14/07/1975</v>
          </cell>
          <cell r="N938" t="str">
            <v>E13140</v>
          </cell>
          <cell r="O938" t="str">
            <v>LABORATORIUM</v>
          </cell>
          <cell r="P938">
            <v>5</v>
          </cell>
          <cell r="Q938">
            <v>5</v>
          </cell>
          <cell r="R938">
            <v>5</v>
          </cell>
          <cell r="S938">
            <v>15</v>
          </cell>
          <cell r="T938">
            <v>3</v>
          </cell>
          <cell r="U938">
            <v>4</v>
          </cell>
          <cell r="V938">
            <v>0</v>
          </cell>
          <cell r="W938">
            <v>55</v>
          </cell>
          <cell r="X938">
            <v>38204</v>
          </cell>
        </row>
        <row r="939">
          <cell r="A939" t="str">
            <v>467721</v>
          </cell>
          <cell r="B939" t="str">
            <v xml:space="preserve">A. MADJID  A.MA  </v>
          </cell>
          <cell r="C939" t="str">
            <v>07</v>
          </cell>
          <cell r="D939" t="str">
            <v>01/04/2002</v>
          </cell>
          <cell r="E939" t="str">
            <v>PWS. SHIP ENGINEER</v>
          </cell>
          <cell r="F939" t="str">
            <v>06</v>
          </cell>
          <cell r="G939" t="str">
            <v>03/01/2000</v>
          </cell>
          <cell r="H939">
            <v>20326</v>
          </cell>
          <cell r="I939" t="str">
            <v>0000046655</v>
          </cell>
          <cell r="J939" t="str">
            <v>D2</v>
          </cell>
          <cell r="K939" t="str">
            <v>AKA TEK. MESIN KILANG II</v>
          </cell>
          <cell r="L939" t="str">
            <v>PLAJU</v>
          </cell>
          <cell r="M939" t="str">
            <v>16/07/1975</v>
          </cell>
          <cell r="N939" t="str">
            <v>E13C00</v>
          </cell>
          <cell r="O939" t="str">
            <v>DOK &amp; PKP</v>
          </cell>
          <cell r="P939">
            <v>6</v>
          </cell>
          <cell r="Q939">
            <v>5</v>
          </cell>
          <cell r="R939">
            <v>5</v>
          </cell>
          <cell r="S939">
            <v>16.666666666666668</v>
          </cell>
          <cell r="T939">
            <v>5</v>
          </cell>
          <cell r="U939">
            <v>4</v>
          </cell>
          <cell r="V939">
            <v>-1</v>
          </cell>
          <cell r="W939">
            <v>49</v>
          </cell>
          <cell r="X939">
            <v>40415</v>
          </cell>
        </row>
        <row r="940">
          <cell r="A940" t="str">
            <v>467762</v>
          </cell>
          <cell r="B940" t="str">
            <v xml:space="preserve">ABD. WARAS    </v>
          </cell>
          <cell r="C940" t="str">
            <v>09</v>
          </cell>
          <cell r="D940" t="str">
            <v>01/04/2002</v>
          </cell>
          <cell r="E940" t="str">
            <v>TEKNISI SIPIL</v>
          </cell>
          <cell r="F940" t="str">
            <v>09</v>
          </cell>
          <cell r="G940" t="str">
            <v>31/12/2000</v>
          </cell>
          <cell r="H940">
            <v>19256</v>
          </cell>
          <cell r="I940" t="str">
            <v>0000056655</v>
          </cell>
          <cell r="J940" t="str">
            <v>SMA</v>
          </cell>
          <cell r="K940" t="str">
            <v>P K MIGAS</v>
          </cell>
          <cell r="L940" t="str">
            <v>SUNGAI GERONG</v>
          </cell>
          <cell r="M940" t="str">
            <v>16/07/1975</v>
          </cell>
          <cell r="N940" t="str">
            <v>E13A50</v>
          </cell>
          <cell r="O940" t="str">
            <v>BENGKEL</v>
          </cell>
          <cell r="P940">
            <v>6</v>
          </cell>
          <cell r="Q940">
            <v>5</v>
          </cell>
          <cell r="R940">
            <v>5</v>
          </cell>
          <cell r="S940">
            <v>16.666666666666668</v>
          </cell>
          <cell r="T940">
            <v>3</v>
          </cell>
          <cell r="U940">
            <v>4</v>
          </cell>
          <cell r="V940">
            <v>0</v>
          </cell>
          <cell r="W940">
            <v>52</v>
          </cell>
          <cell r="X940">
            <v>39344</v>
          </cell>
        </row>
        <row r="941">
          <cell r="A941" t="str">
            <v>467779</v>
          </cell>
          <cell r="B941" t="str">
            <v xml:space="preserve">ACHMADI ADIWINOTO S    </v>
          </cell>
          <cell r="C941" t="str">
            <v>09</v>
          </cell>
          <cell r="D941" t="str">
            <v>01/04/2002</v>
          </cell>
          <cell r="E941" t="str">
            <v>AST. JAGA PANEL PS-2</v>
          </cell>
          <cell r="F941" t="str">
            <v>09</v>
          </cell>
          <cell r="G941" t="str">
            <v>01/04/2002</v>
          </cell>
          <cell r="H941">
            <v>19225</v>
          </cell>
          <cell r="I941" t="str">
            <v>0000046655</v>
          </cell>
          <cell r="J941" t="str">
            <v>SMA</v>
          </cell>
          <cell r="K941" t="str">
            <v>P K MESIN</v>
          </cell>
          <cell r="L941" t="str">
            <v>PLAJU</v>
          </cell>
          <cell r="M941" t="str">
            <v>16/07/1975</v>
          </cell>
          <cell r="N941" t="str">
            <v>E13118</v>
          </cell>
          <cell r="O941" t="str">
            <v>U T L</v>
          </cell>
          <cell r="P941">
            <v>6</v>
          </cell>
          <cell r="Q941">
            <v>5</v>
          </cell>
          <cell r="R941">
            <v>5</v>
          </cell>
          <cell r="S941">
            <v>16.666666666666668</v>
          </cell>
          <cell r="T941">
            <v>3</v>
          </cell>
          <cell r="U941">
            <v>2</v>
          </cell>
          <cell r="V941">
            <v>0</v>
          </cell>
          <cell r="W941">
            <v>52</v>
          </cell>
          <cell r="X941">
            <v>39313</v>
          </cell>
        </row>
        <row r="942">
          <cell r="A942" t="str">
            <v>467827</v>
          </cell>
          <cell r="B942" t="str">
            <v xml:space="preserve">AGUS WIDARTO  A.MA  </v>
          </cell>
          <cell r="C942" t="str">
            <v>08</v>
          </cell>
          <cell r="D942" t="str">
            <v>01/04/2002</v>
          </cell>
          <cell r="E942" t="str">
            <v>PERENCANAAN INSTRUMENT AREA-III</v>
          </cell>
          <cell r="F942" t="str">
            <v>06</v>
          </cell>
          <cell r="G942" t="str">
            <v>01/12/2003</v>
          </cell>
          <cell r="H942">
            <v>19585</v>
          </cell>
          <cell r="I942" t="str">
            <v>0000056666</v>
          </cell>
          <cell r="J942" t="str">
            <v>D3</v>
          </cell>
          <cell r="K942" t="str">
            <v>SARMUD / TEK.ELEKTRO</v>
          </cell>
          <cell r="L942" t="str">
            <v>PLAJU</v>
          </cell>
          <cell r="M942" t="str">
            <v>16/07/1975</v>
          </cell>
          <cell r="N942" t="str">
            <v>E13A10</v>
          </cell>
          <cell r="O942" t="str">
            <v>PERENCANAAN</v>
          </cell>
          <cell r="P942">
            <v>6</v>
          </cell>
          <cell r="Q942">
            <v>6</v>
          </cell>
          <cell r="R942">
            <v>6</v>
          </cell>
          <cell r="S942">
            <v>20</v>
          </cell>
          <cell r="T942">
            <v>6</v>
          </cell>
          <cell r="U942">
            <v>1</v>
          </cell>
          <cell r="V942">
            <v>-2</v>
          </cell>
          <cell r="W942">
            <v>51</v>
          </cell>
          <cell r="X942">
            <v>39674</v>
          </cell>
        </row>
        <row r="943">
          <cell r="A943" t="str">
            <v>467851</v>
          </cell>
          <cell r="B943" t="str">
            <v xml:space="preserve">AMANCIK  A.P  </v>
          </cell>
          <cell r="C943" t="str">
            <v>09</v>
          </cell>
          <cell r="D943" t="str">
            <v>01/04/2001</v>
          </cell>
          <cell r="E943" t="str">
            <v>AST. LAB GAS &amp; LL</v>
          </cell>
          <cell r="F943" t="str">
            <v>08</v>
          </cell>
          <cell r="G943" t="str">
            <v>16/08/2000</v>
          </cell>
          <cell r="H943">
            <v>18068</v>
          </cell>
          <cell r="I943" t="str">
            <v>0000066566</v>
          </cell>
          <cell r="J943" t="str">
            <v>D1</v>
          </cell>
          <cell r="K943" t="str">
            <v>AKA LAB/KILANG I</v>
          </cell>
          <cell r="L943" t="str">
            <v>PLAJU</v>
          </cell>
          <cell r="M943" t="str">
            <v>16/07/1975</v>
          </cell>
          <cell r="N943" t="str">
            <v>E13140</v>
          </cell>
          <cell r="O943" t="str">
            <v>LABORATORIUM</v>
          </cell>
          <cell r="P943">
            <v>5</v>
          </cell>
          <cell r="Q943">
            <v>6</v>
          </cell>
          <cell r="R943">
            <v>6</v>
          </cell>
          <cell r="S943">
            <v>18.333333333333332</v>
          </cell>
          <cell r="T943">
            <v>4</v>
          </cell>
          <cell r="U943">
            <v>4</v>
          </cell>
          <cell r="V943">
            <v>-1</v>
          </cell>
          <cell r="W943">
            <v>55</v>
          </cell>
          <cell r="X943">
            <v>38157</v>
          </cell>
        </row>
        <row r="944">
          <cell r="A944" t="str">
            <v>467868</v>
          </cell>
          <cell r="B944" t="str">
            <v xml:space="preserve">AMANTJIK    </v>
          </cell>
          <cell r="C944" t="str">
            <v>07</v>
          </cell>
          <cell r="D944" t="str">
            <v>01/04/2003</v>
          </cell>
          <cell r="E944" t="str">
            <v>PWS. JAGA CD - 1</v>
          </cell>
          <cell r="F944" t="str">
            <v>07</v>
          </cell>
          <cell r="G944" t="str">
            <v>03/01/2000</v>
          </cell>
          <cell r="H944">
            <v>18906</v>
          </cell>
          <cell r="I944" t="str">
            <v>0000056676</v>
          </cell>
          <cell r="J944" t="str">
            <v>SMA</v>
          </cell>
          <cell r="K944" t="str">
            <v>SMA/PASPAL/IPA</v>
          </cell>
          <cell r="L944" t="str">
            <v>SUNGAI GERONG</v>
          </cell>
          <cell r="M944" t="str">
            <v>16/07/1975</v>
          </cell>
          <cell r="N944" t="str">
            <v>E13112</v>
          </cell>
          <cell r="O944" t="str">
            <v>CD &amp; L</v>
          </cell>
          <cell r="P944">
            <v>6</v>
          </cell>
          <cell r="Q944">
            <v>7</v>
          </cell>
          <cell r="R944">
            <v>6</v>
          </cell>
          <cell r="S944">
            <v>23.333333333333332</v>
          </cell>
          <cell r="T944">
            <v>3</v>
          </cell>
          <cell r="U944">
            <v>4</v>
          </cell>
          <cell r="V944">
            <v>0</v>
          </cell>
          <cell r="W944">
            <v>53</v>
          </cell>
          <cell r="X944">
            <v>38995</v>
          </cell>
        </row>
        <row r="945">
          <cell r="A945" t="str">
            <v>467876</v>
          </cell>
          <cell r="B945" t="str">
            <v xml:space="preserve">ARBAIN SYUKRI    </v>
          </cell>
          <cell r="C945" t="str">
            <v>09</v>
          </cell>
          <cell r="D945" t="str">
            <v>01/04/2002</v>
          </cell>
          <cell r="E945" t="str">
            <v>AST. JAGA LAB PETRO KIMIA</v>
          </cell>
          <cell r="F945" t="str">
            <v>07</v>
          </cell>
          <cell r="G945" t="str">
            <v>11/06/2001</v>
          </cell>
          <cell r="H945">
            <v>20001</v>
          </cell>
          <cell r="I945" t="str">
            <v>0000055566</v>
          </cell>
          <cell r="J945" t="str">
            <v>SMA</v>
          </cell>
          <cell r="K945" t="str">
            <v>SMA/PASPAL/IPA</v>
          </cell>
          <cell r="L945" t="str">
            <v>PLAJU</v>
          </cell>
          <cell r="M945" t="str">
            <v>16/07/1975</v>
          </cell>
          <cell r="N945" t="str">
            <v>E13140</v>
          </cell>
          <cell r="O945" t="str">
            <v>LABORATORIUM</v>
          </cell>
          <cell r="P945">
            <v>5</v>
          </cell>
          <cell r="Q945">
            <v>6</v>
          </cell>
          <cell r="R945">
            <v>6</v>
          </cell>
          <cell r="S945">
            <v>18.333333333333332</v>
          </cell>
          <cell r="T945">
            <v>3</v>
          </cell>
          <cell r="U945">
            <v>3</v>
          </cell>
          <cell r="V945">
            <v>-2</v>
          </cell>
          <cell r="W945">
            <v>50</v>
          </cell>
          <cell r="X945">
            <v>40090</v>
          </cell>
        </row>
        <row r="946">
          <cell r="A946" t="str">
            <v>467908</v>
          </cell>
          <cell r="B946" t="str">
            <v xml:space="preserve">ASWANDI  IR  </v>
          </cell>
          <cell r="C946" t="str">
            <v>09</v>
          </cell>
          <cell r="D946" t="str">
            <v>01/04/2000</v>
          </cell>
          <cell r="E946" t="str">
            <v>PWS. JAGA DISTRIBUSI</v>
          </cell>
          <cell r="F946" t="str">
            <v>08</v>
          </cell>
          <cell r="G946" t="str">
            <v>01/10/2002</v>
          </cell>
          <cell r="H946">
            <v>19947</v>
          </cell>
          <cell r="I946" t="str">
            <v>0000055566</v>
          </cell>
          <cell r="J946" t="str">
            <v>S1</v>
          </cell>
          <cell r="K946" t="str">
            <v>TEKNIK MESIN</v>
          </cell>
          <cell r="L946" t="str">
            <v>PLAJU</v>
          </cell>
          <cell r="M946" t="str">
            <v>16/07/1975</v>
          </cell>
          <cell r="N946" t="str">
            <v>E13118</v>
          </cell>
          <cell r="O946" t="str">
            <v>U T L</v>
          </cell>
          <cell r="P946">
            <v>5</v>
          </cell>
          <cell r="Q946">
            <v>6</v>
          </cell>
          <cell r="R946">
            <v>6</v>
          </cell>
          <cell r="S946">
            <v>18.333333333333332</v>
          </cell>
          <cell r="T946">
            <v>7</v>
          </cell>
          <cell r="U946">
            <v>2</v>
          </cell>
          <cell r="V946">
            <v>-1</v>
          </cell>
          <cell r="W946">
            <v>50</v>
          </cell>
          <cell r="X946">
            <v>40036</v>
          </cell>
        </row>
        <row r="947">
          <cell r="A947" t="str">
            <v>467932</v>
          </cell>
          <cell r="B947" t="str">
            <v xml:space="preserve">BAHARUDDIN  A.MA  </v>
          </cell>
          <cell r="C947" t="str">
            <v>07</v>
          </cell>
          <cell r="D947" t="str">
            <v>01/04/2002</v>
          </cell>
          <cell r="E947" t="str">
            <v>PWS. PERENCANAAN</v>
          </cell>
          <cell r="F947" t="str">
            <v>06</v>
          </cell>
          <cell r="G947" t="str">
            <v>16/09/2003</v>
          </cell>
          <cell r="H947">
            <v>19364</v>
          </cell>
          <cell r="I947" t="str">
            <v>0000065655</v>
          </cell>
          <cell r="J947" t="str">
            <v>D2</v>
          </cell>
          <cell r="K947" t="str">
            <v>AKA SIPIL II</v>
          </cell>
          <cell r="L947" t="str">
            <v>PLAJU</v>
          </cell>
          <cell r="M947" t="str">
            <v>16/07/1975</v>
          </cell>
          <cell r="N947" t="str">
            <v>E13530</v>
          </cell>
          <cell r="O947" t="str">
            <v>FASUM</v>
          </cell>
          <cell r="P947">
            <v>6</v>
          </cell>
          <cell r="Q947">
            <v>5</v>
          </cell>
          <cell r="R947">
            <v>5</v>
          </cell>
          <cell r="S947">
            <v>16.666666666666668</v>
          </cell>
          <cell r="T947">
            <v>5</v>
          </cell>
          <cell r="U947">
            <v>1</v>
          </cell>
          <cell r="V947">
            <v>-1</v>
          </cell>
          <cell r="W947">
            <v>51</v>
          </cell>
          <cell r="X947">
            <v>39452</v>
          </cell>
        </row>
        <row r="948">
          <cell r="A948" t="str">
            <v>467957</v>
          </cell>
          <cell r="B948" t="str">
            <v xml:space="preserve">BAMBANG KUSAINI    </v>
          </cell>
          <cell r="C948" t="str">
            <v>08</v>
          </cell>
          <cell r="D948" t="str">
            <v>01/04/2003</v>
          </cell>
          <cell r="E948" t="str">
            <v>MATERIAL MAN</v>
          </cell>
          <cell r="F948" t="str">
            <v>08</v>
          </cell>
          <cell r="G948" t="str">
            <v>31/12/2000</v>
          </cell>
          <cell r="H948">
            <v>18575</v>
          </cell>
          <cell r="I948" t="str">
            <v>0000045665</v>
          </cell>
          <cell r="J948" t="str">
            <v>D1</v>
          </cell>
          <cell r="K948" t="str">
            <v>AKA MESIN I</v>
          </cell>
          <cell r="L948" t="str">
            <v>PLAJU</v>
          </cell>
          <cell r="M948" t="str">
            <v>16/07/1975</v>
          </cell>
          <cell r="N948" t="str">
            <v>E13A50</v>
          </cell>
          <cell r="O948" t="str">
            <v>BENGKEL</v>
          </cell>
          <cell r="P948">
            <v>6</v>
          </cell>
          <cell r="Q948">
            <v>6</v>
          </cell>
          <cell r="R948">
            <v>5</v>
          </cell>
          <cell r="S948">
            <v>18.333333333333332</v>
          </cell>
          <cell r="T948">
            <v>4</v>
          </cell>
          <cell r="U948">
            <v>4</v>
          </cell>
          <cell r="V948">
            <v>0</v>
          </cell>
          <cell r="W948">
            <v>54</v>
          </cell>
          <cell r="X948">
            <v>38664</v>
          </cell>
        </row>
        <row r="949">
          <cell r="A949" t="str">
            <v>467965</v>
          </cell>
          <cell r="B949" t="str">
            <v xml:space="preserve">ROBERT BANJAR NAHOR    </v>
          </cell>
          <cell r="C949" t="str">
            <v>09</v>
          </cell>
          <cell r="D949" t="str">
            <v>01/04/2002</v>
          </cell>
          <cell r="E949" t="str">
            <v>AST. CONSOLE CD-1</v>
          </cell>
          <cell r="F949" t="str">
            <v>08</v>
          </cell>
          <cell r="G949" t="str">
            <v>02/04/2002</v>
          </cell>
          <cell r="H949">
            <v>19467</v>
          </cell>
          <cell r="I949" t="str">
            <v>0000045656</v>
          </cell>
          <cell r="J949" t="str">
            <v>D3</v>
          </cell>
          <cell r="K949" t="str">
            <v>AK INDUSTRI/NIAGA</v>
          </cell>
          <cell r="L949" t="str">
            <v>SUNGAI GERONG</v>
          </cell>
          <cell r="M949" t="str">
            <v>16/07/1975</v>
          </cell>
          <cell r="N949" t="str">
            <v>E13112</v>
          </cell>
          <cell r="O949" t="str">
            <v>CD &amp; L</v>
          </cell>
          <cell r="P949">
            <v>6</v>
          </cell>
          <cell r="Q949">
            <v>5</v>
          </cell>
          <cell r="R949">
            <v>6</v>
          </cell>
          <cell r="S949">
            <v>18.333333333333332</v>
          </cell>
          <cell r="T949">
            <v>6</v>
          </cell>
          <cell r="U949">
            <v>2</v>
          </cell>
          <cell r="V949">
            <v>-1</v>
          </cell>
          <cell r="W949">
            <v>51</v>
          </cell>
          <cell r="X949">
            <v>39556</v>
          </cell>
        </row>
        <row r="950">
          <cell r="A950" t="str">
            <v>468004</v>
          </cell>
          <cell r="B950" t="str">
            <v xml:space="preserve">DANO BUDJANG    </v>
          </cell>
          <cell r="C950" t="str">
            <v>08</v>
          </cell>
          <cell r="D950" t="str">
            <v>01/04/2003</v>
          </cell>
          <cell r="E950" t="str">
            <v>TEKNISI LAS</v>
          </cell>
          <cell r="F950" t="str">
            <v>08</v>
          </cell>
          <cell r="G950" t="str">
            <v>01/10/2002</v>
          </cell>
          <cell r="H950">
            <v>19362</v>
          </cell>
          <cell r="I950" t="str">
            <v>0000056666</v>
          </cell>
          <cell r="J950" t="str">
            <v>D1</v>
          </cell>
          <cell r="K950" t="str">
            <v>AKA MESIN I</v>
          </cell>
          <cell r="L950" t="str">
            <v>PLAJU</v>
          </cell>
          <cell r="M950" t="str">
            <v>16/07/1975</v>
          </cell>
          <cell r="N950" t="str">
            <v>E13A50</v>
          </cell>
          <cell r="O950" t="str">
            <v>BENGKEL</v>
          </cell>
          <cell r="P950">
            <v>6</v>
          </cell>
          <cell r="Q950">
            <v>6</v>
          </cell>
          <cell r="R950">
            <v>6</v>
          </cell>
          <cell r="S950">
            <v>20</v>
          </cell>
          <cell r="T950">
            <v>4</v>
          </cell>
          <cell r="U950">
            <v>2</v>
          </cell>
          <cell r="V950">
            <v>0</v>
          </cell>
          <cell r="W950">
            <v>51</v>
          </cell>
          <cell r="X950">
            <v>39450</v>
          </cell>
        </row>
        <row r="951">
          <cell r="A951" t="str">
            <v>468061</v>
          </cell>
          <cell r="B951" t="str">
            <v xml:space="preserve">DJOKO PURWANTO    </v>
          </cell>
          <cell r="C951" t="str">
            <v>09</v>
          </cell>
          <cell r="D951" t="str">
            <v>01/10/2000</v>
          </cell>
          <cell r="E951" t="str">
            <v>TEKNISI SCAFFOLD</v>
          </cell>
          <cell r="F951" t="str">
            <v>08</v>
          </cell>
          <cell r="G951" t="str">
            <v>01/10/2002</v>
          </cell>
          <cell r="H951">
            <v>19383</v>
          </cell>
          <cell r="I951" t="str">
            <v>0000064456</v>
          </cell>
          <cell r="J951" t="str">
            <v>D1</v>
          </cell>
          <cell r="K951" t="str">
            <v>AKA SIPIL I</v>
          </cell>
          <cell r="L951" t="str">
            <v>PLAJU</v>
          </cell>
          <cell r="M951" t="str">
            <v>16/07/1975</v>
          </cell>
          <cell r="N951" t="str">
            <v>E13A50</v>
          </cell>
          <cell r="O951" t="str">
            <v>BENGKEL</v>
          </cell>
          <cell r="P951">
            <v>4</v>
          </cell>
          <cell r="Q951">
            <v>5</v>
          </cell>
          <cell r="R951">
            <v>6</v>
          </cell>
          <cell r="S951">
            <v>15</v>
          </cell>
          <cell r="T951">
            <v>4</v>
          </cell>
          <cell r="U951">
            <v>2</v>
          </cell>
          <cell r="V951">
            <v>-1</v>
          </cell>
          <cell r="W951">
            <v>51</v>
          </cell>
          <cell r="X951">
            <v>39471</v>
          </cell>
        </row>
        <row r="952">
          <cell r="A952" t="str">
            <v>468078</v>
          </cell>
          <cell r="B952" t="str">
            <v xml:space="preserve">DJOKO SUPIRMAN    </v>
          </cell>
          <cell r="C952" t="str">
            <v>08</v>
          </cell>
          <cell r="D952" t="str">
            <v>01/04/2002</v>
          </cell>
          <cell r="E952" t="str">
            <v>INP. PES ANGKAT &amp; SERTIFI</v>
          </cell>
          <cell r="F952" t="str">
            <v>07</v>
          </cell>
          <cell r="G952" t="str">
            <v>03/01/2000</v>
          </cell>
          <cell r="H952">
            <v>19940</v>
          </cell>
          <cell r="I952" t="str">
            <v>0000055655</v>
          </cell>
          <cell r="J952" t="str">
            <v>D3</v>
          </cell>
          <cell r="K952" t="str">
            <v>AKA MESIN III</v>
          </cell>
          <cell r="L952" t="str">
            <v>PLAJU</v>
          </cell>
          <cell r="M952" t="str">
            <v>16/07/1975</v>
          </cell>
          <cell r="N952" t="str">
            <v>E13122</v>
          </cell>
          <cell r="O952" t="str">
            <v>INSPEKSI</v>
          </cell>
          <cell r="P952">
            <v>6</v>
          </cell>
          <cell r="Q952">
            <v>5</v>
          </cell>
          <cell r="R952">
            <v>5</v>
          </cell>
          <cell r="S952">
            <v>16.666666666666668</v>
          </cell>
          <cell r="T952">
            <v>6</v>
          </cell>
          <cell r="U952">
            <v>4</v>
          </cell>
          <cell r="V952">
            <v>-1</v>
          </cell>
          <cell r="W952">
            <v>50</v>
          </cell>
          <cell r="X952">
            <v>40029</v>
          </cell>
        </row>
        <row r="953">
          <cell r="A953" t="str">
            <v>468086</v>
          </cell>
          <cell r="B953" t="str">
            <v xml:space="preserve">DJUWADI  KLIWON  IR  </v>
          </cell>
          <cell r="C953" t="str">
            <v>07</v>
          </cell>
          <cell r="D953" t="str">
            <v>01/04/2002</v>
          </cell>
          <cell r="E953" t="str">
            <v>AST. AHLI REN &amp; SIST.LIST</v>
          </cell>
          <cell r="F953" t="str">
            <v>06</v>
          </cell>
          <cell r="G953" t="str">
            <v>09/06/2003</v>
          </cell>
          <cell r="H953">
            <v>19830</v>
          </cell>
          <cell r="I953" t="str">
            <v>0000045664</v>
          </cell>
          <cell r="J953" t="str">
            <v>S1</v>
          </cell>
          <cell r="K953" t="str">
            <v>TEKNIK ELEKTRO</v>
          </cell>
          <cell r="L953" t="str">
            <v>PLAJU</v>
          </cell>
          <cell r="M953" t="str">
            <v>16/07/1975</v>
          </cell>
          <cell r="N953" t="str">
            <v>E13121</v>
          </cell>
          <cell r="O953" t="str">
            <v>REN &amp; KOORD KSP</v>
          </cell>
          <cell r="P953">
            <v>6</v>
          </cell>
          <cell r="Q953">
            <v>6</v>
          </cell>
          <cell r="R953">
            <v>4</v>
          </cell>
          <cell r="S953">
            <v>16.666666666666668</v>
          </cell>
          <cell r="T953">
            <v>7</v>
          </cell>
          <cell r="U953">
            <v>1</v>
          </cell>
          <cell r="V953">
            <v>-1</v>
          </cell>
          <cell r="W953">
            <v>50</v>
          </cell>
          <cell r="X953">
            <v>39919</v>
          </cell>
        </row>
        <row r="954">
          <cell r="A954" t="str">
            <v>468134</v>
          </cell>
          <cell r="B954" t="str">
            <v xml:space="preserve">FUAD ZAKIR    </v>
          </cell>
          <cell r="C954" t="str">
            <v>08</v>
          </cell>
          <cell r="D954" t="str">
            <v>01/04/2002</v>
          </cell>
          <cell r="E954" t="str">
            <v>AST. MEKANIK / LISTRIK</v>
          </cell>
          <cell r="F954" t="str">
            <v>08</v>
          </cell>
          <cell r="G954" t="str">
            <v>01/11/2000</v>
          </cell>
          <cell r="H954">
            <v>19513</v>
          </cell>
          <cell r="I954" t="str">
            <v>0000066655</v>
          </cell>
          <cell r="J954" t="str">
            <v>SMA</v>
          </cell>
          <cell r="K954" t="str">
            <v>P K MIGAS</v>
          </cell>
          <cell r="L954" t="str">
            <v>PLAJU</v>
          </cell>
          <cell r="M954" t="str">
            <v>16/07/1975</v>
          </cell>
          <cell r="N954" t="str">
            <v>E13C00</v>
          </cell>
          <cell r="O954" t="str">
            <v>DOK &amp; PKP</v>
          </cell>
          <cell r="P954">
            <v>6</v>
          </cell>
          <cell r="Q954">
            <v>5</v>
          </cell>
          <cell r="R954">
            <v>5</v>
          </cell>
          <cell r="S954">
            <v>16.666666666666668</v>
          </cell>
          <cell r="T954">
            <v>3</v>
          </cell>
          <cell r="U954">
            <v>4</v>
          </cell>
          <cell r="V954">
            <v>0</v>
          </cell>
          <cell r="W954">
            <v>51</v>
          </cell>
          <cell r="X954">
            <v>39602</v>
          </cell>
        </row>
        <row r="955">
          <cell r="A955" t="str">
            <v>468183</v>
          </cell>
          <cell r="B955" t="str">
            <v xml:space="preserve">HAPPY HARUN AL.R.  A.P  </v>
          </cell>
          <cell r="C955" t="str">
            <v>09</v>
          </cell>
          <cell r="D955" t="str">
            <v>01/04/2001</v>
          </cell>
          <cell r="E955" t="str">
            <v>AST. JAGA CONSOLE PROPYLE</v>
          </cell>
          <cell r="F955" t="str">
            <v>08</v>
          </cell>
          <cell r="G955" t="str">
            <v>16/09/2002</v>
          </cell>
          <cell r="H955">
            <v>18819</v>
          </cell>
          <cell r="I955" t="str">
            <v>0000056555</v>
          </cell>
          <cell r="J955" t="str">
            <v>D1</v>
          </cell>
          <cell r="K955" t="str">
            <v>AKA INST &amp; ELEKTRONIKA I</v>
          </cell>
          <cell r="L955" t="str">
            <v>PLAJU</v>
          </cell>
          <cell r="M955" t="str">
            <v>16/07/1975</v>
          </cell>
          <cell r="N955" t="str">
            <v>E13131</v>
          </cell>
          <cell r="O955" t="str">
            <v>P P</v>
          </cell>
          <cell r="P955">
            <v>5</v>
          </cell>
          <cell r="Q955">
            <v>5</v>
          </cell>
          <cell r="R955">
            <v>5</v>
          </cell>
          <cell r="S955">
            <v>15</v>
          </cell>
          <cell r="T955">
            <v>4</v>
          </cell>
          <cell r="U955">
            <v>2</v>
          </cell>
          <cell r="V955">
            <v>-1</v>
          </cell>
          <cell r="W955">
            <v>53</v>
          </cell>
          <cell r="X955">
            <v>38908</v>
          </cell>
        </row>
        <row r="956">
          <cell r="A956" t="str">
            <v>468215</v>
          </cell>
          <cell r="B956" t="str">
            <v xml:space="preserve">HARMONIS AKIP    </v>
          </cell>
          <cell r="C956" t="str">
            <v>08</v>
          </cell>
          <cell r="D956" t="str">
            <v>01/04/2002</v>
          </cell>
          <cell r="E956" t="str">
            <v>TEKNISI NON ROT EQUIP.</v>
          </cell>
          <cell r="F956" t="str">
            <v>08</v>
          </cell>
          <cell r="G956" t="str">
            <v>31/12/2000</v>
          </cell>
          <cell r="H956">
            <v>18546</v>
          </cell>
          <cell r="I956" t="str">
            <v>0000036666</v>
          </cell>
          <cell r="J956" t="str">
            <v>D1</v>
          </cell>
          <cell r="K956" t="str">
            <v>PKL TEKNIK SIPIL</v>
          </cell>
          <cell r="L956" t="str">
            <v>PLAJU</v>
          </cell>
          <cell r="M956" t="str">
            <v>16/07/1975</v>
          </cell>
          <cell r="N956" t="str">
            <v>E13A50</v>
          </cell>
          <cell r="O956" t="str">
            <v>BENGKEL</v>
          </cell>
          <cell r="P956">
            <v>6</v>
          </cell>
          <cell r="Q956">
            <v>6</v>
          </cell>
          <cell r="R956">
            <v>6</v>
          </cell>
          <cell r="S956">
            <v>20</v>
          </cell>
          <cell r="T956">
            <v>4</v>
          </cell>
          <cell r="U956">
            <v>4</v>
          </cell>
          <cell r="V956">
            <v>0</v>
          </cell>
          <cell r="W956">
            <v>54</v>
          </cell>
          <cell r="X956">
            <v>38635</v>
          </cell>
        </row>
        <row r="957">
          <cell r="A957" t="str">
            <v>468223</v>
          </cell>
          <cell r="B957" t="str">
            <v xml:space="preserve">HARTO  A.P  </v>
          </cell>
          <cell r="C957" t="str">
            <v>07</v>
          </cell>
          <cell r="D957" t="str">
            <v>01/04/2003</v>
          </cell>
          <cell r="E957" t="str">
            <v>AST. CONSOLE</v>
          </cell>
          <cell r="F957" t="str">
            <v>07</v>
          </cell>
          <cell r="G957" t="str">
            <v>03/01/2000</v>
          </cell>
          <cell r="H957">
            <v>20318</v>
          </cell>
          <cell r="I957" t="str">
            <v>0000066666</v>
          </cell>
          <cell r="J957" t="str">
            <v>D1</v>
          </cell>
          <cell r="K957" t="str">
            <v>AKA PENGOL/KIL I</v>
          </cell>
          <cell r="L957" t="str">
            <v>SUNGAI GERONG</v>
          </cell>
          <cell r="M957" t="str">
            <v>16/07/1975</v>
          </cell>
          <cell r="N957" t="str">
            <v>E13112</v>
          </cell>
          <cell r="O957" t="str">
            <v>CD &amp; L</v>
          </cell>
          <cell r="P957">
            <v>6</v>
          </cell>
          <cell r="Q957">
            <v>6</v>
          </cell>
          <cell r="R957">
            <v>6</v>
          </cell>
          <cell r="S957">
            <v>20</v>
          </cell>
          <cell r="T957">
            <v>4</v>
          </cell>
          <cell r="U957">
            <v>4</v>
          </cell>
          <cell r="V957">
            <v>0</v>
          </cell>
          <cell r="W957">
            <v>49</v>
          </cell>
          <cell r="X957">
            <v>40407</v>
          </cell>
        </row>
        <row r="958">
          <cell r="A958" t="str">
            <v>468231</v>
          </cell>
          <cell r="B958" t="str">
            <v xml:space="preserve">HARTONO    </v>
          </cell>
          <cell r="C958" t="str">
            <v>09</v>
          </cell>
          <cell r="D958" t="str">
            <v>01/04/2002</v>
          </cell>
          <cell r="E958" t="str">
            <v>MPPK S/D 31122004</v>
          </cell>
          <cell r="F958" t="str">
            <v>09</v>
          </cell>
          <cell r="G958" t="str">
            <v>27/12/2003</v>
          </cell>
          <cell r="H958">
            <v>17894</v>
          </cell>
          <cell r="I958" t="str">
            <v>0000035654</v>
          </cell>
          <cell r="J958" t="str">
            <v>SMK</v>
          </cell>
          <cell r="K958" t="str">
            <v>STM/BGN GEDUNG</v>
          </cell>
          <cell r="L958" t="str">
            <v>SUNGAI GERONG</v>
          </cell>
          <cell r="M958" t="str">
            <v>16/07/1975</v>
          </cell>
          <cell r="N958" t="str">
            <v>E13730</v>
          </cell>
          <cell r="O958" t="str">
            <v>H I K</v>
          </cell>
          <cell r="P958">
            <v>6</v>
          </cell>
          <cell r="Q958">
            <v>5</v>
          </cell>
          <cell r="R958">
            <v>4</v>
          </cell>
          <cell r="S958">
            <v>15</v>
          </cell>
          <cell r="T958">
            <v>3</v>
          </cell>
          <cell r="U958">
            <v>1</v>
          </cell>
          <cell r="V958">
            <v>0</v>
          </cell>
          <cell r="W958">
            <v>56</v>
          </cell>
          <cell r="X958">
            <v>37982</v>
          </cell>
        </row>
        <row r="959">
          <cell r="A959" t="str">
            <v>468289</v>
          </cell>
          <cell r="B959" t="str">
            <v xml:space="preserve">HEFNI  ST  </v>
          </cell>
          <cell r="C959" t="str">
            <v>08</v>
          </cell>
          <cell r="D959" t="str">
            <v>01/04/2002</v>
          </cell>
          <cell r="E959" t="str">
            <v>INP OFF UTL</v>
          </cell>
          <cell r="F959" t="str">
            <v>06</v>
          </cell>
          <cell r="G959" t="str">
            <v>31/12/2000</v>
          </cell>
          <cell r="H959">
            <v>19224</v>
          </cell>
          <cell r="I959" t="str">
            <v>0000045655</v>
          </cell>
          <cell r="J959" t="str">
            <v>S1</v>
          </cell>
          <cell r="K959" t="str">
            <v>TEKNIK MESIN</v>
          </cell>
          <cell r="L959" t="str">
            <v>PLAJU</v>
          </cell>
          <cell r="M959" t="str">
            <v>16/07/1975</v>
          </cell>
          <cell r="N959" t="str">
            <v>E13A90</v>
          </cell>
          <cell r="O959" t="str">
            <v>ENJ. PEM</v>
          </cell>
          <cell r="P959">
            <v>6</v>
          </cell>
          <cell r="Q959">
            <v>5</v>
          </cell>
          <cell r="R959">
            <v>5</v>
          </cell>
          <cell r="S959">
            <v>16.666666666666668</v>
          </cell>
          <cell r="T959">
            <v>7</v>
          </cell>
          <cell r="U959">
            <v>4</v>
          </cell>
          <cell r="V959">
            <v>-2</v>
          </cell>
          <cell r="W959">
            <v>52</v>
          </cell>
          <cell r="X959">
            <v>39312</v>
          </cell>
        </row>
        <row r="960">
          <cell r="A960" t="str">
            <v>468297</v>
          </cell>
          <cell r="B960" t="str">
            <v xml:space="preserve">HELMI    </v>
          </cell>
          <cell r="C960" t="str">
            <v>09</v>
          </cell>
          <cell r="D960" t="str">
            <v>01/10/2000</v>
          </cell>
          <cell r="E960" t="str">
            <v>TEKNISI ROT EQUIP.</v>
          </cell>
          <cell r="F960" t="str">
            <v>08</v>
          </cell>
          <cell r="G960" t="str">
            <v>01/07/2003</v>
          </cell>
          <cell r="H960">
            <v>18429</v>
          </cell>
          <cell r="I960" t="str">
            <v>0000066666</v>
          </cell>
          <cell r="J960" t="str">
            <v>D1</v>
          </cell>
          <cell r="K960" t="str">
            <v>AKA MESIN I</v>
          </cell>
          <cell r="L960" t="str">
            <v>PLAJU</v>
          </cell>
          <cell r="M960" t="str">
            <v>16/07/1975</v>
          </cell>
          <cell r="N960" t="str">
            <v>E13A50</v>
          </cell>
          <cell r="O960" t="str">
            <v>BENGKEL</v>
          </cell>
          <cell r="P960">
            <v>6</v>
          </cell>
          <cell r="Q960">
            <v>6</v>
          </cell>
          <cell r="R960">
            <v>6</v>
          </cell>
          <cell r="S960">
            <v>20</v>
          </cell>
          <cell r="T960">
            <v>4</v>
          </cell>
          <cell r="U960">
            <v>1</v>
          </cell>
          <cell r="V960">
            <v>-1</v>
          </cell>
          <cell r="W960">
            <v>54</v>
          </cell>
          <cell r="X960">
            <v>38518</v>
          </cell>
        </row>
        <row r="961">
          <cell r="A961" t="str">
            <v>468312</v>
          </cell>
          <cell r="B961" t="str">
            <v xml:space="preserve">HERMAN BOODY    </v>
          </cell>
          <cell r="C961" t="str">
            <v>08</v>
          </cell>
          <cell r="D961" t="str">
            <v>01/10/2003</v>
          </cell>
          <cell r="E961" t="str">
            <v>AST. SHIFT OPS &amp; QC</v>
          </cell>
          <cell r="F961" t="str">
            <v>08</v>
          </cell>
          <cell r="G961" t="str">
            <v>03/01/2000</v>
          </cell>
          <cell r="H961">
            <v>19480</v>
          </cell>
          <cell r="I961" t="str">
            <v>0000056565</v>
          </cell>
          <cell r="J961" t="str">
            <v>SMA</v>
          </cell>
          <cell r="K961" t="str">
            <v>P K MIGAS</v>
          </cell>
          <cell r="L961" t="str">
            <v>PLAJU</v>
          </cell>
          <cell r="M961" t="str">
            <v>16/07/1975</v>
          </cell>
          <cell r="N961" t="str">
            <v>E13C00</v>
          </cell>
          <cell r="O961" t="str">
            <v>DOK &amp; PKP</v>
          </cell>
          <cell r="P961">
            <v>5</v>
          </cell>
          <cell r="Q961">
            <v>6</v>
          </cell>
          <cell r="R961">
            <v>5</v>
          </cell>
          <cell r="S961">
            <v>16.666666666666668</v>
          </cell>
          <cell r="T961">
            <v>3</v>
          </cell>
          <cell r="U961">
            <v>4</v>
          </cell>
          <cell r="V961">
            <v>0</v>
          </cell>
          <cell r="W961">
            <v>51</v>
          </cell>
          <cell r="X961">
            <v>39569</v>
          </cell>
        </row>
        <row r="962">
          <cell r="A962" t="str">
            <v>468361</v>
          </cell>
          <cell r="B962" t="str">
            <v xml:space="preserve">ISAR. MUSTOPA  SE  </v>
          </cell>
          <cell r="C962" t="str">
            <v>07</v>
          </cell>
          <cell r="D962" t="str">
            <v>01/10/2001</v>
          </cell>
          <cell r="E962" t="str">
            <v>PWS. SALES MARKET &amp; SP</v>
          </cell>
          <cell r="F962" t="str">
            <v>06</v>
          </cell>
          <cell r="G962" t="str">
            <v>01/06/2002</v>
          </cell>
          <cell r="H962">
            <v>19876</v>
          </cell>
          <cell r="I962" t="str">
            <v>0000066555</v>
          </cell>
          <cell r="J962" t="str">
            <v>S1</v>
          </cell>
          <cell r="K962" t="str">
            <v>EKONOMI MANAGEMENT</v>
          </cell>
          <cell r="L962" t="str">
            <v>PLAJU</v>
          </cell>
          <cell r="M962" t="str">
            <v>16/07/1975</v>
          </cell>
          <cell r="N962" t="str">
            <v>E13C00</v>
          </cell>
          <cell r="O962" t="str">
            <v>DOK &amp; PKP</v>
          </cell>
          <cell r="P962">
            <v>5</v>
          </cell>
          <cell r="Q962">
            <v>5</v>
          </cell>
          <cell r="R962">
            <v>5</v>
          </cell>
          <cell r="S962">
            <v>15</v>
          </cell>
          <cell r="T962">
            <v>7</v>
          </cell>
          <cell r="U962">
            <v>2</v>
          </cell>
          <cell r="V962">
            <v>-1</v>
          </cell>
          <cell r="W962">
            <v>50</v>
          </cell>
          <cell r="X962">
            <v>39965</v>
          </cell>
        </row>
        <row r="963">
          <cell r="A963" t="str">
            <v>468467</v>
          </cell>
          <cell r="B963" t="str">
            <v xml:space="preserve">K.M. HASYIM KADIR    </v>
          </cell>
          <cell r="C963" t="str">
            <v>09</v>
          </cell>
          <cell r="D963" t="str">
            <v>01/04/2002</v>
          </cell>
          <cell r="E963" t="str">
            <v>PWS. LAB ANALITIK SG</v>
          </cell>
          <cell r="F963" t="str">
            <v>07</v>
          </cell>
          <cell r="G963" t="str">
            <v>11/06/2001</v>
          </cell>
          <cell r="H963">
            <v>18871</v>
          </cell>
          <cell r="I963" t="str">
            <v>0000055665</v>
          </cell>
          <cell r="J963" t="str">
            <v>SMA</v>
          </cell>
          <cell r="K963" t="str">
            <v>P K MIGAS</v>
          </cell>
          <cell r="L963" t="str">
            <v>SUNGAI GERONG</v>
          </cell>
          <cell r="M963" t="str">
            <v>16/07/1975</v>
          </cell>
          <cell r="N963" t="str">
            <v>E13140</v>
          </cell>
          <cell r="O963" t="str">
            <v>LABORATORIUM</v>
          </cell>
          <cell r="P963">
            <v>6</v>
          </cell>
          <cell r="Q963">
            <v>6</v>
          </cell>
          <cell r="R963">
            <v>5</v>
          </cell>
          <cell r="S963">
            <v>18.333333333333332</v>
          </cell>
          <cell r="T963">
            <v>3</v>
          </cell>
          <cell r="U963">
            <v>3</v>
          </cell>
          <cell r="V963">
            <v>-2</v>
          </cell>
          <cell r="W963">
            <v>53</v>
          </cell>
          <cell r="X963">
            <v>38960</v>
          </cell>
        </row>
        <row r="964">
          <cell r="A964" t="str">
            <v>468475</v>
          </cell>
          <cell r="B964" t="str">
            <v xml:space="preserve">KAMIDI PARKIDJO  S.T  </v>
          </cell>
          <cell r="C964" t="str">
            <v>09</v>
          </cell>
          <cell r="D964" t="str">
            <v>01/04/1999</v>
          </cell>
          <cell r="E964" t="str">
            <v>POK.SPES.BANG. MAT</v>
          </cell>
          <cell r="F964" t="str">
            <v>07</v>
          </cell>
          <cell r="G964" t="str">
            <v>15/07/2002</v>
          </cell>
          <cell r="H964">
            <v>19367</v>
          </cell>
          <cell r="I964" t="str">
            <v>0000045655</v>
          </cell>
          <cell r="J964" t="str">
            <v>S1</v>
          </cell>
          <cell r="K964" t="str">
            <v>TEKNIK MESIN</v>
          </cell>
          <cell r="L964" t="str">
            <v>PLAJU</v>
          </cell>
          <cell r="M964" t="str">
            <v>16/07/1975</v>
          </cell>
          <cell r="N964" t="str">
            <v>E13A90</v>
          </cell>
          <cell r="O964" t="str">
            <v>ENJ. PEM</v>
          </cell>
          <cell r="P964">
            <v>6</v>
          </cell>
          <cell r="Q964">
            <v>5</v>
          </cell>
          <cell r="R964">
            <v>5</v>
          </cell>
          <cell r="S964">
            <v>16.666666666666668</v>
          </cell>
          <cell r="T964">
            <v>7</v>
          </cell>
          <cell r="U964">
            <v>2</v>
          </cell>
          <cell r="V964">
            <v>-2</v>
          </cell>
          <cell r="W964">
            <v>51</v>
          </cell>
          <cell r="X964">
            <v>39455</v>
          </cell>
        </row>
        <row r="965">
          <cell r="A965" t="str">
            <v>468483</v>
          </cell>
          <cell r="B965" t="str">
            <v xml:space="preserve">LEGINO  A.Md  </v>
          </cell>
          <cell r="C965" t="str">
            <v>08</v>
          </cell>
          <cell r="D965" t="str">
            <v>01/04/2002</v>
          </cell>
          <cell r="E965" t="str">
            <v>TEKNISI INSTRUMENT</v>
          </cell>
          <cell r="F965" t="str">
            <v>07</v>
          </cell>
          <cell r="G965" t="str">
            <v>03/12/2002</v>
          </cell>
          <cell r="H965">
            <v>19995</v>
          </cell>
          <cell r="I965" t="str">
            <v>0000056666</v>
          </cell>
          <cell r="J965" t="str">
            <v>D3</v>
          </cell>
          <cell r="K965" t="str">
            <v>AKA INSTRUMENT &amp; ELOKTRO</v>
          </cell>
          <cell r="L965" t="str">
            <v>PLAJU</v>
          </cell>
          <cell r="M965" t="str">
            <v>16/07/1975</v>
          </cell>
          <cell r="N965" t="str">
            <v>E13A50</v>
          </cell>
          <cell r="O965" t="str">
            <v>BENGKEL</v>
          </cell>
          <cell r="P965">
            <v>6</v>
          </cell>
          <cell r="Q965">
            <v>6</v>
          </cell>
          <cell r="R965">
            <v>6</v>
          </cell>
          <cell r="S965">
            <v>20</v>
          </cell>
          <cell r="T965">
            <v>6</v>
          </cell>
          <cell r="U965">
            <v>2</v>
          </cell>
          <cell r="V965">
            <v>-1</v>
          </cell>
          <cell r="W965">
            <v>50</v>
          </cell>
          <cell r="X965">
            <v>40084</v>
          </cell>
        </row>
        <row r="966">
          <cell r="A966" t="str">
            <v>468515</v>
          </cell>
          <cell r="B966" t="str">
            <v xml:space="preserve">TAMBUNAN  M  A.P  </v>
          </cell>
          <cell r="C966" t="str">
            <v>08</v>
          </cell>
          <cell r="D966" t="str">
            <v>01/04/2001</v>
          </cell>
          <cell r="E966" t="str">
            <v>PWS. JAGA LOADING SG</v>
          </cell>
          <cell r="F966" t="str">
            <v>07</v>
          </cell>
          <cell r="G966" t="str">
            <v>03/01/2000</v>
          </cell>
          <cell r="H966">
            <v>19123</v>
          </cell>
          <cell r="I966" t="str">
            <v>0000046556</v>
          </cell>
          <cell r="J966" t="str">
            <v>D1</v>
          </cell>
          <cell r="K966" t="str">
            <v>AKA PENGOL/KIL I</v>
          </cell>
          <cell r="L966" t="str">
            <v>SUNGAI GERONG</v>
          </cell>
          <cell r="M966" t="str">
            <v>16/07/1975</v>
          </cell>
          <cell r="N966" t="str">
            <v>E13119</v>
          </cell>
          <cell r="O966" t="str">
            <v>I T P</v>
          </cell>
          <cell r="P966">
            <v>5</v>
          </cell>
          <cell r="Q966">
            <v>5</v>
          </cell>
          <cell r="R966">
            <v>6</v>
          </cell>
          <cell r="S966">
            <v>16.666666666666668</v>
          </cell>
          <cell r="T966">
            <v>4</v>
          </cell>
          <cell r="U966">
            <v>4</v>
          </cell>
          <cell r="V966">
            <v>-1</v>
          </cell>
          <cell r="W966">
            <v>52</v>
          </cell>
          <cell r="X966">
            <v>39211</v>
          </cell>
        </row>
        <row r="967">
          <cell r="A967" t="str">
            <v>468564</v>
          </cell>
          <cell r="B967" t="str">
            <v xml:space="preserve">M. NAZIRIN  A.P  </v>
          </cell>
          <cell r="C967" t="str">
            <v>09</v>
          </cell>
          <cell r="D967" t="str">
            <v>01/04/2003</v>
          </cell>
          <cell r="E967" t="str">
            <v>AST. CD-IV, HP &amp; FO</v>
          </cell>
          <cell r="F967" t="str">
            <v>08</v>
          </cell>
          <cell r="G967" t="str">
            <v>01/05/2002</v>
          </cell>
          <cell r="H967">
            <v>19547</v>
          </cell>
          <cell r="I967" t="str">
            <v>0000066655</v>
          </cell>
          <cell r="J967" t="str">
            <v>D1</v>
          </cell>
          <cell r="K967" t="str">
            <v>AKA PENGOL/KIL.I</v>
          </cell>
          <cell r="L967" t="str">
            <v>PLAJU</v>
          </cell>
          <cell r="M967" t="str">
            <v>16/07/1975</v>
          </cell>
          <cell r="N967" t="str">
            <v>E13111</v>
          </cell>
          <cell r="O967" t="str">
            <v>CD &amp; GP</v>
          </cell>
          <cell r="P967">
            <v>6</v>
          </cell>
          <cell r="Q967">
            <v>5</v>
          </cell>
          <cell r="R967">
            <v>5</v>
          </cell>
          <cell r="S967">
            <v>16.666666666666668</v>
          </cell>
          <cell r="T967">
            <v>4</v>
          </cell>
          <cell r="U967">
            <v>2</v>
          </cell>
          <cell r="V967">
            <v>-1</v>
          </cell>
          <cell r="W967">
            <v>51</v>
          </cell>
          <cell r="X967">
            <v>39636</v>
          </cell>
        </row>
        <row r="968">
          <cell r="A968" t="str">
            <v>468604</v>
          </cell>
          <cell r="B968" t="str">
            <v xml:space="preserve">M.ABBAS HASAN    </v>
          </cell>
          <cell r="C968" t="str">
            <v>08</v>
          </cell>
          <cell r="D968" t="str">
            <v>01/04/2001</v>
          </cell>
          <cell r="E968" t="str">
            <v>PWS. JAGA TA</v>
          </cell>
          <cell r="F968" t="str">
            <v>06</v>
          </cell>
          <cell r="G968" t="str">
            <v>16/09/2002</v>
          </cell>
          <cell r="H968">
            <v>19637</v>
          </cell>
          <cell r="I968" t="str">
            <v>0000066666</v>
          </cell>
          <cell r="J968" t="str">
            <v>SMA</v>
          </cell>
          <cell r="K968" t="str">
            <v>P K MIGAS</v>
          </cell>
          <cell r="L968" t="str">
            <v>PLAJU</v>
          </cell>
          <cell r="M968" t="str">
            <v>16/07/1975</v>
          </cell>
          <cell r="N968" t="str">
            <v>E13132</v>
          </cell>
          <cell r="O968" t="str">
            <v>TA/PTA</v>
          </cell>
          <cell r="P968">
            <v>6</v>
          </cell>
          <cell r="Q968">
            <v>6</v>
          </cell>
          <cell r="R968">
            <v>6</v>
          </cell>
          <cell r="S968">
            <v>20</v>
          </cell>
          <cell r="T968">
            <v>3</v>
          </cell>
          <cell r="U968">
            <v>2</v>
          </cell>
          <cell r="V968">
            <v>-2</v>
          </cell>
          <cell r="W968">
            <v>51</v>
          </cell>
          <cell r="X968">
            <v>39726</v>
          </cell>
        </row>
        <row r="969">
          <cell r="A969" t="str">
            <v>468612</v>
          </cell>
          <cell r="B969" t="str">
            <v xml:space="preserve">MARDANI    </v>
          </cell>
          <cell r="C969" t="str">
            <v>07</v>
          </cell>
          <cell r="D969" t="str">
            <v>01/04/2003</v>
          </cell>
          <cell r="E969" t="str">
            <v>PWS. JAGA HVU - 2</v>
          </cell>
          <cell r="F969" t="str">
            <v>06</v>
          </cell>
          <cell r="G969" t="str">
            <v>03/01/2000</v>
          </cell>
          <cell r="H969">
            <v>20419</v>
          </cell>
          <cell r="I969" t="str">
            <v>0000066666</v>
          </cell>
          <cell r="J969" t="str">
            <v>D1</v>
          </cell>
          <cell r="K969" t="str">
            <v>PKL TOPOGRAFI II</v>
          </cell>
          <cell r="L969" t="str">
            <v>SUNGAI GERONG</v>
          </cell>
          <cell r="M969" t="str">
            <v>16/07/1975</v>
          </cell>
          <cell r="N969" t="str">
            <v>E13112</v>
          </cell>
          <cell r="O969" t="str">
            <v>CD &amp; L</v>
          </cell>
          <cell r="P969">
            <v>6</v>
          </cell>
          <cell r="Q969">
            <v>6</v>
          </cell>
          <cell r="R969">
            <v>6</v>
          </cell>
          <cell r="S969">
            <v>20</v>
          </cell>
          <cell r="T969">
            <v>4</v>
          </cell>
          <cell r="U969">
            <v>4</v>
          </cell>
          <cell r="V969">
            <v>-1</v>
          </cell>
          <cell r="W969">
            <v>49</v>
          </cell>
          <cell r="X969">
            <v>40508</v>
          </cell>
        </row>
        <row r="970">
          <cell r="A970" t="str">
            <v>468678</v>
          </cell>
          <cell r="B970" t="str">
            <v xml:space="preserve">MOCHAMAD KHODIM    </v>
          </cell>
          <cell r="C970" t="str">
            <v>08</v>
          </cell>
          <cell r="D970" t="str">
            <v>01/04/2003</v>
          </cell>
          <cell r="E970" t="str">
            <v>TEKNISI NON ROT EQUIP.</v>
          </cell>
          <cell r="F970" t="str">
            <v>08</v>
          </cell>
          <cell r="G970" t="str">
            <v>31/12/2000</v>
          </cell>
          <cell r="H970">
            <v>19889</v>
          </cell>
          <cell r="I970" t="str">
            <v>0000056665</v>
          </cell>
          <cell r="J970" t="str">
            <v>D3</v>
          </cell>
          <cell r="K970" t="str">
            <v>AKA MESIN III</v>
          </cell>
          <cell r="L970" t="str">
            <v>PLAJU</v>
          </cell>
          <cell r="M970" t="str">
            <v>16/07/1975</v>
          </cell>
          <cell r="N970" t="str">
            <v>E13A50</v>
          </cell>
          <cell r="O970" t="str">
            <v>BENGKEL</v>
          </cell>
          <cell r="P970">
            <v>6</v>
          </cell>
          <cell r="Q970">
            <v>6</v>
          </cell>
          <cell r="R970">
            <v>5</v>
          </cell>
          <cell r="S970">
            <v>18.333333333333332</v>
          </cell>
          <cell r="T970">
            <v>6</v>
          </cell>
          <cell r="U970">
            <v>4</v>
          </cell>
          <cell r="V970">
            <v>0</v>
          </cell>
          <cell r="W970">
            <v>50</v>
          </cell>
          <cell r="X970">
            <v>39978</v>
          </cell>
        </row>
        <row r="971">
          <cell r="A971" t="str">
            <v>468701</v>
          </cell>
          <cell r="B971" t="str">
            <v xml:space="preserve">MUDJIBULLAH    </v>
          </cell>
          <cell r="C971" t="str">
            <v>09</v>
          </cell>
          <cell r="D971" t="str">
            <v>01/04/1999</v>
          </cell>
          <cell r="E971" t="str">
            <v>AST. MEKANIK / LIST</v>
          </cell>
          <cell r="F971" t="str">
            <v>08</v>
          </cell>
          <cell r="G971" t="str">
            <v>15/08/2002</v>
          </cell>
          <cell r="H971">
            <v>19098</v>
          </cell>
          <cell r="I971" t="str">
            <v>0000066655</v>
          </cell>
          <cell r="J971" t="str">
            <v>SMA</v>
          </cell>
          <cell r="K971" t="str">
            <v>P K MIGAS</v>
          </cell>
          <cell r="L971" t="str">
            <v>PLAJU</v>
          </cell>
          <cell r="M971" t="str">
            <v>16/07/1975</v>
          </cell>
          <cell r="N971" t="str">
            <v>E13C00</v>
          </cell>
          <cell r="O971" t="str">
            <v>DOK &amp; PKP</v>
          </cell>
          <cell r="P971">
            <v>6</v>
          </cell>
          <cell r="Q971">
            <v>5</v>
          </cell>
          <cell r="R971">
            <v>5</v>
          </cell>
          <cell r="S971">
            <v>16.666666666666668</v>
          </cell>
          <cell r="T971">
            <v>3</v>
          </cell>
          <cell r="U971">
            <v>2</v>
          </cell>
          <cell r="V971">
            <v>-1</v>
          </cell>
          <cell r="W971">
            <v>52</v>
          </cell>
          <cell r="X971">
            <v>39186</v>
          </cell>
        </row>
        <row r="972">
          <cell r="A972" t="str">
            <v>468742</v>
          </cell>
          <cell r="B972" t="str">
            <v xml:space="preserve">NAZARWIN SAIDIN  A.MA  </v>
          </cell>
          <cell r="C972" t="str">
            <v>08</v>
          </cell>
          <cell r="D972" t="str">
            <v>01/10/2002</v>
          </cell>
          <cell r="E972" t="str">
            <v>AST. JAGA TA</v>
          </cell>
          <cell r="F972" t="str">
            <v>07</v>
          </cell>
          <cell r="G972" t="str">
            <v>08/08/2003</v>
          </cell>
          <cell r="H972">
            <v>20333</v>
          </cell>
          <cell r="I972" t="str">
            <v>0000056656</v>
          </cell>
          <cell r="J972" t="str">
            <v>D2</v>
          </cell>
          <cell r="K972" t="str">
            <v>AKA TEK. MESIN KILANG II</v>
          </cell>
          <cell r="L972" t="str">
            <v>PLAJU</v>
          </cell>
          <cell r="M972" t="str">
            <v>16/07/1975</v>
          </cell>
          <cell r="N972" t="str">
            <v>E13132</v>
          </cell>
          <cell r="O972" t="str">
            <v>TA/PTA</v>
          </cell>
          <cell r="P972">
            <v>6</v>
          </cell>
          <cell r="Q972">
            <v>5</v>
          </cell>
          <cell r="R972">
            <v>6</v>
          </cell>
          <cell r="S972">
            <v>18.333333333333332</v>
          </cell>
          <cell r="T972">
            <v>5</v>
          </cell>
          <cell r="U972">
            <v>1</v>
          </cell>
          <cell r="V972">
            <v>-1</v>
          </cell>
          <cell r="W972">
            <v>49</v>
          </cell>
          <cell r="X972">
            <v>40422</v>
          </cell>
        </row>
        <row r="973">
          <cell r="A973" t="str">
            <v>468759</v>
          </cell>
          <cell r="B973" t="str">
            <v xml:space="preserve">NGADIMIN    </v>
          </cell>
          <cell r="C973" t="str">
            <v>09</v>
          </cell>
          <cell r="D973" t="str">
            <v>01/10/2001</v>
          </cell>
          <cell r="E973" t="str">
            <v>TEKNISI SCAFFOLD</v>
          </cell>
          <cell r="F973" t="str">
            <v>09</v>
          </cell>
          <cell r="G973" t="str">
            <v>01/10/2002</v>
          </cell>
          <cell r="H973">
            <v>20070</v>
          </cell>
          <cell r="I973" t="str">
            <v>0000056555</v>
          </cell>
          <cell r="J973" t="str">
            <v>D3</v>
          </cell>
          <cell r="K973" t="str">
            <v>D3 TEKNIK ELEKTRO</v>
          </cell>
          <cell r="L973" t="str">
            <v>PLAJU</v>
          </cell>
          <cell r="M973" t="str">
            <v>16/07/1975</v>
          </cell>
          <cell r="N973" t="str">
            <v>E13A50</v>
          </cell>
          <cell r="O973" t="str">
            <v>BENGKEL</v>
          </cell>
          <cell r="P973">
            <v>5</v>
          </cell>
          <cell r="Q973">
            <v>5</v>
          </cell>
          <cell r="R973">
            <v>5</v>
          </cell>
          <cell r="S973">
            <v>15</v>
          </cell>
          <cell r="T973">
            <v>6</v>
          </cell>
          <cell r="U973">
            <v>2</v>
          </cell>
          <cell r="V973">
            <v>0</v>
          </cell>
          <cell r="W973">
            <v>50</v>
          </cell>
          <cell r="X973">
            <v>40159</v>
          </cell>
        </row>
        <row r="974">
          <cell r="A974" t="str">
            <v>468767</v>
          </cell>
          <cell r="B974" t="str">
            <v xml:space="preserve">NGADIMAN    </v>
          </cell>
          <cell r="C974" t="str">
            <v>07</v>
          </cell>
          <cell r="D974" t="str">
            <v>01/04/2003</v>
          </cell>
          <cell r="E974" t="str">
            <v>AST. CONSOLE</v>
          </cell>
          <cell r="F974" t="str">
            <v>07</v>
          </cell>
          <cell r="G974" t="str">
            <v>03/01/2000</v>
          </cell>
          <cell r="H974">
            <v>19547</v>
          </cell>
          <cell r="I974" t="str">
            <v>0000065665</v>
          </cell>
          <cell r="J974" t="str">
            <v>SMA</v>
          </cell>
          <cell r="K974" t="str">
            <v>P K MIGAS</v>
          </cell>
          <cell r="L974" t="str">
            <v>SUNGAI GERONG</v>
          </cell>
          <cell r="M974" t="str">
            <v>16/07/1975</v>
          </cell>
          <cell r="N974" t="str">
            <v>E13112</v>
          </cell>
          <cell r="O974" t="str">
            <v>CD &amp; L</v>
          </cell>
          <cell r="P974">
            <v>6</v>
          </cell>
          <cell r="Q974">
            <v>6</v>
          </cell>
          <cell r="R974">
            <v>5</v>
          </cell>
          <cell r="S974">
            <v>18.333333333333332</v>
          </cell>
          <cell r="T974">
            <v>3</v>
          </cell>
          <cell r="U974">
            <v>4</v>
          </cell>
          <cell r="V974">
            <v>0</v>
          </cell>
          <cell r="W974">
            <v>51</v>
          </cell>
          <cell r="X974">
            <v>39636</v>
          </cell>
        </row>
        <row r="975">
          <cell r="A975" t="str">
            <v>468783</v>
          </cell>
          <cell r="B975" t="str">
            <v xml:space="preserve">NYIMAS ZALEHA    </v>
          </cell>
          <cell r="C975" t="str">
            <v>09</v>
          </cell>
          <cell r="D975" t="str">
            <v>01/04/2002</v>
          </cell>
          <cell r="E975" t="str">
            <v>PWS. RTK</v>
          </cell>
          <cell r="F975" t="str">
            <v>08</v>
          </cell>
          <cell r="G975" t="str">
            <v>16/09/2003</v>
          </cell>
          <cell r="H975">
            <v>18104</v>
          </cell>
          <cell r="I975" t="str">
            <v>0000066655</v>
          </cell>
          <cell r="J975" t="str">
            <v>SMA</v>
          </cell>
          <cell r="K975" t="str">
            <v>S M A</v>
          </cell>
          <cell r="L975" t="str">
            <v>PLAJU</v>
          </cell>
          <cell r="M975" t="str">
            <v>05/10/1970</v>
          </cell>
          <cell r="N975" t="str">
            <v>E13530</v>
          </cell>
          <cell r="O975" t="str">
            <v>FASUM</v>
          </cell>
          <cell r="P975">
            <v>6</v>
          </cell>
          <cell r="Q975">
            <v>5</v>
          </cell>
          <cell r="R975">
            <v>5</v>
          </cell>
          <cell r="S975">
            <v>16.666666666666668</v>
          </cell>
          <cell r="T975">
            <v>3</v>
          </cell>
          <cell r="U975">
            <v>1</v>
          </cell>
          <cell r="V975">
            <v>-1</v>
          </cell>
          <cell r="W975">
            <v>55</v>
          </cell>
          <cell r="X975">
            <v>38193</v>
          </cell>
        </row>
        <row r="976">
          <cell r="A976" t="str">
            <v>468791</v>
          </cell>
          <cell r="B976" t="str">
            <v xml:space="preserve">PAIMAN  A.P  </v>
          </cell>
          <cell r="C976" t="str">
            <v>08</v>
          </cell>
          <cell r="D976" t="str">
            <v>01/04/1999</v>
          </cell>
          <cell r="E976" t="str">
            <v>PWS. SHIF ENGINEER</v>
          </cell>
          <cell r="F976" t="str">
            <v>06</v>
          </cell>
          <cell r="G976" t="str">
            <v>15/04/2003</v>
          </cell>
          <cell r="H976">
            <v>19160</v>
          </cell>
          <cell r="I976" t="str">
            <v>0000066666</v>
          </cell>
          <cell r="J976" t="str">
            <v>D1</v>
          </cell>
          <cell r="K976" t="str">
            <v>AKA MESIN I</v>
          </cell>
          <cell r="L976" t="str">
            <v>PLAJU</v>
          </cell>
          <cell r="M976" t="str">
            <v>16/07/1975</v>
          </cell>
          <cell r="N976" t="str">
            <v>E13C00</v>
          </cell>
          <cell r="O976" t="str">
            <v>DOK &amp; PKP</v>
          </cell>
          <cell r="P976">
            <v>6</v>
          </cell>
          <cell r="Q976">
            <v>6</v>
          </cell>
          <cell r="R976">
            <v>6</v>
          </cell>
          <cell r="S976">
            <v>20</v>
          </cell>
          <cell r="T976">
            <v>4</v>
          </cell>
          <cell r="U976">
            <v>1</v>
          </cell>
          <cell r="V976">
            <v>-2</v>
          </cell>
          <cell r="W976">
            <v>52</v>
          </cell>
          <cell r="X976">
            <v>39248</v>
          </cell>
        </row>
        <row r="977">
          <cell r="A977" t="str">
            <v>468815</v>
          </cell>
          <cell r="B977" t="str">
            <v xml:space="preserve">PARINDRA DASRIL  DRS  </v>
          </cell>
          <cell r="C977" t="str">
            <v>08</v>
          </cell>
          <cell r="D977" t="str">
            <v>01/10/2001</v>
          </cell>
          <cell r="E977" t="str">
            <v>PWS.KEBUTUHAN LAT &amp; ANGG</v>
          </cell>
          <cell r="F977" t="str">
            <v>07</v>
          </cell>
          <cell r="G977" t="str">
            <v>16/07/2002</v>
          </cell>
          <cell r="H977">
            <v>18942</v>
          </cell>
          <cell r="I977" t="str">
            <v>0000066655</v>
          </cell>
          <cell r="J977" t="str">
            <v>S1</v>
          </cell>
          <cell r="K977" t="str">
            <v>ADMINISTRASI NEGARA</v>
          </cell>
          <cell r="L977" t="str">
            <v>PLAJU</v>
          </cell>
          <cell r="M977" t="str">
            <v>16/07/1975</v>
          </cell>
          <cell r="N977" t="str">
            <v>E13720</v>
          </cell>
          <cell r="O977" t="str">
            <v>RENBANG</v>
          </cell>
          <cell r="P977">
            <v>6</v>
          </cell>
          <cell r="Q977">
            <v>5</v>
          </cell>
          <cell r="R977">
            <v>5</v>
          </cell>
          <cell r="S977">
            <v>16.666666666666668</v>
          </cell>
          <cell r="T977">
            <v>7</v>
          </cell>
          <cell r="U977">
            <v>2</v>
          </cell>
          <cell r="V977">
            <v>-1</v>
          </cell>
          <cell r="W977">
            <v>53</v>
          </cell>
          <cell r="X977">
            <v>39031</v>
          </cell>
        </row>
        <row r="978">
          <cell r="A978" t="str">
            <v>468823</v>
          </cell>
          <cell r="B978" t="str">
            <v xml:space="preserve">PARMONO    </v>
          </cell>
          <cell r="C978" t="str">
            <v>09</v>
          </cell>
          <cell r="D978" t="str">
            <v>01/04/2002</v>
          </cell>
          <cell r="E978" t="str">
            <v>TEKNISI SCAFFOLD</v>
          </cell>
          <cell r="F978" t="str">
            <v>09</v>
          </cell>
          <cell r="G978" t="str">
            <v>01/10/2002</v>
          </cell>
          <cell r="H978">
            <v>19293</v>
          </cell>
          <cell r="I978" t="str">
            <v>0000055665</v>
          </cell>
          <cell r="J978" t="str">
            <v>SMA</v>
          </cell>
          <cell r="K978" t="str">
            <v>P K MIGAS</v>
          </cell>
          <cell r="L978" t="str">
            <v>PLAJU</v>
          </cell>
          <cell r="M978" t="str">
            <v>16/07/1975</v>
          </cell>
          <cell r="N978" t="str">
            <v>E13A50</v>
          </cell>
          <cell r="O978" t="str">
            <v>BENGKEL</v>
          </cell>
          <cell r="P978">
            <v>6</v>
          </cell>
          <cell r="Q978">
            <v>6</v>
          </cell>
          <cell r="R978">
            <v>5</v>
          </cell>
          <cell r="S978">
            <v>18.333333333333332</v>
          </cell>
          <cell r="T978">
            <v>3</v>
          </cell>
          <cell r="U978">
            <v>2</v>
          </cell>
          <cell r="V978">
            <v>0</v>
          </cell>
          <cell r="W978">
            <v>52</v>
          </cell>
          <cell r="X978">
            <v>39381</v>
          </cell>
        </row>
        <row r="979">
          <cell r="A979" t="str">
            <v>468831</v>
          </cell>
          <cell r="B979" t="str">
            <v xml:space="preserve">PRAMONO    </v>
          </cell>
          <cell r="C979" t="str">
            <v>09</v>
          </cell>
          <cell r="D979" t="str">
            <v>01/04/2002</v>
          </cell>
          <cell r="E979" t="str">
            <v>TEKNISI SCAFFOLD</v>
          </cell>
          <cell r="F979" t="str">
            <v>09</v>
          </cell>
          <cell r="G979" t="str">
            <v>01/10/2002</v>
          </cell>
          <cell r="H979">
            <v>19303</v>
          </cell>
          <cell r="I979" t="str">
            <v>0000045665</v>
          </cell>
          <cell r="J979" t="str">
            <v>SMA</v>
          </cell>
          <cell r="K979" t="str">
            <v>P K MIGAS</v>
          </cell>
          <cell r="L979" t="str">
            <v>PLAJU</v>
          </cell>
          <cell r="M979" t="str">
            <v>16/07/1975</v>
          </cell>
          <cell r="N979" t="str">
            <v>E13A50</v>
          </cell>
          <cell r="O979" t="str">
            <v>BENGKEL</v>
          </cell>
          <cell r="P979">
            <v>6</v>
          </cell>
          <cell r="Q979">
            <v>6</v>
          </cell>
          <cell r="R979">
            <v>5</v>
          </cell>
          <cell r="S979">
            <v>18.333333333333332</v>
          </cell>
          <cell r="T979">
            <v>3</v>
          </cell>
          <cell r="U979">
            <v>2</v>
          </cell>
          <cell r="V979">
            <v>0</v>
          </cell>
          <cell r="W979">
            <v>52</v>
          </cell>
          <cell r="X979">
            <v>39391</v>
          </cell>
        </row>
        <row r="980">
          <cell r="A980" t="str">
            <v>468864</v>
          </cell>
          <cell r="B980" t="str">
            <v xml:space="preserve">RAMLI    </v>
          </cell>
          <cell r="C980" t="str">
            <v>08</v>
          </cell>
          <cell r="D980" t="str">
            <v>01/04/2000</v>
          </cell>
          <cell r="E980" t="str">
            <v>AST. NAVIGASI &amp; HYDROGRAF</v>
          </cell>
          <cell r="F980" t="str">
            <v>08</v>
          </cell>
          <cell r="G980" t="str">
            <v>03/01/2000</v>
          </cell>
          <cell r="H980">
            <v>19428</v>
          </cell>
          <cell r="I980" t="str">
            <v>0000055655</v>
          </cell>
          <cell r="J980" t="str">
            <v>D1</v>
          </cell>
          <cell r="K980" t="str">
            <v>(D1)-SURVEI DAN PEMETAAN</v>
          </cell>
          <cell r="L980" t="str">
            <v>PLAJU</v>
          </cell>
          <cell r="M980" t="str">
            <v>16/07/1975</v>
          </cell>
          <cell r="N980" t="str">
            <v>E13540</v>
          </cell>
          <cell r="O980" t="str">
            <v>MARINE</v>
          </cell>
          <cell r="P980">
            <v>6</v>
          </cell>
          <cell r="Q980">
            <v>5</v>
          </cell>
          <cell r="R980">
            <v>5</v>
          </cell>
          <cell r="S980">
            <v>16.666666666666668</v>
          </cell>
          <cell r="T980">
            <v>4</v>
          </cell>
          <cell r="U980">
            <v>4</v>
          </cell>
          <cell r="V980">
            <v>0</v>
          </cell>
          <cell r="W980">
            <v>51</v>
          </cell>
          <cell r="X980">
            <v>39517</v>
          </cell>
        </row>
        <row r="981">
          <cell r="A981" t="str">
            <v>468872</v>
          </cell>
          <cell r="B981" t="str">
            <v xml:space="preserve">RADIYA H.A.  A.MA  </v>
          </cell>
          <cell r="C981" t="str">
            <v>08</v>
          </cell>
          <cell r="D981" t="str">
            <v>01/04/1999</v>
          </cell>
          <cell r="E981" t="str">
            <v>AST. REN / SIPIL</v>
          </cell>
          <cell r="F981" t="str">
            <v>07</v>
          </cell>
          <cell r="G981" t="str">
            <v>16/08/2003</v>
          </cell>
          <cell r="H981">
            <v>19517</v>
          </cell>
          <cell r="I981" t="str">
            <v>0000056666</v>
          </cell>
          <cell r="J981" t="str">
            <v>D2</v>
          </cell>
          <cell r="K981" t="str">
            <v>AKA SIPIL II</v>
          </cell>
          <cell r="L981" t="str">
            <v>PLAJU</v>
          </cell>
          <cell r="M981" t="str">
            <v>16/07/1975</v>
          </cell>
          <cell r="N981" t="str">
            <v>E13530</v>
          </cell>
          <cell r="O981" t="str">
            <v>FASUM</v>
          </cell>
          <cell r="P981">
            <v>6</v>
          </cell>
          <cell r="Q981">
            <v>6</v>
          </cell>
          <cell r="R981">
            <v>6</v>
          </cell>
          <cell r="S981">
            <v>20</v>
          </cell>
          <cell r="T981">
            <v>5</v>
          </cell>
          <cell r="U981">
            <v>1</v>
          </cell>
          <cell r="V981">
            <v>-1</v>
          </cell>
          <cell r="W981">
            <v>51</v>
          </cell>
          <cell r="X981">
            <v>39606</v>
          </cell>
        </row>
        <row r="982">
          <cell r="A982" t="str">
            <v>468937</v>
          </cell>
          <cell r="B982" t="str">
            <v xml:space="preserve">SUNGEB  T.S  A.MA  </v>
          </cell>
          <cell r="C982" t="str">
            <v>08</v>
          </cell>
          <cell r="D982" t="str">
            <v>01/10/2002</v>
          </cell>
          <cell r="E982" t="str">
            <v>PWS. JAGA TANK FARM SG</v>
          </cell>
          <cell r="F982" t="str">
            <v>07</v>
          </cell>
          <cell r="G982" t="str">
            <v>01/10/2002</v>
          </cell>
          <cell r="H982">
            <v>20187</v>
          </cell>
          <cell r="I982" t="str">
            <v>0000045666</v>
          </cell>
          <cell r="J982" t="str">
            <v>D2</v>
          </cell>
          <cell r="K982" t="str">
            <v>AKA PENGOL/KIL II</v>
          </cell>
          <cell r="L982" t="str">
            <v>SUNGAI GERONG</v>
          </cell>
          <cell r="M982" t="str">
            <v>16/07/1975</v>
          </cell>
          <cell r="N982" t="str">
            <v>E13119</v>
          </cell>
          <cell r="O982" t="str">
            <v>I T P</v>
          </cell>
          <cell r="P982">
            <v>6</v>
          </cell>
          <cell r="Q982">
            <v>6</v>
          </cell>
          <cell r="R982">
            <v>6</v>
          </cell>
          <cell r="S982">
            <v>20</v>
          </cell>
          <cell r="T982">
            <v>5</v>
          </cell>
          <cell r="U982">
            <v>2</v>
          </cell>
          <cell r="V982">
            <v>-1</v>
          </cell>
          <cell r="W982">
            <v>49</v>
          </cell>
          <cell r="X982">
            <v>40276</v>
          </cell>
        </row>
        <row r="983">
          <cell r="A983" t="str">
            <v>468945</v>
          </cell>
          <cell r="B983" t="str">
            <v xml:space="preserve">SARUNI    </v>
          </cell>
          <cell r="C983" t="str">
            <v>09</v>
          </cell>
          <cell r="D983" t="str">
            <v>01/10/2001</v>
          </cell>
          <cell r="E983" t="str">
            <v>AST. JAGA BAGGING</v>
          </cell>
          <cell r="F983" t="str">
            <v>07</v>
          </cell>
          <cell r="G983" t="str">
            <v>16/09/2002</v>
          </cell>
          <cell r="H983">
            <v>18722</v>
          </cell>
          <cell r="I983" t="str">
            <v>0000065555</v>
          </cell>
          <cell r="J983" t="str">
            <v>SMA</v>
          </cell>
          <cell r="K983" t="str">
            <v>P K MIGAS</v>
          </cell>
          <cell r="L983" t="str">
            <v>PLAJU</v>
          </cell>
          <cell r="M983" t="str">
            <v>16/07/1975</v>
          </cell>
          <cell r="N983" t="str">
            <v>E13132</v>
          </cell>
          <cell r="O983" t="str">
            <v>TA/PTA</v>
          </cell>
          <cell r="P983">
            <v>5</v>
          </cell>
          <cell r="Q983">
            <v>5</v>
          </cell>
          <cell r="R983">
            <v>5</v>
          </cell>
          <cell r="S983">
            <v>15</v>
          </cell>
          <cell r="T983">
            <v>3</v>
          </cell>
          <cell r="U983">
            <v>2</v>
          </cell>
          <cell r="V983">
            <v>-2</v>
          </cell>
          <cell r="W983">
            <v>53</v>
          </cell>
          <cell r="X983">
            <v>38811</v>
          </cell>
        </row>
        <row r="984">
          <cell r="A984" t="str">
            <v>468994</v>
          </cell>
          <cell r="B984" t="str">
            <v xml:space="preserve">MONANG SILITONGA    </v>
          </cell>
          <cell r="C984" t="str">
            <v>09</v>
          </cell>
          <cell r="D984" t="str">
            <v>01/04/2002</v>
          </cell>
          <cell r="E984" t="str">
            <v>TEKNISI PIPE FITTER</v>
          </cell>
          <cell r="F984" t="str">
            <v>09</v>
          </cell>
          <cell r="G984" t="str">
            <v>01/10/2002</v>
          </cell>
          <cell r="H984">
            <v>19644</v>
          </cell>
          <cell r="I984" t="str">
            <v>0000056665</v>
          </cell>
          <cell r="J984" t="str">
            <v>SMA</v>
          </cell>
          <cell r="K984" t="str">
            <v>P K MIGAS</v>
          </cell>
          <cell r="L984" t="str">
            <v>PLAJU</v>
          </cell>
          <cell r="M984" t="str">
            <v>16/07/1975</v>
          </cell>
          <cell r="N984" t="str">
            <v>E13A50</v>
          </cell>
          <cell r="O984" t="str">
            <v>BENGKEL</v>
          </cell>
          <cell r="P984">
            <v>6</v>
          </cell>
          <cell r="Q984">
            <v>6</v>
          </cell>
          <cell r="R984">
            <v>5</v>
          </cell>
          <cell r="S984">
            <v>18.333333333333332</v>
          </cell>
          <cell r="T984">
            <v>3</v>
          </cell>
          <cell r="U984">
            <v>2</v>
          </cell>
          <cell r="V984">
            <v>0</v>
          </cell>
          <cell r="W984">
            <v>51</v>
          </cell>
          <cell r="X984">
            <v>39733</v>
          </cell>
        </row>
        <row r="985">
          <cell r="A985" t="str">
            <v>469025</v>
          </cell>
          <cell r="B985" t="str">
            <v xml:space="preserve">M. ULI. S  AHT  </v>
          </cell>
          <cell r="C985" t="str">
            <v>08</v>
          </cell>
          <cell r="D985" t="str">
            <v>01/04/2002</v>
          </cell>
          <cell r="E985" t="str">
            <v>AST. TTLK.ADA JASA</v>
          </cell>
          <cell r="F985" t="str">
            <v>07</v>
          </cell>
          <cell r="G985" t="str">
            <v>15/07/2002</v>
          </cell>
          <cell r="H985">
            <v>20149</v>
          </cell>
          <cell r="I985" t="str">
            <v>0000056656</v>
          </cell>
          <cell r="J985" t="str">
            <v>D3</v>
          </cell>
          <cell r="K985" t="str">
            <v>SM TEK ELEKTRONIKA</v>
          </cell>
          <cell r="L985" t="str">
            <v>SUNGAI GERONG</v>
          </cell>
          <cell r="M985" t="str">
            <v>16/07/1975</v>
          </cell>
          <cell r="N985" t="str">
            <v>E13A60</v>
          </cell>
          <cell r="O985" t="str">
            <v>PENGADAAN/JPK</v>
          </cell>
          <cell r="P985">
            <v>6</v>
          </cell>
          <cell r="Q985">
            <v>5</v>
          </cell>
          <cell r="R985">
            <v>6</v>
          </cell>
          <cell r="S985">
            <v>18.333333333333332</v>
          </cell>
          <cell r="T985">
            <v>6</v>
          </cell>
          <cell r="U985">
            <v>2</v>
          </cell>
          <cell r="V985">
            <v>-1</v>
          </cell>
          <cell r="W985">
            <v>49</v>
          </cell>
          <cell r="X985">
            <v>40238</v>
          </cell>
        </row>
        <row r="986">
          <cell r="A986" t="str">
            <v>469058</v>
          </cell>
          <cell r="B986" t="str">
            <v xml:space="preserve">SJAIFULHAM  A.MA  </v>
          </cell>
          <cell r="C986" t="str">
            <v>08</v>
          </cell>
          <cell r="D986" t="str">
            <v>01/04/2001</v>
          </cell>
          <cell r="E986" t="str">
            <v>PWS. JAGA TANK FARM SG</v>
          </cell>
          <cell r="F986" t="str">
            <v>07</v>
          </cell>
          <cell r="G986" t="str">
            <v>03/01/2000</v>
          </cell>
          <cell r="H986">
            <v>19991</v>
          </cell>
          <cell r="I986" t="str">
            <v>0000046566</v>
          </cell>
          <cell r="J986" t="str">
            <v>D2</v>
          </cell>
          <cell r="K986" t="str">
            <v>AKA PENGOL/KIL II</v>
          </cell>
          <cell r="L986" t="str">
            <v>SUNGAI GERONG</v>
          </cell>
          <cell r="M986" t="str">
            <v>16/07/1975</v>
          </cell>
          <cell r="N986" t="str">
            <v>E13119</v>
          </cell>
          <cell r="O986" t="str">
            <v>I T P</v>
          </cell>
          <cell r="P986">
            <v>5</v>
          </cell>
          <cell r="Q986">
            <v>6</v>
          </cell>
          <cell r="R986">
            <v>6</v>
          </cell>
          <cell r="S986">
            <v>18.333333333333332</v>
          </cell>
          <cell r="T986">
            <v>5</v>
          </cell>
          <cell r="U986">
            <v>4</v>
          </cell>
          <cell r="V986">
            <v>-1</v>
          </cell>
          <cell r="W986">
            <v>50</v>
          </cell>
          <cell r="X986">
            <v>40080</v>
          </cell>
        </row>
        <row r="987">
          <cell r="A987" t="str">
            <v>469114</v>
          </cell>
          <cell r="B987" t="str">
            <v xml:space="preserve">SUARTO    </v>
          </cell>
          <cell r="C987" t="str">
            <v>09</v>
          </cell>
          <cell r="D987" t="str">
            <v>01/04/2001</v>
          </cell>
          <cell r="E987" t="str">
            <v>PWS. JAGA DISTRIBUSI</v>
          </cell>
          <cell r="F987" t="str">
            <v>08</v>
          </cell>
          <cell r="G987" t="str">
            <v>01/08/2003</v>
          </cell>
          <cell r="H987">
            <v>19818</v>
          </cell>
          <cell r="I987" t="str">
            <v>0000046545</v>
          </cell>
          <cell r="J987" t="str">
            <v>SMA</v>
          </cell>
          <cell r="K987" t="str">
            <v>P K LISTRIK</v>
          </cell>
          <cell r="L987" t="str">
            <v>PLAJU</v>
          </cell>
          <cell r="M987" t="str">
            <v>16/07/1975</v>
          </cell>
          <cell r="N987" t="str">
            <v>E13118</v>
          </cell>
          <cell r="O987" t="str">
            <v>U T L</v>
          </cell>
          <cell r="P987">
            <v>5</v>
          </cell>
          <cell r="Q987">
            <v>4</v>
          </cell>
          <cell r="R987">
            <v>5</v>
          </cell>
          <cell r="S987">
            <v>13.333333333333334</v>
          </cell>
          <cell r="T987">
            <v>3</v>
          </cell>
          <cell r="U987">
            <v>1</v>
          </cell>
          <cell r="V987">
            <v>-1</v>
          </cell>
          <cell r="W987">
            <v>50</v>
          </cell>
          <cell r="X987">
            <v>39907</v>
          </cell>
        </row>
        <row r="988">
          <cell r="A988" t="str">
            <v>469147</v>
          </cell>
          <cell r="B988" t="str">
            <v xml:space="preserve">SUGITO  BE  </v>
          </cell>
          <cell r="C988" t="str">
            <v>07</v>
          </cell>
          <cell r="D988" t="str">
            <v>01/04/2003</v>
          </cell>
          <cell r="E988" t="str">
            <v>AST. CONSOLE</v>
          </cell>
          <cell r="F988" t="str">
            <v>07</v>
          </cell>
          <cell r="G988" t="str">
            <v>03/01/2000</v>
          </cell>
          <cell r="H988">
            <v>18531</v>
          </cell>
          <cell r="I988" t="str">
            <v>0000065665</v>
          </cell>
          <cell r="J988" t="str">
            <v>D3</v>
          </cell>
          <cell r="K988" t="str">
            <v>SM TEKNIK SIPIL</v>
          </cell>
          <cell r="L988" t="str">
            <v>SUNGAI GERONG</v>
          </cell>
          <cell r="M988" t="str">
            <v>16/07/1975</v>
          </cell>
          <cell r="N988" t="str">
            <v>E13112</v>
          </cell>
          <cell r="O988" t="str">
            <v>CD &amp; L</v>
          </cell>
          <cell r="P988">
            <v>6</v>
          </cell>
          <cell r="Q988">
            <v>6</v>
          </cell>
          <cell r="R988">
            <v>5</v>
          </cell>
          <cell r="S988">
            <v>18.333333333333332</v>
          </cell>
          <cell r="T988">
            <v>6</v>
          </cell>
          <cell r="U988">
            <v>4</v>
          </cell>
          <cell r="V988">
            <v>0</v>
          </cell>
          <cell r="W988">
            <v>54</v>
          </cell>
          <cell r="X988">
            <v>38620</v>
          </cell>
        </row>
        <row r="989">
          <cell r="A989" t="str">
            <v>469155</v>
          </cell>
          <cell r="B989" t="str">
            <v xml:space="preserve">SUHERMAN  SE  </v>
          </cell>
          <cell r="C989" t="str">
            <v>07</v>
          </cell>
          <cell r="D989" t="str">
            <v>01/10/2003</v>
          </cell>
          <cell r="E989" t="str">
            <v>AST. BILING &amp; ESTIMATE</v>
          </cell>
          <cell r="F989" t="str">
            <v>07</v>
          </cell>
          <cell r="G989" t="str">
            <v>03/01/2000</v>
          </cell>
          <cell r="H989">
            <v>20007</v>
          </cell>
          <cell r="I989" t="str">
            <v>0000066665</v>
          </cell>
          <cell r="J989" t="str">
            <v>S1</v>
          </cell>
          <cell r="K989" t="str">
            <v>EKONOMI MANAGEMENT</v>
          </cell>
          <cell r="L989" t="str">
            <v>PLAJU</v>
          </cell>
          <cell r="M989" t="str">
            <v>16/07/1975</v>
          </cell>
          <cell r="N989" t="str">
            <v>E13C00</v>
          </cell>
          <cell r="O989" t="str">
            <v>DOK &amp; PKP</v>
          </cell>
          <cell r="P989">
            <v>6</v>
          </cell>
          <cell r="Q989">
            <v>6</v>
          </cell>
          <cell r="R989">
            <v>5</v>
          </cell>
          <cell r="S989">
            <v>18.333333333333332</v>
          </cell>
          <cell r="T989">
            <v>7</v>
          </cell>
          <cell r="U989">
            <v>4</v>
          </cell>
          <cell r="V989">
            <v>0</v>
          </cell>
          <cell r="W989">
            <v>50</v>
          </cell>
          <cell r="X989">
            <v>40096</v>
          </cell>
        </row>
        <row r="990">
          <cell r="A990" t="str">
            <v>469163</v>
          </cell>
          <cell r="B990" t="str">
            <v xml:space="preserve">SUKENDRO    </v>
          </cell>
          <cell r="C990" t="str">
            <v>09</v>
          </cell>
          <cell r="D990" t="str">
            <v>01/10/2001</v>
          </cell>
          <cell r="E990" t="str">
            <v>AST. JAGA APU</v>
          </cell>
          <cell r="F990" t="str">
            <v>07</v>
          </cell>
          <cell r="G990" t="str">
            <v>16/09/2002</v>
          </cell>
          <cell r="H990">
            <v>19297</v>
          </cell>
          <cell r="I990" t="str">
            <v>0000055555</v>
          </cell>
          <cell r="J990" t="str">
            <v>SMA</v>
          </cell>
          <cell r="K990" t="str">
            <v>P K MESIN</v>
          </cell>
          <cell r="L990" t="str">
            <v>PLAJU</v>
          </cell>
          <cell r="M990" t="str">
            <v>16/07/1975</v>
          </cell>
          <cell r="N990" t="str">
            <v>E13132</v>
          </cell>
          <cell r="O990" t="str">
            <v>TA/PTA</v>
          </cell>
          <cell r="P990">
            <v>5</v>
          </cell>
          <cell r="Q990">
            <v>5</v>
          </cell>
          <cell r="R990">
            <v>5</v>
          </cell>
          <cell r="S990">
            <v>15</v>
          </cell>
          <cell r="T990">
            <v>3</v>
          </cell>
          <cell r="U990">
            <v>2</v>
          </cell>
          <cell r="V990">
            <v>-2</v>
          </cell>
          <cell r="W990">
            <v>52</v>
          </cell>
          <cell r="X990">
            <v>39385</v>
          </cell>
        </row>
        <row r="991">
          <cell r="A991" t="str">
            <v>469171</v>
          </cell>
          <cell r="B991" t="str">
            <v xml:space="preserve">SUKIRNO    </v>
          </cell>
          <cell r="C991" t="str">
            <v>09</v>
          </cell>
          <cell r="D991" t="str">
            <v>01/04/2002</v>
          </cell>
          <cell r="E991" t="str">
            <v>AST. JAGA PTU PS - 2</v>
          </cell>
          <cell r="F991" t="str">
            <v>09</v>
          </cell>
          <cell r="G991" t="str">
            <v>01/10/2001</v>
          </cell>
          <cell r="H991">
            <v>19432</v>
          </cell>
          <cell r="I991" t="str">
            <v>0000045655</v>
          </cell>
          <cell r="J991" t="str">
            <v>SMA</v>
          </cell>
          <cell r="K991" t="str">
            <v>P K MIGAS</v>
          </cell>
          <cell r="L991" t="str">
            <v>PLAJU</v>
          </cell>
          <cell r="M991" t="str">
            <v>16/07/1975</v>
          </cell>
          <cell r="N991" t="str">
            <v>E13118</v>
          </cell>
          <cell r="O991" t="str">
            <v>U T L</v>
          </cell>
          <cell r="P991">
            <v>6</v>
          </cell>
          <cell r="Q991">
            <v>5</v>
          </cell>
          <cell r="R991">
            <v>5</v>
          </cell>
          <cell r="S991">
            <v>16.666666666666668</v>
          </cell>
          <cell r="T991">
            <v>3</v>
          </cell>
          <cell r="U991">
            <v>3</v>
          </cell>
          <cell r="V991">
            <v>0</v>
          </cell>
          <cell r="W991">
            <v>51</v>
          </cell>
          <cell r="X991">
            <v>39521</v>
          </cell>
        </row>
        <row r="992">
          <cell r="A992" t="str">
            <v>469203</v>
          </cell>
          <cell r="B992" t="str">
            <v xml:space="preserve">SUMARNO  A.MD  </v>
          </cell>
          <cell r="C992" t="str">
            <v>09</v>
          </cell>
          <cell r="D992" t="str">
            <v>01/04/2001</v>
          </cell>
          <cell r="E992" t="str">
            <v>AST. JAGA LAB PETKIM</v>
          </cell>
          <cell r="F992" t="str">
            <v>07</v>
          </cell>
          <cell r="G992" t="str">
            <v>16/08/2000</v>
          </cell>
          <cell r="H992">
            <v>20149</v>
          </cell>
          <cell r="I992" t="str">
            <v>0000056554</v>
          </cell>
          <cell r="J992" t="str">
            <v>D3</v>
          </cell>
          <cell r="K992" t="str">
            <v>AKA LAB / KIL.III</v>
          </cell>
          <cell r="L992" t="str">
            <v>PLAJU</v>
          </cell>
          <cell r="M992" t="str">
            <v>16/07/1975</v>
          </cell>
          <cell r="N992" t="str">
            <v>E13140</v>
          </cell>
          <cell r="O992" t="str">
            <v>LABORATORIUM</v>
          </cell>
          <cell r="P992">
            <v>5</v>
          </cell>
          <cell r="Q992">
            <v>5</v>
          </cell>
          <cell r="R992">
            <v>4</v>
          </cell>
          <cell r="S992">
            <v>13.333333333333334</v>
          </cell>
          <cell r="T992">
            <v>6</v>
          </cell>
          <cell r="U992">
            <v>4</v>
          </cell>
          <cell r="V992">
            <v>-2</v>
          </cell>
          <cell r="W992">
            <v>49</v>
          </cell>
          <cell r="X992">
            <v>40238</v>
          </cell>
        </row>
        <row r="993">
          <cell r="A993" t="str">
            <v>469244</v>
          </cell>
          <cell r="B993" t="str">
            <v xml:space="preserve">SUROSO    </v>
          </cell>
          <cell r="C993" t="str">
            <v>09</v>
          </cell>
          <cell r="D993" t="str">
            <v>01/04/2003</v>
          </cell>
          <cell r="E993" t="str">
            <v>TEKNISI PIPE FITTER</v>
          </cell>
          <cell r="F993" t="str">
            <v>09</v>
          </cell>
          <cell r="G993" t="str">
            <v>01/10/2002</v>
          </cell>
          <cell r="H993">
            <v>18908</v>
          </cell>
          <cell r="I993" t="str">
            <v>0000056665</v>
          </cell>
          <cell r="J993" t="str">
            <v>SMA</v>
          </cell>
          <cell r="K993" t="str">
            <v>P K MIGAS</v>
          </cell>
          <cell r="L993" t="str">
            <v>PLAJU</v>
          </cell>
          <cell r="M993" t="str">
            <v>16/07/1975</v>
          </cell>
          <cell r="N993" t="str">
            <v>E13A50</v>
          </cell>
          <cell r="O993" t="str">
            <v>BENGKEL</v>
          </cell>
          <cell r="P993">
            <v>6</v>
          </cell>
          <cell r="Q993">
            <v>6</v>
          </cell>
          <cell r="R993">
            <v>5</v>
          </cell>
          <cell r="S993">
            <v>18.333333333333332</v>
          </cell>
          <cell r="T993">
            <v>3</v>
          </cell>
          <cell r="U993">
            <v>2</v>
          </cell>
          <cell r="V993">
            <v>0</v>
          </cell>
          <cell r="W993">
            <v>53</v>
          </cell>
          <cell r="X993">
            <v>38997</v>
          </cell>
        </row>
        <row r="994">
          <cell r="A994" t="str">
            <v>469269</v>
          </cell>
          <cell r="B994" t="str">
            <v xml:space="preserve">SUSANTO ARTAN  A.MA  </v>
          </cell>
          <cell r="C994" t="str">
            <v>09</v>
          </cell>
          <cell r="D994" t="str">
            <v>01/04/2001</v>
          </cell>
          <cell r="E994" t="str">
            <v>PWS. LAB ANALIS SG</v>
          </cell>
          <cell r="F994" t="str">
            <v>07</v>
          </cell>
          <cell r="G994" t="str">
            <v>01/10/2000</v>
          </cell>
          <cell r="H994">
            <v>19630</v>
          </cell>
          <cell r="I994" t="str">
            <v>0000066566</v>
          </cell>
          <cell r="J994" t="str">
            <v>D2</v>
          </cell>
          <cell r="K994" t="str">
            <v>AKA LAB/KILANG II</v>
          </cell>
          <cell r="L994" t="str">
            <v>PLAJU</v>
          </cell>
          <cell r="M994" t="str">
            <v>16/07/1975</v>
          </cell>
          <cell r="N994" t="str">
            <v>E13140</v>
          </cell>
          <cell r="O994" t="str">
            <v>LABORATORIUM</v>
          </cell>
          <cell r="P994">
            <v>5</v>
          </cell>
          <cell r="Q994">
            <v>6</v>
          </cell>
          <cell r="R994">
            <v>6</v>
          </cell>
          <cell r="S994">
            <v>18.333333333333332</v>
          </cell>
          <cell r="T994">
            <v>5</v>
          </cell>
          <cell r="U994">
            <v>4</v>
          </cell>
          <cell r="V994">
            <v>-2</v>
          </cell>
          <cell r="W994">
            <v>51</v>
          </cell>
          <cell r="X994">
            <v>39719</v>
          </cell>
        </row>
        <row r="995">
          <cell r="A995" t="str">
            <v>469285</v>
          </cell>
          <cell r="B995" t="str">
            <v xml:space="preserve">SUWANDI  M.    </v>
          </cell>
          <cell r="C995" t="str">
            <v>09</v>
          </cell>
          <cell r="D995" t="str">
            <v>01/04/2001</v>
          </cell>
          <cell r="E995" t="str">
            <v>AST. JAGA MARK V</v>
          </cell>
          <cell r="F995" t="str">
            <v>08</v>
          </cell>
          <cell r="G995" t="str">
            <v>01/10/2002</v>
          </cell>
          <cell r="H995">
            <v>19780</v>
          </cell>
          <cell r="I995" t="str">
            <v>0000066556</v>
          </cell>
          <cell r="J995" t="str">
            <v>SMA</v>
          </cell>
          <cell r="K995" t="str">
            <v>P K MIGAS</v>
          </cell>
          <cell r="L995" t="str">
            <v>PLAJU</v>
          </cell>
          <cell r="M995" t="str">
            <v>16/07/1975</v>
          </cell>
          <cell r="N995" t="str">
            <v>E13118</v>
          </cell>
          <cell r="O995" t="str">
            <v>U T L</v>
          </cell>
          <cell r="P995">
            <v>5</v>
          </cell>
          <cell r="Q995">
            <v>5</v>
          </cell>
          <cell r="R995">
            <v>6</v>
          </cell>
          <cell r="S995">
            <v>16.666666666666668</v>
          </cell>
          <cell r="T995">
            <v>3</v>
          </cell>
          <cell r="U995">
            <v>2</v>
          </cell>
          <cell r="V995">
            <v>-1</v>
          </cell>
          <cell r="W995">
            <v>50</v>
          </cell>
          <cell r="X995">
            <v>39869</v>
          </cell>
        </row>
        <row r="996">
          <cell r="A996" t="str">
            <v>469333</v>
          </cell>
          <cell r="B996" t="str">
            <v xml:space="preserve">SYAFRUDDIN  EFF.  IR  </v>
          </cell>
          <cell r="C996" t="str">
            <v>08</v>
          </cell>
          <cell r="D996" t="str">
            <v>01/10/2003</v>
          </cell>
          <cell r="E996" t="str">
            <v>PWS. JAGA DISTRIBUSI</v>
          </cell>
          <cell r="F996" t="str">
            <v>08</v>
          </cell>
          <cell r="G996" t="str">
            <v>01/04/2001</v>
          </cell>
          <cell r="H996">
            <v>19932</v>
          </cell>
          <cell r="I996" t="str">
            <v>0000055665</v>
          </cell>
          <cell r="J996" t="str">
            <v>S1</v>
          </cell>
          <cell r="K996" t="str">
            <v>TEK. LISTRIK ARUS KUAT</v>
          </cell>
          <cell r="L996" t="str">
            <v>PLAJU</v>
          </cell>
          <cell r="M996" t="str">
            <v>16/07/1975</v>
          </cell>
          <cell r="N996" t="str">
            <v>E13118</v>
          </cell>
          <cell r="O996" t="str">
            <v>U T L</v>
          </cell>
          <cell r="P996">
            <v>6</v>
          </cell>
          <cell r="Q996">
            <v>6</v>
          </cell>
          <cell r="R996">
            <v>5</v>
          </cell>
          <cell r="S996">
            <v>18.333333333333332</v>
          </cell>
          <cell r="T996">
            <v>7</v>
          </cell>
          <cell r="U996">
            <v>3</v>
          </cell>
          <cell r="V996">
            <v>0</v>
          </cell>
          <cell r="W996">
            <v>50</v>
          </cell>
          <cell r="X996">
            <v>40021</v>
          </cell>
        </row>
        <row r="997">
          <cell r="A997" t="str">
            <v>469366</v>
          </cell>
          <cell r="B997" t="str">
            <v xml:space="preserve">SYAHRIAR  IR MSC </v>
          </cell>
          <cell r="C997" t="str">
            <v>04</v>
          </cell>
          <cell r="D997" t="str">
            <v>01/10/1999</v>
          </cell>
          <cell r="E997" t="str">
            <v>AU. TEKNIK ENERGI &amp; UTL</v>
          </cell>
          <cell r="F997" t="str">
            <v>03</v>
          </cell>
          <cell r="G997" t="str">
            <v>10/09/2003</v>
          </cell>
          <cell r="H997">
            <v>20050</v>
          </cell>
          <cell r="I997" t="str">
            <v>0000056665</v>
          </cell>
          <cell r="J997" t="str">
            <v>S2</v>
          </cell>
          <cell r="K997" t="str">
            <v>S2 TEK. LINGK/PERSH</v>
          </cell>
          <cell r="L997" t="str">
            <v>PLAJU</v>
          </cell>
          <cell r="M997" t="str">
            <v>16/07/1975</v>
          </cell>
          <cell r="N997" t="str">
            <v>E13310</v>
          </cell>
          <cell r="O997" t="str">
            <v>PE</v>
          </cell>
          <cell r="P997">
            <v>6</v>
          </cell>
          <cell r="Q997">
            <v>6</v>
          </cell>
          <cell r="R997">
            <v>5</v>
          </cell>
          <cell r="S997">
            <v>18.333333333333332</v>
          </cell>
          <cell r="T997">
            <v>8</v>
          </cell>
          <cell r="U997">
            <v>1</v>
          </cell>
          <cell r="V997">
            <v>-1</v>
          </cell>
          <cell r="W997">
            <v>50</v>
          </cell>
          <cell r="X997">
            <v>40139</v>
          </cell>
        </row>
        <row r="998">
          <cell r="A998" t="str">
            <v>469399</v>
          </cell>
          <cell r="B998" t="str">
            <v xml:space="preserve">SYAMSUDDIN. HS  IR  </v>
          </cell>
          <cell r="C998" t="str">
            <v>06</v>
          </cell>
          <cell r="D998" t="str">
            <v>01/04/2003</v>
          </cell>
          <cell r="E998" t="str">
            <v>PWS. OPERASI SYSTEM</v>
          </cell>
          <cell r="F998" t="str">
            <v>06</v>
          </cell>
          <cell r="G998" t="str">
            <v>01/10/2002</v>
          </cell>
          <cell r="H998">
            <v>18541</v>
          </cell>
          <cell r="I998" t="str">
            <v>0000066655</v>
          </cell>
          <cell r="J998" t="str">
            <v>S1</v>
          </cell>
          <cell r="K998" t="str">
            <v>TEK. LISTRIK ARUS KUAT</v>
          </cell>
          <cell r="L998" t="str">
            <v>PLAJU</v>
          </cell>
          <cell r="M998" t="str">
            <v>16/07/1975</v>
          </cell>
          <cell r="N998" t="str">
            <v>E13910</v>
          </cell>
          <cell r="O998" t="str">
            <v>OPERASI</v>
          </cell>
          <cell r="P998">
            <v>6</v>
          </cell>
          <cell r="Q998">
            <v>5</v>
          </cell>
          <cell r="R998">
            <v>5</v>
          </cell>
          <cell r="S998">
            <v>16.666666666666668</v>
          </cell>
          <cell r="T998">
            <v>7</v>
          </cell>
          <cell r="U998">
            <v>2</v>
          </cell>
          <cell r="V998">
            <v>0</v>
          </cell>
          <cell r="W998">
            <v>54</v>
          </cell>
          <cell r="X998">
            <v>38630</v>
          </cell>
        </row>
        <row r="999">
          <cell r="A999" t="str">
            <v>469414</v>
          </cell>
          <cell r="B999" t="str">
            <v xml:space="preserve">SYARKASI ARIFIN  A.P  </v>
          </cell>
          <cell r="C999" t="str">
            <v>09</v>
          </cell>
          <cell r="D999" t="str">
            <v>01/10/2001</v>
          </cell>
          <cell r="E999" t="str">
            <v>AST. JAGA LAB PETKIM</v>
          </cell>
          <cell r="F999" t="str">
            <v>07</v>
          </cell>
          <cell r="G999" t="str">
            <v>01/10/2000</v>
          </cell>
          <cell r="H999">
            <v>19885</v>
          </cell>
          <cell r="I999" t="str">
            <v>0000055556</v>
          </cell>
          <cell r="J999" t="str">
            <v>D1</v>
          </cell>
          <cell r="K999" t="str">
            <v>AKA P.D.N I</v>
          </cell>
          <cell r="L999" t="str">
            <v>PLAJU</v>
          </cell>
          <cell r="M999" t="str">
            <v>16/07/1975</v>
          </cell>
          <cell r="N999" t="str">
            <v>E13140</v>
          </cell>
          <cell r="O999" t="str">
            <v>LABORATORIUM</v>
          </cell>
          <cell r="P999">
            <v>5</v>
          </cell>
          <cell r="Q999">
            <v>5</v>
          </cell>
          <cell r="R999">
            <v>6</v>
          </cell>
          <cell r="S999">
            <v>16.666666666666668</v>
          </cell>
          <cell r="T999">
            <v>4</v>
          </cell>
          <cell r="U999">
            <v>4</v>
          </cell>
          <cell r="V999">
            <v>-2</v>
          </cell>
          <cell r="W999">
            <v>50</v>
          </cell>
          <cell r="X999">
            <v>39974</v>
          </cell>
        </row>
        <row r="1000">
          <cell r="A1000" t="str">
            <v>469422</v>
          </cell>
          <cell r="B1000" t="str">
            <v xml:space="preserve">SYARKOWI    </v>
          </cell>
          <cell r="C1000" t="str">
            <v>09</v>
          </cell>
          <cell r="D1000" t="str">
            <v>01/10/2000</v>
          </cell>
          <cell r="E1000" t="str">
            <v>POK.SPES.BANG MEK</v>
          </cell>
          <cell r="F1000" t="str">
            <v>07</v>
          </cell>
          <cell r="G1000" t="str">
            <v>15/07/2002</v>
          </cell>
          <cell r="H1000">
            <v>19192</v>
          </cell>
          <cell r="I1000" t="str">
            <v>0000065556</v>
          </cell>
          <cell r="J1000" t="str">
            <v>SMA</v>
          </cell>
          <cell r="K1000" t="str">
            <v>P K MIGAS</v>
          </cell>
          <cell r="L1000" t="str">
            <v>SUNGAI GERONG</v>
          </cell>
          <cell r="M1000" t="str">
            <v>16/07/1975</v>
          </cell>
          <cell r="N1000" t="str">
            <v>E13A90</v>
          </cell>
          <cell r="O1000" t="str">
            <v>ENJ. PEM</v>
          </cell>
          <cell r="P1000">
            <v>5</v>
          </cell>
          <cell r="Q1000">
            <v>5</v>
          </cell>
          <cell r="R1000">
            <v>6</v>
          </cell>
          <cell r="S1000">
            <v>16.666666666666668</v>
          </cell>
          <cell r="T1000">
            <v>3</v>
          </cell>
          <cell r="U1000">
            <v>2</v>
          </cell>
          <cell r="V1000">
            <v>-2</v>
          </cell>
          <cell r="W1000">
            <v>52</v>
          </cell>
          <cell r="X1000">
            <v>39280</v>
          </cell>
        </row>
        <row r="1001">
          <cell r="A1001" t="str">
            <v>469439</v>
          </cell>
          <cell r="B1001" t="str">
            <v xml:space="preserve">SYOFWANI  H.L.    </v>
          </cell>
          <cell r="C1001" t="str">
            <v>09</v>
          </cell>
          <cell r="D1001" t="str">
            <v>01/04/2001</v>
          </cell>
          <cell r="E1001" t="str">
            <v>AST. JAGA PENYALUR PROD.PLAJU</v>
          </cell>
          <cell r="F1001" t="str">
            <v>08</v>
          </cell>
          <cell r="G1001" t="str">
            <v>01/07/2003</v>
          </cell>
          <cell r="H1001">
            <v>19944</v>
          </cell>
          <cell r="I1001" t="str">
            <v>0000055555</v>
          </cell>
          <cell r="J1001" t="str">
            <v>D3</v>
          </cell>
          <cell r="K1001" t="str">
            <v>SM EK PERBANKAN</v>
          </cell>
          <cell r="L1001" t="str">
            <v>PLAJU</v>
          </cell>
          <cell r="M1001" t="str">
            <v>16/07/1975</v>
          </cell>
          <cell r="N1001" t="str">
            <v>E13119</v>
          </cell>
          <cell r="O1001" t="str">
            <v>I T P</v>
          </cell>
          <cell r="P1001">
            <v>5</v>
          </cell>
          <cell r="Q1001">
            <v>5</v>
          </cell>
          <cell r="R1001">
            <v>5</v>
          </cell>
          <cell r="S1001">
            <v>15</v>
          </cell>
          <cell r="T1001">
            <v>6</v>
          </cell>
          <cell r="U1001">
            <v>1</v>
          </cell>
          <cell r="V1001">
            <v>-1</v>
          </cell>
          <cell r="W1001">
            <v>50</v>
          </cell>
          <cell r="X1001">
            <v>40033</v>
          </cell>
        </row>
        <row r="1002">
          <cell r="A1002" t="str">
            <v>469463</v>
          </cell>
          <cell r="B1002" t="str">
            <v xml:space="preserve">TURUT RIYADI    </v>
          </cell>
          <cell r="C1002" t="str">
            <v>10</v>
          </cell>
          <cell r="D1002" t="str">
            <v>01/04/1998</v>
          </cell>
          <cell r="E1002" t="str">
            <v>TEKNISI LISTRIK</v>
          </cell>
          <cell r="F1002" t="str">
            <v>09</v>
          </cell>
          <cell r="G1002" t="str">
            <v>31/12/2000</v>
          </cell>
          <cell r="H1002">
            <v>18408</v>
          </cell>
          <cell r="I1002" t="str">
            <v>0000034445</v>
          </cell>
          <cell r="J1002" t="str">
            <v>SMK</v>
          </cell>
          <cell r="K1002" t="str">
            <v>S.T.M  LISTRIK</v>
          </cell>
          <cell r="L1002" t="str">
            <v>PLAJU</v>
          </cell>
          <cell r="M1002" t="str">
            <v>16/07/1975</v>
          </cell>
          <cell r="N1002" t="str">
            <v>E13A50</v>
          </cell>
          <cell r="O1002" t="str">
            <v>BENGKEL</v>
          </cell>
          <cell r="P1002">
            <v>4</v>
          </cell>
          <cell r="Q1002">
            <v>4</v>
          </cell>
          <cell r="R1002">
            <v>5</v>
          </cell>
          <cell r="S1002">
            <v>11.666666666666666</v>
          </cell>
          <cell r="T1002">
            <v>3</v>
          </cell>
          <cell r="U1002">
            <v>4</v>
          </cell>
          <cell r="V1002">
            <v>-1</v>
          </cell>
          <cell r="W1002">
            <v>54</v>
          </cell>
          <cell r="X1002">
            <v>38497</v>
          </cell>
        </row>
        <row r="1003">
          <cell r="A1003" t="str">
            <v>469471</v>
          </cell>
          <cell r="B1003" t="str">
            <v xml:space="preserve">UMAR HASAN  AHT  </v>
          </cell>
          <cell r="C1003" t="str">
            <v>09</v>
          </cell>
          <cell r="D1003" t="str">
            <v>01/10/2000</v>
          </cell>
          <cell r="E1003" t="str">
            <v>MATERIAL MAN</v>
          </cell>
          <cell r="F1003" t="str">
            <v>08</v>
          </cell>
          <cell r="G1003" t="str">
            <v>01/07/2003</v>
          </cell>
          <cell r="H1003">
            <v>19594</v>
          </cell>
          <cell r="I1003" t="str">
            <v>0000066555</v>
          </cell>
          <cell r="J1003" t="str">
            <v>D3</v>
          </cell>
          <cell r="K1003" t="str">
            <v>SARMUD / TEK.ELEKTRO</v>
          </cell>
          <cell r="L1003" t="str">
            <v>SUNGAI GERONG</v>
          </cell>
          <cell r="M1003" t="str">
            <v>16/07/1975</v>
          </cell>
          <cell r="N1003" t="str">
            <v>E13A50</v>
          </cell>
          <cell r="O1003" t="str">
            <v>BENGKEL</v>
          </cell>
          <cell r="P1003">
            <v>5</v>
          </cell>
          <cell r="Q1003">
            <v>5</v>
          </cell>
          <cell r="R1003">
            <v>5</v>
          </cell>
          <cell r="S1003">
            <v>15</v>
          </cell>
          <cell r="T1003">
            <v>6</v>
          </cell>
          <cell r="U1003">
            <v>1</v>
          </cell>
          <cell r="V1003">
            <v>-1</v>
          </cell>
          <cell r="W1003">
            <v>51</v>
          </cell>
          <cell r="X1003">
            <v>39683</v>
          </cell>
        </row>
        <row r="1004">
          <cell r="A1004" t="str">
            <v>469496</v>
          </cell>
          <cell r="B1004" t="str">
            <v xml:space="preserve">WELLY AMIR H.    </v>
          </cell>
          <cell r="C1004" t="str">
            <v>09</v>
          </cell>
          <cell r="D1004" t="str">
            <v>01/04/2002</v>
          </cell>
          <cell r="E1004" t="str">
            <v>AST. JAGA LAB PETRO KIMIA</v>
          </cell>
          <cell r="F1004" t="str">
            <v>07</v>
          </cell>
          <cell r="G1004" t="str">
            <v>11/06/2001</v>
          </cell>
          <cell r="H1004">
            <v>19066</v>
          </cell>
          <cell r="I1004" t="str">
            <v>0000055665</v>
          </cell>
          <cell r="J1004" t="str">
            <v>SMA</v>
          </cell>
          <cell r="K1004" t="str">
            <v>SMA-PASPAL/PERSAMAAN</v>
          </cell>
          <cell r="L1004" t="str">
            <v>SUNGAI GERONG</v>
          </cell>
          <cell r="M1004" t="str">
            <v>16/07/1975</v>
          </cell>
          <cell r="N1004" t="str">
            <v>E13140</v>
          </cell>
          <cell r="O1004" t="str">
            <v>LABORATORIUM</v>
          </cell>
          <cell r="P1004">
            <v>6</v>
          </cell>
          <cell r="Q1004">
            <v>6</v>
          </cell>
          <cell r="R1004">
            <v>5</v>
          </cell>
          <cell r="S1004">
            <v>18.333333333333332</v>
          </cell>
          <cell r="T1004">
            <v>3</v>
          </cell>
          <cell r="U1004">
            <v>3</v>
          </cell>
          <cell r="V1004">
            <v>-2</v>
          </cell>
          <cell r="W1004">
            <v>52</v>
          </cell>
          <cell r="X1004">
            <v>39154</v>
          </cell>
        </row>
        <row r="1005">
          <cell r="A1005" t="str">
            <v>469503</v>
          </cell>
          <cell r="B1005" t="str">
            <v xml:space="preserve">Y. SUPRAWOTO  A.MA  </v>
          </cell>
          <cell r="C1005" t="str">
            <v>08</v>
          </cell>
          <cell r="D1005" t="str">
            <v>01/04/2002</v>
          </cell>
          <cell r="E1005" t="str">
            <v>MATERIAL MAN</v>
          </cell>
          <cell r="F1005" t="str">
            <v>08</v>
          </cell>
          <cell r="G1005" t="str">
            <v>31/12/2000</v>
          </cell>
          <cell r="H1005">
            <v>19421</v>
          </cell>
          <cell r="I1005" t="str">
            <v>0000056655</v>
          </cell>
          <cell r="J1005" t="str">
            <v>D2</v>
          </cell>
          <cell r="K1005" t="str">
            <v>AKA SIPIL II</v>
          </cell>
          <cell r="L1005" t="str">
            <v>PLAJU</v>
          </cell>
          <cell r="M1005" t="str">
            <v>16/07/1975</v>
          </cell>
          <cell r="N1005" t="str">
            <v>E13A50</v>
          </cell>
          <cell r="O1005" t="str">
            <v>BENGKEL</v>
          </cell>
          <cell r="P1005">
            <v>6</v>
          </cell>
          <cell r="Q1005">
            <v>5</v>
          </cell>
          <cell r="R1005">
            <v>5</v>
          </cell>
          <cell r="S1005">
            <v>16.666666666666668</v>
          </cell>
          <cell r="T1005">
            <v>5</v>
          </cell>
          <cell r="U1005">
            <v>4</v>
          </cell>
          <cell r="V1005">
            <v>0</v>
          </cell>
          <cell r="W1005">
            <v>51</v>
          </cell>
          <cell r="X1005">
            <v>39510</v>
          </cell>
        </row>
        <row r="1006">
          <cell r="A1006" t="str">
            <v>469536</v>
          </cell>
          <cell r="B1006" t="str">
            <v xml:space="preserve">ZAINUDDIN FATONI    </v>
          </cell>
          <cell r="C1006" t="str">
            <v>07</v>
          </cell>
          <cell r="D1006" t="str">
            <v>01/04/2003</v>
          </cell>
          <cell r="E1006" t="str">
            <v>AST. LAB. MOTOR</v>
          </cell>
          <cell r="F1006" t="str">
            <v>07</v>
          </cell>
          <cell r="G1006" t="str">
            <v>03/01/2000</v>
          </cell>
          <cell r="H1006">
            <v>19820</v>
          </cell>
          <cell r="I1006" t="str">
            <v>0000056666</v>
          </cell>
          <cell r="J1006" t="str">
            <v>D3</v>
          </cell>
          <cell r="K1006" t="str">
            <v>AKA PENG/KIL III</v>
          </cell>
          <cell r="L1006" t="str">
            <v>PLAJU</v>
          </cell>
          <cell r="M1006" t="str">
            <v>16/07/1975</v>
          </cell>
          <cell r="N1006" t="str">
            <v>E13140</v>
          </cell>
          <cell r="O1006" t="str">
            <v>LABORATORIUM</v>
          </cell>
          <cell r="P1006">
            <v>6</v>
          </cell>
          <cell r="Q1006">
            <v>6</v>
          </cell>
          <cell r="R1006">
            <v>6</v>
          </cell>
          <cell r="S1006">
            <v>20</v>
          </cell>
          <cell r="T1006">
            <v>6</v>
          </cell>
          <cell r="U1006">
            <v>4</v>
          </cell>
          <cell r="V1006">
            <v>0</v>
          </cell>
          <cell r="W1006">
            <v>50</v>
          </cell>
          <cell r="X1006">
            <v>39909</v>
          </cell>
        </row>
        <row r="1007">
          <cell r="A1007" t="str">
            <v>469552</v>
          </cell>
          <cell r="B1007" t="str">
            <v xml:space="preserve">ZULPANI  S.    </v>
          </cell>
          <cell r="C1007" t="str">
            <v>08</v>
          </cell>
          <cell r="D1007" t="str">
            <v>01/04/2002</v>
          </cell>
          <cell r="E1007" t="str">
            <v>AST. CONSOLE</v>
          </cell>
          <cell r="F1007" t="str">
            <v>07</v>
          </cell>
          <cell r="G1007" t="str">
            <v>01/10/2000</v>
          </cell>
          <cell r="H1007">
            <v>19484</v>
          </cell>
          <cell r="I1007" t="str">
            <v>0000045665</v>
          </cell>
          <cell r="J1007" t="str">
            <v>SMA</v>
          </cell>
          <cell r="K1007" t="str">
            <v>PK. MESIN</v>
          </cell>
          <cell r="L1007" t="str">
            <v>SUNGAI GERONG</v>
          </cell>
          <cell r="M1007" t="str">
            <v>16/07/1975</v>
          </cell>
          <cell r="N1007" t="str">
            <v>E13112</v>
          </cell>
          <cell r="O1007" t="str">
            <v>CD &amp; L</v>
          </cell>
          <cell r="P1007">
            <v>6</v>
          </cell>
          <cell r="Q1007">
            <v>6</v>
          </cell>
          <cell r="R1007">
            <v>5</v>
          </cell>
          <cell r="S1007">
            <v>18.333333333333332</v>
          </cell>
          <cell r="T1007">
            <v>3</v>
          </cell>
          <cell r="U1007">
            <v>4</v>
          </cell>
          <cell r="V1007">
            <v>-1</v>
          </cell>
          <cell r="W1007">
            <v>51</v>
          </cell>
          <cell r="X1007">
            <v>39573</v>
          </cell>
        </row>
        <row r="1008">
          <cell r="A1008" t="str">
            <v>469617</v>
          </cell>
          <cell r="B1008" t="str">
            <v xml:space="preserve">RUSMAN    </v>
          </cell>
          <cell r="C1008" t="str">
            <v>11</v>
          </cell>
          <cell r="D1008" t="str">
            <v>01/04/2002</v>
          </cell>
          <cell r="E1008" t="str">
            <v>OPR. DERMAGA SG</v>
          </cell>
          <cell r="F1008" t="str">
            <v>11</v>
          </cell>
          <cell r="G1008" t="str">
            <v>03/01/2000</v>
          </cell>
          <cell r="H1008">
            <v>19192</v>
          </cell>
          <cell r="I1008" t="str">
            <v>0000034666</v>
          </cell>
          <cell r="J1008" t="str">
            <v>SMK</v>
          </cell>
          <cell r="K1008" t="str">
            <v>SGA / SPG</v>
          </cell>
          <cell r="L1008" t="str">
            <v>SUNGAI GERONG</v>
          </cell>
          <cell r="M1008" t="str">
            <v>17/07/1975</v>
          </cell>
          <cell r="N1008" t="str">
            <v>E13119</v>
          </cell>
          <cell r="O1008" t="str">
            <v>I T P</v>
          </cell>
          <cell r="P1008">
            <v>6</v>
          </cell>
          <cell r="Q1008">
            <v>6</v>
          </cell>
          <cell r="R1008">
            <v>6</v>
          </cell>
          <cell r="S1008">
            <v>20</v>
          </cell>
          <cell r="T1008">
            <v>3</v>
          </cell>
          <cell r="U1008">
            <v>4</v>
          </cell>
          <cell r="V1008">
            <v>0</v>
          </cell>
          <cell r="W1008">
            <v>52</v>
          </cell>
          <cell r="X1008">
            <v>39280</v>
          </cell>
        </row>
        <row r="1009">
          <cell r="A1009" t="str">
            <v>469625</v>
          </cell>
          <cell r="B1009" t="str">
            <v xml:space="preserve">SOEDARTO  SE  </v>
          </cell>
          <cell r="C1009" t="str">
            <v>05</v>
          </cell>
          <cell r="D1009" t="str">
            <v>01/10/2000</v>
          </cell>
          <cell r="E1009" t="str">
            <v>AUDITOR AHLI MADYA BID. PDN</v>
          </cell>
          <cell r="F1009" t="str">
            <v>--</v>
          </cell>
          <cell r="G1009" t="str">
            <v>01/10/2003</v>
          </cell>
          <cell r="H1009">
            <v>19516</v>
          </cell>
          <cell r="I1009" t="str">
            <v>0000000066</v>
          </cell>
          <cell r="J1009" t="str">
            <v>D3</v>
          </cell>
          <cell r="K1009" t="str">
            <v>AK UANG &amp; BANK</v>
          </cell>
          <cell r="L1009" t="str">
            <v>PLAJU</v>
          </cell>
          <cell r="M1009" t="str">
            <v>17/07/1975</v>
          </cell>
          <cell r="N1009" t="str">
            <v>J02100</v>
          </cell>
          <cell r="O1009" t="str">
            <v>IAD-II</v>
          </cell>
          <cell r="P1009">
            <v>0</v>
          </cell>
          <cell r="Q1009">
            <v>6</v>
          </cell>
          <cell r="R1009">
            <v>6</v>
          </cell>
          <cell r="S1009">
            <v>13.333333333333334</v>
          </cell>
          <cell r="T1009">
            <v>6</v>
          </cell>
          <cell r="U1009">
            <v>1</v>
          </cell>
          <cell r="V1009" t="e">
            <v>#VALUE!</v>
          </cell>
          <cell r="W1009">
            <v>51</v>
          </cell>
          <cell r="X1009">
            <v>39605</v>
          </cell>
        </row>
        <row r="1010">
          <cell r="A1010" t="str">
            <v>470118</v>
          </cell>
          <cell r="B1010" t="str">
            <v xml:space="preserve">SUDIRMAN    </v>
          </cell>
          <cell r="C1010" t="str">
            <v>09</v>
          </cell>
          <cell r="D1010" t="str">
            <v>01/10/2003</v>
          </cell>
          <cell r="E1010" t="str">
            <v>TEKNISI SIPIL</v>
          </cell>
          <cell r="F1010" t="str">
            <v>09</v>
          </cell>
          <cell r="G1010" t="str">
            <v>01/10/2002</v>
          </cell>
          <cell r="H1010">
            <v>18602</v>
          </cell>
          <cell r="I1010" t="str">
            <v>0000066665</v>
          </cell>
          <cell r="J1010" t="str">
            <v>SD</v>
          </cell>
          <cell r="K1010" t="str">
            <v>SD KELAS VI</v>
          </cell>
          <cell r="L1010" t="str">
            <v>SUNGAI GERONG</v>
          </cell>
          <cell r="M1010" t="str">
            <v>24/07/1975</v>
          </cell>
          <cell r="N1010" t="str">
            <v>E13A50</v>
          </cell>
          <cell r="O1010" t="str">
            <v>BENGKEL</v>
          </cell>
          <cell r="P1010">
            <v>6</v>
          </cell>
          <cell r="Q1010">
            <v>6</v>
          </cell>
          <cell r="R1010">
            <v>5</v>
          </cell>
          <cell r="S1010">
            <v>18.333333333333332</v>
          </cell>
          <cell r="T1010">
            <v>1</v>
          </cell>
          <cell r="U1010">
            <v>2</v>
          </cell>
          <cell r="V1010">
            <v>0</v>
          </cell>
          <cell r="W1010">
            <v>54</v>
          </cell>
          <cell r="X1010">
            <v>38691</v>
          </cell>
        </row>
        <row r="1011">
          <cell r="A1011" t="str">
            <v>470134</v>
          </cell>
          <cell r="B1011" t="str">
            <v xml:space="preserve">REDWICK LEOPOLD    </v>
          </cell>
          <cell r="C1011" t="str">
            <v>07</v>
          </cell>
          <cell r="D1011" t="str">
            <v>01/04/2002</v>
          </cell>
          <cell r="E1011" t="str">
            <v>MPPK S/D 29022005</v>
          </cell>
          <cell r="F1011" t="str">
            <v>06</v>
          </cell>
          <cell r="G1011" t="str">
            <v>15/02/2004</v>
          </cell>
          <cell r="H1011">
            <v>17944</v>
          </cell>
          <cell r="I1011" t="str">
            <v>0000055555</v>
          </cell>
          <cell r="J1011" t="str">
            <v>D1</v>
          </cell>
          <cell r="K1011" t="str">
            <v>MPI</v>
          </cell>
          <cell r="L1011" t="str">
            <v>PLAJU</v>
          </cell>
          <cell r="M1011" t="str">
            <v>25/07/1975</v>
          </cell>
          <cell r="N1011" t="str">
            <v>E13730</v>
          </cell>
          <cell r="O1011" t="str">
            <v>H I K</v>
          </cell>
          <cell r="P1011">
            <v>5</v>
          </cell>
          <cell r="Q1011">
            <v>5</v>
          </cell>
          <cell r="R1011">
            <v>5</v>
          </cell>
          <cell r="S1011">
            <v>15</v>
          </cell>
          <cell r="T1011">
            <v>4</v>
          </cell>
          <cell r="U1011">
            <v>0</v>
          </cell>
          <cell r="V1011">
            <v>-1</v>
          </cell>
          <cell r="W1011">
            <v>55</v>
          </cell>
          <cell r="X1011">
            <v>38032</v>
          </cell>
        </row>
        <row r="1012">
          <cell r="A1012" t="str">
            <v>470264</v>
          </cell>
          <cell r="B1012" t="str">
            <v xml:space="preserve">MAKMUN    </v>
          </cell>
          <cell r="C1012" t="str">
            <v>10</v>
          </cell>
          <cell r="D1012" t="str">
            <v>01/10/2001</v>
          </cell>
          <cell r="E1012" t="str">
            <v>AST. JAGA PTL PS-2</v>
          </cell>
          <cell r="F1012" t="str">
            <v>09</v>
          </cell>
          <cell r="G1012" t="str">
            <v>01/10/2002</v>
          </cell>
          <cell r="H1012">
            <v>19674</v>
          </cell>
          <cell r="I1012" t="str">
            <v>0000056665</v>
          </cell>
          <cell r="J1012" t="str">
            <v>SMA</v>
          </cell>
          <cell r="K1012" t="str">
            <v>SMA-SOSIAL/PERSAMAAN</v>
          </cell>
          <cell r="L1012" t="str">
            <v>PLAJU</v>
          </cell>
          <cell r="M1012" t="str">
            <v>29/07/1975</v>
          </cell>
          <cell r="N1012" t="str">
            <v>E13118</v>
          </cell>
          <cell r="O1012" t="str">
            <v>U T L</v>
          </cell>
          <cell r="P1012">
            <v>6</v>
          </cell>
          <cell r="Q1012">
            <v>6</v>
          </cell>
          <cell r="R1012">
            <v>5</v>
          </cell>
          <cell r="S1012">
            <v>18.333333333333332</v>
          </cell>
          <cell r="T1012">
            <v>3</v>
          </cell>
          <cell r="U1012">
            <v>2</v>
          </cell>
          <cell r="V1012">
            <v>-1</v>
          </cell>
          <cell r="W1012">
            <v>51</v>
          </cell>
          <cell r="X1012">
            <v>39763</v>
          </cell>
        </row>
        <row r="1013">
          <cell r="A1013" t="str">
            <v>470312</v>
          </cell>
          <cell r="B1013" t="str">
            <v xml:space="preserve">CIK MIT KIPAR  SH  </v>
          </cell>
          <cell r="C1013" t="str">
            <v>07</v>
          </cell>
          <cell r="D1013" t="str">
            <v>01/04/2002</v>
          </cell>
          <cell r="E1013" t="str">
            <v>KA. DIKLAT</v>
          </cell>
          <cell r="F1013" t="str">
            <v>05</v>
          </cell>
          <cell r="G1013" t="str">
            <v>10/09/2002</v>
          </cell>
          <cell r="H1013">
            <v>18027</v>
          </cell>
          <cell r="I1013" t="str">
            <v>0000055566</v>
          </cell>
          <cell r="J1013" t="str">
            <v>S1</v>
          </cell>
          <cell r="K1013" t="str">
            <v>HUKUM TATANEGARA</v>
          </cell>
          <cell r="L1013" t="str">
            <v>PLAJU</v>
          </cell>
          <cell r="M1013" t="str">
            <v>30/07/1975</v>
          </cell>
          <cell r="N1013" t="str">
            <v>E13760</v>
          </cell>
          <cell r="O1013" t="str">
            <v>DIKLAT</v>
          </cell>
          <cell r="P1013">
            <v>5</v>
          </cell>
          <cell r="Q1013">
            <v>6</v>
          </cell>
          <cell r="R1013">
            <v>6</v>
          </cell>
          <cell r="S1013">
            <v>18.333333333333332</v>
          </cell>
          <cell r="T1013">
            <v>7</v>
          </cell>
          <cell r="U1013">
            <v>2</v>
          </cell>
          <cell r="V1013">
            <v>-2</v>
          </cell>
          <cell r="W1013">
            <v>55</v>
          </cell>
          <cell r="X1013">
            <v>38116</v>
          </cell>
        </row>
        <row r="1014">
          <cell r="A1014" t="str">
            <v>470386</v>
          </cell>
          <cell r="B1014" t="str">
            <v xml:space="preserve">A. RONI    </v>
          </cell>
          <cell r="C1014" t="str">
            <v>11</v>
          </cell>
          <cell r="D1014" t="str">
            <v>01/04/2001</v>
          </cell>
          <cell r="E1014" t="str">
            <v>PMK. AREA-II  SEI.GERONG</v>
          </cell>
          <cell r="F1014" t="str">
            <v>10</v>
          </cell>
          <cell r="G1014" t="str">
            <v>01/10/2003</v>
          </cell>
          <cell r="H1014">
            <v>18276</v>
          </cell>
          <cell r="I1014" t="str">
            <v>0000036556</v>
          </cell>
          <cell r="J1014" t="str">
            <v>SMA</v>
          </cell>
          <cell r="K1014" t="str">
            <v>SMA.SOS/PERSAMAAN</v>
          </cell>
          <cell r="L1014" t="str">
            <v>SUNGAI GERONG</v>
          </cell>
          <cell r="M1014" t="str">
            <v>15/07/1968</v>
          </cell>
          <cell r="N1014" t="str">
            <v>E13119</v>
          </cell>
          <cell r="O1014" t="str">
            <v>I T P</v>
          </cell>
          <cell r="P1014">
            <v>5</v>
          </cell>
          <cell r="Q1014">
            <v>5</v>
          </cell>
          <cell r="R1014">
            <v>6</v>
          </cell>
          <cell r="S1014">
            <v>16.666666666666668</v>
          </cell>
          <cell r="T1014">
            <v>3</v>
          </cell>
          <cell r="U1014">
            <v>1</v>
          </cell>
          <cell r="V1014">
            <v>-1</v>
          </cell>
          <cell r="W1014">
            <v>54</v>
          </cell>
          <cell r="X1014">
            <v>38365</v>
          </cell>
        </row>
        <row r="1015">
          <cell r="A1015" t="str">
            <v>470848</v>
          </cell>
          <cell r="B1015" t="str">
            <v xml:space="preserve">DULHADI    </v>
          </cell>
          <cell r="C1015" t="str">
            <v>10</v>
          </cell>
          <cell r="D1015" t="str">
            <v>01/04/2003</v>
          </cell>
          <cell r="E1015" t="str">
            <v>PMK. LOADING S.GERONG</v>
          </cell>
          <cell r="F1015" t="str">
            <v>10</v>
          </cell>
          <cell r="G1015" t="str">
            <v>01/05/2001</v>
          </cell>
          <cell r="H1015">
            <v>19515</v>
          </cell>
          <cell r="I1015" t="str">
            <v>0000045655</v>
          </cell>
          <cell r="J1015" t="str">
            <v>SMA</v>
          </cell>
          <cell r="K1015" t="str">
            <v>SMA.SOS/PERSAMAAN</v>
          </cell>
          <cell r="L1015" t="str">
            <v>SUNGAI GERONG</v>
          </cell>
          <cell r="M1015" t="str">
            <v>27/10/1970</v>
          </cell>
          <cell r="N1015" t="str">
            <v>E13119</v>
          </cell>
          <cell r="O1015" t="str">
            <v>I T P</v>
          </cell>
          <cell r="P1015">
            <v>6</v>
          </cell>
          <cell r="Q1015">
            <v>5</v>
          </cell>
          <cell r="R1015">
            <v>5</v>
          </cell>
          <cell r="S1015">
            <v>16.666666666666668</v>
          </cell>
          <cell r="T1015">
            <v>3</v>
          </cell>
          <cell r="U1015">
            <v>3</v>
          </cell>
          <cell r="V1015">
            <v>0</v>
          </cell>
          <cell r="W1015">
            <v>51</v>
          </cell>
          <cell r="X1015">
            <v>39604</v>
          </cell>
        </row>
        <row r="1016">
          <cell r="A1016" t="str">
            <v>472046</v>
          </cell>
          <cell r="B1016" t="str">
            <v xml:space="preserve">SUMINI MAWARTI    </v>
          </cell>
          <cell r="C1016" t="str">
            <v>08</v>
          </cell>
          <cell r="D1016" t="str">
            <v>01/04/2002</v>
          </cell>
          <cell r="E1016" t="str">
            <v>SEKRETARIS MAN. KEU.</v>
          </cell>
          <cell r="F1016" t="str">
            <v>08</v>
          </cell>
          <cell r="G1016" t="str">
            <v>03/01/2000</v>
          </cell>
          <cell r="H1016">
            <v>19684</v>
          </cell>
          <cell r="I1016" t="str">
            <v>0000066665</v>
          </cell>
          <cell r="J1016" t="str">
            <v>SMA</v>
          </cell>
          <cell r="K1016" t="str">
            <v>SMA/PASPAL/IPA</v>
          </cell>
          <cell r="L1016" t="str">
            <v>PLAJU</v>
          </cell>
          <cell r="M1016" t="str">
            <v>01/08/1975</v>
          </cell>
          <cell r="N1016" t="str">
            <v>E13800</v>
          </cell>
          <cell r="O1016" t="str">
            <v>KEUANGAN</v>
          </cell>
          <cell r="P1016">
            <v>6</v>
          </cell>
          <cell r="Q1016">
            <v>6</v>
          </cell>
          <cell r="R1016">
            <v>5</v>
          </cell>
          <cell r="S1016">
            <v>18.333333333333332</v>
          </cell>
          <cell r="T1016">
            <v>3</v>
          </cell>
          <cell r="U1016">
            <v>4</v>
          </cell>
          <cell r="V1016">
            <v>0</v>
          </cell>
          <cell r="W1016">
            <v>51</v>
          </cell>
          <cell r="X1016">
            <v>39773</v>
          </cell>
        </row>
        <row r="1017">
          <cell r="A1017" t="str">
            <v>472687</v>
          </cell>
          <cell r="B1017" t="str">
            <v xml:space="preserve">EFFENDI  N.R.    </v>
          </cell>
          <cell r="C1017" t="str">
            <v>10</v>
          </cell>
          <cell r="D1017" t="str">
            <v>01/04/2002</v>
          </cell>
          <cell r="E1017" t="str">
            <v>TEKNISI RIGGER</v>
          </cell>
          <cell r="F1017" t="str">
            <v>10</v>
          </cell>
          <cell r="G1017" t="str">
            <v>01/10/2002</v>
          </cell>
          <cell r="H1017">
            <v>19135</v>
          </cell>
          <cell r="I1017" t="str">
            <v>0000055666</v>
          </cell>
          <cell r="J1017" t="str">
            <v>SMP</v>
          </cell>
          <cell r="K1017" t="str">
            <v>S M P</v>
          </cell>
          <cell r="L1017" t="str">
            <v>SUNGAI GERONG</v>
          </cell>
          <cell r="M1017" t="str">
            <v>12/08/1975</v>
          </cell>
          <cell r="N1017" t="str">
            <v>E13A50</v>
          </cell>
          <cell r="O1017" t="str">
            <v>BENGKEL</v>
          </cell>
          <cell r="P1017">
            <v>6</v>
          </cell>
          <cell r="Q1017">
            <v>6</v>
          </cell>
          <cell r="R1017">
            <v>6</v>
          </cell>
          <cell r="S1017">
            <v>20</v>
          </cell>
          <cell r="T1017">
            <v>2</v>
          </cell>
          <cell r="U1017">
            <v>2</v>
          </cell>
          <cell r="V1017">
            <v>0</v>
          </cell>
          <cell r="W1017">
            <v>52</v>
          </cell>
          <cell r="X1017">
            <v>39223</v>
          </cell>
        </row>
        <row r="1018">
          <cell r="A1018" t="str">
            <v>472849</v>
          </cell>
          <cell r="B1018" t="str">
            <v xml:space="preserve">IRMAN PERMANA    </v>
          </cell>
          <cell r="C1018" t="str">
            <v>10</v>
          </cell>
          <cell r="D1018" t="str">
            <v>01/04/2003</v>
          </cell>
          <cell r="E1018" t="str">
            <v>MUALIM  I TB.INDRA II</v>
          </cell>
          <cell r="F1018" t="str">
            <v>08</v>
          </cell>
          <cell r="G1018" t="str">
            <v>03/01/2000</v>
          </cell>
          <cell r="H1018">
            <v>18753</v>
          </cell>
          <cell r="I1018" t="str">
            <v>0000055665</v>
          </cell>
          <cell r="J1018" t="str">
            <v>SMA</v>
          </cell>
          <cell r="K1018" t="str">
            <v>MUALIM PEL.TERBATAS (MPT)</v>
          </cell>
          <cell r="L1018" t="str">
            <v>PLAJU</v>
          </cell>
          <cell r="M1018" t="str">
            <v>28/12/1978</v>
          </cell>
          <cell r="N1018" t="str">
            <v>E13C00</v>
          </cell>
          <cell r="O1018" t="str">
            <v>DOK &amp; PKP</v>
          </cell>
          <cell r="P1018">
            <v>6</v>
          </cell>
          <cell r="Q1018">
            <v>6</v>
          </cell>
          <cell r="R1018">
            <v>5</v>
          </cell>
          <cell r="S1018">
            <v>18.333333333333332</v>
          </cell>
          <cell r="T1018">
            <v>3</v>
          </cell>
          <cell r="U1018">
            <v>4</v>
          </cell>
          <cell r="V1018">
            <v>-2</v>
          </cell>
          <cell r="W1018">
            <v>53</v>
          </cell>
          <cell r="X1018">
            <v>38842</v>
          </cell>
        </row>
        <row r="1019">
          <cell r="A1019" t="str">
            <v>472873</v>
          </cell>
          <cell r="B1019" t="str">
            <v xml:space="preserve">EDISON SIMANJUNTAK  ST  </v>
          </cell>
          <cell r="C1019" t="str">
            <v>06</v>
          </cell>
          <cell r="D1019" t="str">
            <v>01/04/2001</v>
          </cell>
          <cell r="E1019" t="str">
            <v>PWSU. TEKNIK MARINE</v>
          </cell>
          <cell r="F1019" t="str">
            <v>05</v>
          </cell>
          <cell r="G1019" t="str">
            <v>03/01/2000</v>
          </cell>
          <cell r="H1019">
            <v>19526</v>
          </cell>
          <cell r="I1019" t="str">
            <v>0000056665</v>
          </cell>
          <cell r="J1019" t="str">
            <v>S1</v>
          </cell>
          <cell r="K1019" t="str">
            <v>TEKNIK SIPIL</v>
          </cell>
          <cell r="L1019" t="str">
            <v>PLAJU</v>
          </cell>
          <cell r="M1019" t="str">
            <v>15/08/1975</v>
          </cell>
          <cell r="N1019" t="str">
            <v>E13540</v>
          </cell>
          <cell r="O1019" t="str">
            <v>MARINE</v>
          </cell>
          <cell r="P1019">
            <v>6</v>
          </cell>
          <cell r="Q1019">
            <v>6</v>
          </cell>
          <cell r="R1019">
            <v>5</v>
          </cell>
          <cell r="S1019">
            <v>18.333333333333332</v>
          </cell>
          <cell r="T1019">
            <v>7</v>
          </cell>
          <cell r="U1019">
            <v>4</v>
          </cell>
          <cell r="V1019">
            <v>-1</v>
          </cell>
          <cell r="W1019">
            <v>51</v>
          </cell>
          <cell r="X1019">
            <v>39615</v>
          </cell>
        </row>
        <row r="1020">
          <cell r="A1020" t="str">
            <v>472881</v>
          </cell>
          <cell r="B1020" t="str">
            <v xml:space="preserve">ZAINAB.A.M  BA  </v>
          </cell>
          <cell r="C1020" t="str">
            <v>08</v>
          </cell>
          <cell r="D1020" t="str">
            <v>01/04/2003</v>
          </cell>
          <cell r="E1020" t="str">
            <v>AHLI SISTEM DATABASE</v>
          </cell>
          <cell r="F1020" t="str">
            <v>05</v>
          </cell>
          <cell r="G1020" t="str">
            <v>15/09/2003</v>
          </cell>
          <cell r="H1020">
            <v>18679</v>
          </cell>
          <cell r="I1020" t="str">
            <v>0000056655</v>
          </cell>
          <cell r="J1020" t="str">
            <v>D3</v>
          </cell>
          <cell r="K1020" t="str">
            <v>SARMUD IAIN</v>
          </cell>
          <cell r="L1020" t="str">
            <v>PLAJU</v>
          </cell>
          <cell r="M1020" t="str">
            <v>15/05/1975</v>
          </cell>
          <cell r="N1020" t="str">
            <v>E13920</v>
          </cell>
          <cell r="O1020" t="str">
            <v>BANGSIS</v>
          </cell>
          <cell r="P1020">
            <v>6</v>
          </cell>
          <cell r="Q1020">
            <v>5</v>
          </cell>
          <cell r="R1020">
            <v>5</v>
          </cell>
          <cell r="S1020">
            <v>16.666666666666668</v>
          </cell>
          <cell r="T1020">
            <v>6</v>
          </cell>
          <cell r="U1020">
            <v>1</v>
          </cell>
          <cell r="V1020">
            <v>-3</v>
          </cell>
          <cell r="W1020">
            <v>53</v>
          </cell>
          <cell r="X1020">
            <v>38768</v>
          </cell>
        </row>
        <row r="1021">
          <cell r="A1021" t="str">
            <v>472913</v>
          </cell>
          <cell r="B1021" t="str">
            <v xml:space="preserve">SUTOPO    </v>
          </cell>
          <cell r="C1021" t="str">
            <v>08</v>
          </cell>
          <cell r="D1021" t="str">
            <v>01/04/2002</v>
          </cell>
          <cell r="E1021" t="str">
            <v>AST. PRWT POLI PLAJU</v>
          </cell>
          <cell r="F1021" t="str">
            <v>08</v>
          </cell>
          <cell r="G1021" t="str">
            <v>03/01/2000</v>
          </cell>
          <cell r="H1021">
            <v>18922</v>
          </cell>
          <cell r="I1021" t="str">
            <v>0000054646</v>
          </cell>
          <cell r="J1021" t="str">
            <v>SMK</v>
          </cell>
          <cell r="K1021" t="str">
            <v>SEK PENGATUR RAWAT</v>
          </cell>
          <cell r="L1021" t="str">
            <v>PLAJU</v>
          </cell>
          <cell r="M1021" t="str">
            <v>16/08/1975</v>
          </cell>
          <cell r="N1021" t="str">
            <v>E13Y50</v>
          </cell>
          <cell r="O1021" t="str">
            <v>INST. RAWAT JALAN</v>
          </cell>
          <cell r="P1021">
            <v>6</v>
          </cell>
          <cell r="Q1021">
            <v>4</v>
          </cell>
          <cell r="R1021">
            <v>6</v>
          </cell>
          <cell r="S1021">
            <v>16.666666666666668</v>
          </cell>
          <cell r="T1021">
            <v>3</v>
          </cell>
          <cell r="U1021">
            <v>4</v>
          </cell>
          <cell r="V1021">
            <v>0</v>
          </cell>
          <cell r="W1021">
            <v>53</v>
          </cell>
          <cell r="X1021">
            <v>39011</v>
          </cell>
        </row>
        <row r="1022">
          <cell r="A1022" t="str">
            <v>472995</v>
          </cell>
          <cell r="B1022" t="str">
            <v xml:space="preserve">MUZAINI BACHTIAR  SE  </v>
          </cell>
          <cell r="C1022" t="str">
            <v>07</v>
          </cell>
          <cell r="D1022" t="str">
            <v>01/04/2003</v>
          </cell>
          <cell r="E1022" t="str">
            <v>PWS. PERSO &amp; UMUM</v>
          </cell>
          <cell r="F1022" t="str">
            <v>07</v>
          </cell>
          <cell r="G1022" t="str">
            <v>01/08/2002</v>
          </cell>
          <cell r="H1022">
            <v>19704</v>
          </cell>
          <cell r="I1022" t="str">
            <v>0000055665</v>
          </cell>
          <cell r="J1022" t="str">
            <v>S1</v>
          </cell>
          <cell r="K1022" t="str">
            <v>EKONOMI MANAGEMENT</v>
          </cell>
          <cell r="L1022" t="str">
            <v>PLAJU</v>
          </cell>
          <cell r="M1022" t="str">
            <v>19/08/1975</v>
          </cell>
          <cell r="N1022" t="str">
            <v>E13Y30</v>
          </cell>
          <cell r="O1022" t="str">
            <v>LAYANAN &amp; ADM/RS</v>
          </cell>
          <cell r="P1022">
            <v>6</v>
          </cell>
          <cell r="Q1022">
            <v>6</v>
          </cell>
          <cell r="R1022">
            <v>5</v>
          </cell>
          <cell r="S1022">
            <v>18.333333333333332</v>
          </cell>
          <cell r="T1022">
            <v>7</v>
          </cell>
          <cell r="U1022">
            <v>2</v>
          </cell>
          <cell r="V1022">
            <v>0</v>
          </cell>
          <cell r="W1022">
            <v>51</v>
          </cell>
          <cell r="X1022">
            <v>39793</v>
          </cell>
        </row>
        <row r="1023">
          <cell r="A1023" t="str">
            <v>473083</v>
          </cell>
          <cell r="B1023" t="str">
            <v xml:space="preserve">SUWARTO    </v>
          </cell>
          <cell r="C1023" t="str">
            <v>10</v>
          </cell>
          <cell r="D1023" t="str">
            <v>01/04/2002</v>
          </cell>
          <cell r="E1023" t="str">
            <v>PMK. V C M</v>
          </cell>
          <cell r="F1023" t="str">
            <v>10</v>
          </cell>
          <cell r="G1023" t="str">
            <v>01/10/2000</v>
          </cell>
          <cell r="H1023">
            <v>19358</v>
          </cell>
          <cell r="I1023" t="str">
            <v>0000055655</v>
          </cell>
          <cell r="J1023" t="str">
            <v>SMP</v>
          </cell>
          <cell r="K1023" t="str">
            <v>S M P</v>
          </cell>
          <cell r="L1023" t="str">
            <v>SUNGAI GERONG</v>
          </cell>
          <cell r="M1023" t="str">
            <v>23/08/1975</v>
          </cell>
          <cell r="N1023" t="str">
            <v>E13112</v>
          </cell>
          <cell r="O1023" t="str">
            <v>CD &amp; L</v>
          </cell>
          <cell r="P1023">
            <v>6</v>
          </cell>
          <cell r="Q1023">
            <v>5</v>
          </cell>
          <cell r="R1023">
            <v>5</v>
          </cell>
          <cell r="S1023">
            <v>16.666666666666668</v>
          </cell>
          <cell r="T1023">
            <v>2</v>
          </cell>
          <cell r="U1023">
            <v>4</v>
          </cell>
          <cell r="V1023">
            <v>0</v>
          </cell>
          <cell r="W1023">
            <v>52</v>
          </cell>
          <cell r="X1023">
            <v>39446</v>
          </cell>
        </row>
        <row r="1024">
          <cell r="A1024" t="str">
            <v>473675</v>
          </cell>
          <cell r="B1024" t="str">
            <v xml:space="preserve">ABDUL SALAM    </v>
          </cell>
          <cell r="C1024" t="str">
            <v>10</v>
          </cell>
          <cell r="D1024" t="str">
            <v>01/04/2002</v>
          </cell>
          <cell r="E1024" t="str">
            <v>PMK. BB DIST &amp; BB TREATIN</v>
          </cell>
          <cell r="F1024" t="str">
            <v>10</v>
          </cell>
          <cell r="G1024" t="str">
            <v>01/06/2001</v>
          </cell>
          <cell r="H1024">
            <v>19426</v>
          </cell>
          <cell r="I1024" t="str">
            <v>0000056654</v>
          </cell>
          <cell r="J1024" t="str">
            <v>SMA</v>
          </cell>
          <cell r="K1024" t="str">
            <v>S.M.A-B/PASPAL</v>
          </cell>
          <cell r="L1024" t="str">
            <v>PLAJU</v>
          </cell>
          <cell r="M1024" t="str">
            <v>01/09/1975</v>
          </cell>
          <cell r="N1024" t="str">
            <v>E13111</v>
          </cell>
          <cell r="O1024" t="str">
            <v>CD &amp; GP</v>
          </cell>
          <cell r="P1024">
            <v>6</v>
          </cell>
          <cell r="Q1024">
            <v>5</v>
          </cell>
          <cell r="R1024">
            <v>4</v>
          </cell>
          <cell r="S1024">
            <v>15</v>
          </cell>
          <cell r="T1024">
            <v>3</v>
          </cell>
          <cell r="U1024">
            <v>3</v>
          </cell>
          <cell r="V1024">
            <v>0</v>
          </cell>
          <cell r="W1024">
            <v>51</v>
          </cell>
          <cell r="X1024">
            <v>39515</v>
          </cell>
        </row>
        <row r="1025">
          <cell r="A1025" t="str">
            <v>473691</v>
          </cell>
          <cell r="B1025" t="str">
            <v xml:space="preserve">ADJEMAIN    </v>
          </cell>
          <cell r="C1025" t="str">
            <v>10</v>
          </cell>
          <cell r="D1025" t="str">
            <v>01/10/2003</v>
          </cell>
          <cell r="E1025" t="str">
            <v>AST. COOD &amp; STANDARISASI</v>
          </cell>
          <cell r="F1025" t="str">
            <v>08</v>
          </cell>
          <cell r="G1025" t="str">
            <v>03/01/2000</v>
          </cell>
          <cell r="H1025">
            <v>20220</v>
          </cell>
          <cell r="I1025" t="str">
            <v>0000045555</v>
          </cell>
          <cell r="J1025" t="str">
            <v>SD</v>
          </cell>
          <cell r="K1025" t="str">
            <v>SD KELAS VI</v>
          </cell>
          <cell r="L1025" t="str">
            <v>PLAJU</v>
          </cell>
          <cell r="M1025" t="str">
            <v>01/09/1975</v>
          </cell>
          <cell r="N1025" t="str">
            <v>E13510</v>
          </cell>
          <cell r="O1025" t="str">
            <v>PENGADAAN</v>
          </cell>
          <cell r="P1025">
            <v>5</v>
          </cell>
          <cell r="Q1025">
            <v>5</v>
          </cell>
          <cell r="R1025">
            <v>5</v>
          </cell>
          <cell r="S1025">
            <v>15</v>
          </cell>
          <cell r="T1025">
            <v>1</v>
          </cell>
          <cell r="U1025">
            <v>4</v>
          </cell>
          <cell r="V1025">
            <v>-2</v>
          </cell>
          <cell r="W1025">
            <v>49</v>
          </cell>
          <cell r="X1025">
            <v>40309</v>
          </cell>
        </row>
        <row r="1026">
          <cell r="A1026" t="str">
            <v>473756</v>
          </cell>
          <cell r="B1026" t="str">
            <v xml:space="preserve">AMRY SYAM    </v>
          </cell>
          <cell r="C1026" t="str">
            <v>08</v>
          </cell>
          <cell r="D1026" t="str">
            <v>01/04/2001</v>
          </cell>
          <cell r="E1026" t="str">
            <v>AST. MEKANIK/LIST/DOK&amp;PKP</v>
          </cell>
          <cell r="F1026" t="str">
            <v>08</v>
          </cell>
          <cell r="G1026" t="str">
            <v>20/01/2003</v>
          </cell>
          <cell r="H1026">
            <v>19841</v>
          </cell>
          <cell r="I1026" t="str">
            <v>0000067435</v>
          </cell>
          <cell r="J1026" t="str">
            <v>SMK</v>
          </cell>
          <cell r="K1026" t="str">
            <v>S T M / MESIN</v>
          </cell>
          <cell r="L1026" t="str">
            <v>PLAJU</v>
          </cell>
          <cell r="M1026" t="str">
            <v>01/09/1975</v>
          </cell>
          <cell r="N1026" t="str">
            <v>E13C00</v>
          </cell>
          <cell r="O1026" t="str">
            <v>DOK &amp; PKP</v>
          </cell>
          <cell r="P1026">
            <v>4</v>
          </cell>
          <cell r="Q1026">
            <v>3</v>
          </cell>
          <cell r="R1026">
            <v>5</v>
          </cell>
          <cell r="S1026">
            <v>10</v>
          </cell>
          <cell r="T1026">
            <v>3</v>
          </cell>
          <cell r="U1026">
            <v>1</v>
          </cell>
          <cell r="V1026">
            <v>0</v>
          </cell>
          <cell r="W1026">
            <v>50</v>
          </cell>
          <cell r="X1026">
            <v>39930</v>
          </cell>
        </row>
        <row r="1027">
          <cell r="A1027" t="str">
            <v>473772</v>
          </cell>
          <cell r="B1027" t="str">
            <v xml:space="preserve">BAMBANG SUTEJO    </v>
          </cell>
          <cell r="C1027" t="str">
            <v>10</v>
          </cell>
          <cell r="D1027" t="str">
            <v>01/10/2001</v>
          </cell>
          <cell r="E1027" t="str">
            <v>TEKNISI PIPE FIITER</v>
          </cell>
          <cell r="F1027" t="str">
            <v>09</v>
          </cell>
          <cell r="G1027" t="str">
            <v>01/12/2003</v>
          </cell>
          <cell r="H1027">
            <v>18324</v>
          </cell>
          <cell r="I1027" t="str">
            <v>0000046566</v>
          </cell>
          <cell r="J1027" t="str">
            <v>SMP</v>
          </cell>
          <cell r="K1027" t="str">
            <v>S M P</v>
          </cell>
          <cell r="L1027" t="str">
            <v>PLAJU</v>
          </cell>
          <cell r="M1027" t="str">
            <v>04/06/1969</v>
          </cell>
          <cell r="N1027" t="str">
            <v>E13A50</v>
          </cell>
          <cell r="O1027" t="str">
            <v>BENGKEL</v>
          </cell>
          <cell r="P1027">
            <v>5</v>
          </cell>
          <cell r="Q1027">
            <v>6</v>
          </cell>
          <cell r="R1027">
            <v>6</v>
          </cell>
          <cell r="S1027">
            <v>18.333333333333332</v>
          </cell>
          <cell r="T1027">
            <v>2</v>
          </cell>
          <cell r="U1027">
            <v>1</v>
          </cell>
          <cell r="V1027">
            <v>-1</v>
          </cell>
          <cell r="W1027">
            <v>54</v>
          </cell>
          <cell r="X1027">
            <v>38413</v>
          </cell>
        </row>
        <row r="1028">
          <cell r="A1028" t="str">
            <v>473804</v>
          </cell>
          <cell r="B1028" t="str">
            <v xml:space="preserve">BUNIAR ABUBAKAR    </v>
          </cell>
          <cell r="C1028" t="str">
            <v>10</v>
          </cell>
          <cell r="D1028" t="str">
            <v>01/04/2002</v>
          </cell>
          <cell r="E1028" t="str">
            <v>PMK. N2, H2, AC</v>
          </cell>
          <cell r="F1028" t="str">
            <v>10</v>
          </cell>
          <cell r="G1028" t="str">
            <v>01/04/2001</v>
          </cell>
          <cell r="H1028">
            <v>20377</v>
          </cell>
          <cell r="I1028" t="str">
            <v>0000045656</v>
          </cell>
          <cell r="J1028" t="str">
            <v>SMA</v>
          </cell>
          <cell r="K1028" t="str">
            <v>S M A</v>
          </cell>
          <cell r="L1028" t="str">
            <v>SUNGAI GERONG</v>
          </cell>
          <cell r="M1028" t="str">
            <v>01/09/1975</v>
          </cell>
          <cell r="N1028" t="str">
            <v>E13118</v>
          </cell>
          <cell r="O1028" t="str">
            <v>U T L</v>
          </cell>
          <cell r="P1028">
            <v>6</v>
          </cell>
          <cell r="Q1028">
            <v>5</v>
          </cell>
          <cell r="R1028">
            <v>6</v>
          </cell>
          <cell r="S1028">
            <v>18.333333333333332</v>
          </cell>
          <cell r="T1028">
            <v>3</v>
          </cell>
          <cell r="U1028">
            <v>3</v>
          </cell>
          <cell r="V1028">
            <v>0</v>
          </cell>
          <cell r="W1028">
            <v>49</v>
          </cell>
          <cell r="X1028">
            <v>40466</v>
          </cell>
        </row>
        <row r="1029">
          <cell r="A1029" t="str">
            <v>473918</v>
          </cell>
          <cell r="B1029" t="str">
            <v xml:space="preserve">FARIDI  W.R.    </v>
          </cell>
          <cell r="C1029" t="str">
            <v>08</v>
          </cell>
          <cell r="D1029" t="str">
            <v>01/10/2002</v>
          </cell>
          <cell r="E1029" t="str">
            <v>PWS. ADM KONTRAK</v>
          </cell>
          <cell r="F1029" t="str">
            <v>06</v>
          </cell>
          <cell r="G1029" t="str">
            <v>03/01/2000</v>
          </cell>
          <cell r="H1029">
            <v>18960</v>
          </cell>
          <cell r="I1029" t="str">
            <v>0000065655</v>
          </cell>
          <cell r="J1029" t="str">
            <v>SMA</v>
          </cell>
          <cell r="K1029" t="str">
            <v>S.M.A-C/SOSIAL</v>
          </cell>
          <cell r="L1029" t="str">
            <v>PLAJU</v>
          </cell>
          <cell r="M1029" t="str">
            <v>16/03/1971</v>
          </cell>
          <cell r="N1029" t="str">
            <v>E13520</v>
          </cell>
          <cell r="O1029" t="str">
            <v>KONTRAK</v>
          </cell>
          <cell r="P1029">
            <v>6</v>
          </cell>
          <cell r="Q1029">
            <v>5</v>
          </cell>
          <cell r="R1029">
            <v>5</v>
          </cell>
          <cell r="S1029">
            <v>16.666666666666668</v>
          </cell>
          <cell r="T1029">
            <v>3</v>
          </cell>
          <cell r="U1029">
            <v>4</v>
          </cell>
          <cell r="V1029">
            <v>-2</v>
          </cell>
          <cell r="W1029">
            <v>53</v>
          </cell>
          <cell r="X1029">
            <v>39049</v>
          </cell>
        </row>
        <row r="1030">
          <cell r="A1030" t="str">
            <v>474209</v>
          </cell>
          <cell r="B1030" t="str">
            <v xml:space="preserve">M. RUSTAM    </v>
          </cell>
          <cell r="C1030" t="str">
            <v>10</v>
          </cell>
          <cell r="D1030" t="str">
            <v>01/04/2002</v>
          </cell>
          <cell r="E1030" t="str">
            <v>PMK. REDIST</v>
          </cell>
          <cell r="F1030" t="str">
            <v>10</v>
          </cell>
          <cell r="G1030" t="str">
            <v>01/10/2000</v>
          </cell>
          <cell r="H1030">
            <v>18704</v>
          </cell>
          <cell r="I1030" t="str">
            <v>0000055665</v>
          </cell>
          <cell r="J1030" t="str">
            <v>SMA</v>
          </cell>
          <cell r="K1030" t="str">
            <v>SMA.SOS/PERSAMAAN</v>
          </cell>
          <cell r="L1030" t="str">
            <v>SUNGAI GERONG</v>
          </cell>
          <cell r="M1030" t="str">
            <v>01/09/1975</v>
          </cell>
          <cell r="N1030" t="str">
            <v>E13112</v>
          </cell>
          <cell r="O1030" t="str">
            <v>CD &amp; L</v>
          </cell>
          <cell r="P1030">
            <v>6</v>
          </cell>
          <cell r="Q1030">
            <v>6</v>
          </cell>
          <cell r="R1030">
            <v>5</v>
          </cell>
          <cell r="S1030">
            <v>18.333333333333332</v>
          </cell>
          <cell r="T1030">
            <v>3</v>
          </cell>
          <cell r="U1030">
            <v>4</v>
          </cell>
          <cell r="V1030">
            <v>0</v>
          </cell>
          <cell r="W1030">
            <v>53</v>
          </cell>
          <cell r="X1030">
            <v>38793</v>
          </cell>
        </row>
        <row r="1031">
          <cell r="A1031" t="str">
            <v>474566</v>
          </cell>
          <cell r="B1031" t="str">
            <v xml:space="preserve">RIVAI HASAN BASRI    </v>
          </cell>
          <cell r="C1031" t="str">
            <v>06</v>
          </cell>
          <cell r="D1031" t="str">
            <v>01/10/2003</v>
          </cell>
          <cell r="E1031" t="str">
            <v>MPPK S/D 31102004</v>
          </cell>
          <cell r="F1031" t="str">
            <v>06</v>
          </cell>
          <cell r="G1031" t="str">
            <v>14/10/2003</v>
          </cell>
          <cell r="H1031">
            <v>17820</v>
          </cell>
          <cell r="I1031" t="str">
            <v>0000046565</v>
          </cell>
          <cell r="J1031" t="str">
            <v>SMA</v>
          </cell>
          <cell r="K1031" t="str">
            <v>S.M.A-C/SOSIAL</v>
          </cell>
          <cell r="L1031" t="str">
            <v>PLAJU</v>
          </cell>
          <cell r="M1031" t="str">
            <v>01/09/1975</v>
          </cell>
          <cell r="N1031" t="str">
            <v>E13730</v>
          </cell>
          <cell r="O1031" t="str">
            <v>H I K</v>
          </cell>
          <cell r="P1031">
            <v>5</v>
          </cell>
          <cell r="Q1031">
            <v>6</v>
          </cell>
          <cell r="R1031">
            <v>5</v>
          </cell>
          <cell r="S1031">
            <v>16.666666666666668</v>
          </cell>
          <cell r="T1031">
            <v>3</v>
          </cell>
          <cell r="U1031">
            <v>1</v>
          </cell>
          <cell r="V1031">
            <v>0</v>
          </cell>
          <cell r="W1031">
            <v>56</v>
          </cell>
          <cell r="X1031">
            <v>37908</v>
          </cell>
        </row>
        <row r="1032">
          <cell r="A1032" t="str">
            <v>474655</v>
          </cell>
          <cell r="B1032" t="str">
            <v xml:space="preserve">SAPARUDIN    </v>
          </cell>
          <cell r="C1032" t="str">
            <v>11</v>
          </cell>
          <cell r="D1032" t="str">
            <v>01/04/2002</v>
          </cell>
          <cell r="E1032" t="str">
            <v>OPR. TANK RPM - R</v>
          </cell>
          <cell r="F1032" t="str">
            <v>11</v>
          </cell>
          <cell r="G1032" t="str">
            <v>03/01/2000</v>
          </cell>
          <cell r="H1032">
            <v>19090</v>
          </cell>
          <cell r="I1032" t="str">
            <v>0000065666</v>
          </cell>
          <cell r="J1032" t="str">
            <v>SMA</v>
          </cell>
          <cell r="K1032" t="str">
            <v>SMA.SOS/PERSAMAAN</v>
          </cell>
          <cell r="L1032" t="str">
            <v>PLAJU</v>
          </cell>
          <cell r="M1032" t="str">
            <v>16/01/1973</v>
          </cell>
          <cell r="N1032" t="str">
            <v>E13119</v>
          </cell>
          <cell r="O1032" t="str">
            <v>I T P</v>
          </cell>
          <cell r="P1032">
            <v>6</v>
          </cell>
          <cell r="Q1032">
            <v>6</v>
          </cell>
          <cell r="R1032">
            <v>6</v>
          </cell>
          <cell r="S1032">
            <v>20</v>
          </cell>
          <cell r="T1032">
            <v>3</v>
          </cell>
          <cell r="U1032">
            <v>4</v>
          </cell>
          <cell r="V1032">
            <v>0</v>
          </cell>
          <cell r="W1032">
            <v>52</v>
          </cell>
          <cell r="X1032">
            <v>39178</v>
          </cell>
        </row>
        <row r="1033">
          <cell r="A1033" t="str">
            <v>475116</v>
          </cell>
          <cell r="B1033" t="str">
            <v xml:space="preserve">SYATIMAN KAPANDI    </v>
          </cell>
          <cell r="C1033" t="str">
            <v>08</v>
          </cell>
          <cell r="D1033" t="str">
            <v>01/04/2002</v>
          </cell>
          <cell r="E1033" t="str">
            <v>PWS. SIPIL</v>
          </cell>
          <cell r="F1033" t="str">
            <v>06</v>
          </cell>
          <cell r="G1033" t="str">
            <v>16/09/2003</v>
          </cell>
          <cell r="H1033">
            <v>18445</v>
          </cell>
          <cell r="I1033" t="str">
            <v>0000056655</v>
          </cell>
          <cell r="J1033" t="str">
            <v>D1</v>
          </cell>
          <cell r="K1033" t="str">
            <v>PKL TEKNIK SIPIL</v>
          </cell>
          <cell r="L1033" t="str">
            <v>PLAJU</v>
          </cell>
          <cell r="M1033" t="str">
            <v>02/09/1975</v>
          </cell>
          <cell r="N1033" t="str">
            <v>E13530</v>
          </cell>
          <cell r="O1033" t="str">
            <v>FASUM</v>
          </cell>
          <cell r="P1033">
            <v>6</v>
          </cell>
          <cell r="Q1033">
            <v>5</v>
          </cell>
          <cell r="R1033">
            <v>5</v>
          </cell>
          <cell r="S1033">
            <v>16.666666666666668</v>
          </cell>
          <cell r="T1033">
            <v>4</v>
          </cell>
          <cell r="U1033">
            <v>1</v>
          </cell>
          <cell r="V1033">
            <v>-2</v>
          </cell>
          <cell r="W1033">
            <v>54</v>
          </cell>
          <cell r="X1033">
            <v>38534</v>
          </cell>
        </row>
        <row r="1034">
          <cell r="A1034" t="str">
            <v>475149</v>
          </cell>
          <cell r="B1034" t="str">
            <v xml:space="preserve">ANWAR MUNADJI  IR  </v>
          </cell>
          <cell r="C1034" t="str">
            <v>03</v>
          </cell>
          <cell r="D1034" t="str">
            <v>01/04/2003</v>
          </cell>
          <cell r="E1034" t="str">
            <v>KABID.  LK &amp; KK</v>
          </cell>
          <cell r="F1034" t="str">
            <v>03</v>
          </cell>
          <cell r="G1034" t="str">
            <v>01/09/2003</v>
          </cell>
          <cell r="H1034">
            <v>18205</v>
          </cell>
          <cell r="I1034" t="str">
            <v>0000066655</v>
          </cell>
          <cell r="J1034" t="str">
            <v>S1</v>
          </cell>
          <cell r="K1034" t="str">
            <v>TEKNIK INDUSTRI</v>
          </cell>
          <cell r="L1034" t="str">
            <v>PLAJU</v>
          </cell>
          <cell r="M1034" t="str">
            <v>03/09/1975</v>
          </cell>
          <cell r="N1034" t="str">
            <v>E13400</v>
          </cell>
          <cell r="O1034" t="str">
            <v>LK &amp; KK</v>
          </cell>
          <cell r="P1034">
            <v>6</v>
          </cell>
          <cell r="Q1034">
            <v>5</v>
          </cell>
          <cell r="R1034">
            <v>5</v>
          </cell>
          <cell r="S1034">
            <v>16.666666666666668</v>
          </cell>
          <cell r="T1034">
            <v>7</v>
          </cell>
          <cell r="U1034">
            <v>1</v>
          </cell>
          <cell r="V1034">
            <v>0</v>
          </cell>
          <cell r="W1034">
            <v>55</v>
          </cell>
          <cell r="X1034">
            <v>38294</v>
          </cell>
        </row>
        <row r="1035">
          <cell r="A1035" t="str">
            <v>475424</v>
          </cell>
          <cell r="B1035" t="str">
            <v xml:space="preserve">EDISON BANJARNAHOR    </v>
          </cell>
          <cell r="C1035" t="str">
            <v>07</v>
          </cell>
          <cell r="D1035" t="str">
            <v>01/10/2002</v>
          </cell>
          <cell r="E1035" t="str">
            <v>MPPK S/D 30042004</v>
          </cell>
          <cell r="F1035" t="str">
            <v>07</v>
          </cell>
          <cell r="G1035" t="str">
            <v>03/04/2003</v>
          </cell>
          <cell r="H1035">
            <v>17626</v>
          </cell>
          <cell r="I1035" t="str">
            <v>0000055665</v>
          </cell>
          <cell r="J1035" t="str">
            <v>D1</v>
          </cell>
          <cell r="K1035" t="str">
            <v>PKL TEK LISTRIK II</v>
          </cell>
          <cell r="L1035" t="str">
            <v>PLAJU</v>
          </cell>
          <cell r="M1035" t="str">
            <v>06/09/1975</v>
          </cell>
          <cell r="N1035" t="str">
            <v>E13730</v>
          </cell>
          <cell r="O1035" t="str">
            <v>H I K</v>
          </cell>
          <cell r="P1035">
            <v>6</v>
          </cell>
          <cell r="Q1035">
            <v>6</v>
          </cell>
          <cell r="R1035">
            <v>5</v>
          </cell>
          <cell r="S1035">
            <v>18.333333333333332</v>
          </cell>
          <cell r="T1035">
            <v>4</v>
          </cell>
          <cell r="U1035">
            <v>1</v>
          </cell>
          <cell r="V1035">
            <v>0</v>
          </cell>
          <cell r="W1035">
            <v>56</v>
          </cell>
          <cell r="X1035">
            <v>37714</v>
          </cell>
        </row>
        <row r="1036">
          <cell r="A1036" t="str">
            <v>475846</v>
          </cell>
          <cell r="B1036" t="str">
            <v xml:space="preserve">M. RODI THAHER    </v>
          </cell>
          <cell r="C1036" t="str">
            <v>08</v>
          </cell>
          <cell r="D1036" t="str">
            <v>01/04/2002</v>
          </cell>
          <cell r="E1036" t="str">
            <v>PWS. UPAH PEK.BIASA</v>
          </cell>
          <cell r="F1036" t="str">
            <v>06</v>
          </cell>
          <cell r="G1036" t="str">
            <v>06/08/2001</v>
          </cell>
          <cell r="H1036">
            <v>19170</v>
          </cell>
          <cell r="I1036" t="str">
            <v>0000066645</v>
          </cell>
          <cell r="J1036" t="str">
            <v>SMK</v>
          </cell>
          <cell r="K1036" t="str">
            <v>SMEA TATA NIAGA</v>
          </cell>
          <cell r="L1036" t="str">
            <v>PLAJU</v>
          </cell>
          <cell r="M1036" t="str">
            <v>13/09/1975</v>
          </cell>
          <cell r="N1036" t="str">
            <v>E13830</v>
          </cell>
          <cell r="O1036" t="str">
            <v>PERBENDAHARAAN</v>
          </cell>
          <cell r="P1036">
            <v>6</v>
          </cell>
          <cell r="Q1036">
            <v>4</v>
          </cell>
          <cell r="R1036">
            <v>5</v>
          </cell>
          <cell r="S1036">
            <v>15</v>
          </cell>
          <cell r="T1036">
            <v>3</v>
          </cell>
          <cell r="U1036">
            <v>3</v>
          </cell>
          <cell r="V1036">
            <v>-2</v>
          </cell>
          <cell r="W1036">
            <v>52</v>
          </cell>
          <cell r="X1036">
            <v>39258</v>
          </cell>
        </row>
        <row r="1037">
          <cell r="A1037" t="str">
            <v>476023</v>
          </cell>
          <cell r="B1037" t="str">
            <v xml:space="preserve">SUYONO    </v>
          </cell>
          <cell r="C1037" t="str">
            <v>11</v>
          </cell>
          <cell r="D1037" t="str">
            <v>01/04/2000</v>
          </cell>
          <cell r="E1037" t="str">
            <v>PTR. ADMINISTRASI - PL</v>
          </cell>
          <cell r="F1037" t="str">
            <v>10</v>
          </cell>
          <cell r="G1037" t="str">
            <v>01/09/2003</v>
          </cell>
          <cell r="H1037">
            <v>20066</v>
          </cell>
          <cell r="I1037" t="str">
            <v>0000054555</v>
          </cell>
          <cell r="J1037" t="str">
            <v>SMA</v>
          </cell>
          <cell r="K1037" t="str">
            <v>SMA-SOSIAL/PERSAMAAN</v>
          </cell>
          <cell r="L1037" t="str">
            <v>PLAJU</v>
          </cell>
          <cell r="M1037" t="str">
            <v>20/04/1972</v>
          </cell>
          <cell r="N1037" t="str">
            <v>E13119</v>
          </cell>
          <cell r="O1037" t="str">
            <v>I T P</v>
          </cell>
          <cell r="P1037">
            <v>5</v>
          </cell>
          <cell r="Q1037">
            <v>5</v>
          </cell>
          <cell r="R1037">
            <v>5</v>
          </cell>
          <cell r="S1037">
            <v>15</v>
          </cell>
          <cell r="T1037">
            <v>3</v>
          </cell>
          <cell r="U1037">
            <v>1</v>
          </cell>
          <cell r="V1037">
            <v>-1</v>
          </cell>
          <cell r="W1037">
            <v>50</v>
          </cell>
          <cell r="X1037">
            <v>40155</v>
          </cell>
        </row>
        <row r="1038">
          <cell r="A1038" t="str">
            <v>476437</v>
          </cell>
          <cell r="B1038" t="str">
            <v xml:space="preserve">ALWI HUSIN    </v>
          </cell>
          <cell r="C1038" t="str">
            <v>10</v>
          </cell>
          <cell r="D1038" t="str">
            <v>01/04/2003</v>
          </cell>
          <cell r="E1038" t="str">
            <v>PMK. SLOPS SYSTEM  SG</v>
          </cell>
          <cell r="F1038" t="str">
            <v>10</v>
          </cell>
          <cell r="G1038" t="str">
            <v>03/01/2000</v>
          </cell>
          <cell r="H1038">
            <v>19653</v>
          </cell>
          <cell r="I1038" t="str">
            <v>0000034455</v>
          </cell>
          <cell r="J1038" t="str">
            <v>SMA</v>
          </cell>
          <cell r="K1038" t="str">
            <v>SMA-PASPAL/PERSAMAAN</v>
          </cell>
          <cell r="L1038" t="str">
            <v>SUNGAI GERONG</v>
          </cell>
          <cell r="M1038" t="str">
            <v>01/10/1975</v>
          </cell>
          <cell r="N1038" t="str">
            <v>E13119</v>
          </cell>
          <cell r="O1038" t="str">
            <v>I T P</v>
          </cell>
          <cell r="P1038">
            <v>4</v>
          </cell>
          <cell r="Q1038">
            <v>5</v>
          </cell>
          <cell r="R1038">
            <v>5</v>
          </cell>
          <cell r="S1038">
            <v>13.333333333333334</v>
          </cell>
          <cell r="T1038">
            <v>3</v>
          </cell>
          <cell r="U1038">
            <v>4</v>
          </cell>
          <cell r="V1038">
            <v>0</v>
          </cell>
          <cell r="W1038">
            <v>51</v>
          </cell>
          <cell r="X1038">
            <v>39742</v>
          </cell>
        </row>
        <row r="1039">
          <cell r="A1039" t="str">
            <v>476672</v>
          </cell>
          <cell r="B1039" t="str">
            <v xml:space="preserve">HUSNI SADI    </v>
          </cell>
          <cell r="C1039" t="str">
            <v>09</v>
          </cell>
          <cell r="D1039" t="str">
            <v>01/04/2002</v>
          </cell>
          <cell r="E1039" t="str">
            <v>PWS. PENGAMANAN FISIK</v>
          </cell>
          <cell r="F1039" t="str">
            <v>06</v>
          </cell>
          <cell r="G1039" t="str">
            <v>30/09/2002</v>
          </cell>
          <cell r="H1039">
            <v>18492</v>
          </cell>
          <cell r="I1039" t="str">
            <v>0000066666</v>
          </cell>
          <cell r="J1039" t="str">
            <v>SMA</v>
          </cell>
          <cell r="K1039" t="str">
            <v>S.M.A / SOSIAL</v>
          </cell>
          <cell r="L1039" t="str">
            <v>PLAJU</v>
          </cell>
          <cell r="M1039" t="str">
            <v>01/08/1970</v>
          </cell>
          <cell r="N1039" t="str">
            <v>E13630</v>
          </cell>
          <cell r="O1039" t="str">
            <v>SEKURITI</v>
          </cell>
          <cell r="P1039">
            <v>6</v>
          </cell>
          <cell r="Q1039">
            <v>6</v>
          </cell>
          <cell r="R1039">
            <v>6</v>
          </cell>
          <cell r="S1039">
            <v>20</v>
          </cell>
          <cell r="T1039">
            <v>3</v>
          </cell>
          <cell r="U1039">
            <v>2</v>
          </cell>
          <cell r="V1039">
            <v>-3</v>
          </cell>
          <cell r="W1039">
            <v>54</v>
          </cell>
          <cell r="X1039">
            <v>38581</v>
          </cell>
        </row>
        <row r="1040">
          <cell r="A1040" t="str">
            <v>476923</v>
          </cell>
          <cell r="B1040" t="str">
            <v xml:space="preserve">MUSHOPASY  SAMAN    </v>
          </cell>
          <cell r="C1040" t="str">
            <v>09</v>
          </cell>
          <cell r="D1040" t="str">
            <v>01/10/2003</v>
          </cell>
          <cell r="E1040" t="str">
            <v>MPPK S/D 31072004</v>
          </cell>
          <cell r="F1040" t="str">
            <v>08</v>
          </cell>
          <cell r="G1040" t="str">
            <v>10/07/2003</v>
          </cell>
          <cell r="H1040">
            <v>17724</v>
          </cell>
          <cell r="I1040" t="str">
            <v>0000055665</v>
          </cell>
          <cell r="J1040" t="str">
            <v>SMA</v>
          </cell>
          <cell r="K1040" t="str">
            <v>S.M.A-B/PASPAL</v>
          </cell>
          <cell r="L1040" t="str">
            <v>PLAJU</v>
          </cell>
          <cell r="M1040" t="str">
            <v>01/10/1975</v>
          </cell>
          <cell r="N1040" t="str">
            <v>E13730</v>
          </cell>
          <cell r="O1040" t="str">
            <v>H I K</v>
          </cell>
          <cell r="P1040">
            <v>6</v>
          </cell>
          <cell r="Q1040">
            <v>6</v>
          </cell>
          <cell r="R1040">
            <v>5</v>
          </cell>
          <cell r="S1040">
            <v>18.333333333333332</v>
          </cell>
          <cell r="T1040">
            <v>3</v>
          </cell>
          <cell r="U1040">
            <v>1</v>
          </cell>
          <cell r="V1040">
            <v>-1</v>
          </cell>
          <cell r="W1040">
            <v>56</v>
          </cell>
          <cell r="X1040">
            <v>37812</v>
          </cell>
        </row>
        <row r="1041">
          <cell r="A1041" t="str">
            <v>477093</v>
          </cell>
          <cell r="B1041" t="str">
            <v xml:space="preserve">SYAMSUL BACHRI    </v>
          </cell>
          <cell r="C1041" t="str">
            <v>09</v>
          </cell>
          <cell r="D1041" t="str">
            <v>01/10/2002</v>
          </cell>
          <cell r="E1041" t="str">
            <v>MPPK S/D 31072004</v>
          </cell>
          <cell r="F1041" t="str">
            <v>09</v>
          </cell>
          <cell r="G1041" t="str">
            <v>21/07/2003</v>
          </cell>
          <cell r="H1041">
            <v>17735</v>
          </cell>
          <cell r="I1041" t="str">
            <v>0000055655</v>
          </cell>
          <cell r="J1041" t="str">
            <v>SMK</v>
          </cell>
          <cell r="K1041" t="str">
            <v>SMEA PERUSAHAAN</v>
          </cell>
          <cell r="L1041" t="str">
            <v>PLAJU</v>
          </cell>
          <cell r="M1041" t="str">
            <v>15/07/1972</v>
          </cell>
          <cell r="N1041" t="str">
            <v>E13730</v>
          </cell>
          <cell r="O1041" t="str">
            <v>H I K</v>
          </cell>
          <cell r="P1041">
            <v>6</v>
          </cell>
          <cell r="Q1041">
            <v>5</v>
          </cell>
          <cell r="R1041">
            <v>5</v>
          </cell>
          <cell r="S1041">
            <v>16.666666666666668</v>
          </cell>
          <cell r="T1041">
            <v>3</v>
          </cell>
          <cell r="U1041">
            <v>1</v>
          </cell>
          <cell r="V1041">
            <v>0</v>
          </cell>
          <cell r="W1041">
            <v>56</v>
          </cell>
          <cell r="X1041">
            <v>37823</v>
          </cell>
        </row>
        <row r="1042">
          <cell r="A1042" t="str">
            <v>477206</v>
          </cell>
          <cell r="B1042" t="str">
            <v xml:space="preserve">WIDIYANTO. A  S.SI MM </v>
          </cell>
          <cell r="C1042" t="str">
            <v>03</v>
          </cell>
          <cell r="D1042" t="str">
            <v>01/10/2000</v>
          </cell>
          <cell r="E1042" t="str">
            <v>KA.BAG. FAS ENJINIRING</v>
          </cell>
          <cell r="F1042" t="str">
            <v>03</v>
          </cell>
          <cell r="G1042" t="str">
            <v>13/02/2003</v>
          </cell>
          <cell r="H1042">
            <v>18927</v>
          </cell>
          <cell r="I1042" t="str">
            <v>0000066656</v>
          </cell>
          <cell r="J1042" t="str">
            <v>S2</v>
          </cell>
          <cell r="K1042" t="str">
            <v>S2 MAGISTER MANAJEMEN/SWD</v>
          </cell>
          <cell r="L1042" t="str">
            <v>PLAJU</v>
          </cell>
          <cell r="M1042" t="str">
            <v>08/10/1975</v>
          </cell>
          <cell r="N1042" t="str">
            <v>E13320</v>
          </cell>
          <cell r="O1042" t="str">
            <v>FAS ENJ</v>
          </cell>
          <cell r="P1042">
            <v>6</v>
          </cell>
          <cell r="Q1042">
            <v>5</v>
          </cell>
          <cell r="R1042">
            <v>6</v>
          </cell>
          <cell r="S1042">
            <v>18.333333333333332</v>
          </cell>
          <cell r="T1042">
            <v>8</v>
          </cell>
          <cell r="U1042">
            <v>1</v>
          </cell>
          <cell r="V1042">
            <v>0</v>
          </cell>
          <cell r="W1042">
            <v>53</v>
          </cell>
          <cell r="X1042">
            <v>39016</v>
          </cell>
        </row>
        <row r="1043">
          <cell r="A1043" t="str">
            <v>477896</v>
          </cell>
          <cell r="B1043" t="str">
            <v xml:space="preserve">PRIJO HERU. S  SH  </v>
          </cell>
          <cell r="C1043" t="str">
            <v>06</v>
          </cell>
          <cell r="D1043" t="str">
            <v>01/10/2003</v>
          </cell>
          <cell r="E1043" t="str">
            <v>PWSU. HUKUM</v>
          </cell>
          <cell r="F1043" t="str">
            <v>05</v>
          </cell>
          <cell r="G1043" t="str">
            <v>22/10/2001</v>
          </cell>
          <cell r="H1043">
            <v>20044</v>
          </cell>
          <cell r="I1043" t="str">
            <v>0000066665</v>
          </cell>
          <cell r="J1043" t="str">
            <v>S1</v>
          </cell>
          <cell r="K1043" t="str">
            <v>HUKUM PERDATA</v>
          </cell>
          <cell r="L1043" t="str">
            <v>PLAJU</v>
          </cell>
          <cell r="M1043" t="str">
            <v>16/10/1975</v>
          </cell>
          <cell r="N1043" t="str">
            <v>E13610</v>
          </cell>
          <cell r="O1043" t="str">
            <v>H K P</v>
          </cell>
          <cell r="P1043">
            <v>6</v>
          </cell>
          <cell r="Q1043">
            <v>6</v>
          </cell>
          <cell r="R1043">
            <v>5</v>
          </cell>
          <cell r="S1043">
            <v>18.333333333333332</v>
          </cell>
          <cell r="T1043">
            <v>7</v>
          </cell>
          <cell r="U1043">
            <v>3</v>
          </cell>
          <cell r="V1043">
            <v>-1</v>
          </cell>
          <cell r="W1043">
            <v>50</v>
          </cell>
          <cell r="X1043">
            <v>40133</v>
          </cell>
        </row>
        <row r="1044">
          <cell r="A1044" t="str">
            <v>478146</v>
          </cell>
          <cell r="B1044" t="str">
            <v xml:space="preserve">DUMARIA SITOMPUL    </v>
          </cell>
          <cell r="C1044" t="str">
            <v>08</v>
          </cell>
          <cell r="D1044" t="str">
            <v>01/10/2000</v>
          </cell>
          <cell r="E1044" t="str">
            <v>PWS. ANGGARAN</v>
          </cell>
          <cell r="F1044" t="str">
            <v>07</v>
          </cell>
          <cell r="G1044" t="str">
            <v>01/10/2003</v>
          </cell>
          <cell r="H1044">
            <v>19796</v>
          </cell>
          <cell r="I1044" t="str">
            <v>0000066665</v>
          </cell>
          <cell r="J1044" t="str">
            <v>SMA</v>
          </cell>
          <cell r="K1044" t="str">
            <v>S.M.A-C/SOSIAL</v>
          </cell>
          <cell r="L1044" t="str">
            <v>PLAJU</v>
          </cell>
          <cell r="M1044" t="str">
            <v>23/10/1975</v>
          </cell>
          <cell r="N1044" t="str">
            <v>E13710</v>
          </cell>
          <cell r="O1044" t="str">
            <v>P &amp; B</v>
          </cell>
          <cell r="P1044">
            <v>6</v>
          </cell>
          <cell r="Q1044">
            <v>6</v>
          </cell>
          <cell r="R1044">
            <v>5</v>
          </cell>
          <cell r="S1044">
            <v>18.333333333333332</v>
          </cell>
          <cell r="T1044">
            <v>3</v>
          </cell>
          <cell r="U1044">
            <v>1</v>
          </cell>
          <cell r="V1044">
            <v>-1</v>
          </cell>
          <cell r="W1044">
            <v>50</v>
          </cell>
          <cell r="X1044">
            <v>39885</v>
          </cell>
        </row>
        <row r="1045">
          <cell r="A1045" t="str">
            <v>479386</v>
          </cell>
          <cell r="B1045" t="str">
            <v xml:space="preserve">K I W A R    </v>
          </cell>
          <cell r="C1045" t="str">
            <v>09</v>
          </cell>
          <cell r="D1045" t="str">
            <v>01/04/1999</v>
          </cell>
          <cell r="E1045" t="str">
            <v>AST. MEKANIK LIST/DOK &amp; PKP</v>
          </cell>
          <cell r="F1045" t="str">
            <v>08</v>
          </cell>
          <cell r="G1045" t="str">
            <v>20/01/2003</v>
          </cell>
          <cell r="H1045">
            <v>18635</v>
          </cell>
          <cell r="I1045" t="str">
            <v>0000066535</v>
          </cell>
          <cell r="J1045" t="str">
            <v>SMK</v>
          </cell>
          <cell r="K1045" t="str">
            <v>S T M / MESIN</v>
          </cell>
          <cell r="L1045" t="str">
            <v>PLAJU</v>
          </cell>
          <cell r="M1045" t="str">
            <v>01/11/1975</v>
          </cell>
          <cell r="N1045" t="str">
            <v>E13C00</v>
          </cell>
          <cell r="O1045" t="str">
            <v>DOK &amp; PKP</v>
          </cell>
          <cell r="P1045">
            <v>5</v>
          </cell>
          <cell r="Q1045">
            <v>3</v>
          </cell>
          <cell r="R1045">
            <v>5</v>
          </cell>
          <cell r="S1045">
            <v>11.666666666666666</v>
          </cell>
          <cell r="T1045">
            <v>3</v>
          </cell>
          <cell r="U1045">
            <v>1</v>
          </cell>
          <cell r="V1045">
            <v>-1</v>
          </cell>
          <cell r="W1045">
            <v>53</v>
          </cell>
          <cell r="X1045">
            <v>38724</v>
          </cell>
        </row>
        <row r="1046">
          <cell r="A1046" t="str">
            <v>481548</v>
          </cell>
          <cell r="B1046" t="str">
            <v xml:space="preserve">MARYANI A    </v>
          </cell>
          <cell r="C1046" t="str">
            <v>07</v>
          </cell>
          <cell r="D1046" t="str">
            <v>01/04/2003</v>
          </cell>
          <cell r="E1046" t="str">
            <v>PWS. RAWAT JALAN UMUM</v>
          </cell>
          <cell r="F1046" t="str">
            <v>07</v>
          </cell>
          <cell r="G1046" t="str">
            <v>01/08/2002</v>
          </cell>
          <cell r="H1046">
            <v>19878</v>
          </cell>
          <cell r="I1046" t="str">
            <v>0000044665</v>
          </cell>
          <cell r="J1046" t="str">
            <v>SMK</v>
          </cell>
          <cell r="K1046" t="str">
            <v>SEK PENGATUR RAWAT</v>
          </cell>
          <cell r="L1046" t="str">
            <v>PLAJU</v>
          </cell>
          <cell r="M1046" t="str">
            <v>17/11/1975</v>
          </cell>
          <cell r="N1046" t="str">
            <v>E13Y50</v>
          </cell>
          <cell r="O1046" t="str">
            <v>INST. RAWAT JALAN</v>
          </cell>
          <cell r="P1046">
            <v>6</v>
          </cell>
          <cell r="Q1046">
            <v>6</v>
          </cell>
          <cell r="R1046">
            <v>5</v>
          </cell>
          <cell r="S1046">
            <v>18.333333333333332</v>
          </cell>
          <cell r="T1046">
            <v>3</v>
          </cell>
          <cell r="U1046">
            <v>2</v>
          </cell>
          <cell r="V1046">
            <v>0</v>
          </cell>
          <cell r="W1046">
            <v>50</v>
          </cell>
          <cell r="X1046">
            <v>39967</v>
          </cell>
        </row>
        <row r="1047">
          <cell r="A1047" t="str">
            <v>482511</v>
          </cell>
          <cell r="B1047" t="str">
            <v xml:space="preserve">R. SUHARSONO    </v>
          </cell>
          <cell r="C1047" t="str">
            <v>10</v>
          </cell>
          <cell r="D1047" t="str">
            <v>01/10/2002</v>
          </cell>
          <cell r="E1047" t="str">
            <v>MPPK S/D 31072004</v>
          </cell>
          <cell r="F1047" t="str">
            <v>10</v>
          </cell>
          <cell r="G1047" t="str">
            <v>17/07/2003</v>
          </cell>
          <cell r="H1047">
            <v>17731</v>
          </cell>
          <cell r="I1047" t="str">
            <v>0000045645</v>
          </cell>
          <cell r="J1047" t="str">
            <v>SMA</v>
          </cell>
          <cell r="K1047" t="str">
            <v>SMA-SOSIAL/PERSAMAAN</v>
          </cell>
          <cell r="L1047" t="str">
            <v>PLAJU</v>
          </cell>
          <cell r="M1047" t="str">
            <v>01/07/1970</v>
          </cell>
          <cell r="N1047" t="str">
            <v>E13730</v>
          </cell>
          <cell r="O1047" t="str">
            <v>H I K</v>
          </cell>
          <cell r="P1047">
            <v>6</v>
          </cell>
          <cell r="Q1047">
            <v>4</v>
          </cell>
          <cell r="R1047">
            <v>5</v>
          </cell>
          <cell r="S1047">
            <v>15</v>
          </cell>
          <cell r="T1047">
            <v>3</v>
          </cell>
          <cell r="U1047">
            <v>1</v>
          </cell>
          <cell r="V1047">
            <v>0</v>
          </cell>
          <cell r="W1047">
            <v>56</v>
          </cell>
          <cell r="X1047">
            <v>37819</v>
          </cell>
        </row>
        <row r="1048">
          <cell r="A1048" t="str">
            <v>483249</v>
          </cell>
          <cell r="B1048" t="str">
            <v xml:space="preserve">SUMARNO KUSDARI    </v>
          </cell>
          <cell r="C1048" t="str">
            <v>10</v>
          </cell>
          <cell r="D1048" t="str">
            <v>01/10/2003</v>
          </cell>
          <cell r="E1048" t="str">
            <v>PMK. LAB BBM SG</v>
          </cell>
          <cell r="F1048" t="str">
            <v>10</v>
          </cell>
          <cell r="G1048" t="str">
            <v>11/06/2001</v>
          </cell>
          <cell r="H1048">
            <v>20157</v>
          </cell>
          <cell r="I1048" t="str">
            <v>0000055565</v>
          </cell>
          <cell r="J1048" t="str">
            <v>SMA</v>
          </cell>
          <cell r="K1048" t="str">
            <v>SMA-SOSIAL/PERSAMAAN</v>
          </cell>
          <cell r="L1048" t="str">
            <v>SUNGAI GERONG</v>
          </cell>
          <cell r="M1048" t="str">
            <v>08/12/1975</v>
          </cell>
          <cell r="N1048" t="str">
            <v>E13140</v>
          </cell>
          <cell r="O1048" t="str">
            <v>LABORATORIUM</v>
          </cell>
          <cell r="P1048">
            <v>5</v>
          </cell>
          <cell r="Q1048">
            <v>6</v>
          </cell>
          <cell r="R1048">
            <v>5</v>
          </cell>
          <cell r="S1048">
            <v>16.666666666666668</v>
          </cell>
          <cell r="T1048">
            <v>3</v>
          </cell>
          <cell r="U1048">
            <v>3</v>
          </cell>
          <cell r="V1048">
            <v>0</v>
          </cell>
          <cell r="W1048">
            <v>49</v>
          </cell>
          <cell r="X1048">
            <v>40246</v>
          </cell>
        </row>
        <row r="1049">
          <cell r="A1049" t="str">
            <v>483257</v>
          </cell>
          <cell r="B1049" t="str">
            <v xml:space="preserve">A. RACHMAN  A.    </v>
          </cell>
          <cell r="C1049" t="str">
            <v>09</v>
          </cell>
          <cell r="D1049" t="str">
            <v>01/10/2003</v>
          </cell>
          <cell r="E1049" t="str">
            <v>AST. CARGO S &amp; HANDLING</v>
          </cell>
          <cell r="F1049" t="str">
            <v>08</v>
          </cell>
          <cell r="G1049" t="str">
            <v>01/06/2002</v>
          </cell>
          <cell r="H1049">
            <v>21162</v>
          </cell>
          <cell r="I1049" t="str">
            <v>0000066665</v>
          </cell>
          <cell r="J1049" t="str">
            <v>SMA</v>
          </cell>
          <cell r="K1049" t="str">
            <v>SMA.SOS/PERSAMAAN</v>
          </cell>
          <cell r="L1049" t="str">
            <v>PLAJU</v>
          </cell>
          <cell r="M1049" t="str">
            <v>09/12/1975</v>
          </cell>
          <cell r="N1049" t="str">
            <v>E13C00</v>
          </cell>
          <cell r="O1049" t="str">
            <v>DOK &amp; PKP</v>
          </cell>
          <cell r="P1049">
            <v>6</v>
          </cell>
          <cell r="Q1049">
            <v>6</v>
          </cell>
          <cell r="R1049">
            <v>5</v>
          </cell>
          <cell r="S1049">
            <v>18.333333333333332</v>
          </cell>
          <cell r="T1049">
            <v>3</v>
          </cell>
          <cell r="U1049">
            <v>2</v>
          </cell>
          <cell r="V1049">
            <v>-1</v>
          </cell>
          <cell r="W1049">
            <v>47</v>
          </cell>
          <cell r="X1049">
            <v>41251</v>
          </cell>
        </row>
        <row r="1050">
          <cell r="A1050" t="str">
            <v>484918</v>
          </cell>
          <cell r="B1050" t="str">
            <v xml:space="preserve">KORSIANA SEMBIRING  DRS  </v>
          </cell>
          <cell r="C1050" t="str">
            <v>07</v>
          </cell>
          <cell r="D1050" t="str">
            <v>01/04/2002</v>
          </cell>
          <cell r="E1050" t="str">
            <v>PWS. LABORATORIUM</v>
          </cell>
          <cell r="F1050" t="str">
            <v>07</v>
          </cell>
          <cell r="G1050" t="str">
            <v>01/04/2001</v>
          </cell>
          <cell r="H1050">
            <v>19207</v>
          </cell>
          <cell r="I1050" t="str">
            <v>0000065655</v>
          </cell>
          <cell r="J1050" t="str">
            <v>S1</v>
          </cell>
          <cell r="K1050" t="str">
            <v>SOSPOL ADM NEGARA</v>
          </cell>
          <cell r="L1050" t="str">
            <v>PLAJU</v>
          </cell>
          <cell r="M1050" t="str">
            <v>23/08/1975</v>
          </cell>
          <cell r="N1050" t="str">
            <v>E13YB0</v>
          </cell>
          <cell r="O1050" t="str">
            <v>INST. PENUNJANG MEDIS</v>
          </cell>
          <cell r="P1050">
            <v>6</v>
          </cell>
          <cell r="Q1050">
            <v>5</v>
          </cell>
          <cell r="R1050">
            <v>5</v>
          </cell>
          <cell r="S1050">
            <v>16.666666666666668</v>
          </cell>
          <cell r="T1050">
            <v>7</v>
          </cell>
          <cell r="U1050">
            <v>3</v>
          </cell>
          <cell r="V1050">
            <v>0</v>
          </cell>
          <cell r="W1050">
            <v>52</v>
          </cell>
          <cell r="X1050">
            <v>39295</v>
          </cell>
        </row>
        <row r="1051">
          <cell r="A1051" t="str">
            <v>485914</v>
          </cell>
          <cell r="B1051" t="str">
            <v xml:space="preserve">ROOSDIANA    </v>
          </cell>
          <cell r="C1051" t="str">
            <v>09</v>
          </cell>
          <cell r="D1051" t="str">
            <v>01/10/2000</v>
          </cell>
          <cell r="E1051" t="str">
            <v>PWS. DATA &amp; ADM</v>
          </cell>
          <cell r="F1051" t="str">
            <v>07</v>
          </cell>
          <cell r="G1051" t="str">
            <v>01/10/2003</v>
          </cell>
          <cell r="H1051">
            <v>19779</v>
          </cell>
          <cell r="I1051" t="str">
            <v>0000055545</v>
          </cell>
          <cell r="J1051" t="str">
            <v>SMA</v>
          </cell>
          <cell r="K1051" t="str">
            <v>S.M.A / SOSIAL</v>
          </cell>
          <cell r="L1051" t="str">
            <v>PLAJU</v>
          </cell>
          <cell r="M1051" t="str">
            <v>19/01/1976</v>
          </cell>
          <cell r="N1051" t="str">
            <v>E13620</v>
          </cell>
          <cell r="O1051" t="str">
            <v>HUPMAS</v>
          </cell>
          <cell r="P1051">
            <v>5</v>
          </cell>
          <cell r="Q1051">
            <v>4</v>
          </cell>
          <cell r="R1051">
            <v>5</v>
          </cell>
          <cell r="S1051">
            <v>13.333333333333334</v>
          </cell>
          <cell r="T1051">
            <v>3</v>
          </cell>
          <cell r="U1051">
            <v>1</v>
          </cell>
          <cell r="V1051">
            <v>-2</v>
          </cell>
          <cell r="W1051">
            <v>50</v>
          </cell>
          <cell r="X1051">
            <v>39868</v>
          </cell>
        </row>
        <row r="1052">
          <cell r="A1052" t="str">
            <v>486068</v>
          </cell>
          <cell r="B1052" t="str">
            <v xml:space="preserve">SLAMET SYAIFULLAH    </v>
          </cell>
          <cell r="C1052" t="str">
            <v>10</v>
          </cell>
          <cell r="D1052" t="str">
            <v>01/04/1998</v>
          </cell>
          <cell r="E1052" t="str">
            <v>TEKNISI RIGGER</v>
          </cell>
          <cell r="F1052" t="str">
            <v>09</v>
          </cell>
          <cell r="G1052" t="str">
            <v>31/12/2000</v>
          </cell>
          <cell r="H1052">
            <v>20117</v>
          </cell>
          <cell r="I1052" t="str">
            <v>0000044444</v>
          </cell>
          <cell r="J1052" t="str">
            <v>SMA</v>
          </cell>
          <cell r="K1052" t="str">
            <v>SMA/PASPAL/IPA</v>
          </cell>
          <cell r="L1052" t="str">
            <v>PLAJU</v>
          </cell>
          <cell r="M1052" t="str">
            <v>22/01/1976</v>
          </cell>
          <cell r="N1052" t="str">
            <v>E13A50</v>
          </cell>
          <cell r="O1052" t="str">
            <v>BENGKEL</v>
          </cell>
          <cell r="P1052">
            <v>4</v>
          </cell>
          <cell r="Q1052">
            <v>4</v>
          </cell>
          <cell r="R1052">
            <v>4</v>
          </cell>
          <cell r="S1052">
            <v>10</v>
          </cell>
          <cell r="T1052">
            <v>3</v>
          </cell>
          <cell r="U1052">
            <v>4</v>
          </cell>
          <cell r="V1052">
            <v>-1</v>
          </cell>
          <cell r="W1052">
            <v>49</v>
          </cell>
          <cell r="X1052">
            <v>40206</v>
          </cell>
        </row>
        <row r="1053">
          <cell r="A1053" t="str">
            <v>486805</v>
          </cell>
          <cell r="B1053" t="str">
            <v xml:space="preserve">NANGIBIK    </v>
          </cell>
          <cell r="C1053" t="str">
            <v>11</v>
          </cell>
          <cell r="D1053" t="str">
            <v>01/04/2000</v>
          </cell>
          <cell r="E1053" t="str">
            <v>DANTON KILANG PLAJU</v>
          </cell>
          <cell r="F1053" t="str">
            <v>10</v>
          </cell>
          <cell r="G1053" t="str">
            <v>30/09/2002</v>
          </cell>
          <cell r="H1053">
            <v>18824</v>
          </cell>
          <cell r="I1053" t="str">
            <v>0000066555</v>
          </cell>
          <cell r="J1053" t="str">
            <v>SD</v>
          </cell>
          <cell r="K1053" t="str">
            <v>SEKOLAH DASAR</v>
          </cell>
          <cell r="L1053" t="str">
            <v>PLAJU</v>
          </cell>
          <cell r="M1053" t="str">
            <v>01/07/1970</v>
          </cell>
          <cell r="N1053" t="str">
            <v>E13630</v>
          </cell>
          <cell r="O1053" t="str">
            <v>SEKURITI</v>
          </cell>
          <cell r="P1053">
            <v>5</v>
          </cell>
          <cell r="Q1053">
            <v>5</v>
          </cell>
          <cell r="R1053">
            <v>5</v>
          </cell>
          <cell r="S1053">
            <v>15</v>
          </cell>
          <cell r="T1053">
            <v>1</v>
          </cell>
          <cell r="U1053">
            <v>2</v>
          </cell>
          <cell r="V1053">
            <v>-1</v>
          </cell>
          <cell r="W1053">
            <v>53</v>
          </cell>
          <cell r="X1053">
            <v>38913</v>
          </cell>
        </row>
        <row r="1054">
          <cell r="A1054" t="str">
            <v>486919</v>
          </cell>
          <cell r="B1054" t="str">
            <v xml:space="preserve">PANGESTU WALUYO  S.T  </v>
          </cell>
          <cell r="C1054" t="str">
            <v>05</v>
          </cell>
          <cell r="D1054" t="str">
            <v>01/04/2003</v>
          </cell>
          <cell r="E1054" t="str">
            <v>PWSU. PENGUSAHAAN MARINE</v>
          </cell>
          <cell r="F1054" t="str">
            <v>05</v>
          </cell>
          <cell r="G1054" t="str">
            <v>03/01/2000</v>
          </cell>
          <cell r="H1054">
            <v>19055</v>
          </cell>
          <cell r="I1054" t="str">
            <v>0000065666</v>
          </cell>
          <cell r="J1054" t="str">
            <v>S1</v>
          </cell>
          <cell r="K1054" t="str">
            <v>TEKNIK MESIN</v>
          </cell>
          <cell r="L1054" t="str">
            <v>PLAJU</v>
          </cell>
          <cell r="M1054" t="str">
            <v>01/02/1976</v>
          </cell>
          <cell r="N1054" t="str">
            <v>E13540</v>
          </cell>
          <cell r="O1054" t="str">
            <v>MARINE</v>
          </cell>
          <cell r="P1054">
            <v>6</v>
          </cell>
          <cell r="Q1054">
            <v>6</v>
          </cell>
          <cell r="R1054">
            <v>6</v>
          </cell>
          <cell r="S1054">
            <v>20</v>
          </cell>
          <cell r="T1054">
            <v>7</v>
          </cell>
          <cell r="U1054">
            <v>4</v>
          </cell>
          <cell r="V1054">
            <v>0</v>
          </cell>
          <cell r="W1054">
            <v>52</v>
          </cell>
          <cell r="X1054">
            <v>39143</v>
          </cell>
        </row>
        <row r="1055">
          <cell r="A1055" t="str">
            <v>487072</v>
          </cell>
          <cell r="B1055" t="str">
            <v xml:space="preserve">SOEGIARTO  IR  </v>
          </cell>
          <cell r="C1055" t="str">
            <v>06</v>
          </cell>
          <cell r="D1055" t="str">
            <v>01/04/2002</v>
          </cell>
          <cell r="E1055" t="str">
            <v>PWS. INVENTORI CONTROL</v>
          </cell>
          <cell r="F1055" t="str">
            <v>06</v>
          </cell>
          <cell r="G1055" t="str">
            <v>01/08/2001</v>
          </cell>
          <cell r="H1055">
            <v>19456</v>
          </cell>
          <cell r="I1055" t="str">
            <v>0000066666</v>
          </cell>
          <cell r="J1055" t="str">
            <v>S1</v>
          </cell>
          <cell r="K1055" t="str">
            <v>TEKNIK MESIN</v>
          </cell>
          <cell r="L1055" t="str">
            <v>PLAJU</v>
          </cell>
          <cell r="M1055" t="str">
            <v>01/02/1976</v>
          </cell>
          <cell r="N1055" t="str">
            <v>E13510</v>
          </cell>
          <cell r="O1055" t="str">
            <v>PENGADAAN</v>
          </cell>
          <cell r="P1055">
            <v>6</v>
          </cell>
          <cell r="Q1055">
            <v>6</v>
          </cell>
          <cell r="R1055">
            <v>6</v>
          </cell>
          <cell r="S1055">
            <v>20</v>
          </cell>
          <cell r="T1055">
            <v>7</v>
          </cell>
          <cell r="U1055">
            <v>3</v>
          </cell>
          <cell r="V1055">
            <v>0</v>
          </cell>
          <cell r="W1055">
            <v>51</v>
          </cell>
          <cell r="X1055">
            <v>39545</v>
          </cell>
        </row>
        <row r="1056">
          <cell r="A1056" t="str">
            <v>487153</v>
          </cell>
          <cell r="B1056" t="str">
            <v xml:space="preserve">SUBHI SULAH  A.MA  </v>
          </cell>
          <cell r="C1056" t="str">
            <v>08</v>
          </cell>
          <cell r="D1056" t="str">
            <v>01/04/2001</v>
          </cell>
          <cell r="E1056" t="str">
            <v>PWS. JAGA PTA</v>
          </cell>
          <cell r="F1056" t="str">
            <v>06</v>
          </cell>
          <cell r="G1056" t="str">
            <v>08/08/2003</v>
          </cell>
          <cell r="H1056">
            <v>19604</v>
          </cell>
          <cell r="I1056" t="str">
            <v>0000066666</v>
          </cell>
          <cell r="J1056" t="str">
            <v>D2</v>
          </cell>
          <cell r="K1056" t="str">
            <v>AKA PENGOL/KIL II</v>
          </cell>
          <cell r="L1056" t="str">
            <v>PLAJU</v>
          </cell>
          <cell r="M1056" t="str">
            <v>08/04/1974</v>
          </cell>
          <cell r="N1056" t="str">
            <v>E13132</v>
          </cell>
          <cell r="O1056" t="str">
            <v>TA/PTA</v>
          </cell>
          <cell r="P1056">
            <v>6</v>
          </cell>
          <cell r="Q1056">
            <v>6</v>
          </cell>
          <cell r="R1056">
            <v>6</v>
          </cell>
          <cell r="S1056">
            <v>20</v>
          </cell>
          <cell r="T1056">
            <v>5</v>
          </cell>
          <cell r="U1056">
            <v>1</v>
          </cell>
          <cell r="V1056">
            <v>-2</v>
          </cell>
          <cell r="W1056">
            <v>51</v>
          </cell>
          <cell r="X1056">
            <v>39693</v>
          </cell>
        </row>
        <row r="1057">
          <cell r="A1057" t="str">
            <v>487242</v>
          </cell>
          <cell r="B1057" t="str">
            <v xml:space="preserve">SUPARMAN    </v>
          </cell>
          <cell r="C1057" t="str">
            <v>10</v>
          </cell>
          <cell r="D1057" t="str">
            <v>01/04/2003</v>
          </cell>
          <cell r="E1057" t="str">
            <v>MPPK S/D 29022005</v>
          </cell>
          <cell r="F1057" t="str">
            <v>08</v>
          </cell>
          <cell r="G1057" t="str">
            <v>12/02/2004</v>
          </cell>
          <cell r="H1057">
            <v>17941</v>
          </cell>
          <cell r="I1057" t="str">
            <v>0000064554</v>
          </cell>
          <cell r="J1057" t="str">
            <v>SMP</v>
          </cell>
          <cell r="K1057" t="str">
            <v>ST/MESIN</v>
          </cell>
          <cell r="L1057" t="str">
            <v>PLAJU</v>
          </cell>
          <cell r="M1057" t="str">
            <v>01/11/1970</v>
          </cell>
          <cell r="N1057" t="str">
            <v>E13730</v>
          </cell>
          <cell r="O1057" t="str">
            <v>H I K</v>
          </cell>
          <cell r="P1057">
            <v>5</v>
          </cell>
          <cell r="Q1057">
            <v>5</v>
          </cell>
          <cell r="R1057">
            <v>4</v>
          </cell>
          <cell r="S1057">
            <v>13.333333333333334</v>
          </cell>
          <cell r="T1057">
            <v>2</v>
          </cell>
          <cell r="U1057">
            <v>0</v>
          </cell>
          <cell r="V1057">
            <v>-2</v>
          </cell>
          <cell r="W1057">
            <v>55</v>
          </cell>
          <cell r="X1057">
            <v>38029</v>
          </cell>
        </row>
        <row r="1058">
          <cell r="A1058" t="str">
            <v>487259</v>
          </cell>
          <cell r="B1058" t="str">
            <v xml:space="preserve">SUPRAPTO  A.MA  </v>
          </cell>
          <cell r="C1058" t="str">
            <v>07</v>
          </cell>
          <cell r="D1058" t="str">
            <v>01/04/1999</v>
          </cell>
          <cell r="E1058" t="str">
            <v>PWS. MARKETING &amp; SOL CEN</v>
          </cell>
          <cell r="F1058" t="str">
            <v>07</v>
          </cell>
          <cell r="G1058" t="str">
            <v>22/10/2001</v>
          </cell>
          <cell r="H1058">
            <v>19245</v>
          </cell>
          <cell r="I1058" t="str">
            <v>0000066665</v>
          </cell>
          <cell r="J1058" t="str">
            <v>D2</v>
          </cell>
          <cell r="K1058" t="str">
            <v>AKA SIPIL II</v>
          </cell>
          <cell r="L1058" t="str">
            <v>PLAJU</v>
          </cell>
          <cell r="M1058" t="str">
            <v>01/02/1976</v>
          </cell>
          <cell r="N1058" t="str">
            <v>E13540</v>
          </cell>
          <cell r="O1058" t="str">
            <v>MARINE</v>
          </cell>
          <cell r="P1058">
            <v>6</v>
          </cell>
          <cell r="Q1058">
            <v>6</v>
          </cell>
          <cell r="R1058">
            <v>5</v>
          </cell>
          <cell r="S1058">
            <v>18.333333333333332</v>
          </cell>
          <cell r="T1058">
            <v>5</v>
          </cell>
          <cell r="U1058">
            <v>3</v>
          </cell>
          <cell r="V1058">
            <v>0</v>
          </cell>
          <cell r="W1058">
            <v>52</v>
          </cell>
          <cell r="X1058">
            <v>39333</v>
          </cell>
        </row>
        <row r="1059">
          <cell r="A1059" t="str">
            <v>487331</v>
          </cell>
          <cell r="B1059" t="str">
            <v xml:space="preserve">WALUYO SUBAGYO    </v>
          </cell>
          <cell r="C1059" t="str">
            <v>07</v>
          </cell>
          <cell r="D1059" t="str">
            <v>01/04/1999</v>
          </cell>
          <cell r="E1059" t="str">
            <v>TEAM TEKNIK BAWAH AIR</v>
          </cell>
          <cell r="F1059" t="str">
            <v>08</v>
          </cell>
          <cell r="G1059" t="str">
            <v>03/01/2000</v>
          </cell>
          <cell r="H1059">
            <v>19169</v>
          </cell>
          <cell r="I1059" t="str">
            <v>0000066665</v>
          </cell>
          <cell r="J1059" t="str">
            <v>D3</v>
          </cell>
          <cell r="K1059" t="str">
            <v>SM TEKNIK SIPIL</v>
          </cell>
          <cell r="L1059" t="str">
            <v>PLAJU</v>
          </cell>
          <cell r="M1059" t="str">
            <v>01/02/1976</v>
          </cell>
          <cell r="N1059" t="str">
            <v>E13540</v>
          </cell>
          <cell r="O1059" t="str">
            <v>MARINE</v>
          </cell>
          <cell r="P1059">
            <v>6</v>
          </cell>
          <cell r="Q1059">
            <v>6</v>
          </cell>
          <cell r="R1059">
            <v>5</v>
          </cell>
          <cell r="S1059">
            <v>18.333333333333332</v>
          </cell>
          <cell r="T1059">
            <v>6</v>
          </cell>
          <cell r="U1059">
            <v>4</v>
          </cell>
          <cell r="V1059">
            <v>1</v>
          </cell>
          <cell r="W1059">
            <v>52</v>
          </cell>
          <cell r="X1059">
            <v>39257</v>
          </cell>
        </row>
        <row r="1060">
          <cell r="A1060" t="str">
            <v>487761</v>
          </cell>
          <cell r="B1060" t="str">
            <v xml:space="preserve">ERWAN IBRAHIM  A.MA  </v>
          </cell>
          <cell r="C1060" t="str">
            <v>06</v>
          </cell>
          <cell r="D1060" t="str">
            <v>01/04/2003</v>
          </cell>
          <cell r="E1060" t="str">
            <v>TEKNISI LISTRIK</v>
          </cell>
          <cell r="F1060" t="str">
            <v>06</v>
          </cell>
          <cell r="G1060" t="str">
            <v>15/07/2002</v>
          </cell>
          <cell r="H1060">
            <v>19702</v>
          </cell>
          <cell r="I1060" t="str">
            <v>0000034555</v>
          </cell>
          <cell r="J1060" t="str">
            <v>D2</v>
          </cell>
          <cell r="K1060" t="str">
            <v>AKA UTILITIES II</v>
          </cell>
          <cell r="L1060" t="str">
            <v>SUNGAI GERONG</v>
          </cell>
          <cell r="M1060" t="str">
            <v>09/02/1976</v>
          </cell>
          <cell r="N1060" t="str">
            <v>E13A50</v>
          </cell>
          <cell r="O1060" t="str">
            <v>BENGKEL</v>
          </cell>
          <cell r="P1060">
            <v>5</v>
          </cell>
          <cell r="Q1060">
            <v>5</v>
          </cell>
          <cell r="R1060">
            <v>5</v>
          </cell>
          <cell r="S1060">
            <v>15</v>
          </cell>
          <cell r="T1060">
            <v>5</v>
          </cell>
          <cell r="U1060">
            <v>2</v>
          </cell>
          <cell r="V1060">
            <v>0</v>
          </cell>
          <cell r="W1060">
            <v>51</v>
          </cell>
          <cell r="X1060">
            <v>39791</v>
          </cell>
        </row>
        <row r="1061">
          <cell r="A1061" t="str">
            <v>487867</v>
          </cell>
          <cell r="B1061" t="str">
            <v xml:space="preserve">WAGIYO    </v>
          </cell>
          <cell r="C1061" t="str">
            <v>09</v>
          </cell>
          <cell r="D1061" t="str">
            <v>01/10/2001</v>
          </cell>
          <cell r="E1061" t="str">
            <v>K.K.M. MESIN TB. PINI</v>
          </cell>
          <cell r="F1061" t="str">
            <v>09</v>
          </cell>
          <cell r="G1061" t="str">
            <v>03/01/2000</v>
          </cell>
          <cell r="H1061">
            <v>19272</v>
          </cell>
          <cell r="I1061" t="str">
            <v>0000056555</v>
          </cell>
          <cell r="J1061" t="str">
            <v>SMA</v>
          </cell>
          <cell r="K1061" t="str">
            <v>MESIN MOTOR DIESEL (MMD)</v>
          </cell>
          <cell r="L1061" t="str">
            <v>PLAJU</v>
          </cell>
          <cell r="M1061" t="str">
            <v>12/02/1976</v>
          </cell>
          <cell r="N1061" t="str">
            <v>E13C00</v>
          </cell>
          <cell r="O1061" t="str">
            <v>DOK &amp; PKP</v>
          </cell>
          <cell r="P1061">
            <v>5</v>
          </cell>
          <cell r="Q1061">
            <v>5</v>
          </cell>
          <cell r="R1061">
            <v>5</v>
          </cell>
          <cell r="S1061">
            <v>15</v>
          </cell>
          <cell r="T1061">
            <v>3</v>
          </cell>
          <cell r="U1061">
            <v>4</v>
          </cell>
          <cell r="V1061">
            <v>0</v>
          </cell>
          <cell r="W1061">
            <v>52</v>
          </cell>
          <cell r="X1061">
            <v>39360</v>
          </cell>
        </row>
        <row r="1062">
          <cell r="A1062" t="str">
            <v>487883</v>
          </cell>
          <cell r="B1062" t="str">
            <v xml:space="preserve">AMIRULLAH    </v>
          </cell>
          <cell r="C1062" t="str">
            <v>09</v>
          </cell>
          <cell r="D1062" t="str">
            <v>01/10/2002</v>
          </cell>
          <cell r="E1062" t="str">
            <v>AST. FORMALITAS</v>
          </cell>
          <cell r="F1062" t="str">
            <v>08</v>
          </cell>
          <cell r="G1062" t="str">
            <v>31/12/2000</v>
          </cell>
          <cell r="H1062">
            <v>19254</v>
          </cell>
          <cell r="I1062" t="str">
            <v>0000036654</v>
          </cell>
          <cell r="J1062" t="str">
            <v>SMA</v>
          </cell>
          <cell r="K1062" t="str">
            <v>S.M.A-C/SOSIAL</v>
          </cell>
          <cell r="L1062" t="str">
            <v>SUNGAI GERONG</v>
          </cell>
          <cell r="M1062" t="str">
            <v>11/06/1974</v>
          </cell>
          <cell r="N1062" t="str">
            <v>E13A60</v>
          </cell>
          <cell r="O1062" t="str">
            <v>PENGADAAN/JPK</v>
          </cell>
          <cell r="P1062">
            <v>6</v>
          </cell>
          <cell r="Q1062">
            <v>5</v>
          </cell>
          <cell r="R1062">
            <v>4</v>
          </cell>
          <cell r="S1062">
            <v>15</v>
          </cell>
          <cell r="T1062">
            <v>3</v>
          </cell>
          <cell r="U1062">
            <v>4</v>
          </cell>
          <cell r="V1062">
            <v>-1</v>
          </cell>
          <cell r="W1062">
            <v>52</v>
          </cell>
          <cell r="X1062">
            <v>39342</v>
          </cell>
        </row>
        <row r="1063">
          <cell r="A1063" t="str">
            <v>488993</v>
          </cell>
          <cell r="B1063" t="str">
            <v xml:space="preserve">SLAMET SUPRAPTO    </v>
          </cell>
          <cell r="C1063" t="str">
            <v>08</v>
          </cell>
          <cell r="D1063" t="str">
            <v>01/04/2003</v>
          </cell>
          <cell r="E1063" t="str">
            <v>PWS. TRANSPORTASI</v>
          </cell>
          <cell r="F1063" t="str">
            <v>07</v>
          </cell>
          <cell r="G1063" t="str">
            <v>01/06/2002</v>
          </cell>
          <cell r="H1063">
            <v>18178</v>
          </cell>
          <cell r="I1063" t="str">
            <v>0000065665</v>
          </cell>
          <cell r="J1063" t="str">
            <v>D1</v>
          </cell>
          <cell r="K1063" t="str">
            <v>PKL PRODUKSI II</v>
          </cell>
          <cell r="L1063" t="str">
            <v>PLAJU</v>
          </cell>
          <cell r="M1063" t="str">
            <v>01/03/1976</v>
          </cell>
          <cell r="N1063" t="str">
            <v>E13510</v>
          </cell>
          <cell r="O1063" t="str">
            <v>PENGADAAN</v>
          </cell>
          <cell r="P1063">
            <v>6</v>
          </cell>
          <cell r="Q1063">
            <v>6</v>
          </cell>
          <cell r="R1063">
            <v>5</v>
          </cell>
          <cell r="S1063">
            <v>18.333333333333332</v>
          </cell>
          <cell r="T1063">
            <v>4</v>
          </cell>
          <cell r="U1063">
            <v>2</v>
          </cell>
          <cell r="V1063">
            <v>-1</v>
          </cell>
          <cell r="W1063">
            <v>55</v>
          </cell>
          <cell r="X1063">
            <v>38267</v>
          </cell>
        </row>
        <row r="1064">
          <cell r="A1064" t="str">
            <v>489219</v>
          </cell>
          <cell r="B1064" t="str">
            <v xml:space="preserve">RUDY SCHRIJVER    </v>
          </cell>
          <cell r="C1064" t="str">
            <v>09</v>
          </cell>
          <cell r="D1064" t="str">
            <v>01/04/2003</v>
          </cell>
          <cell r="E1064" t="str">
            <v>TEKNISI NON ROT. EQUPT</v>
          </cell>
          <cell r="F1064" t="str">
            <v>08</v>
          </cell>
          <cell r="G1064" t="str">
            <v>01/10/2001</v>
          </cell>
          <cell r="H1064">
            <v>18825</v>
          </cell>
          <cell r="I1064" t="str">
            <v>0000055565</v>
          </cell>
          <cell r="J1064" t="str">
            <v>SMK</v>
          </cell>
          <cell r="K1064" t="str">
            <v>STM/LISTRIK</v>
          </cell>
          <cell r="L1064" t="str">
            <v>PLAJU</v>
          </cell>
          <cell r="M1064" t="str">
            <v>02/03/1976</v>
          </cell>
          <cell r="N1064" t="str">
            <v>E13A50</v>
          </cell>
          <cell r="O1064" t="str">
            <v>BENGKEL</v>
          </cell>
          <cell r="P1064">
            <v>5</v>
          </cell>
          <cell r="Q1064">
            <v>6</v>
          </cell>
          <cell r="R1064">
            <v>5</v>
          </cell>
          <cell r="S1064">
            <v>16.666666666666668</v>
          </cell>
          <cell r="T1064">
            <v>3</v>
          </cell>
          <cell r="U1064">
            <v>3</v>
          </cell>
          <cell r="V1064">
            <v>-1</v>
          </cell>
          <cell r="W1064">
            <v>53</v>
          </cell>
          <cell r="X1064">
            <v>38914</v>
          </cell>
        </row>
        <row r="1065">
          <cell r="A1065" t="str">
            <v>490822</v>
          </cell>
          <cell r="B1065" t="str">
            <v xml:space="preserve">HUSIN    </v>
          </cell>
          <cell r="C1065" t="str">
            <v>11</v>
          </cell>
          <cell r="D1065" t="str">
            <v>01/04/2001</v>
          </cell>
          <cell r="E1065" t="str">
            <v>DANTON JAGA NON KIL</v>
          </cell>
          <cell r="F1065" t="str">
            <v>10</v>
          </cell>
          <cell r="G1065" t="str">
            <v>01/10/2003</v>
          </cell>
          <cell r="H1065">
            <v>18508</v>
          </cell>
          <cell r="I1065" t="str">
            <v>0000056555</v>
          </cell>
          <cell r="J1065" t="str">
            <v>SD</v>
          </cell>
          <cell r="K1065" t="str">
            <v>SEKOLAH DASAR</v>
          </cell>
          <cell r="L1065" t="str">
            <v>PLAJU</v>
          </cell>
          <cell r="M1065" t="str">
            <v>01/07/1970</v>
          </cell>
          <cell r="N1065" t="str">
            <v>E13630</v>
          </cell>
          <cell r="O1065" t="str">
            <v>SEKURITI</v>
          </cell>
          <cell r="P1065">
            <v>5</v>
          </cell>
          <cell r="Q1065">
            <v>5</v>
          </cell>
          <cell r="R1065">
            <v>5</v>
          </cell>
          <cell r="S1065">
            <v>15</v>
          </cell>
          <cell r="T1065">
            <v>1</v>
          </cell>
          <cell r="U1065">
            <v>1</v>
          </cell>
          <cell r="V1065">
            <v>-1</v>
          </cell>
          <cell r="W1065">
            <v>54</v>
          </cell>
          <cell r="X1065">
            <v>38597</v>
          </cell>
        </row>
        <row r="1066">
          <cell r="A1066" t="str">
            <v>490847</v>
          </cell>
          <cell r="B1066" t="str">
            <v xml:space="preserve">ROMLI TIHANG    </v>
          </cell>
          <cell r="C1066" t="str">
            <v>10</v>
          </cell>
          <cell r="D1066" t="str">
            <v>01/04/2002</v>
          </cell>
          <cell r="E1066" t="str">
            <v>AST. JAGA PANEL PS-1</v>
          </cell>
          <cell r="F1066" t="str">
            <v>09</v>
          </cell>
          <cell r="G1066" t="str">
            <v>01/08/2003</v>
          </cell>
          <cell r="H1066">
            <v>18064</v>
          </cell>
          <cell r="I1066" t="str">
            <v>0000045655</v>
          </cell>
          <cell r="J1066" t="str">
            <v>SD</v>
          </cell>
          <cell r="K1066" t="str">
            <v>SEKOLAH DASAR</v>
          </cell>
          <cell r="L1066" t="str">
            <v>SUNGAI GERONG</v>
          </cell>
          <cell r="M1066" t="str">
            <v>19/08/1970</v>
          </cell>
          <cell r="N1066" t="str">
            <v>E13118</v>
          </cell>
          <cell r="O1066" t="str">
            <v>U T L</v>
          </cell>
          <cell r="P1066">
            <v>6</v>
          </cell>
          <cell r="Q1066">
            <v>5</v>
          </cell>
          <cell r="R1066">
            <v>5</v>
          </cell>
          <cell r="S1066">
            <v>16.666666666666668</v>
          </cell>
          <cell r="T1066">
            <v>1</v>
          </cell>
          <cell r="U1066">
            <v>1</v>
          </cell>
          <cell r="V1066">
            <v>-1</v>
          </cell>
          <cell r="W1066">
            <v>55</v>
          </cell>
          <cell r="X1066">
            <v>38153</v>
          </cell>
        </row>
        <row r="1067">
          <cell r="A1067" t="str">
            <v>492175</v>
          </cell>
          <cell r="B1067" t="str">
            <v xml:space="preserve">SUHATRI GANI    </v>
          </cell>
          <cell r="C1067" t="str">
            <v>05</v>
          </cell>
          <cell r="D1067" t="str">
            <v>01/10/1996</v>
          </cell>
          <cell r="E1067" t="str">
            <v>SHIFT SUPERINTENDENT</v>
          </cell>
          <cell r="F1067" t="str">
            <v>04</v>
          </cell>
          <cell r="G1067" t="str">
            <v>01/07/2003</v>
          </cell>
          <cell r="H1067">
            <v>18415</v>
          </cell>
          <cell r="I1067" t="str">
            <v>0000055665</v>
          </cell>
          <cell r="J1067" t="str">
            <v>D3</v>
          </cell>
          <cell r="K1067" t="str">
            <v>PAS MIGAS PLH/KIL</v>
          </cell>
          <cell r="L1067" t="str">
            <v>PLAJU</v>
          </cell>
          <cell r="M1067" t="str">
            <v>17/05/1976</v>
          </cell>
          <cell r="N1067" t="str">
            <v>E13101</v>
          </cell>
          <cell r="O1067" t="str">
            <v>SHIFT SUPERINTENDENT</v>
          </cell>
          <cell r="P1067">
            <v>6</v>
          </cell>
          <cell r="Q1067">
            <v>6</v>
          </cell>
          <cell r="R1067">
            <v>5</v>
          </cell>
          <cell r="S1067">
            <v>18.333333333333332</v>
          </cell>
          <cell r="T1067">
            <v>6</v>
          </cell>
          <cell r="U1067">
            <v>1</v>
          </cell>
          <cell r="V1067">
            <v>-1</v>
          </cell>
          <cell r="W1067">
            <v>54</v>
          </cell>
          <cell r="X1067">
            <v>38504</v>
          </cell>
        </row>
        <row r="1068">
          <cell r="A1068" t="str">
            <v>492775</v>
          </cell>
          <cell r="B1068" t="str">
            <v xml:space="preserve">HEREL  KARASERAN    </v>
          </cell>
          <cell r="C1068" t="str">
            <v>10</v>
          </cell>
          <cell r="D1068" t="str">
            <v>01/04/2002</v>
          </cell>
          <cell r="E1068" t="str">
            <v>AST. SHIP OPS &amp; QC</v>
          </cell>
          <cell r="F1068" t="str">
            <v>08</v>
          </cell>
          <cell r="G1068" t="str">
            <v>06/06/2003</v>
          </cell>
          <cell r="H1068">
            <v>18386</v>
          </cell>
          <cell r="I1068" t="str">
            <v>0000065655</v>
          </cell>
          <cell r="J1068" t="str">
            <v>SMA</v>
          </cell>
          <cell r="K1068" t="str">
            <v>SMA/PASPAL/IPA</v>
          </cell>
          <cell r="L1068" t="str">
            <v>PLAJU</v>
          </cell>
          <cell r="M1068" t="str">
            <v>08/06/1976</v>
          </cell>
          <cell r="N1068" t="str">
            <v>E13C00</v>
          </cell>
          <cell r="O1068" t="str">
            <v>DOK &amp; PKP</v>
          </cell>
          <cell r="P1068">
            <v>6</v>
          </cell>
          <cell r="Q1068">
            <v>5</v>
          </cell>
          <cell r="R1068">
            <v>5</v>
          </cell>
          <cell r="S1068">
            <v>16.666666666666668</v>
          </cell>
          <cell r="T1068">
            <v>3</v>
          </cell>
          <cell r="U1068">
            <v>1</v>
          </cell>
          <cell r="V1068">
            <v>-2</v>
          </cell>
          <cell r="W1068">
            <v>54</v>
          </cell>
          <cell r="X1068">
            <v>38475</v>
          </cell>
        </row>
        <row r="1069">
          <cell r="A1069" t="str">
            <v>494119</v>
          </cell>
          <cell r="B1069" t="str">
            <v xml:space="preserve">MARSINI M.    </v>
          </cell>
          <cell r="C1069" t="str">
            <v>08</v>
          </cell>
          <cell r="D1069" t="str">
            <v>01/04/2003</v>
          </cell>
          <cell r="E1069" t="str">
            <v>AST. KMR SALIN/TINDAK BID</v>
          </cell>
          <cell r="F1069" t="str">
            <v>08</v>
          </cell>
          <cell r="G1069" t="str">
            <v>03/01/2000</v>
          </cell>
          <cell r="H1069">
            <v>19741</v>
          </cell>
          <cell r="I1069" t="str">
            <v>0000065655</v>
          </cell>
          <cell r="J1069" t="str">
            <v>SMK</v>
          </cell>
          <cell r="K1069" t="str">
            <v>SEK BIDAN</v>
          </cell>
          <cell r="L1069" t="str">
            <v>PLAJU</v>
          </cell>
          <cell r="M1069" t="str">
            <v>01/07/1976</v>
          </cell>
          <cell r="N1069" t="str">
            <v>E13Y60</v>
          </cell>
          <cell r="O1069" t="str">
            <v>INST. RAWAT INAP</v>
          </cell>
          <cell r="P1069">
            <v>6</v>
          </cell>
          <cell r="Q1069">
            <v>5</v>
          </cell>
          <cell r="R1069">
            <v>5</v>
          </cell>
          <cell r="S1069">
            <v>16.666666666666668</v>
          </cell>
          <cell r="T1069">
            <v>3</v>
          </cell>
          <cell r="U1069">
            <v>4</v>
          </cell>
          <cell r="V1069">
            <v>0</v>
          </cell>
          <cell r="W1069">
            <v>50</v>
          </cell>
          <cell r="X1069">
            <v>39830</v>
          </cell>
        </row>
        <row r="1070">
          <cell r="A1070" t="str">
            <v>495131</v>
          </cell>
          <cell r="B1070" t="str">
            <v xml:space="preserve">SURASTORO    </v>
          </cell>
          <cell r="C1070" t="str">
            <v>04</v>
          </cell>
          <cell r="D1070" t="str">
            <v>01/04/1996</v>
          </cell>
          <cell r="E1070" t="str">
            <v>MPPK S/D 31072004</v>
          </cell>
          <cell r="F1070" t="str">
            <v>04</v>
          </cell>
          <cell r="G1070" t="str">
            <v>15/07/2003</v>
          </cell>
          <cell r="H1070">
            <v>17729</v>
          </cell>
          <cell r="I1070" t="str">
            <v>0000056675</v>
          </cell>
          <cell r="J1070" t="str">
            <v>D3</v>
          </cell>
          <cell r="K1070" t="str">
            <v>SM TEKNIK MESIN</v>
          </cell>
          <cell r="L1070" t="str">
            <v>PLAJU</v>
          </cell>
          <cell r="M1070" t="str">
            <v>02/07/1976</v>
          </cell>
          <cell r="N1070" t="str">
            <v>E13730</v>
          </cell>
          <cell r="O1070" t="str">
            <v>H I K</v>
          </cell>
          <cell r="P1070">
            <v>6</v>
          </cell>
          <cell r="Q1070">
            <v>7</v>
          </cell>
          <cell r="R1070">
            <v>5</v>
          </cell>
          <cell r="S1070">
            <v>21.666666666666668</v>
          </cell>
          <cell r="T1070">
            <v>6</v>
          </cell>
          <cell r="U1070">
            <v>1</v>
          </cell>
          <cell r="V1070">
            <v>0</v>
          </cell>
          <cell r="W1070">
            <v>56</v>
          </cell>
          <cell r="X1070">
            <v>37817</v>
          </cell>
        </row>
        <row r="1071">
          <cell r="A1071" t="str">
            <v>495148</v>
          </cell>
          <cell r="B1071" t="str">
            <v xml:space="preserve">MASTURA    </v>
          </cell>
          <cell r="C1071" t="str">
            <v>08</v>
          </cell>
          <cell r="D1071" t="str">
            <v>01/04/2003</v>
          </cell>
          <cell r="E1071" t="str">
            <v>PWS. RUANG PENYAKIT DALAM</v>
          </cell>
          <cell r="F1071" t="str">
            <v>07</v>
          </cell>
          <cell r="G1071" t="str">
            <v>03/01/2000</v>
          </cell>
          <cell r="H1071">
            <v>20833</v>
          </cell>
          <cell r="I1071" t="str">
            <v>0000066666</v>
          </cell>
          <cell r="J1071" t="str">
            <v>SMK</v>
          </cell>
          <cell r="K1071" t="str">
            <v>SEK PENGATUR RAWAT</v>
          </cell>
          <cell r="L1071" t="str">
            <v>PLAJU</v>
          </cell>
          <cell r="M1071" t="str">
            <v>05/07/1976</v>
          </cell>
          <cell r="N1071" t="str">
            <v>E13Y60</v>
          </cell>
          <cell r="O1071" t="str">
            <v>INST. RAWAT INAP</v>
          </cell>
          <cell r="P1071">
            <v>6</v>
          </cell>
          <cell r="Q1071">
            <v>6</v>
          </cell>
          <cell r="R1071">
            <v>6</v>
          </cell>
          <cell r="S1071">
            <v>20</v>
          </cell>
          <cell r="T1071">
            <v>3</v>
          </cell>
          <cell r="U1071">
            <v>4</v>
          </cell>
          <cell r="V1071">
            <v>-1</v>
          </cell>
          <cell r="W1071">
            <v>47</v>
          </cell>
          <cell r="X1071">
            <v>40921</v>
          </cell>
        </row>
        <row r="1072">
          <cell r="A1072" t="str">
            <v>495156</v>
          </cell>
          <cell r="B1072" t="str">
            <v xml:space="preserve">NONIA KUSTIYAH    </v>
          </cell>
          <cell r="C1072" t="str">
            <v>08</v>
          </cell>
          <cell r="D1072" t="str">
            <v>01/04/1998</v>
          </cell>
          <cell r="E1072" t="str">
            <v>PWS, KESEHATAN KELUARGA</v>
          </cell>
          <cell r="F1072" t="str">
            <v>06</v>
          </cell>
          <cell r="G1072" t="str">
            <v>01/12/2003</v>
          </cell>
          <cell r="H1072">
            <v>19917</v>
          </cell>
          <cell r="I1072" t="str">
            <v>0000064666</v>
          </cell>
          <cell r="J1072" t="str">
            <v>SMK</v>
          </cell>
          <cell r="K1072" t="str">
            <v>SEK BIDAN</v>
          </cell>
          <cell r="L1072" t="str">
            <v>PLAJU</v>
          </cell>
          <cell r="M1072" t="str">
            <v>05/07/1976</v>
          </cell>
          <cell r="N1072" t="str">
            <v>E13Y50</v>
          </cell>
          <cell r="O1072" t="str">
            <v>INST. RAWAT JALAN</v>
          </cell>
          <cell r="P1072">
            <v>6</v>
          </cell>
          <cell r="Q1072">
            <v>6</v>
          </cell>
          <cell r="R1072">
            <v>6</v>
          </cell>
          <cell r="S1072">
            <v>20</v>
          </cell>
          <cell r="T1072">
            <v>3</v>
          </cell>
          <cell r="U1072">
            <v>1</v>
          </cell>
          <cell r="V1072">
            <v>-2</v>
          </cell>
          <cell r="W1072">
            <v>50</v>
          </cell>
          <cell r="X1072">
            <v>40006</v>
          </cell>
        </row>
        <row r="1073">
          <cell r="A1073" t="str">
            <v>495691</v>
          </cell>
          <cell r="B1073" t="str">
            <v xml:space="preserve">SUKIMAN    </v>
          </cell>
          <cell r="C1073" t="str">
            <v>09</v>
          </cell>
          <cell r="D1073" t="str">
            <v>01/04/2003</v>
          </cell>
          <cell r="E1073" t="str">
            <v>MASINIS I TB. INDRA II</v>
          </cell>
          <cell r="F1073" t="str">
            <v>08</v>
          </cell>
          <cell r="G1073" t="str">
            <v>01/08/2002</v>
          </cell>
          <cell r="H1073">
            <v>20319</v>
          </cell>
          <cell r="I1073" t="str">
            <v>0000056565</v>
          </cell>
          <cell r="J1073" t="str">
            <v>SMK</v>
          </cell>
          <cell r="K1073" t="str">
            <v>S T M / MESIN</v>
          </cell>
          <cell r="L1073" t="str">
            <v>PLAJU</v>
          </cell>
          <cell r="M1073" t="str">
            <v>19/07/1976</v>
          </cell>
          <cell r="N1073" t="str">
            <v>E13C00</v>
          </cell>
          <cell r="O1073" t="str">
            <v>DOK &amp; PKP</v>
          </cell>
          <cell r="P1073">
            <v>5</v>
          </cell>
          <cell r="Q1073">
            <v>6</v>
          </cell>
          <cell r="R1073">
            <v>5</v>
          </cell>
          <cell r="S1073">
            <v>16.666666666666668</v>
          </cell>
          <cell r="T1073">
            <v>3</v>
          </cell>
          <cell r="U1073">
            <v>2</v>
          </cell>
          <cell r="V1073">
            <v>-1</v>
          </cell>
          <cell r="W1073">
            <v>49</v>
          </cell>
          <cell r="X1073">
            <v>40408</v>
          </cell>
        </row>
        <row r="1074">
          <cell r="A1074" t="str">
            <v>496477</v>
          </cell>
          <cell r="B1074" t="str">
            <v xml:space="preserve">NURAINI    </v>
          </cell>
          <cell r="C1074" t="str">
            <v>08</v>
          </cell>
          <cell r="D1074" t="str">
            <v>01/04/2003</v>
          </cell>
          <cell r="E1074" t="str">
            <v>AST. DISTRIBUSI</v>
          </cell>
          <cell r="F1074" t="str">
            <v>08</v>
          </cell>
          <cell r="G1074" t="str">
            <v>01/09/2002</v>
          </cell>
          <cell r="H1074">
            <v>20225</v>
          </cell>
          <cell r="I1074" t="str">
            <v>0000055554</v>
          </cell>
          <cell r="J1074" t="str">
            <v>SMK</v>
          </cell>
          <cell r="K1074" t="str">
            <v>S M FARMASI / SAA</v>
          </cell>
          <cell r="L1074" t="str">
            <v>PLAJU</v>
          </cell>
          <cell r="M1074" t="str">
            <v>04/08/1976</v>
          </cell>
          <cell r="N1074" t="str">
            <v>E13YC0</v>
          </cell>
          <cell r="O1074" t="str">
            <v>INST. FARMASI</v>
          </cell>
          <cell r="P1074">
            <v>5</v>
          </cell>
          <cell r="Q1074">
            <v>5</v>
          </cell>
          <cell r="R1074">
            <v>4</v>
          </cell>
          <cell r="S1074">
            <v>13.333333333333334</v>
          </cell>
          <cell r="T1074">
            <v>3</v>
          </cell>
          <cell r="U1074">
            <v>2</v>
          </cell>
          <cell r="V1074">
            <v>0</v>
          </cell>
          <cell r="W1074">
            <v>49</v>
          </cell>
          <cell r="X1074">
            <v>40314</v>
          </cell>
        </row>
        <row r="1075">
          <cell r="A1075" t="str">
            <v>497335</v>
          </cell>
          <cell r="B1075" t="str">
            <v xml:space="preserve">MOHAMAD AZIS EFFENDI    </v>
          </cell>
          <cell r="C1075" t="str">
            <v>07</v>
          </cell>
          <cell r="D1075" t="str">
            <v>01/04/2001</v>
          </cell>
          <cell r="E1075" t="str">
            <v>AUDIT AHLI MUDA IAD-II</v>
          </cell>
          <cell r="F1075" t="str">
            <v>--</v>
          </cell>
          <cell r="G1075" t="str">
            <v>01/04/2002</v>
          </cell>
          <cell r="H1075">
            <v>19797</v>
          </cell>
          <cell r="I1075" t="str">
            <v>0000055555</v>
          </cell>
          <cell r="J1075" t="str">
            <v>D3</v>
          </cell>
          <cell r="K1075" t="str">
            <v>SM EK AKUNTANSI</v>
          </cell>
          <cell r="L1075" t="str">
            <v>PLAJU</v>
          </cell>
          <cell r="M1075" t="str">
            <v>06/09/1976</v>
          </cell>
          <cell r="N1075" t="str">
            <v>J02100</v>
          </cell>
          <cell r="O1075" t="str">
            <v>IAD-II</v>
          </cell>
          <cell r="P1075">
            <v>5</v>
          </cell>
          <cell r="Q1075">
            <v>5</v>
          </cell>
          <cell r="R1075">
            <v>5</v>
          </cell>
          <cell r="S1075">
            <v>15</v>
          </cell>
          <cell r="T1075">
            <v>6</v>
          </cell>
          <cell r="U1075">
            <v>2</v>
          </cell>
          <cell r="V1075" t="e">
            <v>#VALUE!</v>
          </cell>
          <cell r="W1075">
            <v>50</v>
          </cell>
          <cell r="X1075">
            <v>39886</v>
          </cell>
        </row>
        <row r="1076">
          <cell r="A1076" t="str">
            <v>498389</v>
          </cell>
          <cell r="B1076" t="str">
            <v xml:space="preserve">EMAN SUWADMAN  IR  </v>
          </cell>
          <cell r="C1076" t="str">
            <v>04</v>
          </cell>
          <cell r="D1076" t="str">
            <v>01/10/2000</v>
          </cell>
          <cell r="E1076" t="str">
            <v>PWS. NON RE &amp; SIP</v>
          </cell>
          <cell r="F1076" t="str">
            <v>04</v>
          </cell>
          <cell r="G1076" t="str">
            <v>31/12/2000</v>
          </cell>
          <cell r="H1076">
            <v>18119</v>
          </cell>
          <cell r="I1076" t="str">
            <v>0000066666</v>
          </cell>
          <cell r="J1076" t="str">
            <v>S1</v>
          </cell>
          <cell r="K1076" t="str">
            <v>TEKNIK MESIN</v>
          </cell>
          <cell r="L1076" t="str">
            <v>PLAJU</v>
          </cell>
          <cell r="M1076" t="str">
            <v>06/10/1976</v>
          </cell>
          <cell r="N1076" t="str">
            <v>E13A30</v>
          </cell>
          <cell r="O1076" t="str">
            <v>PEM-II</v>
          </cell>
          <cell r="P1076">
            <v>6</v>
          </cell>
          <cell r="Q1076">
            <v>6</v>
          </cell>
          <cell r="R1076">
            <v>6</v>
          </cell>
          <cell r="S1076">
            <v>20</v>
          </cell>
          <cell r="T1076">
            <v>7</v>
          </cell>
          <cell r="U1076">
            <v>4</v>
          </cell>
          <cell r="V1076">
            <v>0</v>
          </cell>
          <cell r="W1076">
            <v>55</v>
          </cell>
          <cell r="X1076">
            <v>38208</v>
          </cell>
        </row>
        <row r="1077">
          <cell r="A1077" t="str">
            <v>498591</v>
          </cell>
          <cell r="B1077" t="str">
            <v xml:space="preserve">YUSNA MIRIAM    </v>
          </cell>
          <cell r="C1077" t="str">
            <v>06</v>
          </cell>
          <cell r="D1077" t="str">
            <v>01/04/1997</v>
          </cell>
          <cell r="E1077" t="str">
            <v>MPPK S/D 29022005</v>
          </cell>
          <cell r="F1077" t="str">
            <v>05</v>
          </cell>
          <cell r="G1077" t="str">
            <v>03/02/2004</v>
          </cell>
          <cell r="H1077">
            <v>17932</v>
          </cell>
          <cell r="I1077" t="str">
            <v>0000065556</v>
          </cell>
          <cell r="J1077" t="str">
            <v>D3</v>
          </cell>
          <cell r="K1077" t="str">
            <v>AKKES GIZI</v>
          </cell>
          <cell r="L1077" t="str">
            <v>PLAJU</v>
          </cell>
          <cell r="M1077" t="str">
            <v>16/10/1976</v>
          </cell>
          <cell r="N1077" t="str">
            <v>E13730</v>
          </cell>
          <cell r="O1077" t="str">
            <v>H I K</v>
          </cell>
          <cell r="P1077">
            <v>5</v>
          </cell>
          <cell r="Q1077">
            <v>5</v>
          </cell>
          <cell r="R1077">
            <v>6</v>
          </cell>
          <cell r="S1077">
            <v>16.666666666666668</v>
          </cell>
          <cell r="T1077">
            <v>6</v>
          </cell>
          <cell r="U1077">
            <v>0</v>
          </cell>
          <cell r="V1077">
            <v>-1</v>
          </cell>
          <cell r="W1077">
            <v>55</v>
          </cell>
          <cell r="X1077">
            <v>38020</v>
          </cell>
        </row>
        <row r="1078">
          <cell r="A1078" t="str">
            <v>498664</v>
          </cell>
          <cell r="B1078" t="str">
            <v xml:space="preserve">ABDUL MADJID    </v>
          </cell>
          <cell r="C1078" t="str">
            <v>10</v>
          </cell>
          <cell r="D1078" t="str">
            <v>01/10/2002</v>
          </cell>
          <cell r="E1078" t="str">
            <v>PTR. PENYIDIKAN</v>
          </cell>
          <cell r="F1078" t="str">
            <v>10</v>
          </cell>
          <cell r="G1078" t="str">
            <v>23/09/2002</v>
          </cell>
          <cell r="H1078">
            <v>20207</v>
          </cell>
          <cell r="I1078" t="str">
            <v>0000056665</v>
          </cell>
          <cell r="J1078" t="str">
            <v>SMA</v>
          </cell>
          <cell r="K1078" t="str">
            <v>SMA-PASPAL/PERSAMAAN</v>
          </cell>
          <cell r="L1078" t="str">
            <v>PLAJU</v>
          </cell>
          <cell r="M1078" t="str">
            <v>25/10/1976</v>
          </cell>
          <cell r="N1078" t="str">
            <v>E13630</v>
          </cell>
          <cell r="O1078" t="str">
            <v>SEKURITI</v>
          </cell>
          <cell r="P1078">
            <v>6</v>
          </cell>
          <cell r="Q1078">
            <v>6</v>
          </cell>
          <cell r="R1078">
            <v>5</v>
          </cell>
          <cell r="S1078">
            <v>18.333333333333332</v>
          </cell>
          <cell r="T1078">
            <v>3</v>
          </cell>
          <cell r="U1078">
            <v>2</v>
          </cell>
          <cell r="V1078">
            <v>0</v>
          </cell>
          <cell r="W1078">
            <v>49</v>
          </cell>
          <cell r="X1078">
            <v>40296</v>
          </cell>
        </row>
        <row r="1079">
          <cell r="A1079" t="str">
            <v>499588</v>
          </cell>
          <cell r="B1079" t="str">
            <v xml:space="preserve">ABDUL AZIZ    </v>
          </cell>
          <cell r="C1079" t="str">
            <v>07</v>
          </cell>
          <cell r="D1079" t="str">
            <v>01/10/1998</v>
          </cell>
          <cell r="E1079" t="str">
            <v>PWS. SHIP ENGINEER</v>
          </cell>
          <cell r="F1079" t="str">
            <v>06</v>
          </cell>
          <cell r="G1079" t="str">
            <v>01/10/2003</v>
          </cell>
          <cell r="H1079">
            <v>19581</v>
          </cell>
          <cell r="I1079" t="str">
            <v>0000055656</v>
          </cell>
          <cell r="J1079" t="str">
            <v>D1</v>
          </cell>
          <cell r="K1079" t="str">
            <v>AHLI MESIN KAPAL</v>
          </cell>
          <cell r="L1079" t="str">
            <v>PLAJU</v>
          </cell>
          <cell r="M1079" t="str">
            <v>16/11/1976</v>
          </cell>
          <cell r="N1079" t="str">
            <v>E13C00</v>
          </cell>
          <cell r="O1079" t="str">
            <v>DOK &amp; PKP</v>
          </cell>
          <cell r="P1079">
            <v>6</v>
          </cell>
          <cell r="Q1079">
            <v>5</v>
          </cell>
          <cell r="R1079">
            <v>6</v>
          </cell>
          <cell r="S1079">
            <v>18.333333333333332</v>
          </cell>
          <cell r="T1079">
            <v>4</v>
          </cell>
          <cell r="U1079">
            <v>1</v>
          </cell>
          <cell r="V1079">
            <v>-1</v>
          </cell>
          <cell r="W1079">
            <v>51</v>
          </cell>
          <cell r="X1079">
            <v>39670</v>
          </cell>
        </row>
        <row r="1080">
          <cell r="A1080" t="str">
            <v>501602</v>
          </cell>
          <cell r="B1080" t="str">
            <v xml:space="preserve">LAILI SAHILA  S.    </v>
          </cell>
          <cell r="C1080" t="str">
            <v>08</v>
          </cell>
          <cell r="D1080" t="str">
            <v>01/04/2001</v>
          </cell>
          <cell r="E1080" t="str">
            <v>PWS. KELAS I/VIP</v>
          </cell>
          <cell r="F1080" t="str">
            <v>07</v>
          </cell>
          <cell r="G1080" t="str">
            <v>03/01/2000</v>
          </cell>
          <cell r="H1080">
            <v>19643</v>
          </cell>
          <cell r="I1080" t="str">
            <v>0000066566</v>
          </cell>
          <cell r="J1080" t="str">
            <v>SMK</v>
          </cell>
          <cell r="K1080" t="str">
            <v>SEK PENGATUR RAWAT</v>
          </cell>
          <cell r="L1080" t="str">
            <v>PLAJU</v>
          </cell>
          <cell r="M1080" t="str">
            <v>20/01/1977</v>
          </cell>
          <cell r="N1080" t="str">
            <v>E13Y60</v>
          </cell>
          <cell r="O1080" t="str">
            <v>INST. RAWAT INAP</v>
          </cell>
          <cell r="P1080">
            <v>5</v>
          </cell>
          <cell r="Q1080">
            <v>6</v>
          </cell>
          <cell r="R1080">
            <v>6</v>
          </cell>
          <cell r="S1080">
            <v>18.333333333333332</v>
          </cell>
          <cell r="T1080">
            <v>3</v>
          </cell>
          <cell r="U1080">
            <v>4</v>
          </cell>
          <cell r="V1080">
            <v>-1</v>
          </cell>
          <cell r="W1080">
            <v>51</v>
          </cell>
          <cell r="X1080">
            <v>39732</v>
          </cell>
        </row>
        <row r="1081">
          <cell r="A1081" t="str">
            <v>501676</v>
          </cell>
          <cell r="B1081" t="str">
            <v xml:space="preserve">ALI USMAN GUMANTI    </v>
          </cell>
          <cell r="C1081" t="str">
            <v>10</v>
          </cell>
          <cell r="D1081" t="str">
            <v>01/04/2001</v>
          </cell>
          <cell r="E1081" t="str">
            <v>PMK. LAB  LUBE OIL</v>
          </cell>
          <cell r="F1081" t="str">
            <v>10</v>
          </cell>
          <cell r="G1081" t="str">
            <v>03/01/2000</v>
          </cell>
          <cell r="H1081">
            <v>19940</v>
          </cell>
          <cell r="I1081" t="str">
            <v>0000056554</v>
          </cell>
          <cell r="J1081" t="str">
            <v>SMK</v>
          </cell>
          <cell r="K1081" t="str">
            <v>S.T.M  LISTRIK</v>
          </cell>
          <cell r="L1081" t="str">
            <v>PLAJU</v>
          </cell>
          <cell r="M1081" t="str">
            <v>01/02/1977</v>
          </cell>
          <cell r="N1081" t="str">
            <v>E13140</v>
          </cell>
          <cell r="O1081" t="str">
            <v>LABORATORIUM</v>
          </cell>
          <cell r="P1081">
            <v>5</v>
          </cell>
          <cell r="Q1081">
            <v>5</v>
          </cell>
          <cell r="R1081">
            <v>4</v>
          </cell>
          <cell r="S1081">
            <v>13.333333333333334</v>
          </cell>
          <cell r="T1081">
            <v>3</v>
          </cell>
          <cell r="U1081">
            <v>4</v>
          </cell>
          <cell r="V1081">
            <v>0</v>
          </cell>
          <cell r="W1081">
            <v>50</v>
          </cell>
          <cell r="X1081">
            <v>40029</v>
          </cell>
        </row>
        <row r="1082">
          <cell r="A1082" t="str">
            <v>502859</v>
          </cell>
          <cell r="B1082" t="str">
            <v xml:space="preserve">DAMAR KUNCORO    </v>
          </cell>
          <cell r="C1082" t="str">
            <v>10</v>
          </cell>
          <cell r="D1082" t="str">
            <v>01/04/2002</v>
          </cell>
          <cell r="E1082" t="str">
            <v>AST. JAGA PK</v>
          </cell>
          <cell r="F1082" t="str">
            <v>08</v>
          </cell>
          <cell r="G1082" t="str">
            <v>03/01/2000</v>
          </cell>
          <cell r="H1082">
            <v>18176</v>
          </cell>
          <cell r="I1082" t="str">
            <v>0000055666</v>
          </cell>
          <cell r="J1082" t="str">
            <v>SMA</v>
          </cell>
          <cell r="K1082" t="str">
            <v>SMA.SOS/PERSAMAAN</v>
          </cell>
          <cell r="L1082" t="str">
            <v>PLAJU</v>
          </cell>
          <cell r="M1082" t="str">
            <v>15/07/1975</v>
          </cell>
          <cell r="N1082" t="str">
            <v>E13410</v>
          </cell>
          <cell r="O1082" t="str">
            <v>PK. LAT &amp; ADM</v>
          </cell>
          <cell r="P1082">
            <v>6</v>
          </cell>
          <cell r="Q1082">
            <v>6</v>
          </cell>
          <cell r="R1082">
            <v>6</v>
          </cell>
          <cell r="S1082">
            <v>20</v>
          </cell>
          <cell r="T1082">
            <v>3</v>
          </cell>
          <cell r="U1082">
            <v>4</v>
          </cell>
          <cell r="V1082">
            <v>-2</v>
          </cell>
          <cell r="W1082">
            <v>55</v>
          </cell>
          <cell r="X1082">
            <v>38265</v>
          </cell>
        </row>
        <row r="1083">
          <cell r="A1083" t="str">
            <v>503328</v>
          </cell>
          <cell r="B1083" t="str">
            <v xml:space="preserve">YUNIARTI NOOR    </v>
          </cell>
          <cell r="C1083" t="str">
            <v>09</v>
          </cell>
          <cell r="D1083" t="str">
            <v>01/04/1999</v>
          </cell>
          <cell r="E1083" t="str">
            <v>AST. KMR SALIN/TINDAK BID</v>
          </cell>
          <cell r="F1083" t="str">
            <v>08</v>
          </cell>
          <cell r="G1083" t="str">
            <v>03/01/2000</v>
          </cell>
          <cell r="H1083">
            <v>19534</v>
          </cell>
          <cell r="I1083" t="str">
            <v>0000055566</v>
          </cell>
          <cell r="J1083" t="str">
            <v>SMK</v>
          </cell>
          <cell r="K1083" t="str">
            <v>SEK BIDAN</v>
          </cell>
          <cell r="L1083" t="str">
            <v>PLAJU</v>
          </cell>
          <cell r="M1083" t="str">
            <v>01/04/1977</v>
          </cell>
          <cell r="N1083" t="str">
            <v>E13Y60</v>
          </cell>
          <cell r="O1083" t="str">
            <v>INST. RAWAT INAP</v>
          </cell>
          <cell r="P1083">
            <v>5</v>
          </cell>
          <cell r="Q1083">
            <v>6</v>
          </cell>
          <cell r="R1083">
            <v>6</v>
          </cell>
          <cell r="S1083">
            <v>18.333333333333332</v>
          </cell>
          <cell r="T1083">
            <v>3</v>
          </cell>
          <cell r="U1083">
            <v>4</v>
          </cell>
          <cell r="V1083">
            <v>-1</v>
          </cell>
          <cell r="W1083">
            <v>51</v>
          </cell>
          <cell r="X1083">
            <v>39623</v>
          </cell>
        </row>
        <row r="1084">
          <cell r="A1084" t="str">
            <v>504787</v>
          </cell>
          <cell r="B1084" t="str">
            <v xml:space="preserve">ABDUL RACHMAN NUH  A.MA  </v>
          </cell>
          <cell r="C1084" t="str">
            <v>07</v>
          </cell>
          <cell r="D1084" t="str">
            <v>01/10/2001</v>
          </cell>
          <cell r="E1084" t="str">
            <v>PWS. LIFT &amp; MAT OPERASI</v>
          </cell>
          <cell r="F1084" t="str">
            <v>06</v>
          </cell>
          <cell r="G1084" t="str">
            <v>16/09/2002</v>
          </cell>
          <cell r="H1084">
            <v>18286</v>
          </cell>
          <cell r="I1084" t="str">
            <v>0000056555</v>
          </cell>
          <cell r="J1084" t="str">
            <v>D2</v>
          </cell>
          <cell r="K1084" t="str">
            <v>AKA INST/ELKTRONIKA II</v>
          </cell>
          <cell r="L1084" t="str">
            <v>PLAJU</v>
          </cell>
          <cell r="M1084" t="str">
            <v>05/05/1977</v>
          </cell>
          <cell r="N1084" t="str">
            <v>E13131</v>
          </cell>
          <cell r="O1084" t="str">
            <v>P P</v>
          </cell>
          <cell r="P1084">
            <v>5</v>
          </cell>
          <cell r="Q1084">
            <v>5</v>
          </cell>
          <cell r="R1084">
            <v>5</v>
          </cell>
          <cell r="S1084">
            <v>15</v>
          </cell>
          <cell r="T1084">
            <v>5</v>
          </cell>
          <cell r="U1084">
            <v>2</v>
          </cell>
          <cell r="V1084">
            <v>-1</v>
          </cell>
          <cell r="W1084">
            <v>54</v>
          </cell>
          <cell r="X1084">
            <v>38375</v>
          </cell>
        </row>
        <row r="1085">
          <cell r="A1085" t="str">
            <v>505037</v>
          </cell>
          <cell r="B1085" t="str">
            <v xml:space="preserve">CHATIFAH AMIR    </v>
          </cell>
          <cell r="C1085" t="str">
            <v>08</v>
          </cell>
          <cell r="D1085" t="str">
            <v>01/04/2003</v>
          </cell>
          <cell r="E1085" t="str">
            <v>AST. PRWT KEBID/KANDUNGAN</v>
          </cell>
          <cell r="F1085" t="str">
            <v>08</v>
          </cell>
          <cell r="G1085" t="str">
            <v>03/01/2000</v>
          </cell>
          <cell r="H1085">
            <v>20616</v>
          </cell>
          <cell r="I1085" t="str">
            <v>0000056665</v>
          </cell>
          <cell r="J1085" t="str">
            <v>SMK</v>
          </cell>
          <cell r="K1085" t="str">
            <v>SEK BIDAN</v>
          </cell>
          <cell r="L1085" t="str">
            <v>PLAJU</v>
          </cell>
          <cell r="M1085" t="str">
            <v>21/05/1977</v>
          </cell>
          <cell r="N1085" t="str">
            <v>E13Y60</v>
          </cell>
          <cell r="O1085" t="str">
            <v>INST. RAWAT INAP</v>
          </cell>
          <cell r="P1085">
            <v>6</v>
          </cell>
          <cell r="Q1085">
            <v>6</v>
          </cell>
          <cell r="R1085">
            <v>5</v>
          </cell>
          <cell r="S1085">
            <v>18.333333333333332</v>
          </cell>
          <cell r="T1085">
            <v>3</v>
          </cell>
          <cell r="U1085">
            <v>4</v>
          </cell>
          <cell r="V1085">
            <v>0</v>
          </cell>
          <cell r="W1085">
            <v>48</v>
          </cell>
          <cell r="X1085">
            <v>40704</v>
          </cell>
        </row>
        <row r="1086">
          <cell r="A1086" t="str">
            <v>505078</v>
          </cell>
          <cell r="B1086" t="str">
            <v xml:space="preserve">SOFYATI    </v>
          </cell>
          <cell r="C1086" t="str">
            <v>08</v>
          </cell>
          <cell r="D1086" t="str">
            <v>01/04/2003</v>
          </cell>
          <cell r="E1086" t="str">
            <v>AST. OBSGYN &amp; KB</v>
          </cell>
          <cell r="F1086" t="str">
            <v>08</v>
          </cell>
          <cell r="G1086" t="str">
            <v>03/01/2000</v>
          </cell>
          <cell r="H1086">
            <v>20882</v>
          </cell>
          <cell r="I1086" t="str">
            <v>0000055665</v>
          </cell>
          <cell r="J1086" t="str">
            <v>SMK</v>
          </cell>
          <cell r="K1086" t="str">
            <v>SEK BIDAN</v>
          </cell>
          <cell r="L1086" t="str">
            <v>PLAJU</v>
          </cell>
          <cell r="M1086" t="str">
            <v>24/05/1977</v>
          </cell>
          <cell r="N1086" t="str">
            <v>E13Y50</v>
          </cell>
          <cell r="O1086" t="str">
            <v>INST. RAWAT JALAN</v>
          </cell>
          <cell r="P1086">
            <v>6</v>
          </cell>
          <cell r="Q1086">
            <v>6</v>
          </cell>
          <cell r="R1086">
            <v>5</v>
          </cell>
          <cell r="S1086">
            <v>18.333333333333332</v>
          </cell>
          <cell r="T1086">
            <v>3</v>
          </cell>
          <cell r="U1086">
            <v>4</v>
          </cell>
          <cell r="V1086">
            <v>0</v>
          </cell>
          <cell r="W1086">
            <v>47</v>
          </cell>
          <cell r="X1086">
            <v>40971</v>
          </cell>
        </row>
        <row r="1087">
          <cell r="A1087" t="str">
            <v>505101</v>
          </cell>
          <cell r="B1087" t="str">
            <v xml:space="preserve">ACHMAD SYARIFUDDIN    </v>
          </cell>
          <cell r="C1087" t="str">
            <v>10</v>
          </cell>
          <cell r="D1087" t="str">
            <v>01/04/2002</v>
          </cell>
          <cell r="E1087" t="str">
            <v>AST. JAGA PK</v>
          </cell>
          <cell r="F1087" t="str">
            <v>08</v>
          </cell>
          <cell r="G1087" t="str">
            <v>01/10/2000</v>
          </cell>
          <cell r="H1087">
            <v>18660</v>
          </cell>
          <cell r="I1087" t="str">
            <v>0000056666</v>
          </cell>
          <cell r="J1087" t="str">
            <v>SD</v>
          </cell>
          <cell r="K1087" t="str">
            <v>SEKOLAH DASAR</v>
          </cell>
          <cell r="L1087" t="str">
            <v>PLAJU</v>
          </cell>
          <cell r="M1087" t="str">
            <v>22/09/1969</v>
          </cell>
          <cell r="N1087" t="str">
            <v>E13410</v>
          </cell>
          <cell r="O1087" t="str">
            <v>PK. LAT &amp; ADM</v>
          </cell>
          <cell r="P1087">
            <v>6</v>
          </cell>
          <cell r="Q1087">
            <v>6</v>
          </cell>
          <cell r="R1087">
            <v>6</v>
          </cell>
          <cell r="S1087">
            <v>20</v>
          </cell>
          <cell r="T1087">
            <v>1</v>
          </cell>
          <cell r="U1087">
            <v>4</v>
          </cell>
          <cell r="V1087">
            <v>-2</v>
          </cell>
          <cell r="W1087">
            <v>53</v>
          </cell>
          <cell r="X1087">
            <v>38749</v>
          </cell>
        </row>
        <row r="1088">
          <cell r="A1088" t="str">
            <v>506277</v>
          </cell>
          <cell r="B1088" t="str">
            <v xml:space="preserve">AGUS PURWANTO    </v>
          </cell>
          <cell r="C1088" t="str">
            <v>04</v>
          </cell>
          <cell r="D1088" t="str">
            <v>01/04/2002</v>
          </cell>
          <cell r="E1088" t="str">
            <v>KA. BAG. BANGSIS</v>
          </cell>
          <cell r="F1088" t="str">
            <v>04</v>
          </cell>
          <cell r="G1088" t="str">
            <v>22/02/2001</v>
          </cell>
          <cell r="H1088">
            <v>19598</v>
          </cell>
          <cell r="I1088" t="str">
            <v>0000065665</v>
          </cell>
          <cell r="J1088" t="str">
            <v>SMA</v>
          </cell>
          <cell r="K1088" t="str">
            <v>S.M.A-B/PASPAL</v>
          </cell>
          <cell r="L1088" t="str">
            <v>PLAJU</v>
          </cell>
          <cell r="M1088" t="str">
            <v>04/07/1977</v>
          </cell>
          <cell r="N1088" t="str">
            <v>E13920</v>
          </cell>
          <cell r="O1088" t="str">
            <v>BANGSIS</v>
          </cell>
          <cell r="P1088">
            <v>6</v>
          </cell>
          <cell r="Q1088">
            <v>6</v>
          </cell>
          <cell r="R1088">
            <v>5</v>
          </cell>
          <cell r="S1088">
            <v>18.333333333333332</v>
          </cell>
          <cell r="T1088">
            <v>3</v>
          </cell>
          <cell r="U1088">
            <v>3</v>
          </cell>
          <cell r="V1088">
            <v>0</v>
          </cell>
          <cell r="W1088">
            <v>51</v>
          </cell>
          <cell r="X1088">
            <v>39687</v>
          </cell>
        </row>
        <row r="1089">
          <cell r="A1089" t="str">
            <v>508212</v>
          </cell>
          <cell r="B1089" t="str">
            <v xml:space="preserve">ABDUL NASIR    </v>
          </cell>
          <cell r="C1089" t="str">
            <v>10</v>
          </cell>
          <cell r="D1089" t="str">
            <v>01/10/2002</v>
          </cell>
          <cell r="E1089" t="str">
            <v>PTR. PENYELIDIKAN</v>
          </cell>
          <cell r="F1089" t="str">
            <v>10</v>
          </cell>
          <cell r="G1089" t="str">
            <v>01/10/2003</v>
          </cell>
          <cell r="H1089">
            <v>20761</v>
          </cell>
          <cell r="I1089" t="str">
            <v>0000065565</v>
          </cell>
          <cell r="J1089" t="str">
            <v>SMK</v>
          </cell>
          <cell r="K1089" t="str">
            <v>S T M / MESIN</v>
          </cell>
          <cell r="L1089" t="str">
            <v>SUNGAI GERONG</v>
          </cell>
          <cell r="M1089" t="str">
            <v>28/09/1977</v>
          </cell>
          <cell r="N1089" t="str">
            <v>E13630</v>
          </cell>
          <cell r="O1089" t="str">
            <v>SEKURITI</v>
          </cell>
          <cell r="P1089">
            <v>5</v>
          </cell>
          <cell r="Q1089">
            <v>6</v>
          </cell>
          <cell r="R1089">
            <v>5</v>
          </cell>
          <cell r="S1089">
            <v>16.666666666666668</v>
          </cell>
          <cell r="T1089">
            <v>3</v>
          </cell>
          <cell r="U1089">
            <v>1</v>
          </cell>
          <cell r="V1089">
            <v>0</v>
          </cell>
          <cell r="W1089">
            <v>48</v>
          </cell>
          <cell r="X1089">
            <v>40849</v>
          </cell>
        </row>
        <row r="1090">
          <cell r="A1090" t="str">
            <v>508683</v>
          </cell>
          <cell r="B1090" t="str">
            <v xml:space="preserve">LAKSMIWATI  S.Pd  </v>
          </cell>
          <cell r="C1090" t="str">
            <v>06</v>
          </cell>
          <cell r="D1090" t="str">
            <v>01/04/2001</v>
          </cell>
          <cell r="E1090" t="str">
            <v>PWS. REKAM MED &amp; INFOKES</v>
          </cell>
          <cell r="F1090" t="str">
            <v>06</v>
          </cell>
          <cell r="G1090" t="str">
            <v>03/01/2000</v>
          </cell>
          <cell r="H1090">
            <v>19897</v>
          </cell>
          <cell r="I1090" t="str">
            <v>0000056455</v>
          </cell>
          <cell r="J1090" t="str">
            <v>S1</v>
          </cell>
          <cell r="K1090" t="str">
            <v>SARJANA ILMU PENDIDIKAN</v>
          </cell>
          <cell r="L1090" t="str">
            <v>PLAJU</v>
          </cell>
          <cell r="M1090" t="str">
            <v>12/10/1977</v>
          </cell>
          <cell r="N1090" t="str">
            <v>E13Y30</v>
          </cell>
          <cell r="O1090" t="str">
            <v>LAYANAN &amp; ADM/RS</v>
          </cell>
          <cell r="P1090">
            <v>4</v>
          </cell>
          <cell r="Q1090">
            <v>5</v>
          </cell>
          <cell r="R1090">
            <v>5</v>
          </cell>
          <cell r="S1090">
            <v>13.333333333333334</v>
          </cell>
          <cell r="T1090">
            <v>7</v>
          </cell>
          <cell r="U1090">
            <v>4</v>
          </cell>
          <cell r="V1090">
            <v>0</v>
          </cell>
          <cell r="W1090">
            <v>50</v>
          </cell>
          <cell r="X1090">
            <v>39986</v>
          </cell>
        </row>
        <row r="1091">
          <cell r="A1091" t="str">
            <v>508764</v>
          </cell>
          <cell r="B1091" t="str">
            <v xml:space="preserve">AATJIN YONIUR PANGGULU    </v>
          </cell>
          <cell r="C1091" t="str">
            <v>08</v>
          </cell>
          <cell r="D1091" t="str">
            <v>01/04/2002</v>
          </cell>
          <cell r="E1091" t="str">
            <v>MASINIS I FB.WISNU XI</v>
          </cell>
          <cell r="F1091" t="str">
            <v>08</v>
          </cell>
          <cell r="G1091" t="str">
            <v>03/01/2000</v>
          </cell>
          <cell r="H1091">
            <v>20251</v>
          </cell>
          <cell r="I1091" t="str">
            <v>0000056655</v>
          </cell>
          <cell r="J1091" t="str">
            <v>SMA</v>
          </cell>
          <cell r="K1091" t="str">
            <v>MESIN MOTOR DIESEL (MMD)</v>
          </cell>
          <cell r="L1091" t="str">
            <v>PLAJU</v>
          </cell>
          <cell r="M1091" t="str">
            <v>15/10/1977</v>
          </cell>
          <cell r="N1091" t="str">
            <v>E13C00</v>
          </cell>
          <cell r="O1091" t="str">
            <v>DOK &amp; PKP</v>
          </cell>
          <cell r="P1091">
            <v>6</v>
          </cell>
          <cell r="Q1091">
            <v>5</v>
          </cell>
          <cell r="R1091">
            <v>5</v>
          </cell>
          <cell r="S1091">
            <v>16.666666666666668</v>
          </cell>
          <cell r="T1091">
            <v>3</v>
          </cell>
          <cell r="U1091">
            <v>4</v>
          </cell>
          <cell r="V1091">
            <v>0</v>
          </cell>
          <cell r="W1091">
            <v>49</v>
          </cell>
          <cell r="X1091">
            <v>40340</v>
          </cell>
        </row>
        <row r="1092">
          <cell r="A1092" t="str">
            <v>508837</v>
          </cell>
          <cell r="B1092" t="str">
            <v xml:space="preserve">ACHMAD SYAFAWI    </v>
          </cell>
          <cell r="C1092" t="str">
            <v>11</v>
          </cell>
          <cell r="D1092" t="str">
            <v>01/04/2003</v>
          </cell>
          <cell r="E1092" t="str">
            <v>MUALIM II TB. SAMBU</v>
          </cell>
          <cell r="F1092" t="str">
            <v>09</v>
          </cell>
          <cell r="G1092" t="str">
            <v>03/01/2000</v>
          </cell>
          <cell r="H1092">
            <v>21044</v>
          </cell>
          <cell r="I1092" t="str">
            <v>0000034565</v>
          </cell>
          <cell r="J1092" t="str">
            <v>SMA</v>
          </cell>
          <cell r="K1092" t="str">
            <v>SMA.SOS/PERSAMAAN</v>
          </cell>
          <cell r="L1092" t="str">
            <v>PLAJU</v>
          </cell>
          <cell r="M1092" t="str">
            <v>19/10/1977</v>
          </cell>
          <cell r="N1092" t="str">
            <v>E13C00</v>
          </cell>
          <cell r="O1092" t="str">
            <v>DOK &amp; PKP</v>
          </cell>
          <cell r="P1092">
            <v>5</v>
          </cell>
          <cell r="Q1092">
            <v>6</v>
          </cell>
          <cell r="R1092">
            <v>5</v>
          </cell>
          <cell r="S1092">
            <v>16.666666666666668</v>
          </cell>
          <cell r="T1092">
            <v>3</v>
          </cell>
          <cell r="U1092">
            <v>4</v>
          </cell>
          <cell r="V1092">
            <v>-2</v>
          </cell>
          <cell r="W1092">
            <v>47</v>
          </cell>
          <cell r="X1092">
            <v>41133</v>
          </cell>
        </row>
        <row r="1093">
          <cell r="A1093" t="str">
            <v>509469</v>
          </cell>
          <cell r="B1093" t="str">
            <v xml:space="preserve">ISKANDAR NAWAWI    </v>
          </cell>
          <cell r="C1093" t="str">
            <v>10</v>
          </cell>
          <cell r="D1093" t="str">
            <v>01/04/2000</v>
          </cell>
          <cell r="E1093" t="str">
            <v>AST. JAGA PENY. PROD. SG</v>
          </cell>
          <cell r="F1093" t="str">
            <v>09</v>
          </cell>
          <cell r="G1093" t="str">
            <v>01/07/2003</v>
          </cell>
          <cell r="H1093">
            <v>18142</v>
          </cell>
          <cell r="I1093" t="str">
            <v>0000054466</v>
          </cell>
          <cell r="J1093" t="str">
            <v>SMA</v>
          </cell>
          <cell r="K1093" t="str">
            <v>S.M.A / SOSIAL</v>
          </cell>
          <cell r="L1093" t="str">
            <v>SUNGAI GERONG</v>
          </cell>
          <cell r="M1093" t="str">
            <v>16/11/1977</v>
          </cell>
          <cell r="N1093" t="str">
            <v>E13119</v>
          </cell>
          <cell r="O1093" t="str">
            <v>I T P</v>
          </cell>
          <cell r="P1093">
            <v>4</v>
          </cell>
          <cell r="Q1093">
            <v>6</v>
          </cell>
          <cell r="R1093">
            <v>6</v>
          </cell>
          <cell r="S1093">
            <v>16.666666666666668</v>
          </cell>
          <cell r="T1093">
            <v>3</v>
          </cell>
          <cell r="U1093">
            <v>1</v>
          </cell>
          <cell r="V1093">
            <v>-1</v>
          </cell>
          <cell r="W1093">
            <v>55</v>
          </cell>
          <cell r="X1093">
            <v>38231</v>
          </cell>
        </row>
        <row r="1094">
          <cell r="A1094" t="str">
            <v>510294</v>
          </cell>
          <cell r="B1094" t="str">
            <v xml:space="preserve">MARSILAH    </v>
          </cell>
          <cell r="C1094" t="str">
            <v>08</v>
          </cell>
          <cell r="D1094" t="str">
            <v>01/10/1998</v>
          </cell>
          <cell r="E1094" t="str">
            <v>PWS. RAWAT JALAN SETELIT</v>
          </cell>
          <cell r="F1094" t="str">
            <v>06</v>
          </cell>
          <cell r="G1094" t="str">
            <v>01/12/2003</v>
          </cell>
          <cell r="H1094">
            <v>18337</v>
          </cell>
          <cell r="I1094" t="str">
            <v>0000064666</v>
          </cell>
          <cell r="J1094" t="str">
            <v>SMK</v>
          </cell>
          <cell r="K1094" t="str">
            <v>SEK BIDAN</v>
          </cell>
          <cell r="L1094" t="str">
            <v>PLAJU</v>
          </cell>
          <cell r="M1094" t="str">
            <v>08/12/1977</v>
          </cell>
          <cell r="N1094" t="str">
            <v>E13Y50</v>
          </cell>
          <cell r="O1094" t="str">
            <v>INST. RAWAT JALAN</v>
          </cell>
          <cell r="P1094">
            <v>6</v>
          </cell>
          <cell r="Q1094">
            <v>6</v>
          </cell>
          <cell r="R1094">
            <v>6</v>
          </cell>
          <cell r="S1094">
            <v>20</v>
          </cell>
          <cell r="T1094">
            <v>3</v>
          </cell>
          <cell r="U1094">
            <v>1</v>
          </cell>
          <cell r="V1094">
            <v>-2</v>
          </cell>
          <cell r="W1094">
            <v>54</v>
          </cell>
          <cell r="X1094">
            <v>38426</v>
          </cell>
        </row>
        <row r="1095">
          <cell r="A1095" t="str">
            <v>511111</v>
          </cell>
          <cell r="B1095" t="str">
            <v xml:space="preserve">DADUN SUTRISNO    </v>
          </cell>
          <cell r="C1095" t="str">
            <v>05</v>
          </cell>
          <cell r="D1095" t="str">
            <v>01/10/2001</v>
          </cell>
          <cell r="E1095" t="str">
            <v>PWS. LISTRIK</v>
          </cell>
          <cell r="F1095" t="str">
            <v>05</v>
          </cell>
          <cell r="G1095" t="str">
            <v>31/12/2000</v>
          </cell>
          <cell r="H1095">
            <v>18722</v>
          </cell>
          <cell r="I1095" t="str">
            <v>0000056566</v>
          </cell>
          <cell r="J1095" t="str">
            <v>D3</v>
          </cell>
          <cell r="K1095" t="str">
            <v>AKA TEKNIK LISTRIK III</v>
          </cell>
          <cell r="L1095" t="str">
            <v>SUNGAI GERONG</v>
          </cell>
          <cell r="M1095" t="str">
            <v>11/03/1974</v>
          </cell>
          <cell r="N1095" t="str">
            <v>E13A40</v>
          </cell>
          <cell r="O1095" t="str">
            <v>PEM-III</v>
          </cell>
          <cell r="P1095">
            <v>5</v>
          </cell>
          <cell r="Q1095">
            <v>6</v>
          </cell>
          <cell r="R1095">
            <v>6</v>
          </cell>
          <cell r="S1095">
            <v>18.333333333333332</v>
          </cell>
          <cell r="T1095">
            <v>6</v>
          </cell>
          <cell r="U1095">
            <v>4</v>
          </cell>
          <cell r="V1095">
            <v>0</v>
          </cell>
          <cell r="W1095">
            <v>53</v>
          </cell>
          <cell r="X1095">
            <v>38811</v>
          </cell>
        </row>
        <row r="1096">
          <cell r="A1096" t="str">
            <v>511193</v>
          </cell>
          <cell r="B1096" t="str">
            <v xml:space="preserve">DJOKO NUGROHO    </v>
          </cell>
          <cell r="C1096" t="str">
            <v>06</v>
          </cell>
          <cell r="D1096" t="str">
            <v>01/04/2003</v>
          </cell>
          <cell r="E1096" t="str">
            <v>PWS. PENERIMAAN</v>
          </cell>
          <cell r="F1096" t="str">
            <v>05</v>
          </cell>
          <cell r="G1096" t="str">
            <v>01/12/2003</v>
          </cell>
          <cell r="H1096">
            <v>18890</v>
          </cell>
          <cell r="I1096" t="str">
            <v>0000046655</v>
          </cell>
          <cell r="J1096" t="str">
            <v>D3</v>
          </cell>
          <cell r="K1096" t="str">
            <v>AKA.III / LOG - MATERIAL</v>
          </cell>
          <cell r="L1096" t="str">
            <v>SUNGAI GERONG</v>
          </cell>
          <cell r="M1096" t="str">
            <v>01/10/1973</v>
          </cell>
          <cell r="N1096" t="str">
            <v>E13A60</v>
          </cell>
          <cell r="O1096" t="str">
            <v>PENGADAAN/JPK</v>
          </cell>
          <cell r="P1096">
            <v>6</v>
          </cell>
          <cell r="Q1096">
            <v>5</v>
          </cell>
          <cell r="R1096">
            <v>5</v>
          </cell>
          <cell r="S1096">
            <v>16.666666666666668</v>
          </cell>
          <cell r="T1096">
            <v>6</v>
          </cell>
          <cell r="U1096">
            <v>1</v>
          </cell>
          <cell r="V1096">
            <v>-1</v>
          </cell>
          <cell r="W1096">
            <v>53</v>
          </cell>
          <cell r="X1096">
            <v>38979</v>
          </cell>
        </row>
        <row r="1097">
          <cell r="A1097" t="str">
            <v>511485</v>
          </cell>
          <cell r="B1097" t="str">
            <v xml:space="preserve">IWAN SETIAWAN  SE MM </v>
          </cell>
          <cell r="C1097" t="str">
            <v>05</v>
          </cell>
          <cell r="D1097" t="str">
            <v>01/10/2000</v>
          </cell>
          <cell r="E1097" t="str">
            <v>PWSU. SISTEM KOMPUTER</v>
          </cell>
          <cell r="F1097" t="str">
            <v>05</v>
          </cell>
          <cell r="G1097" t="str">
            <v>03/01/2000</v>
          </cell>
          <cell r="H1097">
            <v>19139</v>
          </cell>
          <cell r="I1097" t="str">
            <v>0000066666</v>
          </cell>
          <cell r="J1097" t="str">
            <v>S2</v>
          </cell>
          <cell r="K1097" t="str">
            <v>(S2) - MAGISTER MANAJEMEN/SWD</v>
          </cell>
          <cell r="L1097" t="str">
            <v>PLAJU</v>
          </cell>
          <cell r="M1097" t="str">
            <v>02/02/1976</v>
          </cell>
          <cell r="N1097" t="str">
            <v>E13910</v>
          </cell>
          <cell r="O1097" t="str">
            <v>OPERASI</v>
          </cell>
          <cell r="P1097">
            <v>6</v>
          </cell>
          <cell r="Q1097">
            <v>6</v>
          </cell>
          <cell r="R1097">
            <v>6</v>
          </cell>
          <cell r="S1097">
            <v>20</v>
          </cell>
          <cell r="T1097">
            <v>8</v>
          </cell>
          <cell r="U1097">
            <v>4</v>
          </cell>
          <cell r="V1097">
            <v>0</v>
          </cell>
          <cell r="W1097">
            <v>52</v>
          </cell>
          <cell r="X1097">
            <v>39227</v>
          </cell>
        </row>
        <row r="1098">
          <cell r="A1098" t="str">
            <v>512449</v>
          </cell>
          <cell r="B1098" t="str">
            <v xml:space="preserve">WAHYUDI S.  IR  </v>
          </cell>
          <cell r="C1098" t="str">
            <v>05</v>
          </cell>
          <cell r="D1098" t="str">
            <v>01/04/2000</v>
          </cell>
          <cell r="E1098" t="str">
            <v>PWSU. QA LISTRIK</v>
          </cell>
          <cell r="F1098" t="str">
            <v>05</v>
          </cell>
          <cell r="G1098" t="str">
            <v>03/01/2000</v>
          </cell>
          <cell r="H1098">
            <v>20163</v>
          </cell>
          <cell r="I1098" t="str">
            <v>0000055556</v>
          </cell>
          <cell r="J1098" t="str">
            <v>S1</v>
          </cell>
          <cell r="K1098" t="str">
            <v>TEKNIK ELEKTRO</v>
          </cell>
          <cell r="L1098" t="str">
            <v>PLAJU</v>
          </cell>
          <cell r="M1098" t="str">
            <v>11/03/1974</v>
          </cell>
          <cell r="N1098" t="str">
            <v>E13121</v>
          </cell>
          <cell r="O1098" t="str">
            <v>REN &amp; KOORD KSP</v>
          </cell>
          <cell r="P1098">
            <v>5</v>
          </cell>
          <cell r="Q1098">
            <v>5</v>
          </cell>
          <cell r="R1098">
            <v>6</v>
          </cell>
          <cell r="S1098">
            <v>16.666666666666668</v>
          </cell>
          <cell r="T1098">
            <v>7</v>
          </cell>
          <cell r="U1098">
            <v>4</v>
          </cell>
          <cell r="V1098">
            <v>0</v>
          </cell>
          <cell r="W1098">
            <v>49</v>
          </cell>
          <cell r="X1098">
            <v>40252</v>
          </cell>
        </row>
        <row r="1099">
          <cell r="A1099" t="str">
            <v>513153</v>
          </cell>
          <cell r="B1099" t="str">
            <v xml:space="preserve">SYAHRIAL EFFENDY    </v>
          </cell>
          <cell r="C1099" t="str">
            <v>10</v>
          </cell>
          <cell r="D1099" t="str">
            <v>01/10/2003</v>
          </cell>
          <cell r="E1099" t="str">
            <v>MASINISI WL.CIHERANG VIII</v>
          </cell>
          <cell r="F1099" t="str">
            <v>10</v>
          </cell>
          <cell r="G1099" t="str">
            <v>01/08/2002</v>
          </cell>
          <cell r="H1099">
            <v>21079</v>
          </cell>
          <cell r="I1099" t="str">
            <v>0000055565</v>
          </cell>
          <cell r="J1099" t="str">
            <v>SMK</v>
          </cell>
          <cell r="K1099" t="str">
            <v>S.T.M</v>
          </cell>
          <cell r="L1099" t="str">
            <v>PLAJU</v>
          </cell>
          <cell r="M1099" t="str">
            <v>27/01/1978</v>
          </cell>
          <cell r="N1099" t="str">
            <v>E13C00</v>
          </cell>
          <cell r="O1099" t="str">
            <v>DOK &amp; PKP</v>
          </cell>
          <cell r="P1099">
            <v>5</v>
          </cell>
          <cell r="Q1099">
            <v>6</v>
          </cell>
          <cell r="R1099">
            <v>5</v>
          </cell>
          <cell r="S1099">
            <v>16.666666666666668</v>
          </cell>
          <cell r="T1099">
            <v>3</v>
          </cell>
          <cell r="U1099">
            <v>2</v>
          </cell>
          <cell r="V1099">
            <v>0</v>
          </cell>
          <cell r="W1099">
            <v>47</v>
          </cell>
          <cell r="X1099">
            <v>41168</v>
          </cell>
        </row>
        <row r="1100">
          <cell r="A1100" t="str">
            <v>513201</v>
          </cell>
          <cell r="B1100" t="str">
            <v xml:space="preserve">RINTO ADIWARMAN    </v>
          </cell>
          <cell r="C1100" t="str">
            <v>10</v>
          </cell>
          <cell r="D1100" t="str">
            <v>01/04/2003</v>
          </cell>
          <cell r="E1100" t="str">
            <v>MASINIS I FSP. KDL 801</v>
          </cell>
          <cell r="F1100" t="str">
            <v>10</v>
          </cell>
          <cell r="G1100" t="str">
            <v>03/01/2000</v>
          </cell>
          <cell r="H1100">
            <v>21147</v>
          </cell>
          <cell r="I1100" t="str">
            <v>0000046565</v>
          </cell>
          <cell r="K1100" t="str">
            <v>AHLI MESIN KAPAL PEL. TER</v>
          </cell>
          <cell r="L1100" t="str">
            <v>PLAJU</v>
          </cell>
          <cell r="M1100" t="str">
            <v>28/01/1978</v>
          </cell>
          <cell r="N1100" t="str">
            <v>E13C00</v>
          </cell>
          <cell r="O1100" t="str">
            <v>DOK &amp; PKP</v>
          </cell>
          <cell r="P1100">
            <v>5</v>
          </cell>
          <cell r="Q1100">
            <v>6</v>
          </cell>
          <cell r="R1100">
            <v>5</v>
          </cell>
          <cell r="S1100">
            <v>16.666666666666668</v>
          </cell>
          <cell r="T1100" t="e">
            <v>#N/A</v>
          </cell>
          <cell r="U1100">
            <v>4</v>
          </cell>
          <cell r="V1100">
            <v>0</v>
          </cell>
          <cell r="W1100">
            <v>47</v>
          </cell>
          <cell r="X1100">
            <v>41236</v>
          </cell>
        </row>
        <row r="1101">
          <cell r="A1101" t="str">
            <v>513307</v>
          </cell>
          <cell r="B1101" t="str">
            <v xml:space="preserve">DAFRID AZHAR    </v>
          </cell>
          <cell r="C1101" t="str">
            <v>10</v>
          </cell>
          <cell r="D1101" t="str">
            <v>01/04/1999</v>
          </cell>
          <cell r="E1101" t="str">
            <v>AST. CARGO &amp; HANDLING</v>
          </cell>
          <cell r="F1101" t="str">
            <v>08</v>
          </cell>
          <cell r="G1101" t="str">
            <v>16/12/2002</v>
          </cell>
          <cell r="H1101">
            <v>19468</v>
          </cell>
          <cell r="I1101" t="str">
            <v>0000055555</v>
          </cell>
          <cell r="J1101" t="str">
            <v>SMA</v>
          </cell>
          <cell r="K1101" t="str">
            <v>S.M.A / SOSIAL</v>
          </cell>
          <cell r="L1101" t="str">
            <v>PLAJU</v>
          </cell>
          <cell r="M1101" t="str">
            <v>15/11/1974</v>
          </cell>
          <cell r="N1101" t="str">
            <v>E13C00</v>
          </cell>
          <cell r="O1101" t="str">
            <v>DOK &amp; PKP</v>
          </cell>
          <cell r="P1101">
            <v>5</v>
          </cell>
          <cell r="Q1101">
            <v>5</v>
          </cell>
          <cell r="R1101">
            <v>5</v>
          </cell>
          <cell r="S1101">
            <v>15</v>
          </cell>
          <cell r="T1101">
            <v>3</v>
          </cell>
          <cell r="U1101">
            <v>2</v>
          </cell>
          <cell r="V1101">
            <v>-2</v>
          </cell>
          <cell r="W1101">
            <v>51</v>
          </cell>
          <cell r="X1101">
            <v>39557</v>
          </cell>
        </row>
        <row r="1102">
          <cell r="A1102" t="str">
            <v>513356</v>
          </cell>
          <cell r="B1102" t="str">
            <v xml:space="preserve">HERRY YOHAN    </v>
          </cell>
          <cell r="C1102" t="str">
            <v>10</v>
          </cell>
          <cell r="D1102" t="str">
            <v>01/04/2003</v>
          </cell>
          <cell r="E1102" t="str">
            <v>DANTON JAGA NON KIL</v>
          </cell>
          <cell r="F1102" t="str">
            <v>10</v>
          </cell>
          <cell r="G1102" t="str">
            <v>16/04/2001</v>
          </cell>
          <cell r="H1102">
            <v>20079</v>
          </cell>
          <cell r="I1102" t="str">
            <v>0000056654</v>
          </cell>
          <cell r="J1102" t="str">
            <v>SMK</v>
          </cell>
          <cell r="K1102" t="str">
            <v>K K P A</v>
          </cell>
          <cell r="L1102" t="str">
            <v>PLAJU</v>
          </cell>
          <cell r="M1102" t="str">
            <v>25/07/1974</v>
          </cell>
          <cell r="N1102" t="str">
            <v>E13630</v>
          </cell>
          <cell r="O1102" t="str">
            <v>SEKURITI</v>
          </cell>
          <cell r="P1102">
            <v>6</v>
          </cell>
          <cell r="Q1102">
            <v>5</v>
          </cell>
          <cell r="R1102">
            <v>4</v>
          </cell>
          <cell r="S1102">
            <v>15</v>
          </cell>
          <cell r="T1102">
            <v>3</v>
          </cell>
          <cell r="U1102">
            <v>3</v>
          </cell>
          <cell r="V1102">
            <v>0</v>
          </cell>
          <cell r="W1102">
            <v>50</v>
          </cell>
          <cell r="X1102">
            <v>40168</v>
          </cell>
        </row>
        <row r="1103">
          <cell r="A1103" t="str">
            <v>513389</v>
          </cell>
          <cell r="B1103" t="str">
            <v xml:space="preserve">K A R T A    </v>
          </cell>
          <cell r="C1103" t="str">
            <v>09</v>
          </cell>
          <cell r="D1103" t="str">
            <v>01/10/2003</v>
          </cell>
          <cell r="E1103" t="str">
            <v>AST. SHIFT OPS &amp; QC</v>
          </cell>
          <cell r="F1103" t="str">
            <v>08</v>
          </cell>
          <cell r="G1103" t="str">
            <v>01/05/2002</v>
          </cell>
          <cell r="H1103">
            <v>19334</v>
          </cell>
          <cell r="I1103" t="str">
            <v>0000066665</v>
          </cell>
          <cell r="J1103" t="str">
            <v>SMA</v>
          </cell>
          <cell r="K1103" t="str">
            <v>S.M.A / SOSIAL</v>
          </cell>
          <cell r="L1103" t="str">
            <v>PLAJU</v>
          </cell>
          <cell r="M1103" t="str">
            <v>01/06/1975</v>
          </cell>
          <cell r="N1103" t="str">
            <v>E13C00</v>
          </cell>
          <cell r="O1103" t="str">
            <v>DOK &amp; PKP</v>
          </cell>
          <cell r="P1103">
            <v>6</v>
          </cell>
          <cell r="Q1103">
            <v>6</v>
          </cell>
          <cell r="R1103">
            <v>5</v>
          </cell>
          <cell r="S1103">
            <v>18.333333333333332</v>
          </cell>
          <cell r="T1103">
            <v>3</v>
          </cell>
          <cell r="U1103">
            <v>2</v>
          </cell>
          <cell r="V1103">
            <v>-1</v>
          </cell>
          <cell r="W1103">
            <v>52</v>
          </cell>
          <cell r="X1103">
            <v>39422</v>
          </cell>
        </row>
        <row r="1104">
          <cell r="A1104" t="str">
            <v>513575</v>
          </cell>
          <cell r="B1104" t="str">
            <v xml:space="preserve">SLAMET RIYADI  HR    </v>
          </cell>
          <cell r="C1104" t="str">
            <v>10</v>
          </cell>
          <cell r="D1104" t="str">
            <v>01/04/1999</v>
          </cell>
          <cell r="E1104" t="str">
            <v>AST. CARGO &amp; HANDLING</v>
          </cell>
          <cell r="F1104" t="str">
            <v>08</v>
          </cell>
          <cell r="G1104" t="str">
            <v>01/10/2003</v>
          </cell>
          <cell r="H1104">
            <v>18471</v>
          </cell>
          <cell r="I1104" t="str">
            <v>0000056555</v>
          </cell>
          <cell r="J1104" t="str">
            <v>SMK</v>
          </cell>
          <cell r="K1104" t="str">
            <v>S.T.M  MESIN</v>
          </cell>
          <cell r="L1104" t="str">
            <v>PLAJU</v>
          </cell>
          <cell r="M1104" t="str">
            <v>08/03/1972</v>
          </cell>
          <cell r="N1104" t="str">
            <v>E13C00</v>
          </cell>
          <cell r="O1104" t="str">
            <v>DOK &amp; PKP</v>
          </cell>
          <cell r="P1104">
            <v>5</v>
          </cell>
          <cell r="Q1104">
            <v>5</v>
          </cell>
          <cell r="R1104">
            <v>5</v>
          </cell>
          <cell r="S1104">
            <v>15</v>
          </cell>
          <cell r="T1104">
            <v>3</v>
          </cell>
          <cell r="U1104">
            <v>1</v>
          </cell>
          <cell r="V1104">
            <v>-2</v>
          </cell>
          <cell r="W1104">
            <v>54</v>
          </cell>
          <cell r="X1104">
            <v>38560</v>
          </cell>
        </row>
        <row r="1105">
          <cell r="A1105" t="str">
            <v>515121</v>
          </cell>
          <cell r="B1105" t="str">
            <v xml:space="preserve">FITRIANI    </v>
          </cell>
          <cell r="C1105" t="str">
            <v>06</v>
          </cell>
          <cell r="D1105" t="str">
            <v>01/04/2003</v>
          </cell>
          <cell r="E1105" t="str">
            <v>PWS. RAWAT JALAN SETELIT</v>
          </cell>
          <cell r="F1105" t="str">
            <v>06</v>
          </cell>
          <cell r="G1105" t="str">
            <v>01/08/2002</v>
          </cell>
          <cell r="H1105">
            <v>20244</v>
          </cell>
          <cell r="I1105" t="str">
            <v>0000054665</v>
          </cell>
          <cell r="J1105" t="str">
            <v>SMK</v>
          </cell>
          <cell r="K1105" t="str">
            <v>SEK PENGATUR RAWAT</v>
          </cell>
          <cell r="L1105" t="str">
            <v>PLAJU</v>
          </cell>
          <cell r="M1105" t="str">
            <v>01/04/1978</v>
          </cell>
          <cell r="N1105" t="str">
            <v>E13Y50</v>
          </cell>
          <cell r="O1105" t="str">
            <v>INST. RAWAT JALAN</v>
          </cell>
          <cell r="P1105">
            <v>6</v>
          </cell>
          <cell r="Q1105">
            <v>6</v>
          </cell>
          <cell r="R1105">
            <v>5</v>
          </cell>
          <cell r="S1105">
            <v>18.333333333333332</v>
          </cell>
          <cell r="T1105">
            <v>3</v>
          </cell>
          <cell r="U1105">
            <v>2</v>
          </cell>
          <cell r="V1105">
            <v>0</v>
          </cell>
          <cell r="W1105">
            <v>49</v>
          </cell>
          <cell r="X1105">
            <v>40333</v>
          </cell>
        </row>
        <row r="1106">
          <cell r="A1106" t="str">
            <v>515219</v>
          </cell>
          <cell r="B1106" t="str">
            <v xml:space="preserve">M. SOBRI    </v>
          </cell>
          <cell r="C1106" t="str">
            <v>09</v>
          </cell>
          <cell r="D1106" t="str">
            <v>01/10/2003</v>
          </cell>
          <cell r="E1106" t="str">
            <v>AST. BONGKAR MUAT</v>
          </cell>
          <cell r="F1106" t="str">
            <v>09</v>
          </cell>
          <cell r="G1106" t="str">
            <v>01/09/2002</v>
          </cell>
          <cell r="H1106">
            <v>20123</v>
          </cell>
          <cell r="I1106" t="str">
            <v>0000055655</v>
          </cell>
          <cell r="J1106" t="str">
            <v>SMA</v>
          </cell>
          <cell r="K1106" t="str">
            <v>SMA-SOSIAL/PERSAMAAN</v>
          </cell>
          <cell r="L1106" t="str">
            <v>PLAJU</v>
          </cell>
          <cell r="M1106" t="str">
            <v>27/11/1974</v>
          </cell>
          <cell r="N1106" t="str">
            <v>E13510</v>
          </cell>
          <cell r="O1106" t="str">
            <v>PENGADAAN</v>
          </cell>
          <cell r="P1106">
            <v>6</v>
          </cell>
          <cell r="Q1106">
            <v>5</v>
          </cell>
          <cell r="R1106">
            <v>5</v>
          </cell>
          <cell r="S1106">
            <v>16.666666666666668</v>
          </cell>
          <cell r="T1106">
            <v>3</v>
          </cell>
          <cell r="U1106">
            <v>2</v>
          </cell>
          <cell r="V1106">
            <v>0</v>
          </cell>
          <cell r="W1106">
            <v>49</v>
          </cell>
          <cell r="X1106">
            <v>40212</v>
          </cell>
        </row>
        <row r="1107">
          <cell r="A1107" t="str">
            <v>515462</v>
          </cell>
          <cell r="B1107" t="str">
            <v xml:space="preserve">ISDARYATI    </v>
          </cell>
          <cell r="C1107" t="str">
            <v>07</v>
          </cell>
          <cell r="D1107" t="str">
            <v>01/04/2003</v>
          </cell>
          <cell r="E1107" t="str">
            <v>PWS. KURATIF &amp; REHABILITA</v>
          </cell>
          <cell r="F1107" t="str">
            <v>07</v>
          </cell>
          <cell r="G1107" t="str">
            <v>03/01/2000</v>
          </cell>
          <cell r="H1107">
            <v>21468</v>
          </cell>
          <cell r="I1107" t="str">
            <v>0000056665</v>
          </cell>
          <cell r="J1107" t="str">
            <v>SMK</v>
          </cell>
          <cell r="K1107" t="str">
            <v>SEK  P'ATUR RWT GIGI</v>
          </cell>
          <cell r="L1107" t="str">
            <v>PLAJU</v>
          </cell>
          <cell r="M1107" t="str">
            <v>10/04/1978</v>
          </cell>
          <cell r="N1107" t="str">
            <v>E13Y70</v>
          </cell>
          <cell r="O1107" t="str">
            <v>INST. GIMUL</v>
          </cell>
          <cell r="P1107">
            <v>6</v>
          </cell>
          <cell r="Q1107">
            <v>6</v>
          </cell>
          <cell r="R1107">
            <v>5</v>
          </cell>
          <cell r="S1107">
            <v>18.333333333333332</v>
          </cell>
          <cell r="T1107">
            <v>3</v>
          </cell>
          <cell r="U1107">
            <v>4</v>
          </cell>
          <cell r="V1107">
            <v>0</v>
          </cell>
          <cell r="W1107">
            <v>46</v>
          </cell>
          <cell r="X1107">
            <v>41557</v>
          </cell>
        </row>
        <row r="1108">
          <cell r="A1108" t="str">
            <v>516783</v>
          </cell>
          <cell r="B1108" t="str">
            <v xml:space="preserve">HELMI  S.T  </v>
          </cell>
          <cell r="C1108" t="str">
            <v>10</v>
          </cell>
          <cell r="D1108" t="str">
            <v>01/04/2002</v>
          </cell>
          <cell r="E1108" t="str">
            <v>PMK. VAC TOWER</v>
          </cell>
          <cell r="F1108" t="str">
            <v>10</v>
          </cell>
          <cell r="G1108" t="str">
            <v>03/01/2000</v>
          </cell>
          <cell r="H1108">
            <v>20570</v>
          </cell>
          <cell r="I1108" t="str">
            <v>0000055654</v>
          </cell>
          <cell r="J1108" t="str">
            <v>S1</v>
          </cell>
          <cell r="K1108" t="str">
            <v>TEKNIK ELEKTRO</v>
          </cell>
          <cell r="L1108" t="str">
            <v>SUNGAI GERONG</v>
          </cell>
          <cell r="M1108" t="str">
            <v>16/05/1978</v>
          </cell>
          <cell r="N1108" t="str">
            <v>E13112</v>
          </cell>
          <cell r="O1108" t="str">
            <v>CD &amp; L</v>
          </cell>
          <cell r="P1108">
            <v>6</v>
          </cell>
          <cell r="Q1108">
            <v>5</v>
          </cell>
          <cell r="R1108">
            <v>4</v>
          </cell>
          <cell r="S1108">
            <v>15</v>
          </cell>
          <cell r="T1108">
            <v>7</v>
          </cell>
          <cell r="U1108">
            <v>4</v>
          </cell>
          <cell r="V1108">
            <v>0</v>
          </cell>
          <cell r="W1108">
            <v>48</v>
          </cell>
          <cell r="X1108">
            <v>40658</v>
          </cell>
        </row>
        <row r="1109">
          <cell r="A1109" t="str">
            <v>516897</v>
          </cell>
          <cell r="B1109" t="str">
            <v xml:space="preserve">A. RUDY    </v>
          </cell>
          <cell r="C1109" t="str">
            <v>08</v>
          </cell>
          <cell r="D1109" t="str">
            <v>01/04/2001</v>
          </cell>
          <cell r="E1109" t="str">
            <v>PWS. PEM SARANA &amp; PRASARA</v>
          </cell>
          <cell r="F1109" t="str">
            <v>07</v>
          </cell>
          <cell r="G1109" t="str">
            <v>01/10/2001</v>
          </cell>
          <cell r="H1109">
            <v>20384</v>
          </cell>
          <cell r="I1109" t="str">
            <v>0000056556</v>
          </cell>
          <cell r="J1109" t="str">
            <v>SMK</v>
          </cell>
          <cell r="K1109" t="str">
            <v>S M FARMASI / SAA</v>
          </cell>
          <cell r="L1109" t="str">
            <v>PLAJU</v>
          </cell>
          <cell r="M1109" t="str">
            <v>22/05/1978</v>
          </cell>
          <cell r="N1109" t="str">
            <v>E13Y30</v>
          </cell>
          <cell r="O1109" t="str">
            <v>LAYANAN &amp; ADM/RS</v>
          </cell>
          <cell r="P1109">
            <v>5</v>
          </cell>
          <cell r="Q1109">
            <v>5</v>
          </cell>
          <cell r="R1109">
            <v>6</v>
          </cell>
          <cell r="S1109">
            <v>16.666666666666668</v>
          </cell>
          <cell r="T1109">
            <v>3</v>
          </cell>
          <cell r="U1109">
            <v>3</v>
          </cell>
          <cell r="V1109">
            <v>-1</v>
          </cell>
          <cell r="W1109">
            <v>49</v>
          </cell>
          <cell r="X1109">
            <v>40473</v>
          </cell>
        </row>
        <row r="1110">
          <cell r="A1110" t="str">
            <v>516961</v>
          </cell>
          <cell r="B1110" t="str">
            <v xml:space="preserve">ALI MANSYUR    </v>
          </cell>
          <cell r="C1110" t="str">
            <v>10</v>
          </cell>
          <cell r="D1110" t="str">
            <v>01/10/2001</v>
          </cell>
          <cell r="E1110" t="str">
            <v>AST. FINANCE</v>
          </cell>
          <cell r="F1110" t="str">
            <v>08</v>
          </cell>
          <cell r="G1110" t="str">
            <v>01/09/2000</v>
          </cell>
          <cell r="H1110">
            <v>19923</v>
          </cell>
          <cell r="I1110" t="str">
            <v>0000066565</v>
          </cell>
          <cell r="J1110" t="str">
            <v>SMA</v>
          </cell>
          <cell r="K1110" t="str">
            <v>SMA/PASPAL/IPA</v>
          </cell>
          <cell r="L1110" t="str">
            <v>PLAJU</v>
          </cell>
          <cell r="M1110" t="str">
            <v>01/06/1978</v>
          </cell>
          <cell r="N1110" t="str">
            <v>E13C00</v>
          </cell>
          <cell r="O1110" t="str">
            <v>DOK &amp; PKP</v>
          </cell>
          <cell r="P1110">
            <v>5</v>
          </cell>
          <cell r="Q1110">
            <v>6</v>
          </cell>
          <cell r="R1110">
            <v>5</v>
          </cell>
          <cell r="S1110">
            <v>16.666666666666668</v>
          </cell>
          <cell r="T1110">
            <v>3</v>
          </cell>
          <cell r="U1110">
            <v>4</v>
          </cell>
          <cell r="V1110">
            <v>-2</v>
          </cell>
          <cell r="W1110">
            <v>50</v>
          </cell>
          <cell r="X1110">
            <v>40012</v>
          </cell>
        </row>
        <row r="1111">
          <cell r="A1111" t="str">
            <v>517099</v>
          </cell>
          <cell r="B1111" t="str">
            <v xml:space="preserve">M. ISLAH    </v>
          </cell>
          <cell r="C1111" t="str">
            <v>10</v>
          </cell>
          <cell r="D1111" t="str">
            <v>01/04/2003</v>
          </cell>
          <cell r="E1111" t="str">
            <v>KKM. TB. PEUCANG</v>
          </cell>
          <cell r="F1111" t="str">
            <v>09</v>
          </cell>
          <cell r="G1111" t="str">
            <v>01/08/2002</v>
          </cell>
          <cell r="H1111">
            <v>21570</v>
          </cell>
          <cell r="I1111" t="str">
            <v>0000056565</v>
          </cell>
          <cell r="K1111" t="str">
            <v>AHLI MESIN KAPAL PEL. TER</v>
          </cell>
          <cell r="L1111" t="str">
            <v>PLAJU</v>
          </cell>
          <cell r="M1111" t="str">
            <v>01/06/1978</v>
          </cell>
          <cell r="N1111" t="str">
            <v>E13C00</v>
          </cell>
          <cell r="O1111" t="str">
            <v>DOK &amp; PKP</v>
          </cell>
          <cell r="P1111">
            <v>5</v>
          </cell>
          <cell r="Q1111">
            <v>6</v>
          </cell>
          <cell r="R1111">
            <v>5</v>
          </cell>
          <cell r="S1111">
            <v>16.666666666666668</v>
          </cell>
          <cell r="T1111" t="e">
            <v>#N/A</v>
          </cell>
          <cell r="U1111">
            <v>2</v>
          </cell>
          <cell r="V1111">
            <v>-1</v>
          </cell>
          <cell r="W1111">
            <v>45</v>
          </cell>
          <cell r="X1111">
            <v>41659</v>
          </cell>
        </row>
        <row r="1112">
          <cell r="A1112" t="str">
            <v>517106</v>
          </cell>
          <cell r="B1112" t="str">
            <v xml:space="preserve">MOHAMMAD YUSUF  SE  </v>
          </cell>
          <cell r="C1112" t="str">
            <v>06</v>
          </cell>
          <cell r="D1112" t="str">
            <v>01/10/2003</v>
          </cell>
          <cell r="E1112" t="str">
            <v>PWS. ADM PERBEKLN&amp;KONTRAK</v>
          </cell>
          <cell r="F1112" t="str">
            <v>06</v>
          </cell>
          <cell r="G1112" t="str">
            <v>01/07/2000</v>
          </cell>
          <cell r="H1112">
            <v>19572</v>
          </cell>
          <cell r="I1112" t="str">
            <v>0000066565</v>
          </cell>
          <cell r="J1112" t="str">
            <v>S1</v>
          </cell>
          <cell r="K1112" t="str">
            <v>EKONOMI MANAGEMENT</v>
          </cell>
          <cell r="L1112" t="str">
            <v>PLAJU</v>
          </cell>
          <cell r="M1112" t="str">
            <v>01/06/1978</v>
          </cell>
          <cell r="N1112" t="str">
            <v>E13Y30</v>
          </cell>
          <cell r="O1112" t="str">
            <v>LAYANAN &amp; ADM/RS</v>
          </cell>
          <cell r="P1112">
            <v>5</v>
          </cell>
          <cell r="Q1112">
            <v>6</v>
          </cell>
          <cell r="R1112">
            <v>5</v>
          </cell>
          <cell r="S1112">
            <v>16.666666666666668</v>
          </cell>
          <cell r="T1112">
            <v>7</v>
          </cell>
          <cell r="U1112">
            <v>4</v>
          </cell>
          <cell r="V1112">
            <v>0</v>
          </cell>
          <cell r="W1112">
            <v>51</v>
          </cell>
          <cell r="X1112">
            <v>39661</v>
          </cell>
        </row>
        <row r="1113">
          <cell r="A1113" t="str">
            <v>517244</v>
          </cell>
          <cell r="B1113" t="str">
            <v xml:space="preserve">SLAMET SUPRIYADI    </v>
          </cell>
          <cell r="C1113" t="str">
            <v>10</v>
          </cell>
          <cell r="D1113" t="str">
            <v>01/04/2003</v>
          </cell>
          <cell r="E1113" t="str">
            <v>PIMP. KAPAL TB. SUKARIA</v>
          </cell>
          <cell r="F1113" t="str">
            <v>10</v>
          </cell>
          <cell r="G1113" t="str">
            <v>03/01/2000</v>
          </cell>
          <cell r="H1113">
            <v>18356</v>
          </cell>
          <cell r="I1113" t="str">
            <v>0000056565</v>
          </cell>
          <cell r="J1113" t="str">
            <v>SMA</v>
          </cell>
          <cell r="K1113" t="str">
            <v>MUALIM PEL.TERBATAS (MPT)</v>
          </cell>
          <cell r="L1113" t="str">
            <v>PLAJU</v>
          </cell>
          <cell r="M1113" t="str">
            <v>01/06/1978</v>
          </cell>
          <cell r="N1113" t="str">
            <v>E13C00</v>
          </cell>
          <cell r="O1113" t="str">
            <v>DOK &amp; PKP</v>
          </cell>
          <cell r="P1113">
            <v>5</v>
          </cell>
          <cell r="Q1113">
            <v>6</v>
          </cell>
          <cell r="R1113">
            <v>5</v>
          </cell>
          <cell r="S1113">
            <v>16.666666666666668</v>
          </cell>
          <cell r="T1113">
            <v>3</v>
          </cell>
          <cell r="U1113">
            <v>4</v>
          </cell>
          <cell r="V1113">
            <v>0</v>
          </cell>
          <cell r="W1113">
            <v>54</v>
          </cell>
          <cell r="X1113">
            <v>38445</v>
          </cell>
        </row>
        <row r="1114">
          <cell r="A1114" t="str">
            <v>517285</v>
          </cell>
          <cell r="B1114" t="str">
            <v xml:space="preserve">SUBAGIO    </v>
          </cell>
          <cell r="C1114" t="str">
            <v>10</v>
          </cell>
          <cell r="D1114" t="str">
            <v>01/04/2003</v>
          </cell>
          <cell r="E1114" t="str">
            <v>K.K.M. FSP.KUDA LAUT 801</v>
          </cell>
          <cell r="F1114" t="str">
            <v>09</v>
          </cell>
          <cell r="G1114" t="str">
            <v>03/01/2000</v>
          </cell>
          <cell r="H1114">
            <v>21012</v>
          </cell>
          <cell r="I1114" t="str">
            <v>0000055665</v>
          </cell>
          <cell r="J1114" t="str">
            <v>SMA</v>
          </cell>
          <cell r="K1114" t="str">
            <v>MESIN MOTOR DIESEL (MMD)</v>
          </cell>
          <cell r="L1114" t="str">
            <v>PLAJU</v>
          </cell>
          <cell r="M1114" t="str">
            <v>01/06/1978</v>
          </cell>
          <cell r="N1114" t="str">
            <v>E13C00</v>
          </cell>
          <cell r="O1114" t="str">
            <v>DOK &amp; PKP</v>
          </cell>
          <cell r="P1114">
            <v>6</v>
          </cell>
          <cell r="Q1114">
            <v>6</v>
          </cell>
          <cell r="R1114">
            <v>5</v>
          </cell>
          <cell r="S1114">
            <v>18.333333333333332</v>
          </cell>
          <cell r="T1114">
            <v>3</v>
          </cell>
          <cell r="U1114">
            <v>4</v>
          </cell>
          <cell r="V1114">
            <v>-1</v>
          </cell>
          <cell r="W1114">
            <v>47</v>
          </cell>
          <cell r="X1114">
            <v>41101</v>
          </cell>
        </row>
        <row r="1115">
          <cell r="A1115" t="str">
            <v>517325</v>
          </cell>
          <cell r="B1115" t="str">
            <v xml:space="preserve">SYARKONI    </v>
          </cell>
          <cell r="C1115" t="str">
            <v>10</v>
          </cell>
          <cell r="D1115" t="str">
            <v>01/10/2003</v>
          </cell>
          <cell r="E1115" t="str">
            <v>MASINIS II TB INDRA.II</v>
          </cell>
          <cell r="F1115" t="str">
            <v>09</v>
          </cell>
          <cell r="G1115" t="str">
            <v>01/08/2002</v>
          </cell>
          <cell r="H1115">
            <v>20278</v>
          </cell>
          <cell r="I1115" t="str">
            <v>0000056565</v>
          </cell>
          <cell r="J1115" t="str">
            <v>SMA</v>
          </cell>
          <cell r="K1115" t="str">
            <v>MESIN MOTOR DIESEL (MMD)</v>
          </cell>
          <cell r="L1115" t="str">
            <v>PLAJU</v>
          </cell>
          <cell r="M1115" t="str">
            <v>01/06/1978</v>
          </cell>
          <cell r="N1115" t="str">
            <v>E13C00</v>
          </cell>
          <cell r="O1115" t="str">
            <v>DOK &amp; PKP</v>
          </cell>
          <cell r="P1115">
            <v>5</v>
          </cell>
          <cell r="Q1115">
            <v>6</v>
          </cell>
          <cell r="R1115">
            <v>5</v>
          </cell>
          <cell r="S1115">
            <v>16.666666666666668</v>
          </cell>
          <cell r="T1115">
            <v>3</v>
          </cell>
          <cell r="U1115">
            <v>2</v>
          </cell>
          <cell r="V1115">
            <v>-1</v>
          </cell>
          <cell r="W1115">
            <v>49</v>
          </cell>
          <cell r="X1115">
            <v>40367</v>
          </cell>
        </row>
        <row r="1116">
          <cell r="A1116" t="str">
            <v>518962</v>
          </cell>
          <cell r="B1116" t="str">
            <v xml:space="preserve">NASRIL    </v>
          </cell>
          <cell r="C1116" t="str">
            <v>11</v>
          </cell>
          <cell r="D1116" t="str">
            <v>01/04/2002</v>
          </cell>
          <cell r="E1116" t="str">
            <v>PIMP. KAPAL MB.DE TARUNA</v>
          </cell>
          <cell r="F1116" t="str">
            <v>10</v>
          </cell>
          <cell r="G1116" t="str">
            <v>03/01/2000</v>
          </cell>
          <cell r="H1116">
            <v>19398</v>
          </cell>
          <cell r="I1116" t="str">
            <v>0000055554</v>
          </cell>
          <cell r="J1116" t="str">
            <v>SD</v>
          </cell>
          <cell r="K1116" t="str">
            <v>SEKOLAH DASAR</v>
          </cell>
          <cell r="L1116" t="str">
            <v>PLAJU</v>
          </cell>
          <cell r="M1116" t="str">
            <v>20/07/1978</v>
          </cell>
          <cell r="N1116" t="str">
            <v>E13C00</v>
          </cell>
          <cell r="O1116" t="str">
            <v>DOK &amp; PKP</v>
          </cell>
          <cell r="P1116">
            <v>5</v>
          </cell>
          <cell r="Q1116">
            <v>5</v>
          </cell>
          <cell r="R1116">
            <v>4</v>
          </cell>
          <cell r="S1116">
            <v>13.333333333333334</v>
          </cell>
          <cell r="T1116">
            <v>1</v>
          </cell>
          <cell r="U1116">
            <v>4</v>
          </cell>
          <cell r="V1116">
            <v>-1</v>
          </cell>
          <cell r="W1116">
            <v>51</v>
          </cell>
          <cell r="X1116">
            <v>39486</v>
          </cell>
        </row>
        <row r="1117">
          <cell r="A1117" t="str">
            <v>519083</v>
          </cell>
          <cell r="B1117" t="str">
            <v xml:space="preserve">MUCHTAR HASJIM  DRS  </v>
          </cell>
          <cell r="C1117" t="str">
            <v>03</v>
          </cell>
          <cell r="D1117" t="str">
            <v>01/04/1999</v>
          </cell>
          <cell r="E1117" t="str">
            <v>KA. BAG. KONTROLER</v>
          </cell>
          <cell r="F1117" t="str">
            <v>03</v>
          </cell>
          <cell r="G1117" t="str">
            <v>19/11/2001</v>
          </cell>
          <cell r="H1117">
            <v>18429</v>
          </cell>
          <cell r="I1117" t="str">
            <v>0000066566</v>
          </cell>
          <cell r="J1117" t="str">
            <v>S1</v>
          </cell>
          <cell r="K1117" t="str">
            <v>EKONOMI PERUSAHAAN</v>
          </cell>
          <cell r="L1117" t="str">
            <v>PLAJU</v>
          </cell>
          <cell r="M1117" t="str">
            <v>27/07/1978</v>
          </cell>
          <cell r="N1117" t="str">
            <v>E13810</v>
          </cell>
          <cell r="O1117" t="str">
            <v>KONTROLLER</v>
          </cell>
          <cell r="P1117">
            <v>5</v>
          </cell>
          <cell r="Q1117">
            <v>6</v>
          </cell>
          <cell r="R1117">
            <v>6</v>
          </cell>
          <cell r="S1117">
            <v>18.333333333333332</v>
          </cell>
          <cell r="T1117">
            <v>7</v>
          </cell>
          <cell r="U1117">
            <v>3</v>
          </cell>
          <cell r="V1117">
            <v>0</v>
          </cell>
          <cell r="W1117">
            <v>54</v>
          </cell>
          <cell r="X1117">
            <v>38518</v>
          </cell>
        </row>
        <row r="1118">
          <cell r="A1118" t="str">
            <v>520143</v>
          </cell>
          <cell r="B1118" t="str">
            <v xml:space="preserve">BACHTIAR IBRAHIM    </v>
          </cell>
          <cell r="C1118" t="str">
            <v>08</v>
          </cell>
          <cell r="D1118" t="str">
            <v>01/04/2000</v>
          </cell>
          <cell r="E1118" t="str">
            <v>MUALIM I TB.SUKAKARYA</v>
          </cell>
          <cell r="F1118" t="str">
            <v>08</v>
          </cell>
          <cell r="G1118" t="str">
            <v>03/01/2000</v>
          </cell>
          <cell r="H1118">
            <v>18485</v>
          </cell>
          <cell r="I1118" t="str">
            <v>0000055555</v>
          </cell>
          <cell r="J1118" t="str">
            <v>D1</v>
          </cell>
          <cell r="K1118" t="str">
            <v>SEKOLAH PKP MPI</v>
          </cell>
          <cell r="L1118" t="str">
            <v>PLAJU</v>
          </cell>
          <cell r="M1118" t="str">
            <v>01/06/1978</v>
          </cell>
          <cell r="N1118" t="str">
            <v>E13C00</v>
          </cell>
          <cell r="O1118" t="str">
            <v>DOK &amp; PKP</v>
          </cell>
          <cell r="P1118">
            <v>5</v>
          </cell>
          <cell r="Q1118">
            <v>5</v>
          </cell>
          <cell r="R1118">
            <v>5</v>
          </cell>
          <cell r="S1118">
            <v>15</v>
          </cell>
          <cell r="T1118">
            <v>4</v>
          </cell>
          <cell r="U1118">
            <v>4</v>
          </cell>
          <cell r="V1118">
            <v>0</v>
          </cell>
          <cell r="W1118">
            <v>54</v>
          </cell>
          <cell r="X1118">
            <v>38574</v>
          </cell>
        </row>
        <row r="1119">
          <cell r="A1119" t="str">
            <v>520224</v>
          </cell>
          <cell r="B1119" t="str">
            <v xml:space="preserve">GUSWARSYAM    </v>
          </cell>
          <cell r="C1119" t="str">
            <v>09</v>
          </cell>
          <cell r="D1119" t="str">
            <v>01/04/2002</v>
          </cell>
          <cell r="E1119" t="str">
            <v>MASINIS II AMK-PT TB.INDR</v>
          </cell>
          <cell r="F1119" t="str">
            <v>09</v>
          </cell>
          <cell r="G1119" t="str">
            <v>01/06/2001</v>
          </cell>
          <cell r="H1119">
            <v>20372</v>
          </cell>
          <cell r="I1119" t="str">
            <v>0000056655</v>
          </cell>
          <cell r="J1119" t="str">
            <v>SMA</v>
          </cell>
          <cell r="K1119" t="str">
            <v>MMD</v>
          </cell>
          <cell r="L1119" t="str">
            <v>PLAJU</v>
          </cell>
          <cell r="M1119" t="str">
            <v>01/06/1978</v>
          </cell>
          <cell r="N1119" t="str">
            <v>E13C00</v>
          </cell>
          <cell r="O1119" t="str">
            <v>DOK &amp; PKP</v>
          </cell>
          <cell r="P1119">
            <v>6</v>
          </cell>
          <cell r="Q1119">
            <v>5</v>
          </cell>
          <cell r="R1119">
            <v>5</v>
          </cell>
          <cell r="S1119">
            <v>16.666666666666668</v>
          </cell>
          <cell r="T1119">
            <v>3</v>
          </cell>
          <cell r="U1119">
            <v>3</v>
          </cell>
          <cell r="V1119">
            <v>0</v>
          </cell>
          <cell r="W1119">
            <v>49</v>
          </cell>
          <cell r="X1119">
            <v>40461</v>
          </cell>
        </row>
        <row r="1120">
          <cell r="A1120" t="str">
            <v>520379</v>
          </cell>
          <cell r="B1120" t="str">
            <v xml:space="preserve">MUHAMMAD    </v>
          </cell>
          <cell r="C1120" t="str">
            <v>11</v>
          </cell>
          <cell r="D1120" t="str">
            <v>01/04/2002</v>
          </cell>
          <cell r="E1120" t="str">
            <v>PTR. POOL</v>
          </cell>
          <cell r="F1120" t="str">
            <v>10</v>
          </cell>
          <cell r="G1120" t="str">
            <v>03/01/2000</v>
          </cell>
          <cell r="H1120">
            <v>19657</v>
          </cell>
          <cell r="I1120" t="str">
            <v>0000056665</v>
          </cell>
          <cell r="J1120" t="str">
            <v>SD</v>
          </cell>
          <cell r="K1120" t="str">
            <v>SEKOLAH DASAR</v>
          </cell>
          <cell r="L1120" t="str">
            <v>PLAJU</v>
          </cell>
          <cell r="M1120" t="str">
            <v>01/09/1978</v>
          </cell>
          <cell r="N1120" t="str">
            <v>E13510</v>
          </cell>
          <cell r="O1120" t="str">
            <v>PENGADAAN</v>
          </cell>
          <cell r="P1120">
            <v>6</v>
          </cell>
          <cell r="Q1120">
            <v>6</v>
          </cell>
          <cell r="R1120">
            <v>5</v>
          </cell>
          <cell r="S1120">
            <v>18.333333333333332</v>
          </cell>
          <cell r="T1120">
            <v>1</v>
          </cell>
          <cell r="U1120">
            <v>4</v>
          </cell>
          <cell r="V1120">
            <v>-1</v>
          </cell>
          <cell r="W1120">
            <v>51</v>
          </cell>
          <cell r="X1120">
            <v>39746</v>
          </cell>
        </row>
        <row r="1121">
          <cell r="A1121" t="str">
            <v>520565</v>
          </cell>
          <cell r="B1121" t="str">
            <v xml:space="preserve">SUGIMAN    </v>
          </cell>
          <cell r="C1121" t="str">
            <v>08</v>
          </cell>
          <cell r="D1121" t="str">
            <v>01/04/2003</v>
          </cell>
          <cell r="E1121" t="str">
            <v>AST. GUDANG</v>
          </cell>
          <cell r="F1121" t="str">
            <v>06</v>
          </cell>
          <cell r="G1121" t="str">
            <v>07/04/2003</v>
          </cell>
          <cell r="H1121">
            <v>19266</v>
          </cell>
          <cell r="I1121" t="str">
            <v>0000055655</v>
          </cell>
          <cell r="J1121" t="str">
            <v>D1</v>
          </cell>
          <cell r="K1121" t="str">
            <v>PKL LOG/TRANSP I</v>
          </cell>
          <cell r="L1121" t="str">
            <v>SUNGAI GERONG</v>
          </cell>
          <cell r="M1121" t="str">
            <v>01/09/1978</v>
          </cell>
          <cell r="N1121" t="str">
            <v>E13A10</v>
          </cell>
          <cell r="O1121" t="str">
            <v>PERENCANAAN</v>
          </cell>
          <cell r="P1121">
            <v>6</v>
          </cell>
          <cell r="Q1121">
            <v>5</v>
          </cell>
          <cell r="R1121">
            <v>5</v>
          </cell>
          <cell r="S1121">
            <v>16.666666666666668</v>
          </cell>
          <cell r="T1121">
            <v>4</v>
          </cell>
          <cell r="U1121">
            <v>1</v>
          </cell>
          <cell r="V1121">
            <v>-2</v>
          </cell>
          <cell r="W1121">
            <v>52</v>
          </cell>
          <cell r="X1121">
            <v>39354</v>
          </cell>
        </row>
        <row r="1122">
          <cell r="A1122" t="str">
            <v>520865</v>
          </cell>
          <cell r="B1122" t="str">
            <v xml:space="preserve">LUFTI ZANIL    </v>
          </cell>
          <cell r="C1122" t="str">
            <v>09</v>
          </cell>
          <cell r="D1122" t="str">
            <v>01/10/2003</v>
          </cell>
          <cell r="E1122" t="str">
            <v>AST. SHIFT OPS &amp; QC</v>
          </cell>
          <cell r="F1122" t="str">
            <v>08</v>
          </cell>
          <cell r="G1122" t="str">
            <v>17/07/2002</v>
          </cell>
          <cell r="H1122">
            <v>20325</v>
          </cell>
          <cell r="I1122" t="str">
            <v>0000066665</v>
          </cell>
          <cell r="J1122" t="str">
            <v>SMK</v>
          </cell>
          <cell r="K1122" t="str">
            <v>S.M.E.A  TATA NIAGA</v>
          </cell>
          <cell r="L1122" t="str">
            <v>PLAJU</v>
          </cell>
          <cell r="M1122" t="str">
            <v>01/06/1978</v>
          </cell>
          <cell r="N1122" t="str">
            <v>E13C00</v>
          </cell>
          <cell r="O1122" t="str">
            <v>DOK &amp; PKP</v>
          </cell>
          <cell r="P1122">
            <v>6</v>
          </cell>
          <cell r="Q1122">
            <v>6</v>
          </cell>
          <cell r="R1122">
            <v>5</v>
          </cell>
          <cell r="S1122">
            <v>18.333333333333332</v>
          </cell>
          <cell r="T1122">
            <v>3</v>
          </cell>
          <cell r="U1122">
            <v>2</v>
          </cell>
          <cell r="V1122">
            <v>-1</v>
          </cell>
          <cell r="W1122">
            <v>49</v>
          </cell>
          <cell r="X1122">
            <v>40414</v>
          </cell>
        </row>
        <row r="1123">
          <cell r="A1123" t="str">
            <v>521448</v>
          </cell>
          <cell r="B1123" t="str">
            <v xml:space="preserve">AMRAN ZEIN    </v>
          </cell>
          <cell r="C1123" t="str">
            <v>08</v>
          </cell>
          <cell r="D1123" t="str">
            <v>01/04/2003</v>
          </cell>
          <cell r="E1123" t="str">
            <v>AST.TTLK. ADA MAT</v>
          </cell>
          <cell r="F1123" t="str">
            <v>08</v>
          </cell>
          <cell r="G1123" t="str">
            <v>15/07/2002</v>
          </cell>
          <cell r="H1123">
            <v>20352</v>
          </cell>
          <cell r="I1123" t="str">
            <v>0000035555</v>
          </cell>
          <cell r="J1123" t="str">
            <v>D1</v>
          </cell>
          <cell r="K1123" t="str">
            <v>PKL LOG/TRANSP I</v>
          </cell>
          <cell r="L1123" t="str">
            <v>PLAJU</v>
          </cell>
          <cell r="M1123" t="str">
            <v>02/10/1978</v>
          </cell>
          <cell r="N1123" t="str">
            <v>E13A60</v>
          </cell>
          <cell r="O1123" t="str">
            <v>PENGADAAN/JPK</v>
          </cell>
          <cell r="P1123">
            <v>5</v>
          </cell>
          <cell r="Q1123">
            <v>5</v>
          </cell>
          <cell r="R1123">
            <v>5</v>
          </cell>
          <cell r="S1123">
            <v>15</v>
          </cell>
          <cell r="T1123">
            <v>4</v>
          </cell>
          <cell r="U1123">
            <v>2</v>
          </cell>
          <cell r="V1123">
            <v>0</v>
          </cell>
          <cell r="W1123">
            <v>49</v>
          </cell>
          <cell r="X1123">
            <v>40441</v>
          </cell>
        </row>
        <row r="1124">
          <cell r="A1124" t="str">
            <v>521472</v>
          </cell>
          <cell r="B1124" t="str">
            <v xml:space="preserve">JOKO ANDALAS    </v>
          </cell>
          <cell r="C1124" t="str">
            <v>08</v>
          </cell>
          <cell r="D1124" t="str">
            <v>01/10/2002</v>
          </cell>
          <cell r="E1124" t="str">
            <v>AST. PEMB. LIS &amp; INT</v>
          </cell>
          <cell r="F1124" t="str">
            <v>07</v>
          </cell>
          <cell r="G1124" t="str">
            <v>31/12/2000</v>
          </cell>
          <cell r="H1124">
            <v>20848</v>
          </cell>
          <cell r="I1124" t="str">
            <v>0000056655</v>
          </cell>
          <cell r="J1124" t="str">
            <v>D1</v>
          </cell>
          <cell r="K1124" t="str">
            <v>PKL LOG/TRANSP I</v>
          </cell>
          <cell r="L1124" t="str">
            <v>SUNGAI GERONG</v>
          </cell>
          <cell r="M1124" t="str">
            <v>02/10/1978</v>
          </cell>
          <cell r="N1124" t="str">
            <v>E13A60</v>
          </cell>
          <cell r="O1124" t="str">
            <v>PENGADAAN/JPK</v>
          </cell>
          <cell r="P1124">
            <v>6</v>
          </cell>
          <cell r="Q1124">
            <v>5</v>
          </cell>
          <cell r="R1124">
            <v>5</v>
          </cell>
          <cell r="S1124">
            <v>16.666666666666668</v>
          </cell>
          <cell r="T1124">
            <v>4</v>
          </cell>
          <cell r="U1124">
            <v>4</v>
          </cell>
          <cell r="V1124">
            <v>-1</v>
          </cell>
          <cell r="W1124">
            <v>47</v>
          </cell>
          <cell r="X1124">
            <v>40936</v>
          </cell>
        </row>
        <row r="1125">
          <cell r="A1125" t="str">
            <v>521618</v>
          </cell>
          <cell r="B1125" t="str">
            <v xml:space="preserve">ZUBAIDAH  M.    </v>
          </cell>
          <cell r="C1125" t="str">
            <v>09</v>
          </cell>
          <cell r="D1125" t="str">
            <v>01/04/2001</v>
          </cell>
          <cell r="E1125" t="str">
            <v>AST. PRWT POLI PLAJU</v>
          </cell>
          <cell r="F1125" t="str">
            <v>08</v>
          </cell>
          <cell r="G1125" t="str">
            <v>03/01/2000</v>
          </cell>
          <cell r="H1125">
            <v>20549</v>
          </cell>
          <cell r="I1125" t="str">
            <v>0000065566</v>
          </cell>
          <cell r="J1125" t="str">
            <v>SMK</v>
          </cell>
          <cell r="K1125" t="str">
            <v>SEK PENGATUR RAWAT</v>
          </cell>
          <cell r="L1125" t="str">
            <v>PLAJU</v>
          </cell>
          <cell r="M1125" t="str">
            <v>05/10/1978</v>
          </cell>
          <cell r="N1125" t="str">
            <v>E13Y50</v>
          </cell>
          <cell r="O1125" t="str">
            <v>INST. RAWAT JALAN</v>
          </cell>
          <cell r="P1125">
            <v>5</v>
          </cell>
          <cell r="Q1125">
            <v>6</v>
          </cell>
          <cell r="R1125">
            <v>6</v>
          </cell>
          <cell r="S1125">
            <v>18.333333333333332</v>
          </cell>
          <cell r="T1125">
            <v>3</v>
          </cell>
          <cell r="U1125">
            <v>4</v>
          </cell>
          <cell r="V1125">
            <v>-1</v>
          </cell>
          <cell r="W1125">
            <v>48</v>
          </cell>
          <cell r="X1125">
            <v>40637</v>
          </cell>
        </row>
        <row r="1126">
          <cell r="A1126" t="str">
            <v>522711</v>
          </cell>
          <cell r="B1126" t="str">
            <v xml:space="preserve">ABDUL MADJID    </v>
          </cell>
          <cell r="C1126" t="str">
            <v>09</v>
          </cell>
          <cell r="D1126" t="str">
            <v>01/04/2002</v>
          </cell>
          <cell r="E1126" t="str">
            <v>MPPK S/D 31012005</v>
          </cell>
          <cell r="F1126" t="str">
            <v>07</v>
          </cell>
          <cell r="G1126" t="str">
            <v>23/01/2004</v>
          </cell>
          <cell r="H1126">
            <v>17921</v>
          </cell>
          <cell r="I1126" t="str">
            <v>0000066665</v>
          </cell>
          <cell r="J1126" t="str">
            <v>SMK</v>
          </cell>
          <cell r="K1126" t="str">
            <v>SMEA KOPERASI</v>
          </cell>
          <cell r="L1126" t="str">
            <v>PLAJU</v>
          </cell>
          <cell r="M1126" t="str">
            <v>14/11/1970</v>
          </cell>
          <cell r="N1126" t="str">
            <v>E13730</v>
          </cell>
          <cell r="O1126" t="str">
            <v>H I K</v>
          </cell>
          <cell r="P1126">
            <v>6</v>
          </cell>
          <cell r="Q1126">
            <v>6</v>
          </cell>
          <cell r="R1126">
            <v>5</v>
          </cell>
          <cell r="S1126">
            <v>18.333333333333332</v>
          </cell>
          <cell r="T1126">
            <v>3</v>
          </cell>
          <cell r="U1126">
            <v>0</v>
          </cell>
          <cell r="V1126">
            <v>-2</v>
          </cell>
          <cell r="W1126">
            <v>55</v>
          </cell>
          <cell r="X1126">
            <v>38009</v>
          </cell>
        </row>
        <row r="1127">
          <cell r="A1127" t="str">
            <v>522785</v>
          </cell>
          <cell r="B1127" t="str">
            <v xml:space="preserve">DJAKFAR  B.    </v>
          </cell>
          <cell r="C1127" t="str">
            <v>11</v>
          </cell>
          <cell r="D1127" t="str">
            <v>01/04/2002</v>
          </cell>
          <cell r="E1127" t="str">
            <v>TEKNISI SCAFFOLD</v>
          </cell>
          <cell r="F1127" t="str">
            <v>11</v>
          </cell>
          <cell r="G1127" t="str">
            <v>01/10/2002</v>
          </cell>
          <cell r="H1127">
            <v>18980</v>
          </cell>
          <cell r="I1127" t="str">
            <v>0000036665</v>
          </cell>
          <cell r="J1127" t="str">
            <v>SD</v>
          </cell>
          <cell r="K1127" t="str">
            <v>SEKOLAH DASAR</v>
          </cell>
          <cell r="L1127" t="str">
            <v>PLAJU</v>
          </cell>
          <cell r="M1127" t="str">
            <v>01/11/1974</v>
          </cell>
          <cell r="N1127" t="str">
            <v>E13A50</v>
          </cell>
          <cell r="O1127" t="str">
            <v>BENGKEL</v>
          </cell>
          <cell r="P1127">
            <v>6</v>
          </cell>
          <cell r="Q1127">
            <v>6</v>
          </cell>
          <cell r="R1127">
            <v>5</v>
          </cell>
          <cell r="S1127">
            <v>18.333333333333332</v>
          </cell>
          <cell r="T1127">
            <v>1</v>
          </cell>
          <cell r="U1127">
            <v>2</v>
          </cell>
          <cell r="V1127">
            <v>0</v>
          </cell>
          <cell r="W1127">
            <v>53</v>
          </cell>
          <cell r="X1127">
            <v>39069</v>
          </cell>
        </row>
        <row r="1128">
          <cell r="A1128" t="str">
            <v>522817</v>
          </cell>
          <cell r="B1128" t="str">
            <v xml:space="preserve">M. ISA HUSIN    </v>
          </cell>
          <cell r="C1128" t="str">
            <v>11</v>
          </cell>
          <cell r="D1128" t="str">
            <v>01/04/2001</v>
          </cell>
          <cell r="E1128" t="str">
            <v>PTR. POOL</v>
          </cell>
          <cell r="F1128" t="str">
            <v>10</v>
          </cell>
          <cell r="G1128" t="str">
            <v>03/01/2000</v>
          </cell>
          <cell r="H1128">
            <v>18833</v>
          </cell>
          <cell r="I1128" t="str">
            <v>0000046566</v>
          </cell>
          <cell r="J1128" t="str">
            <v>SMP</v>
          </cell>
          <cell r="K1128" t="str">
            <v>S M P</v>
          </cell>
          <cell r="L1128" t="str">
            <v>PLAJU</v>
          </cell>
          <cell r="M1128" t="str">
            <v>01/11/1970</v>
          </cell>
          <cell r="N1128" t="str">
            <v>E13510</v>
          </cell>
          <cell r="O1128" t="str">
            <v>PENGADAAN</v>
          </cell>
          <cell r="P1128">
            <v>5</v>
          </cell>
          <cell r="Q1128">
            <v>6</v>
          </cell>
          <cell r="R1128">
            <v>6</v>
          </cell>
          <cell r="S1128">
            <v>18.333333333333332</v>
          </cell>
          <cell r="T1128">
            <v>2</v>
          </cell>
          <cell r="U1128">
            <v>4</v>
          </cell>
          <cell r="V1128">
            <v>-1</v>
          </cell>
          <cell r="W1128">
            <v>53</v>
          </cell>
          <cell r="X1128">
            <v>38922</v>
          </cell>
        </row>
        <row r="1129">
          <cell r="A1129" t="str">
            <v>523392</v>
          </cell>
          <cell r="B1129" t="str">
            <v xml:space="preserve">MULYADI    </v>
          </cell>
          <cell r="C1129" t="str">
            <v>08</v>
          </cell>
          <cell r="D1129" t="str">
            <v>01/04/2001</v>
          </cell>
          <cell r="E1129" t="str">
            <v>PWS. KURATIF DAN REHAB</v>
          </cell>
          <cell r="F1129" t="str">
            <v>07</v>
          </cell>
          <cell r="G1129" t="str">
            <v>01/07/2000</v>
          </cell>
          <cell r="H1129">
            <v>20861</v>
          </cell>
          <cell r="I1129" t="str">
            <v>0000055665</v>
          </cell>
          <cell r="J1129" t="str">
            <v>SMK</v>
          </cell>
          <cell r="K1129" t="str">
            <v>SEK  P'ATUR RWT GIGI</v>
          </cell>
          <cell r="L1129" t="str">
            <v>PLAJU</v>
          </cell>
          <cell r="M1129" t="str">
            <v>09/12/1978</v>
          </cell>
          <cell r="N1129" t="str">
            <v>E13Y70</v>
          </cell>
          <cell r="O1129" t="str">
            <v>INST. GIMUL</v>
          </cell>
          <cell r="P1129">
            <v>6</v>
          </cell>
          <cell r="Q1129">
            <v>6</v>
          </cell>
          <cell r="R1129">
            <v>5</v>
          </cell>
          <cell r="S1129">
            <v>18.333333333333332</v>
          </cell>
          <cell r="T1129">
            <v>3</v>
          </cell>
          <cell r="U1129">
            <v>4</v>
          </cell>
          <cell r="V1129">
            <v>-1</v>
          </cell>
          <cell r="W1129">
            <v>47</v>
          </cell>
          <cell r="X1129">
            <v>40949</v>
          </cell>
        </row>
        <row r="1130">
          <cell r="A1130" t="str">
            <v>531768</v>
          </cell>
          <cell r="B1130" t="str">
            <v xml:space="preserve">RUSDI DAHNIAL    </v>
          </cell>
          <cell r="C1130" t="str">
            <v>07</v>
          </cell>
          <cell r="D1130" t="str">
            <v>01/04/2002</v>
          </cell>
          <cell r="E1130" t="str">
            <v>PWS. KOMP.MINI&amp;SERVER PC</v>
          </cell>
          <cell r="F1130" t="str">
            <v>07</v>
          </cell>
          <cell r="G1130" t="str">
            <v>03/01/2000</v>
          </cell>
          <cell r="H1130">
            <v>19131</v>
          </cell>
          <cell r="I1130" t="str">
            <v>0000066644</v>
          </cell>
          <cell r="J1130" t="str">
            <v>SMK</v>
          </cell>
          <cell r="K1130" t="str">
            <v>SGA / SPG</v>
          </cell>
          <cell r="L1130" t="str">
            <v>PLAJU</v>
          </cell>
          <cell r="M1130" t="str">
            <v>12/02/1979</v>
          </cell>
          <cell r="N1130" t="str">
            <v>E13910</v>
          </cell>
          <cell r="O1130" t="str">
            <v>OPERASI</v>
          </cell>
          <cell r="P1130">
            <v>6</v>
          </cell>
          <cell r="Q1130">
            <v>4</v>
          </cell>
          <cell r="R1130">
            <v>4</v>
          </cell>
          <cell r="S1130">
            <v>13.333333333333334</v>
          </cell>
          <cell r="T1130">
            <v>3</v>
          </cell>
          <cell r="U1130">
            <v>4</v>
          </cell>
          <cell r="V1130">
            <v>0</v>
          </cell>
          <cell r="W1130">
            <v>52</v>
          </cell>
          <cell r="X1130">
            <v>39219</v>
          </cell>
        </row>
        <row r="1131">
          <cell r="A1131" t="str">
            <v>532537</v>
          </cell>
          <cell r="B1131" t="str">
            <v xml:space="preserve">IDUP ISDIANTO  BSC  </v>
          </cell>
          <cell r="C1131" t="str">
            <v>07</v>
          </cell>
          <cell r="D1131" t="str">
            <v>01/04/2003</v>
          </cell>
          <cell r="E1131" t="str">
            <v>AST. K3 PKMRS</v>
          </cell>
          <cell r="F1131" t="str">
            <v>07</v>
          </cell>
          <cell r="G1131" t="str">
            <v>03/01/2000</v>
          </cell>
          <cell r="H1131">
            <v>19585</v>
          </cell>
          <cell r="I1131" t="str">
            <v>0000065655</v>
          </cell>
          <cell r="J1131" t="str">
            <v>D3</v>
          </cell>
          <cell r="K1131" t="str">
            <v>AKKES RAWAT UMUM</v>
          </cell>
          <cell r="L1131" t="str">
            <v>PLAJU</v>
          </cell>
          <cell r="M1131" t="str">
            <v>05/03/1979</v>
          </cell>
          <cell r="N1131" t="str">
            <v>E13Y20</v>
          </cell>
          <cell r="O1131" t="str">
            <v>MEDIS/RS</v>
          </cell>
          <cell r="P1131">
            <v>6</v>
          </cell>
          <cell r="Q1131">
            <v>5</v>
          </cell>
          <cell r="R1131">
            <v>5</v>
          </cell>
          <cell r="S1131">
            <v>16.666666666666668</v>
          </cell>
          <cell r="T1131">
            <v>6</v>
          </cell>
          <cell r="U1131">
            <v>4</v>
          </cell>
          <cell r="V1131">
            <v>0</v>
          </cell>
          <cell r="W1131">
            <v>51</v>
          </cell>
          <cell r="X1131">
            <v>39674</v>
          </cell>
        </row>
        <row r="1132">
          <cell r="A1132" t="str">
            <v>533703</v>
          </cell>
          <cell r="B1132" t="str">
            <v xml:space="preserve">SUMISDI DJASIMAN    </v>
          </cell>
          <cell r="C1132" t="str">
            <v>08</v>
          </cell>
          <cell r="D1132" t="str">
            <v>01/10/2001</v>
          </cell>
          <cell r="E1132" t="str">
            <v>PWS. HAK TANAH &amp; SENGKETA</v>
          </cell>
          <cell r="F1132" t="str">
            <v>07</v>
          </cell>
          <cell r="G1132" t="str">
            <v>01/04/2002</v>
          </cell>
          <cell r="H1132">
            <v>19640</v>
          </cell>
          <cell r="I1132" t="str">
            <v>0000056555</v>
          </cell>
          <cell r="J1132" t="str">
            <v>SMA</v>
          </cell>
          <cell r="K1132" t="str">
            <v>S.M.A / SOSIAL</v>
          </cell>
          <cell r="L1132" t="str">
            <v>PLAJU</v>
          </cell>
          <cell r="M1132" t="str">
            <v>01/09/1977</v>
          </cell>
          <cell r="N1132" t="str">
            <v>E13610</v>
          </cell>
          <cell r="O1132" t="str">
            <v>H K P</v>
          </cell>
          <cell r="P1132">
            <v>5</v>
          </cell>
          <cell r="Q1132">
            <v>5</v>
          </cell>
          <cell r="R1132">
            <v>5</v>
          </cell>
          <cell r="S1132">
            <v>15</v>
          </cell>
          <cell r="T1132">
            <v>3</v>
          </cell>
          <cell r="U1132">
            <v>2</v>
          </cell>
          <cell r="V1132">
            <v>-1</v>
          </cell>
          <cell r="W1132">
            <v>51</v>
          </cell>
          <cell r="X1132">
            <v>39729</v>
          </cell>
        </row>
        <row r="1133">
          <cell r="A1133" t="str">
            <v>534546</v>
          </cell>
          <cell r="B1133" t="str">
            <v xml:space="preserve">SUKARDI HADASIR  SE  </v>
          </cell>
          <cell r="C1133" t="str">
            <v>09</v>
          </cell>
          <cell r="D1133" t="str">
            <v>01/04/2003</v>
          </cell>
          <cell r="E1133" t="str">
            <v>AST. EVAL KONTRAK&amp;BAHAN</v>
          </cell>
          <cell r="F1133" t="str">
            <v>09</v>
          </cell>
          <cell r="G1133" t="str">
            <v>01/07/2000</v>
          </cell>
          <cell r="H1133">
            <v>18291</v>
          </cell>
          <cell r="I1133" t="str">
            <v>0000055566</v>
          </cell>
          <cell r="J1133" t="str">
            <v>S1</v>
          </cell>
          <cell r="K1133" t="str">
            <v>EKONOMI MANAGEMENT</v>
          </cell>
          <cell r="L1133" t="str">
            <v>PLAJU</v>
          </cell>
          <cell r="M1133" t="str">
            <v>22/10/1970</v>
          </cell>
          <cell r="N1133" t="str">
            <v>E13Y30</v>
          </cell>
          <cell r="O1133" t="str">
            <v>LAYANAN &amp; ADM/RS</v>
          </cell>
          <cell r="P1133">
            <v>5</v>
          </cell>
          <cell r="Q1133">
            <v>6</v>
          </cell>
          <cell r="R1133">
            <v>6</v>
          </cell>
          <cell r="S1133">
            <v>18.333333333333332</v>
          </cell>
          <cell r="T1133">
            <v>7</v>
          </cell>
          <cell r="U1133">
            <v>4</v>
          </cell>
          <cell r="V1133">
            <v>0</v>
          </cell>
          <cell r="W1133">
            <v>54</v>
          </cell>
          <cell r="X1133">
            <v>38380</v>
          </cell>
        </row>
        <row r="1134">
          <cell r="A1134" t="str">
            <v>535389</v>
          </cell>
          <cell r="B1134" t="str">
            <v xml:space="preserve">AMRUL FAUZI    </v>
          </cell>
          <cell r="C1134" t="str">
            <v>09</v>
          </cell>
          <cell r="D1134" t="str">
            <v>01/10/2001</v>
          </cell>
          <cell r="E1134" t="str">
            <v>PWS. PENGAMANAN FISIK</v>
          </cell>
          <cell r="F1134" t="str">
            <v>06</v>
          </cell>
          <cell r="G1134" t="str">
            <v>15/11/2001</v>
          </cell>
          <cell r="H1134">
            <v>21259</v>
          </cell>
          <cell r="I1134" t="str">
            <v>0000056546</v>
          </cell>
          <cell r="J1134" t="str">
            <v>SMA</v>
          </cell>
          <cell r="K1134" t="str">
            <v>S.M.A-B/PASPAL</v>
          </cell>
          <cell r="L1134" t="str">
            <v>PLAJU</v>
          </cell>
          <cell r="M1134" t="str">
            <v>26/05/1979</v>
          </cell>
          <cell r="N1134" t="str">
            <v>E13630</v>
          </cell>
          <cell r="O1134" t="str">
            <v>SEKURITI</v>
          </cell>
          <cell r="P1134">
            <v>5</v>
          </cell>
          <cell r="Q1134">
            <v>4</v>
          </cell>
          <cell r="R1134">
            <v>6</v>
          </cell>
          <cell r="S1134">
            <v>15</v>
          </cell>
          <cell r="T1134">
            <v>3</v>
          </cell>
          <cell r="U1134">
            <v>3</v>
          </cell>
          <cell r="V1134">
            <v>-3</v>
          </cell>
          <cell r="W1134">
            <v>46</v>
          </cell>
          <cell r="X1134">
            <v>41348</v>
          </cell>
        </row>
        <row r="1135">
          <cell r="A1135" t="str">
            <v>536069</v>
          </cell>
          <cell r="B1135" t="str">
            <v xml:space="preserve">ACHMAD ZAINUDDIN    </v>
          </cell>
          <cell r="C1135" t="str">
            <v>11</v>
          </cell>
          <cell r="D1135" t="str">
            <v>01/10/2001</v>
          </cell>
          <cell r="E1135" t="str">
            <v>DANRU PAMSUS PERAIRAN</v>
          </cell>
          <cell r="F1135" t="str">
            <v>11</v>
          </cell>
          <cell r="G1135" t="str">
            <v>11/09/2000</v>
          </cell>
          <cell r="H1135">
            <v>20769</v>
          </cell>
          <cell r="I1135" t="str">
            <v>0000036555</v>
          </cell>
          <cell r="J1135" t="str">
            <v>SMK</v>
          </cell>
          <cell r="K1135" t="str">
            <v>SEKOLAH TEKNIK MENENGAH</v>
          </cell>
          <cell r="L1135" t="str">
            <v>PLAJU</v>
          </cell>
          <cell r="M1135" t="str">
            <v>06/06/1979</v>
          </cell>
          <cell r="N1135" t="str">
            <v>E13630</v>
          </cell>
          <cell r="O1135" t="str">
            <v>SEKURITI</v>
          </cell>
          <cell r="P1135">
            <v>5</v>
          </cell>
          <cell r="Q1135">
            <v>5</v>
          </cell>
          <cell r="R1135">
            <v>5</v>
          </cell>
          <cell r="S1135">
            <v>15</v>
          </cell>
          <cell r="T1135">
            <v>3</v>
          </cell>
          <cell r="U1135">
            <v>4</v>
          </cell>
          <cell r="V1135">
            <v>0</v>
          </cell>
          <cell r="W1135">
            <v>48</v>
          </cell>
          <cell r="X1135">
            <v>40857</v>
          </cell>
        </row>
        <row r="1136">
          <cell r="A1136" t="str">
            <v>536214</v>
          </cell>
          <cell r="B1136" t="str">
            <v xml:space="preserve">PAGAR IMANULLAH    </v>
          </cell>
          <cell r="C1136" t="str">
            <v>10</v>
          </cell>
          <cell r="D1136" t="str">
            <v>01/10/2003</v>
          </cell>
          <cell r="E1136" t="str">
            <v>NAKHODA FSP.KUDA LAUT 802</v>
          </cell>
          <cell r="F1136" t="str">
            <v>08</v>
          </cell>
          <cell r="G1136" t="str">
            <v>03/01/2000</v>
          </cell>
          <cell r="H1136">
            <v>21644</v>
          </cell>
          <cell r="I1136" t="str">
            <v>0000056565</v>
          </cell>
          <cell r="J1136" t="str">
            <v>SMP</v>
          </cell>
          <cell r="K1136" t="str">
            <v>S M P</v>
          </cell>
          <cell r="L1136" t="str">
            <v>PLAJU</v>
          </cell>
          <cell r="M1136" t="str">
            <v>13/06/1979</v>
          </cell>
          <cell r="N1136" t="str">
            <v>E13C00</v>
          </cell>
          <cell r="O1136" t="str">
            <v>DOK &amp; PKP</v>
          </cell>
          <cell r="P1136">
            <v>5</v>
          </cell>
          <cell r="Q1136">
            <v>6</v>
          </cell>
          <cell r="R1136">
            <v>5</v>
          </cell>
          <cell r="S1136">
            <v>16.666666666666668</v>
          </cell>
          <cell r="T1136">
            <v>2</v>
          </cell>
          <cell r="U1136">
            <v>4</v>
          </cell>
          <cell r="V1136">
            <v>-2</v>
          </cell>
          <cell r="W1136">
            <v>45</v>
          </cell>
          <cell r="X1136">
            <v>41733</v>
          </cell>
        </row>
        <row r="1137">
          <cell r="A1137" t="str">
            <v>537251</v>
          </cell>
          <cell r="B1137" t="str">
            <v xml:space="preserve">SHAFRI DJOHAN  DRG  </v>
          </cell>
          <cell r="C1137" t="str">
            <v>03</v>
          </cell>
          <cell r="D1137" t="str">
            <v>01/04/2003</v>
          </cell>
          <cell r="E1137" t="str">
            <v>DOKTER GIGI</v>
          </cell>
          <cell r="F1137" t="str">
            <v>04</v>
          </cell>
          <cell r="G1137" t="str">
            <v>01/07/2003</v>
          </cell>
          <cell r="H1137">
            <v>18086</v>
          </cell>
          <cell r="I1137" t="str">
            <v>0000056666</v>
          </cell>
          <cell r="J1137" t="str">
            <v>S1</v>
          </cell>
          <cell r="K1137" t="str">
            <v>KEDOKTERAN GIGI</v>
          </cell>
          <cell r="L1137" t="str">
            <v>PLAJU</v>
          </cell>
          <cell r="M1137" t="str">
            <v>12/07/1979</v>
          </cell>
          <cell r="N1137" t="str">
            <v>E13Y00</v>
          </cell>
          <cell r="O1137" t="str">
            <v>RS. PERTAMINA</v>
          </cell>
          <cell r="P1137">
            <v>6</v>
          </cell>
          <cell r="Q1137">
            <v>6</v>
          </cell>
          <cell r="R1137">
            <v>6</v>
          </cell>
          <cell r="S1137">
            <v>20</v>
          </cell>
          <cell r="T1137">
            <v>7</v>
          </cell>
          <cell r="U1137">
            <v>1</v>
          </cell>
          <cell r="V1137">
            <v>1</v>
          </cell>
          <cell r="W1137">
            <v>55</v>
          </cell>
          <cell r="X1137">
            <v>38175</v>
          </cell>
        </row>
        <row r="1138">
          <cell r="A1138" t="str">
            <v>539196</v>
          </cell>
          <cell r="B1138" t="str">
            <v xml:space="preserve">HAMIZI HAMID    </v>
          </cell>
          <cell r="C1138" t="str">
            <v>11</v>
          </cell>
          <cell r="D1138" t="str">
            <v>01/10/2002</v>
          </cell>
          <cell r="E1138" t="str">
            <v>DANRU PKP PLAJU</v>
          </cell>
          <cell r="F1138" t="str">
            <v>11</v>
          </cell>
          <cell r="G1138" t="str">
            <v>16/04/2001</v>
          </cell>
          <cell r="H1138">
            <v>21650</v>
          </cell>
          <cell r="I1138" t="str">
            <v>0000056665</v>
          </cell>
          <cell r="J1138" t="str">
            <v>SMA</v>
          </cell>
          <cell r="K1138" t="str">
            <v>S.M.A BIOLOGI / PERSAMAAN</v>
          </cell>
          <cell r="L1138" t="str">
            <v>SUNGAI GERONG</v>
          </cell>
          <cell r="M1138" t="str">
            <v>22/08/1979</v>
          </cell>
          <cell r="N1138" t="str">
            <v>E13630</v>
          </cell>
          <cell r="O1138" t="str">
            <v>SEKURITI</v>
          </cell>
          <cell r="P1138">
            <v>6</v>
          </cell>
          <cell r="Q1138">
            <v>6</v>
          </cell>
          <cell r="R1138">
            <v>5</v>
          </cell>
          <cell r="S1138">
            <v>18.333333333333332</v>
          </cell>
          <cell r="T1138">
            <v>3</v>
          </cell>
          <cell r="U1138">
            <v>3</v>
          </cell>
          <cell r="V1138">
            <v>0</v>
          </cell>
          <cell r="W1138">
            <v>45</v>
          </cell>
          <cell r="X1138">
            <v>41739</v>
          </cell>
        </row>
        <row r="1139">
          <cell r="A1139" t="str">
            <v>539341</v>
          </cell>
          <cell r="B1139" t="str">
            <v xml:space="preserve">BACHAROWAZIE    </v>
          </cell>
          <cell r="C1139" t="str">
            <v>10</v>
          </cell>
          <cell r="D1139" t="str">
            <v>01/10/2002</v>
          </cell>
          <cell r="E1139" t="str">
            <v>DANTON KIL S.GERONG</v>
          </cell>
          <cell r="F1139" t="str">
            <v>10</v>
          </cell>
          <cell r="G1139" t="str">
            <v>16/04/2001</v>
          </cell>
          <cell r="H1139">
            <v>18776</v>
          </cell>
          <cell r="I1139" t="str">
            <v>0000035645</v>
          </cell>
          <cell r="J1139" t="str">
            <v>SMA</v>
          </cell>
          <cell r="K1139" t="str">
            <v>S.M.A / SOSIAL</v>
          </cell>
          <cell r="L1139" t="str">
            <v>PLAJU</v>
          </cell>
          <cell r="M1139" t="str">
            <v>15/02/1975</v>
          </cell>
          <cell r="N1139" t="str">
            <v>E13630</v>
          </cell>
          <cell r="O1139" t="str">
            <v>SEKURITI</v>
          </cell>
          <cell r="P1139">
            <v>6</v>
          </cell>
          <cell r="Q1139">
            <v>4</v>
          </cell>
          <cell r="R1139">
            <v>5</v>
          </cell>
          <cell r="S1139">
            <v>15</v>
          </cell>
          <cell r="T1139">
            <v>3</v>
          </cell>
          <cell r="U1139">
            <v>3</v>
          </cell>
          <cell r="V1139">
            <v>0</v>
          </cell>
          <cell r="W1139">
            <v>53</v>
          </cell>
          <cell r="X1139">
            <v>38865</v>
          </cell>
        </row>
        <row r="1140">
          <cell r="A1140" t="str">
            <v>539455</v>
          </cell>
          <cell r="B1140" t="str">
            <v xml:space="preserve">KARDIAL    </v>
          </cell>
          <cell r="C1140" t="str">
            <v>10</v>
          </cell>
          <cell r="D1140" t="str">
            <v>01/04/2002</v>
          </cell>
          <cell r="E1140" t="str">
            <v>AST. JAGA AUX PL</v>
          </cell>
          <cell r="F1140" t="str">
            <v>09</v>
          </cell>
          <cell r="G1140" t="str">
            <v>01/08/2003</v>
          </cell>
          <cell r="H1140">
            <v>18041</v>
          </cell>
          <cell r="I1140" t="str">
            <v>0000045655</v>
          </cell>
          <cell r="J1140" t="str">
            <v>SMP</v>
          </cell>
          <cell r="K1140" t="str">
            <v>SEKOLAH TEKNIK</v>
          </cell>
          <cell r="L1140" t="str">
            <v>PLAJU</v>
          </cell>
          <cell r="M1140" t="str">
            <v>26/06/1972</v>
          </cell>
          <cell r="N1140" t="str">
            <v>E13118</v>
          </cell>
          <cell r="O1140" t="str">
            <v>U T L</v>
          </cell>
          <cell r="P1140">
            <v>6</v>
          </cell>
          <cell r="Q1140">
            <v>5</v>
          </cell>
          <cell r="R1140">
            <v>5</v>
          </cell>
          <cell r="S1140">
            <v>16.666666666666668</v>
          </cell>
          <cell r="T1140">
            <v>2</v>
          </cell>
          <cell r="U1140">
            <v>1</v>
          </cell>
          <cell r="V1140">
            <v>-1</v>
          </cell>
          <cell r="W1140">
            <v>55</v>
          </cell>
          <cell r="X1140">
            <v>38130</v>
          </cell>
        </row>
        <row r="1141">
          <cell r="A1141" t="str">
            <v>539811</v>
          </cell>
          <cell r="B1141" t="str">
            <v xml:space="preserve">MUHAMMAD HAZAIRIN  SE  </v>
          </cell>
          <cell r="C1141" t="str">
            <v>09</v>
          </cell>
          <cell r="D1141" t="str">
            <v>01/04/2002</v>
          </cell>
          <cell r="E1141" t="str">
            <v>AST. NOTA</v>
          </cell>
          <cell r="F1141" t="str">
            <v>09</v>
          </cell>
          <cell r="G1141" t="str">
            <v>03/01/2000</v>
          </cell>
          <cell r="H1141">
            <v>20151</v>
          </cell>
          <cell r="I1141" t="str">
            <v>0000066656</v>
          </cell>
          <cell r="J1141" t="str">
            <v>S1</v>
          </cell>
          <cell r="K1141" t="str">
            <v>EKONOMI MANAGEMENT</v>
          </cell>
          <cell r="L1141" t="str">
            <v>PLAJU</v>
          </cell>
          <cell r="M1141" t="str">
            <v>08/09/1979</v>
          </cell>
          <cell r="N1141" t="str">
            <v>E13540</v>
          </cell>
          <cell r="O1141" t="str">
            <v>MARINE</v>
          </cell>
          <cell r="P1141">
            <v>6</v>
          </cell>
          <cell r="Q1141">
            <v>5</v>
          </cell>
          <cell r="R1141">
            <v>6</v>
          </cell>
          <cell r="S1141">
            <v>18.333333333333332</v>
          </cell>
          <cell r="T1141">
            <v>7</v>
          </cell>
          <cell r="U1141">
            <v>4</v>
          </cell>
          <cell r="V1141">
            <v>0</v>
          </cell>
          <cell r="W1141">
            <v>49</v>
          </cell>
          <cell r="X1141">
            <v>40240</v>
          </cell>
        </row>
        <row r="1142">
          <cell r="A1142" t="str">
            <v>540183</v>
          </cell>
          <cell r="B1142" t="str">
            <v xml:space="preserve">SANUSI    </v>
          </cell>
          <cell r="C1142" t="str">
            <v>10</v>
          </cell>
          <cell r="D1142" t="str">
            <v>01/10/2002</v>
          </cell>
          <cell r="E1142" t="str">
            <v>DANTON KIL.PLAJU</v>
          </cell>
          <cell r="F1142" t="str">
            <v>10</v>
          </cell>
          <cell r="G1142" t="str">
            <v>02/01/2003</v>
          </cell>
          <cell r="H1142">
            <v>21320</v>
          </cell>
          <cell r="I1142" t="str">
            <v>0000065664</v>
          </cell>
          <cell r="J1142" t="str">
            <v>SMK</v>
          </cell>
          <cell r="K1142" t="str">
            <v>SMOA/SGPD/SGO</v>
          </cell>
          <cell r="L1142" t="str">
            <v>PLAJU</v>
          </cell>
          <cell r="M1142" t="str">
            <v>13/09/1979</v>
          </cell>
          <cell r="N1142" t="str">
            <v>E13630</v>
          </cell>
          <cell r="O1142" t="str">
            <v>SEKURITI</v>
          </cell>
          <cell r="P1142">
            <v>6</v>
          </cell>
          <cell r="Q1142">
            <v>6</v>
          </cell>
          <cell r="R1142">
            <v>4</v>
          </cell>
          <cell r="S1142">
            <v>16.666666666666668</v>
          </cell>
          <cell r="T1142">
            <v>3</v>
          </cell>
          <cell r="U1142">
            <v>1</v>
          </cell>
          <cell r="V1142">
            <v>0</v>
          </cell>
          <cell r="W1142">
            <v>46</v>
          </cell>
          <cell r="X1142">
            <v>41409</v>
          </cell>
        </row>
        <row r="1143">
          <cell r="A1143" t="str">
            <v>540256</v>
          </cell>
          <cell r="B1143" t="str">
            <v xml:space="preserve">FIRMAN HUDI SAAMAN    </v>
          </cell>
          <cell r="C1143" t="str">
            <v>11</v>
          </cell>
          <cell r="D1143" t="str">
            <v>01/04/1999</v>
          </cell>
          <cell r="E1143" t="str">
            <v>DANTON JAGA NON KIL</v>
          </cell>
          <cell r="F1143" t="str">
            <v>10</v>
          </cell>
          <cell r="G1143" t="str">
            <v>16/04/2001</v>
          </cell>
          <cell r="H1143">
            <v>20702</v>
          </cell>
          <cell r="I1143" t="str">
            <v>0000045555</v>
          </cell>
          <cell r="J1143" t="str">
            <v>SMK</v>
          </cell>
          <cell r="K1143" t="str">
            <v>SMOA/SGPD/SGO</v>
          </cell>
          <cell r="L1143" t="str">
            <v>SUNGAI GERONG</v>
          </cell>
          <cell r="M1143" t="str">
            <v>17/09/1979</v>
          </cell>
          <cell r="N1143" t="str">
            <v>E13630</v>
          </cell>
          <cell r="O1143" t="str">
            <v>SEKURITI</v>
          </cell>
          <cell r="P1143">
            <v>5</v>
          </cell>
          <cell r="Q1143">
            <v>5</v>
          </cell>
          <cell r="R1143">
            <v>5</v>
          </cell>
          <cell r="S1143">
            <v>15</v>
          </cell>
          <cell r="T1143">
            <v>3</v>
          </cell>
          <cell r="U1143">
            <v>3</v>
          </cell>
          <cell r="V1143">
            <v>-1</v>
          </cell>
          <cell r="W1143">
            <v>48</v>
          </cell>
          <cell r="X1143">
            <v>40790</v>
          </cell>
        </row>
        <row r="1144">
          <cell r="A1144" t="str">
            <v>540483</v>
          </cell>
          <cell r="B1144" t="str">
            <v xml:space="preserve">ABU HASAN    </v>
          </cell>
          <cell r="C1144" t="str">
            <v>11</v>
          </cell>
          <cell r="D1144" t="str">
            <v>01/04/2001</v>
          </cell>
          <cell r="E1144" t="str">
            <v>DANRU PAMSUS PERAIRAN</v>
          </cell>
          <cell r="F1144" t="str">
            <v>11</v>
          </cell>
          <cell r="G1144" t="str">
            <v>16/04/2001</v>
          </cell>
          <cell r="H1144">
            <v>19124</v>
          </cell>
          <cell r="I1144" t="str">
            <v>0000036555</v>
          </cell>
          <cell r="J1144" t="str">
            <v>SD</v>
          </cell>
          <cell r="K1144" t="str">
            <v>S D  KELAS II</v>
          </cell>
          <cell r="L1144" t="str">
            <v>SUNGAI GERONG</v>
          </cell>
          <cell r="M1144" t="str">
            <v>01/07/1970</v>
          </cell>
          <cell r="N1144" t="str">
            <v>E13630</v>
          </cell>
          <cell r="O1144" t="str">
            <v>SEKURITI</v>
          </cell>
          <cell r="P1144">
            <v>5</v>
          </cell>
          <cell r="Q1144">
            <v>5</v>
          </cell>
          <cell r="R1144">
            <v>5</v>
          </cell>
          <cell r="S1144">
            <v>15</v>
          </cell>
          <cell r="T1144">
            <v>1</v>
          </cell>
          <cell r="U1144">
            <v>3</v>
          </cell>
          <cell r="V1144">
            <v>0</v>
          </cell>
          <cell r="W1144">
            <v>52</v>
          </cell>
          <cell r="X1144">
            <v>39212</v>
          </cell>
        </row>
        <row r="1145">
          <cell r="A1145" t="str">
            <v>540686</v>
          </cell>
          <cell r="B1145" t="str">
            <v xml:space="preserve">HADI SULISTIYO  IR  </v>
          </cell>
          <cell r="C1145" t="str">
            <v>09</v>
          </cell>
          <cell r="D1145" t="str">
            <v>01/10/2001</v>
          </cell>
          <cell r="E1145" t="str">
            <v>PWS.PROGRAM BANG KARIER</v>
          </cell>
          <cell r="F1145" t="str">
            <v>07</v>
          </cell>
          <cell r="G1145" t="str">
            <v>01/08/2003</v>
          </cell>
          <cell r="H1145">
            <v>21378</v>
          </cell>
          <cell r="I1145" t="str">
            <v>0000056665</v>
          </cell>
          <cell r="J1145" t="str">
            <v>S1</v>
          </cell>
          <cell r="K1145" t="str">
            <v>TEKNIK MESIN</v>
          </cell>
          <cell r="L1145" t="str">
            <v>PLAJU</v>
          </cell>
          <cell r="M1145" t="str">
            <v>15/09/1979</v>
          </cell>
          <cell r="N1145" t="str">
            <v>E13720</v>
          </cell>
          <cell r="O1145" t="str">
            <v>RENBANG</v>
          </cell>
          <cell r="P1145">
            <v>6</v>
          </cell>
          <cell r="Q1145">
            <v>6</v>
          </cell>
          <cell r="R1145">
            <v>5</v>
          </cell>
          <cell r="S1145">
            <v>18.333333333333332</v>
          </cell>
          <cell r="T1145">
            <v>7</v>
          </cell>
          <cell r="U1145">
            <v>1</v>
          </cell>
          <cell r="V1145">
            <v>-2</v>
          </cell>
          <cell r="W1145">
            <v>46</v>
          </cell>
          <cell r="X1145">
            <v>41467</v>
          </cell>
        </row>
        <row r="1146">
          <cell r="A1146" t="str">
            <v>541106</v>
          </cell>
          <cell r="B1146" t="str">
            <v xml:space="preserve">ROKIAH    </v>
          </cell>
          <cell r="C1146" t="str">
            <v>10</v>
          </cell>
          <cell r="D1146" t="str">
            <v>01/04/2003</v>
          </cell>
          <cell r="E1146" t="str">
            <v>AHLI GIZI</v>
          </cell>
          <cell r="F1146" t="str">
            <v>06</v>
          </cell>
          <cell r="G1146" t="str">
            <v>03/01/2000</v>
          </cell>
          <cell r="H1146">
            <v>19975</v>
          </cell>
          <cell r="I1146" t="str">
            <v>0000065655</v>
          </cell>
          <cell r="J1146" t="str">
            <v>SMK</v>
          </cell>
          <cell r="K1146" t="str">
            <v>S K K A</v>
          </cell>
          <cell r="L1146" t="str">
            <v>PLAJU</v>
          </cell>
          <cell r="M1146" t="str">
            <v>12/12/1978</v>
          </cell>
          <cell r="N1146" t="str">
            <v>E13Y20</v>
          </cell>
          <cell r="O1146" t="str">
            <v>MEDIS/RS</v>
          </cell>
          <cell r="P1146">
            <v>6</v>
          </cell>
          <cell r="Q1146">
            <v>5</v>
          </cell>
          <cell r="R1146">
            <v>5</v>
          </cell>
          <cell r="S1146">
            <v>16.666666666666668</v>
          </cell>
          <cell r="T1146">
            <v>3</v>
          </cell>
          <cell r="U1146">
            <v>4</v>
          </cell>
          <cell r="V1146">
            <v>-4</v>
          </cell>
          <cell r="W1146">
            <v>50</v>
          </cell>
          <cell r="X1146">
            <v>40064</v>
          </cell>
        </row>
        <row r="1147">
          <cell r="A1147" t="str">
            <v>541625</v>
          </cell>
          <cell r="B1147" t="str">
            <v xml:space="preserve">RUSLI EFFENDI    </v>
          </cell>
          <cell r="C1147" t="str">
            <v>11</v>
          </cell>
          <cell r="D1147" t="str">
            <v>01/04/1999</v>
          </cell>
          <cell r="E1147" t="str">
            <v>MASINIS. I TB.SAMBU</v>
          </cell>
          <cell r="F1147" t="str">
            <v>08</v>
          </cell>
          <cell r="G1147" t="str">
            <v>06/06/2003</v>
          </cell>
          <cell r="H1147">
            <v>20944</v>
          </cell>
          <cell r="I1147" t="str">
            <v>0000056555</v>
          </cell>
          <cell r="J1147" t="str">
            <v>SMK</v>
          </cell>
          <cell r="K1147" t="str">
            <v>S.T.M. MESIN KAPAL</v>
          </cell>
          <cell r="L1147" t="str">
            <v>PLAJU</v>
          </cell>
          <cell r="M1147" t="str">
            <v>09/10/1979</v>
          </cell>
          <cell r="N1147" t="str">
            <v>E13C00</v>
          </cell>
          <cell r="O1147" t="str">
            <v>DOK &amp; PKP</v>
          </cell>
          <cell r="P1147">
            <v>5</v>
          </cell>
          <cell r="Q1147">
            <v>5</v>
          </cell>
          <cell r="R1147">
            <v>5</v>
          </cell>
          <cell r="S1147">
            <v>15</v>
          </cell>
          <cell r="T1147">
            <v>3</v>
          </cell>
          <cell r="U1147">
            <v>1</v>
          </cell>
          <cell r="V1147">
            <v>-3</v>
          </cell>
          <cell r="W1147">
            <v>47</v>
          </cell>
          <cell r="X1147">
            <v>41033</v>
          </cell>
        </row>
        <row r="1148">
          <cell r="A1148" t="str">
            <v>541747</v>
          </cell>
          <cell r="B1148" t="str">
            <v xml:space="preserve">F. BUDI WARDOYO  S.IP  </v>
          </cell>
          <cell r="C1148" t="str">
            <v>03</v>
          </cell>
          <cell r="D1148" t="str">
            <v>01/10/2002</v>
          </cell>
          <cell r="E1148" t="str">
            <v>MPPK S/D 31072004</v>
          </cell>
          <cell r="G1148" t="str">
            <v>06/07/2003</v>
          </cell>
          <cell r="H1148">
            <v>17720</v>
          </cell>
          <cell r="I1148" t="str">
            <v>0000066665</v>
          </cell>
          <cell r="J1148" t="str">
            <v>S1</v>
          </cell>
          <cell r="K1148" t="str">
            <v>SARJANA SOSPOL</v>
          </cell>
          <cell r="L1148" t="str">
            <v>PLAJU</v>
          </cell>
          <cell r="M1148" t="str">
            <v>15/10/1979</v>
          </cell>
          <cell r="N1148" t="str">
            <v>E13730</v>
          </cell>
          <cell r="O1148" t="str">
            <v>H I K</v>
          </cell>
          <cell r="P1148">
            <v>6</v>
          </cell>
          <cell r="Q1148">
            <v>6</v>
          </cell>
          <cell r="R1148">
            <v>5</v>
          </cell>
          <cell r="S1148">
            <v>18.333333333333332</v>
          </cell>
          <cell r="T1148">
            <v>7</v>
          </cell>
          <cell r="U1148">
            <v>1</v>
          </cell>
          <cell r="V1148">
            <v>-3</v>
          </cell>
          <cell r="W1148">
            <v>56</v>
          </cell>
          <cell r="X1148">
            <v>37808</v>
          </cell>
        </row>
        <row r="1149">
          <cell r="A1149" t="str">
            <v>541788</v>
          </cell>
          <cell r="B1149" t="str">
            <v xml:space="preserve">SRI IRAWATI    </v>
          </cell>
          <cell r="C1149" t="str">
            <v>09</v>
          </cell>
          <cell r="D1149" t="str">
            <v>01/10/1999</v>
          </cell>
          <cell r="E1149" t="str">
            <v>AST. BEDAH</v>
          </cell>
          <cell r="F1149" t="str">
            <v>07</v>
          </cell>
          <cell r="G1149" t="str">
            <v>03/01/2000</v>
          </cell>
          <cell r="H1149">
            <v>19734</v>
          </cell>
          <cell r="I1149" t="str">
            <v>0000055656</v>
          </cell>
          <cell r="J1149" t="str">
            <v>SMK</v>
          </cell>
          <cell r="K1149" t="str">
            <v>SEK PENGATUR RAWAT</v>
          </cell>
          <cell r="L1149" t="str">
            <v>PLAJU</v>
          </cell>
          <cell r="M1149" t="str">
            <v>16/10/1979</v>
          </cell>
          <cell r="N1149" t="str">
            <v>E13Y80</v>
          </cell>
          <cell r="O1149" t="str">
            <v>INST. BEDAH/CSSD</v>
          </cell>
          <cell r="P1149">
            <v>6</v>
          </cell>
          <cell r="Q1149">
            <v>5</v>
          </cell>
          <cell r="R1149">
            <v>6</v>
          </cell>
          <cell r="S1149">
            <v>18.333333333333332</v>
          </cell>
          <cell r="T1149">
            <v>3</v>
          </cell>
          <cell r="U1149">
            <v>4</v>
          </cell>
          <cell r="V1149">
            <v>-2</v>
          </cell>
          <cell r="W1149">
            <v>50</v>
          </cell>
          <cell r="X1149">
            <v>39823</v>
          </cell>
        </row>
        <row r="1150">
          <cell r="A1150" t="str">
            <v>541803</v>
          </cell>
          <cell r="B1150" t="str">
            <v xml:space="preserve">YUHERNA    </v>
          </cell>
          <cell r="C1150" t="str">
            <v>09</v>
          </cell>
          <cell r="D1150" t="str">
            <v>01/04/2001</v>
          </cell>
          <cell r="E1150" t="str">
            <v>AST. RUANG PENYAKIT DALAM</v>
          </cell>
          <cell r="F1150" t="str">
            <v>08</v>
          </cell>
          <cell r="G1150" t="str">
            <v>03/01/2000</v>
          </cell>
          <cell r="H1150">
            <v>21099</v>
          </cell>
          <cell r="I1150" t="str">
            <v>0000056656</v>
          </cell>
          <cell r="J1150" t="str">
            <v>SMK</v>
          </cell>
          <cell r="K1150" t="str">
            <v>SEK PENGATUR RAWAT</v>
          </cell>
          <cell r="L1150" t="str">
            <v>PLAJU</v>
          </cell>
          <cell r="M1150" t="str">
            <v>16/10/1979</v>
          </cell>
          <cell r="N1150" t="str">
            <v>E13Y60</v>
          </cell>
          <cell r="O1150" t="str">
            <v>INST. RAWAT INAP</v>
          </cell>
          <cell r="P1150">
            <v>6</v>
          </cell>
          <cell r="Q1150">
            <v>5</v>
          </cell>
          <cell r="R1150">
            <v>6</v>
          </cell>
          <cell r="S1150">
            <v>18.333333333333332</v>
          </cell>
          <cell r="T1150">
            <v>3</v>
          </cell>
          <cell r="U1150">
            <v>4</v>
          </cell>
          <cell r="V1150">
            <v>-1</v>
          </cell>
          <cell r="W1150">
            <v>47</v>
          </cell>
          <cell r="X1150">
            <v>41188</v>
          </cell>
        </row>
        <row r="1151">
          <cell r="A1151" t="str">
            <v>542387</v>
          </cell>
          <cell r="B1151" t="str">
            <v xml:space="preserve">AEP KARYASA  ST  </v>
          </cell>
          <cell r="C1151" t="str">
            <v>06</v>
          </cell>
          <cell r="D1151" t="str">
            <v>01/04/2003</v>
          </cell>
          <cell r="E1151" t="str">
            <v>PWSU. REN TEK DOK &amp; PKP</v>
          </cell>
          <cell r="F1151" t="str">
            <v>05</v>
          </cell>
          <cell r="G1151" t="str">
            <v>15/04/2003</v>
          </cell>
          <cell r="H1151">
            <v>19590</v>
          </cell>
          <cell r="I1151" t="str">
            <v>0000045565</v>
          </cell>
          <cell r="J1151" t="str">
            <v>S1</v>
          </cell>
          <cell r="K1151" t="str">
            <v>TEKNIK MESIN</v>
          </cell>
          <cell r="L1151" t="str">
            <v>PLAJU</v>
          </cell>
          <cell r="M1151" t="str">
            <v>06/11/1979</v>
          </cell>
          <cell r="N1151" t="str">
            <v>E13C00</v>
          </cell>
          <cell r="O1151" t="str">
            <v>DOK &amp; PKP</v>
          </cell>
          <cell r="P1151">
            <v>5</v>
          </cell>
          <cell r="Q1151">
            <v>6</v>
          </cell>
          <cell r="R1151">
            <v>5</v>
          </cell>
          <cell r="S1151">
            <v>16.666666666666668</v>
          </cell>
          <cell r="T1151">
            <v>7</v>
          </cell>
          <cell r="U1151">
            <v>1</v>
          </cell>
          <cell r="V1151">
            <v>-1</v>
          </cell>
          <cell r="W1151">
            <v>51</v>
          </cell>
          <cell r="X1151">
            <v>39679</v>
          </cell>
        </row>
        <row r="1152">
          <cell r="A1152" t="str">
            <v>543326</v>
          </cell>
          <cell r="B1152" t="str">
            <v xml:space="preserve">DODY JOHAR    </v>
          </cell>
          <cell r="C1152" t="str">
            <v>11</v>
          </cell>
          <cell r="D1152" t="str">
            <v>01/04/2002</v>
          </cell>
          <cell r="E1152" t="str">
            <v>MASINIS II TB.SAMBU</v>
          </cell>
          <cell r="F1152" t="str">
            <v>09</v>
          </cell>
          <cell r="G1152" t="str">
            <v>03/01/2000</v>
          </cell>
          <cell r="H1152">
            <v>19617</v>
          </cell>
          <cell r="I1152" t="str">
            <v>0000056554</v>
          </cell>
          <cell r="J1152" t="str">
            <v>SMK</v>
          </cell>
          <cell r="K1152" t="str">
            <v>SEKOLAH TEKNIK MENENGAH</v>
          </cell>
          <cell r="L1152" t="str">
            <v>PLAJU</v>
          </cell>
          <cell r="M1152" t="str">
            <v>28/11/1979</v>
          </cell>
          <cell r="N1152" t="str">
            <v>E13C00</v>
          </cell>
          <cell r="O1152" t="str">
            <v>DOK &amp; PKP</v>
          </cell>
          <cell r="P1152">
            <v>5</v>
          </cell>
          <cell r="Q1152">
            <v>5</v>
          </cell>
          <cell r="R1152">
            <v>4</v>
          </cell>
          <cell r="S1152">
            <v>13.333333333333334</v>
          </cell>
          <cell r="T1152">
            <v>3</v>
          </cell>
          <cell r="U1152">
            <v>4</v>
          </cell>
          <cell r="V1152">
            <v>-2</v>
          </cell>
          <cell r="W1152">
            <v>51</v>
          </cell>
          <cell r="X1152">
            <v>39706</v>
          </cell>
        </row>
        <row r="1153">
          <cell r="A1153" t="str">
            <v>543886</v>
          </cell>
          <cell r="B1153" t="str">
            <v xml:space="preserve">YUSRIATI  S.PD  </v>
          </cell>
          <cell r="C1153" t="str">
            <v>09</v>
          </cell>
          <cell r="D1153" t="str">
            <v>01/04/2002</v>
          </cell>
          <cell r="E1153" t="str">
            <v>AST. REN &amp; ANALIS ANGGARAN</v>
          </cell>
          <cell r="F1153" t="str">
            <v>08</v>
          </cell>
          <cell r="G1153" t="str">
            <v>01/08/2003</v>
          </cell>
          <cell r="H1153">
            <v>21530</v>
          </cell>
          <cell r="I1153" t="str">
            <v>0000066655</v>
          </cell>
          <cell r="J1153" t="str">
            <v>S1</v>
          </cell>
          <cell r="K1153" t="str">
            <v>I.K.I.P SASTRA INDONESIA</v>
          </cell>
          <cell r="L1153" t="str">
            <v>PLAJU</v>
          </cell>
          <cell r="M1153" t="str">
            <v>17/12/1979</v>
          </cell>
          <cell r="N1153" t="str">
            <v>E13710</v>
          </cell>
          <cell r="O1153" t="str">
            <v>P &amp; B</v>
          </cell>
          <cell r="P1153">
            <v>6</v>
          </cell>
          <cell r="Q1153">
            <v>5</v>
          </cell>
          <cell r="R1153">
            <v>5</v>
          </cell>
          <cell r="S1153">
            <v>16.666666666666668</v>
          </cell>
          <cell r="T1153">
            <v>7</v>
          </cell>
          <cell r="U1153">
            <v>1</v>
          </cell>
          <cell r="V1153">
            <v>-1</v>
          </cell>
          <cell r="W1153">
            <v>46</v>
          </cell>
          <cell r="X1153">
            <v>41619</v>
          </cell>
        </row>
        <row r="1154">
          <cell r="A1154" t="str">
            <v>544274</v>
          </cell>
          <cell r="B1154" t="str">
            <v xml:space="preserve">HASAN BANJAR  S.AG  </v>
          </cell>
          <cell r="C1154" t="str">
            <v>10</v>
          </cell>
          <cell r="D1154" t="str">
            <v>01/10/2003</v>
          </cell>
          <cell r="E1154" t="str">
            <v>PMK. FILLING</v>
          </cell>
          <cell r="F1154" t="str">
            <v>10</v>
          </cell>
          <cell r="G1154" t="str">
            <v>01/05/2001</v>
          </cell>
          <cell r="H1154">
            <v>19846</v>
          </cell>
          <cell r="I1154" t="str">
            <v>0000064565</v>
          </cell>
          <cell r="J1154" t="str">
            <v>S1</v>
          </cell>
          <cell r="K1154" t="str">
            <v>SARJANA AGAMA</v>
          </cell>
          <cell r="L1154" t="str">
            <v>PLAJU</v>
          </cell>
          <cell r="M1154" t="str">
            <v>09/02/1973</v>
          </cell>
          <cell r="N1154" t="str">
            <v>E13119</v>
          </cell>
          <cell r="O1154" t="str">
            <v>I T P</v>
          </cell>
          <cell r="P1154">
            <v>5</v>
          </cell>
          <cell r="Q1154">
            <v>6</v>
          </cell>
          <cell r="R1154">
            <v>5</v>
          </cell>
          <cell r="S1154">
            <v>16.666666666666668</v>
          </cell>
          <cell r="T1154">
            <v>7</v>
          </cell>
          <cell r="U1154">
            <v>3</v>
          </cell>
          <cell r="V1154">
            <v>0</v>
          </cell>
          <cell r="W1154">
            <v>50</v>
          </cell>
          <cell r="X1154">
            <v>39935</v>
          </cell>
        </row>
        <row r="1155">
          <cell r="A1155" t="str">
            <v>544363</v>
          </cell>
          <cell r="B1155" t="str">
            <v xml:space="preserve">M. SALEH    </v>
          </cell>
          <cell r="C1155" t="str">
            <v>10</v>
          </cell>
          <cell r="D1155" t="str">
            <v>01/04/2003</v>
          </cell>
          <cell r="E1155" t="str">
            <v>PMK. PANEL REFORMING</v>
          </cell>
          <cell r="F1155" t="str">
            <v>10</v>
          </cell>
          <cell r="G1155" t="str">
            <v>03/01/2000</v>
          </cell>
          <cell r="H1155">
            <v>18787</v>
          </cell>
          <cell r="I1155" t="str">
            <v>0000056555</v>
          </cell>
          <cell r="J1155" t="str">
            <v>SMA</v>
          </cell>
          <cell r="K1155" t="str">
            <v>S.M.A / SOSIAL</v>
          </cell>
          <cell r="L1155" t="str">
            <v>PLAJU</v>
          </cell>
          <cell r="M1155" t="str">
            <v>13/01/1973</v>
          </cell>
          <cell r="N1155" t="str">
            <v>E13111</v>
          </cell>
          <cell r="O1155" t="str">
            <v>CD &amp; GP</v>
          </cell>
          <cell r="P1155">
            <v>5</v>
          </cell>
          <cell r="Q1155">
            <v>5</v>
          </cell>
          <cell r="R1155">
            <v>5</v>
          </cell>
          <cell r="S1155">
            <v>15</v>
          </cell>
          <cell r="T1155">
            <v>3</v>
          </cell>
          <cell r="U1155">
            <v>4</v>
          </cell>
          <cell r="V1155">
            <v>0</v>
          </cell>
          <cell r="W1155">
            <v>53</v>
          </cell>
          <cell r="X1155">
            <v>38876</v>
          </cell>
        </row>
        <row r="1156">
          <cell r="A1156" t="str">
            <v>544996</v>
          </cell>
          <cell r="B1156" t="str">
            <v xml:space="preserve">DARYOSTUTI  AD.    </v>
          </cell>
          <cell r="C1156" t="str">
            <v>09</v>
          </cell>
          <cell r="D1156" t="str">
            <v>01/04/2003</v>
          </cell>
          <cell r="E1156" t="str">
            <v>AST. RUANG PENYAKIT DALAM</v>
          </cell>
          <cell r="F1156" t="str">
            <v>08</v>
          </cell>
          <cell r="G1156" t="str">
            <v>03/01/2000</v>
          </cell>
          <cell r="H1156">
            <v>21666</v>
          </cell>
          <cell r="I1156" t="str">
            <v>0000055665</v>
          </cell>
          <cell r="J1156" t="str">
            <v>SMK</v>
          </cell>
          <cell r="K1156" t="str">
            <v>SEK PENGATUR RAWAT</v>
          </cell>
          <cell r="L1156" t="str">
            <v>PLAJU</v>
          </cell>
          <cell r="M1156" t="str">
            <v>28/01/1980</v>
          </cell>
          <cell r="N1156" t="str">
            <v>E13Y60</v>
          </cell>
          <cell r="O1156" t="str">
            <v>INST. RAWAT INAP</v>
          </cell>
          <cell r="P1156">
            <v>6</v>
          </cell>
          <cell r="Q1156">
            <v>6</v>
          </cell>
          <cell r="R1156">
            <v>5</v>
          </cell>
          <cell r="S1156">
            <v>18.333333333333332</v>
          </cell>
          <cell r="T1156">
            <v>3</v>
          </cell>
          <cell r="U1156">
            <v>4</v>
          </cell>
          <cell r="V1156">
            <v>-1</v>
          </cell>
          <cell r="W1156">
            <v>45</v>
          </cell>
          <cell r="X1156">
            <v>41755</v>
          </cell>
        </row>
        <row r="1157">
          <cell r="A1157" t="str">
            <v>545027</v>
          </cell>
          <cell r="B1157" t="str">
            <v xml:space="preserve">TRISNAWATI  Y.  BSC  </v>
          </cell>
          <cell r="C1157" t="str">
            <v>09</v>
          </cell>
          <cell r="D1157" t="str">
            <v>01/04/1999</v>
          </cell>
          <cell r="E1157" t="str">
            <v>AST. PRWT POLI PLAJU</v>
          </cell>
          <cell r="F1157" t="str">
            <v>08</v>
          </cell>
          <cell r="G1157" t="str">
            <v>03/01/2000</v>
          </cell>
          <cell r="H1157">
            <v>20333</v>
          </cell>
          <cell r="I1157" t="str">
            <v>0000044556</v>
          </cell>
          <cell r="J1157" t="str">
            <v>D3</v>
          </cell>
          <cell r="K1157" t="str">
            <v>AKKES RAWAT UMUM</v>
          </cell>
          <cell r="L1157" t="str">
            <v>PLAJU</v>
          </cell>
          <cell r="M1157" t="str">
            <v>28/01/1980</v>
          </cell>
          <cell r="N1157" t="str">
            <v>E13Y50</v>
          </cell>
          <cell r="O1157" t="str">
            <v>INST. RAWAT JALAN</v>
          </cell>
          <cell r="P1157">
            <v>5</v>
          </cell>
          <cell r="Q1157">
            <v>5</v>
          </cell>
          <cell r="R1157">
            <v>6</v>
          </cell>
          <cell r="S1157">
            <v>16.666666666666668</v>
          </cell>
          <cell r="T1157">
            <v>6</v>
          </cell>
          <cell r="U1157">
            <v>4</v>
          </cell>
          <cell r="V1157">
            <v>-1</v>
          </cell>
          <cell r="W1157">
            <v>49</v>
          </cell>
          <cell r="X1157">
            <v>40422</v>
          </cell>
        </row>
        <row r="1158">
          <cell r="A1158" t="str">
            <v>545035</v>
          </cell>
          <cell r="B1158" t="str">
            <v xml:space="preserve">DJAMARISMAN    </v>
          </cell>
          <cell r="C1158" t="str">
            <v>10</v>
          </cell>
          <cell r="D1158" t="str">
            <v>01/10/2002</v>
          </cell>
          <cell r="E1158" t="str">
            <v>DANTON KIL PLAJU</v>
          </cell>
          <cell r="F1158" t="str">
            <v>10</v>
          </cell>
          <cell r="G1158" t="str">
            <v>16/04/2001</v>
          </cell>
          <cell r="H1158">
            <v>21057</v>
          </cell>
          <cell r="I1158" t="str">
            <v>0000055654</v>
          </cell>
          <cell r="J1158" t="str">
            <v>SMK</v>
          </cell>
          <cell r="K1158" t="str">
            <v>STM/BGN KAPAL</v>
          </cell>
          <cell r="L1158" t="str">
            <v>PLAJU</v>
          </cell>
          <cell r="M1158" t="str">
            <v>29/01/1980</v>
          </cell>
          <cell r="N1158" t="str">
            <v>E13630</v>
          </cell>
          <cell r="O1158" t="str">
            <v>SEKURITI</v>
          </cell>
          <cell r="P1158">
            <v>6</v>
          </cell>
          <cell r="Q1158">
            <v>5</v>
          </cell>
          <cell r="R1158">
            <v>4</v>
          </cell>
          <cell r="S1158">
            <v>15</v>
          </cell>
          <cell r="T1158">
            <v>3</v>
          </cell>
          <cell r="U1158">
            <v>3</v>
          </cell>
          <cell r="V1158">
            <v>0</v>
          </cell>
          <cell r="W1158">
            <v>47</v>
          </cell>
          <cell r="X1158">
            <v>41146</v>
          </cell>
        </row>
        <row r="1159">
          <cell r="A1159" t="str">
            <v>546218</v>
          </cell>
          <cell r="B1159" t="str">
            <v xml:space="preserve">SOEROSO    </v>
          </cell>
          <cell r="C1159" t="str">
            <v>10</v>
          </cell>
          <cell r="D1159" t="str">
            <v>01/10/2002</v>
          </cell>
          <cell r="E1159" t="str">
            <v>PTR. SARANA PAM</v>
          </cell>
          <cell r="F1159" t="str">
            <v>10</v>
          </cell>
          <cell r="G1159" t="str">
            <v>03/01/2000</v>
          </cell>
          <cell r="H1159">
            <v>18980</v>
          </cell>
          <cell r="I1159" t="str">
            <v>0000066665</v>
          </cell>
          <cell r="J1159" t="str">
            <v>SMA</v>
          </cell>
          <cell r="K1159" t="str">
            <v>S.M.A / SOSIAL</v>
          </cell>
          <cell r="L1159" t="str">
            <v>PLAJU</v>
          </cell>
          <cell r="M1159" t="str">
            <v>13/03/1980</v>
          </cell>
          <cell r="N1159" t="str">
            <v>E13630</v>
          </cell>
          <cell r="O1159" t="str">
            <v>SEKURITI</v>
          </cell>
          <cell r="P1159">
            <v>6</v>
          </cell>
          <cell r="Q1159">
            <v>6</v>
          </cell>
          <cell r="R1159">
            <v>5</v>
          </cell>
          <cell r="S1159">
            <v>18.333333333333332</v>
          </cell>
          <cell r="T1159">
            <v>3</v>
          </cell>
          <cell r="U1159">
            <v>4</v>
          </cell>
          <cell r="V1159">
            <v>0</v>
          </cell>
          <cell r="W1159">
            <v>53</v>
          </cell>
          <cell r="X1159">
            <v>39069</v>
          </cell>
        </row>
        <row r="1160">
          <cell r="A1160" t="str">
            <v>546226</v>
          </cell>
          <cell r="B1160" t="str">
            <v xml:space="preserve">NURDIN BADRU    </v>
          </cell>
          <cell r="C1160" t="str">
            <v>11</v>
          </cell>
          <cell r="D1160" t="str">
            <v>01/10/2002</v>
          </cell>
          <cell r="E1160" t="str">
            <v>PTR. ADM MARINE</v>
          </cell>
          <cell r="F1160" t="str">
            <v>10</v>
          </cell>
          <cell r="G1160" t="str">
            <v>16/08/2003</v>
          </cell>
          <cell r="H1160">
            <v>19641</v>
          </cell>
          <cell r="I1160" t="str">
            <v>0000055656</v>
          </cell>
          <cell r="J1160" t="str">
            <v>SMA</v>
          </cell>
          <cell r="K1160" t="str">
            <v>S.M.A / SOSIAL</v>
          </cell>
          <cell r="L1160" t="str">
            <v>PLAJU</v>
          </cell>
          <cell r="M1160" t="str">
            <v>13/03/1980</v>
          </cell>
          <cell r="N1160" t="str">
            <v>E13540</v>
          </cell>
          <cell r="O1160" t="str">
            <v>MARINE</v>
          </cell>
          <cell r="P1160">
            <v>6</v>
          </cell>
          <cell r="Q1160">
            <v>5</v>
          </cell>
          <cell r="R1160">
            <v>6</v>
          </cell>
          <cell r="S1160">
            <v>18.333333333333332</v>
          </cell>
          <cell r="T1160">
            <v>3</v>
          </cell>
          <cell r="U1160">
            <v>1</v>
          </cell>
          <cell r="V1160">
            <v>-1</v>
          </cell>
          <cell r="W1160">
            <v>51</v>
          </cell>
          <cell r="X1160">
            <v>39730</v>
          </cell>
        </row>
        <row r="1161">
          <cell r="A1161" t="str">
            <v>550016</v>
          </cell>
          <cell r="B1161" t="str">
            <v xml:space="preserve">KARTONO  IR  </v>
          </cell>
          <cell r="C1161" t="str">
            <v>02</v>
          </cell>
          <cell r="D1161" t="str">
            <v>01/10/2002</v>
          </cell>
          <cell r="E1161" t="str">
            <v>MANAJER JASPEMKIL</v>
          </cell>
          <cell r="F1161" t="str">
            <v>01</v>
          </cell>
          <cell r="G1161" t="str">
            <v>24/12/2003</v>
          </cell>
          <cell r="H1161">
            <v>19032</v>
          </cell>
          <cell r="I1161" t="str">
            <v>0000055565</v>
          </cell>
          <cell r="J1161" t="str">
            <v>S1</v>
          </cell>
          <cell r="K1161" t="str">
            <v>TEKNIK MESIN</v>
          </cell>
          <cell r="L1161" t="str">
            <v>PLAJU</v>
          </cell>
          <cell r="M1161" t="str">
            <v>25/04/1980</v>
          </cell>
          <cell r="N1161" t="str">
            <v>E13A00</v>
          </cell>
          <cell r="O1161" t="str">
            <v>JASPEMKIL</v>
          </cell>
          <cell r="P1161">
            <v>5</v>
          </cell>
          <cell r="Q1161">
            <v>6</v>
          </cell>
          <cell r="R1161">
            <v>5</v>
          </cell>
          <cell r="S1161">
            <v>16.666666666666668</v>
          </cell>
          <cell r="T1161">
            <v>7</v>
          </cell>
          <cell r="U1161">
            <v>1</v>
          </cell>
          <cell r="V1161">
            <v>-1</v>
          </cell>
          <cell r="W1161">
            <v>52</v>
          </cell>
          <cell r="X1161">
            <v>39121</v>
          </cell>
        </row>
        <row r="1162">
          <cell r="A1162" t="str">
            <v>550065</v>
          </cell>
          <cell r="B1162" t="str">
            <v xml:space="preserve">MAULUDI JASIEN  IR MM </v>
          </cell>
          <cell r="C1162" t="str">
            <v>02</v>
          </cell>
          <cell r="D1162" t="str">
            <v>01/04/2002</v>
          </cell>
          <cell r="E1162" t="str">
            <v>MANAJER REN &amp; EKON</v>
          </cell>
          <cell r="F1162" t="str">
            <v>02</v>
          </cell>
          <cell r="G1162" t="str">
            <v>21/06/2000</v>
          </cell>
          <cell r="H1162">
            <v>19322</v>
          </cell>
          <cell r="I1162" t="str">
            <v>0000046665</v>
          </cell>
          <cell r="J1162" t="str">
            <v>S2</v>
          </cell>
          <cell r="K1162" t="str">
            <v>S2 MAGISTER MANAJEMEN/SWD</v>
          </cell>
          <cell r="L1162" t="str">
            <v>PLAJU</v>
          </cell>
          <cell r="M1162" t="str">
            <v>25/04/1980</v>
          </cell>
          <cell r="N1162" t="str">
            <v>E13200</v>
          </cell>
          <cell r="O1162" t="str">
            <v>REN &amp; EKON</v>
          </cell>
          <cell r="P1162">
            <v>6</v>
          </cell>
          <cell r="Q1162">
            <v>6</v>
          </cell>
          <cell r="R1162">
            <v>5</v>
          </cell>
          <cell r="S1162">
            <v>18.333333333333332</v>
          </cell>
          <cell r="T1162">
            <v>8</v>
          </cell>
          <cell r="U1162">
            <v>4</v>
          </cell>
          <cell r="V1162">
            <v>0</v>
          </cell>
          <cell r="W1162">
            <v>52</v>
          </cell>
          <cell r="X1162">
            <v>39410</v>
          </cell>
        </row>
        <row r="1163">
          <cell r="A1163" t="str">
            <v>550121</v>
          </cell>
          <cell r="B1163" t="str">
            <v xml:space="preserve">SLAMET DARSONO  IR  </v>
          </cell>
          <cell r="C1163" t="str">
            <v>03</v>
          </cell>
          <cell r="D1163" t="str">
            <v>01/10/1997</v>
          </cell>
          <cell r="E1163" t="str">
            <v>MANAJER RELIABILITAS</v>
          </cell>
          <cell r="F1163" t="str">
            <v>02</v>
          </cell>
          <cell r="G1163" t="str">
            <v>24/02/2004</v>
          </cell>
          <cell r="H1163">
            <v>19870</v>
          </cell>
          <cell r="I1163" t="str">
            <v>0000066676</v>
          </cell>
          <cell r="J1163" t="str">
            <v>S1</v>
          </cell>
          <cell r="K1163" t="str">
            <v>TEKNIK MESIN</v>
          </cell>
          <cell r="L1163" t="str">
            <v>PLAJU</v>
          </cell>
          <cell r="M1163" t="str">
            <v>25/04/1980</v>
          </cell>
          <cell r="N1163" t="str">
            <v>E13120</v>
          </cell>
          <cell r="O1163" t="str">
            <v>RELIABILITAS</v>
          </cell>
          <cell r="P1163">
            <v>6</v>
          </cell>
          <cell r="Q1163">
            <v>7</v>
          </cell>
          <cell r="R1163">
            <v>6</v>
          </cell>
          <cell r="S1163">
            <v>23.333333333333332</v>
          </cell>
          <cell r="T1163">
            <v>7</v>
          </cell>
          <cell r="U1163">
            <v>0</v>
          </cell>
          <cell r="V1163">
            <v>-1</v>
          </cell>
          <cell r="W1163">
            <v>50</v>
          </cell>
          <cell r="X1163">
            <v>39959</v>
          </cell>
        </row>
        <row r="1164">
          <cell r="A1164" t="str">
            <v>550154</v>
          </cell>
          <cell r="B1164" t="str">
            <v xml:space="preserve">H. SUPRIJOTO  IR  </v>
          </cell>
          <cell r="C1164" t="str">
            <v>03</v>
          </cell>
          <cell r="D1164" t="str">
            <v>01/04/2000</v>
          </cell>
          <cell r="E1164" t="str">
            <v>KA. BAG. INSPEKSI</v>
          </cell>
          <cell r="F1164" t="str">
            <v>03</v>
          </cell>
          <cell r="G1164" t="str">
            <v>21/12/2001</v>
          </cell>
          <cell r="H1164">
            <v>18845</v>
          </cell>
          <cell r="I1164" t="str">
            <v>0000066666</v>
          </cell>
          <cell r="J1164" t="str">
            <v>S1</v>
          </cell>
          <cell r="K1164" t="str">
            <v>TEKNIK MESIN</v>
          </cell>
          <cell r="L1164" t="str">
            <v>PLAJU</v>
          </cell>
          <cell r="M1164" t="str">
            <v>24/04/1980</v>
          </cell>
          <cell r="N1164" t="str">
            <v>E13122</v>
          </cell>
          <cell r="O1164" t="str">
            <v>INSPEKSI</v>
          </cell>
          <cell r="P1164">
            <v>6</v>
          </cell>
          <cell r="Q1164">
            <v>6</v>
          </cell>
          <cell r="R1164">
            <v>6</v>
          </cell>
          <cell r="S1164">
            <v>20</v>
          </cell>
          <cell r="T1164">
            <v>7</v>
          </cell>
          <cell r="U1164">
            <v>3</v>
          </cell>
          <cell r="V1164">
            <v>0</v>
          </cell>
          <cell r="W1164">
            <v>53</v>
          </cell>
          <cell r="X1164">
            <v>38934</v>
          </cell>
        </row>
        <row r="1165">
          <cell r="A1165" t="str">
            <v>550162</v>
          </cell>
          <cell r="B1165" t="str">
            <v>SUTAAT  H.  IR MBA MM</v>
          </cell>
          <cell r="C1165" t="str">
            <v>03</v>
          </cell>
          <cell r="D1165" t="str">
            <v>01/10/1997</v>
          </cell>
          <cell r="E1165" t="str">
            <v>KA. ENJ PEM</v>
          </cell>
          <cell r="F1165" t="str">
            <v>03</v>
          </cell>
          <cell r="G1165" t="str">
            <v>25/02/2004</v>
          </cell>
          <cell r="H1165">
            <v>18379</v>
          </cell>
          <cell r="I1165" t="str">
            <v>0000056666</v>
          </cell>
          <cell r="J1165" t="str">
            <v>S2</v>
          </cell>
          <cell r="K1165" t="str">
            <v>(S2) - MAGISTER MANAJEMEN/SWD</v>
          </cell>
          <cell r="L1165" t="str">
            <v>PLAJU</v>
          </cell>
          <cell r="M1165" t="str">
            <v>25/04/1980</v>
          </cell>
          <cell r="N1165" t="str">
            <v>E13A90</v>
          </cell>
          <cell r="O1165" t="str">
            <v>ENJ. PEM</v>
          </cell>
          <cell r="P1165">
            <v>6</v>
          </cell>
          <cell r="Q1165">
            <v>6</v>
          </cell>
          <cell r="R1165">
            <v>6</v>
          </cell>
          <cell r="S1165">
            <v>20</v>
          </cell>
          <cell r="T1165">
            <v>8</v>
          </cell>
          <cell r="U1165">
            <v>0</v>
          </cell>
          <cell r="V1165">
            <v>0</v>
          </cell>
          <cell r="W1165">
            <v>54</v>
          </cell>
          <cell r="X1165">
            <v>38468</v>
          </cell>
        </row>
        <row r="1166">
          <cell r="A1166" t="str">
            <v>550316</v>
          </cell>
          <cell r="B1166" t="str">
            <v xml:space="preserve">ACHMAD BUCHARI    </v>
          </cell>
          <cell r="C1166" t="str">
            <v>11</v>
          </cell>
          <cell r="D1166" t="str">
            <v>01/10/1999</v>
          </cell>
          <cell r="E1166" t="str">
            <v>DANTON KIL SEI.GERONG</v>
          </cell>
          <cell r="F1166" t="str">
            <v>10</v>
          </cell>
          <cell r="G1166" t="str">
            <v>15/11/2001</v>
          </cell>
          <cell r="H1166">
            <v>21970</v>
          </cell>
          <cell r="I1166" t="str">
            <v>0000055655</v>
          </cell>
          <cell r="J1166" t="str">
            <v>SMK</v>
          </cell>
          <cell r="K1166" t="str">
            <v>S E K  PLY MENENGAH</v>
          </cell>
          <cell r="L1166" t="str">
            <v>PLAJU</v>
          </cell>
          <cell r="M1166" t="str">
            <v>29/04/1980</v>
          </cell>
          <cell r="N1166" t="str">
            <v>E13630</v>
          </cell>
          <cell r="O1166" t="str">
            <v>SEKURITI</v>
          </cell>
          <cell r="P1166">
            <v>6</v>
          </cell>
          <cell r="Q1166">
            <v>5</v>
          </cell>
          <cell r="R1166">
            <v>5</v>
          </cell>
          <cell r="S1166">
            <v>16.666666666666668</v>
          </cell>
          <cell r="T1166">
            <v>3</v>
          </cell>
          <cell r="U1166">
            <v>3</v>
          </cell>
          <cell r="V1166">
            <v>-1</v>
          </cell>
          <cell r="W1166">
            <v>44</v>
          </cell>
          <cell r="X1166">
            <v>42059</v>
          </cell>
        </row>
        <row r="1167">
          <cell r="A1167" t="str">
            <v>550398</v>
          </cell>
          <cell r="B1167" t="str">
            <v xml:space="preserve">ANNI MULYANA  BSC  </v>
          </cell>
          <cell r="C1167" t="str">
            <v>08</v>
          </cell>
          <cell r="D1167" t="str">
            <v>01/04/2000</v>
          </cell>
          <cell r="E1167" t="str">
            <v>PWS. BEDAH &amp; ANAK</v>
          </cell>
          <cell r="F1167" t="str">
            <v>07</v>
          </cell>
          <cell r="G1167" t="str">
            <v>03/01/2000</v>
          </cell>
          <cell r="H1167">
            <v>20132</v>
          </cell>
          <cell r="I1167" t="str">
            <v>0000055566</v>
          </cell>
          <cell r="J1167" t="str">
            <v>D3</v>
          </cell>
          <cell r="K1167" t="str">
            <v>AKKES RAWAT UMUM</v>
          </cell>
          <cell r="L1167" t="str">
            <v>PLAJU</v>
          </cell>
          <cell r="M1167" t="str">
            <v>01/05/1980</v>
          </cell>
          <cell r="N1167" t="str">
            <v>E13Y60</v>
          </cell>
          <cell r="O1167" t="str">
            <v>INST. RAWAT INAP</v>
          </cell>
          <cell r="P1167">
            <v>5</v>
          </cell>
          <cell r="Q1167">
            <v>6</v>
          </cell>
          <cell r="R1167">
            <v>6</v>
          </cell>
          <cell r="S1167">
            <v>18.333333333333332</v>
          </cell>
          <cell r="T1167">
            <v>6</v>
          </cell>
          <cell r="U1167">
            <v>4</v>
          </cell>
          <cell r="V1167">
            <v>-1</v>
          </cell>
          <cell r="W1167">
            <v>49</v>
          </cell>
          <cell r="X1167">
            <v>40221</v>
          </cell>
        </row>
        <row r="1168">
          <cell r="A1168" t="str">
            <v>550543</v>
          </cell>
          <cell r="B1168" t="str">
            <v xml:space="preserve">HERNAWATI  AZ    </v>
          </cell>
          <cell r="C1168" t="str">
            <v>10</v>
          </cell>
          <cell r="D1168" t="str">
            <v>01/10/1999</v>
          </cell>
          <cell r="E1168" t="str">
            <v>AST. PERAWAT SHIFT I</v>
          </cell>
          <cell r="F1168" t="str">
            <v>08</v>
          </cell>
          <cell r="G1168" t="str">
            <v>03/01/2000</v>
          </cell>
          <cell r="H1168">
            <v>21039</v>
          </cell>
          <cell r="I1168" t="str">
            <v>0000065665</v>
          </cell>
          <cell r="J1168" t="str">
            <v>SMK</v>
          </cell>
          <cell r="K1168" t="str">
            <v>SEK PENGATUR RAWAT</v>
          </cell>
          <cell r="L1168" t="str">
            <v>PLAJU</v>
          </cell>
          <cell r="M1168" t="str">
            <v>02/05/1980</v>
          </cell>
          <cell r="N1168" t="str">
            <v>E13Y60</v>
          </cell>
          <cell r="O1168" t="str">
            <v>INST. RAWAT INAP</v>
          </cell>
          <cell r="P1168">
            <v>6</v>
          </cell>
          <cell r="Q1168">
            <v>6</v>
          </cell>
          <cell r="R1168">
            <v>5</v>
          </cell>
          <cell r="S1168">
            <v>18.333333333333332</v>
          </cell>
          <cell r="T1168">
            <v>3</v>
          </cell>
          <cell r="U1168">
            <v>4</v>
          </cell>
          <cell r="V1168">
            <v>-2</v>
          </cell>
          <cell r="W1168">
            <v>47</v>
          </cell>
          <cell r="X1168">
            <v>41128</v>
          </cell>
        </row>
        <row r="1169">
          <cell r="A1169" t="str">
            <v>550568</v>
          </cell>
          <cell r="B1169" t="str">
            <v xml:space="preserve">JAUHARO  AB    </v>
          </cell>
          <cell r="C1169" t="str">
            <v>09</v>
          </cell>
          <cell r="D1169" t="str">
            <v>01/04/2003</v>
          </cell>
          <cell r="E1169" t="str">
            <v>AST. PERAWAT SHIFT I</v>
          </cell>
          <cell r="F1169" t="str">
            <v>08</v>
          </cell>
          <cell r="G1169" t="str">
            <v>03/01/2000</v>
          </cell>
          <cell r="H1169">
            <v>21265</v>
          </cell>
          <cell r="I1169" t="str">
            <v>0000065665</v>
          </cell>
          <cell r="J1169" t="str">
            <v>SMK</v>
          </cell>
          <cell r="K1169" t="str">
            <v>SEK PENGATUR RAWAT</v>
          </cell>
          <cell r="L1169" t="str">
            <v>PLAJU</v>
          </cell>
          <cell r="M1169" t="str">
            <v>01/05/1980</v>
          </cell>
          <cell r="N1169" t="str">
            <v>E13Y60</v>
          </cell>
          <cell r="O1169" t="str">
            <v>INST. RAWAT INAP</v>
          </cell>
          <cell r="P1169">
            <v>6</v>
          </cell>
          <cell r="Q1169">
            <v>6</v>
          </cell>
          <cell r="R1169">
            <v>5</v>
          </cell>
          <cell r="S1169">
            <v>18.333333333333332</v>
          </cell>
          <cell r="T1169">
            <v>3</v>
          </cell>
          <cell r="U1169">
            <v>4</v>
          </cell>
          <cell r="V1169">
            <v>-1</v>
          </cell>
          <cell r="W1169">
            <v>46</v>
          </cell>
          <cell r="X1169">
            <v>41354</v>
          </cell>
        </row>
        <row r="1170">
          <cell r="A1170" t="str">
            <v>550754</v>
          </cell>
          <cell r="B1170" t="str">
            <v xml:space="preserve">SAKDIAH    </v>
          </cell>
          <cell r="C1170" t="str">
            <v>09</v>
          </cell>
          <cell r="D1170" t="str">
            <v>01/04/2002</v>
          </cell>
          <cell r="E1170" t="str">
            <v>AST. PERAWAT SHIFT I</v>
          </cell>
          <cell r="F1170" t="str">
            <v>08</v>
          </cell>
          <cell r="G1170" t="str">
            <v>03/01/2000</v>
          </cell>
          <cell r="H1170">
            <v>21037</v>
          </cell>
          <cell r="I1170" t="str">
            <v>0000055545</v>
          </cell>
          <cell r="J1170" t="str">
            <v>SMK</v>
          </cell>
          <cell r="K1170" t="str">
            <v>SEK PENGATUR RAWAT</v>
          </cell>
          <cell r="L1170" t="str">
            <v>PLAJU</v>
          </cell>
          <cell r="M1170" t="str">
            <v>01/05/1980</v>
          </cell>
          <cell r="N1170" t="str">
            <v>E13Y60</v>
          </cell>
          <cell r="O1170" t="str">
            <v>INST. RAWAT INAP</v>
          </cell>
          <cell r="P1170">
            <v>5</v>
          </cell>
          <cell r="Q1170">
            <v>4</v>
          </cell>
          <cell r="R1170">
            <v>5</v>
          </cell>
          <cell r="S1170">
            <v>13.333333333333334</v>
          </cell>
          <cell r="T1170">
            <v>3</v>
          </cell>
          <cell r="U1170">
            <v>4</v>
          </cell>
          <cell r="V1170">
            <v>-1</v>
          </cell>
          <cell r="W1170">
            <v>47</v>
          </cell>
          <cell r="X1170">
            <v>41126</v>
          </cell>
        </row>
        <row r="1171">
          <cell r="A1171" t="str">
            <v>550884</v>
          </cell>
          <cell r="B1171" t="str">
            <v xml:space="preserve">SUPARYO    </v>
          </cell>
          <cell r="C1171" t="str">
            <v>10</v>
          </cell>
          <cell r="D1171" t="str">
            <v>01/10/2002</v>
          </cell>
          <cell r="E1171" t="str">
            <v>PTR. TERMINAL/LLP</v>
          </cell>
          <cell r="F1171" t="str">
            <v>10</v>
          </cell>
          <cell r="G1171" t="str">
            <v>03/01/2000</v>
          </cell>
          <cell r="H1171">
            <v>20653</v>
          </cell>
          <cell r="I1171" t="str">
            <v>0000055654</v>
          </cell>
          <cell r="J1171" t="str">
            <v>SMA</v>
          </cell>
          <cell r="K1171" t="str">
            <v>S.M.A-C/SOSIAL</v>
          </cell>
          <cell r="L1171" t="str">
            <v>PLAJU</v>
          </cell>
          <cell r="M1171" t="str">
            <v>01/05/1980</v>
          </cell>
          <cell r="N1171" t="str">
            <v>E13540</v>
          </cell>
          <cell r="O1171" t="str">
            <v>MARINE</v>
          </cell>
          <cell r="P1171">
            <v>6</v>
          </cell>
          <cell r="Q1171">
            <v>5</v>
          </cell>
          <cell r="R1171">
            <v>4</v>
          </cell>
          <cell r="S1171">
            <v>15</v>
          </cell>
          <cell r="T1171">
            <v>3</v>
          </cell>
          <cell r="U1171">
            <v>4</v>
          </cell>
          <cell r="V1171">
            <v>0</v>
          </cell>
          <cell r="W1171">
            <v>48</v>
          </cell>
          <cell r="X1171">
            <v>40741</v>
          </cell>
        </row>
        <row r="1172">
          <cell r="A1172" t="str">
            <v>550998</v>
          </cell>
          <cell r="B1172" t="str">
            <v xml:space="preserve">VETERANY PURBA    </v>
          </cell>
          <cell r="C1172" t="str">
            <v>09</v>
          </cell>
          <cell r="D1172" t="str">
            <v>01/10/2000</v>
          </cell>
          <cell r="E1172" t="str">
            <v>AST. PERAWAT SHIFT I</v>
          </cell>
          <cell r="F1172" t="str">
            <v>08</v>
          </cell>
          <cell r="G1172" t="str">
            <v>03/01/2000</v>
          </cell>
          <cell r="H1172">
            <v>20841</v>
          </cell>
          <cell r="I1172" t="str">
            <v>0000065556</v>
          </cell>
          <cell r="J1172" t="str">
            <v>SMK</v>
          </cell>
          <cell r="K1172" t="str">
            <v>SEK PENGATUR RAWAT</v>
          </cell>
          <cell r="L1172" t="str">
            <v>PLAJU</v>
          </cell>
          <cell r="M1172" t="str">
            <v>02/05/1980</v>
          </cell>
          <cell r="N1172" t="str">
            <v>E13Y60</v>
          </cell>
          <cell r="O1172" t="str">
            <v>INST. RAWAT INAP</v>
          </cell>
          <cell r="P1172">
            <v>5</v>
          </cell>
          <cell r="Q1172">
            <v>5</v>
          </cell>
          <cell r="R1172">
            <v>6</v>
          </cell>
          <cell r="S1172">
            <v>16.666666666666668</v>
          </cell>
          <cell r="T1172">
            <v>3</v>
          </cell>
          <cell r="U1172">
            <v>4</v>
          </cell>
          <cell r="V1172">
            <v>-1</v>
          </cell>
          <cell r="W1172">
            <v>47</v>
          </cell>
          <cell r="X1172">
            <v>40929</v>
          </cell>
        </row>
        <row r="1173">
          <cell r="A1173" t="str">
            <v>551401</v>
          </cell>
          <cell r="B1173" t="str">
            <v xml:space="preserve">SYAFRIZAL    </v>
          </cell>
          <cell r="C1173" t="str">
            <v>10</v>
          </cell>
          <cell r="D1173" t="str">
            <v>01/10/2003</v>
          </cell>
          <cell r="E1173" t="str">
            <v>DANTON KILANG S.GERONG</v>
          </cell>
          <cell r="F1173" t="str">
            <v>10</v>
          </cell>
          <cell r="G1173" t="str">
            <v>30/09/2002</v>
          </cell>
          <cell r="H1173">
            <v>21080</v>
          </cell>
          <cell r="I1173" t="str">
            <v>0000055565</v>
          </cell>
          <cell r="J1173" t="str">
            <v>SMK</v>
          </cell>
          <cell r="K1173" t="str">
            <v>S.T.M</v>
          </cell>
          <cell r="L1173" t="str">
            <v>PLAJU</v>
          </cell>
          <cell r="M1173" t="str">
            <v>14/05/1980</v>
          </cell>
          <cell r="N1173" t="str">
            <v>E13630</v>
          </cell>
          <cell r="O1173" t="str">
            <v>SEKURITI</v>
          </cell>
          <cell r="P1173">
            <v>5</v>
          </cell>
          <cell r="Q1173">
            <v>6</v>
          </cell>
          <cell r="R1173">
            <v>5</v>
          </cell>
          <cell r="S1173">
            <v>16.666666666666668</v>
          </cell>
          <cell r="T1173">
            <v>3</v>
          </cell>
          <cell r="U1173">
            <v>2</v>
          </cell>
          <cell r="V1173">
            <v>0</v>
          </cell>
          <cell r="W1173">
            <v>47</v>
          </cell>
          <cell r="X1173">
            <v>41169</v>
          </cell>
        </row>
        <row r="1174">
          <cell r="A1174" t="str">
            <v>554626</v>
          </cell>
          <cell r="B1174" t="str">
            <v xml:space="preserve">NURDIN HS    </v>
          </cell>
          <cell r="C1174" t="str">
            <v>10</v>
          </cell>
          <cell r="D1174" t="str">
            <v>01/04/2001</v>
          </cell>
          <cell r="E1174" t="str">
            <v>PENGATUR GALANGAN</v>
          </cell>
          <cell r="F1174" t="str">
            <v>10</v>
          </cell>
          <cell r="G1174" t="str">
            <v>20/01/2003</v>
          </cell>
          <cell r="H1174">
            <v>21192</v>
          </cell>
          <cell r="I1174" t="str">
            <v>0000066535</v>
          </cell>
          <cell r="J1174" t="str">
            <v>SMP</v>
          </cell>
          <cell r="K1174" t="str">
            <v>S M P</v>
          </cell>
          <cell r="L1174" t="str">
            <v>PLAJU</v>
          </cell>
          <cell r="M1174" t="str">
            <v>15/05/1979</v>
          </cell>
          <cell r="N1174" t="str">
            <v>E13C00</v>
          </cell>
          <cell r="O1174" t="str">
            <v>DOK &amp; PKP</v>
          </cell>
          <cell r="P1174">
            <v>5</v>
          </cell>
          <cell r="Q1174">
            <v>3</v>
          </cell>
          <cell r="R1174">
            <v>5</v>
          </cell>
          <cell r="S1174">
            <v>11.666666666666666</v>
          </cell>
          <cell r="T1174">
            <v>2</v>
          </cell>
          <cell r="U1174">
            <v>1</v>
          </cell>
          <cell r="V1174">
            <v>0</v>
          </cell>
          <cell r="W1174">
            <v>46</v>
          </cell>
          <cell r="X1174">
            <v>41281</v>
          </cell>
        </row>
        <row r="1175">
          <cell r="A1175" t="str">
            <v>555096</v>
          </cell>
          <cell r="B1175" t="str">
            <v xml:space="preserve">SYAHBUDDIN H UMAR    </v>
          </cell>
          <cell r="C1175" t="str">
            <v>10</v>
          </cell>
          <cell r="D1175" t="str">
            <v>01/04/2003</v>
          </cell>
          <cell r="E1175" t="str">
            <v>DANTON KIL.PLAJU</v>
          </cell>
          <cell r="F1175" t="str">
            <v>10</v>
          </cell>
          <cell r="G1175" t="str">
            <v>02/01/2003</v>
          </cell>
          <cell r="H1175">
            <v>20955</v>
          </cell>
          <cell r="I1175" t="str">
            <v>0000056665</v>
          </cell>
          <cell r="J1175" t="str">
            <v>SMK</v>
          </cell>
          <cell r="K1175" t="str">
            <v>SMEA TATA BUKU</v>
          </cell>
          <cell r="L1175" t="str">
            <v>PLAJU</v>
          </cell>
          <cell r="M1175" t="str">
            <v>09/07/1980</v>
          </cell>
          <cell r="N1175" t="str">
            <v>E13630</v>
          </cell>
          <cell r="O1175" t="str">
            <v>SEKURITI</v>
          </cell>
          <cell r="P1175">
            <v>6</v>
          </cell>
          <cell r="Q1175">
            <v>6</v>
          </cell>
          <cell r="R1175">
            <v>5</v>
          </cell>
          <cell r="S1175">
            <v>18.333333333333332</v>
          </cell>
          <cell r="T1175">
            <v>3</v>
          </cell>
          <cell r="U1175">
            <v>1</v>
          </cell>
          <cell r="V1175">
            <v>0</v>
          </cell>
          <cell r="W1175">
            <v>47</v>
          </cell>
          <cell r="X1175">
            <v>41044</v>
          </cell>
        </row>
        <row r="1176">
          <cell r="A1176" t="str">
            <v>555128</v>
          </cell>
          <cell r="B1176" t="str">
            <v xml:space="preserve">AGUS WAHYUDI    </v>
          </cell>
          <cell r="C1176" t="str">
            <v>11</v>
          </cell>
          <cell r="D1176" t="str">
            <v>01/10/2002</v>
          </cell>
          <cell r="E1176" t="str">
            <v>DANRU PKP S.GERONG</v>
          </cell>
          <cell r="F1176" t="str">
            <v>11</v>
          </cell>
          <cell r="G1176" t="str">
            <v>16/04/2001</v>
          </cell>
          <cell r="H1176">
            <v>21767</v>
          </cell>
          <cell r="I1176" t="str">
            <v>0000066665</v>
          </cell>
          <cell r="J1176" t="str">
            <v>SMA</v>
          </cell>
          <cell r="K1176" t="str">
            <v>SMA.SOS/PERSAMAAN</v>
          </cell>
          <cell r="L1176" t="str">
            <v>PLAJU</v>
          </cell>
          <cell r="M1176" t="str">
            <v>10/07/1980</v>
          </cell>
          <cell r="N1176" t="str">
            <v>E13630</v>
          </cell>
          <cell r="O1176" t="str">
            <v>SEKURITI</v>
          </cell>
          <cell r="P1176">
            <v>6</v>
          </cell>
          <cell r="Q1176">
            <v>6</v>
          </cell>
          <cell r="R1176">
            <v>5</v>
          </cell>
          <cell r="S1176">
            <v>18.333333333333332</v>
          </cell>
          <cell r="T1176">
            <v>3</v>
          </cell>
          <cell r="U1176">
            <v>3</v>
          </cell>
          <cell r="V1176">
            <v>0</v>
          </cell>
          <cell r="W1176">
            <v>45</v>
          </cell>
          <cell r="X1176">
            <v>41856</v>
          </cell>
        </row>
        <row r="1177">
          <cell r="A1177" t="str">
            <v>555533</v>
          </cell>
          <cell r="B1177" t="str">
            <v xml:space="preserve">ISMANTO  SMPH  </v>
          </cell>
          <cell r="C1177" t="str">
            <v>07</v>
          </cell>
          <cell r="D1177" t="str">
            <v>01/04/1999</v>
          </cell>
          <cell r="E1177" t="str">
            <v>KA. INST PENMED</v>
          </cell>
          <cell r="F1177" t="str">
            <v>05</v>
          </cell>
          <cell r="G1177" t="str">
            <v>01/10/2003</v>
          </cell>
          <cell r="H1177">
            <v>19941</v>
          </cell>
          <cell r="I1177" t="str">
            <v>0000066665</v>
          </cell>
          <cell r="J1177" t="str">
            <v>D3</v>
          </cell>
          <cell r="K1177" t="str">
            <v>AKKES PHSIOTHRAPI</v>
          </cell>
          <cell r="L1177" t="str">
            <v>PLAJU</v>
          </cell>
          <cell r="M1177" t="str">
            <v>16/07/1980</v>
          </cell>
          <cell r="N1177" t="str">
            <v>E13YB0</v>
          </cell>
          <cell r="O1177" t="str">
            <v>INST. PENUNJANG MEDIS</v>
          </cell>
          <cell r="P1177">
            <v>6</v>
          </cell>
          <cell r="Q1177">
            <v>6</v>
          </cell>
          <cell r="R1177">
            <v>5</v>
          </cell>
          <cell r="S1177">
            <v>18.333333333333332</v>
          </cell>
          <cell r="T1177">
            <v>6</v>
          </cell>
          <cell r="U1177">
            <v>1</v>
          </cell>
          <cell r="V1177">
            <v>-2</v>
          </cell>
          <cell r="W1177">
            <v>50</v>
          </cell>
          <cell r="X1177">
            <v>40030</v>
          </cell>
        </row>
        <row r="1178">
          <cell r="A1178" t="str">
            <v>555558</v>
          </cell>
          <cell r="B1178" t="str">
            <v xml:space="preserve">RUSMIATY UMAR    </v>
          </cell>
          <cell r="C1178" t="str">
            <v>09</v>
          </cell>
          <cell r="D1178" t="str">
            <v>01/04/2002</v>
          </cell>
          <cell r="E1178" t="str">
            <v>SEKRETARIS BID. SI &amp; K</v>
          </cell>
          <cell r="F1178" t="str">
            <v>09</v>
          </cell>
          <cell r="G1178" t="str">
            <v>01/10/2000</v>
          </cell>
          <cell r="H1178">
            <v>20085</v>
          </cell>
          <cell r="I1178" t="str">
            <v>0000066655</v>
          </cell>
          <cell r="J1178" t="str">
            <v>SMK</v>
          </cell>
          <cell r="K1178" t="str">
            <v>SPMA / SKMA</v>
          </cell>
          <cell r="L1178" t="str">
            <v>PLAJU</v>
          </cell>
          <cell r="M1178" t="str">
            <v>01/11/1975</v>
          </cell>
          <cell r="N1178" t="str">
            <v>E13900</v>
          </cell>
          <cell r="O1178" t="str">
            <v>SI &amp; K</v>
          </cell>
          <cell r="P1178">
            <v>6</v>
          </cell>
          <cell r="Q1178">
            <v>5</v>
          </cell>
          <cell r="R1178">
            <v>5</v>
          </cell>
          <cell r="S1178">
            <v>16.666666666666668</v>
          </cell>
          <cell r="T1178">
            <v>3</v>
          </cell>
          <cell r="U1178">
            <v>4</v>
          </cell>
          <cell r="V1178">
            <v>0</v>
          </cell>
          <cell r="W1178">
            <v>50</v>
          </cell>
          <cell r="X1178">
            <v>40174</v>
          </cell>
        </row>
        <row r="1179">
          <cell r="A1179" t="str">
            <v>555574</v>
          </cell>
          <cell r="B1179" t="str">
            <v xml:space="preserve">WARTONO    </v>
          </cell>
          <cell r="C1179" t="str">
            <v>09</v>
          </cell>
          <cell r="D1179" t="str">
            <v>01/04/2003</v>
          </cell>
          <cell r="E1179" t="str">
            <v>PWS. RAD.TTP&amp;ELKA AUVIS</v>
          </cell>
          <cell r="F1179" t="str">
            <v>07</v>
          </cell>
          <cell r="G1179" t="str">
            <v>03/01/2000</v>
          </cell>
          <cell r="H1179">
            <v>18697</v>
          </cell>
          <cell r="I1179" t="str">
            <v>0000066655</v>
          </cell>
          <cell r="J1179" t="str">
            <v>SMA</v>
          </cell>
          <cell r="K1179" t="str">
            <v>S.M.A-B/PASPAL</v>
          </cell>
          <cell r="L1179" t="str">
            <v>PLAJU</v>
          </cell>
          <cell r="M1179" t="str">
            <v>22/06/1970</v>
          </cell>
          <cell r="N1179" t="str">
            <v>E13910</v>
          </cell>
          <cell r="O1179" t="str">
            <v>OPERASI</v>
          </cell>
          <cell r="P1179">
            <v>6</v>
          </cell>
          <cell r="Q1179">
            <v>5</v>
          </cell>
          <cell r="R1179">
            <v>5</v>
          </cell>
          <cell r="S1179">
            <v>16.666666666666668</v>
          </cell>
          <cell r="T1179">
            <v>3</v>
          </cell>
          <cell r="U1179">
            <v>4</v>
          </cell>
          <cell r="V1179">
            <v>-2</v>
          </cell>
          <cell r="W1179">
            <v>53</v>
          </cell>
          <cell r="X1179">
            <v>38786</v>
          </cell>
        </row>
        <row r="1180">
          <cell r="A1180" t="str">
            <v>555622</v>
          </cell>
          <cell r="B1180" t="str">
            <v xml:space="preserve">IRLAN HANAN    </v>
          </cell>
          <cell r="C1180" t="str">
            <v>09</v>
          </cell>
          <cell r="D1180" t="str">
            <v>01/04/1999</v>
          </cell>
          <cell r="E1180" t="str">
            <v>AST. RUANG PENYAKIT DALAM</v>
          </cell>
          <cell r="F1180" t="str">
            <v>08</v>
          </cell>
          <cell r="G1180" t="str">
            <v>03/01/2000</v>
          </cell>
          <cell r="H1180">
            <v>18137</v>
          </cell>
          <cell r="I1180" t="str">
            <v>0000055556</v>
          </cell>
          <cell r="J1180" t="str">
            <v>SMK</v>
          </cell>
          <cell r="K1180" t="str">
            <v>SEK PENGATUR RAWAT</v>
          </cell>
          <cell r="L1180" t="str">
            <v>PLAJU</v>
          </cell>
          <cell r="M1180" t="str">
            <v>19/07/1980</v>
          </cell>
          <cell r="N1180" t="str">
            <v>E13Y60</v>
          </cell>
          <cell r="O1180" t="str">
            <v>INST. RAWAT INAP</v>
          </cell>
          <cell r="P1180">
            <v>5</v>
          </cell>
          <cell r="Q1180">
            <v>5</v>
          </cell>
          <cell r="R1180">
            <v>6</v>
          </cell>
          <cell r="S1180">
            <v>16.666666666666668</v>
          </cell>
          <cell r="T1180">
            <v>3</v>
          </cell>
          <cell r="U1180">
            <v>4</v>
          </cell>
          <cell r="V1180">
            <v>-1</v>
          </cell>
          <cell r="W1180">
            <v>55</v>
          </cell>
          <cell r="X1180">
            <v>38226</v>
          </cell>
        </row>
        <row r="1181">
          <cell r="A1181" t="str">
            <v>555825</v>
          </cell>
          <cell r="B1181" t="str">
            <v xml:space="preserve">YOHANES ADIPATI    </v>
          </cell>
          <cell r="C1181" t="str">
            <v>11</v>
          </cell>
          <cell r="D1181" t="str">
            <v>01/10/2002</v>
          </cell>
          <cell r="E1181" t="str">
            <v>DANRU PAMSUS PERAIRAN</v>
          </cell>
          <cell r="F1181" t="str">
            <v>11</v>
          </cell>
          <cell r="G1181" t="str">
            <v>16/04/2001</v>
          </cell>
          <cell r="H1181">
            <v>21152</v>
          </cell>
          <cell r="I1181" t="str">
            <v>0000066654</v>
          </cell>
          <cell r="J1181" t="str">
            <v>SMA</v>
          </cell>
          <cell r="K1181" t="str">
            <v>SMA.SOS/PERSAMAAN</v>
          </cell>
          <cell r="L1181" t="str">
            <v>PLAJU</v>
          </cell>
          <cell r="M1181" t="str">
            <v>31/07/1980</v>
          </cell>
          <cell r="N1181" t="str">
            <v>E13630</v>
          </cell>
          <cell r="O1181" t="str">
            <v>SEKURITI</v>
          </cell>
          <cell r="P1181">
            <v>6</v>
          </cell>
          <cell r="Q1181">
            <v>5</v>
          </cell>
          <cell r="R1181">
            <v>4</v>
          </cell>
          <cell r="S1181">
            <v>15</v>
          </cell>
          <cell r="T1181">
            <v>3</v>
          </cell>
          <cell r="U1181">
            <v>3</v>
          </cell>
          <cell r="V1181">
            <v>0</v>
          </cell>
          <cell r="W1181">
            <v>47</v>
          </cell>
          <cell r="X1181">
            <v>41241</v>
          </cell>
        </row>
        <row r="1182">
          <cell r="A1182" t="str">
            <v>557712</v>
          </cell>
          <cell r="B1182" t="str">
            <v xml:space="preserve">IRSYANUSSARIF  SKM  </v>
          </cell>
          <cell r="C1182" t="str">
            <v>06</v>
          </cell>
          <cell r="D1182" t="str">
            <v>01/04/2003</v>
          </cell>
          <cell r="E1182" t="str">
            <v>PWSU. RAWAT INAP &amp; KHUSUS</v>
          </cell>
          <cell r="F1182" t="str">
            <v>06</v>
          </cell>
          <cell r="G1182" t="str">
            <v>02/01/2001</v>
          </cell>
          <cell r="H1182">
            <v>20676</v>
          </cell>
          <cell r="I1182" t="str">
            <v>0000065665</v>
          </cell>
          <cell r="J1182" t="str">
            <v>S1</v>
          </cell>
          <cell r="K1182" t="str">
            <v>SARJANA KESMAS</v>
          </cell>
          <cell r="L1182" t="str">
            <v>PLAJU</v>
          </cell>
          <cell r="M1182" t="str">
            <v>16/08/1980</v>
          </cell>
          <cell r="N1182" t="str">
            <v>E13Y60</v>
          </cell>
          <cell r="O1182" t="str">
            <v>INST. RAWAT INAP</v>
          </cell>
          <cell r="P1182">
            <v>6</v>
          </cell>
          <cell r="Q1182">
            <v>6</v>
          </cell>
          <cell r="R1182">
            <v>5</v>
          </cell>
          <cell r="S1182">
            <v>18.333333333333332</v>
          </cell>
          <cell r="T1182">
            <v>7</v>
          </cell>
          <cell r="U1182">
            <v>3</v>
          </cell>
          <cell r="V1182">
            <v>0</v>
          </cell>
          <cell r="W1182">
            <v>48</v>
          </cell>
          <cell r="X1182">
            <v>40764</v>
          </cell>
        </row>
        <row r="1183">
          <cell r="A1183" t="str">
            <v>557729</v>
          </cell>
          <cell r="B1183" t="str">
            <v xml:space="preserve">ISMAIL    </v>
          </cell>
          <cell r="C1183" t="str">
            <v>11</v>
          </cell>
          <cell r="D1183" t="str">
            <v>01/04/2001</v>
          </cell>
          <cell r="E1183" t="str">
            <v>MPPK S/D 31072004</v>
          </cell>
          <cell r="F1183" t="str">
            <v>11</v>
          </cell>
          <cell r="G1183" t="str">
            <v>29/07/2003</v>
          </cell>
          <cell r="H1183">
            <v>17743</v>
          </cell>
          <cell r="I1183" t="str">
            <v>0000066545</v>
          </cell>
          <cell r="J1183" t="str">
            <v>SMA</v>
          </cell>
          <cell r="K1183" t="str">
            <v>S.M.A-C/SOSIAL</v>
          </cell>
          <cell r="L1183" t="str">
            <v>SUNGAI GERONG</v>
          </cell>
          <cell r="M1183" t="str">
            <v>08/10/1975</v>
          </cell>
          <cell r="N1183" t="str">
            <v>E13730</v>
          </cell>
          <cell r="O1183" t="str">
            <v>H I K</v>
          </cell>
          <cell r="P1183">
            <v>5</v>
          </cell>
          <cell r="Q1183">
            <v>4</v>
          </cell>
          <cell r="R1183">
            <v>5</v>
          </cell>
          <cell r="S1183">
            <v>13.333333333333334</v>
          </cell>
          <cell r="T1183">
            <v>3</v>
          </cell>
          <cell r="U1183">
            <v>1</v>
          </cell>
          <cell r="V1183">
            <v>0</v>
          </cell>
          <cell r="W1183">
            <v>56</v>
          </cell>
          <cell r="X1183">
            <v>37831</v>
          </cell>
        </row>
        <row r="1184">
          <cell r="A1184" t="str">
            <v>557737</v>
          </cell>
          <cell r="B1184" t="str">
            <v xml:space="preserve">KARTINI    </v>
          </cell>
          <cell r="C1184" t="str">
            <v>08</v>
          </cell>
          <cell r="D1184" t="str">
            <v>01/04/2001</v>
          </cell>
          <cell r="E1184" t="str">
            <v>AST. PRWT KEBID/KANDUNGAN</v>
          </cell>
          <cell r="F1184" t="str">
            <v>08</v>
          </cell>
          <cell r="G1184" t="str">
            <v>03/01/2000</v>
          </cell>
          <cell r="H1184">
            <v>18528</v>
          </cell>
          <cell r="I1184" t="str">
            <v>0000055565</v>
          </cell>
          <cell r="J1184" t="str">
            <v>SMK</v>
          </cell>
          <cell r="K1184" t="str">
            <v>SEK BIDAN</v>
          </cell>
          <cell r="L1184" t="str">
            <v>PLAJU</v>
          </cell>
          <cell r="M1184" t="str">
            <v>16/08/1980</v>
          </cell>
          <cell r="N1184" t="str">
            <v>E13Y60</v>
          </cell>
          <cell r="O1184" t="str">
            <v>INST. RAWAT INAP</v>
          </cell>
          <cell r="P1184">
            <v>5</v>
          </cell>
          <cell r="Q1184">
            <v>6</v>
          </cell>
          <cell r="R1184">
            <v>5</v>
          </cell>
          <cell r="S1184">
            <v>16.666666666666668</v>
          </cell>
          <cell r="T1184">
            <v>3</v>
          </cell>
          <cell r="U1184">
            <v>4</v>
          </cell>
          <cell r="V1184">
            <v>0</v>
          </cell>
          <cell r="W1184">
            <v>54</v>
          </cell>
          <cell r="X1184">
            <v>38617</v>
          </cell>
        </row>
        <row r="1185">
          <cell r="A1185" t="str">
            <v>557786</v>
          </cell>
          <cell r="B1185" t="str">
            <v xml:space="preserve">SUHAIRI    </v>
          </cell>
          <cell r="C1185" t="str">
            <v>10</v>
          </cell>
          <cell r="D1185" t="str">
            <v>01/04/2003</v>
          </cell>
          <cell r="E1185" t="str">
            <v>AST. KEPEGAWAIAN &amp; DIKLAT</v>
          </cell>
          <cell r="F1185" t="str">
            <v>09</v>
          </cell>
          <cell r="G1185" t="str">
            <v>01/09/2002</v>
          </cell>
          <cell r="H1185">
            <v>18271</v>
          </cell>
          <cell r="I1185" t="str">
            <v>0000055566</v>
          </cell>
          <cell r="J1185" t="str">
            <v>SMK</v>
          </cell>
          <cell r="K1185" t="str">
            <v>S.M.E.A  PERUSAHAAN</v>
          </cell>
          <cell r="L1185" t="str">
            <v>PLAJU</v>
          </cell>
          <cell r="M1185" t="str">
            <v>08/02/1978</v>
          </cell>
          <cell r="N1185" t="str">
            <v>E13Y30</v>
          </cell>
          <cell r="O1185" t="str">
            <v>LAYANAN &amp; ADM/RS</v>
          </cell>
          <cell r="P1185">
            <v>5</v>
          </cell>
          <cell r="Q1185">
            <v>6</v>
          </cell>
          <cell r="R1185">
            <v>6</v>
          </cell>
          <cell r="S1185">
            <v>18.333333333333332</v>
          </cell>
          <cell r="T1185">
            <v>3</v>
          </cell>
          <cell r="U1185">
            <v>2</v>
          </cell>
          <cell r="V1185">
            <v>-1</v>
          </cell>
          <cell r="W1185">
            <v>54</v>
          </cell>
          <cell r="X1185">
            <v>38360</v>
          </cell>
        </row>
        <row r="1186">
          <cell r="A1186" t="str">
            <v>557794</v>
          </cell>
          <cell r="B1186" t="str">
            <v xml:space="preserve">SUMIATUN BUSAR    </v>
          </cell>
          <cell r="C1186" t="str">
            <v>11</v>
          </cell>
          <cell r="D1186" t="str">
            <v>01/04/2003</v>
          </cell>
          <cell r="E1186" t="str">
            <v>AST. PAS/AKOMODASI &amp; FORM</v>
          </cell>
          <cell r="F1186" t="str">
            <v>08</v>
          </cell>
          <cell r="G1186" t="str">
            <v>01/12/2003</v>
          </cell>
          <cell r="H1186">
            <v>21660</v>
          </cell>
          <cell r="I1186" t="str">
            <v>0000045555</v>
          </cell>
          <cell r="J1186" t="str">
            <v>SMA</v>
          </cell>
          <cell r="K1186" t="str">
            <v>SMA-SOSIAL/PERSAMAAN</v>
          </cell>
          <cell r="L1186" t="str">
            <v>PLAJU</v>
          </cell>
          <cell r="M1186" t="str">
            <v>01/08/1977</v>
          </cell>
          <cell r="N1186" t="str">
            <v>E13730</v>
          </cell>
          <cell r="O1186" t="str">
            <v>H I K</v>
          </cell>
          <cell r="P1186">
            <v>5</v>
          </cell>
          <cell r="Q1186">
            <v>5</v>
          </cell>
          <cell r="R1186">
            <v>5</v>
          </cell>
          <cell r="S1186">
            <v>15</v>
          </cell>
          <cell r="T1186">
            <v>3</v>
          </cell>
          <cell r="U1186">
            <v>1</v>
          </cell>
          <cell r="V1186">
            <v>-3</v>
          </cell>
          <cell r="W1186">
            <v>45</v>
          </cell>
          <cell r="X1186">
            <v>41749</v>
          </cell>
        </row>
        <row r="1187">
          <cell r="A1187" t="str">
            <v>557801</v>
          </cell>
          <cell r="B1187" t="str">
            <v xml:space="preserve">SUPARMAN    </v>
          </cell>
          <cell r="C1187" t="str">
            <v>12</v>
          </cell>
          <cell r="D1187" t="str">
            <v>01/10/1999</v>
          </cell>
          <cell r="E1187" t="str">
            <v>PTR. DISTRIBUSI RWT INAP</v>
          </cell>
          <cell r="F1187" t="str">
            <v>10</v>
          </cell>
          <cell r="G1187" t="str">
            <v>01/09/2002</v>
          </cell>
          <cell r="H1187">
            <v>19322</v>
          </cell>
          <cell r="I1187" t="str">
            <v>0000055555</v>
          </cell>
          <cell r="J1187" t="str">
            <v>SD</v>
          </cell>
          <cell r="K1187" t="str">
            <v>SD KELAS VI</v>
          </cell>
          <cell r="L1187" t="str">
            <v>PLAJU</v>
          </cell>
          <cell r="M1187" t="str">
            <v>02/06/1975</v>
          </cell>
          <cell r="N1187" t="str">
            <v>E13YC0</v>
          </cell>
          <cell r="O1187" t="str">
            <v>INST. FARMASI</v>
          </cell>
          <cell r="P1187">
            <v>5</v>
          </cell>
          <cell r="Q1187">
            <v>5</v>
          </cell>
          <cell r="R1187">
            <v>5</v>
          </cell>
          <cell r="S1187">
            <v>15</v>
          </cell>
          <cell r="T1187">
            <v>1</v>
          </cell>
          <cell r="U1187">
            <v>2</v>
          </cell>
          <cell r="V1187">
            <v>-2</v>
          </cell>
          <cell r="W1187">
            <v>52</v>
          </cell>
          <cell r="X1187">
            <v>39410</v>
          </cell>
        </row>
        <row r="1188">
          <cell r="A1188" t="str">
            <v>558409</v>
          </cell>
          <cell r="B1188" t="str">
            <v xml:space="preserve">SLAMET HARIONO    </v>
          </cell>
          <cell r="C1188" t="str">
            <v>11</v>
          </cell>
          <cell r="D1188" t="str">
            <v>11/06/2002</v>
          </cell>
          <cell r="E1188" t="str">
            <v>DANTON KILANG S.GERONG</v>
          </cell>
          <cell r="F1188" t="str">
            <v>10</v>
          </cell>
          <cell r="G1188" t="str">
            <v>30/09/2002</v>
          </cell>
          <cell r="H1188">
            <v>20942</v>
          </cell>
          <cell r="I1188" t="str">
            <v>0000065565</v>
          </cell>
          <cell r="J1188" t="str">
            <v>SMA</v>
          </cell>
          <cell r="K1188" t="str">
            <v>S.M.A / SOSIAL</v>
          </cell>
          <cell r="L1188" t="str">
            <v>SUNGAI GERONG</v>
          </cell>
          <cell r="M1188" t="str">
            <v>27/08/1980</v>
          </cell>
          <cell r="N1188" t="str">
            <v>E13630</v>
          </cell>
          <cell r="O1188" t="str">
            <v>SEKURITI</v>
          </cell>
          <cell r="P1188">
            <v>5</v>
          </cell>
          <cell r="Q1188">
            <v>6</v>
          </cell>
          <cell r="R1188">
            <v>5</v>
          </cell>
          <cell r="S1188">
            <v>16.666666666666668</v>
          </cell>
          <cell r="T1188">
            <v>3</v>
          </cell>
          <cell r="U1188">
            <v>2</v>
          </cell>
          <cell r="V1188">
            <v>-1</v>
          </cell>
          <cell r="W1188">
            <v>47</v>
          </cell>
          <cell r="X1188">
            <v>41031</v>
          </cell>
        </row>
        <row r="1189">
          <cell r="A1189" t="str">
            <v>558911</v>
          </cell>
          <cell r="B1189" t="str">
            <v xml:space="preserve">NGADINO    </v>
          </cell>
          <cell r="C1189" t="str">
            <v>11</v>
          </cell>
          <cell r="D1189" t="str">
            <v>01/10/1998</v>
          </cell>
          <cell r="E1189" t="str">
            <v>AST. OPERASI</v>
          </cell>
          <cell r="F1189" t="str">
            <v>08</v>
          </cell>
          <cell r="G1189" t="str">
            <v>20/12/2002</v>
          </cell>
          <cell r="H1189">
            <v>18401</v>
          </cell>
          <cell r="I1189" t="str">
            <v>0000054556</v>
          </cell>
          <cell r="J1189" t="str">
            <v>SMA</v>
          </cell>
          <cell r="K1189" t="str">
            <v>S.M.A / SOSIAL</v>
          </cell>
          <cell r="L1189" t="str">
            <v>PLAJU</v>
          </cell>
          <cell r="M1189" t="str">
            <v>28/10/1970</v>
          </cell>
          <cell r="N1189" t="str">
            <v>E13760</v>
          </cell>
          <cell r="O1189" t="str">
            <v>DIKLAT</v>
          </cell>
          <cell r="P1189">
            <v>5</v>
          </cell>
          <cell r="Q1189">
            <v>5</v>
          </cell>
          <cell r="R1189">
            <v>6</v>
          </cell>
          <cell r="S1189">
            <v>16.666666666666668</v>
          </cell>
          <cell r="T1189">
            <v>3</v>
          </cell>
          <cell r="U1189">
            <v>2</v>
          </cell>
          <cell r="V1189">
            <v>-3</v>
          </cell>
          <cell r="W1189">
            <v>54</v>
          </cell>
          <cell r="X1189">
            <v>38490</v>
          </cell>
        </row>
        <row r="1190">
          <cell r="A1190" t="str">
            <v>559924</v>
          </cell>
          <cell r="B1190" t="str">
            <v xml:space="preserve">DADANG SUHANDA    </v>
          </cell>
          <cell r="C1190" t="str">
            <v>11</v>
          </cell>
          <cell r="D1190" t="str">
            <v>01/10/2002</v>
          </cell>
          <cell r="E1190" t="str">
            <v>DANRU KIL SG SEK SELATAN</v>
          </cell>
          <cell r="F1190" t="str">
            <v>11</v>
          </cell>
          <cell r="G1190" t="str">
            <v>16/04/2001</v>
          </cell>
          <cell r="H1190">
            <v>22175</v>
          </cell>
          <cell r="I1190" t="str">
            <v>0000056665</v>
          </cell>
          <cell r="J1190" t="str">
            <v>SMA</v>
          </cell>
          <cell r="K1190" t="str">
            <v>SMA.SOS/PERSAMAAN</v>
          </cell>
          <cell r="L1190" t="str">
            <v>PLAJU</v>
          </cell>
          <cell r="M1190" t="str">
            <v>17/09/1980</v>
          </cell>
          <cell r="N1190" t="str">
            <v>E13630</v>
          </cell>
          <cell r="O1190" t="str">
            <v>SEKURITI</v>
          </cell>
          <cell r="P1190">
            <v>6</v>
          </cell>
          <cell r="Q1190">
            <v>6</v>
          </cell>
          <cell r="R1190">
            <v>5</v>
          </cell>
          <cell r="S1190">
            <v>18.333333333333332</v>
          </cell>
          <cell r="T1190">
            <v>3</v>
          </cell>
          <cell r="U1190">
            <v>3</v>
          </cell>
          <cell r="V1190">
            <v>0</v>
          </cell>
          <cell r="W1190">
            <v>44</v>
          </cell>
          <cell r="X1190">
            <v>42263</v>
          </cell>
        </row>
        <row r="1191">
          <cell r="A1191" t="str">
            <v>561721</v>
          </cell>
          <cell r="B1191" t="str">
            <v xml:space="preserve">ZUZMAN HERMANSYAH    </v>
          </cell>
          <cell r="C1191" t="str">
            <v>10</v>
          </cell>
          <cell r="D1191" t="str">
            <v>01/04/2003</v>
          </cell>
          <cell r="E1191" t="str">
            <v>PTR. SHIFT OPS &amp; QC</v>
          </cell>
          <cell r="F1191" t="str">
            <v>10</v>
          </cell>
          <cell r="G1191" t="str">
            <v>01/10/2002</v>
          </cell>
          <cell r="H1191">
            <v>21059</v>
          </cell>
          <cell r="I1191" t="str">
            <v>0000066665</v>
          </cell>
          <cell r="J1191" t="str">
            <v>SMK</v>
          </cell>
          <cell r="K1191" t="str">
            <v>SMT. PERKAPALAN</v>
          </cell>
          <cell r="L1191" t="str">
            <v>PLAJU</v>
          </cell>
          <cell r="M1191" t="str">
            <v>21/10/1980</v>
          </cell>
          <cell r="N1191" t="str">
            <v>E13C00</v>
          </cell>
          <cell r="O1191" t="str">
            <v>DOK &amp; PKP</v>
          </cell>
          <cell r="P1191">
            <v>6</v>
          </cell>
          <cell r="Q1191">
            <v>6</v>
          </cell>
          <cell r="R1191">
            <v>5</v>
          </cell>
          <cell r="S1191">
            <v>18.333333333333332</v>
          </cell>
          <cell r="T1191">
            <v>3</v>
          </cell>
          <cell r="U1191">
            <v>2</v>
          </cell>
          <cell r="V1191">
            <v>0</v>
          </cell>
          <cell r="W1191">
            <v>47</v>
          </cell>
          <cell r="X1191">
            <v>41148</v>
          </cell>
        </row>
        <row r="1192">
          <cell r="A1192" t="str">
            <v>563471</v>
          </cell>
          <cell r="B1192" t="str">
            <v xml:space="preserve">DARWIS    </v>
          </cell>
          <cell r="C1192" t="str">
            <v>10</v>
          </cell>
          <cell r="D1192" t="str">
            <v>01/04/2003</v>
          </cell>
          <cell r="E1192" t="str">
            <v>PTR. SARANA PAM</v>
          </cell>
          <cell r="F1192" t="str">
            <v>10</v>
          </cell>
          <cell r="G1192" t="str">
            <v>02/06/2000</v>
          </cell>
          <cell r="H1192">
            <v>21891</v>
          </cell>
          <cell r="I1192" t="str">
            <v>0000066665</v>
          </cell>
          <cell r="J1192" t="str">
            <v>SMK</v>
          </cell>
          <cell r="K1192" t="str">
            <v>S.T.M</v>
          </cell>
          <cell r="L1192" t="str">
            <v>PLAJU</v>
          </cell>
          <cell r="M1192" t="str">
            <v>03/12/1980</v>
          </cell>
          <cell r="N1192" t="str">
            <v>E13630</v>
          </cell>
          <cell r="O1192" t="str">
            <v>SEKURITI</v>
          </cell>
          <cell r="P1192">
            <v>6</v>
          </cell>
          <cell r="Q1192">
            <v>6</v>
          </cell>
          <cell r="R1192">
            <v>5</v>
          </cell>
          <cell r="S1192">
            <v>18.333333333333332</v>
          </cell>
          <cell r="T1192">
            <v>3</v>
          </cell>
          <cell r="U1192">
            <v>4</v>
          </cell>
          <cell r="V1192">
            <v>0</v>
          </cell>
          <cell r="W1192">
            <v>45</v>
          </cell>
          <cell r="X1192">
            <v>41980</v>
          </cell>
        </row>
        <row r="1193">
          <cell r="A1193" t="str">
            <v>563503</v>
          </cell>
          <cell r="B1193" t="str">
            <v xml:space="preserve">ASDIN MAT AKHIR    </v>
          </cell>
          <cell r="C1193" t="str">
            <v>10</v>
          </cell>
          <cell r="D1193" t="str">
            <v>01/10/2002</v>
          </cell>
          <cell r="E1193" t="str">
            <v>PTR. SHIFT OPS &amp; QC</v>
          </cell>
          <cell r="F1193" t="str">
            <v>10</v>
          </cell>
          <cell r="G1193" t="str">
            <v>01/05/2002</v>
          </cell>
          <cell r="H1193">
            <v>20308</v>
          </cell>
          <cell r="I1193" t="str">
            <v>0000066555</v>
          </cell>
          <cell r="J1193" t="str">
            <v>SMK</v>
          </cell>
          <cell r="K1193" t="str">
            <v>S.M.E.A  TATA NIAGA</v>
          </cell>
          <cell r="L1193" t="str">
            <v>PLAJU</v>
          </cell>
          <cell r="M1193" t="str">
            <v>09/12/1980</v>
          </cell>
          <cell r="N1193" t="str">
            <v>E13C00</v>
          </cell>
          <cell r="O1193" t="str">
            <v>DOK &amp; PKP</v>
          </cell>
          <cell r="P1193">
            <v>5</v>
          </cell>
          <cell r="Q1193">
            <v>5</v>
          </cell>
          <cell r="R1193">
            <v>5</v>
          </cell>
          <cell r="S1193">
            <v>15</v>
          </cell>
          <cell r="T1193">
            <v>3</v>
          </cell>
          <cell r="U1193">
            <v>2</v>
          </cell>
          <cell r="V1193">
            <v>0</v>
          </cell>
          <cell r="W1193">
            <v>49</v>
          </cell>
          <cell r="X1193">
            <v>40397</v>
          </cell>
        </row>
        <row r="1194">
          <cell r="A1194" t="str">
            <v>564662</v>
          </cell>
          <cell r="B1194" t="str">
            <v xml:space="preserve">WALUYO    </v>
          </cell>
          <cell r="C1194" t="str">
            <v>05</v>
          </cell>
          <cell r="D1194" t="str">
            <v>01/04/2003</v>
          </cell>
          <cell r="E1194" t="str">
            <v>MPPK S/D 30042004</v>
          </cell>
          <cell r="F1194" t="str">
            <v>05</v>
          </cell>
          <cell r="G1194" t="str">
            <v>15/04/2003</v>
          </cell>
          <cell r="H1194">
            <v>17638</v>
          </cell>
          <cell r="I1194" t="str">
            <v>0000045565</v>
          </cell>
          <cell r="L1194" t="str">
            <v>PLAJU</v>
          </cell>
          <cell r="M1194" t="str">
            <v>10/01/1976</v>
          </cell>
          <cell r="N1194" t="str">
            <v>E13730</v>
          </cell>
          <cell r="O1194" t="str">
            <v>H I K</v>
          </cell>
          <cell r="P1194">
            <v>5</v>
          </cell>
          <cell r="Q1194">
            <v>6</v>
          </cell>
          <cell r="R1194">
            <v>5</v>
          </cell>
          <cell r="S1194">
            <v>16.666666666666668</v>
          </cell>
          <cell r="T1194" t="e">
            <v>#N/A</v>
          </cell>
          <cell r="U1194">
            <v>1</v>
          </cell>
          <cell r="V1194">
            <v>0</v>
          </cell>
          <cell r="W1194">
            <v>56</v>
          </cell>
          <cell r="X1194">
            <v>37726</v>
          </cell>
        </row>
        <row r="1195">
          <cell r="A1195" t="str">
            <v>573329</v>
          </cell>
          <cell r="B1195" t="str">
            <v xml:space="preserve">SYAIFUL ANDHIE  SH  </v>
          </cell>
          <cell r="C1195" t="str">
            <v>07</v>
          </cell>
          <cell r="D1195" t="str">
            <v>01/10/2003</v>
          </cell>
          <cell r="E1195" t="str">
            <v>ANALIS SYSTEM PROSEDURE</v>
          </cell>
          <cell r="F1195" t="str">
            <v>06</v>
          </cell>
          <cell r="G1195" t="str">
            <v>16/07/2002</v>
          </cell>
          <cell r="H1195">
            <v>18012</v>
          </cell>
          <cell r="I1195" t="str">
            <v>0000066555</v>
          </cell>
          <cell r="J1195" t="str">
            <v>S1</v>
          </cell>
          <cell r="K1195" t="str">
            <v>HUKUM PERDATA</v>
          </cell>
          <cell r="L1195" t="str">
            <v>PLAJU</v>
          </cell>
          <cell r="M1195" t="str">
            <v>07/06/1973</v>
          </cell>
          <cell r="N1195" t="str">
            <v>E13740</v>
          </cell>
          <cell r="O1195" t="str">
            <v>O &amp; P</v>
          </cell>
          <cell r="P1195">
            <v>5</v>
          </cell>
          <cell r="Q1195">
            <v>5</v>
          </cell>
          <cell r="R1195">
            <v>5</v>
          </cell>
          <cell r="S1195">
            <v>15</v>
          </cell>
          <cell r="T1195">
            <v>7</v>
          </cell>
          <cell r="U1195">
            <v>2</v>
          </cell>
          <cell r="V1195">
            <v>-1</v>
          </cell>
          <cell r="W1195">
            <v>55</v>
          </cell>
          <cell r="X1195">
            <v>38101</v>
          </cell>
        </row>
        <row r="1196">
          <cell r="A1196" t="str">
            <v>575532</v>
          </cell>
          <cell r="B1196" t="str">
            <v xml:space="preserve">RACHMAN ABUNAMAN    </v>
          </cell>
          <cell r="C1196" t="str">
            <v>09</v>
          </cell>
          <cell r="D1196" t="str">
            <v>01/10/2000</v>
          </cell>
          <cell r="E1196" t="str">
            <v>TEKNISI SCAFFOLD</v>
          </cell>
          <cell r="F1196" t="str">
            <v>08</v>
          </cell>
          <cell r="G1196" t="str">
            <v>01/07/2003</v>
          </cell>
          <cell r="H1196">
            <v>18065</v>
          </cell>
          <cell r="I1196" t="str">
            <v>0000055555</v>
          </cell>
          <cell r="J1196" t="str">
            <v>SMK</v>
          </cell>
          <cell r="K1196" t="str">
            <v>SMEA TATA NIAGA</v>
          </cell>
          <cell r="L1196" t="str">
            <v>PLAJU</v>
          </cell>
          <cell r="M1196" t="str">
            <v>02/01/1975</v>
          </cell>
          <cell r="N1196" t="str">
            <v>E13A50</v>
          </cell>
          <cell r="O1196" t="str">
            <v>BENGKEL</v>
          </cell>
          <cell r="P1196">
            <v>5</v>
          </cell>
          <cell r="Q1196">
            <v>5</v>
          </cell>
          <cell r="R1196">
            <v>5</v>
          </cell>
          <cell r="S1196">
            <v>15</v>
          </cell>
          <cell r="T1196">
            <v>3</v>
          </cell>
          <cell r="U1196">
            <v>1</v>
          </cell>
          <cell r="V1196">
            <v>-1</v>
          </cell>
          <cell r="W1196">
            <v>55</v>
          </cell>
          <cell r="X1196">
            <v>38154</v>
          </cell>
        </row>
        <row r="1197">
          <cell r="A1197" t="str">
            <v>576545</v>
          </cell>
          <cell r="B1197" t="str">
            <v xml:space="preserve">SUPARMI    </v>
          </cell>
          <cell r="C1197" t="str">
            <v>08</v>
          </cell>
          <cell r="D1197" t="str">
            <v>01/04/2000</v>
          </cell>
          <cell r="E1197" t="str">
            <v>AST. PRWT POLI SATELIT</v>
          </cell>
          <cell r="F1197" t="str">
            <v>08</v>
          </cell>
          <cell r="G1197" t="str">
            <v>03/01/2000</v>
          </cell>
          <cell r="H1197">
            <v>19910</v>
          </cell>
          <cell r="I1197" t="str">
            <v>0000065555</v>
          </cell>
          <cell r="J1197" t="str">
            <v>SMK</v>
          </cell>
          <cell r="K1197" t="str">
            <v>SEK PENGATUR RAWAT</v>
          </cell>
          <cell r="L1197" t="str">
            <v>PLAJU</v>
          </cell>
          <cell r="M1197" t="str">
            <v>02/08/1976</v>
          </cell>
          <cell r="N1197" t="str">
            <v>E13Y50</v>
          </cell>
          <cell r="O1197" t="str">
            <v>INST. RAWAT JALAN</v>
          </cell>
          <cell r="P1197">
            <v>5</v>
          </cell>
          <cell r="Q1197">
            <v>5</v>
          </cell>
          <cell r="R1197">
            <v>5</v>
          </cell>
          <cell r="S1197">
            <v>15</v>
          </cell>
          <cell r="T1197">
            <v>3</v>
          </cell>
          <cell r="U1197">
            <v>4</v>
          </cell>
          <cell r="V1197">
            <v>0</v>
          </cell>
          <cell r="W1197">
            <v>50</v>
          </cell>
          <cell r="X1197">
            <v>39999</v>
          </cell>
        </row>
        <row r="1198">
          <cell r="A1198" t="str">
            <v>578043</v>
          </cell>
          <cell r="B1198" t="str">
            <v xml:space="preserve">SUPAKSO H.A.B  IR  </v>
          </cell>
          <cell r="C1198" t="str">
            <v>P1</v>
          </cell>
          <cell r="D1198" t="str">
            <v>01/10/2003</v>
          </cell>
          <cell r="E1198" t="str">
            <v>GENERAL MANAGER UP-III</v>
          </cell>
          <cell r="F1198" t="str">
            <v>P1</v>
          </cell>
          <cell r="G1198" t="str">
            <v>27/03/2003</v>
          </cell>
          <cell r="H1198">
            <v>18025</v>
          </cell>
          <cell r="I1198" t="str">
            <v>0000066656</v>
          </cell>
          <cell r="J1198" t="str">
            <v>S1</v>
          </cell>
          <cell r="K1198" t="str">
            <v>TEKNIK MESIN</v>
          </cell>
          <cell r="L1198" t="str">
            <v>PLAJU</v>
          </cell>
          <cell r="M1198" t="str">
            <v>10/09/1979</v>
          </cell>
          <cell r="N1198" t="str">
            <v>E13000</v>
          </cell>
          <cell r="O1198" t="str">
            <v>GM. UP-III</v>
          </cell>
          <cell r="P1198">
            <v>6</v>
          </cell>
          <cell r="Q1198">
            <v>5</v>
          </cell>
          <cell r="R1198">
            <v>6</v>
          </cell>
          <cell r="S1198">
            <v>18.333333333333332</v>
          </cell>
          <cell r="T1198">
            <v>7</v>
          </cell>
          <cell r="U1198">
            <v>1</v>
          </cell>
          <cell r="V1198" t="e">
            <v>#VALUE!</v>
          </cell>
          <cell r="W1198">
            <v>55</v>
          </cell>
          <cell r="X1198">
            <v>38114</v>
          </cell>
        </row>
        <row r="1199">
          <cell r="A1199" t="str">
            <v>578546</v>
          </cell>
          <cell r="B1199" t="str">
            <v xml:space="preserve">MUSLICH YUNUS  IR  </v>
          </cell>
          <cell r="C1199" t="str">
            <v>03</v>
          </cell>
          <cell r="D1199" t="str">
            <v>01/10/1998</v>
          </cell>
          <cell r="E1199" t="str">
            <v>KA. PEM. II.</v>
          </cell>
          <cell r="F1199" t="str">
            <v>03</v>
          </cell>
          <cell r="G1199" t="str">
            <v>31/12/2000</v>
          </cell>
          <cell r="H1199">
            <v>18581</v>
          </cell>
          <cell r="I1199" t="str">
            <v>0000066666</v>
          </cell>
          <cell r="J1199" t="str">
            <v>S1</v>
          </cell>
          <cell r="K1199" t="str">
            <v>TEKNIK MESIN</v>
          </cell>
          <cell r="L1199" t="str">
            <v>PLAJU</v>
          </cell>
          <cell r="M1199" t="str">
            <v>02/06/1980</v>
          </cell>
          <cell r="N1199" t="str">
            <v>E13A30</v>
          </cell>
          <cell r="O1199" t="str">
            <v>PEM-II</v>
          </cell>
          <cell r="P1199">
            <v>6</v>
          </cell>
          <cell r="Q1199">
            <v>6</v>
          </cell>
          <cell r="R1199">
            <v>6</v>
          </cell>
          <cell r="S1199">
            <v>20</v>
          </cell>
          <cell r="T1199">
            <v>7</v>
          </cell>
          <cell r="U1199">
            <v>4</v>
          </cell>
          <cell r="V1199">
            <v>0</v>
          </cell>
          <cell r="W1199">
            <v>54</v>
          </cell>
          <cell r="X1199">
            <v>38670</v>
          </cell>
        </row>
        <row r="1200">
          <cell r="A1200" t="str">
            <v>578668</v>
          </cell>
          <cell r="B1200" t="str">
            <v xml:space="preserve">AMIN LISWAN  S.    </v>
          </cell>
          <cell r="C1200" t="str">
            <v>09</v>
          </cell>
          <cell r="D1200" t="str">
            <v>01/04/2003</v>
          </cell>
          <cell r="E1200" t="str">
            <v>AST. PELAPORAN &amp; STATISTI</v>
          </cell>
          <cell r="F1200" t="str">
            <v>09</v>
          </cell>
          <cell r="G1200" t="str">
            <v>01/07/2000</v>
          </cell>
          <cell r="H1200">
            <v>19076</v>
          </cell>
          <cell r="I1200" t="str">
            <v>0000055566</v>
          </cell>
          <cell r="J1200" t="str">
            <v>SMA</v>
          </cell>
          <cell r="K1200" t="str">
            <v>SMA-SOSIAL/PERSAMAAN</v>
          </cell>
          <cell r="L1200" t="str">
            <v>PLAJU</v>
          </cell>
          <cell r="M1200" t="str">
            <v>01/07/1971</v>
          </cell>
          <cell r="N1200" t="str">
            <v>E13Y30</v>
          </cell>
          <cell r="O1200" t="str">
            <v>LAYANAN &amp; ADM/RS</v>
          </cell>
          <cell r="P1200">
            <v>5</v>
          </cell>
          <cell r="Q1200">
            <v>6</v>
          </cell>
          <cell r="R1200">
            <v>6</v>
          </cell>
          <cell r="S1200">
            <v>18.333333333333332</v>
          </cell>
          <cell r="T1200">
            <v>3</v>
          </cell>
          <cell r="U1200">
            <v>4</v>
          </cell>
          <cell r="V1200">
            <v>0</v>
          </cell>
          <cell r="W1200">
            <v>52</v>
          </cell>
          <cell r="X1200">
            <v>39164</v>
          </cell>
        </row>
        <row r="1201">
          <cell r="A1201" t="str">
            <v>578716</v>
          </cell>
          <cell r="B1201" t="str">
            <v xml:space="preserve">RACHMAD DJAMIL    </v>
          </cell>
          <cell r="C1201" t="str">
            <v>12</v>
          </cell>
          <cell r="D1201" t="str">
            <v>01/10/2001</v>
          </cell>
          <cell r="E1201" t="str">
            <v>MPPK S/D 31032005</v>
          </cell>
          <cell r="F1201" t="str">
            <v>10</v>
          </cell>
          <cell r="G1201" t="str">
            <v>20/03/2004</v>
          </cell>
          <cell r="H1201">
            <v>17977</v>
          </cell>
          <cell r="I1201" t="str">
            <v>0000055556</v>
          </cell>
          <cell r="J1201" t="str">
            <v>SD</v>
          </cell>
          <cell r="K1201" t="str">
            <v>SD KELAS VI</v>
          </cell>
          <cell r="L1201" t="str">
            <v>PLAJU</v>
          </cell>
          <cell r="M1201" t="str">
            <v>06/06/1970</v>
          </cell>
          <cell r="N1201" t="str">
            <v>E13730</v>
          </cell>
          <cell r="O1201" t="str">
            <v>H I K</v>
          </cell>
          <cell r="P1201">
            <v>5</v>
          </cell>
          <cell r="Q1201">
            <v>5</v>
          </cell>
          <cell r="R1201">
            <v>6</v>
          </cell>
          <cell r="S1201">
            <v>16.666666666666668</v>
          </cell>
          <cell r="T1201">
            <v>1</v>
          </cell>
          <cell r="U1201">
            <v>0</v>
          </cell>
          <cell r="V1201">
            <v>-2</v>
          </cell>
          <cell r="W1201">
            <v>55</v>
          </cell>
          <cell r="X1201">
            <v>38066</v>
          </cell>
        </row>
        <row r="1202">
          <cell r="A1202" t="str">
            <v>578749</v>
          </cell>
          <cell r="B1202" t="str">
            <v xml:space="preserve">MUHAMMAD NUR  AZ.    </v>
          </cell>
          <cell r="C1202" t="str">
            <v>09</v>
          </cell>
          <cell r="D1202" t="str">
            <v>01/04/2001</v>
          </cell>
          <cell r="E1202" t="str">
            <v>AST. PERAWAT SHIFT I</v>
          </cell>
          <cell r="F1202" t="str">
            <v>08</v>
          </cell>
          <cell r="G1202" t="str">
            <v>03/01/2000</v>
          </cell>
          <cell r="H1202">
            <v>20079</v>
          </cell>
          <cell r="I1202" t="str">
            <v>0000066566</v>
          </cell>
          <cell r="J1202" t="str">
            <v>SMK</v>
          </cell>
          <cell r="K1202" t="str">
            <v>SEK PENGATUR RAWAT</v>
          </cell>
          <cell r="L1202" t="str">
            <v>PLAJU</v>
          </cell>
          <cell r="M1202" t="str">
            <v>27/10/1980</v>
          </cell>
          <cell r="N1202" t="str">
            <v>E13Y60</v>
          </cell>
          <cell r="O1202" t="str">
            <v>INST. RAWAT INAP</v>
          </cell>
          <cell r="P1202">
            <v>5</v>
          </cell>
          <cell r="Q1202">
            <v>6</v>
          </cell>
          <cell r="R1202">
            <v>6</v>
          </cell>
          <cell r="S1202">
            <v>18.333333333333332</v>
          </cell>
          <cell r="T1202">
            <v>3</v>
          </cell>
          <cell r="U1202">
            <v>4</v>
          </cell>
          <cell r="V1202">
            <v>-1</v>
          </cell>
          <cell r="W1202">
            <v>50</v>
          </cell>
          <cell r="X1202">
            <v>40168</v>
          </cell>
        </row>
        <row r="1203">
          <cell r="A1203" t="str">
            <v>579194</v>
          </cell>
          <cell r="B1203" t="str">
            <v xml:space="preserve">DESNIARTI    </v>
          </cell>
          <cell r="C1203" t="str">
            <v>10</v>
          </cell>
          <cell r="D1203" t="str">
            <v>01/04/1999</v>
          </cell>
          <cell r="E1203" t="str">
            <v>AST.PERALATAN KEPERAWATAN</v>
          </cell>
          <cell r="F1203" t="str">
            <v>08</v>
          </cell>
          <cell r="G1203" t="str">
            <v>01/08/2002</v>
          </cell>
          <cell r="H1203">
            <v>22268</v>
          </cell>
          <cell r="I1203" t="str">
            <v>0000065555</v>
          </cell>
          <cell r="J1203" t="str">
            <v>SMK</v>
          </cell>
          <cell r="K1203" t="str">
            <v>SEK PENGATUR RAWAT</v>
          </cell>
          <cell r="L1203" t="str">
            <v>PLAJU</v>
          </cell>
          <cell r="M1203" t="str">
            <v>04/11/1980</v>
          </cell>
          <cell r="N1203" t="str">
            <v>E13Y10</v>
          </cell>
          <cell r="O1203" t="str">
            <v>PERAWATAN/RS</v>
          </cell>
          <cell r="P1203">
            <v>5</v>
          </cell>
          <cell r="Q1203">
            <v>5</v>
          </cell>
          <cell r="R1203">
            <v>5</v>
          </cell>
          <cell r="S1203">
            <v>15</v>
          </cell>
          <cell r="T1203">
            <v>3</v>
          </cell>
          <cell r="U1203">
            <v>2</v>
          </cell>
          <cell r="V1203">
            <v>-2</v>
          </cell>
          <cell r="W1203">
            <v>44</v>
          </cell>
          <cell r="X1203">
            <v>42356</v>
          </cell>
        </row>
        <row r="1204">
          <cell r="A1204" t="str">
            <v>579201</v>
          </cell>
          <cell r="B1204" t="str">
            <v xml:space="preserve">ALWI DJUNED    </v>
          </cell>
          <cell r="C1204" t="str">
            <v>11</v>
          </cell>
          <cell r="D1204" t="str">
            <v>01/10/2002</v>
          </cell>
          <cell r="E1204" t="str">
            <v>PMK. KESELAMATAN KERJA SG</v>
          </cell>
          <cell r="F1204" t="str">
            <v>10</v>
          </cell>
          <cell r="G1204" t="str">
            <v>03/01/2000</v>
          </cell>
          <cell r="H1204">
            <v>19883</v>
          </cell>
          <cell r="I1204" t="str">
            <v>0000055554</v>
          </cell>
          <cell r="J1204" t="str">
            <v>SMP</v>
          </cell>
          <cell r="K1204" t="str">
            <v>S M P</v>
          </cell>
          <cell r="L1204" t="str">
            <v>SUNGAI GERONG</v>
          </cell>
          <cell r="M1204" t="str">
            <v>09/08/1977</v>
          </cell>
          <cell r="N1204" t="str">
            <v>E13420</v>
          </cell>
          <cell r="O1204" t="str">
            <v>K &amp; KLK</v>
          </cell>
          <cell r="P1204">
            <v>5</v>
          </cell>
          <cell r="Q1204">
            <v>5</v>
          </cell>
          <cell r="R1204">
            <v>4</v>
          </cell>
          <cell r="S1204">
            <v>13.333333333333334</v>
          </cell>
          <cell r="T1204">
            <v>2</v>
          </cell>
          <cell r="U1204">
            <v>4</v>
          </cell>
          <cell r="V1204">
            <v>-1</v>
          </cell>
          <cell r="W1204">
            <v>50</v>
          </cell>
          <cell r="X1204">
            <v>39972</v>
          </cell>
        </row>
        <row r="1205">
          <cell r="A1205" t="str">
            <v>579226</v>
          </cell>
          <cell r="B1205" t="str">
            <v xml:space="preserve">TENGKU HASAN USNY    </v>
          </cell>
          <cell r="C1205" t="str">
            <v>10</v>
          </cell>
          <cell r="D1205" t="str">
            <v>01/04/2001</v>
          </cell>
          <cell r="E1205" t="str">
            <v>AST. BB DIST &amp; MGC</v>
          </cell>
          <cell r="F1205" t="str">
            <v>09</v>
          </cell>
          <cell r="G1205" t="str">
            <v>01/08/2003</v>
          </cell>
          <cell r="H1205">
            <v>20516</v>
          </cell>
          <cell r="I1205" t="str">
            <v>0000056655</v>
          </cell>
          <cell r="J1205" t="str">
            <v>SMA</v>
          </cell>
          <cell r="K1205" t="str">
            <v>S.M.A / SASTRA</v>
          </cell>
          <cell r="L1205" t="str">
            <v>PLAJU</v>
          </cell>
          <cell r="M1205" t="str">
            <v>01/12/1976</v>
          </cell>
          <cell r="N1205" t="str">
            <v>E13111</v>
          </cell>
          <cell r="O1205" t="str">
            <v>CD &amp; GP</v>
          </cell>
          <cell r="P1205">
            <v>6</v>
          </cell>
          <cell r="Q1205">
            <v>5</v>
          </cell>
          <cell r="R1205">
            <v>5</v>
          </cell>
          <cell r="S1205">
            <v>16.666666666666668</v>
          </cell>
          <cell r="T1205">
            <v>3</v>
          </cell>
          <cell r="U1205">
            <v>1</v>
          </cell>
          <cell r="V1205">
            <v>-1</v>
          </cell>
          <cell r="W1205">
            <v>48</v>
          </cell>
          <cell r="X1205">
            <v>40604</v>
          </cell>
        </row>
        <row r="1206">
          <cell r="A1206" t="str">
            <v>579372</v>
          </cell>
          <cell r="B1206" t="str">
            <v xml:space="preserve">HABIBULLAH    </v>
          </cell>
          <cell r="C1206" t="str">
            <v>10</v>
          </cell>
          <cell r="D1206" t="str">
            <v>01/10/2002</v>
          </cell>
          <cell r="E1206" t="str">
            <v>PENGATUR PENINDAKAN</v>
          </cell>
          <cell r="F1206" t="str">
            <v>10</v>
          </cell>
          <cell r="G1206" t="str">
            <v>02/01/2003</v>
          </cell>
          <cell r="H1206">
            <v>20488</v>
          </cell>
          <cell r="I1206" t="str">
            <v>0000056666</v>
          </cell>
          <cell r="J1206" t="str">
            <v>SMA</v>
          </cell>
          <cell r="K1206" t="str">
            <v>S.M.A-C/SOSIAL</v>
          </cell>
          <cell r="L1206" t="str">
            <v>PLAJU</v>
          </cell>
          <cell r="M1206" t="str">
            <v>01/03/1978</v>
          </cell>
          <cell r="N1206" t="str">
            <v>E13630</v>
          </cell>
          <cell r="O1206" t="str">
            <v>SEKURITI</v>
          </cell>
          <cell r="P1206">
            <v>6</v>
          </cell>
          <cell r="Q1206">
            <v>6</v>
          </cell>
          <cell r="R1206">
            <v>6</v>
          </cell>
          <cell r="S1206">
            <v>20</v>
          </cell>
          <cell r="T1206">
            <v>3</v>
          </cell>
          <cell r="U1206">
            <v>1</v>
          </cell>
          <cell r="V1206">
            <v>0</v>
          </cell>
          <cell r="W1206">
            <v>48</v>
          </cell>
          <cell r="X1206">
            <v>40577</v>
          </cell>
        </row>
        <row r="1207">
          <cell r="A1207" t="str">
            <v>579437</v>
          </cell>
          <cell r="B1207" t="str">
            <v xml:space="preserve">MARYANI    </v>
          </cell>
          <cell r="C1207" t="str">
            <v>09</v>
          </cell>
          <cell r="D1207" t="str">
            <v>01/10/2003</v>
          </cell>
          <cell r="E1207" t="str">
            <v>MPPK S/D 31102004</v>
          </cell>
          <cell r="F1207" t="str">
            <v>09</v>
          </cell>
          <cell r="G1207" t="str">
            <v>15/10/2003</v>
          </cell>
          <cell r="H1207">
            <v>17821</v>
          </cell>
          <cell r="I1207" t="str">
            <v>0000065665</v>
          </cell>
          <cell r="J1207" t="str">
            <v>SMA</v>
          </cell>
          <cell r="K1207" t="str">
            <v>S.M.A-B/PASPAL</v>
          </cell>
          <cell r="L1207" t="str">
            <v>PLAJU</v>
          </cell>
          <cell r="M1207" t="str">
            <v>01/02/1977</v>
          </cell>
          <cell r="N1207" t="str">
            <v>E13730</v>
          </cell>
          <cell r="O1207" t="str">
            <v>H I K</v>
          </cell>
          <cell r="P1207">
            <v>6</v>
          </cell>
          <cell r="Q1207">
            <v>6</v>
          </cell>
          <cell r="R1207">
            <v>5</v>
          </cell>
          <cell r="S1207">
            <v>18.333333333333332</v>
          </cell>
          <cell r="T1207">
            <v>3</v>
          </cell>
          <cell r="U1207">
            <v>1</v>
          </cell>
          <cell r="V1207">
            <v>0</v>
          </cell>
          <cell r="W1207">
            <v>56</v>
          </cell>
          <cell r="X1207">
            <v>37909</v>
          </cell>
        </row>
        <row r="1208">
          <cell r="A1208" t="str">
            <v>579575</v>
          </cell>
          <cell r="B1208" t="str">
            <v xml:space="preserve">ALMAWARDI    </v>
          </cell>
          <cell r="C1208" t="str">
            <v>09</v>
          </cell>
          <cell r="D1208" t="str">
            <v>01/10/1999</v>
          </cell>
          <cell r="E1208" t="str">
            <v>SHIFT SUPERVISOR</v>
          </cell>
          <cell r="F1208" t="str">
            <v>06</v>
          </cell>
          <cell r="G1208" t="str">
            <v>01/10/2003</v>
          </cell>
          <cell r="H1208">
            <v>19138</v>
          </cell>
          <cell r="I1208" t="str">
            <v>0000056666</v>
          </cell>
          <cell r="J1208" t="str">
            <v>SMK</v>
          </cell>
          <cell r="K1208" t="str">
            <v>SEK PENGATUR RAWAT</v>
          </cell>
          <cell r="L1208" t="str">
            <v>PLAJU</v>
          </cell>
          <cell r="M1208" t="str">
            <v>18/11/1980</v>
          </cell>
          <cell r="N1208" t="str">
            <v>E13Y10</v>
          </cell>
          <cell r="O1208" t="str">
            <v>PERAWATAN/RS</v>
          </cell>
          <cell r="P1208">
            <v>6</v>
          </cell>
          <cell r="Q1208">
            <v>6</v>
          </cell>
          <cell r="R1208">
            <v>6</v>
          </cell>
          <cell r="S1208">
            <v>20</v>
          </cell>
          <cell r="T1208">
            <v>3</v>
          </cell>
          <cell r="U1208">
            <v>1</v>
          </cell>
          <cell r="V1208">
            <v>-3</v>
          </cell>
          <cell r="W1208">
            <v>52</v>
          </cell>
          <cell r="X1208">
            <v>39226</v>
          </cell>
        </row>
        <row r="1209">
          <cell r="A1209" t="str">
            <v>579583</v>
          </cell>
          <cell r="B1209" t="str">
            <v xml:space="preserve">EDISON RIVAI    </v>
          </cell>
          <cell r="C1209" t="str">
            <v>08</v>
          </cell>
          <cell r="D1209" t="str">
            <v>01/04/2002</v>
          </cell>
          <cell r="E1209" t="str">
            <v>PWS. PRWT RUANG OPERASI</v>
          </cell>
          <cell r="F1209" t="str">
            <v>06</v>
          </cell>
          <cell r="G1209" t="str">
            <v>03/01/2000</v>
          </cell>
          <cell r="H1209">
            <v>20254</v>
          </cell>
          <cell r="I1209" t="str">
            <v>0000056765</v>
          </cell>
          <cell r="J1209" t="str">
            <v>SMK</v>
          </cell>
          <cell r="K1209" t="str">
            <v>SEK PENGATUR RAWAT</v>
          </cell>
          <cell r="L1209" t="str">
            <v>PLAJU</v>
          </cell>
          <cell r="M1209" t="str">
            <v>18/11/1980</v>
          </cell>
          <cell r="N1209" t="str">
            <v>E13Y80</v>
          </cell>
          <cell r="O1209" t="str">
            <v>INST. BEDAH/CSSD</v>
          </cell>
          <cell r="P1209">
            <v>7</v>
          </cell>
          <cell r="Q1209">
            <v>6</v>
          </cell>
          <cell r="R1209">
            <v>5</v>
          </cell>
          <cell r="S1209">
            <v>21.666666666666668</v>
          </cell>
          <cell r="T1209">
            <v>3</v>
          </cell>
          <cell r="U1209">
            <v>4</v>
          </cell>
          <cell r="V1209">
            <v>-2</v>
          </cell>
          <cell r="W1209">
            <v>49</v>
          </cell>
          <cell r="X1209">
            <v>40343</v>
          </cell>
        </row>
        <row r="1210">
          <cell r="A1210" t="str">
            <v>579712</v>
          </cell>
          <cell r="B1210" t="str">
            <v xml:space="preserve">BAHARUDDIN    </v>
          </cell>
          <cell r="C1210" t="str">
            <v>12</v>
          </cell>
          <cell r="D1210" t="str">
            <v>01/10/2001</v>
          </cell>
          <cell r="E1210" t="str">
            <v>AST. LAB BAKTERIOLOGI</v>
          </cell>
          <cell r="F1210" t="str">
            <v>08</v>
          </cell>
          <cell r="G1210" t="str">
            <v>03/01/2000</v>
          </cell>
          <cell r="H1210">
            <v>20580</v>
          </cell>
          <cell r="I1210" t="str">
            <v>0000056554</v>
          </cell>
          <cell r="J1210" t="str">
            <v>SMP</v>
          </cell>
          <cell r="K1210" t="str">
            <v>S M P</v>
          </cell>
          <cell r="L1210" t="str">
            <v>PLAJU</v>
          </cell>
          <cell r="M1210" t="str">
            <v>05/11/1977</v>
          </cell>
          <cell r="N1210" t="str">
            <v>E13YB0</v>
          </cell>
          <cell r="O1210" t="str">
            <v>INST. PENUNJANG MEDIS</v>
          </cell>
          <cell r="P1210">
            <v>5</v>
          </cell>
          <cell r="Q1210">
            <v>5</v>
          </cell>
          <cell r="R1210">
            <v>4</v>
          </cell>
          <cell r="S1210">
            <v>13.333333333333334</v>
          </cell>
          <cell r="T1210">
            <v>2</v>
          </cell>
          <cell r="U1210">
            <v>4</v>
          </cell>
          <cell r="V1210">
            <v>-4</v>
          </cell>
          <cell r="W1210">
            <v>48</v>
          </cell>
          <cell r="X1210">
            <v>40668</v>
          </cell>
        </row>
        <row r="1211">
          <cell r="A1211" t="str">
            <v>579737</v>
          </cell>
          <cell r="B1211" t="str">
            <v xml:space="preserve">BAMBANG SUTRISNO    </v>
          </cell>
          <cell r="C1211" t="str">
            <v>12</v>
          </cell>
          <cell r="D1211" t="str">
            <v>01/04/2001</v>
          </cell>
          <cell r="E1211" t="str">
            <v>MPPK S/D 31052004</v>
          </cell>
          <cell r="F1211" t="str">
            <v>11</v>
          </cell>
          <cell r="G1211" t="str">
            <v>12/05/2003</v>
          </cell>
          <cell r="H1211">
            <v>17665</v>
          </cell>
          <cell r="I1211" t="str">
            <v>0000056555</v>
          </cell>
          <cell r="J1211" t="str">
            <v>SMP</v>
          </cell>
          <cell r="K1211" t="str">
            <v>ST/MESIN</v>
          </cell>
          <cell r="L1211" t="str">
            <v>PLAJU</v>
          </cell>
          <cell r="M1211" t="str">
            <v>18/07/1970</v>
          </cell>
          <cell r="N1211" t="str">
            <v>E13730</v>
          </cell>
          <cell r="O1211" t="str">
            <v>H I K</v>
          </cell>
          <cell r="P1211">
            <v>5</v>
          </cell>
          <cell r="Q1211">
            <v>5</v>
          </cell>
          <cell r="R1211">
            <v>5</v>
          </cell>
          <cell r="S1211">
            <v>15</v>
          </cell>
          <cell r="T1211">
            <v>2</v>
          </cell>
          <cell r="U1211">
            <v>1</v>
          </cell>
          <cell r="V1211">
            <v>-1</v>
          </cell>
          <cell r="W1211">
            <v>56</v>
          </cell>
          <cell r="X1211">
            <v>37753</v>
          </cell>
        </row>
        <row r="1212">
          <cell r="A1212" t="str">
            <v>579964</v>
          </cell>
          <cell r="B1212" t="str">
            <v xml:space="preserve">MUSODIQ  A.P  </v>
          </cell>
          <cell r="C1212" t="str">
            <v>10</v>
          </cell>
          <cell r="D1212" t="str">
            <v>01/04/2001</v>
          </cell>
          <cell r="E1212" t="str">
            <v>AST. RADIO PANTAI</v>
          </cell>
          <cell r="F1212" t="str">
            <v>08</v>
          </cell>
          <cell r="G1212" t="str">
            <v>03/01/2000</v>
          </cell>
          <cell r="H1212">
            <v>21912</v>
          </cell>
          <cell r="I1212" t="str">
            <v>0000055645</v>
          </cell>
          <cell r="J1212" t="str">
            <v>D1</v>
          </cell>
          <cell r="K1212" t="str">
            <v>AKA SIM-I</v>
          </cell>
          <cell r="L1212" t="str">
            <v>PLAJU</v>
          </cell>
          <cell r="M1212" t="str">
            <v>01/12/1980</v>
          </cell>
          <cell r="N1212" t="str">
            <v>E13540</v>
          </cell>
          <cell r="O1212" t="str">
            <v>MARINE</v>
          </cell>
          <cell r="P1212">
            <v>6</v>
          </cell>
          <cell r="Q1212">
            <v>4</v>
          </cell>
          <cell r="R1212">
            <v>5</v>
          </cell>
          <cell r="S1212">
            <v>15</v>
          </cell>
          <cell r="T1212">
            <v>4</v>
          </cell>
          <cell r="U1212">
            <v>4</v>
          </cell>
          <cell r="V1212">
            <v>-2</v>
          </cell>
          <cell r="W1212">
            <v>45</v>
          </cell>
          <cell r="X1212">
            <v>42001</v>
          </cell>
        </row>
        <row r="1213">
          <cell r="A1213" t="str">
            <v>580092</v>
          </cell>
          <cell r="B1213" t="str">
            <v xml:space="preserve">SARAGIH ANIMAR    </v>
          </cell>
          <cell r="C1213" t="str">
            <v>10</v>
          </cell>
          <cell r="D1213" t="str">
            <v>01/10/2003</v>
          </cell>
          <cell r="E1213" t="str">
            <v>PMK. JAGA  LAB  SG</v>
          </cell>
          <cell r="F1213" t="str">
            <v>10</v>
          </cell>
          <cell r="G1213" t="str">
            <v>19/08/2002</v>
          </cell>
          <cell r="H1213">
            <v>19066</v>
          </cell>
          <cell r="I1213" t="str">
            <v>0000055555</v>
          </cell>
          <cell r="J1213" t="str">
            <v>SMK</v>
          </cell>
          <cell r="K1213" t="str">
            <v>S.M.E.A  TATA NIAGA</v>
          </cell>
          <cell r="L1213" t="str">
            <v>SUNGAI GERONG</v>
          </cell>
          <cell r="M1213" t="str">
            <v>01/08/1975</v>
          </cell>
          <cell r="N1213" t="str">
            <v>E13140</v>
          </cell>
          <cell r="O1213" t="str">
            <v>LABORATORIUM</v>
          </cell>
          <cell r="P1213">
            <v>5</v>
          </cell>
          <cell r="Q1213">
            <v>5</v>
          </cell>
          <cell r="R1213">
            <v>5</v>
          </cell>
          <cell r="S1213">
            <v>15</v>
          </cell>
          <cell r="T1213">
            <v>3</v>
          </cell>
          <cell r="U1213">
            <v>2</v>
          </cell>
          <cell r="V1213">
            <v>0</v>
          </cell>
          <cell r="W1213">
            <v>52</v>
          </cell>
          <cell r="X1213">
            <v>39154</v>
          </cell>
        </row>
        <row r="1214">
          <cell r="A1214" t="str">
            <v>580221</v>
          </cell>
          <cell r="B1214" t="str">
            <v xml:space="preserve">SUKARDI    </v>
          </cell>
          <cell r="C1214" t="str">
            <v>11</v>
          </cell>
          <cell r="D1214" t="str">
            <v>01/04/2002</v>
          </cell>
          <cell r="E1214" t="str">
            <v>DANRU KIL SG SEK UTARA</v>
          </cell>
          <cell r="F1214" t="str">
            <v>11</v>
          </cell>
          <cell r="G1214" t="str">
            <v>16/04/2001</v>
          </cell>
          <cell r="H1214">
            <v>18451</v>
          </cell>
          <cell r="I1214" t="str">
            <v>0000036665</v>
          </cell>
          <cell r="J1214" t="str">
            <v>SD</v>
          </cell>
          <cell r="K1214" t="str">
            <v>SEKOLAH DASAR</v>
          </cell>
          <cell r="L1214" t="str">
            <v>PLAJU</v>
          </cell>
          <cell r="M1214" t="str">
            <v>15/07/1970</v>
          </cell>
          <cell r="N1214" t="str">
            <v>E13630</v>
          </cell>
          <cell r="O1214" t="str">
            <v>SEKURITI</v>
          </cell>
          <cell r="P1214">
            <v>6</v>
          </cell>
          <cell r="Q1214">
            <v>6</v>
          </cell>
          <cell r="R1214">
            <v>5</v>
          </cell>
          <cell r="S1214">
            <v>18.333333333333332</v>
          </cell>
          <cell r="T1214">
            <v>1</v>
          </cell>
          <cell r="U1214">
            <v>3</v>
          </cell>
          <cell r="V1214">
            <v>0</v>
          </cell>
          <cell r="W1214">
            <v>54</v>
          </cell>
          <cell r="X1214">
            <v>38540</v>
          </cell>
        </row>
        <row r="1215">
          <cell r="A1215" t="str">
            <v>580254</v>
          </cell>
          <cell r="B1215" t="str">
            <v xml:space="preserve">SULAIMAN    </v>
          </cell>
          <cell r="C1215" t="str">
            <v>10</v>
          </cell>
          <cell r="D1215" t="str">
            <v>01/10/2001</v>
          </cell>
          <cell r="E1215" t="str">
            <v>SEKRETARIS LK &amp; KK UP-III</v>
          </cell>
          <cell r="F1215" t="str">
            <v>09</v>
          </cell>
          <cell r="G1215" t="str">
            <v>10/12/2001</v>
          </cell>
          <cell r="H1215">
            <v>20616</v>
          </cell>
          <cell r="I1215" t="str">
            <v>0000066666</v>
          </cell>
          <cell r="J1215" t="str">
            <v>SMA</v>
          </cell>
          <cell r="K1215" t="str">
            <v>SMA.SOS/PERSAMAAN</v>
          </cell>
          <cell r="L1215" t="str">
            <v>PLAJU</v>
          </cell>
          <cell r="M1215" t="str">
            <v>13/12/1976</v>
          </cell>
          <cell r="N1215" t="str">
            <v>E13400</v>
          </cell>
          <cell r="O1215" t="str">
            <v>LK &amp; KK</v>
          </cell>
          <cell r="P1215">
            <v>6</v>
          </cell>
          <cell r="Q1215">
            <v>6</v>
          </cell>
          <cell r="R1215">
            <v>6</v>
          </cell>
          <cell r="S1215">
            <v>20</v>
          </cell>
          <cell r="T1215">
            <v>3</v>
          </cell>
          <cell r="U1215">
            <v>3</v>
          </cell>
          <cell r="V1215">
            <v>-1</v>
          </cell>
          <cell r="W1215">
            <v>48</v>
          </cell>
          <cell r="X1215">
            <v>40704</v>
          </cell>
        </row>
        <row r="1216">
          <cell r="A1216" t="str">
            <v>580392</v>
          </cell>
          <cell r="B1216" t="str">
            <v xml:space="preserve">ARIEF NURDIN ALIR    </v>
          </cell>
          <cell r="C1216" t="str">
            <v>10</v>
          </cell>
          <cell r="D1216" t="str">
            <v>01/04/2003</v>
          </cell>
          <cell r="E1216" t="str">
            <v>PTR. APPROVAL INVOICING</v>
          </cell>
          <cell r="F1216" t="str">
            <v>10</v>
          </cell>
          <cell r="G1216" t="str">
            <v>03/01/2000</v>
          </cell>
          <cell r="H1216">
            <v>20962</v>
          </cell>
          <cell r="I1216" t="str">
            <v>0000055555</v>
          </cell>
          <cell r="J1216" t="str">
            <v>SMA</v>
          </cell>
          <cell r="K1216" t="str">
            <v>SMA/PASPAL/IPA</v>
          </cell>
          <cell r="L1216" t="str">
            <v>PLAJU</v>
          </cell>
          <cell r="M1216" t="str">
            <v>01/05/1976</v>
          </cell>
          <cell r="N1216" t="str">
            <v>E13810</v>
          </cell>
          <cell r="O1216" t="str">
            <v>KONTROLLER</v>
          </cell>
          <cell r="P1216">
            <v>5</v>
          </cell>
          <cell r="Q1216">
            <v>5</v>
          </cell>
          <cell r="R1216">
            <v>5</v>
          </cell>
          <cell r="S1216">
            <v>15</v>
          </cell>
          <cell r="T1216">
            <v>3</v>
          </cell>
          <cell r="U1216">
            <v>4</v>
          </cell>
          <cell r="V1216">
            <v>0</v>
          </cell>
          <cell r="W1216">
            <v>47</v>
          </cell>
          <cell r="X1216">
            <v>41051</v>
          </cell>
        </row>
        <row r="1217">
          <cell r="A1217" t="str">
            <v>580498</v>
          </cell>
          <cell r="B1217" t="str">
            <v xml:space="preserve">DJUBAIDI    </v>
          </cell>
          <cell r="C1217" t="str">
            <v>11</v>
          </cell>
          <cell r="D1217" t="str">
            <v>01/04/2003</v>
          </cell>
          <cell r="E1217" t="str">
            <v>PTR. PENGAPALAN SHIFT</v>
          </cell>
          <cell r="F1217" t="str">
            <v>10</v>
          </cell>
          <cell r="G1217" t="str">
            <v>01/11/2000</v>
          </cell>
          <cell r="H1217">
            <v>18095</v>
          </cell>
          <cell r="I1217" t="str">
            <v>0000055554</v>
          </cell>
          <cell r="J1217" t="str">
            <v>SMA</v>
          </cell>
          <cell r="K1217" t="str">
            <v>SMA-PASPAL/PERSAMAAN</v>
          </cell>
          <cell r="L1217" t="str">
            <v>PLAJU</v>
          </cell>
          <cell r="M1217" t="str">
            <v>11/08/1969</v>
          </cell>
          <cell r="N1217" t="str">
            <v>E13820</v>
          </cell>
          <cell r="O1217" t="str">
            <v>AKT. KILANG</v>
          </cell>
          <cell r="P1217">
            <v>5</v>
          </cell>
          <cell r="Q1217">
            <v>5</v>
          </cell>
          <cell r="R1217">
            <v>4</v>
          </cell>
          <cell r="S1217">
            <v>13.333333333333334</v>
          </cell>
          <cell r="T1217">
            <v>3</v>
          </cell>
          <cell r="U1217">
            <v>4</v>
          </cell>
          <cell r="V1217">
            <v>-1</v>
          </cell>
          <cell r="W1217">
            <v>55</v>
          </cell>
          <cell r="X1217">
            <v>38184</v>
          </cell>
        </row>
        <row r="1218">
          <cell r="A1218" t="str">
            <v>580651</v>
          </cell>
          <cell r="B1218" t="str">
            <v xml:space="preserve">SLAMET RIYADI    </v>
          </cell>
          <cell r="C1218" t="str">
            <v>11</v>
          </cell>
          <cell r="D1218" t="str">
            <v>01/04/2003</v>
          </cell>
          <cell r="E1218" t="str">
            <v>PIMP. KAPAL MB. MUSI I</v>
          </cell>
          <cell r="F1218" t="str">
            <v>10</v>
          </cell>
          <cell r="G1218" t="str">
            <v>03/01/2000</v>
          </cell>
          <cell r="H1218">
            <v>19989</v>
          </cell>
          <cell r="I1218" t="str">
            <v>0000055665</v>
          </cell>
          <cell r="J1218" t="str">
            <v>SD</v>
          </cell>
          <cell r="K1218" t="str">
            <v>SEKOLAH DASAR</v>
          </cell>
          <cell r="L1218" t="str">
            <v>PLAJU</v>
          </cell>
          <cell r="M1218" t="str">
            <v>13/02/1977</v>
          </cell>
          <cell r="N1218" t="str">
            <v>E13C00</v>
          </cell>
          <cell r="O1218" t="str">
            <v>DOK &amp; PKP</v>
          </cell>
          <cell r="P1218">
            <v>6</v>
          </cell>
          <cell r="Q1218">
            <v>6</v>
          </cell>
          <cell r="R1218">
            <v>5</v>
          </cell>
          <cell r="S1218">
            <v>18.333333333333332</v>
          </cell>
          <cell r="T1218">
            <v>1</v>
          </cell>
          <cell r="U1218">
            <v>4</v>
          </cell>
          <cell r="V1218">
            <v>-1</v>
          </cell>
          <cell r="W1218">
            <v>50</v>
          </cell>
          <cell r="X1218">
            <v>40078</v>
          </cell>
        </row>
        <row r="1219">
          <cell r="A1219" t="str">
            <v>580935</v>
          </cell>
          <cell r="B1219" t="str">
            <v xml:space="preserve">A.Y. KASIJA    </v>
          </cell>
          <cell r="C1219" t="str">
            <v>10</v>
          </cell>
          <cell r="D1219" t="str">
            <v>01/10/1999</v>
          </cell>
          <cell r="E1219" t="str">
            <v>AST. RUANG PENYAKIT DALAM</v>
          </cell>
          <cell r="F1219" t="str">
            <v>08</v>
          </cell>
          <cell r="G1219" t="str">
            <v>03/01/2000</v>
          </cell>
          <cell r="H1219">
            <v>19192</v>
          </cell>
          <cell r="I1219" t="str">
            <v>0000055556</v>
          </cell>
          <cell r="J1219" t="str">
            <v>SMK</v>
          </cell>
          <cell r="K1219" t="str">
            <v>SEK PENGATUR RAWAT</v>
          </cell>
          <cell r="L1219" t="str">
            <v>PLAJU</v>
          </cell>
          <cell r="M1219" t="str">
            <v>05/01/1981</v>
          </cell>
          <cell r="N1219" t="str">
            <v>E13Y60</v>
          </cell>
          <cell r="O1219" t="str">
            <v>INST. RAWAT INAP</v>
          </cell>
          <cell r="P1219">
            <v>5</v>
          </cell>
          <cell r="Q1219">
            <v>5</v>
          </cell>
          <cell r="R1219">
            <v>6</v>
          </cell>
          <cell r="S1219">
            <v>16.666666666666668</v>
          </cell>
          <cell r="T1219">
            <v>3</v>
          </cell>
          <cell r="U1219">
            <v>4</v>
          </cell>
          <cell r="V1219">
            <v>-2</v>
          </cell>
          <cell r="W1219">
            <v>52</v>
          </cell>
          <cell r="X1219">
            <v>39280</v>
          </cell>
        </row>
        <row r="1220">
          <cell r="A1220" t="str">
            <v>581575</v>
          </cell>
          <cell r="B1220" t="str">
            <v xml:space="preserve">SENEN    </v>
          </cell>
          <cell r="C1220" t="str">
            <v>11</v>
          </cell>
          <cell r="D1220" t="str">
            <v>01/04/2003</v>
          </cell>
          <cell r="E1220" t="str">
            <v>OPR. TANK RPM 1</v>
          </cell>
          <cell r="F1220" t="str">
            <v>11</v>
          </cell>
          <cell r="G1220" t="str">
            <v>03/01/2000</v>
          </cell>
          <cell r="H1220">
            <v>20699</v>
          </cell>
          <cell r="I1220" t="str">
            <v>0000034455</v>
          </cell>
          <cell r="J1220" t="str">
            <v>SMA</v>
          </cell>
          <cell r="K1220" t="str">
            <v>S.M.A / SOSIAL</v>
          </cell>
          <cell r="L1220" t="str">
            <v>SUNGAI GERONG</v>
          </cell>
          <cell r="M1220" t="str">
            <v>05/02/1975</v>
          </cell>
          <cell r="N1220" t="str">
            <v>E13119</v>
          </cell>
          <cell r="O1220" t="str">
            <v>I T P</v>
          </cell>
          <cell r="P1220">
            <v>4</v>
          </cell>
          <cell r="Q1220">
            <v>5</v>
          </cell>
          <cell r="R1220">
            <v>5</v>
          </cell>
          <cell r="S1220">
            <v>13.333333333333334</v>
          </cell>
          <cell r="T1220">
            <v>3</v>
          </cell>
          <cell r="U1220">
            <v>4</v>
          </cell>
          <cell r="V1220">
            <v>0</v>
          </cell>
          <cell r="W1220">
            <v>48</v>
          </cell>
          <cell r="X1220">
            <v>40787</v>
          </cell>
        </row>
        <row r="1221">
          <cell r="A1221" t="str">
            <v>594381</v>
          </cell>
          <cell r="B1221" t="str">
            <v xml:space="preserve">FIRDAUS EFFENDI    </v>
          </cell>
          <cell r="C1221" t="str">
            <v>11</v>
          </cell>
          <cell r="D1221" t="str">
            <v>01/10/2003</v>
          </cell>
          <cell r="E1221" t="str">
            <v>PJ. MESIN  PTB. RT XI</v>
          </cell>
          <cell r="F1221" t="str">
            <v>11</v>
          </cell>
          <cell r="G1221" t="str">
            <v>03/01/2000</v>
          </cell>
          <cell r="H1221">
            <v>20823</v>
          </cell>
          <cell r="I1221" t="str">
            <v>0000056565</v>
          </cell>
          <cell r="J1221" t="str">
            <v>SMA</v>
          </cell>
          <cell r="K1221" t="str">
            <v>MUALIM PEL.TERBATAS (MPT)</v>
          </cell>
          <cell r="L1221" t="str">
            <v>PLAJU</v>
          </cell>
          <cell r="M1221" t="str">
            <v>28/04/1981</v>
          </cell>
          <cell r="N1221" t="str">
            <v>E13C00</v>
          </cell>
          <cell r="O1221" t="str">
            <v>DOK &amp; PKP</v>
          </cell>
          <cell r="P1221">
            <v>5</v>
          </cell>
          <cell r="Q1221">
            <v>6</v>
          </cell>
          <cell r="R1221">
            <v>5</v>
          </cell>
          <cell r="S1221">
            <v>16.666666666666668</v>
          </cell>
          <cell r="T1221">
            <v>3</v>
          </cell>
          <cell r="U1221">
            <v>4</v>
          </cell>
          <cell r="V1221">
            <v>0</v>
          </cell>
          <cell r="W1221">
            <v>47</v>
          </cell>
          <cell r="X1221">
            <v>40911</v>
          </cell>
        </row>
        <row r="1222">
          <cell r="A1222" t="str">
            <v>595167</v>
          </cell>
          <cell r="B1222" t="str">
            <v xml:space="preserve">HELSON HERRI  SSos  </v>
          </cell>
          <cell r="C1222" t="str">
            <v>09</v>
          </cell>
          <cell r="D1222" t="str">
            <v>01/10/2002</v>
          </cell>
          <cell r="E1222" t="str">
            <v>PWS. PENGAMANAN NON FIK</v>
          </cell>
          <cell r="F1222" t="str">
            <v>07</v>
          </cell>
          <cell r="G1222" t="str">
            <v>16/04/2001</v>
          </cell>
          <cell r="H1222">
            <v>22258</v>
          </cell>
          <cell r="I1222" t="str">
            <v>0000055666</v>
          </cell>
          <cell r="J1222" t="str">
            <v>S1</v>
          </cell>
          <cell r="K1222" t="str">
            <v>SARJANA ADMINISTRASI</v>
          </cell>
          <cell r="L1222" t="str">
            <v>PLAJU</v>
          </cell>
          <cell r="M1222" t="str">
            <v>25/06/1981</v>
          </cell>
          <cell r="N1222" t="str">
            <v>E13630</v>
          </cell>
          <cell r="O1222" t="str">
            <v>SEKURITI</v>
          </cell>
          <cell r="P1222">
            <v>6</v>
          </cell>
          <cell r="Q1222">
            <v>6</v>
          </cell>
          <cell r="R1222">
            <v>6</v>
          </cell>
          <cell r="S1222">
            <v>20</v>
          </cell>
          <cell r="T1222">
            <v>7</v>
          </cell>
          <cell r="U1222">
            <v>3</v>
          </cell>
          <cell r="V1222">
            <v>-2</v>
          </cell>
          <cell r="W1222">
            <v>44</v>
          </cell>
          <cell r="X1222">
            <v>42346</v>
          </cell>
        </row>
        <row r="1223">
          <cell r="A1223" t="str">
            <v>596066</v>
          </cell>
          <cell r="B1223" t="str">
            <v xml:space="preserve">ELLY EKA SUSANTI    </v>
          </cell>
          <cell r="C1223" t="str">
            <v>10</v>
          </cell>
          <cell r="D1223" t="str">
            <v>01/10/1999</v>
          </cell>
          <cell r="E1223" t="str">
            <v>AST. PERAWAT SHIFT I</v>
          </cell>
          <cell r="F1223" t="str">
            <v>08</v>
          </cell>
          <cell r="G1223" t="str">
            <v>03/01/2000</v>
          </cell>
          <cell r="H1223">
            <v>21540</v>
          </cell>
          <cell r="I1223" t="str">
            <v>0000055556</v>
          </cell>
          <cell r="J1223" t="str">
            <v>SMK</v>
          </cell>
          <cell r="K1223" t="str">
            <v>SEK PENGATUR RAWAT</v>
          </cell>
          <cell r="L1223" t="str">
            <v>PLAJU</v>
          </cell>
          <cell r="M1223" t="str">
            <v>01/04/1981</v>
          </cell>
          <cell r="N1223" t="str">
            <v>E13Y60</v>
          </cell>
          <cell r="O1223" t="str">
            <v>INST. RAWAT INAP</v>
          </cell>
          <cell r="P1223">
            <v>5</v>
          </cell>
          <cell r="Q1223">
            <v>5</v>
          </cell>
          <cell r="R1223">
            <v>6</v>
          </cell>
          <cell r="S1223">
            <v>16.666666666666668</v>
          </cell>
          <cell r="T1223">
            <v>3</v>
          </cell>
          <cell r="U1223">
            <v>4</v>
          </cell>
          <cell r="V1223">
            <v>-2</v>
          </cell>
          <cell r="W1223">
            <v>46</v>
          </cell>
          <cell r="X1223">
            <v>41629</v>
          </cell>
        </row>
        <row r="1224">
          <cell r="A1224" t="str">
            <v>596074</v>
          </cell>
          <cell r="B1224" t="str">
            <v xml:space="preserve">ERLINA MARTINI  BSC  </v>
          </cell>
          <cell r="C1224" t="str">
            <v>08</v>
          </cell>
          <cell r="D1224" t="str">
            <v>01/04/1999</v>
          </cell>
          <cell r="E1224" t="str">
            <v>ANL. SDM &amp; MUTU ASKEP</v>
          </cell>
          <cell r="F1224" t="str">
            <v>07</v>
          </cell>
          <cell r="G1224" t="str">
            <v>03/01/2000</v>
          </cell>
          <cell r="H1224">
            <v>20710</v>
          </cell>
          <cell r="I1224" t="str">
            <v>0000066666</v>
          </cell>
          <cell r="J1224" t="str">
            <v>D3</v>
          </cell>
          <cell r="K1224" t="str">
            <v>AKKES RAWAT UMUM</v>
          </cell>
          <cell r="L1224" t="str">
            <v>PLAJU</v>
          </cell>
          <cell r="M1224" t="str">
            <v>01/04/1981</v>
          </cell>
          <cell r="N1224" t="str">
            <v>E13Y10</v>
          </cell>
          <cell r="O1224" t="str">
            <v>PERAWATAN/RS</v>
          </cell>
          <cell r="P1224">
            <v>6</v>
          </cell>
          <cell r="Q1224">
            <v>6</v>
          </cell>
          <cell r="R1224">
            <v>6</v>
          </cell>
          <cell r="S1224">
            <v>20</v>
          </cell>
          <cell r="T1224">
            <v>6</v>
          </cell>
          <cell r="U1224">
            <v>4</v>
          </cell>
          <cell r="V1224">
            <v>-1</v>
          </cell>
          <cell r="W1224">
            <v>48</v>
          </cell>
          <cell r="X1224">
            <v>40798</v>
          </cell>
        </row>
        <row r="1225">
          <cell r="A1225" t="str">
            <v>596106</v>
          </cell>
          <cell r="B1225" t="str">
            <v xml:space="preserve">YUSRA NDENSON P    </v>
          </cell>
          <cell r="C1225" t="str">
            <v>09</v>
          </cell>
          <cell r="D1225" t="str">
            <v>01/04/1998</v>
          </cell>
          <cell r="E1225" t="str">
            <v>AST. LAB HEMATOLOGI</v>
          </cell>
          <cell r="F1225" t="str">
            <v>08</v>
          </cell>
          <cell r="G1225" t="str">
            <v>03/01/2000</v>
          </cell>
          <cell r="H1225">
            <v>20902</v>
          </cell>
          <cell r="I1225" t="str">
            <v>0000055655</v>
          </cell>
          <cell r="J1225" t="str">
            <v>SMK</v>
          </cell>
          <cell r="K1225" t="str">
            <v>SEK  P'ATUR ANALIS</v>
          </cell>
          <cell r="L1225" t="str">
            <v>PLAJU</v>
          </cell>
          <cell r="M1225" t="str">
            <v>01/04/1981</v>
          </cell>
          <cell r="N1225" t="str">
            <v>E13YB0</v>
          </cell>
          <cell r="O1225" t="str">
            <v>INST. PENUNJANG MEDIS</v>
          </cell>
          <cell r="P1225">
            <v>6</v>
          </cell>
          <cell r="Q1225">
            <v>5</v>
          </cell>
          <cell r="R1225">
            <v>5</v>
          </cell>
          <cell r="S1225">
            <v>16.666666666666668</v>
          </cell>
          <cell r="T1225">
            <v>3</v>
          </cell>
          <cell r="U1225">
            <v>4</v>
          </cell>
          <cell r="V1225">
            <v>-1</v>
          </cell>
          <cell r="W1225">
            <v>47</v>
          </cell>
          <cell r="X1225">
            <v>40991</v>
          </cell>
        </row>
        <row r="1226">
          <cell r="A1226" t="str">
            <v>596122</v>
          </cell>
          <cell r="B1226" t="str">
            <v xml:space="preserve">RUSTINI HAMID  BSC  </v>
          </cell>
          <cell r="C1226" t="str">
            <v>09</v>
          </cell>
          <cell r="D1226" t="str">
            <v>01/04/1999</v>
          </cell>
          <cell r="E1226" t="str">
            <v>AST. PERAWAT SHIFT I</v>
          </cell>
          <cell r="F1226" t="str">
            <v>08</v>
          </cell>
          <cell r="G1226" t="str">
            <v>03/01/2000</v>
          </cell>
          <cell r="H1226">
            <v>20554</v>
          </cell>
          <cell r="I1226" t="str">
            <v>0000066656</v>
          </cell>
          <cell r="J1226" t="str">
            <v>D3</v>
          </cell>
          <cell r="K1226" t="str">
            <v>AKKES RAWAT UMUM</v>
          </cell>
          <cell r="L1226" t="str">
            <v>PLAJU</v>
          </cell>
          <cell r="M1226" t="str">
            <v>01/04/1981</v>
          </cell>
          <cell r="N1226" t="str">
            <v>E13Y60</v>
          </cell>
          <cell r="O1226" t="str">
            <v>INST. RAWAT INAP</v>
          </cell>
          <cell r="P1226">
            <v>6</v>
          </cell>
          <cell r="Q1226">
            <v>5</v>
          </cell>
          <cell r="R1226">
            <v>6</v>
          </cell>
          <cell r="S1226">
            <v>18.333333333333332</v>
          </cell>
          <cell r="T1226">
            <v>6</v>
          </cell>
          <cell r="U1226">
            <v>4</v>
          </cell>
          <cell r="V1226">
            <v>-1</v>
          </cell>
          <cell r="W1226">
            <v>48</v>
          </cell>
          <cell r="X1226">
            <v>40642</v>
          </cell>
        </row>
        <row r="1227">
          <cell r="A1227" t="str">
            <v>596147</v>
          </cell>
          <cell r="B1227" t="str">
            <v xml:space="preserve">WARNIS BR  BSC  </v>
          </cell>
          <cell r="C1227" t="str">
            <v>09</v>
          </cell>
          <cell r="D1227" t="str">
            <v>01/04/2000</v>
          </cell>
          <cell r="E1227" t="str">
            <v>AST. PERAWAT SHIFT I</v>
          </cell>
          <cell r="F1227" t="str">
            <v>08</v>
          </cell>
          <cell r="G1227" t="str">
            <v>03/01/2000</v>
          </cell>
          <cell r="H1227">
            <v>20123</v>
          </cell>
          <cell r="I1227" t="str">
            <v>0000066666</v>
          </cell>
          <cell r="J1227" t="str">
            <v>D3</v>
          </cell>
          <cell r="K1227" t="str">
            <v>AKKES RAWAT UMUM</v>
          </cell>
          <cell r="L1227" t="str">
            <v>PLAJU</v>
          </cell>
          <cell r="M1227" t="str">
            <v>01/04/1981</v>
          </cell>
          <cell r="N1227" t="str">
            <v>E13Y90</v>
          </cell>
          <cell r="O1227" t="str">
            <v>INST. GAWAT DARURAT</v>
          </cell>
          <cell r="P1227">
            <v>6</v>
          </cell>
          <cell r="Q1227">
            <v>6</v>
          </cell>
          <cell r="R1227">
            <v>6</v>
          </cell>
          <cell r="S1227">
            <v>20</v>
          </cell>
          <cell r="T1227">
            <v>6</v>
          </cell>
          <cell r="U1227">
            <v>4</v>
          </cell>
          <cell r="V1227">
            <v>-1</v>
          </cell>
          <cell r="W1227">
            <v>49</v>
          </cell>
          <cell r="X1227">
            <v>40212</v>
          </cell>
        </row>
        <row r="1228">
          <cell r="A1228" t="str">
            <v>596155</v>
          </cell>
          <cell r="B1228" t="str">
            <v xml:space="preserve">YOSINTJE  B.T.    </v>
          </cell>
          <cell r="C1228" t="str">
            <v>09</v>
          </cell>
          <cell r="D1228" t="str">
            <v>01/04/2003</v>
          </cell>
          <cell r="E1228" t="str">
            <v>AST. PERAWAT SHIFT I</v>
          </cell>
          <cell r="F1228" t="str">
            <v>08</v>
          </cell>
          <cell r="G1228" t="str">
            <v>03/01/2000</v>
          </cell>
          <cell r="H1228">
            <v>19850</v>
          </cell>
          <cell r="I1228" t="str">
            <v>0000065565</v>
          </cell>
          <cell r="J1228" t="str">
            <v>SMK</v>
          </cell>
          <cell r="K1228" t="str">
            <v>SEK PENGATUR RAWAT</v>
          </cell>
          <cell r="L1228" t="str">
            <v>PLAJU</v>
          </cell>
          <cell r="M1228" t="str">
            <v>01/04/1981</v>
          </cell>
          <cell r="N1228" t="str">
            <v>E13Y60</v>
          </cell>
          <cell r="O1228" t="str">
            <v>INST. RAWAT INAP</v>
          </cell>
          <cell r="P1228">
            <v>5</v>
          </cell>
          <cell r="Q1228">
            <v>6</v>
          </cell>
          <cell r="R1228">
            <v>5</v>
          </cell>
          <cell r="S1228">
            <v>16.666666666666668</v>
          </cell>
          <cell r="T1228">
            <v>3</v>
          </cell>
          <cell r="U1228">
            <v>4</v>
          </cell>
          <cell r="V1228">
            <v>-1</v>
          </cell>
          <cell r="W1228">
            <v>50</v>
          </cell>
          <cell r="X1228">
            <v>39939</v>
          </cell>
        </row>
        <row r="1229">
          <cell r="A1229" t="str">
            <v>596188</v>
          </cell>
          <cell r="B1229" t="str">
            <v xml:space="preserve">NANAM SEMBIRING    </v>
          </cell>
          <cell r="C1229" t="str">
            <v>09</v>
          </cell>
          <cell r="D1229" t="str">
            <v>01/04/2003</v>
          </cell>
          <cell r="E1229" t="str">
            <v>AST. RADIOLOGI</v>
          </cell>
          <cell r="F1229" t="str">
            <v>08</v>
          </cell>
          <cell r="G1229" t="str">
            <v>03/01/2000</v>
          </cell>
          <cell r="H1229">
            <v>20010</v>
          </cell>
          <cell r="I1229" t="str">
            <v>0000056665</v>
          </cell>
          <cell r="J1229" t="str">
            <v>SMK</v>
          </cell>
          <cell r="K1229" t="str">
            <v>SEK P'ATUR RONTGEN</v>
          </cell>
          <cell r="L1229" t="str">
            <v>PLAJU</v>
          </cell>
          <cell r="M1229" t="str">
            <v>04/05/1981</v>
          </cell>
          <cell r="N1229" t="str">
            <v>E13YB0</v>
          </cell>
          <cell r="O1229" t="str">
            <v>INST. PENUNJANG MEDIS</v>
          </cell>
          <cell r="P1229">
            <v>6</v>
          </cell>
          <cell r="Q1229">
            <v>6</v>
          </cell>
          <cell r="R1229">
            <v>5</v>
          </cell>
          <cell r="S1229">
            <v>18.333333333333332</v>
          </cell>
          <cell r="T1229">
            <v>3</v>
          </cell>
          <cell r="U1229">
            <v>4</v>
          </cell>
          <cell r="V1229">
            <v>-1</v>
          </cell>
          <cell r="W1229">
            <v>50</v>
          </cell>
          <cell r="X1229">
            <v>40099</v>
          </cell>
        </row>
        <row r="1230">
          <cell r="A1230" t="str">
            <v>607973</v>
          </cell>
          <cell r="B1230" t="str">
            <v xml:space="preserve">ABDUL WAHID DJAIZ  DR SP </v>
          </cell>
          <cell r="C1230" t="str">
            <v>03</v>
          </cell>
          <cell r="D1230" t="str">
            <v>01/04/2001</v>
          </cell>
          <cell r="E1230" t="str">
            <v>DIR. RS. PERTAMINA PL</v>
          </cell>
          <cell r="F1230" t="str">
            <v>02</v>
          </cell>
          <cell r="G1230" t="str">
            <v>29/05/2000</v>
          </cell>
          <cell r="H1230">
            <v>18427</v>
          </cell>
          <cell r="I1230" t="str">
            <v>0000066665</v>
          </cell>
          <cell r="J1230" t="str">
            <v>S2</v>
          </cell>
          <cell r="K1230" t="str">
            <v>(S2) - KEDOKTERAN</v>
          </cell>
          <cell r="L1230" t="str">
            <v>PLAJU</v>
          </cell>
          <cell r="M1230" t="str">
            <v>08/02/1982</v>
          </cell>
          <cell r="N1230" t="str">
            <v>E13Y00</v>
          </cell>
          <cell r="O1230" t="str">
            <v>RS. PERTAMINA</v>
          </cell>
          <cell r="P1230">
            <v>6</v>
          </cell>
          <cell r="Q1230">
            <v>6</v>
          </cell>
          <cell r="R1230">
            <v>5</v>
          </cell>
          <cell r="S1230">
            <v>18.333333333333332</v>
          </cell>
          <cell r="T1230">
            <v>8</v>
          </cell>
          <cell r="U1230">
            <v>4</v>
          </cell>
          <cell r="V1230">
            <v>-1</v>
          </cell>
          <cell r="W1230">
            <v>54</v>
          </cell>
          <cell r="X1230">
            <v>38516</v>
          </cell>
        </row>
        <row r="1231">
          <cell r="A1231" t="str">
            <v>610012</v>
          </cell>
          <cell r="B1231" t="str">
            <v xml:space="preserve">H. DJUNAIDI JUSUF  IR  </v>
          </cell>
          <cell r="C1231" t="str">
            <v>03</v>
          </cell>
          <cell r="D1231" t="str">
            <v>01/10/1999</v>
          </cell>
          <cell r="E1231" t="str">
            <v>KABID. SI &amp; K</v>
          </cell>
          <cell r="F1231" t="str">
            <v>03</v>
          </cell>
          <cell r="G1231" t="str">
            <v>14/01/2003</v>
          </cell>
          <cell r="H1231">
            <v>19479</v>
          </cell>
          <cell r="I1231" t="str">
            <v>0000066665</v>
          </cell>
          <cell r="J1231" t="str">
            <v>S1</v>
          </cell>
          <cell r="K1231" t="str">
            <v>TEKNIK KIMIA</v>
          </cell>
          <cell r="L1231" t="str">
            <v>PLAJU</v>
          </cell>
          <cell r="M1231" t="str">
            <v>16/11/1981</v>
          </cell>
          <cell r="N1231" t="str">
            <v>E13900</v>
          </cell>
          <cell r="O1231" t="str">
            <v>SI &amp; K</v>
          </cell>
          <cell r="P1231">
            <v>6</v>
          </cell>
          <cell r="Q1231">
            <v>6</v>
          </cell>
          <cell r="R1231">
            <v>5</v>
          </cell>
          <cell r="S1231">
            <v>18.333333333333332</v>
          </cell>
          <cell r="T1231">
            <v>7</v>
          </cell>
          <cell r="U1231">
            <v>1</v>
          </cell>
          <cell r="V1231">
            <v>0</v>
          </cell>
          <cell r="W1231">
            <v>51</v>
          </cell>
          <cell r="X1231">
            <v>39568</v>
          </cell>
        </row>
        <row r="1232">
          <cell r="A1232" t="str">
            <v>616486</v>
          </cell>
          <cell r="B1232" t="str">
            <v xml:space="preserve">MUHAMMAD YAMIN  SE  </v>
          </cell>
          <cell r="C1232" t="str">
            <v>06</v>
          </cell>
          <cell r="D1232" t="str">
            <v>01/04/2003</v>
          </cell>
          <cell r="E1232" t="str">
            <v>KA. KEUANGAN</v>
          </cell>
          <cell r="F1232" t="str">
            <v>05</v>
          </cell>
          <cell r="G1232" t="str">
            <v>03/01/2000</v>
          </cell>
          <cell r="H1232">
            <v>19234</v>
          </cell>
          <cell r="I1232" t="str">
            <v>0000065566</v>
          </cell>
          <cell r="J1232" t="str">
            <v>S1</v>
          </cell>
          <cell r="K1232" t="str">
            <v>EKONOMI MANAGEMENT</v>
          </cell>
          <cell r="L1232" t="str">
            <v>PLAJU</v>
          </cell>
          <cell r="M1232" t="str">
            <v>11/01/1982</v>
          </cell>
          <cell r="N1232" t="str">
            <v>E13Y40</v>
          </cell>
          <cell r="O1232" t="str">
            <v>KEUANGAN/RS</v>
          </cell>
          <cell r="P1232">
            <v>5</v>
          </cell>
          <cell r="Q1232">
            <v>6</v>
          </cell>
          <cell r="R1232">
            <v>6</v>
          </cell>
          <cell r="S1232">
            <v>18.333333333333332</v>
          </cell>
          <cell r="T1232">
            <v>7</v>
          </cell>
          <cell r="U1232">
            <v>4</v>
          </cell>
          <cell r="V1232">
            <v>-1</v>
          </cell>
          <cell r="W1232">
            <v>52</v>
          </cell>
          <cell r="X1232">
            <v>39322</v>
          </cell>
        </row>
        <row r="1233">
          <cell r="A1233" t="str">
            <v>617936</v>
          </cell>
          <cell r="B1233" t="str">
            <v xml:space="preserve">BAMBANG SUTEDJO  IR  </v>
          </cell>
          <cell r="C1233" t="str">
            <v>03</v>
          </cell>
          <cell r="D1233" t="str">
            <v>01/04/2001</v>
          </cell>
          <cell r="E1233" t="str">
            <v>KA. PENGADAAN</v>
          </cell>
          <cell r="F1233" t="str">
            <v>03</v>
          </cell>
          <cell r="G1233" t="str">
            <v>31/12/2000</v>
          </cell>
          <cell r="H1233">
            <v>19309</v>
          </cell>
          <cell r="I1233" t="str">
            <v>0000066566</v>
          </cell>
          <cell r="J1233" t="str">
            <v>S1</v>
          </cell>
          <cell r="K1233" t="str">
            <v>TEKNIK MESIN</v>
          </cell>
          <cell r="L1233" t="str">
            <v>SUNGAI GERONG</v>
          </cell>
          <cell r="M1233" t="str">
            <v>17/12/1981</v>
          </cell>
          <cell r="N1233" t="str">
            <v>E13A60</v>
          </cell>
          <cell r="O1233" t="str">
            <v>PENGADAAN/JPK</v>
          </cell>
          <cell r="P1233">
            <v>5</v>
          </cell>
          <cell r="Q1233">
            <v>6</v>
          </cell>
          <cell r="R1233">
            <v>6</v>
          </cell>
          <cell r="S1233">
            <v>18.333333333333332</v>
          </cell>
          <cell r="T1233">
            <v>7</v>
          </cell>
          <cell r="U1233">
            <v>4</v>
          </cell>
          <cell r="V1233">
            <v>0</v>
          </cell>
          <cell r="W1233">
            <v>52</v>
          </cell>
          <cell r="X1233">
            <v>39397</v>
          </cell>
        </row>
        <row r="1234">
          <cell r="A1234" t="str">
            <v>617944</v>
          </cell>
          <cell r="B1234" t="str">
            <v xml:space="preserve">HARY SOEBANDRIO  IR DRS </v>
          </cell>
          <cell r="C1234" t="str">
            <v>03</v>
          </cell>
          <cell r="D1234" t="str">
            <v>01/10/1999</v>
          </cell>
          <cell r="E1234" t="str">
            <v>MANAJER S D M</v>
          </cell>
          <cell r="F1234" t="str">
            <v>02</v>
          </cell>
          <cell r="G1234" t="str">
            <v>12/11/2003</v>
          </cell>
          <cell r="H1234">
            <v>20992</v>
          </cell>
          <cell r="I1234" t="str">
            <v>0000066666</v>
          </cell>
          <cell r="J1234" t="str">
            <v>S1</v>
          </cell>
          <cell r="K1234" t="str">
            <v>SOSPOL ADM NEGARA</v>
          </cell>
          <cell r="L1234" t="str">
            <v>PLAJU</v>
          </cell>
          <cell r="M1234" t="str">
            <v>17/12/1981</v>
          </cell>
          <cell r="N1234" t="str">
            <v>E13700</v>
          </cell>
          <cell r="O1234" t="str">
            <v>SDM UP. III</v>
          </cell>
          <cell r="P1234">
            <v>6</v>
          </cell>
          <cell r="Q1234">
            <v>6</v>
          </cell>
          <cell r="R1234">
            <v>6</v>
          </cell>
          <cell r="S1234">
            <v>20</v>
          </cell>
          <cell r="T1234">
            <v>7</v>
          </cell>
          <cell r="U1234">
            <v>1</v>
          </cell>
          <cell r="V1234">
            <v>-1</v>
          </cell>
          <cell r="W1234">
            <v>47</v>
          </cell>
          <cell r="X1234">
            <v>41081</v>
          </cell>
        </row>
        <row r="1235">
          <cell r="A1235" t="str">
            <v>618121</v>
          </cell>
          <cell r="B1235" t="str">
            <v xml:space="preserve">AGUS HARYANTO  IR  </v>
          </cell>
          <cell r="C1235" t="str">
            <v>02</v>
          </cell>
          <cell r="D1235" t="str">
            <v>01/04/2002</v>
          </cell>
          <cell r="E1235" t="str">
            <v>MANAJER KILANG</v>
          </cell>
          <cell r="F1235" t="str">
            <v>01</v>
          </cell>
          <cell r="G1235" t="str">
            <v>03/12/2003</v>
          </cell>
          <cell r="H1235">
            <v>19797</v>
          </cell>
          <cell r="I1235" t="str">
            <v>0000055666</v>
          </cell>
          <cell r="J1235" t="str">
            <v>S1</v>
          </cell>
          <cell r="K1235" t="str">
            <v>TEKNIK KIMIA</v>
          </cell>
          <cell r="L1235" t="str">
            <v>PLAJU</v>
          </cell>
          <cell r="M1235" t="str">
            <v>12/10/1981</v>
          </cell>
          <cell r="N1235" t="str">
            <v>E13100</v>
          </cell>
          <cell r="O1235" t="str">
            <v>KILANG UP-III</v>
          </cell>
          <cell r="P1235">
            <v>6</v>
          </cell>
          <cell r="Q1235">
            <v>6</v>
          </cell>
          <cell r="R1235">
            <v>6</v>
          </cell>
          <cell r="S1235">
            <v>20</v>
          </cell>
          <cell r="T1235">
            <v>7</v>
          </cell>
          <cell r="U1235">
            <v>1</v>
          </cell>
          <cell r="V1235">
            <v>-1</v>
          </cell>
          <cell r="W1235">
            <v>50</v>
          </cell>
          <cell r="X1235">
            <v>39886</v>
          </cell>
        </row>
        <row r="1236">
          <cell r="A1236" t="str">
            <v>627818</v>
          </cell>
          <cell r="B1236" t="str">
            <v xml:space="preserve">AGUNG MARDIONO  IR  </v>
          </cell>
          <cell r="C1236" t="str">
            <v>03</v>
          </cell>
          <cell r="D1236" t="str">
            <v>01/10/2000</v>
          </cell>
          <cell r="E1236" t="str">
            <v>MANAJER UNIT PROD. I</v>
          </cell>
          <cell r="F1236" t="str">
            <v>02</v>
          </cell>
          <cell r="G1236" t="str">
            <v>14/01/2003</v>
          </cell>
          <cell r="H1236">
            <v>20702</v>
          </cell>
          <cell r="I1236" t="str">
            <v>0000056665</v>
          </cell>
          <cell r="J1236" t="str">
            <v>S1</v>
          </cell>
          <cell r="K1236" t="str">
            <v>TEKNIK KIMIA</v>
          </cell>
          <cell r="L1236" t="str">
            <v>PLAJU</v>
          </cell>
          <cell r="M1236" t="str">
            <v>10/01/1983</v>
          </cell>
          <cell r="N1236" t="str">
            <v>E13110</v>
          </cell>
          <cell r="O1236" t="str">
            <v>UNIT PROD. I</v>
          </cell>
          <cell r="P1236">
            <v>6</v>
          </cell>
          <cell r="Q1236">
            <v>6</v>
          </cell>
          <cell r="R1236">
            <v>5</v>
          </cell>
          <cell r="S1236">
            <v>18.333333333333332</v>
          </cell>
          <cell r="T1236">
            <v>7</v>
          </cell>
          <cell r="U1236">
            <v>1</v>
          </cell>
          <cell r="V1236">
            <v>-1</v>
          </cell>
          <cell r="W1236">
            <v>48</v>
          </cell>
          <cell r="X1236">
            <v>40790</v>
          </cell>
        </row>
        <row r="1237">
          <cell r="A1237" t="str">
            <v>627859</v>
          </cell>
          <cell r="B1237" t="str">
            <v xml:space="preserve">DJOKO SUWAHJO H.T  IR  </v>
          </cell>
          <cell r="C1237" t="str">
            <v>02</v>
          </cell>
          <cell r="D1237" t="str">
            <v>01/04/2003</v>
          </cell>
          <cell r="E1237" t="str">
            <v>MANAJER UNIT PROD.II</v>
          </cell>
          <cell r="F1237" t="str">
            <v>02</v>
          </cell>
          <cell r="G1237" t="str">
            <v>22/11/2001</v>
          </cell>
          <cell r="H1237">
            <v>18994</v>
          </cell>
          <cell r="I1237" t="str">
            <v>0000066675</v>
          </cell>
          <cell r="J1237" t="str">
            <v>S1</v>
          </cell>
          <cell r="K1237" t="str">
            <v>TEKNIK KIMIA</v>
          </cell>
          <cell r="L1237" t="str">
            <v>PLAJU</v>
          </cell>
          <cell r="M1237" t="str">
            <v>12/01/1983</v>
          </cell>
          <cell r="N1237" t="str">
            <v>E13130</v>
          </cell>
          <cell r="O1237" t="str">
            <v>UNIT PROD.II</v>
          </cell>
          <cell r="P1237">
            <v>6</v>
          </cell>
          <cell r="Q1237">
            <v>7</v>
          </cell>
          <cell r="R1237">
            <v>5</v>
          </cell>
          <cell r="S1237">
            <v>21.666666666666668</v>
          </cell>
          <cell r="T1237">
            <v>7</v>
          </cell>
          <cell r="U1237">
            <v>3</v>
          </cell>
          <cell r="V1237">
            <v>0</v>
          </cell>
          <cell r="W1237">
            <v>52</v>
          </cell>
          <cell r="X1237">
            <v>39083</v>
          </cell>
        </row>
        <row r="1238">
          <cell r="A1238" t="str">
            <v>627891</v>
          </cell>
          <cell r="B1238" t="str">
            <v xml:space="preserve">SUKOTJO WAKIMIN  IR  </v>
          </cell>
          <cell r="C1238" t="str">
            <v>02</v>
          </cell>
          <cell r="D1238" t="str">
            <v>01/04/2003</v>
          </cell>
          <cell r="E1238" t="str">
            <v>MANAJER ENJ &amp; BANG UP-III</v>
          </cell>
          <cell r="F1238" t="str">
            <v>02</v>
          </cell>
          <cell r="G1238" t="str">
            <v>03/10/2001</v>
          </cell>
          <cell r="H1238">
            <v>19865</v>
          </cell>
          <cell r="I1238" t="str">
            <v>0000056666</v>
          </cell>
          <cell r="J1238" t="str">
            <v>S1</v>
          </cell>
          <cell r="K1238" t="str">
            <v>TEKNIK KIMIA</v>
          </cell>
          <cell r="L1238" t="str">
            <v>PLAJU</v>
          </cell>
          <cell r="M1238" t="str">
            <v>12/01/1983</v>
          </cell>
          <cell r="N1238" t="str">
            <v>E13300</v>
          </cell>
          <cell r="O1238" t="str">
            <v>ENJ &amp; BANG</v>
          </cell>
          <cell r="P1238">
            <v>6</v>
          </cell>
          <cell r="Q1238">
            <v>6</v>
          </cell>
          <cell r="R1238">
            <v>6</v>
          </cell>
          <cell r="S1238">
            <v>20</v>
          </cell>
          <cell r="T1238">
            <v>7</v>
          </cell>
          <cell r="U1238">
            <v>3</v>
          </cell>
          <cell r="V1238">
            <v>0</v>
          </cell>
          <cell r="W1238">
            <v>50</v>
          </cell>
          <cell r="X1238">
            <v>39954</v>
          </cell>
        </row>
        <row r="1239">
          <cell r="A1239" t="str">
            <v>632515</v>
          </cell>
          <cell r="B1239" t="str">
            <v xml:space="preserve">H. THABRANI SIMANJUNTAK  IR  </v>
          </cell>
          <cell r="C1239" t="str">
            <v>03</v>
          </cell>
          <cell r="D1239" t="str">
            <v>01/04/2001</v>
          </cell>
          <cell r="E1239" t="str">
            <v>KA. BAG. CD &amp; GP</v>
          </cell>
          <cell r="F1239" t="str">
            <v>03</v>
          </cell>
          <cell r="G1239" t="str">
            <v>12/02/2002</v>
          </cell>
          <cell r="H1239">
            <v>18652</v>
          </cell>
          <cell r="I1239" t="str">
            <v>0000066666</v>
          </cell>
          <cell r="J1239" t="str">
            <v>S1</v>
          </cell>
          <cell r="K1239" t="str">
            <v>TEKNIK KIMIA</v>
          </cell>
          <cell r="L1239" t="str">
            <v>PLAJU</v>
          </cell>
          <cell r="M1239" t="str">
            <v>18/03/1983</v>
          </cell>
          <cell r="N1239" t="str">
            <v>E13111</v>
          </cell>
          <cell r="O1239" t="str">
            <v>CD &amp; GP</v>
          </cell>
          <cell r="P1239">
            <v>6</v>
          </cell>
          <cell r="Q1239">
            <v>6</v>
          </cell>
          <cell r="R1239">
            <v>6</v>
          </cell>
          <cell r="S1239">
            <v>20</v>
          </cell>
          <cell r="T1239">
            <v>7</v>
          </cell>
          <cell r="U1239">
            <v>2</v>
          </cell>
          <cell r="V1239">
            <v>0</v>
          </cell>
          <cell r="W1239">
            <v>53</v>
          </cell>
          <cell r="X1239">
            <v>38741</v>
          </cell>
        </row>
        <row r="1240">
          <cell r="A1240" t="str">
            <v>632701</v>
          </cell>
          <cell r="B1240" t="str">
            <v xml:space="preserve">BONDAN WAHYONO  IR  </v>
          </cell>
          <cell r="C1240" t="str">
            <v>03</v>
          </cell>
          <cell r="D1240" t="str">
            <v>01/10/2000</v>
          </cell>
          <cell r="E1240" t="str">
            <v>KA. BAG.PEREN&amp;KOORD KSP</v>
          </cell>
          <cell r="F1240" t="str">
            <v>03</v>
          </cell>
          <cell r="G1240" t="str">
            <v>01/07/1999</v>
          </cell>
          <cell r="H1240">
            <v>19501</v>
          </cell>
          <cell r="I1240" t="str">
            <v>0000056666</v>
          </cell>
          <cell r="J1240" t="str">
            <v>S1</v>
          </cell>
          <cell r="K1240" t="str">
            <v>TEKNIK SIPIL</v>
          </cell>
          <cell r="L1240" t="str">
            <v>PLAJU</v>
          </cell>
          <cell r="M1240" t="str">
            <v>19/03/1983</v>
          </cell>
          <cell r="N1240" t="str">
            <v>E13121</v>
          </cell>
          <cell r="O1240" t="str">
            <v>REN &amp; KOORD KSP</v>
          </cell>
          <cell r="P1240">
            <v>6</v>
          </cell>
          <cell r="Q1240">
            <v>6</v>
          </cell>
          <cell r="R1240">
            <v>6</v>
          </cell>
          <cell r="S1240">
            <v>20</v>
          </cell>
          <cell r="T1240">
            <v>7</v>
          </cell>
          <cell r="U1240">
            <v>5</v>
          </cell>
          <cell r="V1240">
            <v>0</v>
          </cell>
          <cell r="W1240">
            <v>51</v>
          </cell>
          <cell r="X1240">
            <v>39590</v>
          </cell>
        </row>
        <row r="1241">
          <cell r="A1241" t="str">
            <v>634362</v>
          </cell>
          <cell r="B1241" t="str">
            <v xml:space="preserve">SETIADY DAHARI  SE  </v>
          </cell>
          <cell r="C1241" t="str">
            <v>07</v>
          </cell>
          <cell r="D1241" t="str">
            <v>01/04/2003</v>
          </cell>
          <cell r="E1241" t="str">
            <v>PWS. ADMINISTRASI &amp; KEU</v>
          </cell>
          <cell r="F1241" t="str">
            <v>07</v>
          </cell>
          <cell r="G1241" t="str">
            <v>03/01/2000</v>
          </cell>
          <cell r="H1241">
            <v>20942</v>
          </cell>
          <cell r="I1241" t="str">
            <v>0000045655</v>
          </cell>
          <cell r="J1241" t="str">
            <v>S1</v>
          </cell>
          <cell r="K1241" t="str">
            <v>EKONOMI UMUM</v>
          </cell>
          <cell r="L1241" t="str">
            <v>PLAJU</v>
          </cell>
          <cell r="M1241" t="str">
            <v>19/03/1983</v>
          </cell>
          <cell r="N1241" t="str">
            <v>E13750</v>
          </cell>
          <cell r="O1241" t="str">
            <v>KESEHATAN</v>
          </cell>
          <cell r="P1241">
            <v>6</v>
          </cell>
          <cell r="Q1241">
            <v>5</v>
          </cell>
          <cell r="R1241">
            <v>5</v>
          </cell>
          <cell r="S1241">
            <v>16.666666666666668</v>
          </cell>
          <cell r="T1241">
            <v>7</v>
          </cell>
          <cell r="U1241">
            <v>4</v>
          </cell>
          <cell r="V1241">
            <v>0</v>
          </cell>
          <cell r="W1241">
            <v>47</v>
          </cell>
          <cell r="X1241">
            <v>41031</v>
          </cell>
        </row>
        <row r="1242">
          <cell r="A1242" t="str">
            <v>636103</v>
          </cell>
          <cell r="B1242" t="str">
            <v xml:space="preserve">MUHAMMAD ROMLI    </v>
          </cell>
          <cell r="C1242" t="str">
            <v>10</v>
          </cell>
          <cell r="D1242" t="str">
            <v>01/10/1999</v>
          </cell>
          <cell r="E1242" t="str">
            <v>AST. PERAWAT HEMODIALISA</v>
          </cell>
          <cell r="F1242" t="str">
            <v>08</v>
          </cell>
          <cell r="G1242" t="str">
            <v>03/01/2000</v>
          </cell>
          <cell r="H1242">
            <v>19442</v>
          </cell>
          <cell r="I1242" t="str">
            <v>0000055566</v>
          </cell>
          <cell r="J1242" t="str">
            <v>SMK</v>
          </cell>
          <cell r="K1242" t="str">
            <v>SEK PENGATUR RAWAT</v>
          </cell>
          <cell r="L1242" t="str">
            <v>PLAJU</v>
          </cell>
          <cell r="M1242" t="str">
            <v>16/04/1983</v>
          </cell>
          <cell r="N1242" t="str">
            <v>E13YA0</v>
          </cell>
          <cell r="O1242" t="str">
            <v>INST. HEMODIALISME</v>
          </cell>
          <cell r="P1242">
            <v>5</v>
          </cell>
          <cell r="Q1242">
            <v>6</v>
          </cell>
          <cell r="R1242">
            <v>6</v>
          </cell>
          <cell r="S1242">
            <v>18.333333333333332</v>
          </cell>
          <cell r="T1242">
            <v>3</v>
          </cell>
          <cell r="U1242">
            <v>4</v>
          </cell>
          <cell r="V1242">
            <v>-2</v>
          </cell>
          <cell r="W1242">
            <v>51</v>
          </cell>
          <cell r="X1242">
            <v>39531</v>
          </cell>
        </row>
        <row r="1243">
          <cell r="A1243" t="str">
            <v>636111</v>
          </cell>
          <cell r="B1243" t="str">
            <v xml:space="preserve">SYARIFAH SENEN    </v>
          </cell>
          <cell r="C1243" t="str">
            <v>10</v>
          </cell>
          <cell r="D1243" t="str">
            <v>01/10/1999</v>
          </cell>
          <cell r="E1243" t="str">
            <v>AST. PERAWAT SHIFT I</v>
          </cell>
          <cell r="F1243" t="str">
            <v>08</v>
          </cell>
          <cell r="G1243" t="str">
            <v>03/01/2000</v>
          </cell>
          <cell r="H1243">
            <v>21795</v>
          </cell>
          <cell r="I1243" t="str">
            <v>0000055656</v>
          </cell>
          <cell r="J1243" t="str">
            <v>SMK</v>
          </cell>
          <cell r="K1243" t="str">
            <v>SEK PENGATUR RAWAT</v>
          </cell>
          <cell r="L1243" t="str">
            <v>PLAJU</v>
          </cell>
          <cell r="M1243" t="str">
            <v>16/04/1983</v>
          </cell>
          <cell r="N1243" t="str">
            <v>E13Y60</v>
          </cell>
          <cell r="O1243" t="str">
            <v>INST. RAWAT INAP</v>
          </cell>
          <cell r="P1243">
            <v>6</v>
          </cell>
          <cell r="Q1243">
            <v>5</v>
          </cell>
          <cell r="R1243">
            <v>6</v>
          </cell>
          <cell r="S1243">
            <v>18.333333333333332</v>
          </cell>
          <cell r="T1243">
            <v>3</v>
          </cell>
          <cell r="U1243">
            <v>4</v>
          </cell>
          <cell r="V1243">
            <v>-2</v>
          </cell>
          <cell r="W1243">
            <v>45</v>
          </cell>
          <cell r="X1243">
            <v>41884</v>
          </cell>
        </row>
        <row r="1244">
          <cell r="A1244" t="str">
            <v>636128</v>
          </cell>
          <cell r="B1244" t="str">
            <v xml:space="preserve">FARDIANA USTUTI    </v>
          </cell>
          <cell r="C1244" t="str">
            <v>09</v>
          </cell>
          <cell r="D1244" t="str">
            <v>01/04/2003</v>
          </cell>
          <cell r="E1244" t="str">
            <v>ANL. PENUNJANG MEDIS</v>
          </cell>
          <cell r="F1244" t="str">
            <v>08</v>
          </cell>
          <cell r="G1244" t="str">
            <v>03/01/2000</v>
          </cell>
          <cell r="H1244">
            <v>22159</v>
          </cell>
          <cell r="I1244" t="str">
            <v>0000055655</v>
          </cell>
          <cell r="J1244" t="str">
            <v>SMK</v>
          </cell>
          <cell r="K1244" t="str">
            <v>SEK PENGATUR RAWAT</v>
          </cell>
          <cell r="L1244" t="str">
            <v>PLAJU</v>
          </cell>
          <cell r="M1244" t="str">
            <v>16/04/1983</v>
          </cell>
          <cell r="N1244" t="str">
            <v>E13Y20</v>
          </cell>
          <cell r="O1244" t="str">
            <v>MEDIS/RS</v>
          </cell>
          <cell r="P1244">
            <v>6</v>
          </cell>
          <cell r="Q1244">
            <v>5</v>
          </cell>
          <cell r="R1244">
            <v>5</v>
          </cell>
          <cell r="S1244">
            <v>16.666666666666668</v>
          </cell>
          <cell r="T1244">
            <v>3</v>
          </cell>
          <cell r="U1244">
            <v>4</v>
          </cell>
          <cell r="V1244">
            <v>-1</v>
          </cell>
          <cell r="W1244">
            <v>44</v>
          </cell>
          <cell r="X1244">
            <v>42247</v>
          </cell>
        </row>
        <row r="1245">
          <cell r="A1245" t="str">
            <v>649697</v>
          </cell>
          <cell r="B1245" t="str">
            <v xml:space="preserve">SYAHRUDDIN M. NOOR  ST  </v>
          </cell>
          <cell r="C1245" t="str">
            <v>05</v>
          </cell>
          <cell r="D1245" t="str">
            <v>01/04/1999</v>
          </cell>
          <cell r="E1245" t="str">
            <v>KA. BAG K &amp; KLK</v>
          </cell>
          <cell r="F1245" t="str">
            <v>05</v>
          </cell>
          <cell r="G1245" t="str">
            <v>22/12/2003</v>
          </cell>
          <cell r="H1245">
            <v>20309</v>
          </cell>
          <cell r="I1245" t="str">
            <v>0000066666</v>
          </cell>
          <cell r="J1245" t="str">
            <v>S1</v>
          </cell>
          <cell r="K1245" t="str">
            <v>TEKNIK KIMIA</v>
          </cell>
          <cell r="L1245" t="str">
            <v>PLAJU</v>
          </cell>
          <cell r="M1245" t="str">
            <v>07/12/1983</v>
          </cell>
          <cell r="N1245" t="str">
            <v>E13420</v>
          </cell>
          <cell r="O1245" t="str">
            <v>K &amp; KLK</v>
          </cell>
          <cell r="P1245">
            <v>6</v>
          </cell>
          <cell r="Q1245">
            <v>6</v>
          </cell>
          <cell r="R1245">
            <v>6</v>
          </cell>
          <cell r="S1245">
            <v>20</v>
          </cell>
          <cell r="T1245">
            <v>7</v>
          </cell>
          <cell r="U1245">
            <v>1</v>
          </cell>
          <cell r="V1245">
            <v>0</v>
          </cell>
          <cell r="W1245">
            <v>49</v>
          </cell>
          <cell r="X1245">
            <v>40398</v>
          </cell>
        </row>
        <row r="1246">
          <cell r="A1246" t="str">
            <v>649842</v>
          </cell>
          <cell r="B1246" t="str">
            <v xml:space="preserve">LUKMANULHAKIM    </v>
          </cell>
          <cell r="C1246" t="str">
            <v>09</v>
          </cell>
          <cell r="D1246" t="str">
            <v>01/04/2001</v>
          </cell>
          <cell r="E1246" t="str">
            <v>AST. KK PROD II</v>
          </cell>
          <cell r="F1246" t="str">
            <v>07</v>
          </cell>
          <cell r="G1246" t="str">
            <v>01/10/2003</v>
          </cell>
          <cell r="H1246">
            <v>21916</v>
          </cell>
          <cell r="I1246" t="str">
            <v>0000066666</v>
          </cell>
          <cell r="J1246" t="str">
            <v>SMK</v>
          </cell>
          <cell r="K1246" t="str">
            <v>SEK PENGATUR RAWAT</v>
          </cell>
          <cell r="L1246" t="str">
            <v>PLAJU</v>
          </cell>
          <cell r="M1246" t="str">
            <v>16/11/1983</v>
          </cell>
          <cell r="N1246" t="str">
            <v>E13420</v>
          </cell>
          <cell r="O1246" t="str">
            <v>K &amp; KLK</v>
          </cell>
          <cell r="P1246">
            <v>6</v>
          </cell>
          <cell r="Q1246">
            <v>6</v>
          </cell>
          <cell r="R1246">
            <v>6</v>
          </cell>
          <cell r="S1246">
            <v>20</v>
          </cell>
          <cell r="T1246">
            <v>3</v>
          </cell>
          <cell r="U1246">
            <v>1</v>
          </cell>
          <cell r="V1246">
            <v>-2</v>
          </cell>
          <cell r="W1246">
            <v>44</v>
          </cell>
          <cell r="X1246">
            <v>42005</v>
          </cell>
        </row>
        <row r="1247">
          <cell r="A1247" t="str">
            <v>649867</v>
          </cell>
          <cell r="B1247" t="str">
            <v xml:space="preserve">HELWANI    </v>
          </cell>
          <cell r="C1247" t="str">
            <v>10</v>
          </cell>
          <cell r="D1247" t="str">
            <v>01/04/2000</v>
          </cell>
          <cell r="E1247" t="str">
            <v>SEKRETARIS DIR RSP PL</v>
          </cell>
          <cell r="F1247" t="str">
            <v>09</v>
          </cell>
          <cell r="G1247" t="str">
            <v>01/10/2001</v>
          </cell>
          <cell r="H1247">
            <v>22227</v>
          </cell>
          <cell r="I1247" t="str">
            <v>0000065555</v>
          </cell>
          <cell r="J1247" t="str">
            <v>SMK</v>
          </cell>
          <cell r="K1247" t="str">
            <v>SEK PENGATUR RAWAT</v>
          </cell>
          <cell r="L1247" t="str">
            <v>PLAJU</v>
          </cell>
          <cell r="M1247" t="str">
            <v>16/11/1983</v>
          </cell>
          <cell r="N1247" t="str">
            <v>E13Y00</v>
          </cell>
          <cell r="O1247" t="str">
            <v>RS. PERTAMINA</v>
          </cell>
          <cell r="P1247">
            <v>5</v>
          </cell>
          <cell r="Q1247">
            <v>5</v>
          </cell>
          <cell r="R1247">
            <v>5</v>
          </cell>
          <cell r="S1247">
            <v>15</v>
          </cell>
          <cell r="T1247">
            <v>3</v>
          </cell>
          <cell r="U1247">
            <v>3</v>
          </cell>
          <cell r="V1247">
            <v>-1</v>
          </cell>
          <cell r="W1247">
            <v>44</v>
          </cell>
          <cell r="X1247">
            <v>42315</v>
          </cell>
        </row>
        <row r="1248">
          <cell r="A1248" t="str">
            <v>649891</v>
          </cell>
          <cell r="B1248" t="str">
            <v xml:space="preserve">ROSDIANA    </v>
          </cell>
          <cell r="C1248" t="str">
            <v>09</v>
          </cell>
          <cell r="D1248" t="str">
            <v>01/04/2003</v>
          </cell>
          <cell r="E1248" t="str">
            <v>AST. PERAWAT POL SATELIT</v>
          </cell>
          <cell r="F1248" t="str">
            <v>08</v>
          </cell>
          <cell r="G1248" t="str">
            <v>01/08/2002</v>
          </cell>
          <cell r="H1248">
            <v>23085</v>
          </cell>
          <cell r="I1248" t="str">
            <v>0000055665</v>
          </cell>
          <cell r="J1248" t="str">
            <v>SMK</v>
          </cell>
          <cell r="K1248" t="str">
            <v>SEK PENGATUR RAWAT</v>
          </cell>
          <cell r="L1248" t="str">
            <v>PLAJU</v>
          </cell>
          <cell r="M1248" t="str">
            <v>16/11/1983</v>
          </cell>
          <cell r="N1248" t="str">
            <v>E13Y50</v>
          </cell>
          <cell r="O1248" t="str">
            <v>INST. RAWAT JALAN</v>
          </cell>
          <cell r="P1248">
            <v>6</v>
          </cell>
          <cell r="Q1248">
            <v>6</v>
          </cell>
          <cell r="R1248">
            <v>5</v>
          </cell>
          <cell r="S1248">
            <v>18.333333333333332</v>
          </cell>
          <cell r="T1248">
            <v>3</v>
          </cell>
          <cell r="U1248">
            <v>2</v>
          </cell>
          <cell r="V1248">
            <v>-1</v>
          </cell>
          <cell r="W1248">
            <v>41</v>
          </cell>
          <cell r="X1248">
            <v>43174</v>
          </cell>
        </row>
        <row r="1249">
          <cell r="A1249" t="str">
            <v>652182</v>
          </cell>
          <cell r="B1249" t="str">
            <v xml:space="preserve">ALEX CH. WATTIMENA    </v>
          </cell>
          <cell r="C1249" t="str">
            <v>07</v>
          </cell>
          <cell r="D1249" t="str">
            <v>01/10/2002</v>
          </cell>
          <cell r="E1249" t="str">
            <v>PWS. RADIO BERGERAK</v>
          </cell>
          <cell r="F1249" t="str">
            <v>07</v>
          </cell>
          <cell r="G1249" t="str">
            <v>15/09/2003</v>
          </cell>
          <cell r="H1249">
            <v>21166</v>
          </cell>
          <cell r="I1249" t="str">
            <v>0000066655</v>
          </cell>
          <cell r="J1249" t="str">
            <v>SMA</v>
          </cell>
          <cell r="K1249" t="str">
            <v>S.M.A / SOSIAL</v>
          </cell>
          <cell r="L1249" t="str">
            <v>PLAJU</v>
          </cell>
          <cell r="M1249" t="str">
            <v>16/02/1984</v>
          </cell>
          <cell r="N1249" t="str">
            <v>E13910</v>
          </cell>
          <cell r="O1249" t="str">
            <v>OPERASI</v>
          </cell>
          <cell r="P1249">
            <v>6</v>
          </cell>
          <cell r="Q1249">
            <v>5</v>
          </cell>
          <cell r="R1249">
            <v>5</v>
          </cell>
          <cell r="S1249">
            <v>16.666666666666668</v>
          </cell>
          <cell r="T1249">
            <v>3</v>
          </cell>
          <cell r="U1249">
            <v>1</v>
          </cell>
          <cell r="V1249">
            <v>0</v>
          </cell>
          <cell r="W1249">
            <v>47</v>
          </cell>
          <cell r="X1249">
            <v>41255</v>
          </cell>
        </row>
        <row r="1250">
          <cell r="A1250" t="str">
            <v>655406</v>
          </cell>
          <cell r="B1250" t="str">
            <v xml:space="preserve">AGUSTIN RIFFIANA  DR  </v>
          </cell>
          <cell r="C1250" t="str">
            <v>04</v>
          </cell>
          <cell r="D1250" t="str">
            <v>01/10/1997</v>
          </cell>
          <cell r="E1250" t="str">
            <v>DOKTER AHLI</v>
          </cell>
          <cell r="F1250" t="str">
            <v>03</v>
          </cell>
          <cell r="G1250" t="str">
            <v>01/07/2003</v>
          </cell>
          <cell r="H1250">
            <v>19582</v>
          </cell>
          <cell r="I1250" t="str">
            <v>0000066676</v>
          </cell>
          <cell r="J1250" t="str">
            <v>S1</v>
          </cell>
          <cell r="K1250" t="str">
            <v>KEDOKTERAN UMUM</v>
          </cell>
          <cell r="L1250" t="str">
            <v>PLAJU</v>
          </cell>
          <cell r="M1250" t="str">
            <v>10/04/1982</v>
          </cell>
          <cell r="N1250" t="str">
            <v>E13Y00</v>
          </cell>
          <cell r="O1250" t="str">
            <v>RS. PERTAMINA</v>
          </cell>
          <cell r="P1250">
            <v>6</v>
          </cell>
          <cell r="Q1250">
            <v>7</v>
          </cell>
          <cell r="R1250">
            <v>6</v>
          </cell>
          <cell r="S1250">
            <v>23.333333333333332</v>
          </cell>
          <cell r="T1250">
            <v>7</v>
          </cell>
          <cell r="U1250">
            <v>1</v>
          </cell>
          <cell r="V1250">
            <v>-1</v>
          </cell>
          <cell r="W1250">
            <v>51</v>
          </cell>
          <cell r="X1250">
            <v>39671</v>
          </cell>
        </row>
        <row r="1251">
          <cell r="A1251" t="str">
            <v>657018</v>
          </cell>
          <cell r="B1251" t="str">
            <v xml:space="preserve">SUTRISNO    </v>
          </cell>
          <cell r="C1251" t="str">
            <v>11</v>
          </cell>
          <cell r="D1251" t="str">
            <v>01/04/2000</v>
          </cell>
          <cell r="E1251" t="str">
            <v>PMK. JAGA PK</v>
          </cell>
          <cell r="F1251" t="str">
            <v>10</v>
          </cell>
          <cell r="G1251" t="str">
            <v>03/01/2000</v>
          </cell>
          <cell r="H1251">
            <v>21997</v>
          </cell>
          <cell r="I1251" t="str">
            <v>0000056666</v>
          </cell>
          <cell r="J1251" t="str">
            <v>SMA</v>
          </cell>
          <cell r="K1251" t="str">
            <v>SMA/PASPAL/IPA</v>
          </cell>
          <cell r="L1251" t="str">
            <v>PLAJU</v>
          </cell>
          <cell r="M1251" t="str">
            <v>16/05/1984</v>
          </cell>
          <cell r="N1251" t="str">
            <v>E13410</v>
          </cell>
          <cell r="O1251" t="str">
            <v>PK. LAT &amp; ADM</v>
          </cell>
          <cell r="P1251">
            <v>6</v>
          </cell>
          <cell r="Q1251">
            <v>6</v>
          </cell>
          <cell r="R1251">
            <v>6</v>
          </cell>
          <cell r="S1251">
            <v>20</v>
          </cell>
          <cell r="T1251">
            <v>3</v>
          </cell>
          <cell r="U1251">
            <v>4</v>
          </cell>
          <cell r="V1251">
            <v>-1</v>
          </cell>
          <cell r="W1251">
            <v>44</v>
          </cell>
          <cell r="X1251">
            <v>42085</v>
          </cell>
        </row>
        <row r="1252">
          <cell r="A1252" t="str">
            <v>657026</v>
          </cell>
          <cell r="B1252" t="str">
            <v xml:space="preserve">SABITNA    </v>
          </cell>
          <cell r="C1252" t="str">
            <v>11</v>
          </cell>
          <cell r="D1252" t="str">
            <v>01/04/2000</v>
          </cell>
          <cell r="E1252" t="str">
            <v>AST. JAGA PK</v>
          </cell>
          <cell r="F1252" t="str">
            <v>08</v>
          </cell>
          <cell r="G1252" t="str">
            <v>01/10/2003</v>
          </cell>
          <cell r="H1252">
            <v>22095</v>
          </cell>
          <cell r="I1252" t="str">
            <v>0000064666</v>
          </cell>
          <cell r="J1252" t="str">
            <v>SMA</v>
          </cell>
          <cell r="K1252" t="str">
            <v>S.M.A / SOSIAL</v>
          </cell>
          <cell r="L1252" t="str">
            <v>PLAJU</v>
          </cell>
          <cell r="M1252" t="str">
            <v>16/05/1984</v>
          </cell>
          <cell r="N1252" t="str">
            <v>E13410</v>
          </cell>
          <cell r="O1252" t="str">
            <v>PK. LAT &amp; ADM</v>
          </cell>
          <cell r="P1252">
            <v>6</v>
          </cell>
          <cell r="Q1252">
            <v>6</v>
          </cell>
          <cell r="R1252">
            <v>6</v>
          </cell>
          <cell r="S1252">
            <v>20</v>
          </cell>
          <cell r="T1252">
            <v>3</v>
          </cell>
          <cell r="U1252">
            <v>1</v>
          </cell>
          <cell r="V1252">
            <v>-3</v>
          </cell>
          <cell r="W1252">
            <v>44</v>
          </cell>
          <cell r="X1252">
            <v>42183</v>
          </cell>
        </row>
        <row r="1253">
          <cell r="A1253" t="str">
            <v>657189</v>
          </cell>
          <cell r="B1253" t="str">
            <v xml:space="preserve">ISYRIN IBRAHIM    </v>
          </cell>
          <cell r="C1253" t="str">
            <v>11</v>
          </cell>
          <cell r="D1253" t="str">
            <v>01/04/2003</v>
          </cell>
          <cell r="E1253" t="str">
            <v>AST. TATALAKSANA</v>
          </cell>
          <cell r="F1253" t="str">
            <v>08</v>
          </cell>
          <cell r="G1253" t="str">
            <v>03/01/2000</v>
          </cell>
          <cell r="H1253">
            <v>19878</v>
          </cell>
          <cell r="I1253" t="str">
            <v>0000045554</v>
          </cell>
          <cell r="J1253" t="str">
            <v>SMA</v>
          </cell>
          <cell r="K1253" t="str">
            <v>SMA/PASPAL/IPA</v>
          </cell>
          <cell r="L1253" t="str">
            <v>PLAJU</v>
          </cell>
          <cell r="M1253" t="str">
            <v>17/05/1984</v>
          </cell>
          <cell r="N1253" t="str">
            <v>E13740</v>
          </cell>
          <cell r="O1253" t="str">
            <v>O &amp; P</v>
          </cell>
          <cell r="P1253">
            <v>5</v>
          </cell>
          <cell r="Q1253">
            <v>5</v>
          </cell>
          <cell r="R1253">
            <v>4</v>
          </cell>
          <cell r="S1253">
            <v>13.333333333333334</v>
          </cell>
          <cell r="T1253">
            <v>3</v>
          </cell>
          <cell r="U1253">
            <v>4</v>
          </cell>
          <cell r="V1253">
            <v>-3</v>
          </cell>
          <cell r="W1253">
            <v>50</v>
          </cell>
          <cell r="X1253">
            <v>39967</v>
          </cell>
        </row>
        <row r="1254">
          <cell r="A1254" t="str">
            <v>657197</v>
          </cell>
          <cell r="B1254" t="str">
            <v xml:space="preserve">M. ANIS YANI  A.P  </v>
          </cell>
          <cell r="C1254" t="str">
            <v>11</v>
          </cell>
          <cell r="D1254" t="str">
            <v>01/04/2003</v>
          </cell>
          <cell r="E1254" t="str">
            <v>TESTER JAGA LAB PP</v>
          </cell>
          <cell r="F1254" t="str">
            <v>11</v>
          </cell>
          <cell r="G1254" t="str">
            <v>03/01/2000</v>
          </cell>
          <cell r="H1254">
            <v>21626</v>
          </cell>
          <cell r="I1254" t="str">
            <v>0000045455</v>
          </cell>
          <cell r="J1254" t="str">
            <v>D1</v>
          </cell>
          <cell r="K1254" t="str">
            <v>AKA LAB/KILANG I</v>
          </cell>
          <cell r="L1254" t="str">
            <v>PLAJU</v>
          </cell>
          <cell r="M1254" t="str">
            <v>01/06/1984</v>
          </cell>
          <cell r="N1254" t="str">
            <v>E13140</v>
          </cell>
          <cell r="O1254" t="str">
            <v>LABORATORIUM</v>
          </cell>
          <cell r="P1254">
            <v>4</v>
          </cell>
          <cell r="Q1254">
            <v>5</v>
          </cell>
          <cell r="R1254">
            <v>5</v>
          </cell>
          <cell r="S1254">
            <v>13.333333333333334</v>
          </cell>
          <cell r="T1254">
            <v>4</v>
          </cell>
          <cell r="U1254">
            <v>4</v>
          </cell>
          <cell r="V1254">
            <v>0</v>
          </cell>
          <cell r="W1254">
            <v>45</v>
          </cell>
          <cell r="X1254">
            <v>41715</v>
          </cell>
        </row>
        <row r="1255">
          <cell r="A1255" t="str">
            <v>657878</v>
          </cell>
          <cell r="B1255" t="str">
            <v xml:space="preserve">H.FUADDI BASYIR  SKM  </v>
          </cell>
          <cell r="C1255" t="str">
            <v>06</v>
          </cell>
          <cell r="D1255" t="str">
            <v>01/04/2001</v>
          </cell>
          <cell r="E1255" t="str">
            <v>PWSU. KESEHATAN PEKERJA</v>
          </cell>
          <cell r="F1255" t="str">
            <v>05</v>
          </cell>
          <cell r="G1255" t="str">
            <v>03/01/2000</v>
          </cell>
          <cell r="H1255">
            <v>19508</v>
          </cell>
          <cell r="I1255" t="str">
            <v>0000056655</v>
          </cell>
          <cell r="J1255" t="str">
            <v>S1</v>
          </cell>
          <cell r="K1255" t="str">
            <v>SARJANA KESMAS</v>
          </cell>
          <cell r="L1255" t="str">
            <v>PLAJU</v>
          </cell>
          <cell r="M1255" t="str">
            <v>16/05/1977</v>
          </cell>
          <cell r="N1255" t="str">
            <v>E13750</v>
          </cell>
          <cell r="O1255" t="str">
            <v>KESEHATAN</v>
          </cell>
          <cell r="P1255">
            <v>6</v>
          </cell>
          <cell r="Q1255">
            <v>5</v>
          </cell>
          <cell r="R1255">
            <v>5</v>
          </cell>
          <cell r="S1255">
            <v>16.666666666666668</v>
          </cell>
          <cell r="T1255">
            <v>7</v>
          </cell>
          <cell r="U1255">
            <v>4</v>
          </cell>
          <cell r="V1255">
            <v>-1</v>
          </cell>
          <cell r="W1255">
            <v>51</v>
          </cell>
          <cell r="X1255">
            <v>39597</v>
          </cell>
        </row>
        <row r="1256">
          <cell r="A1256" t="str">
            <v>657901</v>
          </cell>
          <cell r="B1256" t="str">
            <v xml:space="preserve">INDRIJATI  SH  </v>
          </cell>
          <cell r="C1256" t="str">
            <v>06</v>
          </cell>
          <cell r="D1256" t="str">
            <v>01/04/2001</v>
          </cell>
          <cell r="E1256" t="str">
            <v>PWSU. RAWAT INAP&amp;KHUSUS</v>
          </cell>
          <cell r="F1256" t="str">
            <v>06</v>
          </cell>
          <cell r="G1256" t="str">
            <v>01/07/2000</v>
          </cell>
          <cell r="H1256">
            <v>19203</v>
          </cell>
          <cell r="I1256" t="str">
            <v>0000056545</v>
          </cell>
          <cell r="J1256" t="str">
            <v>S1</v>
          </cell>
          <cell r="K1256" t="str">
            <v>SARJANA HUKUM</v>
          </cell>
          <cell r="L1256" t="str">
            <v>PLAJU</v>
          </cell>
          <cell r="M1256" t="str">
            <v>06/10/1982</v>
          </cell>
          <cell r="N1256" t="str">
            <v>E13Y60</v>
          </cell>
          <cell r="O1256" t="str">
            <v>INST. RAWAT INAP</v>
          </cell>
          <cell r="P1256">
            <v>5</v>
          </cell>
          <cell r="Q1256">
            <v>4</v>
          </cell>
          <cell r="R1256">
            <v>5</v>
          </cell>
          <cell r="S1256">
            <v>13.333333333333334</v>
          </cell>
          <cell r="T1256">
            <v>7</v>
          </cell>
          <cell r="U1256">
            <v>4</v>
          </cell>
          <cell r="V1256">
            <v>0</v>
          </cell>
          <cell r="W1256">
            <v>52</v>
          </cell>
          <cell r="X1256">
            <v>39291</v>
          </cell>
        </row>
        <row r="1257">
          <cell r="A1257" t="str">
            <v>660103</v>
          </cell>
          <cell r="B1257" t="str">
            <v xml:space="preserve">M. YUSUF SIMBOLON    </v>
          </cell>
          <cell r="C1257" t="str">
            <v>05</v>
          </cell>
          <cell r="D1257" t="str">
            <v>01/10/2003</v>
          </cell>
          <cell r="E1257" t="str">
            <v>KA. BAG. SEKURITI/UMUM</v>
          </cell>
          <cell r="F1257" t="str">
            <v>04</v>
          </cell>
          <cell r="G1257" t="str">
            <v>22/10/2001</v>
          </cell>
          <cell r="H1257">
            <v>18485</v>
          </cell>
          <cell r="I1257" t="str">
            <v>0000065666</v>
          </cell>
          <cell r="J1257" t="str">
            <v>SMA</v>
          </cell>
          <cell r="K1257" t="str">
            <v>S.M.A-B/PASPAL</v>
          </cell>
          <cell r="L1257" t="str">
            <v>PLAJU</v>
          </cell>
          <cell r="M1257" t="str">
            <v>01/04/1978</v>
          </cell>
          <cell r="N1257" t="str">
            <v>E13630</v>
          </cell>
          <cell r="O1257" t="str">
            <v>SEKURITI</v>
          </cell>
          <cell r="P1257">
            <v>6</v>
          </cell>
          <cell r="Q1257">
            <v>6</v>
          </cell>
          <cell r="R1257">
            <v>6</v>
          </cell>
          <cell r="S1257">
            <v>20</v>
          </cell>
          <cell r="T1257">
            <v>3</v>
          </cell>
          <cell r="U1257">
            <v>3</v>
          </cell>
          <cell r="V1257">
            <v>-1</v>
          </cell>
          <cell r="W1257">
            <v>54</v>
          </cell>
          <cell r="X1257">
            <v>38574</v>
          </cell>
        </row>
        <row r="1258">
          <cell r="A1258" t="str">
            <v>661262</v>
          </cell>
          <cell r="B1258" t="str">
            <v xml:space="preserve">RODIAH ROZALI    </v>
          </cell>
          <cell r="C1258" t="str">
            <v>10</v>
          </cell>
          <cell r="D1258" t="str">
            <v>01/04/2000</v>
          </cell>
          <cell r="E1258" t="str">
            <v>AST. PERAWAT SHIFT I</v>
          </cell>
          <cell r="F1258" t="str">
            <v>08</v>
          </cell>
          <cell r="G1258" t="str">
            <v>03/01/2000</v>
          </cell>
          <cell r="H1258">
            <v>21861</v>
          </cell>
          <cell r="I1258" t="str">
            <v>0000065565</v>
          </cell>
          <cell r="J1258" t="str">
            <v>SMK</v>
          </cell>
          <cell r="K1258" t="str">
            <v>SEK PENGATUR RAWAT</v>
          </cell>
          <cell r="L1258" t="str">
            <v>PLAJU</v>
          </cell>
          <cell r="M1258" t="str">
            <v>16/06/1984</v>
          </cell>
          <cell r="N1258" t="str">
            <v>E13Y60</v>
          </cell>
          <cell r="O1258" t="str">
            <v>INST. RAWAT INAP</v>
          </cell>
          <cell r="P1258">
            <v>5</v>
          </cell>
          <cell r="Q1258">
            <v>6</v>
          </cell>
          <cell r="R1258">
            <v>5</v>
          </cell>
          <cell r="S1258">
            <v>16.666666666666668</v>
          </cell>
          <cell r="T1258">
            <v>3</v>
          </cell>
          <cell r="U1258">
            <v>4</v>
          </cell>
          <cell r="V1258">
            <v>-2</v>
          </cell>
          <cell r="W1258">
            <v>45</v>
          </cell>
          <cell r="X1258">
            <v>41950</v>
          </cell>
        </row>
        <row r="1259">
          <cell r="A1259" t="str">
            <v>662137</v>
          </cell>
          <cell r="B1259" t="str">
            <v xml:space="preserve">SUGENG WAKIJAN    </v>
          </cell>
          <cell r="C1259" t="str">
            <v>11</v>
          </cell>
          <cell r="D1259" t="str">
            <v>01/04/2001</v>
          </cell>
          <cell r="E1259" t="str">
            <v>PMK. LOADING SEI.GERONG</v>
          </cell>
          <cell r="F1259" t="str">
            <v>10</v>
          </cell>
          <cell r="G1259" t="str">
            <v>01/07/2003</v>
          </cell>
          <cell r="H1259">
            <v>21129</v>
          </cell>
          <cell r="I1259" t="str">
            <v>0000066555</v>
          </cell>
          <cell r="J1259" t="str">
            <v>SMK</v>
          </cell>
          <cell r="K1259" t="str">
            <v>S T M / MESIN</v>
          </cell>
          <cell r="L1259" t="str">
            <v>PLAJU</v>
          </cell>
          <cell r="M1259" t="str">
            <v>02/07/1984</v>
          </cell>
          <cell r="N1259" t="str">
            <v>E13119</v>
          </cell>
          <cell r="O1259" t="str">
            <v>I T P</v>
          </cell>
          <cell r="P1259">
            <v>5</v>
          </cell>
          <cell r="Q1259">
            <v>5</v>
          </cell>
          <cell r="R1259">
            <v>5</v>
          </cell>
          <cell r="S1259">
            <v>15</v>
          </cell>
          <cell r="T1259">
            <v>3</v>
          </cell>
          <cell r="U1259">
            <v>1</v>
          </cell>
          <cell r="V1259">
            <v>-1</v>
          </cell>
          <cell r="W1259">
            <v>47</v>
          </cell>
          <cell r="X1259">
            <v>41218</v>
          </cell>
        </row>
        <row r="1260">
          <cell r="A1260" t="str">
            <v>662145</v>
          </cell>
          <cell r="B1260" t="str">
            <v xml:space="preserve">MALIKUSWARI  A.P  </v>
          </cell>
          <cell r="C1260" t="str">
            <v>10</v>
          </cell>
          <cell r="D1260" t="str">
            <v>01/04/2003</v>
          </cell>
          <cell r="E1260" t="str">
            <v>AST. DISPOSAL</v>
          </cell>
          <cell r="F1260" t="str">
            <v>09</v>
          </cell>
          <cell r="G1260" t="str">
            <v>03/01/2000</v>
          </cell>
          <cell r="H1260">
            <v>22445</v>
          </cell>
          <cell r="I1260" t="str">
            <v>0000064555</v>
          </cell>
          <cell r="J1260" t="str">
            <v>D1</v>
          </cell>
          <cell r="K1260" t="str">
            <v>AKA MJM.SERV. MIGAS I</v>
          </cell>
          <cell r="L1260" t="str">
            <v>PLAJU</v>
          </cell>
          <cell r="M1260" t="str">
            <v>02/07/1984</v>
          </cell>
          <cell r="N1260" t="str">
            <v>E13510</v>
          </cell>
          <cell r="O1260" t="str">
            <v>PENGADAAN</v>
          </cell>
          <cell r="P1260">
            <v>5</v>
          </cell>
          <cell r="Q1260">
            <v>5</v>
          </cell>
          <cell r="R1260">
            <v>5</v>
          </cell>
          <cell r="S1260">
            <v>15</v>
          </cell>
          <cell r="T1260">
            <v>4</v>
          </cell>
          <cell r="U1260">
            <v>4</v>
          </cell>
          <cell r="V1260">
            <v>-1</v>
          </cell>
          <cell r="W1260">
            <v>43</v>
          </cell>
          <cell r="X1260">
            <v>42534</v>
          </cell>
        </row>
        <row r="1261">
          <cell r="A1261" t="str">
            <v>662153</v>
          </cell>
          <cell r="B1261" t="str">
            <v xml:space="preserve">A M R I    </v>
          </cell>
          <cell r="C1261" t="str">
            <v>11</v>
          </cell>
          <cell r="D1261" t="str">
            <v>01/04/2000</v>
          </cell>
          <cell r="E1261" t="str">
            <v>AST. GUDANG/YARD</v>
          </cell>
          <cell r="F1261" t="str">
            <v>08</v>
          </cell>
          <cell r="G1261" t="str">
            <v>03/01/2000</v>
          </cell>
          <cell r="H1261">
            <v>23560</v>
          </cell>
          <cell r="I1261" t="str">
            <v>0000054545</v>
          </cell>
          <cell r="J1261" t="str">
            <v>SMA</v>
          </cell>
          <cell r="K1261" t="str">
            <v>S.M.A / SOSIAL</v>
          </cell>
          <cell r="L1261" t="str">
            <v>PLAJU</v>
          </cell>
          <cell r="M1261" t="str">
            <v>02/07/1984</v>
          </cell>
          <cell r="N1261" t="str">
            <v>E13510</v>
          </cell>
          <cell r="O1261" t="str">
            <v>PENGADAAN</v>
          </cell>
          <cell r="P1261">
            <v>5</v>
          </cell>
          <cell r="Q1261">
            <v>4</v>
          </cell>
          <cell r="R1261">
            <v>5</v>
          </cell>
          <cell r="S1261">
            <v>13.333333333333334</v>
          </cell>
          <cell r="T1261">
            <v>3</v>
          </cell>
          <cell r="U1261">
            <v>4</v>
          </cell>
          <cell r="V1261">
            <v>-3</v>
          </cell>
          <cell r="W1261">
            <v>40</v>
          </cell>
          <cell r="X1261">
            <v>43648</v>
          </cell>
        </row>
        <row r="1262">
          <cell r="A1262" t="str">
            <v>662161</v>
          </cell>
          <cell r="B1262" t="str">
            <v xml:space="preserve">HERMAN MEDE MONIUNG  A.MA  </v>
          </cell>
          <cell r="C1262" t="str">
            <v>11</v>
          </cell>
          <cell r="D1262" t="str">
            <v>01/04/2000</v>
          </cell>
          <cell r="E1262" t="str">
            <v>AST. BUYER CHEMICAL</v>
          </cell>
          <cell r="F1262" t="str">
            <v>08</v>
          </cell>
          <cell r="G1262" t="str">
            <v>01/10/2001</v>
          </cell>
          <cell r="H1262">
            <v>20992</v>
          </cell>
          <cell r="I1262" t="str">
            <v>0000064545</v>
          </cell>
          <cell r="J1262" t="str">
            <v>D2</v>
          </cell>
          <cell r="K1262" t="str">
            <v>AKA.II - MANAJEMEN SERVICES MIGAS</v>
          </cell>
          <cell r="L1262" t="str">
            <v>PLAJU</v>
          </cell>
          <cell r="M1262" t="str">
            <v>02/07/1984</v>
          </cell>
          <cell r="N1262" t="str">
            <v>E13510</v>
          </cell>
          <cell r="O1262" t="str">
            <v>PENGADAAN</v>
          </cell>
          <cell r="P1262">
            <v>5</v>
          </cell>
          <cell r="Q1262">
            <v>4</v>
          </cell>
          <cell r="R1262">
            <v>5</v>
          </cell>
          <cell r="S1262">
            <v>13.333333333333334</v>
          </cell>
          <cell r="T1262">
            <v>5</v>
          </cell>
          <cell r="U1262">
            <v>3</v>
          </cell>
          <cell r="V1262">
            <v>-3</v>
          </cell>
          <cell r="W1262">
            <v>47</v>
          </cell>
          <cell r="X1262">
            <v>41081</v>
          </cell>
        </row>
        <row r="1263">
          <cell r="A1263" t="str">
            <v>662445</v>
          </cell>
          <cell r="B1263" t="str">
            <v xml:space="preserve">ABDUL HADI  A.P  </v>
          </cell>
          <cell r="C1263" t="str">
            <v>10</v>
          </cell>
          <cell r="D1263" t="str">
            <v>01/04/2002</v>
          </cell>
          <cell r="E1263" t="str">
            <v>AST. RADIO PANTAI</v>
          </cell>
          <cell r="F1263" t="str">
            <v>08</v>
          </cell>
          <cell r="G1263" t="str">
            <v>03/01/2000</v>
          </cell>
          <cell r="H1263">
            <v>22043</v>
          </cell>
          <cell r="I1263" t="str">
            <v>0000055645</v>
          </cell>
          <cell r="J1263" t="str">
            <v>D1</v>
          </cell>
          <cell r="K1263" t="str">
            <v>AKA SIM-I</v>
          </cell>
          <cell r="L1263" t="str">
            <v>PLAJU</v>
          </cell>
          <cell r="M1263" t="str">
            <v>24/07/1984</v>
          </cell>
          <cell r="N1263" t="str">
            <v>E13540</v>
          </cell>
          <cell r="O1263" t="str">
            <v>MARINE</v>
          </cell>
          <cell r="P1263">
            <v>6</v>
          </cell>
          <cell r="Q1263">
            <v>4</v>
          </cell>
          <cell r="R1263">
            <v>5</v>
          </cell>
          <cell r="S1263">
            <v>15</v>
          </cell>
          <cell r="T1263">
            <v>4</v>
          </cell>
          <cell r="U1263">
            <v>4</v>
          </cell>
          <cell r="V1263">
            <v>-2</v>
          </cell>
          <cell r="W1263">
            <v>44</v>
          </cell>
          <cell r="X1263">
            <v>42131</v>
          </cell>
        </row>
        <row r="1264">
          <cell r="A1264" t="str">
            <v>662453</v>
          </cell>
          <cell r="B1264" t="str">
            <v xml:space="preserve">ROMLI MATCIK    </v>
          </cell>
          <cell r="C1264" t="str">
            <v>10</v>
          </cell>
          <cell r="D1264" t="str">
            <v>01/04/2002</v>
          </cell>
          <cell r="E1264" t="str">
            <v>AST. RADIO PANTAI</v>
          </cell>
          <cell r="F1264" t="str">
            <v>08</v>
          </cell>
          <cell r="G1264" t="str">
            <v>03/01/2000</v>
          </cell>
          <cell r="H1264">
            <v>19668</v>
          </cell>
          <cell r="I1264" t="str">
            <v>0000055655</v>
          </cell>
          <cell r="J1264" t="str">
            <v>SMA</v>
          </cell>
          <cell r="K1264" t="str">
            <v>S.M.A-B/PASPAL</v>
          </cell>
          <cell r="L1264" t="str">
            <v>PLAJU</v>
          </cell>
          <cell r="M1264" t="str">
            <v>24/07/1984</v>
          </cell>
          <cell r="N1264" t="str">
            <v>E13540</v>
          </cell>
          <cell r="O1264" t="str">
            <v>MARINE</v>
          </cell>
          <cell r="P1264">
            <v>6</v>
          </cell>
          <cell r="Q1264">
            <v>5</v>
          </cell>
          <cell r="R1264">
            <v>5</v>
          </cell>
          <cell r="S1264">
            <v>16.666666666666668</v>
          </cell>
          <cell r="T1264">
            <v>3</v>
          </cell>
          <cell r="U1264">
            <v>4</v>
          </cell>
          <cell r="V1264">
            <v>-2</v>
          </cell>
          <cell r="W1264">
            <v>51</v>
          </cell>
          <cell r="X1264">
            <v>39757</v>
          </cell>
        </row>
        <row r="1265">
          <cell r="A1265" t="str">
            <v>665937</v>
          </cell>
          <cell r="B1265" t="str">
            <v xml:space="preserve">KUSUMA HARDI  IR  </v>
          </cell>
          <cell r="C1265" t="str">
            <v>04</v>
          </cell>
          <cell r="D1265" t="str">
            <v>01/10/1998</v>
          </cell>
          <cell r="E1265" t="str">
            <v>KA. BAG. OPS SI &amp; K</v>
          </cell>
          <cell r="F1265" t="str">
            <v>04</v>
          </cell>
          <cell r="G1265" t="str">
            <v>17/04/2000</v>
          </cell>
          <cell r="H1265">
            <v>19976</v>
          </cell>
          <cell r="I1265" t="str">
            <v>0000066676</v>
          </cell>
          <cell r="J1265" t="str">
            <v>S1</v>
          </cell>
          <cell r="K1265" t="str">
            <v>TEKNIK ELEKTRO</v>
          </cell>
          <cell r="L1265" t="str">
            <v>PLAJU</v>
          </cell>
          <cell r="M1265" t="str">
            <v>01/10/1984</v>
          </cell>
          <cell r="N1265" t="str">
            <v>E13910</v>
          </cell>
          <cell r="O1265" t="str">
            <v>OPERASI</v>
          </cell>
          <cell r="P1265">
            <v>6</v>
          </cell>
          <cell r="Q1265">
            <v>7</v>
          </cell>
          <cell r="R1265">
            <v>6</v>
          </cell>
          <cell r="S1265">
            <v>23.333333333333332</v>
          </cell>
          <cell r="T1265">
            <v>7</v>
          </cell>
          <cell r="U1265">
            <v>4</v>
          </cell>
          <cell r="V1265">
            <v>0</v>
          </cell>
          <cell r="W1265">
            <v>50</v>
          </cell>
          <cell r="X1265">
            <v>40065</v>
          </cell>
        </row>
        <row r="1266">
          <cell r="A1266" t="str">
            <v>666544</v>
          </cell>
          <cell r="B1266" t="str">
            <v xml:space="preserve">ANASWARA  A.P  </v>
          </cell>
          <cell r="C1266" t="str">
            <v>10</v>
          </cell>
          <cell r="D1266" t="str">
            <v>01/10/2003</v>
          </cell>
          <cell r="E1266" t="str">
            <v>AST. JAGA PK</v>
          </cell>
          <cell r="F1266" t="str">
            <v>08</v>
          </cell>
          <cell r="G1266" t="str">
            <v>01/10/2003</v>
          </cell>
          <cell r="H1266">
            <v>22644</v>
          </cell>
          <cell r="I1266" t="str">
            <v>0000065555</v>
          </cell>
          <cell r="J1266" t="str">
            <v>D1</v>
          </cell>
          <cell r="K1266" t="str">
            <v>AKA F &amp; S I</v>
          </cell>
          <cell r="L1266" t="str">
            <v>PLAJU</v>
          </cell>
          <cell r="M1266" t="str">
            <v>05/09/1984</v>
          </cell>
          <cell r="N1266" t="str">
            <v>E13410</v>
          </cell>
          <cell r="O1266" t="str">
            <v>PK. LAT &amp; ADM</v>
          </cell>
          <cell r="P1266">
            <v>5</v>
          </cell>
          <cell r="Q1266">
            <v>5</v>
          </cell>
          <cell r="R1266">
            <v>5</v>
          </cell>
          <cell r="S1266">
            <v>15</v>
          </cell>
          <cell r="T1266">
            <v>4</v>
          </cell>
          <cell r="U1266">
            <v>1</v>
          </cell>
          <cell r="V1266">
            <v>-2</v>
          </cell>
          <cell r="W1266">
            <v>43</v>
          </cell>
          <cell r="X1266">
            <v>42733</v>
          </cell>
        </row>
        <row r="1267">
          <cell r="A1267" t="str">
            <v>666552</v>
          </cell>
          <cell r="B1267" t="str">
            <v xml:space="preserve">M. AMIRUDDIN    </v>
          </cell>
          <cell r="C1267" t="str">
            <v>11</v>
          </cell>
          <cell r="D1267" t="str">
            <v>01/04/2000</v>
          </cell>
          <cell r="E1267" t="str">
            <v>PMK. JAGA PK</v>
          </cell>
          <cell r="F1267" t="str">
            <v>10</v>
          </cell>
          <cell r="G1267" t="str">
            <v>03/01/2000</v>
          </cell>
          <cell r="H1267">
            <v>22835</v>
          </cell>
          <cell r="I1267" t="str">
            <v>0000055666</v>
          </cell>
          <cell r="J1267" t="str">
            <v>SMA</v>
          </cell>
          <cell r="K1267" t="str">
            <v>S.M.A-B/PASPAL</v>
          </cell>
          <cell r="L1267" t="str">
            <v>PLAJU</v>
          </cell>
          <cell r="M1267" t="str">
            <v>05/09/1984</v>
          </cell>
          <cell r="N1267" t="str">
            <v>E13410</v>
          </cell>
          <cell r="O1267" t="str">
            <v>PK. LAT &amp; ADM</v>
          </cell>
          <cell r="P1267">
            <v>6</v>
          </cell>
          <cell r="Q1267">
            <v>6</v>
          </cell>
          <cell r="R1267">
            <v>6</v>
          </cell>
          <cell r="S1267">
            <v>20</v>
          </cell>
          <cell r="T1267">
            <v>3</v>
          </cell>
          <cell r="U1267">
            <v>4</v>
          </cell>
          <cell r="V1267">
            <v>-1</v>
          </cell>
          <cell r="W1267">
            <v>42</v>
          </cell>
          <cell r="X1267">
            <v>42924</v>
          </cell>
        </row>
        <row r="1268">
          <cell r="A1268" t="str">
            <v>666569</v>
          </cell>
          <cell r="B1268" t="str">
            <v xml:space="preserve">SUMARYADI MD  ST  </v>
          </cell>
          <cell r="C1268" t="str">
            <v>10</v>
          </cell>
          <cell r="D1268" t="str">
            <v>01/10/2003</v>
          </cell>
          <cell r="E1268" t="str">
            <v>PMK. KELOLA &amp; SARANA</v>
          </cell>
          <cell r="F1268" t="str">
            <v>10</v>
          </cell>
          <cell r="G1268" t="str">
            <v>01/03/2000</v>
          </cell>
          <cell r="H1268">
            <v>21915</v>
          </cell>
          <cell r="I1268" t="str">
            <v>0000066655</v>
          </cell>
          <cell r="J1268" t="str">
            <v>S1</v>
          </cell>
          <cell r="K1268" t="str">
            <v>TEKNIK KIMIA</v>
          </cell>
          <cell r="L1268" t="str">
            <v>PLAJU</v>
          </cell>
          <cell r="M1268" t="str">
            <v>05/09/1984</v>
          </cell>
          <cell r="N1268" t="str">
            <v>E13430</v>
          </cell>
          <cell r="O1268" t="str">
            <v>LL</v>
          </cell>
          <cell r="P1268">
            <v>6</v>
          </cell>
          <cell r="Q1268">
            <v>5</v>
          </cell>
          <cell r="R1268">
            <v>5</v>
          </cell>
          <cell r="S1268">
            <v>16.666666666666668</v>
          </cell>
          <cell r="T1268">
            <v>7</v>
          </cell>
          <cell r="U1268">
            <v>4</v>
          </cell>
          <cell r="V1268">
            <v>0</v>
          </cell>
          <cell r="W1268">
            <v>45</v>
          </cell>
          <cell r="X1268">
            <v>42004</v>
          </cell>
        </row>
        <row r="1269">
          <cell r="A1269" t="str">
            <v>666577</v>
          </cell>
          <cell r="B1269" t="str">
            <v xml:space="preserve">HARI A.PARLINDUNGAN    </v>
          </cell>
          <cell r="C1269" t="str">
            <v>11</v>
          </cell>
          <cell r="D1269" t="str">
            <v>01/04/2000</v>
          </cell>
          <cell r="E1269" t="str">
            <v>PMK. JAGA PK</v>
          </cell>
          <cell r="F1269" t="str">
            <v>10</v>
          </cell>
          <cell r="G1269" t="str">
            <v>01/03/2003</v>
          </cell>
          <cell r="H1269">
            <v>22935</v>
          </cell>
          <cell r="I1269" t="str">
            <v>0000056666</v>
          </cell>
          <cell r="J1269" t="str">
            <v>SMK</v>
          </cell>
          <cell r="K1269" t="str">
            <v>S.T.M  MESIN</v>
          </cell>
          <cell r="L1269" t="str">
            <v>PLAJU</v>
          </cell>
          <cell r="M1269" t="str">
            <v>05/09/1984</v>
          </cell>
          <cell r="N1269" t="str">
            <v>E13410</v>
          </cell>
          <cell r="O1269" t="str">
            <v>PK. LAT &amp; ADM</v>
          </cell>
          <cell r="P1269">
            <v>6</v>
          </cell>
          <cell r="Q1269">
            <v>6</v>
          </cell>
          <cell r="R1269">
            <v>6</v>
          </cell>
          <cell r="S1269">
            <v>20</v>
          </cell>
          <cell r="T1269">
            <v>3</v>
          </cell>
          <cell r="U1269">
            <v>1</v>
          </cell>
          <cell r="V1269">
            <v>-1</v>
          </cell>
          <cell r="W1269">
            <v>42</v>
          </cell>
          <cell r="X1269">
            <v>43024</v>
          </cell>
        </row>
        <row r="1270">
          <cell r="A1270" t="str">
            <v>666585</v>
          </cell>
          <cell r="B1270" t="str">
            <v xml:space="preserve">YAN PH  SIHOMBING    </v>
          </cell>
          <cell r="C1270" t="str">
            <v>10</v>
          </cell>
          <cell r="D1270" t="str">
            <v>01/04/2002</v>
          </cell>
          <cell r="E1270" t="str">
            <v>PMK. KK PRODUKSI II</v>
          </cell>
          <cell r="F1270" t="str">
            <v>10</v>
          </cell>
          <cell r="G1270" t="str">
            <v>03/01/2000</v>
          </cell>
          <cell r="H1270">
            <v>21940</v>
          </cell>
          <cell r="I1270" t="str">
            <v>0000066654</v>
          </cell>
          <cell r="J1270" t="str">
            <v>D3</v>
          </cell>
          <cell r="K1270" t="str">
            <v>SM EK PERBANKAN</v>
          </cell>
          <cell r="L1270" t="str">
            <v>PLAJU</v>
          </cell>
          <cell r="M1270" t="str">
            <v>05/09/1984</v>
          </cell>
          <cell r="N1270" t="str">
            <v>E13420</v>
          </cell>
          <cell r="O1270" t="str">
            <v>K &amp; KLK</v>
          </cell>
          <cell r="P1270">
            <v>6</v>
          </cell>
          <cell r="Q1270">
            <v>5</v>
          </cell>
          <cell r="R1270">
            <v>4</v>
          </cell>
          <cell r="S1270">
            <v>15</v>
          </cell>
          <cell r="T1270">
            <v>6</v>
          </cell>
          <cell r="U1270">
            <v>4</v>
          </cell>
          <cell r="V1270">
            <v>0</v>
          </cell>
          <cell r="W1270">
            <v>44</v>
          </cell>
          <cell r="X1270">
            <v>42029</v>
          </cell>
        </row>
        <row r="1271">
          <cell r="A1271" t="str">
            <v>668294</v>
          </cell>
          <cell r="B1271" t="str">
            <v xml:space="preserve">NAZRAH    </v>
          </cell>
          <cell r="C1271" t="str">
            <v>09</v>
          </cell>
          <cell r="D1271" t="str">
            <v>01/04/1999</v>
          </cell>
          <cell r="E1271" t="str">
            <v>AST. PERAWAT SHIFT I</v>
          </cell>
          <cell r="F1271" t="str">
            <v>08</v>
          </cell>
          <cell r="G1271" t="str">
            <v>03/01/2000</v>
          </cell>
          <cell r="H1271">
            <v>21652</v>
          </cell>
          <cell r="I1271" t="str">
            <v>0000056656</v>
          </cell>
          <cell r="J1271" t="str">
            <v>SMK</v>
          </cell>
          <cell r="K1271" t="str">
            <v>SEK PENGATUR RAWAT</v>
          </cell>
          <cell r="L1271" t="str">
            <v>PLAJU</v>
          </cell>
          <cell r="M1271" t="str">
            <v>05/11/1984</v>
          </cell>
          <cell r="N1271" t="str">
            <v>E13Y90</v>
          </cell>
          <cell r="O1271" t="str">
            <v>INST. GAWAT DARURAT</v>
          </cell>
          <cell r="P1271">
            <v>6</v>
          </cell>
          <cell r="Q1271">
            <v>5</v>
          </cell>
          <cell r="R1271">
            <v>6</v>
          </cell>
          <cell r="S1271">
            <v>18.333333333333332</v>
          </cell>
          <cell r="T1271">
            <v>3</v>
          </cell>
          <cell r="U1271">
            <v>4</v>
          </cell>
          <cell r="V1271">
            <v>-1</v>
          </cell>
          <cell r="W1271">
            <v>45</v>
          </cell>
          <cell r="X1271">
            <v>41741</v>
          </cell>
        </row>
        <row r="1272">
          <cell r="A1272" t="str">
            <v>668715</v>
          </cell>
          <cell r="B1272" t="str">
            <v xml:space="preserve">RUDOLF SIHOMBING    </v>
          </cell>
          <cell r="C1272" t="str">
            <v>10</v>
          </cell>
          <cell r="D1272" t="str">
            <v>01/04/2001</v>
          </cell>
          <cell r="E1272" t="str">
            <v>AST. JAGA AREA-II PLAJU</v>
          </cell>
          <cell r="F1272" t="str">
            <v>09</v>
          </cell>
          <cell r="G1272" t="str">
            <v>01/07/2003</v>
          </cell>
          <cell r="H1272">
            <v>21206</v>
          </cell>
          <cell r="I1272" t="str">
            <v>0000066555</v>
          </cell>
          <cell r="J1272" t="str">
            <v>SMA</v>
          </cell>
          <cell r="K1272" t="str">
            <v>S.M.A-B/PASPAL</v>
          </cell>
          <cell r="L1272" t="str">
            <v>PLAJU</v>
          </cell>
          <cell r="M1272" t="str">
            <v>16/11/1984</v>
          </cell>
          <cell r="N1272" t="str">
            <v>E13119</v>
          </cell>
          <cell r="O1272" t="str">
            <v>I T P</v>
          </cell>
          <cell r="P1272">
            <v>5</v>
          </cell>
          <cell r="Q1272">
            <v>5</v>
          </cell>
          <cell r="R1272">
            <v>5</v>
          </cell>
          <cell r="S1272">
            <v>15</v>
          </cell>
          <cell r="T1272">
            <v>3</v>
          </cell>
          <cell r="U1272">
            <v>1</v>
          </cell>
          <cell r="V1272">
            <v>-1</v>
          </cell>
          <cell r="W1272">
            <v>46</v>
          </cell>
          <cell r="X1272">
            <v>41295</v>
          </cell>
        </row>
        <row r="1273">
          <cell r="A1273" t="str">
            <v>668926</v>
          </cell>
          <cell r="B1273" t="str">
            <v xml:space="preserve">JOKO DADIONO  A.MD  </v>
          </cell>
          <cell r="C1273" t="str">
            <v>09</v>
          </cell>
          <cell r="D1273" t="str">
            <v>01/04/2003</v>
          </cell>
          <cell r="E1273" t="str">
            <v>AST.JAGA CONS&amp;PD METER PL</v>
          </cell>
          <cell r="F1273" t="str">
            <v>09</v>
          </cell>
          <cell r="G1273" t="str">
            <v>01/05/2002</v>
          </cell>
          <cell r="H1273">
            <v>23038</v>
          </cell>
          <cell r="I1273" t="str">
            <v>0000056655</v>
          </cell>
          <cell r="J1273" t="str">
            <v>D3</v>
          </cell>
          <cell r="K1273" t="str">
            <v>AKA TEKNIK MESIN III</v>
          </cell>
          <cell r="L1273" t="str">
            <v>SUNGAI GERONG</v>
          </cell>
          <cell r="M1273" t="str">
            <v>16/11/1984</v>
          </cell>
          <cell r="N1273" t="str">
            <v>E13119</v>
          </cell>
          <cell r="O1273" t="str">
            <v>I T P</v>
          </cell>
          <cell r="P1273">
            <v>6</v>
          </cell>
          <cell r="Q1273">
            <v>5</v>
          </cell>
          <cell r="R1273">
            <v>5</v>
          </cell>
          <cell r="S1273">
            <v>16.666666666666668</v>
          </cell>
          <cell r="T1273">
            <v>6</v>
          </cell>
          <cell r="U1273">
            <v>2</v>
          </cell>
          <cell r="V1273">
            <v>0</v>
          </cell>
          <cell r="W1273">
            <v>41</v>
          </cell>
          <cell r="X1273">
            <v>43127</v>
          </cell>
        </row>
        <row r="1274">
          <cell r="A1274" t="str">
            <v>669533</v>
          </cell>
          <cell r="B1274" t="str">
            <v xml:space="preserve">M. YUSUF    </v>
          </cell>
          <cell r="C1274" t="str">
            <v>10</v>
          </cell>
          <cell r="D1274" t="str">
            <v>01/04/2003</v>
          </cell>
          <cell r="E1274" t="str">
            <v>PMK. BOILER 2-8</v>
          </cell>
          <cell r="F1274" t="str">
            <v>10</v>
          </cell>
          <cell r="G1274" t="str">
            <v>01/04/2002</v>
          </cell>
          <cell r="H1274">
            <v>21840</v>
          </cell>
          <cell r="I1274" t="str">
            <v>0000066664</v>
          </cell>
          <cell r="J1274" t="str">
            <v>SMK</v>
          </cell>
          <cell r="K1274" t="str">
            <v>S.T.M  MESIN</v>
          </cell>
          <cell r="L1274" t="str">
            <v>PLAJU</v>
          </cell>
          <cell r="M1274" t="str">
            <v>16/10/1984</v>
          </cell>
          <cell r="N1274" t="str">
            <v>E13118</v>
          </cell>
          <cell r="O1274" t="str">
            <v>U T L</v>
          </cell>
          <cell r="P1274">
            <v>6</v>
          </cell>
          <cell r="Q1274">
            <v>6</v>
          </cell>
          <cell r="R1274">
            <v>4</v>
          </cell>
          <cell r="S1274">
            <v>16.666666666666668</v>
          </cell>
          <cell r="T1274">
            <v>3</v>
          </cell>
          <cell r="U1274">
            <v>2</v>
          </cell>
          <cell r="V1274">
            <v>0</v>
          </cell>
          <cell r="W1274">
            <v>45</v>
          </cell>
          <cell r="X1274">
            <v>41929</v>
          </cell>
        </row>
        <row r="1275">
          <cell r="A1275" t="str">
            <v>669541</v>
          </cell>
          <cell r="B1275" t="str">
            <v xml:space="preserve">DANIEL PATONI  IR  </v>
          </cell>
          <cell r="C1275" t="str">
            <v>10</v>
          </cell>
          <cell r="D1275" t="str">
            <v>01/10/2001</v>
          </cell>
          <cell r="E1275" t="str">
            <v>AST. DISTRIBUSI UTL PL</v>
          </cell>
          <cell r="F1275" t="str">
            <v>09</v>
          </cell>
          <cell r="G1275" t="str">
            <v>01/08/2003</v>
          </cell>
          <cell r="H1275">
            <v>21490</v>
          </cell>
          <cell r="I1275" t="str">
            <v>0000066655</v>
          </cell>
          <cell r="J1275" t="str">
            <v>S1</v>
          </cell>
          <cell r="K1275" t="str">
            <v>TEKNIK KIMIA</v>
          </cell>
          <cell r="L1275" t="str">
            <v>PLAJU</v>
          </cell>
          <cell r="M1275" t="str">
            <v>16/10/1984</v>
          </cell>
          <cell r="N1275" t="str">
            <v>E13118</v>
          </cell>
          <cell r="O1275" t="str">
            <v>U T L</v>
          </cell>
          <cell r="P1275">
            <v>6</v>
          </cell>
          <cell r="Q1275">
            <v>5</v>
          </cell>
          <cell r="R1275">
            <v>5</v>
          </cell>
          <cell r="S1275">
            <v>16.666666666666668</v>
          </cell>
          <cell r="T1275">
            <v>7</v>
          </cell>
          <cell r="U1275">
            <v>1</v>
          </cell>
          <cell r="V1275">
            <v>-1</v>
          </cell>
          <cell r="W1275">
            <v>46</v>
          </cell>
          <cell r="X1275">
            <v>41579</v>
          </cell>
        </row>
        <row r="1276">
          <cell r="A1276" t="str">
            <v>669558</v>
          </cell>
          <cell r="B1276" t="str">
            <v xml:space="preserve">ACHRUDDIN    </v>
          </cell>
          <cell r="C1276" t="str">
            <v>11</v>
          </cell>
          <cell r="D1276" t="str">
            <v>01/04/2000</v>
          </cell>
          <cell r="E1276" t="str">
            <v>PMK. PANEL</v>
          </cell>
          <cell r="F1276" t="str">
            <v>10</v>
          </cell>
          <cell r="G1276" t="str">
            <v>10/02/2003</v>
          </cell>
          <cell r="H1276">
            <v>19843</v>
          </cell>
          <cell r="I1276" t="str">
            <v>0000065565</v>
          </cell>
          <cell r="J1276" t="str">
            <v>SMA</v>
          </cell>
          <cell r="K1276" t="str">
            <v>S.M.A-B/PASPAL</v>
          </cell>
          <cell r="L1276" t="str">
            <v>SUNGAI GERONG</v>
          </cell>
          <cell r="M1276" t="str">
            <v>16/10/1984</v>
          </cell>
          <cell r="N1276" t="str">
            <v>E13112</v>
          </cell>
          <cell r="O1276" t="str">
            <v>CD &amp; L</v>
          </cell>
          <cell r="P1276">
            <v>5</v>
          </cell>
          <cell r="Q1276">
            <v>6</v>
          </cell>
          <cell r="R1276">
            <v>5</v>
          </cell>
          <cell r="S1276">
            <v>16.666666666666668</v>
          </cell>
          <cell r="T1276">
            <v>3</v>
          </cell>
          <cell r="U1276">
            <v>1</v>
          </cell>
          <cell r="V1276">
            <v>-1</v>
          </cell>
          <cell r="W1276">
            <v>50</v>
          </cell>
          <cell r="X1276">
            <v>39932</v>
          </cell>
        </row>
        <row r="1277">
          <cell r="A1277" t="str">
            <v>669566</v>
          </cell>
          <cell r="B1277" t="str">
            <v xml:space="preserve">RUSDI AMIN SUSANTO  A.MD  </v>
          </cell>
          <cell r="C1277" t="str">
            <v>10</v>
          </cell>
          <cell r="D1277" t="str">
            <v>01/04/2003</v>
          </cell>
          <cell r="E1277" t="str">
            <v>PMK. PKG BOILER</v>
          </cell>
          <cell r="F1277" t="str">
            <v>10</v>
          </cell>
          <cell r="G1277" t="str">
            <v>03/01/2000</v>
          </cell>
          <cell r="H1277">
            <v>22214</v>
          </cell>
          <cell r="I1277" t="str">
            <v>0000056564</v>
          </cell>
          <cell r="J1277" t="str">
            <v>D3</v>
          </cell>
          <cell r="K1277" t="str">
            <v>AKA TEKNIK UTILITIES III</v>
          </cell>
          <cell r="L1277" t="str">
            <v>PLAJU</v>
          </cell>
          <cell r="M1277" t="str">
            <v>16/10/1984</v>
          </cell>
          <cell r="N1277" t="str">
            <v>E13118</v>
          </cell>
          <cell r="O1277" t="str">
            <v>U T L</v>
          </cell>
          <cell r="P1277">
            <v>5</v>
          </cell>
          <cell r="Q1277">
            <v>6</v>
          </cell>
          <cell r="R1277">
            <v>4</v>
          </cell>
          <cell r="S1277">
            <v>15</v>
          </cell>
          <cell r="T1277">
            <v>6</v>
          </cell>
          <cell r="U1277">
            <v>4</v>
          </cell>
          <cell r="V1277">
            <v>0</v>
          </cell>
          <cell r="W1277">
            <v>44</v>
          </cell>
          <cell r="X1277">
            <v>42302</v>
          </cell>
        </row>
        <row r="1278">
          <cell r="A1278" t="str">
            <v>669574</v>
          </cell>
          <cell r="B1278" t="str">
            <v xml:space="preserve">AGUS SANTOSA  A.MD  </v>
          </cell>
          <cell r="C1278" t="str">
            <v>10</v>
          </cell>
          <cell r="D1278" t="str">
            <v>01/04/2003</v>
          </cell>
          <cell r="E1278" t="str">
            <v>PMK. PKG BOILER</v>
          </cell>
          <cell r="F1278" t="str">
            <v>10</v>
          </cell>
          <cell r="G1278" t="str">
            <v>03/01/2000</v>
          </cell>
          <cell r="H1278">
            <v>22698</v>
          </cell>
          <cell r="I1278" t="str">
            <v>0000056564</v>
          </cell>
          <cell r="J1278" t="str">
            <v>D3</v>
          </cell>
          <cell r="K1278" t="str">
            <v>AKA TEKNIK UTILITIES III</v>
          </cell>
          <cell r="L1278" t="str">
            <v>PLAJU</v>
          </cell>
          <cell r="M1278" t="str">
            <v>16/10/1984</v>
          </cell>
          <cell r="N1278" t="str">
            <v>E13118</v>
          </cell>
          <cell r="O1278" t="str">
            <v>U T L</v>
          </cell>
          <cell r="P1278">
            <v>5</v>
          </cell>
          <cell r="Q1278">
            <v>6</v>
          </cell>
          <cell r="R1278">
            <v>4</v>
          </cell>
          <cell r="S1278">
            <v>15</v>
          </cell>
          <cell r="T1278">
            <v>6</v>
          </cell>
          <cell r="U1278">
            <v>4</v>
          </cell>
          <cell r="V1278">
            <v>0</v>
          </cell>
          <cell r="W1278">
            <v>42</v>
          </cell>
          <cell r="X1278">
            <v>42787</v>
          </cell>
        </row>
        <row r="1279">
          <cell r="A1279" t="str">
            <v>669582</v>
          </cell>
          <cell r="B1279" t="str">
            <v xml:space="preserve">HAMIRI RESTAM    </v>
          </cell>
          <cell r="C1279" t="str">
            <v>11</v>
          </cell>
          <cell r="D1279" t="str">
            <v>01/04/2000</v>
          </cell>
          <cell r="E1279" t="str">
            <v>PMK. AREA-2  SEI.GERONG</v>
          </cell>
          <cell r="F1279" t="str">
            <v>10</v>
          </cell>
          <cell r="G1279" t="str">
            <v>01/09/2003</v>
          </cell>
          <cell r="H1279">
            <v>22277</v>
          </cell>
          <cell r="I1279" t="str">
            <v>0000054456</v>
          </cell>
          <cell r="J1279" t="str">
            <v>SMK</v>
          </cell>
          <cell r="K1279" t="str">
            <v>SMEA PERUSAHAAN</v>
          </cell>
          <cell r="L1279" t="str">
            <v>PLAJU</v>
          </cell>
          <cell r="M1279" t="str">
            <v>16/10/1984</v>
          </cell>
          <cell r="N1279" t="str">
            <v>E13119</v>
          </cell>
          <cell r="O1279" t="str">
            <v>I T P</v>
          </cell>
          <cell r="P1279">
            <v>4</v>
          </cell>
          <cell r="Q1279">
            <v>5</v>
          </cell>
          <cell r="R1279">
            <v>6</v>
          </cell>
          <cell r="S1279">
            <v>15</v>
          </cell>
          <cell r="T1279">
            <v>3</v>
          </cell>
          <cell r="U1279">
            <v>1</v>
          </cell>
          <cell r="V1279">
            <v>-1</v>
          </cell>
          <cell r="W1279">
            <v>44</v>
          </cell>
          <cell r="X1279">
            <v>42365</v>
          </cell>
        </row>
        <row r="1280">
          <cell r="A1280" t="str">
            <v>669599</v>
          </cell>
          <cell r="B1280" t="str">
            <v xml:space="preserve">SOFIAN BUDIMAN  S.T  </v>
          </cell>
          <cell r="C1280" t="str">
            <v>10</v>
          </cell>
          <cell r="D1280" t="str">
            <v>01/04/2001</v>
          </cell>
          <cell r="E1280" t="str">
            <v>AST. JAGA RWC &amp; CT PL</v>
          </cell>
          <cell r="F1280" t="str">
            <v>09</v>
          </cell>
          <cell r="G1280" t="str">
            <v>01/08/2003</v>
          </cell>
          <cell r="H1280">
            <v>23679</v>
          </cell>
          <cell r="I1280" t="str">
            <v>0000056666</v>
          </cell>
          <cell r="J1280" t="str">
            <v>S1</v>
          </cell>
          <cell r="K1280" t="str">
            <v>TEKNIK KIMIA</v>
          </cell>
          <cell r="L1280" t="str">
            <v>PLAJU</v>
          </cell>
          <cell r="M1280" t="str">
            <v>16/10/1984</v>
          </cell>
          <cell r="N1280" t="str">
            <v>E13118</v>
          </cell>
          <cell r="O1280" t="str">
            <v>U T L</v>
          </cell>
          <cell r="P1280">
            <v>6</v>
          </cell>
          <cell r="Q1280">
            <v>6</v>
          </cell>
          <cell r="R1280">
            <v>6</v>
          </cell>
          <cell r="S1280">
            <v>20</v>
          </cell>
          <cell r="T1280">
            <v>7</v>
          </cell>
          <cell r="U1280">
            <v>1</v>
          </cell>
          <cell r="V1280">
            <v>-1</v>
          </cell>
          <cell r="W1280">
            <v>40</v>
          </cell>
          <cell r="X1280">
            <v>43767</v>
          </cell>
        </row>
        <row r="1281">
          <cell r="A1281" t="str">
            <v>669606</v>
          </cell>
          <cell r="B1281" t="str">
            <v xml:space="preserve">SUTRISNO  A.MA  </v>
          </cell>
          <cell r="C1281" t="str">
            <v>11</v>
          </cell>
          <cell r="D1281" t="str">
            <v>01/04/1999</v>
          </cell>
          <cell r="E1281" t="str">
            <v>PMK. BOILER 9 - 11</v>
          </cell>
          <cell r="F1281" t="str">
            <v>10</v>
          </cell>
          <cell r="G1281" t="str">
            <v>03/01/2000</v>
          </cell>
          <cell r="H1281">
            <v>21803</v>
          </cell>
          <cell r="I1281" t="str">
            <v>0000045556</v>
          </cell>
          <cell r="J1281" t="str">
            <v>D2</v>
          </cell>
          <cell r="K1281" t="str">
            <v>AKA UTILITIES II</v>
          </cell>
          <cell r="L1281" t="str">
            <v>PLAJU</v>
          </cell>
          <cell r="M1281" t="str">
            <v>16/10/1984</v>
          </cell>
          <cell r="N1281" t="str">
            <v>E13118</v>
          </cell>
          <cell r="O1281" t="str">
            <v>U T L</v>
          </cell>
          <cell r="P1281">
            <v>5</v>
          </cell>
          <cell r="Q1281">
            <v>5</v>
          </cell>
          <cell r="R1281">
            <v>6</v>
          </cell>
          <cell r="S1281">
            <v>16.666666666666668</v>
          </cell>
          <cell r="T1281">
            <v>5</v>
          </cell>
          <cell r="U1281">
            <v>4</v>
          </cell>
          <cell r="V1281">
            <v>-1</v>
          </cell>
          <cell r="W1281">
            <v>45</v>
          </cell>
          <cell r="X1281">
            <v>41892</v>
          </cell>
        </row>
        <row r="1282">
          <cell r="A1282" t="str">
            <v>669614</v>
          </cell>
          <cell r="B1282" t="str">
            <v xml:space="preserve">HIZRAN AKHYARI  DRS  </v>
          </cell>
          <cell r="C1282" t="str">
            <v>10</v>
          </cell>
          <cell r="D1282" t="str">
            <v>01/10/2001</v>
          </cell>
          <cell r="E1282" t="str">
            <v>AST. JAM/AS/YDP/YTP</v>
          </cell>
          <cell r="F1282" t="str">
            <v>09</v>
          </cell>
          <cell r="G1282" t="str">
            <v>01/07/2000</v>
          </cell>
          <cell r="H1282">
            <v>23147</v>
          </cell>
          <cell r="I1282" t="str">
            <v>0000056655</v>
          </cell>
          <cell r="J1282" t="str">
            <v>S1</v>
          </cell>
          <cell r="K1282" t="str">
            <v>SARJANA SOSPOL</v>
          </cell>
          <cell r="L1282" t="str">
            <v>PLAJU</v>
          </cell>
          <cell r="M1282" t="str">
            <v>16/10/1984</v>
          </cell>
          <cell r="N1282" t="str">
            <v>E13730</v>
          </cell>
          <cell r="O1282" t="str">
            <v>H I K</v>
          </cell>
          <cell r="P1282">
            <v>6</v>
          </cell>
          <cell r="Q1282">
            <v>5</v>
          </cell>
          <cell r="R1282">
            <v>5</v>
          </cell>
          <cell r="S1282">
            <v>16.666666666666668</v>
          </cell>
          <cell r="T1282">
            <v>7</v>
          </cell>
          <cell r="U1282">
            <v>4</v>
          </cell>
          <cell r="V1282">
            <v>-1</v>
          </cell>
          <cell r="W1282">
            <v>41</v>
          </cell>
          <cell r="X1282">
            <v>43236</v>
          </cell>
        </row>
        <row r="1283">
          <cell r="A1283" t="str">
            <v>669622</v>
          </cell>
          <cell r="B1283" t="str">
            <v xml:space="preserve">HELMAN SAMSI    </v>
          </cell>
          <cell r="C1283" t="str">
            <v>10</v>
          </cell>
          <cell r="D1283" t="str">
            <v>01/10/2002</v>
          </cell>
          <cell r="E1283" t="str">
            <v>DANTON JAGA NON KIL</v>
          </cell>
          <cell r="F1283" t="str">
            <v>10</v>
          </cell>
          <cell r="G1283" t="str">
            <v>16/04/2001</v>
          </cell>
          <cell r="H1283">
            <v>23142</v>
          </cell>
          <cell r="I1283" t="str">
            <v>0000045654</v>
          </cell>
          <cell r="J1283" t="str">
            <v>SMK</v>
          </cell>
          <cell r="K1283" t="str">
            <v>S.T.M  LISTRIK</v>
          </cell>
          <cell r="L1283" t="str">
            <v>PLAJU</v>
          </cell>
          <cell r="M1283" t="str">
            <v>16/10/1984</v>
          </cell>
          <cell r="N1283" t="str">
            <v>E13630</v>
          </cell>
          <cell r="O1283" t="str">
            <v>SEKURITI</v>
          </cell>
          <cell r="P1283">
            <v>6</v>
          </cell>
          <cell r="Q1283">
            <v>5</v>
          </cell>
          <cell r="R1283">
            <v>4</v>
          </cell>
          <cell r="S1283">
            <v>15</v>
          </cell>
          <cell r="T1283">
            <v>3</v>
          </cell>
          <cell r="U1283">
            <v>3</v>
          </cell>
          <cell r="V1283">
            <v>0</v>
          </cell>
          <cell r="W1283">
            <v>41</v>
          </cell>
          <cell r="X1283">
            <v>43231</v>
          </cell>
        </row>
        <row r="1284">
          <cell r="A1284" t="str">
            <v>669639</v>
          </cell>
          <cell r="B1284" t="str">
            <v xml:space="preserve">BARNAS HIDAYAT    </v>
          </cell>
          <cell r="C1284" t="str">
            <v>10</v>
          </cell>
          <cell r="D1284" t="str">
            <v>01/10/2002</v>
          </cell>
          <cell r="E1284" t="str">
            <v>PMK. N2 H2 AC</v>
          </cell>
          <cell r="F1284" t="str">
            <v>10</v>
          </cell>
          <cell r="G1284" t="str">
            <v>03/01/2000</v>
          </cell>
          <cell r="H1284">
            <v>23581</v>
          </cell>
          <cell r="I1284" t="str">
            <v>0000055566</v>
          </cell>
          <cell r="J1284" t="str">
            <v>SMA</v>
          </cell>
          <cell r="K1284" t="str">
            <v>S.M.A / SOSIAL</v>
          </cell>
          <cell r="L1284" t="str">
            <v>PLAJU</v>
          </cell>
          <cell r="M1284" t="str">
            <v>16/10/1984</v>
          </cell>
          <cell r="N1284" t="str">
            <v>E13118</v>
          </cell>
          <cell r="O1284" t="str">
            <v>U T L</v>
          </cell>
          <cell r="P1284">
            <v>5</v>
          </cell>
          <cell r="Q1284">
            <v>6</v>
          </cell>
          <cell r="R1284">
            <v>6</v>
          </cell>
          <cell r="S1284">
            <v>18.333333333333332</v>
          </cell>
          <cell r="T1284">
            <v>3</v>
          </cell>
          <cell r="U1284">
            <v>4</v>
          </cell>
          <cell r="V1284">
            <v>0</v>
          </cell>
          <cell r="W1284">
            <v>40</v>
          </cell>
          <cell r="X1284">
            <v>43669</v>
          </cell>
        </row>
        <row r="1285">
          <cell r="A1285" t="str">
            <v>669647</v>
          </cell>
          <cell r="B1285" t="str">
            <v xml:space="preserve">MAWARDI AIRO    </v>
          </cell>
          <cell r="C1285" t="str">
            <v>10</v>
          </cell>
          <cell r="D1285" t="str">
            <v>01/04/2002</v>
          </cell>
          <cell r="E1285" t="str">
            <v>PMK. CHEMICAL &amp; HANDLING</v>
          </cell>
          <cell r="F1285" t="str">
            <v>10</v>
          </cell>
          <cell r="G1285" t="str">
            <v>01/10/2000</v>
          </cell>
          <cell r="H1285">
            <v>19459</v>
          </cell>
          <cell r="I1285" t="str">
            <v>0000046665</v>
          </cell>
          <cell r="J1285" t="str">
            <v>SMK</v>
          </cell>
          <cell r="K1285" t="str">
            <v>K K P A</v>
          </cell>
          <cell r="L1285" t="str">
            <v>PLAJU</v>
          </cell>
          <cell r="M1285" t="str">
            <v>16/10/1984</v>
          </cell>
          <cell r="N1285" t="str">
            <v>E13118</v>
          </cell>
          <cell r="O1285" t="str">
            <v>U T L</v>
          </cell>
          <cell r="P1285">
            <v>6</v>
          </cell>
          <cell r="Q1285">
            <v>6</v>
          </cell>
          <cell r="R1285">
            <v>5</v>
          </cell>
          <cell r="S1285">
            <v>18.333333333333332</v>
          </cell>
          <cell r="T1285">
            <v>3</v>
          </cell>
          <cell r="U1285">
            <v>4</v>
          </cell>
          <cell r="V1285">
            <v>0</v>
          </cell>
          <cell r="W1285">
            <v>51</v>
          </cell>
          <cell r="X1285">
            <v>39548</v>
          </cell>
        </row>
        <row r="1286">
          <cell r="A1286" t="str">
            <v>669663</v>
          </cell>
          <cell r="B1286" t="str">
            <v xml:space="preserve">BAIHAKI    </v>
          </cell>
          <cell r="C1286" t="str">
            <v>10</v>
          </cell>
          <cell r="D1286" t="str">
            <v>01/04/2003</v>
          </cell>
          <cell r="E1286" t="str">
            <v>PMK. CD-III &amp; CPI</v>
          </cell>
          <cell r="F1286" t="str">
            <v>10</v>
          </cell>
          <cell r="G1286" t="str">
            <v>01/06/2001</v>
          </cell>
          <cell r="H1286">
            <v>22928</v>
          </cell>
          <cell r="I1286" t="str">
            <v>0000056555</v>
          </cell>
          <cell r="J1286" t="str">
            <v>SMA</v>
          </cell>
          <cell r="K1286" t="str">
            <v>S.M.A / SOSIAL</v>
          </cell>
          <cell r="L1286" t="str">
            <v>PLAJU</v>
          </cell>
          <cell r="M1286" t="str">
            <v>16/10/1984</v>
          </cell>
          <cell r="N1286" t="str">
            <v>E13111</v>
          </cell>
          <cell r="O1286" t="str">
            <v>CD &amp; GP</v>
          </cell>
          <cell r="P1286">
            <v>5</v>
          </cell>
          <cell r="Q1286">
            <v>5</v>
          </cell>
          <cell r="R1286">
            <v>5</v>
          </cell>
          <cell r="S1286">
            <v>15</v>
          </cell>
          <cell r="T1286">
            <v>3</v>
          </cell>
          <cell r="U1286">
            <v>3</v>
          </cell>
          <cell r="V1286">
            <v>0</v>
          </cell>
          <cell r="W1286">
            <v>42</v>
          </cell>
          <cell r="X1286">
            <v>43017</v>
          </cell>
        </row>
        <row r="1287">
          <cell r="A1287" t="str">
            <v>669671</v>
          </cell>
          <cell r="B1287" t="str">
            <v xml:space="preserve">ABRAHAM SAIBI    </v>
          </cell>
          <cell r="C1287" t="str">
            <v>10</v>
          </cell>
          <cell r="D1287" t="str">
            <v>01/04/2002</v>
          </cell>
          <cell r="E1287" t="str">
            <v>PMK. N2,H2,AC</v>
          </cell>
          <cell r="F1287" t="str">
            <v>10</v>
          </cell>
          <cell r="G1287" t="str">
            <v>01/04/2001</v>
          </cell>
          <cell r="H1287">
            <v>22210</v>
          </cell>
          <cell r="I1287" t="str">
            <v>0000045654</v>
          </cell>
          <cell r="J1287" t="str">
            <v>SMA</v>
          </cell>
          <cell r="K1287" t="str">
            <v>S.M.A / SOSIAL</v>
          </cell>
          <cell r="L1287" t="str">
            <v>SUNGAI GERONG</v>
          </cell>
          <cell r="M1287" t="str">
            <v>16/10/1984</v>
          </cell>
          <cell r="N1287" t="str">
            <v>E13118</v>
          </cell>
          <cell r="O1287" t="str">
            <v>U T L</v>
          </cell>
          <cell r="P1287">
            <v>6</v>
          </cell>
          <cell r="Q1287">
            <v>5</v>
          </cell>
          <cell r="R1287">
            <v>4</v>
          </cell>
          <cell r="S1287">
            <v>15</v>
          </cell>
          <cell r="T1287">
            <v>3</v>
          </cell>
          <cell r="U1287">
            <v>3</v>
          </cell>
          <cell r="V1287">
            <v>0</v>
          </cell>
          <cell r="W1287">
            <v>44</v>
          </cell>
          <cell r="X1287">
            <v>42298</v>
          </cell>
        </row>
        <row r="1288">
          <cell r="A1288" t="str">
            <v>672092</v>
          </cell>
          <cell r="B1288" t="str">
            <v xml:space="preserve">PUTRANTO  SE MT </v>
          </cell>
          <cell r="C1288" t="str">
            <v>04</v>
          </cell>
          <cell r="D1288" t="str">
            <v>01/10/2002</v>
          </cell>
          <cell r="E1288" t="str">
            <v>AUDITOR AHLI MADYA BID. P</v>
          </cell>
          <cell r="F1288" t="str">
            <v>--</v>
          </cell>
          <cell r="G1288" t="str">
            <v>01/09/2003</v>
          </cell>
          <cell r="H1288">
            <v>19730</v>
          </cell>
          <cell r="I1288" t="str">
            <v>0000000055</v>
          </cell>
          <cell r="J1288" t="str">
            <v>S2</v>
          </cell>
          <cell r="K1288" t="str">
            <v>(S2) - MAGISTER TEKNIK / PRSH</v>
          </cell>
          <cell r="L1288" t="str">
            <v>PLAJU</v>
          </cell>
          <cell r="M1288" t="str">
            <v>01/12/1984</v>
          </cell>
          <cell r="N1288" t="str">
            <v>J02100</v>
          </cell>
          <cell r="O1288" t="str">
            <v>IAD-II</v>
          </cell>
          <cell r="P1288">
            <v>0</v>
          </cell>
          <cell r="Q1288">
            <v>5</v>
          </cell>
          <cell r="R1288">
            <v>5</v>
          </cell>
          <cell r="S1288">
            <v>10</v>
          </cell>
          <cell r="T1288">
            <v>8</v>
          </cell>
          <cell r="U1288">
            <v>1</v>
          </cell>
          <cell r="V1288" t="e">
            <v>#VALUE!</v>
          </cell>
          <cell r="W1288">
            <v>50</v>
          </cell>
          <cell r="X1288">
            <v>39819</v>
          </cell>
        </row>
        <row r="1289">
          <cell r="A1289" t="str">
            <v>672813</v>
          </cell>
          <cell r="B1289" t="str">
            <v xml:space="preserve">KONDAR NABABAN    </v>
          </cell>
          <cell r="C1289" t="str">
            <v>10</v>
          </cell>
          <cell r="D1289" t="str">
            <v>01/04/2003</v>
          </cell>
          <cell r="E1289" t="str">
            <v>PNT.REPORT JADWAL BB&amp;RPOD</v>
          </cell>
          <cell r="F1289" t="str">
            <v>09</v>
          </cell>
          <cell r="G1289" t="str">
            <v>03/01/2000</v>
          </cell>
          <cell r="H1289">
            <v>20440</v>
          </cell>
          <cell r="I1289" t="str">
            <v>0000055555</v>
          </cell>
          <cell r="J1289" t="str">
            <v>SMA</v>
          </cell>
          <cell r="K1289" t="str">
            <v>S.M.A / SASTRA</v>
          </cell>
          <cell r="L1289" t="str">
            <v>PLAJU</v>
          </cell>
          <cell r="M1289" t="str">
            <v>01/11/1984</v>
          </cell>
          <cell r="N1289" t="str">
            <v>E13220</v>
          </cell>
          <cell r="O1289" t="str">
            <v>JAD BB/PRODUK</v>
          </cell>
          <cell r="P1289">
            <v>5</v>
          </cell>
          <cell r="Q1289">
            <v>5</v>
          </cell>
          <cell r="R1289">
            <v>5</v>
          </cell>
          <cell r="S1289">
            <v>15</v>
          </cell>
          <cell r="T1289">
            <v>3</v>
          </cell>
          <cell r="U1289">
            <v>4</v>
          </cell>
          <cell r="V1289">
            <v>-1</v>
          </cell>
          <cell r="W1289">
            <v>49</v>
          </cell>
          <cell r="X1289">
            <v>40529</v>
          </cell>
        </row>
        <row r="1290">
          <cell r="A1290" t="str">
            <v>672821</v>
          </cell>
          <cell r="B1290" t="str">
            <v xml:space="preserve">SYAMSUL BAHRI    </v>
          </cell>
          <cell r="C1290" t="str">
            <v>10</v>
          </cell>
          <cell r="D1290" t="str">
            <v>01/04/2002</v>
          </cell>
          <cell r="E1290" t="str">
            <v>PNT.REPORT JADWAL BB&amp;PROD</v>
          </cell>
          <cell r="F1290" t="str">
            <v>09</v>
          </cell>
          <cell r="G1290" t="str">
            <v>03/01/2000</v>
          </cell>
          <cell r="H1290">
            <v>20069</v>
          </cell>
          <cell r="I1290" t="str">
            <v>0000065555</v>
          </cell>
          <cell r="J1290" t="str">
            <v>SMA</v>
          </cell>
          <cell r="K1290" t="str">
            <v>S.M.A / SOSIAL</v>
          </cell>
          <cell r="L1290" t="str">
            <v>PLAJU</v>
          </cell>
          <cell r="M1290" t="str">
            <v>01/11/1984</v>
          </cell>
          <cell r="N1290" t="str">
            <v>E13220</v>
          </cell>
          <cell r="O1290" t="str">
            <v>JAD BB/PRODUK</v>
          </cell>
          <cell r="P1290">
            <v>5</v>
          </cell>
          <cell r="Q1290">
            <v>5</v>
          </cell>
          <cell r="R1290">
            <v>5</v>
          </cell>
          <cell r="S1290">
            <v>15</v>
          </cell>
          <cell r="T1290">
            <v>3</v>
          </cell>
          <cell r="U1290">
            <v>4</v>
          </cell>
          <cell r="V1290">
            <v>-1</v>
          </cell>
          <cell r="W1290">
            <v>50</v>
          </cell>
          <cell r="X1290">
            <v>40158</v>
          </cell>
        </row>
        <row r="1291">
          <cell r="A1291" t="str">
            <v>672838</v>
          </cell>
          <cell r="B1291" t="str">
            <v xml:space="preserve">HERMAN    </v>
          </cell>
          <cell r="C1291" t="str">
            <v>11</v>
          </cell>
          <cell r="D1291" t="str">
            <v>01/04/2000</v>
          </cell>
          <cell r="E1291" t="str">
            <v>PMK. LOADING SEI.GERONG</v>
          </cell>
          <cell r="F1291" t="str">
            <v>10</v>
          </cell>
          <cell r="G1291" t="str">
            <v>01/07/2003</v>
          </cell>
          <cell r="H1291">
            <v>22201</v>
          </cell>
          <cell r="I1291" t="str">
            <v>0000065556</v>
          </cell>
          <cell r="J1291" t="str">
            <v>SMA</v>
          </cell>
          <cell r="K1291" t="str">
            <v>S.M.A-B/PASPAL</v>
          </cell>
          <cell r="L1291" t="str">
            <v>PLAJU</v>
          </cell>
          <cell r="M1291" t="str">
            <v>01/11/1984</v>
          </cell>
          <cell r="N1291" t="str">
            <v>E13119</v>
          </cell>
          <cell r="O1291" t="str">
            <v>I T P</v>
          </cell>
          <cell r="P1291">
            <v>5</v>
          </cell>
          <cell r="Q1291">
            <v>5</v>
          </cell>
          <cell r="R1291">
            <v>6</v>
          </cell>
          <cell r="S1291">
            <v>16.666666666666668</v>
          </cell>
          <cell r="T1291">
            <v>3</v>
          </cell>
          <cell r="U1291">
            <v>1</v>
          </cell>
          <cell r="V1291">
            <v>-1</v>
          </cell>
          <cell r="W1291">
            <v>44</v>
          </cell>
          <cell r="X1291">
            <v>42289</v>
          </cell>
        </row>
        <row r="1292">
          <cell r="A1292" t="str">
            <v>672846</v>
          </cell>
          <cell r="B1292" t="str">
            <v xml:space="preserve">ACHMAD SYARWANI  IR  </v>
          </cell>
          <cell r="C1292" t="str">
            <v>11</v>
          </cell>
          <cell r="D1292" t="str">
            <v>01/04/2000</v>
          </cell>
          <cell r="E1292" t="str">
            <v>PMK. CONS PD.METER SG</v>
          </cell>
          <cell r="F1292" t="str">
            <v>10</v>
          </cell>
          <cell r="G1292" t="str">
            <v>01/07/2002</v>
          </cell>
          <cell r="H1292">
            <v>21694</v>
          </cell>
          <cell r="I1292" t="str">
            <v>0000064555</v>
          </cell>
          <cell r="J1292" t="str">
            <v>S1</v>
          </cell>
          <cell r="K1292" t="str">
            <v>TEK. LISTRIK ARUS KUAT</v>
          </cell>
          <cell r="L1292" t="str">
            <v>SUNGAI GERONG</v>
          </cell>
          <cell r="M1292" t="str">
            <v>01/11/1984</v>
          </cell>
          <cell r="N1292" t="str">
            <v>E13119</v>
          </cell>
          <cell r="O1292" t="str">
            <v>I T P</v>
          </cell>
          <cell r="P1292">
            <v>5</v>
          </cell>
          <cell r="Q1292">
            <v>5</v>
          </cell>
          <cell r="R1292">
            <v>5</v>
          </cell>
          <cell r="S1292">
            <v>15</v>
          </cell>
          <cell r="T1292">
            <v>7</v>
          </cell>
          <cell r="U1292">
            <v>2</v>
          </cell>
          <cell r="V1292">
            <v>-1</v>
          </cell>
          <cell r="W1292">
            <v>45</v>
          </cell>
          <cell r="X1292">
            <v>41783</v>
          </cell>
        </row>
        <row r="1293">
          <cell r="A1293" t="str">
            <v>672854</v>
          </cell>
          <cell r="B1293" t="str">
            <v xml:space="preserve">MAKHASIN  SSOS  </v>
          </cell>
          <cell r="C1293" t="str">
            <v>10</v>
          </cell>
          <cell r="D1293" t="str">
            <v>01/04/2003</v>
          </cell>
          <cell r="E1293" t="str">
            <v>AST. PEMBERITAAN</v>
          </cell>
          <cell r="F1293" t="str">
            <v>09</v>
          </cell>
          <cell r="G1293" t="str">
            <v>01/01/2001</v>
          </cell>
          <cell r="H1293">
            <v>22259</v>
          </cell>
          <cell r="I1293" t="str">
            <v>0000045555</v>
          </cell>
          <cell r="J1293" t="str">
            <v>S1</v>
          </cell>
          <cell r="K1293" t="str">
            <v>SARJANA SOSPOL</v>
          </cell>
          <cell r="L1293" t="str">
            <v>PLAJU</v>
          </cell>
          <cell r="M1293" t="str">
            <v>01/11/1984</v>
          </cell>
          <cell r="N1293" t="str">
            <v>E13620</v>
          </cell>
          <cell r="O1293" t="str">
            <v>HUPMAS</v>
          </cell>
          <cell r="P1293">
            <v>5</v>
          </cell>
          <cell r="Q1293">
            <v>5</v>
          </cell>
          <cell r="R1293">
            <v>5</v>
          </cell>
          <cell r="S1293">
            <v>15</v>
          </cell>
          <cell r="T1293">
            <v>7</v>
          </cell>
          <cell r="U1293">
            <v>3</v>
          </cell>
          <cell r="V1293">
            <v>-1</v>
          </cell>
          <cell r="W1293">
            <v>44</v>
          </cell>
          <cell r="X1293">
            <v>42347</v>
          </cell>
        </row>
        <row r="1294">
          <cell r="A1294" t="str">
            <v>672862</v>
          </cell>
          <cell r="B1294" t="str">
            <v xml:space="preserve">FAHRUDIN  A.MA  </v>
          </cell>
          <cell r="C1294" t="str">
            <v>11</v>
          </cell>
          <cell r="D1294" t="str">
            <v>01/04/2001</v>
          </cell>
          <cell r="E1294" t="str">
            <v>PMK. POLYMERISASI</v>
          </cell>
          <cell r="F1294" t="str">
            <v>10</v>
          </cell>
          <cell r="G1294" t="str">
            <v>01/08/2003</v>
          </cell>
          <cell r="H1294">
            <v>22927</v>
          </cell>
          <cell r="I1294" t="str">
            <v>0000066666</v>
          </cell>
          <cell r="J1294" t="str">
            <v>D2</v>
          </cell>
          <cell r="K1294" t="str">
            <v>AKA PENGOL/KIL II</v>
          </cell>
          <cell r="L1294" t="str">
            <v>PLAJU</v>
          </cell>
          <cell r="M1294" t="str">
            <v>01/11/1984</v>
          </cell>
          <cell r="N1294" t="str">
            <v>E13111</v>
          </cell>
          <cell r="O1294" t="str">
            <v>CD &amp; GP</v>
          </cell>
          <cell r="P1294">
            <v>6</v>
          </cell>
          <cell r="Q1294">
            <v>6</v>
          </cell>
          <cell r="R1294">
            <v>6</v>
          </cell>
          <cell r="S1294">
            <v>20</v>
          </cell>
          <cell r="T1294">
            <v>5</v>
          </cell>
          <cell r="U1294">
            <v>1</v>
          </cell>
          <cell r="V1294">
            <v>-1</v>
          </cell>
          <cell r="W1294">
            <v>42</v>
          </cell>
          <cell r="X1294">
            <v>43016</v>
          </cell>
        </row>
        <row r="1295">
          <cell r="A1295" t="str">
            <v>672879</v>
          </cell>
          <cell r="B1295" t="str">
            <v xml:space="preserve">TRIES FIRDAUS    </v>
          </cell>
          <cell r="C1295" t="str">
            <v>11</v>
          </cell>
          <cell r="D1295" t="str">
            <v>01/04/2000</v>
          </cell>
          <cell r="E1295" t="str">
            <v>PMK. CHEMICAL &amp; TANK CLEANING PLAJU</v>
          </cell>
          <cell r="F1295" t="str">
            <v>10</v>
          </cell>
          <cell r="G1295" t="str">
            <v>01/07/2003</v>
          </cell>
          <cell r="H1295">
            <v>22977</v>
          </cell>
          <cell r="I1295" t="str">
            <v>0000065666</v>
          </cell>
          <cell r="J1295" t="str">
            <v>SMA</v>
          </cell>
          <cell r="K1295" t="str">
            <v>S.M.A / SOSIAL</v>
          </cell>
          <cell r="L1295" t="str">
            <v>PLAJU</v>
          </cell>
          <cell r="M1295" t="str">
            <v>01/11/1984</v>
          </cell>
          <cell r="N1295" t="str">
            <v>E13119</v>
          </cell>
          <cell r="O1295" t="str">
            <v>I T P</v>
          </cell>
          <cell r="P1295">
            <v>6</v>
          </cell>
          <cell r="Q1295">
            <v>6</v>
          </cell>
          <cell r="R1295">
            <v>6</v>
          </cell>
          <cell r="S1295">
            <v>20</v>
          </cell>
          <cell r="T1295">
            <v>3</v>
          </cell>
          <cell r="U1295">
            <v>1</v>
          </cell>
          <cell r="V1295">
            <v>-1</v>
          </cell>
          <cell r="W1295">
            <v>42</v>
          </cell>
          <cell r="X1295">
            <v>43066</v>
          </cell>
        </row>
        <row r="1296">
          <cell r="A1296" t="str">
            <v>672887</v>
          </cell>
          <cell r="B1296" t="str">
            <v xml:space="preserve">MAWARDI BUSAR  SE  </v>
          </cell>
          <cell r="C1296" t="str">
            <v>08</v>
          </cell>
          <cell r="D1296" t="str">
            <v>01/10/2001</v>
          </cell>
          <cell r="E1296" t="str">
            <v>PWS. PROG BANG KARIER</v>
          </cell>
          <cell r="F1296" t="str">
            <v>07</v>
          </cell>
          <cell r="G1296" t="str">
            <v>01/10/2000</v>
          </cell>
          <cell r="H1296">
            <v>22259</v>
          </cell>
          <cell r="I1296" t="str">
            <v>0000045555</v>
          </cell>
          <cell r="J1296" t="str">
            <v>S1</v>
          </cell>
          <cell r="K1296" t="str">
            <v>EKONOMI MANAGEMENT</v>
          </cell>
          <cell r="L1296" t="str">
            <v>PLAJU</v>
          </cell>
          <cell r="M1296" t="str">
            <v>01/11/1984</v>
          </cell>
          <cell r="N1296" t="str">
            <v>E13720</v>
          </cell>
          <cell r="O1296" t="str">
            <v>RENBANG</v>
          </cell>
          <cell r="P1296">
            <v>5</v>
          </cell>
          <cell r="Q1296">
            <v>5</v>
          </cell>
          <cell r="R1296">
            <v>5</v>
          </cell>
          <cell r="S1296">
            <v>15</v>
          </cell>
          <cell r="T1296">
            <v>7</v>
          </cell>
          <cell r="U1296">
            <v>4</v>
          </cell>
          <cell r="V1296">
            <v>-1</v>
          </cell>
          <cell r="W1296">
            <v>44</v>
          </cell>
          <cell r="X1296">
            <v>42347</v>
          </cell>
        </row>
        <row r="1297">
          <cell r="A1297" t="str">
            <v>672895</v>
          </cell>
          <cell r="B1297" t="str">
            <v xml:space="preserve">ZAINAL THAMRIN    </v>
          </cell>
          <cell r="C1297" t="str">
            <v>10</v>
          </cell>
          <cell r="D1297" t="str">
            <v>01/10/2003</v>
          </cell>
          <cell r="E1297" t="str">
            <v>AST. ADMINISTRASI</v>
          </cell>
          <cell r="F1297" t="str">
            <v>09</v>
          </cell>
          <cell r="G1297" t="str">
            <v>01/09/2003</v>
          </cell>
          <cell r="H1297">
            <v>21206</v>
          </cell>
          <cell r="I1297" t="str">
            <v>0000065665</v>
          </cell>
          <cell r="J1297" t="str">
            <v>SMA</v>
          </cell>
          <cell r="K1297" t="str">
            <v>SMA-PASPAL/PERSAMAAN</v>
          </cell>
          <cell r="L1297" t="str">
            <v>SUNGAI GERONG</v>
          </cell>
          <cell r="M1297" t="str">
            <v>01/11/1984</v>
          </cell>
          <cell r="N1297" t="str">
            <v>E13119</v>
          </cell>
          <cell r="O1297" t="str">
            <v>I T P</v>
          </cell>
          <cell r="P1297">
            <v>6</v>
          </cell>
          <cell r="Q1297">
            <v>6</v>
          </cell>
          <cell r="R1297">
            <v>5</v>
          </cell>
          <cell r="S1297">
            <v>18.333333333333332</v>
          </cell>
          <cell r="T1297">
            <v>3</v>
          </cell>
          <cell r="U1297">
            <v>1</v>
          </cell>
          <cell r="V1297">
            <v>-1</v>
          </cell>
          <cell r="W1297">
            <v>46</v>
          </cell>
          <cell r="X1297">
            <v>41295</v>
          </cell>
        </row>
        <row r="1298">
          <cell r="A1298" t="str">
            <v>672902</v>
          </cell>
          <cell r="B1298" t="str">
            <v xml:space="preserve">ABI FAIZAL SYARFANI    </v>
          </cell>
          <cell r="C1298" t="str">
            <v>11</v>
          </cell>
          <cell r="D1298" t="str">
            <v>01/04/2001</v>
          </cell>
          <cell r="E1298" t="str">
            <v>PMK. STAB CAB</v>
          </cell>
          <cell r="F1298" t="str">
            <v>10</v>
          </cell>
          <cell r="G1298" t="str">
            <v>03/01/2000</v>
          </cell>
          <cell r="H1298">
            <v>21646</v>
          </cell>
          <cell r="I1298" t="str">
            <v>0000056565</v>
          </cell>
          <cell r="J1298" t="str">
            <v>SMA</v>
          </cell>
          <cell r="K1298" t="str">
            <v>SMA/PASPAL/IPA</v>
          </cell>
          <cell r="L1298" t="str">
            <v>PLAJU</v>
          </cell>
          <cell r="M1298" t="str">
            <v>01/11/1984</v>
          </cell>
          <cell r="N1298" t="str">
            <v>E13111</v>
          </cell>
          <cell r="O1298" t="str">
            <v>CD &amp; GP</v>
          </cell>
          <cell r="P1298">
            <v>5</v>
          </cell>
          <cell r="Q1298">
            <v>6</v>
          </cell>
          <cell r="R1298">
            <v>5</v>
          </cell>
          <cell r="S1298">
            <v>16.666666666666668</v>
          </cell>
          <cell r="T1298">
            <v>3</v>
          </cell>
          <cell r="U1298">
            <v>4</v>
          </cell>
          <cell r="V1298">
            <v>-1</v>
          </cell>
          <cell r="W1298">
            <v>45</v>
          </cell>
          <cell r="X1298">
            <v>41735</v>
          </cell>
        </row>
        <row r="1299">
          <cell r="A1299" t="str">
            <v>672935</v>
          </cell>
          <cell r="B1299" t="str">
            <v xml:space="preserve">GUNTUR MUDA M.    </v>
          </cell>
          <cell r="C1299" t="str">
            <v>10</v>
          </cell>
          <cell r="D1299" t="str">
            <v>01/10/2003</v>
          </cell>
          <cell r="E1299" t="str">
            <v>PMK. SLOPS SYSTEM  PL</v>
          </cell>
          <cell r="F1299" t="str">
            <v>10</v>
          </cell>
          <cell r="G1299" t="str">
            <v>03/01/2000</v>
          </cell>
          <cell r="H1299">
            <v>21816</v>
          </cell>
          <cell r="I1299" t="str">
            <v>0000064665</v>
          </cell>
          <cell r="J1299" t="str">
            <v>SMA</v>
          </cell>
          <cell r="K1299" t="str">
            <v>SMA/PASPAL/IPA</v>
          </cell>
          <cell r="L1299" t="str">
            <v>PLAJU</v>
          </cell>
          <cell r="M1299" t="str">
            <v>01/11/1984</v>
          </cell>
          <cell r="N1299" t="str">
            <v>E13119</v>
          </cell>
          <cell r="O1299" t="str">
            <v>I T P</v>
          </cell>
          <cell r="P1299">
            <v>6</v>
          </cell>
          <cell r="Q1299">
            <v>6</v>
          </cell>
          <cell r="R1299">
            <v>5</v>
          </cell>
          <cell r="S1299">
            <v>18.333333333333332</v>
          </cell>
          <cell r="T1299">
            <v>3</v>
          </cell>
          <cell r="U1299">
            <v>4</v>
          </cell>
          <cell r="V1299">
            <v>0</v>
          </cell>
          <cell r="W1299">
            <v>45</v>
          </cell>
          <cell r="X1299">
            <v>41905</v>
          </cell>
        </row>
        <row r="1300">
          <cell r="A1300" t="str">
            <v>672943</v>
          </cell>
          <cell r="B1300" t="str">
            <v xml:space="preserve">M. AGUS LUBIS    </v>
          </cell>
          <cell r="C1300" t="str">
            <v>11</v>
          </cell>
          <cell r="D1300" t="str">
            <v>01/04/2000</v>
          </cell>
          <cell r="E1300" t="str">
            <v>PMK. LOADING PLAJU</v>
          </cell>
          <cell r="F1300" t="str">
            <v>10</v>
          </cell>
          <cell r="G1300" t="str">
            <v>01/07/2003</v>
          </cell>
          <cell r="H1300">
            <v>22875</v>
          </cell>
          <cell r="I1300" t="str">
            <v>0000065556</v>
          </cell>
          <cell r="J1300" t="str">
            <v>SMA</v>
          </cell>
          <cell r="K1300" t="str">
            <v>SMA/PASPAL/IPA</v>
          </cell>
          <cell r="L1300" t="str">
            <v>PLAJU</v>
          </cell>
          <cell r="M1300" t="str">
            <v>01/11/1984</v>
          </cell>
          <cell r="N1300" t="str">
            <v>E13119</v>
          </cell>
          <cell r="O1300" t="str">
            <v>I T P</v>
          </cell>
          <cell r="P1300">
            <v>5</v>
          </cell>
          <cell r="Q1300">
            <v>5</v>
          </cell>
          <cell r="R1300">
            <v>6</v>
          </cell>
          <cell r="S1300">
            <v>16.666666666666668</v>
          </cell>
          <cell r="T1300">
            <v>3</v>
          </cell>
          <cell r="U1300">
            <v>1</v>
          </cell>
          <cell r="V1300">
            <v>-1</v>
          </cell>
          <cell r="W1300">
            <v>42</v>
          </cell>
          <cell r="X1300">
            <v>42964</v>
          </cell>
        </row>
        <row r="1301">
          <cell r="A1301" t="str">
            <v>672951</v>
          </cell>
          <cell r="B1301" t="str">
            <v xml:space="preserve">SUDIMAN  ST  </v>
          </cell>
          <cell r="C1301" t="str">
            <v>11</v>
          </cell>
          <cell r="D1301" t="str">
            <v>01/04/2000</v>
          </cell>
          <cell r="E1301" t="str">
            <v>PTR. ADMINISTRASI</v>
          </cell>
          <cell r="F1301" t="str">
            <v>10</v>
          </cell>
          <cell r="G1301" t="str">
            <v>01/08/2002</v>
          </cell>
          <cell r="H1301">
            <v>22689</v>
          </cell>
          <cell r="I1301" t="str">
            <v>0000064555</v>
          </cell>
          <cell r="J1301" t="str">
            <v>S1</v>
          </cell>
          <cell r="K1301" t="str">
            <v>TEKNIK MESIN</v>
          </cell>
          <cell r="L1301" t="str">
            <v>PLAJU</v>
          </cell>
          <cell r="M1301" t="str">
            <v>01/11/1984</v>
          </cell>
          <cell r="N1301" t="str">
            <v>E13122</v>
          </cell>
          <cell r="O1301" t="str">
            <v>INSPEKSI</v>
          </cell>
          <cell r="P1301">
            <v>5</v>
          </cell>
          <cell r="Q1301">
            <v>5</v>
          </cell>
          <cell r="R1301">
            <v>5</v>
          </cell>
          <cell r="S1301">
            <v>15</v>
          </cell>
          <cell r="T1301">
            <v>7</v>
          </cell>
          <cell r="U1301">
            <v>2</v>
          </cell>
          <cell r="V1301">
            <v>-1</v>
          </cell>
          <cell r="W1301">
            <v>42</v>
          </cell>
          <cell r="X1301">
            <v>42778</v>
          </cell>
        </row>
        <row r="1302">
          <cell r="A1302" t="str">
            <v>672976</v>
          </cell>
          <cell r="B1302" t="str">
            <v xml:space="preserve">M. HUSNI THAMRIN  SE  </v>
          </cell>
          <cell r="C1302" t="str">
            <v>09</v>
          </cell>
          <cell r="D1302" t="str">
            <v>01/04/2002</v>
          </cell>
          <cell r="E1302" t="str">
            <v>ANAL. BANG MANAJEMEN KIN</v>
          </cell>
          <cell r="F1302" t="str">
            <v>08</v>
          </cell>
          <cell r="G1302" t="str">
            <v>16/07/2002</v>
          </cell>
          <cell r="H1302">
            <v>22678</v>
          </cell>
          <cell r="I1302" t="str">
            <v>0000056655</v>
          </cell>
          <cell r="J1302" t="str">
            <v>S1</v>
          </cell>
          <cell r="K1302" t="str">
            <v>EKONOMI MANAGEMENT</v>
          </cell>
          <cell r="L1302" t="str">
            <v>PLAJU</v>
          </cell>
          <cell r="M1302" t="str">
            <v>01/11/1984</v>
          </cell>
          <cell r="N1302" t="str">
            <v>E13720</v>
          </cell>
          <cell r="O1302" t="str">
            <v>RENBANG</v>
          </cell>
          <cell r="P1302">
            <v>6</v>
          </cell>
          <cell r="Q1302">
            <v>5</v>
          </cell>
          <cell r="R1302">
            <v>5</v>
          </cell>
          <cell r="S1302">
            <v>16.666666666666668</v>
          </cell>
          <cell r="T1302">
            <v>7</v>
          </cell>
          <cell r="U1302">
            <v>2</v>
          </cell>
          <cell r="V1302">
            <v>-1</v>
          </cell>
          <cell r="W1302">
            <v>42</v>
          </cell>
          <cell r="X1302">
            <v>42767</v>
          </cell>
        </row>
        <row r="1303">
          <cell r="A1303" t="str">
            <v>672984</v>
          </cell>
          <cell r="B1303" t="str">
            <v xml:space="preserve">AZED TADJRI  A.MA  </v>
          </cell>
          <cell r="C1303" t="str">
            <v>10</v>
          </cell>
          <cell r="D1303" t="str">
            <v>01/04/2003</v>
          </cell>
          <cell r="E1303" t="str">
            <v>PMK. LOADING SG</v>
          </cell>
          <cell r="F1303" t="str">
            <v>10</v>
          </cell>
          <cell r="G1303" t="str">
            <v>01/07/2002</v>
          </cell>
          <cell r="H1303">
            <v>22781</v>
          </cell>
          <cell r="I1303" t="str">
            <v>0000055555</v>
          </cell>
          <cell r="J1303" t="str">
            <v>D2</v>
          </cell>
          <cell r="K1303" t="str">
            <v>AKA PENGOL/KIL II</v>
          </cell>
          <cell r="L1303" t="str">
            <v>PLAJU</v>
          </cell>
          <cell r="M1303" t="str">
            <v>01/11/1984</v>
          </cell>
          <cell r="N1303" t="str">
            <v>E13119</v>
          </cell>
          <cell r="O1303" t="str">
            <v>I T P</v>
          </cell>
          <cell r="P1303">
            <v>5</v>
          </cell>
          <cell r="Q1303">
            <v>5</v>
          </cell>
          <cell r="R1303">
            <v>5</v>
          </cell>
          <cell r="S1303">
            <v>15</v>
          </cell>
          <cell r="T1303">
            <v>5</v>
          </cell>
          <cell r="U1303">
            <v>2</v>
          </cell>
          <cell r="V1303">
            <v>0</v>
          </cell>
          <cell r="W1303">
            <v>42</v>
          </cell>
          <cell r="X1303">
            <v>42870</v>
          </cell>
        </row>
        <row r="1304">
          <cell r="A1304" t="str">
            <v>672992</v>
          </cell>
          <cell r="B1304" t="str">
            <v xml:space="preserve">ABDUL HALIM  SH  </v>
          </cell>
          <cell r="C1304" t="str">
            <v>10</v>
          </cell>
          <cell r="D1304" t="str">
            <v>01/04/2003</v>
          </cell>
          <cell r="E1304" t="str">
            <v>AST. KONTRAK</v>
          </cell>
          <cell r="F1304" t="str">
            <v>09</v>
          </cell>
          <cell r="G1304" t="str">
            <v>03/07/2000</v>
          </cell>
          <cell r="H1304">
            <v>22988</v>
          </cell>
          <cell r="I1304" t="str">
            <v>0000065655</v>
          </cell>
          <cell r="J1304" t="str">
            <v>S1</v>
          </cell>
          <cell r="K1304" t="str">
            <v>HUKUM UMUM</v>
          </cell>
          <cell r="L1304" t="str">
            <v>PLAJU</v>
          </cell>
          <cell r="M1304" t="str">
            <v>01/11/1984</v>
          </cell>
          <cell r="N1304" t="str">
            <v>E13610</v>
          </cell>
          <cell r="O1304" t="str">
            <v>H K P</v>
          </cell>
          <cell r="P1304">
            <v>6</v>
          </cell>
          <cell r="Q1304">
            <v>5</v>
          </cell>
          <cell r="R1304">
            <v>5</v>
          </cell>
          <cell r="S1304">
            <v>16.666666666666668</v>
          </cell>
          <cell r="T1304">
            <v>7</v>
          </cell>
          <cell r="U1304">
            <v>4</v>
          </cell>
          <cell r="V1304">
            <v>-1</v>
          </cell>
          <cell r="W1304">
            <v>42</v>
          </cell>
          <cell r="X1304">
            <v>43077</v>
          </cell>
        </row>
        <row r="1305">
          <cell r="A1305" t="str">
            <v>673007</v>
          </cell>
          <cell r="B1305" t="str">
            <v xml:space="preserve">IDARMAN  SE  </v>
          </cell>
          <cell r="C1305" t="str">
            <v>11</v>
          </cell>
          <cell r="D1305" t="str">
            <v>01/04/2001</v>
          </cell>
          <cell r="E1305" t="str">
            <v>OPR. PENYALUR PROD PL</v>
          </cell>
          <cell r="F1305" t="str">
            <v>11</v>
          </cell>
          <cell r="G1305" t="str">
            <v>01/05/2002</v>
          </cell>
          <cell r="H1305">
            <v>21582</v>
          </cell>
          <cell r="I1305" t="str">
            <v>0000066544</v>
          </cell>
          <cell r="J1305" t="str">
            <v>S1</v>
          </cell>
          <cell r="K1305" t="str">
            <v>EKONOMI MANAGEMENT</v>
          </cell>
          <cell r="L1305" t="str">
            <v>PLAJU</v>
          </cell>
          <cell r="M1305" t="str">
            <v>01/11/1984</v>
          </cell>
          <cell r="N1305" t="str">
            <v>E13119</v>
          </cell>
          <cell r="O1305" t="str">
            <v>I T P</v>
          </cell>
          <cell r="P1305">
            <v>5</v>
          </cell>
          <cell r="Q1305">
            <v>4</v>
          </cell>
          <cell r="R1305">
            <v>4</v>
          </cell>
          <cell r="S1305">
            <v>11.666666666666666</v>
          </cell>
          <cell r="T1305">
            <v>7</v>
          </cell>
          <cell r="U1305">
            <v>2</v>
          </cell>
          <cell r="V1305">
            <v>0</v>
          </cell>
          <cell r="W1305">
            <v>45</v>
          </cell>
          <cell r="X1305">
            <v>41671</v>
          </cell>
        </row>
        <row r="1306">
          <cell r="A1306" t="str">
            <v>673015</v>
          </cell>
          <cell r="B1306" t="str">
            <v xml:space="preserve">WAHYA EKA PUTRA  A.MD  </v>
          </cell>
          <cell r="C1306" t="str">
            <v>10</v>
          </cell>
          <cell r="D1306" t="str">
            <v>01/04/2003</v>
          </cell>
          <cell r="E1306" t="str">
            <v>AST. AREA-1 PLAJU</v>
          </cell>
          <cell r="F1306" t="str">
            <v>09</v>
          </cell>
          <cell r="G1306" t="str">
            <v>01/09/2003</v>
          </cell>
          <cell r="H1306">
            <v>21854</v>
          </cell>
          <cell r="I1306" t="str">
            <v>0000055554</v>
          </cell>
          <cell r="J1306" t="str">
            <v>D3</v>
          </cell>
          <cell r="K1306" t="str">
            <v>SM TEK ELEKTRONIKA</v>
          </cell>
          <cell r="L1306" t="str">
            <v>PLAJU</v>
          </cell>
          <cell r="M1306" t="str">
            <v>01/11/1984</v>
          </cell>
          <cell r="N1306" t="str">
            <v>E13119</v>
          </cell>
          <cell r="O1306" t="str">
            <v>I T P</v>
          </cell>
          <cell r="P1306">
            <v>5</v>
          </cell>
          <cell r="Q1306">
            <v>5</v>
          </cell>
          <cell r="R1306">
            <v>4</v>
          </cell>
          <cell r="S1306">
            <v>13.333333333333334</v>
          </cell>
          <cell r="T1306">
            <v>6</v>
          </cell>
          <cell r="U1306">
            <v>1</v>
          </cell>
          <cell r="V1306">
            <v>-1</v>
          </cell>
          <cell r="W1306">
            <v>45</v>
          </cell>
          <cell r="X1306">
            <v>41943</v>
          </cell>
        </row>
        <row r="1307">
          <cell r="A1307" t="str">
            <v>673023</v>
          </cell>
          <cell r="B1307" t="str">
            <v xml:space="preserve">AGUS SURANTO    </v>
          </cell>
          <cell r="C1307" t="str">
            <v>10</v>
          </cell>
          <cell r="D1307" t="str">
            <v>01/04/2002</v>
          </cell>
          <cell r="E1307" t="str">
            <v>PMK. CD II / FLARE</v>
          </cell>
          <cell r="F1307" t="str">
            <v>10</v>
          </cell>
          <cell r="G1307" t="str">
            <v>03/01/2000</v>
          </cell>
          <cell r="H1307">
            <v>20679</v>
          </cell>
          <cell r="I1307" t="str">
            <v>0000066766</v>
          </cell>
          <cell r="J1307" t="str">
            <v>SMK</v>
          </cell>
          <cell r="K1307" t="str">
            <v>S.T.M  MESIN</v>
          </cell>
          <cell r="L1307" t="str">
            <v>PLAJU</v>
          </cell>
          <cell r="M1307" t="str">
            <v>01/11/1984</v>
          </cell>
          <cell r="N1307" t="str">
            <v>E13111</v>
          </cell>
          <cell r="O1307" t="str">
            <v>CD &amp; GP</v>
          </cell>
          <cell r="P1307">
            <v>7</v>
          </cell>
          <cell r="Q1307">
            <v>6</v>
          </cell>
          <cell r="R1307">
            <v>6</v>
          </cell>
          <cell r="S1307">
            <v>23.333333333333332</v>
          </cell>
          <cell r="T1307">
            <v>3</v>
          </cell>
          <cell r="U1307">
            <v>4</v>
          </cell>
          <cell r="V1307">
            <v>0</v>
          </cell>
          <cell r="W1307">
            <v>48</v>
          </cell>
          <cell r="X1307">
            <v>40767</v>
          </cell>
        </row>
        <row r="1308">
          <cell r="A1308" t="str">
            <v>673048</v>
          </cell>
          <cell r="B1308" t="str">
            <v xml:space="preserve">MALUDIN SIREGAR    </v>
          </cell>
          <cell r="C1308" t="str">
            <v>10</v>
          </cell>
          <cell r="D1308" t="str">
            <v>01/04/2003</v>
          </cell>
          <cell r="E1308" t="str">
            <v>PMK. CD III &amp; CPI</v>
          </cell>
          <cell r="F1308" t="str">
            <v>10</v>
          </cell>
          <cell r="G1308" t="str">
            <v>03/01/2000</v>
          </cell>
          <cell r="H1308">
            <v>18294</v>
          </cell>
          <cell r="I1308" t="str">
            <v>0000056656</v>
          </cell>
          <cell r="J1308" t="str">
            <v>SMA</v>
          </cell>
          <cell r="K1308" t="str">
            <v>SMA/PASPAL/IPA</v>
          </cell>
          <cell r="L1308" t="str">
            <v>PLAJU</v>
          </cell>
          <cell r="M1308" t="str">
            <v>01/11/1984</v>
          </cell>
          <cell r="N1308" t="str">
            <v>E13111</v>
          </cell>
          <cell r="O1308" t="str">
            <v>CD &amp; GP</v>
          </cell>
          <cell r="P1308">
            <v>6</v>
          </cell>
          <cell r="Q1308">
            <v>5</v>
          </cell>
          <cell r="R1308">
            <v>6</v>
          </cell>
          <cell r="S1308">
            <v>18.333333333333332</v>
          </cell>
          <cell r="T1308">
            <v>3</v>
          </cell>
          <cell r="U1308">
            <v>4</v>
          </cell>
          <cell r="V1308">
            <v>0</v>
          </cell>
          <cell r="W1308">
            <v>54</v>
          </cell>
          <cell r="X1308">
            <v>38383</v>
          </cell>
        </row>
        <row r="1309">
          <cell r="A1309" t="str">
            <v>673056</v>
          </cell>
          <cell r="B1309" t="str">
            <v xml:space="preserve">DADANG IRAWAN  S.T  </v>
          </cell>
          <cell r="C1309" t="str">
            <v>10</v>
          </cell>
          <cell r="D1309" t="str">
            <v>01/04/2002</v>
          </cell>
          <cell r="E1309" t="str">
            <v>PMK. CD IV, HP &amp; FO</v>
          </cell>
          <cell r="F1309" t="str">
            <v>10</v>
          </cell>
          <cell r="G1309" t="str">
            <v>03/01/2000</v>
          </cell>
          <cell r="H1309">
            <v>23449</v>
          </cell>
          <cell r="I1309" t="str">
            <v>0000065666</v>
          </cell>
          <cell r="J1309" t="str">
            <v>S1</v>
          </cell>
          <cell r="K1309" t="str">
            <v>TEKNIK KIMIA</v>
          </cell>
          <cell r="L1309" t="str">
            <v>PLAJU</v>
          </cell>
          <cell r="M1309" t="str">
            <v>01/11/1984</v>
          </cell>
          <cell r="N1309" t="str">
            <v>E13111</v>
          </cell>
          <cell r="O1309" t="str">
            <v>CD &amp; GP</v>
          </cell>
          <cell r="P1309">
            <v>6</v>
          </cell>
          <cell r="Q1309">
            <v>6</v>
          </cell>
          <cell r="R1309">
            <v>6</v>
          </cell>
          <cell r="S1309">
            <v>20</v>
          </cell>
          <cell r="T1309">
            <v>7</v>
          </cell>
          <cell r="U1309">
            <v>4</v>
          </cell>
          <cell r="V1309">
            <v>0</v>
          </cell>
          <cell r="W1309">
            <v>40</v>
          </cell>
          <cell r="X1309">
            <v>43537</v>
          </cell>
        </row>
        <row r="1310">
          <cell r="A1310" t="str">
            <v>673064</v>
          </cell>
          <cell r="B1310" t="str">
            <v xml:space="preserve">CIK UJANG    </v>
          </cell>
          <cell r="C1310" t="str">
            <v>10</v>
          </cell>
          <cell r="D1310" t="str">
            <v>01/04/2003</v>
          </cell>
          <cell r="E1310" t="str">
            <v>PMK. CD IV, HP &amp; FO</v>
          </cell>
          <cell r="F1310" t="str">
            <v>10</v>
          </cell>
          <cell r="G1310" t="str">
            <v>03/01/2000</v>
          </cell>
          <cell r="H1310">
            <v>19423</v>
          </cell>
          <cell r="I1310" t="str">
            <v>0000056655</v>
          </cell>
          <cell r="J1310" t="str">
            <v>SMK</v>
          </cell>
          <cell r="K1310" t="str">
            <v>S.T.M  LISTRIK</v>
          </cell>
          <cell r="L1310" t="str">
            <v>PLAJU</v>
          </cell>
          <cell r="M1310" t="str">
            <v>01/11/1984</v>
          </cell>
          <cell r="N1310" t="str">
            <v>E13111</v>
          </cell>
          <cell r="O1310" t="str">
            <v>CD &amp; GP</v>
          </cell>
          <cell r="P1310">
            <v>6</v>
          </cell>
          <cell r="Q1310">
            <v>5</v>
          </cell>
          <cell r="R1310">
            <v>5</v>
          </cell>
          <cell r="S1310">
            <v>16.666666666666668</v>
          </cell>
          <cell r="T1310">
            <v>3</v>
          </cell>
          <cell r="U1310">
            <v>4</v>
          </cell>
          <cell r="V1310">
            <v>0</v>
          </cell>
          <cell r="W1310">
            <v>51</v>
          </cell>
          <cell r="X1310">
            <v>39512</v>
          </cell>
        </row>
        <row r="1311">
          <cell r="A1311" t="str">
            <v>673072</v>
          </cell>
          <cell r="B1311" t="str">
            <v xml:space="preserve">INDRA GUNAWAN    </v>
          </cell>
          <cell r="C1311" t="str">
            <v>11</v>
          </cell>
          <cell r="D1311" t="str">
            <v>01/04/2001</v>
          </cell>
          <cell r="E1311" t="str">
            <v>PMK. PANEL CDU V</v>
          </cell>
          <cell r="F1311" t="str">
            <v>10</v>
          </cell>
          <cell r="G1311" t="str">
            <v>03/01/2000</v>
          </cell>
          <cell r="H1311">
            <v>21260</v>
          </cell>
          <cell r="I1311" t="str">
            <v>0000066665</v>
          </cell>
          <cell r="J1311" t="str">
            <v>SMK</v>
          </cell>
          <cell r="K1311" t="str">
            <v>S T M  BGN GEDUNG</v>
          </cell>
          <cell r="L1311" t="str">
            <v>PLAJU</v>
          </cell>
          <cell r="M1311" t="str">
            <v>01/11/1984</v>
          </cell>
          <cell r="N1311" t="str">
            <v>E13111</v>
          </cell>
          <cell r="O1311" t="str">
            <v>CD &amp; GP</v>
          </cell>
          <cell r="P1311">
            <v>6</v>
          </cell>
          <cell r="Q1311">
            <v>6</v>
          </cell>
          <cell r="R1311">
            <v>5</v>
          </cell>
          <cell r="S1311">
            <v>18.333333333333332</v>
          </cell>
          <cell r="T1311">
            <v>3</v>
          </cell>
          <cell r="U1311">
            <v>4</v>
          </cell>
          <cell r="V1311">
            <v>-1</v>
          </cell>
          <cell r="W1311">
            <v>46</v>
          </cell>
          <cell r="X1311">
            <v>41349</v>
          </cell>
        </row>
        <row r="1312">
          <cell r="A1312" t="str">
            <v>673104</v>
          </cell>
          <cell r="B1312" t="str">
            <v xml:space="preserve">ACHMAD    </v>
          </cell>
          <cell r="C1312" t="str">
            <v>10</v>
          </cell>
          <cell r="D1312" t="str">
            <v>01/04/2003</v>
          </cell>
          <cell r="E1312" t="str">
            <v>PTR. ADMINISTRASI</v>
          </cell>
          <cell r="F1312" t="str">
            <v>10</v>
          </cell>
          <cell r="G1312" t="str">
            <v>01/05/2002</v>
          </cell>
          <cell r="H1312">
            <v>20243</v>
          </cell>
          <cell r="I1312" t="str">
            <v>0000065655</v>
          </cell>
          <cell r="J1312" t="str">
            <v>SMK</v>
          </cell>
          <cell r="K1312" t="str">
            <v>S.T.M. KIMIA</v>
          </cell>
          <cell r="L1312" t="str">
            <v>PLAJU</v>
          </cell>
          <cell r="M1312" t="str">
            <v>01/11/1984</v>
          </cell>
          <cell r="N1312" t="str">
            <v>E13111</v>
          </cell>
          <cell r="O1312" t="str">
            <v>CD &amp; GP</v>
          </cell>
          <cell r="P1312">
            <v>6</v>
          </cell>
          <cell r="Q1312">
            <v>5</v>
          </cell>
          <cell r="R1312">
            <v>5</v>
          </cell>
          <cell r="S1312">
            <v>16.666666666666668</v>
          </cell>
          <cell r="T1312">
            <v>3</v>
          </cell>
          <cell r="U1312">
            <v>2</v>
          </cell>
          <cell r="V1312">
            <v>0</v>
          </cell>
          <cell r="W1312">
            <v>49</v>
          </cell>
          <cell r="X1312">
            <v>40332</v>
          </cell>
        </row>
        <row r="1313">
          <cell r="A1313" t="str">
            <v>673112</v>
          </cell>
          <cell r="B1313" t="str">
            <v xml:space="preserve">ERFAN HERRY S.    </v>
          </cell>
          <cell r="C1313" t="str">
            <v>10</v>
          </cell>
          <cell r="D1313" t="str">
            <v>01/04/2002</v>
          </cell>
          <cell r="E1313" t="str">
            <v>PMK. RDU I-II &amp; HAWS</v>
          </cell>
          <cell r="F1313" t="str">
            <v>10</v>
          </cell>
          <cell r="G1313" t="str">
            <v>01/06/2001</v>
          </cell>
          <cell r="H1313">
            <v>20120</v>
          </cell>
          <cell r="I1313" t="str">
            <v>0000066666</v>
          </cell>
          <cell r="J1313" t="str">
            <v>SMA</v>
          </cell>
          <cell r="K1313" t="str">
            <v>S.M.A / SOSIAL</v>
          </cell>
          <cell r="L1313" t="str">
            <v>PLAJU</v>
          </cell>
          <cell r="M1313" t="str">
            <v>01/11/1984</v>
          </cell>
          <cell r="N1313" t="str">
            <v>E13111</v>
          </cell>
          <cell r="O1313" t="str">
            <v>CD &amp; GP</v>
          </cell>
          <cell r="P1313">
            <v>6</v>
          </cell>
          <cell r="Q1313">
            <v>6</v>
          </cell>
          <cell r="R1313">
            <v>6</v>
          </cell>
          <cell r="S1313">
            <v>20</v>
          </cell>
          <cell r="T1313">
            <v>3</v>
          </cell>
          <cell r="U1313">
            <v>3</v>
          </cell>
          <cell r="V1313">
            <v>0</v>
          </cell>
          <cell r="W1313">
            <v>49</v>
          </cell>
          <cell r="X1313">
            <v>40209</v>
          </cell>
        </row>
        <row r="1314">
          <cell r="A1314" t="str">
            <v>673129</v>
          </cell>
          <cell r="B1314" t="str">
            <v xml:space="preserve">AIDI FANANI G.    </v>
          </cell>
          <cell r="C1314" t="str">
            <v>10</v>
          </cell>
          <cell r="D1314" t="str">
            <v>01/04/2002</v>
          </cell>
          <cell r="E1314" t="str">
            <v>AST. LE &amp; TREAT</v>
          </cell>
          <cell r="F1314" t="str">
            <v>08</v>
          </cell>
          <cell r="G1314" t="str">
            <v>10/02/2003</v>
          </cell>
          <cell r="H1314">
            <v>20766</v>
          </cell>
          <cell r="I1314" t="str">
            <v>0000055666</v>
          </cell>
          <cell r="J1314" t="str">
            <v>SMK</v>
          </cell>
          <cell r="K1314" t="str">
            <v>S.T.M  MESIN</v>
          </cell>
          <cell r="L1314" t="str">
            <v>SUNGAI GERONG</v>
          </cell>
          <cell r="M1314" t="str">
            <v>01/11/1984</v>
          </cell>
          <cell r="N1314" t="str">
            <v>E13112</v>
          </cell>
          <cell r="O1314" t="str">
            <v>CD &amp; L</v>
          </cell>
          <cell r="P1314">
            <v>6</v>
          </cell>
          <cell r="Q1314">
            <v>6</v>
          </cell>
          <cell r="R1314">
            <v>6</v>
          </cell>
          <cell r="S1314">
            <v>20</v>
          </cell>
          <cell r="T1314">
            <v>3</v>
          </cell>
          <cell r="U1314">
            <v>1</v>
          </cell>
          <cell r="V1314">
            <v>-2</v>
          </cell>
          <cell r="W1314">
            <v>48</v>
          </cell>
          <cell r="X1314">
            <v>40854</v>
          </cell>
        </row>
        <row r="1315">
          <cell r="A1315" t="str">
            <v>673137</v>
          </cell>
          <cell r="B1315" t="str">
            <v xml:space="preserve">SUHERMAN D.  ST  </v>
          </cell>
          <cell r="C1315" t="str">
            <v>10</v>
          </cell>
          <cell r="D1315" t="str">
            <v>01/10/2001</v>
          </cell>
          <cell r="E1315" t="str">
            <v>AST. JAGA CONSOLE POLYPRO</v>
          </cell>
          <cell r="F1315" t="str">
            <v>08</v>
          </cell>
          <cell r="G1315" t="str">
            <v>10/09/2003</v>
          </cell>
          <cell r="H1315">
            <v>21714</v>
          </cell>
          <cell r="I1315" t="str">
            <v>0000056666</v>
          </cell>
          <cell r="J1315" t="str">
            <v>S1</v>
          </cell>
          <cell r="K1315" t="str">
            <v>TEKNIK MESIN</v>
          </cell>
          <cell r="L1315" t="str">
            <v>PLAJU</v>
          </cell>
          <cell r="M1315" t="str">
            <v>01/11/1984</v>
          </cell>
          <cell r="N1315" t="str">
            <v>E13131</v>
          </cell>
          <cell r="O1315" t="str">
            <v>P P</v>
          </cell>
          <cell r="P1315">
            <v>6</v>
          </cell>
          <cell r="Q1315">
            <v>6</v>
          </cell>
          <cell r="R1315">
            <v>6</v>
          </cell>
          <cell r="S1315">
            <v>20</v>
          </cell>
          <cell r="T1315">
            <v>7</v>
          </cell>
          <cell r="U1315">
            <v>1</v>
          </cell>
          <cell r="V1315">
            <v>-2</v>
          </cell>
          <cell r="W1315">
            <v>45</v>
          </cell>
          <cell r="X1315">
            <v>41803</v>
          </cell>
        </row>
        <row r="1316">
          <cell r="A1316" t="str">
            <v>673153</v>
          </cell>
          <cell r="B1316" t="str">
            <v xml:space="preserve">ACH. RAMLAN HASAN    </v>
          </cell>
          <cell r="C1316" t="str">
            <v>10</v>
          </cell>
          <cell r="D1316" t="str">
            <v>01/04/2003</v>
          </cell>
          <cell r="E1316" t="str">
            <v>PMK. JAGA POLIMERISASI</v>
          </cell>
          <cell r="F1316" t="str">
            <v>10</v>
          </cell>
          <cell r="G1316" t="str">
            <v>16/09/2002</v>
          </cell>
          <cell r="H1316">
            <v>21501</v>
          </cell>
          <cell r="I1316" t="str">
            <v>0000055565</v>
          </cell>
          <cell r="J1316" t="str">
            <v>SMK</v>
          </cell>
          <cell r="K1316" t="str">
            <v>S.T.M  LISTRIK</v>
          </cell>
          <cell r="L1316" t="str">
            <v>PLAJU</v>
          </cell>
          <cell r="M1316" t="str">
            <v>01/11/1984</v>
          </cell>
          <cell r="N1316" t="str">
            <v>E13131</v>
          </cell>
          <cell r="O1316" t="str">
            <v>P P</v>
          </cell>
          <cell r="P1316">
            <v>5</v>
          </cell>
          <cell r="Q1316">
            <v>6</v>
          </cell>
          <cell r="R1316">
            <v>5</v>
          </cell>
          <cell r="S1316">
            <v>16.666666666666668</v>
          </cell>
          <cell r="T1316">
            <v>3</v>
          </cell>
          <cell r="U1316">
            <v>2</v>
          </cell>
          <cell r="V1316">
            <v>0</v>
          </cell>
          <cell r="W1316">
            <v>46</v>
          </cell>
          <cell r="X1316">
            <v>41590</v>
          </cell>
        </row>
        <row r="1317">
          <cell r="A1317" t="str">
            <v>673161</v>
          </cell>
          <cell r="B1317" t="str">
            <v xml:space="preserve">ZULKIFLI ARIFIN    </v>
          </cell>
          <cell r="C1317" t="str">
            <v>10</v>
          </cell>
          <cell r="D1317" t="str">
            <v>01/10/2003</v>
          </cell>
          <cell r="E1317" t="str">
            <v>PMK. JAGA FINISHING</v>
          </cell>
          <cell r="F1317" t="str">
            <v>10</v>
          </cell>
          <cell r="G1317" t="str">
            <v>16/09/2002</v>
          </cell>
          <cell r="H1317">
            <v>21299</v>
          </cell>
          <cell r="I1317" t="str">
            <v>0000055565</v>
          </cell>
          <cell r="J1317" t="str">
            <v>SMK</v>
          </cell>
          <cell r="K1317" t="str">
            <v>S.T.M. TEXTIL</v>
          </cell>
          <cell r="L1317" t="str">
            <v>PLAJU</v>
          </cell>
          <cell r="M1317" t="str">
            <v>01/11/1984</v>
          </cell>
          <cell r="N1317" t="str">
            <v>E13131</v>
          </cell>
          <cell r="O1317" t="str">
            <v>P P</v>
          </cell>
          <cell r="P1317">
            <v>5</v>
          </cell>
          <cell r="Q1317">
            <v>6</v>
          </cell>
          <cell r="R1317">
            <v>5</v>
          </cell>
          <cell r="S1317">
            <v>16.666666666666668</v>
          </cell>
          <cell r="T1317">
            <v>3</v>
          </cell>
          <cell r="U1317">
            <v>2</v>
          </cell>
          <cell r="V1317">
            <v>0</v>
          </cell>
          <cell r="W1317">
            <v>46</v>
          </cell>
          <cell r="X1317">
            <v>41388</v>
          </cell>
        </row>
        <row r="1318">
          <cell r="A1318" t="str">
            <v>673186</v>
          </cell>
          <cell r="B1318" t="str">
            <v xml:space="preserve">SAHAT SIMBOLON    </v>
          </cell>
          <cell r="C1318" t="str">
            <v>11</v>
          </cell>
          <cell r="D1318" t="str">
            <v>01/04/2001</v>
          </cell>
          <cell r="E1318" t="str">
            <v>PMK. CD IV, HP &amp; FO</v>
          </cell>
          <cell r="F1318" t="str">
            <v>10</v>
          </cell>
          <cell r="G1318" t="str">
            <v>03/01/2000</v>
          </cell>
          <cell r="H1318">
            <v>23641</v>
          </cell>
          <cell r="I1318" t="str">
            <v>0000066665</v>
          </cell>
          <cell r="J1318" t="str">
            <v>SMA</v>
          </cell>
          <cell r="K1318" t="str">
            <v>S.M.A-B/PASPAL</v>
          </cell>
          <cell r="L1318" t="str">
            <v>PLAJU</v>
          </cell>
          <cell r="M1318" t="str">
            <v>01/11/1984</v>
          </cell>
          <cell r="N1318" t="str">
            <v>E13111</v>
          </cell>
          <cell r="O1318" t="str">
            <v>CD &amp; GP</v>
          </cell>
          <cell r="P1318">
            <v>6</v>
          </cell>
          <cell r="Q1318">
            <v>6</v>
          </cell>
          <cell r="R1318">
            <v>5</v>
          </cell>
          <cell r="S1318">
            <v>18.333333333333332</v>
          </cell>
          <cell r="T1318">
            <v>3</v>
          </cell>
          <cell r="U1318">
            <v>4</v>
          </cell>
          <cell r="V1318">
            <v>-1</v>
          </cell>
          <cell r="W1318">
            <v>40</v>
          </cell>
          <cell r="X1318">
            <v>43729</v>
          </cell>
        </row>
        <row r="1319">
          <cell r="A1319" t="str">
            <v>673194</v>
          </cell>
          <cell r="B1319" t="str">
            <v xml:space="preserve">SUKIRNO  A.MA  </v>
          </cell>
          <cell r="C1319" t="str">
            <v>10</v>
          </cell>
          <cell r="D1319" t="str">
            <v>01/04/2003</v>
          </cell>
          <cell r="E1319" t="str">
            <v>AST. JAGA CONS PD MTR PL</v>
          </cell>
          <cell r="F1319" t="str">
            <v>09</v>
          </cell>
          <cell r="G1319" t="str">
            <v>01/09/2003</v>
          </cell>
          <cell r="H1319">
            <v>23169</v>
          </cell>
          <cell r="I1319" t="str">
            <v>0000054555</v>
          </cell>
          <cell r="J1319" t="str">
            <v>D2</v>
          </cell>
          <cell r="K1319" t="str">
            <v>AKA PENGOL/KIL II</v>
          </cell>
          <cell r="L1319" t="str">
            <v>PLAJU</v>
          </cell>
          <cell r="M1319" t="str">
            <v>01/11/1984</v>
          </cell>
          <cell r="N1319" t="str">
            <v>E13119</v>
          </cell>
          <cell r="O1319" t="str">
            <v>I T P</v>
          </cell>
          <cell r="P1319">
            <v>5</v>
          </cell>
          <cell r="Q1319">
            <v>5</v>
          </cell>
          <cell r="R1319">
            <v>5</v>
          </cell>
          <cell r="S1319">
            <v>15</v>
          </cell>
          <cell r="T1319">
            <v>5</v>
          </cell>
          <cell r="U1319">
            <v>1</v>
          </cell>
          <cell r="V1319">
            <v>-1</v>
          </cell>
          <cell r="W1319">
            <v>41</v>
          </cell>
          <cell r="X1319">
            <v>43258</v>
          </cell>
        </row>
        <row r="1320">
          <cell r="A1320" t="str">
            <v>673201</v>
          </cell>
          <cell r="B1320" t="str">
            <v xml:space="preserve">MAHYUDIN  A.P  </v>
          </cell>
          <cell r="C1320" t="str">
            <v>11</v>
          </cell>
          <cell r="D1320" t="str">
            <v>01/04/2000</v>
          </cell>
          <cell r="E1320" t="str">
            <v>PMK. AREA-I SG</v>
          </cell>
          <cell r="F1320" t="str">
            <v>10</v>
          </cell>
          <cell r="G1320" t="str">
            <v>01/10/2002</v>
          </cell>
          <cell r="H1320">
            <v>23323</v>
          </cell>
          <cell r="I1320" t="str">
            <v>0000054466</v>
          </cell>
          <cell r="J1320" t="str">
            <v>D1</v>
          </cell>
          <cell r="K1320" t="str">
            <v>AKA PENGOL/KIL I</v>
          </cell>
          <cell r="L1320" t="str">
            <v>SUNGAI GERONG</v>
          </cell>
          <cell r="M1320" t="str">
            <v>01/11/1984</v>
          </cell>
          <cell r="N1320" t="str">
            <v>E13119</v>
          </cell>
          <cell r="O1320" t="str">
            <v>I T P</v>
          </cell>
          <cell r="P1320">
            <v>4</v>
          </cell>
          <cell r="Q1320">
            <v>6</v>
          </cell>
          <cell r="R1320">
            <v>6</v>
          </cell>
          <cell r="S1320">
            <v>16.666666666666668</v>
          </cell>
          <cell r="T1320">
            <v>4</v>
          </cell>
          <cell r="U1320">
            <v>2</v>
          </cell>
          <cell r="V1320">
            <v>-1</v>
          </cell>
          <cell r="W1320">
            <v>41</v>
          </cell>
          <cell r="X1320">
            <v>43412</v>
          </cell>
        </row>
        <row r="1321">
          <cell r="A1321" t="str">
            <v>673218</v>
          </cell>
          <cell r="B1321" t="str">
            <v xml:space="preserve">HERMANTO  IR  </v>
          </cell>
          <cell r="C1321" t="str">
            <v>10</v>
          </cell>
          <cell r="D1321" t="str">
            <v>01/04/2002</v>
          </cell>
          <cell r="E1321" t="str">
            <v>AST. JAGA FCCU</v>
          </cell>
          <cell r="F1321" t="str">
            <v>08</v>
          </cell>
          <cell r="G1321" t="str">
            <v>01/08/2002</v>
          </cell>
          <cell r="H1321">
            <v>23033</v>
          </cell>
          <cell r="I1321" t="str">
            <v>0000055655</v>
          </cell>
          <cell r="J1321" t="str">
            <v>S1</v>
          </cell>
          <cell r="K1321" t="str">
            <v>TEKNIK KIMIA</v>
          </cell>
          <cell r="L1321" t="str">
            <v>SUNGAI GERONG</v>
          </cell>
          <cell r="M1321" t="str">
            <v>01/11/1984</v>
          </cell>
          <cell r="N1321" t="str">
            <v>E13112</v>
          </cell>
          <cell r="O1321" t="str">
            <v>CD &amp; L</v>
          </cell>
          <cell r="P1321">
            <v>6</v>
          </cell>
          <cell r="Q1321">
            <v>5</v>
          </cell>
          <cell r="R1321">
            <v>5</v>
          </cell>
          <cell r="S1321">
            <v>16.666666666666668</v>
          </cell>
          <cell r="T1321">
            <v>7</v>
          </cell>
          <cell r="U1321">
            <v>2</v>
          </cell>
          <cell r="V1321">
            <v>-2</v>
          </cell>
          <cell r="W1321">
            <v>41</v>
          </cell>
          <cell r="X1321">
            <v>43122</v>
          </cell>
        </row>
        <row r="1322">
          <cell r="A1322" t="str">
            <v>673226</v>
          </cell>
          <cell r="B1322" t="str">
            <v xml:space="preserve">RASDIYAN RUMROWI  A.P  </v>
          </cell>
          <cell r="C1322" t="str">
            <v>11</v>
          </cell>
          <cell r="D1322" t="str">
            <v>01/04/2002</v>
          </cell>
          <cell r="E1322" t="str">
            <v>DAN RU PKP BAGUS KUNING</v>
          </cell>
          <cell r="F1322" t="str">
            <v>11</v>
          </cell>
          <cell r="G1322" t="str">
            <v>15/10/2001</v>
          </cell>
          <cell r="H1322">
            <v>23394</v>
          </cell>
          <cell r="I1322" t="str">
            <v>0000056655</v>
          </cell>
          <cell r="J1322" t="str">
            <v>D1</v>
          </cell>
          <cell r="K1322" t="str">
            <v>AKA PENGOL/KIL I</v>
          </cell>
          <cell r="L1322" t="str">
            <v>PLAJU</v>
          </cell>
          <cell r="M1322" t="str">
            <v>01/11/1984</v>
          </cell>
          <cell r="N1322" t="str">
            <v>E13630</v>
          </cell>
          <cell r="O1322" t="str">
            <v>SEKURITI</v>
          </cell>
          <cell r="P1322">
            <v>6</v>
          </cell>
          <cell r="Q1322">
            <v>5</v>
          </cell>
          <cell r="R1322">
            <v>5</v>
          </cell>
          <cell r="S1322">
            <v>16.666666666666668</v>
          </cell>
          <cell r="T1322">
            <v>4</v>
          </cell>
          <cell r="U1322">
            <v>3</v>
          </cell>
          <cell r="V1322">
            <v>0</v>
          </cell>
          <cell r="W1322">
            <v>40</v>
          </cell>
          <cell r="X1322">
            <v>43483</v>
          </cell>
        </row>
        <row r="1323">
          <cell r="A1323" t="str">
            <v>673242</v>
          </cell>
          <cell r="B1323" t="str">
            <v xml:space="preserve">CHAIRIL ANHAR  A.MA  </v>
          </cell>
          <cell r="C1323" t="str">
            <v>10</v>
          </cell>
          <cell r="D1323" t="str">
            <v>01/10/2003</v>
          </cell>
          <cell r="E1323" t="str">
            <v>PMK. AREA II SG</v>
          </cell>
          <cell r="F1323" t="str">
            <v>10</v>
          </cell>
          <cell r="G1323" t="str">
            <v>01/05/2002</v>
          </cell>
          <cell r="H1323">
            <v>23566</v>
          </cell>
          <cell r="I1323" t="str">
            <v>0000064555</v>
          </cell>
          <cell r="J1323" t="str">
            <v>D3</v>
          </cell>
          <cell r="K1323" t="str">
            <v>SM TEKNIK KIMIA</v>
          </cell>
          <cell r="L1323" t="str">
            <v>SUNGAI GERONG</v>
          </cell>
          <cell r="M1323" t="str">
            <v>01/11/1984</v>
          </cell>
          <cell r="N1323" t="str">
            <v>E13119</v>
          </cell>
          <cell r="O1323" t="str">
            <v>I T P</v>
          </cell>
          <cell r="P1323">
            <v>5</v>
          </cell>
          <cell r="Q1323">
            <v>5</v>
          </cell>
          <cell r="R1323">
            <v>5</v>
          </cell>
          <cell r="S1323">
            <v>15</v>
          </cell>
          <cell r="T1323">
            <v>6</v>
          </cell>
          <cell r="U1323">
            <v>2</v>
          </cell>
          <cell r="V1323">
            <v>0</v>
          </cell>
          <cell r="W1323">
            <v>40</v>
          </cell>
          <cell r="X1323">
            <v>43654</v>
          </cell>
        </row>
        <row r="1324">
          <cell r="A1324" t="str">
            <v>673259</v>
          </cell>
          <cell r="B1324" t="str">
            <v xml:space="preserve">BUSTOMI  A.MA  </v>
          </cell>
          <cell r="C1324" t="str">
            <v>10</v>
          </cell>
          <cell r="D1324" t="str">
            <v>01/04/2003</v>
          </cell>
          <cell r="E1324" t="str">
            <v>PMK. LOADING SG</v>
          </cell>
          <cell r="F1324" t="str">
            <v>10</v>
          </cell>
          <cell r="G1324" t="str">
            <v>01/05/2002</v>
          </cell>
          <cell r="H1324">
            <v>22138</v>
          </cell>
          <cell r="I1324" t="str">
            <v>0000045565</v>
          </cell>
          <cell r="J1324" t="str">
            <v>D2</v>
          </cell>
          <cell r="K1324" t="str">
            <v>AKA PENGOL/KIL.II</v>
          </cell>
          <cell r="L1324" t="str">
            <v>SUNGAI GERONG</v>
          </cell>
          <cell r="M1324" t="str">
            <v>01/11/1984</v>
          </cell>
          <cell r="N1324" t="str">
            <v>E13119</v>
          </cell>
          <cell r="O1324" t="str">
            <v>I T P</v>
          </cell>
          <cell r="P1324">
            <v>5</v>
          </cell>
          <cell r="Q1324">
            <v>6</v>
          </cell>
          <cell r="R1324">
            <v>5</v>
          </cell>
          <cell r="S1324">
            <v>16.666666666666668</v>
          </cell>
          <cell r="T1324">
            <v>5</v>
          </cell>
          <cell r="U1324">
            <v>2</v>
          </cell>
          <cell r="V1324">
            <v>0</v>
          </cell>
          <cell r="W1324">
            <v>44</v>
          </cell>
          <cell r="X1324">
            <v>42226</v>
          </cell>
        </row>
        <row r="1325">
          <cell r="A1325" t="str">
            <v>673267</v>
          </cell>
          <cell r="B1325" t="str">
            <v xml:space="preserve">SUWIDODO  AP  </v>
          </cell>
          <cell r="C1325" t="str">
            <v>11</v>
          </cell>
          <cell r="D1325" t="str">
            <v>01/04/2001</v>
          </cell>
          <cell r="E1325" t="str">
            <v>PMK. CONS PD.METER SG</v>
          </cell>
          <cell r="F1325" t="str">
            <v>10</v>
          </cell>
          <cell r="G1325" t="str">
            <v>01/07/2002</v>
          </cell>
          <cell r="H1325">
            <v>23669</v>
          </cell>
          <cell r="I1325" t="str">
            <v>0000056566</v>
          </cell>
          <cell r="J1325" t="str">
            <v>D1</v>
          </cell>
          <cell r="K1325" t="str">
            <v>AKA PENGOL/KIL I</v>
          </cell>
          <cell r="L1325" t="str">
            <v>SUNGAI GERONG</v>
          </cell>
          <cell r="M1325" t="str">
            <v>01/11/1984</v>
          </cell>
          <cell r="N1325" t="str">
            <v>E13119</v>
          </cell>
          <cell r="O1325" t="str">
            <v>I T P</v>
          </cell>
          <cell r="P1325">
            <v>5</v>
          </cell>
          <cell r="Q1325">
            <v>6</v>
          </cell>
          <cell r="R1325">
            <v>6</v>
          </cell>
          <cell r="S1325">
            <v>18.333333333333332</v>
          </cell>
          <cell r="T1325">
            <v>4</v>
          </cell>
          <cell r="U1325">
            <v>2</v>
          </cell>
          <cell r="V1325">
            <v>-1</v>
          </cell>
          <cell r="W1325">
            <v>40</v>
          </cell>
          <cell r="X1325">
            <v>43757</v>
          </cell>
        </row>
        <row r="1326">
          <cell r="A1326" t="str">
            <v>673275</v>
          </cell>
          <cell r="B1326" t="str">
            <v xml:space="preserve">USMAN SYAFRI  SE  </v>
          </cell>
          <cell r="C1326" t="str">
            <v>10</v>
          </cell>
          <cell r="D1326" t="str">
            <v>01/10/2003</v>
          </cell>
          <cell r="E1326" t="str">
            <v>PMK. SLOPS SYSTEM  SG</v>
          </cell>
          <cell r="F1326" t="str">
            <v>10</v>
          </cell>
          <cell r="G1326" t="str">
            <v>03/01/2000</v>
          </cell>
          <cell r="H1326">
            <v>23600</v>
          </cell>
          <cell r="I1326" t="str">
            <v>0000055565</v>
          </cell>
          <cell r="J1326" t="str">
            <v>S1</v>
          </cell>
          <cell r="K1326" t="str">
            <v>EKONOMI MANAGEMENT</v>
          </cell>
          <cell r="L1326" t="str">
            <v>SUNGAI GERONG</v>
          </cell>
          <cell r="M1326" t="str">
            <v>01/11/1984</v>
          </cell>
          <cell r="N1326" t="str">
            <v>E13119</v>
          </cell>
          <cell r="O1326" t="str">
            <v>I T P</v>
          </cell>
          <cell r="P1326">
            <v>5</v>
          </cell>
          <cell r="Q1326">
            <v>6</v>
          </cell>
          <cell r="R1326">
            <v>5</v>
          </cell>
          <cell r="S1326">
            <v>16.666666666666668</v>
          </cell>
          <cell r="T1326">
            <v>7</v>
          </cell>
          <cell r="U1326">
            <v>4</v>
          </cell>
          <cell r="V1326">
            <v>0</v>
          </cell>
          <cell r="W1326">
            <v>40</v>
          </cell>
          <cell r="X1326">
            <v>43688</v>
          </cell>
        </row>
        <row r="1327">
          <cell r="A1327" t="str">
            <v>673283</v>
          </cell>
          <cell r="B1327" t="str">
            <v xml:space="preserve">MOMON    </v>
          </cell>
          <cell r="C1327" t="str">
            <v>10</v>
          </cell>
          <cell r="D1327" t="str">
            <v>01/04/2003</v>
          </cell>
          <cell r="E1327" t="str">
            <v>PMK. JAGA PROPYLENE N2&amp;H2</v>
          </cell>
          <cell r="F1327" t="str">
            <v>10</v>
          </cell>
          <cell r="G1327" t="str">
            <v>16/09/2002</v>
          </cell>
          <cell r="H1327">
            <v>21847</v>
          </cell>
          <cell r="I1327" t="str">
            <v>0000055666</v>
          </cell>
          <cell r="J1327" t="str">
            <v>SMA</v>
          </cell>
          <cell r="K1327" t="str">
            <v>S.M.A-B/PASPAL</v>
          </cell>
          <cell r="L1327" t="str">
            <v>PLAJU</v>
          </cell>
          <cell r="M1327" t="str">
            <v>01/11/1984</v>
          </cell>
          <cell r="N1327" t="str">
            <v>E13131</v>
          </cell>
          <cell r="O1327" t="str">
            <v>P P</v>
          </cell>
          <cell r="P1327">
            <v>6</v>
          </cell>
          <cell r="Q1327">
            <v>6</v>
          </cell>
          <cell r="R1327">
            <v>6</v>
          </cell>
          <cell r="S1327">
            <v>20</v>
          </cell>
          <cell r="T1327">
            <v>3</v>
          </cell>
          <cell r="U1327">
            <v>2</v>
          </cell>
          <cell r="V1327">
            <v>0</v>
          </cell>
          <cell r="W1327">
            <v>45</v>
          </cell>
          <cell r="X1327">
            <v>41936</v>
          </cell>
        </row>
        <row r="1328">
          <cell r="A1328" t="str">
            <v>673307</v>
          </cell>
          <cell r="B1328" t="str">
            <v xml:space="preserve">MUHAMMAD    </v>
          </cell>
          <cell r="C1328" t="str">
            <v>10</v>
          </cell>
          <cell r="D1328" t="str">
            <v>01/04/2002</v>
          </cell>
          <cell r="E1328" t="str">
            <v>PMK. V C M</v>
          </cell>
          <cell r="F1328" t="str">
            <v>10</v>
          </cell>
          <cell r="G1328" t="str">
            <v>03/01/2000</v>
          </cell>
          <cell r="H1328">
            <v>21279</v>
          </cell>
          <cell r="I1328" t="str">
            <v>0000056666</v>
          </cell>
          <cell r="J1328" t="str">
            <v>SMA</v>
          </cell>
          <cell r="K1328" t="str">
            <v>SMA/PASPAL/IPA</v>
          </cell>
          <cell r="L1328" t="str">
            <v>SUNGAI GERONG</v>
          </cell>
          <cell r="M1328" t="str">
            <v>01/11/1984</v>
          </cell>
          <cell r="N1328" t="str">
            <v>E13112</v>
          </cell>
          <cell r="O1328" t="str">
            <v>CD &amp; L</v>
          </cell>
          <cell r="P1328">
            <v>6</v>
          </cell>
          <cell r="Q1328">
            <v>6</v>
          </cell>
          <cell r="R1328">
            <v>6</v>
          </cell>
          <cell r="S1328">
            <v>20</v>
          </cell>
          <cell r="T1328">
            <v>3</v>
          </cell>
          <cell r="U1328">
            <v>4</v>
          </cell>
          <cell r="V1328">
            <v>0</v>
          </cell>
          <cell r="W1328">
            <v>46</v>
          </cell>
          <cell r="X1328">
            <v>41368</v>
          </cell>
        </row>
        <row r="1329">
          <cell r="A1329" t="str">
            <v>673315</v>
          </cell>
          <cell r="B1329" t="str">
            <v xml:space="preserve">MUHAMMAD AMIN    </v>
          </cell>
          <cell r="C1329" t="str">
            <v>10</v>
          </cell>
          <cell r="D1329" t="str">
            <v>01/04/2002</v>
          </cell>
          <cell r="E1329" t="str">
            <v>PMK. VAC TOWER</v>
          </cell>
          <cell r="F1329" t="str">
            <v>10</v>
          </cell>
          <cell r="G1329" t="str">
            <v>03/01/2000</v>
          </cell>
          <cell r="H1329">
            <v>21208</v>
          </cell>
          <cell r="I1329" t="str">
            <v>0000054666</v>
          </cell>
          <cell r="J1329" t="str">
            <v>SMA</v>
          </cell>
          <cell r="K1329" t="str">
            <v>S.M.A-B/PASPAL</v>
          </cell>
          <cell r="L1329" t="str">
            <v>SUNGAI GERONG</v>
          </cell>
          <cell r="M1329" t="str">
            <v>01/11/1984</v>
          </cell>
          <cell r="N1329" t="str">
            <v>E13112</v>
          </cell>
          <cell r="O1329" t="str">
            <v>CD &amp; L</v>
          </cell>
          <cell r="P1329">
            <v>6</v>
          </cell>
          <cell r="Q1329">
            <v>6</v>
          </cell>
          <cell r="R1329">
            <v>6</v>
          </cell>
          <cell r="S1329">
            <v>20</v>
          </cell>
          <cell r="T1329">
            <v>3</v>
          </cell>
          <cell r="U1329">
            <v>4</v>
          </cell>
          <cell r="V1329">
            <v>0</v>
          </cell>
          <cell r="W1329">
            <v>46</v>
          </cell>
          <cell r="X1329">
            <v>41297</v>
          </cell>
        </row>
        <row r="1330">
          <cell r="A1330" t="str">
            <v>673323</v>
          </cell>
          <cell r="B1330" t="str">
            <v xml:space="preserve">F. BRAMONO    </v>
          </cell>
          <cell r="C1330" t="str">
            <v>10</v>
          </cell>
          <cell r="D1330" t="str">
            <v>01/04/2002</v>
          </cell>
          <cell r="E1330" t="str">
            <v>PTR. ADMINISTRASI</v>
          </cell>
          <cell r="F1330" t="str">
            <v>10</v>
          </cell>
          <cell r="G1330" t="str">
            <v>03/01/2000</v>
          </cell>
          <cell r="H1330">
            <v>20908</v>
          </cell>
          <cell r="I1330" t="str">
            <v>0000056666</v>
          </cell>
          <cell r="J1330" t="str">
            <v>SMA</v>
          </cell>
          <cell r="K1330" t="str">
            <v>S.M.A / SOSIAL</v>
          </cell>
          <cell r="L1330" t="str">
            <v>SUNGAI GERONG</v>
          </cell>
          <cell r="M1330" t="str">
            <v>01/11/1984</v>
          </cell>
          <cell r="N1330" t="str">
            <v>E13112</v>
          </cell>
          <cell r="O1330" t="str">
            <v>CD &amp; L</v>
          </cell>
          <cell r="P1330">
            <v>6</v>
          </cell>
          <cell r="Q1330">
            <v>6</v>
          </cell>
          <cell r="R1330">
            <v>6</v>
          </cell>
          <cell r="S1330">
            <v>20</v>
          </cell>
          <cell r="T1330">
            <v>3</v>
          </cell>
          <cell r="U1330">
            <v>4</v>
          </cell>
          <cell r="V1330">
            <v>0</v>
          </cell>
          <cell r="W1330">
            <v>47</v>
          </cell>
          <cell r="X1330">
            <v>40997</v>
          </cell>
        </row>
        <row r="1331">
          <cell r="A1331" t="str">
            <v>673331</v>
          </cell>
          <cell r="B1331" t="str">
            <v xml:space="preserve">DEDDY SYARIFUDIN    </v>
          </cell>
          <cell r="C1331" t="str">
            <v>10</v>
          </cell>
          <cell r="D1331" t="str">
            <v>01/04/2002</v>
          </cell>
          <cell r="E1331" t="str">
            <v>PMK. CD - 6</v>
          </cell>
          <cell r="F1331" t="str">
            <v>10</v>
          </cell>
          <cell r="G1331" t="str">
            <v>03/01/2000</v>
          </cell>
          <cell r="H1331">
            <v>21199</v>
          </cell>
          <cell r="I1331" t="str">
            <v>0000056666</v>
          </cell>
          <cell r="J1331" t="str">
            <v>SMA</v>
          </cell>
          <cell r="K1331" t="str">
            <v>S.M.A / SOSIAL</v>
          </cell>
          <cell r="L1331" t="str">
            <v>SUNGAI GERONG</v>
          </cell>
          <cell r="M1331" t="str">
            <v>01/11/1984</v>
          </cell>
          <cell r="N1331" t="str">
            <v>E13112</v>
          </cell>
          <cell r="O1331" t="str">
            <v>CD &amp; L</v>
          </cell>
          <cell r="P1331">
            <v>6</v>
          </cell>
          <cell r="Q1331">
            <v>6</v>
          </cell>
          <cell r="R1331">
            <v>6</v>
          </cell>
          <cell r="S1331">
            <v>20</v>
          </cell>
          <cell r="T1331">
            <v>3</v>
          </cell>
          <cell r="U1331">
            <v>4</v>
          </cell>
          <cell r="V1331">
            <v>0</v>
          </cell>
          <cell r="W1331">
            <v>46</v>
          </cell>
          <cell r="X1331">
            <v>41288</v>
          </cell>
        </row>
        <row r="1332">
          <cell r="A1332" t="str">
            <v>674741</v>
          </cell>
          <cell r="B1332" t="str">
            <v xml:space="preserve">PRIH INDRATNO    </v>
          </cell>
          <cell r="C1332" t="str">
            <v>10</v>
          </cell>
          <cell r="D1332" t="str">
            <v>01/04/2003</v>
          </cell>
          <cell r="E1332" t="str">
            <v>PMK. AREA II SG</v>
          </cell>
          <cell r="F1332" t="str">
            <v>10</v>
          </cell>
          <cell r="G1332" t="str">
            <v>01/05/2002</v>
          </cell>
          <cell r="H1332">
            <v>23859</v>
          </cell>
          <cell r="I1332" t="str">
            <v>0000044565</v>
          </cell>
          <cell r="J1332" t="str">
            <v>D1</v>
          </cell>
          <cell r="K1332" t="str">
            <v>AKA F &amp; S I</v>
          </cell>
          <cell r="L1332" t="str">
            <v>PLAJU</v>
          </cell>
          <cell r="M1332" t="str">
            <v>01/07/1985</v>
          </cell>
          <cell r="N1332" t="str">
            <v>E13119</v>
          </cell>
          <cell r="O1332" t="str">
            <v>I T P</v>
          </cell>
          <cell r="P1332">
            <v>5</v>
          </cell>
          <cell r="Q1332">
            <v>6</v>
          </cell>
          <cell r="R1332">
            <v>5</v>
          </cell>
          <cell r="S1332">
            <v>16.666666666666668</v>
          </cell>
          <cell r="T1332">
            <v>4</v>
          </cell>
          <cell r="U1332">
            <v>2</v>
          </cell>
          <cell r="V1332">
            <v>0</v>
          </cell>
          <cell r="W1332">
            <v>39</v>
          </cell>
          <cell r="X1332">
            <v>43948</v>
          </cell>
        </row>
        <row r="1333">
          <cell r="A1333" t="str">
            <v>674799</v>
          </cell>
          <cell r="B1333" t="str">
            <v xml:space="preserve">SUGENG WARDOYO    </v>
          </cell>
          <cell r="C1333" t="str">
            <v>11</v>
          </cell>
          <cell r="D1333" t="str">
            <v>01/04/2000</v>
          </cell>
          <cell r="E1333" t="str">
            <v>PMK. VCM</v>
          </cell>
          <cell r="F1333" t="str">
            <v>10</v>
          </cell>
          <cell r="G1333" t="str">
            <v>01/09/2003</v>
          </cell>
          <cell r="H1333">
            <v>23860</v>
          </cell>
          <cell r="I1333" t="str">
            <v>0000045565</v>
          </cell>
          <cell r="J1333" t="str">
            <v>D1</v>
          </cell>
          <cell r="K1333" t="str">
            <v>AKA.I / FIRE &amp; SAFETY</v>
          </cell>
          <cell r="L1333" t="str">
            <v>SUNGAI GERONG</v>
          </cell>
          <cell r="M1333" t="str">
            <v>01/10/1985</v>
          </cell>
          <cell r="N1333" t="str">
            <v>E13112</v>
          </cell>
          <cell r="O1333" t="str">
            <v>CD &amp; L</v>
          </cell>
          <cell r="P1333">
            <v>5</v>
          </cell>
          <cell r="Q1333">
            <v>6</v>
          </cell>
          <cell r="R1333">
            <v>5</v>
          </cell>
          <cell r="S1333">
            <v>16.666666666666668</v>
          </cell>
          <cell r="T1333">
            <v>4</v>
          </cell>
          <cell r="U1333">
            <v>1</v>
          </cell>
          <cell r="V1333">
            <v>-1</v>
          </cell>
          <cell r="W1333">
            <v>39</v>
          </cell>
          <cell r="X1333">
            <v>43949</v>
          </cell>
        </row>
        <row r="1334">
          <cell r="A1334" t="str">
            <v>675713</v>
          </cell>
          <cell r="B1334" t="str">
            <v xml:space="preserve">BAGIO  M.    </v>
          </cell>
          <cell r="C1334" t="str">
            <v>11</v>
          </cell>
          <cell r="D1334" t="str">
            <v>01/04/2002</v>
          </cell>
          <cell r="E1334" t="str">
            <v>PTR. PENGAPALAN SHIFT</v>
          </cell>
          <cell r="F1334" t="str">
            <v>10</v>
          </cell>
          <cell r="G1334" t="str">
            <v>03/01/2000</v>
          </cell>
          <cell r="H1334">
            <v>22546</v>
          </cell>
          <cell r="I1334" t="str">
            <v>0000056665</v>
          </cell>
          <cell r="J1334" t="str">
            <v>D3</v>
          </cell>
          <cell r="K1334" t="str">
            <v>AK AKUNTANSI</v>
          </cell>
          <cell r="L1334" t="str">
            <v>PLAJU</v>
          </cell>
          <cell r="M1334" t="str">
            <v>01/05/1984</v>
          </cell>
          <cell r="N1334" t="str">
            <v>E13820</v>
          </cell>
          <cell r="O1334" t="str">
            <v>AKT. KILANG</v>
          </cell>
          <cell r="P1334">
            <v>6</v>
          </cell>
          <cell r="Q1334">
            <v>6</v>
          </cell>
          <cell r="R1334">
            <v>5</v>
          </cell>
          <cell r="S1334">
            <v>18.333333333333332</v>
          </cell>
          <cell r="T1334">
            <v>6</v>
          </cell>
          <cell r="U1334">
            <v>4</v>
          </cell>
          <cell r="V1334">
            <v>-1</v>
          </cell>
          <cell r="W1334">
            <v>43</v>
          </cell>
          <cell r="X1334">
            <v>42635</v>
          </cell>
        </row>
        <row r="1335">
          <cell r="A1335" t="str">
            <v>677422</v>
          </cell>
          <cell r="B1335" t="str">
            <v xml:space="preserve">RACHMAWATY A.R  IR  </v>
          </cell>
          <cell r="C1335" t="str">
            <v>03</v>
          </cell>
          <cell r="D1335" t="str">
            <v>01/04/2001</v>
          </cell>
          <cell r="E1335" t="str">
            <v>KA. BAG.REN BB PROD &amp;EKON</v>
          </cell>
          <cell r="F1335" t="str">
            <v>03</v>
          </cell>
          <cell r="G1335" t="str">
            <v>21/06/2000</v>
          </cell>
          <cell r="H1335">
            <v>20671</v>
          </cell>
          <cell r="I1335" t="str">
            <v>0000066666</v>
          </cell>
          <cell r="J1335" t="str">
            <v>S1</v>
          </cell>
          <cell r="K1335" t="str">
            <v>TEKNIK KIMIA</v>
          </cell>
          <cell r="L1335" t="str">
            <v>PLAJU</v>
          </cell>
          <cell r="M1335" t="str">
            <v>01/07/1985</v>
          </cell>
          <cell r="N1335" t="str">
            <v>E13210</v>
          </cell>
          <cell r="O1335" t="str">
            <v>REN BB PROD&amp;EKON</v>
          </cell>
          <cell r="P1335">
            <v>6</v>
          </cell>
          <cell r="Q1335">
            <v>6</v>
          </cell>
          <cell r="R1335">
            <v>6</v>
          </cell>
          <cell r="S1335">
            <v>20</v>
          </cell>
          <cell r="T1335">
            <v>7</v>
          </cell>
          <cell r="U1335">
            <v>4</v>
          </cell>
          <cell r="V1335">
            <v>0</v>
          </cell>
          <cell r="W1335">
            <v>48</v>
          </cell>
          <cell r="X1335">
            <v>40759</v>
          </cell>
        </row>
        <row r="1336">
          <cell r="A1336" t="str">
            <v>677585</v>
          </cell>
          <cell r="B1336" t="str">
            <v xml:space="preserve">SUHARTO HARIF B  IR  </v>
          </cell>
          <cell r="C1336" t="str">
            <v>03</v>
          </cell>
          <cell r="D1336" t="str">
            <v>01/04/2003</v>
          </cell>
          <cell r="E1336" t="str">
            <v>AU. TEK INSTR DAN CTR</v>
          </cell>
          <cell r="F1336" t="str">
            <v>03</v>
          </cell>
          <cell r="G1336" t="str">
            <v>01/10/2000</v>
          </cell>
          <cell r="H1336">
            <v>21310</v>
          </cell>
          <cell r="I1336" t="str">
            <v>0000056655</v>
          </cell>
          <cell r="J1336" t="str">
            <v>S1</v>
          </cell>
          <cell r="K1336" t="str">
            <v>TEKNIK INDUSTRI</v>
          </cell>
          <cell r="L1336" t="str">
            <v>PLAJU</v>
          </cell>
          <cell r="M1336" t="str">
            <v>01/07/1985</v>
          </cell>
          <cell r="N1336" t="str">
            <v>E13320</v>
          </cell>
          <cell r="O1336" t="str">
            <v>FAS ENJ</v>
          </cell>
          <cell r="P1336">
            <v>6</v>
          </cell>
          <cell r="Q1336">
            <v>5</v>
          </cell>
          <cell r="R1336">
            <v>5</v>
          </cell>
          <cell r="S1336">
            <v>16.666666666666668</v>
          </cell>
          <cell r="T1336">
            <v>7</v>
          </cell>
          <cell r="U1336">
            <v>4</v>
          </cell>
          <cell r="V1336">
            <v>0</v>
          </cell>
          <cell r="W1336">
            <v>46</v>
          </cell>
          <cell r="X1336">
            <v>41399</v>
          </cell>
        </row>
        <row r="1337">
          <cell r="A1337" t="str">
            <v>678062</v>
          </cell>
          <cell r="B1337" t="str">
            <v xml:space="preserve">EWY KENCANA R  DRA  </v>
          </cell>
          <cell r="C1337" t="str">
            <v>09</v>
          </cell>
          <cell r="D1337" t="str">
            <v>01/04/2000</v>
          </cell>
          <cell r="E1337" t="str">
            <v>AST. VERIF  MAT &amp; SUND</v>
          </cell>
          <cell r="F1337" t="str">
            <v>08</v>
          </cell>
          <cell r="G1337" t="str">
            <v>03/01/2000</v>
          </cell>
          <cell r="H1337">
            <v>21073</v>
          </cell>
          <cell r="I1337" t="str">
            <v>0000066565</v>
          </cell>
          <cell r="J1337" t="str">
            <v>S1</v>
          </cell>
          <cell r="K1337" t="str">
            <v>EKONOMI MANAGEMENT</v>
          </cell>
          <cell r="L1337" t="str">
            <v>PLAJU</v>
          </cell>
          <cell r="M1337" t="str">
            <v>21/01/1985</v>
          </cell>
          <cell r="N1337" t="str">
            <v>E13830</v>
          </cell>
          <cell r="O1337" t="str">
            <v>PERBENDAHARAAN</v>
          </cell>
          <cell r="P1337">
            <v>5</v>
          </cell>
          <cell r="Q1337">
            <v>6</v>
          </cell>
          <cell r="R1337">
            <v>5</v>
          </cell>
          <cell r="S1337">
            <v>16.666666666666668</v>
          </cell>
          <cell r="T1337">
            <v>7</v>
          </cell>
          <cell r="U1337">
            <v>4</v>
          </cell>
          <cell r="V1337">
            <v>-1</v>
          </cell>
          <cell r="W1337">
            <v>47</v>
          </cell>
          <cell r="X1337">
            <v>41162</v>
          </cell>
        </row>
        <row r="1338">
          <cell r="A1338" t="str">
            <v>678087</v>
          </cell>
          <cell r="B1338" t="str">
            <v xml:space="preserve">NORMANIZAR  SE  </v>
          </cell>
          <cell r="C1338" t="str">
            <v>09</v>
          </cell>
          <cell r="D1338" t="str">
            <v>01/04/2002</v>
          </cell>
          <cell r="E1338" t="str">
            <v>AST. ADM MATERIAL</v>
          </cell>
          <cell r="F1338" t="str">
            <v>08</v>
          </cell>
          <cell r="G1338" t="str">
            <v>06/08/2001</v>
          </cell>
          <cell r="H1338">
            <v>21590</v>
          </cell>
          <cell r="I1338" t="str">
            <v>0000056645</v>
          </cell>
          <cell r="J1338" t="str">
            <v>S1</v>
          </cell>
          <cell r="K1338" t="str">
            <v>EKONOMI MANAGEMENT</v>
          </cell>
          <cell r="L1338" t="str">
            <v>PLAJU</v>
          </cell>
          <cell r="M1338" t="str">
            <v>21/01/1985</v>
          </cell>
          <cell r="N1338" t="str">
            <v>E13810</v>
          </cell>
          <cell r="O1338" t="str">
            <v>KONTROLLER</v>
          </cell>
          <cell r="P1338">
            <v>6</v>
          </cell>
          <cell r="Q1338">
            <v>4</v>
          </cell>
          <cell r="R1338">
            <v>5</v>
          </cell>
          <cell r="S1338">
            <v>15</v>
          </cell>
          <cell r="T1338">
            <v>7</v>
          </cell>
          <cell r="U1338">
            <v>3</v>
          </cell>
          <cell r="V1338">
            <v>-1</v>
          </cell>
          <cell r="W1338">
            <v>45</v>
          </cell>
          <cell r="X1338">
            <v>41679</v>
          </cell>
        </row>
        <row r="1339">
          <cell r="A1339" t="str">
            <v>678095</v>
          </cell>
          <cell r="B1339" t="str">
            <v xml:space="preserve">HERMAN  DRS  </v>
          </cell>
          <cell r="C1339" t="str">
            <v>08</v>
          </cell>
          <cell r="D1339" t="str">
            <v>01/04/2003</v>
          </cell>
          <cell r="E1339" t="str">
            <v>PWS. VERIF.KONTRAK/PO</v>
          </cell>
          <cell r="F1339" t="str">
            <v>07</v>
          </cell>
          <cell r="G1339" t="str">
            <v>06/08/2001</v>
          </cell>
          <cell r="H1339">
            <v>21008</v>
          </cell>
          <cell r="I1339" t="str">
            <v>0000055654</v>
          </cell>
          <cell r="J1339" t="str">
            <v>S1</v>
          </cell>
          <cell r="K1339" t="str">
            <v>EKONOMI MANAGEMENT</v>
          </cell>
          <cell r="L1339" t="str">
            <v>PLAJU</v>
          </cell>
          <cell r="M1339" t="str">
            <v>21/01/1985</v>
          </cell>
          <cell r="N1339" t="str">
            <v>E13830</v>
          </cell>
          <cell r="O1339" t="str">
            <v>PERBENDAHARAAN</v>
          </cell>
          <cell r="P1339">
            <v>6</v>
          </cell>
          <cell r="Q1339">
            <v>5</v>
          </cell>
          <cell r="R1339">
            <v>4</v>
          </cell>
          <cell r="S1339">
            <v>15</v>
          </cell>
          <cell r="T1339">
            <v>7</v>
          </cell>
          <cell r="U1339">
            <v>3</v>
          </cell>
          <cell r="V1339">
            <v>-1</v>
          </cell>
          <cell r="W1339">
            <v>47</v>
          </cell>
          <cell r="X1339">
            <v>41097</v>
          </cell>
        </row>
        <row r="1340">
          <cell r="A1340" t="str">
            <v>678102</v>
          </cell>
          <cell r="B1340" t="str">
            <v xml:space="preserve">M. PONIMAN  SE  </v>
          </cell>
          <cell r="C1340" t="str">
            <v>09</v>
          </cell>
          <cell r="D1340" t="str">
            <v>01/04/2003</v>
          </cell>
          <cell r="E1340" t="str">
            <v>KASIR</v>
          </cell>
          <cell r="F1340" t="str">
            <v>09</v>
          </cell>
          <cell r="G1340" t="str">
            <v>03/01/2000</v>
          </cell>
          <cell r="H1340">
            <v>22752</v>
          </cell>
          <cell r="I1340" t="str">
            <v>0000066655</v>
          </cell>
          <cell r="J1340" t="str">
            <v>S1</v>
          </cell>
          <cell r="K1340" t="str">
            <v>EKONOMI MANAGEMENT</v>
          </cell>
          <cell r="L1340" t="str">
            <v>PLAJU</v>
          </cell>
          <cell r="M1340" t="str">
            <v>21/01/1985</v>
          </cell>
          <cell r="N1340" t="str">
            <v>E13830</v>
          </cell>
          <cell r="O1340" t="str">
            <v>PERBENDAHARAAN</v>
          </cell>
          <cell r="P1340">
            <v>6</v>
          </cell>
          <cell r="Q1340">
            <v>5</v>
          </cell>
          <cell r="R1340">
            <v>5</v>
          </cell>
          <cell r="S1340">
            <v>16.666666666666668</v>
          </cell>
          <cell r="T1340">
            <v>7</v>
          </cell>
          <cell r="U1340">
            <v>4</v>
          </cell>
          <cell r="V1340">
            <v>0</v>
          </cell>
          <cell r="W1340">
            <v>42</v>
          </cell>
          <cell r="X1340">
            <v>42841</v>
          </cell>
        </row>
        <row r="1341">
          <cell r="A1341" t="str">
            <v>678127</v>
          </cell>
          <cell r="B1341" t="str">
            <v xml:space="preserve">RUSDI HAMID  DRS  </v>
          </cell>
          <cell r="C1341" t="str">
            <v>07</v>
          </cell>
          <cell r="D1341" t="str">
            <v>01/04/2002</v>
          </cell>
          <cell r="E1341" t="str">
            <v>PWS. KONSOLIDASI</v>
          </cell>
          <cell r="F1341" t="str">
            <v>06</v>
          </cell>
          <cell r="G1341" t="str">
            <v>03/01/2000</v>
          </cell>
          <cell r="H1341">
            <v>20100</v>
          </cell>
          <cell r="I1341" t="str">
            <v>0000066666</v>
          </cell>
          <cell r="J1341" t="str">
            <v>S1</v>
          </cell>
          <cell r="K1341" t="str">
            <v>EKONOMI MANAGEMENT</v>
          </cell>
          <cell r="L1341" t="str">
            <v>PLAJU</v>
          </cell>
          <cell r="M1341" t="str">
            <v>21/01/1985</v>
          </cell>
          <cell r="N1341" t="str">
            <v>E13810</v>
          </cell>
          <cell r="O1341" t="str">
            <v>KONTROLLER</v>
          </cell>
          <cell r="P1341">
            <v>6</v>
          </cell>
          <cell r="Q1341">
            <v>6</v>
          </cell>
          <cell r="R1341">
            <v>6</v>
          </cell>
          <cell r="S1341">
            <v>20</v>
          </cell>
          <cell r="T1341">
            <v>7</v>
          </cell>
          <cell r="U1341">
            <v>4</v>
          </cell>
          <cell r="V1341">
            <v>-1</v>
          </cell>
          <cell r="W1341">
            <v>49</v>
          </cell>
          <cell r="X1341">
            <v>40189</v>
          </cell>
        </row>
        <row r="1342">
          <cell r="A1342" t="str">
            <v>678135</v>
          </cell>
          <cell r="B1342" t="str">
            <v xml:space="preserve">ADI SANTOSO  DRS  </v>
          </cell>
          <cell r="C1342" t="str">
            <v>08</v>
          </cell>
          <cell r="D1342" t="str">
            <v>01/04/2002</v>
          </cell>
          <cell r="E1342" t="str">
            <v>PWS. OPERASI PENGAPALAN</v>
          </cell>
          <cell r="F1342" t="str">
            <v>07</v>
          </cell>
          <cell r="G1342" t="str">
            <v>01/08/2001</v>
          </cell>
          <cell r="H1342">
            <v>20647</v>
          </cell>
          <cell r="I1342" t="str">
            <v>0000055666</v>
          </cell>
          <cell r="J1342" t="str">
            <v>S1</v>
          </cell>
          <cell r="K1342" t="str">
            <v>EKONOMI MANAGEMENT</v>
          </cell>
          <cell r="L1342" t="str">
            <v>PLAJU</v>
          </cell>
          <cell r="M1342" t="str">
            <v>21/01/1985</v>
          </cell>
          <cell r="N1342" t="str">
            <v>E13820</v>
          </cell>
          <cell r="O1342" t="str">
            <v>AKT. KILANG</v>
          </cell>
          <cell r="P1342">
            <v>6</v>
          </cell>
          <cell r="Q1342">
            <v>6</v>
          </cell>
          <cell r="R1342">
            <v>6</v>
          </cell>
          <cell r="S1342">
            <v>20</v>
          </cell>
          <cell r="T1342">
            <v>7</v>
          </cell>
          <cell r="U1342">
            <v>3</v>
          </cell>
          <cell r="V1342">
            <v>-1</v>
          </cell>
          <cell r="W1342">
            <v>48</v>
          </cell>
          <cell r="X1342">
            <v>40735</v>
          </cell>
        </row>
        <row r="1343">
          <cell r="A1343" t="str">
            <v>678143</v>
          </cell>
          <cell r="B1343" t="str">
            <v xml:space="preserve">AHDI NGADIMAN  SE  </v>
          </cell>
          <cell r="C1343" t="str">
            <v>09</v>
          </cell>
          <cell r="D1343" t="str">
            <v>01/04/2000</v>
          </cell>
          <cell r="E1343" t="str">
            <v>PWS. KONSOLIDASI</v>
          </cell>
          <cell r="F1343" t="str">
            <v>06</v>
          </cell>
          <cell r="G1343" t="str">
            <v>06/08/2001</v>
          </cell>
          <cell r="H1343">
            <v>21759</v>
          </cell>
          <cell r="I1343" t="str">
            <v>0000065665</v>
          </cell>
          <cell r="J1343" t="str">
            <v>S1</v>
          </cell>
          <cell r="K1343" t="str">
            <v>EKONOMI MANAGEMENT</v>
          </cell>
          <cell r="L1343" t="str">
            <v>PLAJU</v>
          </cell>
          <cell r="M1343" t="str">
            <v>21/01/1985</v>
          </cell>
          <cell r="N1343" t="str">
            <v>E13820</v>
          </cell>
          <cell r="O1343" t="str">
            <v>AKT. KILANG</v>
          </cell>
          <cell r="P1343">
            <v>6</v>
          </cell>
          <cell r="Q1343">
            <v>6</v>
          </cell>
          <cell r="R1343">
            <v>5</v>
          </cell>
          <cell r="S1343">
            <v>18.333333333333332</v>
          </cell>
          <cell r="T1343">
            <v>7</v>
          </cell>
          <cell r="U1343">
            <v>3</v>
          </cell>
          <cell r="V1343">
            <v>-3</v>
          </cell>
          <cell r="W1343">
            <v>45</v>
          </cell>
          <cell r="X1343">
            <v>41848</v>
          </cell>
        </row>
        <row r="1344">
          <cell r="A1344" t="str">
            <v>678816</v>
          </cell>
          <cell r="B1344" t="str">
            <v xml:space="preserve">CHRISTIONO S  BSC  </v>
          </cell>
          <cell r="C1344" t="str">
            <v>06</v>
          </cell>
          <cell r="D1344" t="str">
            <v>01/04/2003</v>
          </cell>
          <cell r="E1344" t="str">
            <v>AHLI SISTEM INFORMASI</v>
          </cell>
          <cell r="F1344" t="str">
            <v>05</v>
          </cell>
          <cell r="G1344" t="str">
            <v>03/01/2000</v>
          </cell>
          <cell r="H1344">
            <v>20798</v>
          </cell>
          <cell r="I1344" t="str">
            <v>0000066666</v>
          </cell>
          <cell r="J1344" t="str">
            <v>D3</v>
          </cell>
          <cell r="K1344" t="str">
            <v>AK PIMP PERUSAHAAN</v>
          </cell>
          <cell r="L1344" t="str">
            <v>PLAJU</v>
          </cell>
          <cell r="M1344" t="str">
            <v>08/03/1985</v>
          </cell>
          <cell r="N1344" t="str">
            <v>E13920</v>
          </cell>
          <cell r="O1344" t="str">
            <v>BANGSIS</v>
          </cell>
          <cell r="P1344">
            <v>6</v>
          </cell>
          <cell r="Q1344">
            <v>6</v>
          </cell>
          <cell r="R1344">
            <v>6</v>
          </cell>
          <cell r="S1344">
            <v>20</v>
          </cell>
          <cell r="T1344">
            <v>6</v>
          </cell>
          <cell r="U1344">
            <v>4</v>
          </cell>
          <cell r="V1344">
            <v>-1</v>
          </cell>
          <cell r="W1344">
            <v>48</v>
          </cell>
          <cell r="X1344">
            <v>40886</v>
          </cell>
        </row>
        <row r="1345">
          <cell r="A1345" t="str">
            <v>679812</v>
          </cell>
          <cell r="B1345" t="str">
            <v xml:space="preserve">HOLDEN SAGALA    </v>
          </cell>
          <cell r="C1345" t="str">
            <v>10</v>
          </cell>
          <cell r="D1345" t="str">
            <v>01/04/2003</v>
          </cell>
          <cell r="E1345" t="str">
            <v>PMK. LOADING SG</v>
          </cell>
          <cell r="F1345" t="str">
            <v>10</v>
          </cell>
          <cell r="G1345" t="str">
            <v>01/07/2002</v>
          </cell>
          <cell r="H1345">
            <v>22859</v>
          </cell>
          <cell r="I1345" t="str">
            <v>0000066665</v>
          </cell>
          <cell r="J1345" t="str">
            <v>SMA</v>
          </cell>
          <cell r="K1345" t="str">
            <v>S.M.A-B/PASPAL</v>
          </cell>
          <cell r="L1345" t="str">
            <v>PLAJU</v>
          </cell>
          <cell r="M1345" t="str">
            <v>11/07/1985</v>
          </cell>
          <cell r="N1345" t="str">
            <v>E13119</v>
          </cell>
          <cell r="O1345" t="str">
            <v>I T P</v>
          </cell>
          <cell r="P1345">
            <v>6</v>
          </cell>
          <cell r="Q1345">
            <v>6</v>
          </cell>
          <cell r="R1345">
            <v>5</v>
          </cell>
          <cell r="S1345">
            <v>18.333333333333332</v>
          </cell>
          <cell r="T1345">
            <v>3</v>
          </cell>
          <cell r="U1345">
            <v>2</v>
          </cell>
          <cell r="V1345">
            <v>0</v>
          </cell>
          <cell r="W1345">
            <v>42</v>
          </cell>
          <cell r="X1345">
            <v>42948</v>
          </cell>
        </row>
        <row r="1346">
          <cell r="A1346" t="str">
            <v>682314</v>
          </cell>
          <cell r="B1346" t="str">
            <v xml:space="preserve">SULASIH BUDALAY    </v>
          </cell>
          <cell r="C1346" t="str">
            <v>09</v>
          </cell>
          <cell r="D1346" t="str">
            <v>01/04/2001</v>
          </cell>
          <cell r="E1346" t="str">
            <v>AST. PERAWAT SHIFT I</v>
          </cell>
          <cell r="F1346" t="str">
            <v>08</v>
          </cell>
          <cell r="G1346" t="str">
            <v>03/01/2000</v>
          </cell>
          <cell r="H1346">
            <v>22648</v>
          </cell>
          <cell r="I1346" t="str">
            <v>0000066565</v>
          </cell>
          <cell r="J1346" t="str">
            <v>SMK</v>
          </cell>
          <cell r="K1346" t="str">
            <v>SEK PENGATUR RAWAT</v>
          </cell>
          <cell r="L1346" t="str">
            <v>PLAJU</v>
          </cell>
          <cell r="M1346" t="str">
            <v>02/01/1986</v>
          </cell>
          <cell r="N1346" t="str">
            <v>E13Y60</v>
          </cell>
          <cell r="O1346" t="str">
            <v>INST. RAWAT INAP</v>
          </cell>
          <cell r="P1346">
            <v>5</v>
          </cell>
          <cell r="Q1346">
            <v>6</v>
          </cell>
          <cell r="R1346">
            <v>5</v>
          </cell>
          <cell r="S1346">
            <v>16.666666666666668</v>
          </cell>
          <cell r="T1346">
            <v>3</v>
          </cell>
          <cell r="U1346">
            <v>4</v>
          </cell>
          <cell r="V1346">
            <v>-1</v>
          </cell>
          <cell r="W1346">
            <v>42</v>
          </cell>
          <cell r="X1346">
            <v>42737</v>
          </cell>
        </row>
        <row r="1347">
          <cell r="A1347" t="str">
            <v>682347</v>
          </cell>
          <cell r="B1347" t="str">
            <v xml:space="preserve">RICCA EFIE  SE  </v>
          </cell>
          <cell r="C1347" t="str">
            <v>09</v>
          </cell>
          <cell r="D1347" t="str">
            <v>01/04/2001</v>
          </cell>
          <cell r="E1347" t="str">
            <v>ANL. AKT OPS &amp; KONS NRC</v>
          </cell>
          <cell r="F1347" t="str">
            <v>08</v>
          </cell>
          <cell r="G1347" t="str">
            <v>03/01/2000</v>
          </cell>
          <cell r="H1347">
            <v>23258</v>
          </cell>
          <cell r="I1347" t="str">
            <v>0000056666</v>
          </cell>
          <cell r="J1347" t="str">
            <v>S1</v>
          </cell>
          <cell r="K1347" t="str">
            <v>EKONOMI MANAGEMENT</v>
          </cell>
          <cell r="L1347" t="str">
            <v>PLAJU</v>
          </cell>
          <cell r="M1347" t="str">
            <v>02/01/1986</v>
          </cell>
          <cell r="N1347" t="str">
            <v>E13Y40</v>
          </cell>
          <cell r="O1347" t="str">
            <v>KEUANGAN/RS</v>
          </cell>
          <cell r="P1347">
            <v>6</v>
          </cell>
          <cell r="Q1347">
            <v>6</v>
          </cell>
          <cell r="R1347">
            <v>6</v>
          </cell>
          <cell r="S1347">
            <v>20</v>
          </cell>
          <cell r="T1347">
            <v>7</v>
          </cell>
          <cell r="U1347">
            <v>4</v>
          </cell>
          <cell r="V1347">
            <v>-1</v>
          </cell>
          <cell r="W1347">
            <v>41</v>
          </cell>
          <cell r="X1347">
            <v>43347</v>
          </cell>
        </row>
        <row r="1348">
          <cell r="A1348" t="str">
            <v>682371</v>
          </cell>
          <cell r="B1348" t="str">
            <v xml:space="preserve">AZIZAH    </v>
          </cell>
          <cell r="C1348" t="str">
            <v>09</v>
          </cell>
          <cell r="D1348" t="str">
            <v>01/04/2001</v>
          </cell>
          <cell r="E1348" t="str">
            <v>AST. PERAWAT HEMODIALISA</v>
          </cell>
          <cell r="F1348" t="str">
            <v>08</v>
          </cell>
          <cell r="G1348" t="str">
            <v>01/07/2000</v>
          </cell>
          <cell r="H1348">
            <v>23185</v>
          </cell>
          <cell r="I1348" t="str">
            <v>0000065555</v>
          </cell>
          <cell r="J1348" t="str">
            <v>SMK</v>
          </cell>
          <cell r="K1348" t="str">
            <v>SEK PENGATUR RAWAT</v>
          </cell>
          <cell r="L1348" t="str">
            <v>PLAJU</v>
          </cell>
          <cell r="M1348" t="str">
            <v>02/01/1986</v>
          </cell>
          <cell r="N1348" t="str">
            <v>E13YA0</v>
          </cell>
          <cell r="O1348" t="str">
            <v>INST. HEMODIALISME</v>
          </cell>
          <cell r="P1348">
            <v>5</v>
          </cell>
          <cell r="Q1348">
            <v>5</v>
          </cell>
          <cell r="R1348">
            <v>5</v>
          </cell>
          <cell r="S1348">
            <v>15</v>
          </cell>
          <cell r="T1348">
            <v>3</v>
          </cell>
          <cell r="U1348">
            <v>4</v>
          </cell>
          <cell r="V1348">
            <v>-1</v>
          </cell>
          <cell r="W1348">
            <v>41</v>
          </cell>
          <cell r="X1348">
            <v>43274</v>
          </cell>
        </row>
        <row r="1349">
          <cell r="A1349" t="str">
            <v>682396</v>
          </cell>
          <cell r="B1349" t="str">
            <v xml:space="preserve">NARENDRASTUTI    </v>
          </cell>
          <cell r="C1349" t="str">
            <v>09</v>
          </cell>
          <cell r="D1349" t="str">
            <v>01/04/2001</v>
          </cell>
          <cell r="E1349" t="str">
            <v>AST. PERAWAT SHIFT I</v>
          </cell>
          <cell r="F1349" t="str">
            <v>08</v>
          </cell>
          <cell r="G1349" t="str">
            <v>03/01/2000</v>
          </cell>
          <cell r="H1349">
            <v>23237</v>
          </cell>
          <cell r="I1349" t="str">
            <v>0000066555</v>
          </cell>
          <cell r="J1349" t="str">
            <v>SMK</v>
          </cell>
          <cell r="K1349" t="str">
            <v>SEK PENGATUR RAWAT</v>
          </cell>
          <cell r="L1349" t="str">
            <v>PLAJU</v>
          </cell>
          <cell r="M1349" t="str">
            <v>02/01/1986</v>
          </cell>
          <cell r="N1349" t="str">
            <v>E13Y90</v>
          </cell>
          <cell r="O1349" t="str">
            <v>INST. GAWAT DARURAT</v>
          </cell>
          <cell r="P1349">
            <v>5</v>
          </cell>
          <cell r="Q1349">
            <v>5</v>
          </cell>
          <cell r="R1349">
            <v>5</v>
          </cell>
          <cell r="S1349">
            <v>15</v>
          </cell>
          <cell r="T1349">
            <v>3</v>
          </cell>
          <cell r="U1349">
            <v>4</v>
          </cell>
          <cell r="V1349">
            <v>-1</v>
          </cell>
          <cell r="W1349">
            <v>41</v>
          </cell>
          <cell r="X1349">
            <v>43326</v>
          </cell>
        </row>
        <row r="1350">
          <cell r="A1350" t="str">
            <v>682728</v>
          </cell>
          <cell r="B1350" t="str">
            <v xml:space="preserve">MARDAN    </v>
          </cell>
          <cell r="C1350" t="str">
            <v>11</v>
          </cell>
          <cell r="D1350" t="str">
            <v>01/04/2001</v>
          </cell>
          <cell r="E1350" t="str">
            <v>PTR. ENCHIP / DECHIPER</v>
          </cell>
          <cell r="F1350" t="str">
            <v>10</v>
          </cell>
          <cell r="G1350" t="str">
            <v>23/09/2002</v>
          </cell>
          <cell r="H1350">
            <v>23085</v>
          </cell>
          <cell r="I1350" t="str">
            <v>0000056655</v>
          </cell>
          <cell r="J1350" t="str">
            <v>SMA</v>
          </cell>
          <cell r="K1350" t="str">
            <v>PEND. SANDIMAN/JURU SANDI</v>
          </cell>
          <cell r="L1350" t="str">
            <v>PLAJU</v>
          </cell>
          <cell r="M1350" t="str">
            <v>15/02/1986</v>
          </cell>
          <cell r="N1350" t="str">
            <v>E13630</v>
          </cell>
          <cell r="O1350" t="str">
            <v>SEKURITI</v>
          </cell>
          <cell r="P1350">
            <v>6</v>
          </cell>
          <cell r="Q1350">
            <v>5</v>
          </cell>
          <cell r="R1350">
            <v>5</v>
          </cell>
          <cell r="S1350">
            <v>16.666666666666668</v>
          </cell>
          <cell r="T1350">
            <v>3</v>
          </cell>
          <cell r="U1350">
            <v>2</v>
          </cell>
          <cell r="V1350">
            <v>-1</v>
          </cell>
          <cell r="W1350">
            <v>41</v>
          </cell>
          <cell r="X1350">
            <v>43174</v>
          </cell>
        </row>
        <row r="1351">
          <cell r="A1351" t="str">
            <v>682752</v>
          </cell>
          <cell r="B1351" t="str">
            <v xml:space="preserve">RITA HARTATI  SE  </v>
          </cell>
          <cell r="C1351" t="str">
            <v>09</v>
          </cell>
          <cell r="D1351" t="str">
            <v>01/10/2001</v>
          </cell>
          <cell r="E1351" t="str">
            <v>PNT. ADMINISTRASI GM</v>
          </cell>
          <cell r="F1351" t="str">
            <v>09</v>
          </cell>
          <cell r="G1351" t="str">
            <v>03/01/2000</v>
          </cell>
          <cell r="H1351">
            <v>22649</v>
          </cell>
          <cell r="I1351" t="str">
            <v>0000056656</v>
          </cell>
          <cell r="J1351" t="str">
            <v>S1</v>
          </cell>
          <cell r="K1351" t="str">
            <v>EKONOMI MANAGEMENT</v>
          </cell>
          <cell r="L1351" t="str">
            <v>PLAJU</v>
          </cell>
          <cell r="M1351" t="str">
            <v>16/07/1985</v>
          </cell>
          <cell r="N1351" t="str">
            <v>E13000</v>
          </cell>
          <cell r="O1351" t="str">
            <v>GM. UP-III</v>
          </cell>
          <cell r="P1351">
            <v>6</v>
          </cell>
          <cell r="Q1351">
            <v>5</v>
          </cell>
          <cell r="R1351">
            <v>6</v>
          </cell>
          <cell r="S1351">
            <v>18.333333333333332</v>
          </cell>
          <cell r="T1351">
            <v>7</v>
          </cell>
          <cell r="U1351">
            <v>4</v>
          </cell>
          <cell r="V1351">
            <v>0</v>
          </cell>
          <cell r="W1351">
            <v>42</v>
          </cell>
          <cell r="X1351">
            <v>42738</v>
          </cell>
        </row>
        <row r="1352">
          <cell r="A1352" t="str">
            <v>682793</v>
          </cell>
          <cell r="B1352" t="str">
            <v xml:space="preserve">YOHANA MARGARETHA    </v>
          </cell>
          <cell r="C1352" t="str">
            <v>10</v>
          </cell>
          <cell r="D1352" t="str">
            <v>01/10/2002</v>
          </cell>
          <cell r="E1352" t="str">
            <v>AST. HUB DLM &amp; PROTOKOLER</v>
          </cell>
          <cell r="F1352" t="str">
            <v>09</v>
          </cell>
          <cell r="G1352" t="str">
            <v>03/01/2000</v>
          </cell>
          <cell r="H1352">
            <v>22743</v>
          </cell>
          <cell r="I1352" t="str">
            <v>0000044655</v>
          </cell>
          <cell r="J1352" t="str">
            <v>SMA</v>
          </cell>
          <cell r="K1352" t="str">
            <v>SMA/PASPAL/IPA</v>
          </cell>
          <cell r="L1352" t="str">
            <v>PLAJU</v>
          </cell>
          <cell r="M1352" t="str">
            <v>16/07/1985</v>
          </cell>
          <cell r="N1352" t="str">
            <v>E13620</v>
          </cell>
          <cell r="O1352" t="str">
            <v>HUPMAS</v>
          </cell>
          <cell r="P1352">
            <v>6</v>
          </cell>
          <cell r="Q1352">
            <v>5</v>
          </cell>
          <cell r="R1352">
            <v>5</v>
          </cell>
          <cell r="S1352">
            <v>16.666666666666668</v>
          </cell>
          <cell r="T1352">
            <v>3</v>
          </cell>
          <cell r="U1352">
            <v>4</v>
          </cell>
          <cell r="V1352">
            <v>-1</v>
          </cell>
          <cell r="W1352">
            <v>42</v>
          </cell>
          <cell r="X1352">
            <v>42832</v>
          </cell>
        </row>
        <row r="1353">
          <cell r="A1353" t="str">
            <v>683521</v>
          </cell>
          <cell r="B1353" t="str">
            <v xml:space="preserve">ENDRIUS    </v>
          </cell>
          <cell r="C1353" t="str">
            <v>10</v>
          </cell>
          <cell r="D1353" t="str">
            <v>01/04/2003</v>
          </cell>
          <cell r="E1353" t="str">
            <v>PWS.ARUSMINYAK KIL SG&amp;PET</v>
          </cell>
          <cell r="F1353" t="str">
            <v>06</v>
          </cell>
          <cell r="G1353" t="str">
            <v>06/08/2001</v>
          </cell>
          <cell r="H1353">
            <v>21408</v>
          </cell>
          <cell r="I1353" t="str">
            <v>0000066656</v>
          </cell>
          <cell r="J1353" t="str">
            <v>SMA</v>
          </cell>
          <cell r="K1353" t="str">
            <v>S.M.A / SOSIAL</v>
          </cell>
          <cell r="L1353" t="str">
            <v>PLAJU</v>
          </cell>
          <cell r="M1353" t="str">
            <v>18/11/1985</v>
          </cell>
          <cell r="N1353" t="str">
            <v>E13820</v>
          </cell>
          <cell r="O1353" t="str">
            <v>AKT. KILANG</v>
          </cell>
          <cell r="P1353">
            <v>6</v>
          </cell>
          <cell r="Q1353">
            <v>5</v>
          </cell>
          <cell r="R1353">
            <v>6</v>
          </cell>
          <cell r="S1353">
            <v>18.333333333333332</v>
          </cell>
          <cell r="T1353">
            <v>3</v>
          </cell>
          <cell r="U1353">
            <v>3</v>
          </cell>
          <cell r="V1353">
            <v>-4</v>
          </cell>
          <cell r="W1353">
            <v>46</v>
          </cell>
          <cell r="X1353">
            <v>41497</v>
          </cell>
        </row>
        <row r="1354">
          <cell r="A1354" t="str">
            <v>683538</v>
          </cell>
          <cell r="B1354" t="str">
            <v xml:space="preserve">RIDWAN EFFENDI    </v>
          </cell>
          <cell r="C1354" t="str">
            <v>11</v>
          </cell>
          <cell r="D1354" t="str">
            <v>01/10/2002</v>
          </cell>
          <cell r="E1354" t="str">
            <v>TESTER JAGA LAB TA/PTA</v>
          </cell>
          <cell r="F1354" t="str">
            <v>11</v>
          </cell>
          <cell r="G1354" t="str">
            <v>27/03/2003</v>
          </cell>
          <cell r="H1354">
            <v>22180</v>
          </cell>
          <cell r="I1354" t="str">
            <v>0000044555</v>
          </cell>
          <cell r="J1354" t="str">
            <v>SMA</v>
          </cell>
          <cell r="K1354" t="str">
            <v>S.M.A-B/PASPAL</v>
          </cell>
          <cell r="L1354" t="str">
            <v>PLAJU</v>
          </cell>
          <cell r="M1354" t="str">
            <v>18/02/1986</v>
          </cell>
          <cell r="N1354" t="str">
            <v>E13140</v>
          </cell>
          <cell r="O1354" t="str">
            <v>LABORATORIUM</v>
          </cell>
          <cell r="P1354">
            <v>5</v>
          </cell>
          <cell r="Q1354">
            <v>5</v>
          </cell>
          <cell r="R1354">
            <v>5</v>
          </cell>
          <cell r="S1354">
            <v>15</v>
          </cell>
          <cell r="T1354">
            <v>3</v>
          </cell>
          <cell r="U1354">
            <v>1</v>
          </cell>
          <cell r="V1354">
            <v>0</v>
          </cell>
          <cell r="W1354">
            <v>44</v>
          </cell>
          <cell r="X1354">
            <v>42268</v>
          </cell>
        </row>
        <row r="1355">
          <cell r="A1355" t="str">
            <v>683781</v>
          </cell>
          <cell r="B1355" t="str">
            <v xml:space="preserve">NAZULLAH    </v>
          </cell>
          <cell r="C1355" t="str">
            <v>10</v>
          </cell>
          <cell r="D1355" t="str">
            <v>01/04/2003</v>
          </cell>
          <cell r="E1355" t="str">
            <v>PTR. DISTRIBUSI RWT JLN</v>
          </cell>
          <cell r="F1355" t="str">
            <v>10</v>
          </cell>
          <cell r="G1355" t="str">
            <v>01/09/2002</v>
          </cell>
          <cell r="H1355">
            <v>21749</v>
          </cell>
          <cell r="I1355" t="str">
            <v>0000066655</v>
          </cell>
          <cell r="J1355" t="str">
            <v>SMK</v>
          </cell>
          <cell r="K1355" t="str">
            <v>ASISTEN APOTEKER</v>
          </cell>
          <cell r="L1355" t="str">
            <v>PLAJU</v>
          </cell>
          <cell r="M1355" t="str">
            <v>18/11/1985</v>
          </cell>
          <cell r="N1355" t="str">
            <v>E13YC0</v>
          </cell>
          <cell r="O1355" t="str">
            <v>INST. FARMASI</v>
          </cell>
          <cell r="P1355">
            <v>6</v>
          </cell>
          <cell r="Q1355">
            <v>5</v>
          </cell>
          <cell r="R1355">
            <v>5</v>
          </cell>
          <cell r="S1355">
            <v>16.666666666666668</v>
          </cell>
          <cell r="T1355">
            <v>3</v>
          </cell>
          <cell r="U1355">
            <v>2</v>
          </cell>
          <cell r="V1355">
            <v>0</v>
          </cell>
          <cell r="W1355">
            <v>45</v>
          </cell>
          <cell r="X1355">
            <v>41838</v>
          </cell>
        </row>
        <row r="1356">
          <cell r="A1356" t="str">
            <v>684494</v>
          </cell>
          <cell r="B1356" t="str">
            <v xml:space="preserve">H U S N A H    </v>
          </cell>
          <cell r="C1356" t="str">
            <v>10</v>
          </cell>
          <cell r="D1356" t="str">
            <v>01/04/2003</v>
          </cell>
          <cell r="E1356" t="str">
            <v>AST. PRWT KEBID/KANDUNGAN</v>
          </cell>
          <cell r="F1356" t="str">
            <v>08</v>
          </cell>
          <cell r="G1356" t="str">
            <v>03/01/2000</v>
          </cell>
          <cell r="H1356">
            <v>22024</v>
          </cell>
          <cell r="I1356" t="str">
            <v>0000055655</v>
          </cell>
          <cell r="J1356" t="str">
            <v>SMK</v>
          </cell>
          <cell r="K1356" t="str">
            <v>SEK PERAWAT / BIDAN</v>
          </cell>
          <cell r="L1356" t="str">
            <v>PLAJU</v>
          </cell>
          <cell r="M1356" t="str">
            <v>09/12/1985</v>
          </cell>
          <cell r="N1356" t="str">
            <v>E13Y60</v>
          </cell>
          <cell r="O1356" t="str">
            <v>INST. RAWAT INAP</v>
          </cell>
          <cell r="P1356">
            <v>6</v>
          </cell>
          <cell r="Q1356">
            <v>5</v>
          </cell>
          <cell r="R1356">
            <v>5</v>
          </cell>
          <cell r="S1356">
            <v>16.666666666666668</v>
          </cell>
          <cell r="T1356">
            <v>3</v>
          </cell>
          <cell r="U1356">
            <v>4</v>
          </cell>
          <cell r="V1356">
            <v>-2</v>
          </cell>
          <cell r="W1356">
            <v>44</v>
          </cell>
          <cell r="X1356">
            <v>42112</v>
          </cell>
        </row>
        <row r="1357">
          <cell r="A1357" t="str">
            <v>685311</v>
          </cell>
          <cell r="B1357" t="str">
            <v xml:space="preserve">GUNAWAN A.TOHIR  DR DSB </v>
          </cell>
          <cell r="C1357" t="str">
            <v>03</v>
          </cell>
          <cell r="D1357" t="str">
            <v>01/04/2003</v>
          </cell>
          <cell r="E1357" t="str">
            <v>DOKTER AHLI</v>
          </cell>
          <cell r="F1357" t="str">
            <v>03</v>
          </cell>
          <cell r="G1357" t="str">
            <v>29/06/2000</v>
          </cell>
          <cell r="H1357">
            <v>19466</v>
          </cell>
          <cell r="I1357" t="str">
            <v>0000055665</v>
          </cell>
          <cell r="J1357" t="str">
            <v>S1</v>
          </cell>
          <cell r="K1357" t="str">
            <v>KEDOKTERAN BEDAH</v>
          </cell>
          <cell r="L1357" t="str">
            <v>PLAJU</v>
          </cell>
          <cell r="M1357" t="str">
            <v>15/08/1983</v>
          </cell>
          <cell r="N1357" t="str">
            <v>E13Y00</v>
          </cell>
          <cell r="O1357" t="str">
            <v>RS. PERTAMINA</v>
          </cell>
          <cell r="P1357">
            <v>6</v>
          </cell>
          <cell r="Q1357">
            <v>6</v>
          </cell>
          <cell r="R1357">
            <v>5</v>
          </cell>
          <cell r="S1357">
            <v>18.333333333333332</v>
          </cell>
          <cell r="T1357">
            <v>7</v>
          </cell>
          <cell r="U1357">
            <v>4</v>
          </cell>
          <cell r="V1357">
            <v>0</v>
          </cell>
          <cell r="W1357">
            <v>51</v>
          </cell>
          <cell r="X1357">
            <v>39555</v>
          </cell>
        </row>
        <row r="1358">
          <cell r="A1358" t="str">
            <v>686113</v>
          </cell>
          <cell r="B1358" t="str">
            <v xml:space="preserve">RUSMAIDI    </v>
          </cell>
          <cell r="C1358" t="str">
            <v>11</v>
          </cell>
          <cell r="D1358" t="str">
            <v>01/04/2002</v>
          </cell>
          <cell r="E1358" t="str">
            <v>PTR. PENGAPALAN SHIFT</v>
          </cell>
          <cell r="F1358" t="str">
            <v>10</v>
          </cell>
          <cell r="G1358" t="str">
            <v>03/01/2000</v>
          </cell>
          <cell r="H1358">
            <v>21802</v>
          </cell>
          <cell r="I1358" t="str">
            <v>0000066666</v>
          </cell>
          <cell r="J1358" t="str">
            <v>SMA</v>
          </cell>
          <cell r="K1358" t="str">
            <v>SMA/PASPAL/IPA</v>
          </cell>
          <cell r="L1358" t="str">
            <v>PLAJU</v>
          </cell>
          <cell r="M1358" t="str">
            <v>17/02/1986</v>
          </cell>
          <cell r="N1358" t="str">
            <v>E13820</v>
          </cell>
          <cell r="O1358" t="str">
            <v>AKT. KILANG</v>
          </cell>
          <cell r="P1358">
            <v>6</v>
          </cell>
          <cell r="Q1358">
            <v>6</v>
          </cell>
          <cell r="R1358">
            <v>6</v>
          </cell>
          <cell r="S1358">
            <v>20</v>
          </cell>
          <cell r="T1358">
            <v>3</v>
          </cell>
          <cell r="U1358">
            <v>4</v>
          </cell>
          <cell r="V1358">
            <v>-1</v>
          </cell>
          <cell r="W1358">
            <v>45</v>
          </cell>
          <cell r="X1358">
            <v>41891</v>
          </cell>
        </row>
        <row r="1359">
          <cell r="A1359" t="str">
            <v>687167</v>
          </cell>
          <cell r="B1359" t="str">
            <v xml:space="preserve">AGUS SYAHRONI  SE  </v>
          </cell>
          <cell r="C1359" t="str">
            <v>10</v>
          </cell>
          <cell r="D1359" t="str">
            <v>01/04/2000</v>
          </cell>
          <cell r="E1359" t="str">
            <v>PWS. ADM/KEU-PUKK</v>
          </cell>
          <cell r="F1359" t="str">
            <v>07</v>
          </cell>
          <cell r="G1359" t="str">
            <v>16/02/2001</v>
          </cell>
          <cell r="H1359">
            <v>22156</v>
          </cell>
          <cell r="I1359" t="str">
            <v>0000066655</v>
          </cell>
          <cell r="J1359" t="str">
            <v>S1</v>
          </cell>
          <cell r="K1359" t="str">
            <v>EKONOMI MANAGEMENT</v>
          </cell>
          <cell r="L1359" t="str">
            <v>PLAJU</v>
          </cell>
          <cell r="M1359" t="str">
            <v>17/02/1986</v>
          </cell>
          <cell r="N1359" t="str">
            <v>E13X00</v>
          </cell>
          <cell r="O1359" t="str">
            <v>P U K K</v>
          </cell>
          <cell r="P1359">
            <v>6</v>
          </cell>
          <cell r="Q1359">
            <v>5</v>
          </cell>
          <cell r="R1359">
            <v>5</v>
          </cell>
          <cell r="S1359">
            <v>16.666666666666668</v>
          </cell>
          <cell r="T1359">
            <v>7</v>
          </cell>
          <cell r="U1359">
            <v>3</v>
          </cell>
          <cell r="V1359">
            <v>-3</v>
          </cell>
          <cell r="W1359">
            <v>44</v>
          </cell>
          <cell r="X1359">
            <v>42244</v>
          </cell>
        </row>
        <row r="1360">
          <cell r="A1360" t="str">
            <v>689816</v>
          </cell>
          <cell r="B1360" t="str">
            <v xml:space="preserve">P.R. SILABAN  A.P  </v>
          </cell>
          <cell r="C1360" t="str">
            <v>10</v>
          </cell>
          <cell r="D1360" t="str">
            <v>01/10/2002</v>
          </cell>
          <cell r="E1360" t="str">
            <v>PMK.JAGA PROPYLENE N2,H2</v>
          </cell>
          <cell r="F1360" t="str">
            <v>10</v>
          </cell>
          <cell r="G1360" t="str">
            <v>16/09/2002</v>
          </cell>
          <cell r="H1360">
            <v>21948</v>
          </cell>
          <cell r="I1360" t="str">
            <v>0000055555</v>
          </cell>
          <cell r="J1360" t="str">
            <v>D1</v>
          </cell>
          <cell r="K1360" t="str">
            <v>AKA PENGOL/KIL I</v>
          </cell>
          <cell r="L1360" t="str">
            <v>PLAJU</v>
          </cell>
          <cell r="M1360" t="str">
            <v>18/11/1985</v>
          </cell>
          <cell r="N1360" t="str">
            <v>E13131</v>
          </cell>
          <cell r="O1360" t="str">
            <v>P P</v>
          </cell>
          <cell r="P1360">
            <v>5</v>
          </cell>
          <cell r="Q1360">
            <v>5</v>
          </cell>
          <cell r="R1360">
            <v>5</v>
          </cell>
          <cell r="S1360">
            <v>15</v>
          </cell>
          <cell r="T1360">
            <v>4</v>
          </cell>
          <cell r="U1360">
            <v>2</v>
          </cell>
          <cell r="V1360">
            <v>0</v>
          </cell>
          <cell r="W1360">
            <v>44</v>
          </cell>
          <cell r="X1360">
            <v>42037</v>
          </cell>
        </row>
        <row r="1361">
          <cell r="A1361" t="str">
            <v>689824</v>
          </cell>
          <cell r="B1361" t="str">
            <v xml:space="preserve">M. LUBIS    </v>
          </cell>
          <cell r="C1361" t="str">
            <v>10</v>
          </cell>
          <cell r="D1361" t="str">
            <v>01/04/2003</v>
          </cell>
          <cell r="E1361" t="str">
            <v>PMK. FCCU</v>
          </cell>
          <cell r="F1361" t="str">
            <v>10</v>
          </cell>
          <cell r="G1361" t="str">
            <v>03/01/2000</v>
          </cell>
          <cell r="H1361">
            <v>23015</v>
          </cell>
          <cell r="I1361" t="str">
            <v>0000056656</v>
          </cell>
          <cell r="J1361" t="str">
            <v>SMA</v>
          </cell>
          <cell r="K1361" t="str">
            <v>SMA/PASPAL/IPA</v>
          </cell>
          <cell r="L1361" t="str">
            <v>SUNGAI GERONG</v>
          </cell>
          <cell r="M1361" t="str">
            <v>18/11/1985</v>
          </cell>
          <cell r="N1361" t="str">
            <v>E13112</v>
          </cell>
          <cell r="O1361" t="str">
            <v>CD &amp; L</v>
          </cell>
          <cell r="P1361">
            <v>6</v>
          </cell>
          <cell r="Q1361">
            <v>5</v>
          </cell>
          <cell r="R1361">
            <v>6</v>
          </cell>
          <cell r="S1361">
            <v>18.333333333333332</v>
          </cell>
          <cell r="T1361">
            <v>3</v>
          </cell>
          <cell r="U1361">
            <v>4</v>
          </cell>
          <cell r="V1361">
            <v>0</v>
          </cell>
          <cell r="W1361">
            <v>41</v>
          </cell>
          <cell r="X1361">
            <v>43104</v>
          </cell>
        </row>
        <row r="1362">
          <cell r="A1362" t="str">
            <v>689849</v>
          </cell>
          <cell r="B1362" t="str">
            <v xml:space="preserve">FARID RUSDI    </v>
          </cell>
          <cell r="C1362" t="str">
            <v>10</v>
          </cell>
          <cell r="D1362" t="str">
            <v>01/04/2001</v>
          </cell>
          <cell r="E1362" t="str">
            <v>AST. JAGA FCCU</v>
          </cell>
          <cell r="F1362" t="str">
            <v>08</v>
          </cell>
          <cell r="G1362" t="str">
            <v>03/01/2000</v>
          </cell>
          <cell r="H1362">
            <v>23344</v>
          </cell>
          <cell r="I1362" t="str">
            <v>0000066666</v>
          </cell>
          <cell r="J1362" t="str">
            <v>SMA</v>
          </cell>
          <cell r="K1362" t="str">
            <v>SMA/PASPAL/IPA</v>
          </cell>
          <cell r="L1362" t="str">
            <v>SUNGAI GERONG</v>
          </cell>
          <cell r="M1362" t="str">
            <v>18/11/1985</v>
          </cell>
          <cell r="N1362" t="str">
            <v>E13112</v>
          </cell>
          <cell r="O1362" t="str">
            <v>CD &amp; L</v>
          </cell>
          <cell r="P1362">
            <v>6</v>
          </cell>
          <cell r="Q1362">
            <v>6</v>
          </cell>
          <cell r="R1362">
            <v>6</v>
          </cell>
          <cell r="S1362">
            <v>20</v>
          </cell>
          <cell r="T1362">
            <v>3</v>
          </cell>
          <cell r="U1362">
            <v>4</v>
          </cell>
          <cell r="V1362">
            <v>-2</v>
          </cell>
          <cell r="W1362">
            <v>41</v>
          </cell>
          <cell r="X1362">
            <v>43433</v>
          </cell>
        </row>
        <row r="1363">
          <cell r="A1363" t="str">
            <v>689857</v>
          </cell>
          <cell r="B1363" t="str">
            <v xml:space="preserve">AKHMAD SYUKRI  S.T  </v>
          </cell>
          <cell r="C1363" t="str">
            <v>11</v>
          </cell>
          <cell r="D1363" t="str">
            <v>01/04/2001</v>
          </cell>
          <cell r="E1363" t="str">
            <v>PMK. CD-II / FLARE</v>
          </cell>
          <cell r="F1363" t="str">
            <v>10</v>
          </cell>
          <cell r="G1363" t="str">
            <v>01/08/2003</v>
          </cell>
          <cell r="H1363">
            <v>23349</v>
          </cell>
          <cell r="I1363" t="str">
            <v>0000066666</v>
          </cell>
          <cell r="J1363" t="str">
            <v>S1</v>
          </cell>
          <cell r="K1363" t="str">
            <v>TEKNIK KIMIA</v>
          </cell>
          <cell r="L1363" t="str">
            <v>PLAJU</v>
          </cell>
          <cell r="M1363" t="str">
            <v>18/11/1985</v>
          </cell>
          <cell r="N1363" t="str">
            <v>E13111</v>
          </cell>
          <cell r="O1363" t="str">
            <v>CD &amp; GP</v>
          </cell>
          <cell r="P1363">
            <v>6</v>
          </cell>
          <cell r="Q1363">
            <v>6</v>
          </cell>
          <cell r="R1363">
            <v>6</v>
          </cell>
          <cell r="S1363">
            <v>20</v>
          </cell>
          <cell r="T1363">
            <v>7</v>
          </cell>
          <cell r="U1363">
            <v>1</v>
          </cell>
          <cell r="V1363">
            <v>-1</v>
          </cell>
          <cell r="W1363">
            <v>41</v>
          </cell>
          <cell r="X1363">
            <v>43438</v>
          </cell>
        </row>
        <row r="1364">
          <cell r="A1364" t="str">
            <v>689865</v>
          </cell>
          <cell r="B1364" t="str">
            <v xml:space="preserve">ISKANDAR Z.  A.P  </v>
          </cell>
          <cell r="C1364" t="str">
            <v>10</v>
          </cell>
          <cell r="D1364" t="str">
            <v>01/04/2002</v>
          </cell>
          <cell r="E1364" t="str">
            <v>PMK. FCCU</v>
          </cell>
          <cell r="F1364" t="str">
            <v>10</v>
          </cell>
          <cell r="G1364" t="str">
            <v>03/01/2000</v>
          </cell>
          <cell r="H1364">
            <v>23159</v>
          </cell>
          <cell r="I1364" t="str">
            <v>0000056666</v>
          </cell>
          <cell r="J1364" t="str">
            <v>D1</v>
          </cell>
          <cell r="K1364" t="str">
            <v>AKA PENGOL/KIL I</v>
          </cell>
          <cell r="L1364" t="str">
            <v>SUNGAI GERONG</v>
          </cell>
          <cell r="M1364" t="str">
            <v>18/11/1985</v>
          </cell>
          <cell r="N1364" t="str">
            <v>E13112</v>
          </cell>
          <cell r="O1364" t="str">
            <v>CD &amp; L</v>
          </cell>
          <cell r="P1364">
            <v>6</v>
          </cell>
          <cell r="Q1364">
            <v>6</v>
          </cell>
          <cell r="R1364">
            <v>6</v>
          </cell>
          <cell r="S1364">
            <v>20</v>
          </cell>
          <cell r="T1364">
            <v>4</v>
          </cell>
          <cell r="U1364">
            <v>4</v>
          </cell>
          <cell r="V1364">
            <v>0</v>
          </cell>
          <cell r="W1364">
            <v>41</v>
          </cell>
          <cell r="X1364">
            <v>43248</v>
          </cell>
        </row>
        <row r="1365">
          <cell r="A1365" t="str">
            <v>689873</v>
          </cell>
          <cell r="B1365" t="str">
            <v xml:space="preserve">ZULKIFLI    </v>
          </cell>
          <cell r="C1365" t="str">
            <v>11</v>
          </cell>
          <cell r="D1365" t="str">
            <v>01/04/2001</v>
          </cell>
          <cell r="E1365" t="str">
            <v>PMK. CD-II / FLARE</v>
          </cell>
          <cell r="F1365" t="str">
            <v>10</v>
          </cell>
          <cell r="G1365" t="str">
            <v>01/08/2003</v>
          </cell>
          <cell r="H1365">
            <v>23815</v>
          </cell>
          <cell r="I1365" t="str">
            <v>0000066555</v>
          </cell>
          <cell r="J1365" t="str">
            <v>SMA</v>
          </cell>
          <cell r="K1365" t="str">
            <v>S.M.A-B/PASPAL</v>
          </cell>
          <cell r="L1365" t="str">
            <v>PLAJU</v>
          </cell>
          <cell r="M1365" t="str">
            <v>18/11/1985</v>
          </cell>
          <cell r="N1365" t="str">
            <v>E13111</v>
          </cell>
          <cell r="O1365" t="str">
            <v>CD &amp; GP</v>
          </cell>
          <cell r="P1365">
            <v>5</v>
          </cell>
          <cell r="Q1365">
            <v>5</v>
          </cell>
          <cell r="R1365">
            <v>5</v>
          </cell>
          <cell r="S1365">
            <v>15</v>
          </cell>
          <cell r="T1365">
            <v>3</v>
          </cell>
          <cell r="U1365">
            <v>1</v>
          </cell>
          <cell r="V1365">
            <v>-1</v>
          </cell>
          <cell r="W1365">
            <v>39</v>
          </cell>
          <cell r="X1365">
            <v>43904</v>
          </cell>
        </row>
        <row r="1366">
          <cell r="A1366" t="str">
            <v>689881</v>
          </cell>
          <cell r="B1366" t="str">
            <v xml:space="preserve">TONTOWI JAUHARI  A.P  </v>
          </cell>
          <cell r="C1366" t="str">
            <v>11</v>
          </cell>
          <cell r="D1366" t="str">
            <v>01/04/2000</v>
          </cell>
          <cell r="E1366" t="str">
            <v>PMK. STAB CAB</v>
          </cell>
          <cell r="F1366" t="str">
            <v>10</v>
          </cell>
          <cell r="G1366" t="str">
            <v>03/01/2000</v>
          </cell>
          <cell r="H1366">
            <v>23945</v>
          </cell>
          <cell r="I1366" t="str">
            <v>0000056655</v>
          </cell>
          <cell r="J1366" t="str">
            <v>D1</v>
          </cell>
          <cell r="K1366" t="str">
            <v>AKA PENGOL/KIL.I</v>
          </cell>
          <cell r="L1366" t="str">
            <v>PLAJU</v>
          </cell>
          <cell r="M1366" t="str">
            <v>18/11/1985</v>
          </cell>
          <cell r="N1366" t="str">
            <v>E13111</v>
          </cell>
          <cell r="O1366" t="str">
            <v>CD &amp; GP</v>
          </cell>
          <cell r="P1366">
            <v>6</v>
          </cell>
          <cell r="Q1366">
            <v>5</v>
          </cell>
          <cell r="R1366">
            <v>5</v>
          </cell>
          <cell r="S1366">
            <v>16.666666666666668</v>
          </cell>
          <cell r="T1366">
            <v>4</v>
          </cell>
          <cell r="U1366">
            <v>4</v>
          </cell>
          <cell r="V1366">
            <v>-1</v>
          </cell>
          <cell r="W1366">
            <v>39</v>
          </cell>
          <cell r="X1366">
            <v>44034</v>
          </cell>
        </row>
        <row r="1367">
          <cell r="A1367" t="str">
            <v>689898</v>
          </cell>
          <cell r="B1367" t="str">
            <v xml:space="preserve">SYAHWANDI    </v>
          </cell>
          <cell r="C1367" t="str">
            <v>10</v>
          </cell>
          <cell r="D1367" t="str">
            <v>01/04/2003</v>
          </cell>
          <cell r="E1367" t="str">
            <v>PMK.JAGA PROPYLENE N2,H2</v>
          </cell>
          <cell r="F1367" t="str">
            <v>10</v>
          </cell>
          <cell r="G1367" t="str">
            <v>16/09/2002</v>
          </cell>
          <cell r="H1367">
            <v>22487</v>
          </cell>
          <cell r="I1367" t="str">
            <v>0000055565</v>
          </cell>
          <cell r="J1367" t="str">
            <v>SMK</v>
          </cell>
          <cell r="K1367" t="str">
            <v>S.T.M  MESIN</v>
          </cell>
          <cell r="L1367" t="str">
            <v>PLAJU</v>
          </cell>
          <cell r="M1367" t="str">
            <v>18/11/1985</v>
          </cell>
          <cell r="N1367" t="str">
            <v>E13131</v>
          </cell>
          <cell r="O1367" t="str">
            <v>P P</v>
          </cell>
          <cell r="P1367">
            <v>5</v>
          </cell>
          <cell r="Q1367">
            <v>6</v>
          </cell>
          <cell r="R1367">
            <v>5</v>
          </cell>
          <cell r="S1367">
            <v>16.666666666666668</v>
          </cell>
          <cell r="T1367">
            <v>3</v>
          </cell>
          <cell r="U1367">
            <v>2</v>
          </cell>
          <cell r="V1367">
            <v>0</v>
          </cell>
          <cell r="W1367">
            <v>43</v>
          </cell>
          <cell r="X1367">
            <v>42576</v>
          </cell>
        </row>
        <row r="1368">
          <cell r="A1368" t="str">
            <v>689905</v>
          </cell>
          <cell r="B1368" t="str">
            <v xml:space="preserve">HUSAINI  SE  </v>
          </cell>
          <cell r="C1368" t="str">
            <v>10</v>
          </cell>
          <cell r="D1368" t="str">
            <v>01/10/2001</v>
          </cell>
          <cell r="E1368" t="str">
            <v>AST. OPERASI</v>
          </cell>
          <cell r="F1368" t="str">
            <v>08</v>
          </cell>
          <cell r="G1368" t="str">
            <v>01/10/2002</v>
          </cell>
          <cell r="H1368">
            <v>23986</v>
          </cell>
          <cell r="I1368" t="str">
            <v>0000066645</v>
          </cell>
          <cell r="J1368" t="str">
            <v>S1</v>
          </cell>
          <cell r="K1368" t="str">
            <v>EKONOMI MANAGEMENT</v>
          </cell>
          <cell r="L1368" t="str">
            <v>PLAJU</v>
          </cell>
          <cell r="M1368" t="str">
            <v>18/11/1985</v>
          </cell>
          <cell r="N1368" t="str">
            <v>E13760</v>
          </cell>
          <cell r="O1368" t="str">
            <v>DIKLAT</v>
          </cell>
          <cell r="P1368">
            <v>6</v>
          </cell>
          <cell r="Q1368">
            <v>4</v>
          </cell>
          <cell r="R1368">
            <v>5</v>
          </cell>
          <cell r="S1368">
            <v>15</v>
          </cell>
          <cell r="T1368">
            <v>7</v>
          </cell>
          <cell r="U1368">
            <v>2</v>
          </cell>
          <cell r="V1368">
            <v>-2</v>
          </cell>
          <cell r="W1368">
            <v>39</v>
          </cell>
          <cell r="X1368">
            <v>44075</v>
          </cell>
        </row>
        <row r="1369">
          <cell r="A1369" t="str">
            <v>689913</v>
          </cell>
          <cell r="B1369" t="str">
            <v xml:space="preserve">SAFWAN AZHARI  SH  </v>
          </cell>
          <cell r="C1369" t="str">
            <v>11</v>
          </cell>
          <cell r="D1369" t="str">
            <v>01/10/2001</v>
          </cell>
          <cell r="E1369" t="str">
            <v>PTR. PERPAJAKAN</v>
          </cell>
          <cell r="F1369" t="str">
            <v>10</v>
          </cell>
          <cell r="G1369" t="str">
            <v>01/07/2000</v>
          </cell>
          <cell r="H1369">
            <v>22547</v>
          </cell>
          <cell r="I1369" t="str">
            <v>0000065656</v>
          </cell>
          <cell r="J1369" t="str">
            <v>S1</v>
          </cell>
          <cell r="K1369" t="str">
            <v>HUKUM TATANEGARA</v>
          </cell>
          <cell r="L1369" t="str">
            <v>PLAJU</v>
          </cell>
          <cell r="M1369" t="str">
            <v>18/11/1985</v>
          </cell>
          <cell r="N1369" t="str">
            <v>E13610</v>
          </cell>
          <cell r="O1369" t="str">
            <v>H K P</v>
          </cell>
          <cell r="P1369">
            <v>6</v>
          </cell>
          <cell r="Q1369">
            <v>5</v>
          </cell>
          <cell r="R1369">
            <v>6</v>
          </cell>
          <cell r="S1369">
            <v>18.333333333333332</v>
          </cell>
          <cell r="T1369">
            <v>7</v>
          </cell>
          <cell r="U1369">
            <v>4</v>
          </cell>
          <cell r="V1369">
            <v>-1</v>
          </cell>
          <cell r="W1369">
            <v>43</v>
          </cell>
          <cell r="X1369">
            <v>42636</v>
          </cell>
        </row>
        <row r="1370">
          <cell r="A1370" t="str">
            <v>689921</v>
          </cell>
          <cell r="B1370" t="str">
            <v xml:space="preserve">RAHMAT RIDWAN    </v>
          </cell>
          <cell r="C1370" t="str">
            <v>11</v>
          </cell>
          <cell r="D1370" t="str">
            <v>01/04/2001</v>
          </cell>
          <cell r="E1370" t="str">
            <v>PMK. LOADING PL</v>
          </cell>
          <cell r="F1370" t="str">
            <v>10</v>
          </cell>
          <cell r="G1370" t="str">
            <v>01/10/2002</v>
          </cell>
          <cell r="H1370">
            <v>23238</v>
          </cell>
          <cell r="I1370" t="str">
            <v>0000066566</v>
          </cell>
          <cell r="J1370" t="str">
            <v>SMA</v>
          </cell>
          <cell r="K1370" t="str">
            <v>SMA/PASPAL/IPA</v>
          </cell>
          <cell r="L1370" t="str">
            <v>PLAJU</v>
          </cell>
          <cell r="M1370" t="str">
            <v>18/11/1985</v>
          </cell>
          <cell r="N1370" t="str">
            <v>E13119</v>
          </cell>
          <cell r="O1370" t="str">
            <v>I T P</v>
          </cell>
          <cell r="P1370">
            <v>5</v>
          </cell>
          <cell r="Q1370">
            <v>6</v>
          </cell>
          <cell r="R1370">
            <v>6</v>
          </cell>
          <cell r="S1370">
            <v>18.333333333333332</v>
          </cell>
          <cell r="T1370">
            <v>3</v>
          </cell>
          <cell r="U1370">
            <v>2</v>
          </cell>
          <cell r="V1370">
            <v>-1</v>
          </cell>
          <cell r="W1370">
            <v>41</v>
          </cell>
          <cell r="X1370">
            <v>43327</v>
          </cell>
        </row>
        <row r="1371">
          <cell r="A1371" t="str">
            <v>689938</v>
          </cell>
          <cell r="B1371" t="str">
            <v xml:space="preserve">ABU YAZID    </v>
          </cell>
          <cell r="C1371" t="str">
            <v>11</v>
          </cell>
          <cell r="D1371" t="str">
            <v>01/04/2001</v>
          </cell>
          <cell r="E1371" t="str">
            <v>PMK. AREA-1  SEI.GERONG</v>
          </cell>
          <cell r="F1371" t="str">
            <v>10</v>
          </cell>
          <cell r="G1371" t="str">
            <v>01/09/2003</v>
          </cell>
          <cell r="H1371">
            <v>22780</v>
          </cell>
          <cell r="I1371" t="str">
            <v>0000066555</v>
          </cell>
          <cell r="J1371" t="str">
            <v>SMA</v>
          </cell>
          <cell r="K1371" t="str">
            <v>S.M.A-B/PASPAL</v>
          </cell>
          <cell r="L1371" t="str">
            <v>PLAJU</v>
          </cell>
          <cell r="M1371" t="str">
            <v>18/11/1985</v>
          </cell>
          <cell r="N1371" t="str">
            <v>E13119</v>
          </cell>
          <cell r="O1371" t="str">
            <v>I T P</v>
          </cell>
          <cell r="P1371">
            <v>5</v>
          </cell>
          <cell r="Q1371">
            <v>5</v>
          </cell>
          <cell r="R1371">
            <v>5</v>
          </cell>
          <cell r="S1371">
            <v>15</v>
          </cell>
          <cell r="T1371">
            <v>3</v>
          </cell>
          <cell r="U1371">
            <v>1</v>
          </cell>
          <cell r="V1371">
            <v>-1</v>
          </cell>
          <cell r="W1371">
            <v>42</v>
          </cell>
          <cell r="X1371">
            <v>42869</v>
          </cell>
        </row>
        <row r="1372">
          <cell r="A1372" t="str">
            <v>689946</v>
          </cell>
          <cell r="B1372" t="str">
            <v xml:space="preserve">SUGIAT WIYONO  SH  </v>
          </cell>
          <cell r="C1372" t="str">
            <v>10</v>
          </cell>
          <cell r="D1372" t="str">
            <v>01/04/2002</v>
          </cell>
          <cell r="E1372" t="str">
            <v>ANL. NORMA &amp; SYARAT KERJA</v>
          </cell>
          <cell r="F1372" t="str">
            <v>09</v>
          </cell>
          <cell r="G1372" t="str">
            <v>03/01/2000</v>
          </cell>
          <cell r="H1372">
            <v>21051</v>
          </cell>
          <cell r="I1372" t="str">
            <v>0000056655</v>
          </cell>
          <cell r="J1372" t="str">
            <v>S1</v>
          </cell>
          <cell r="K1372" t="str">
            <v>HUKUM PERDATA</v>
          </cell>
          <cell r="L1372" t="str">
            <v>PLAJU</v>
          </cell>
          <cell r="M1372" t="str">
            <v>18/11/1985</v>
          </cell>
          <cell r="N1372" t="str">
            <v>E13730</v>
          </cell>
          <cell r="O1372" t="str">
            <v>H I K</v>
          </cell>
          <cell r="P1372">
            <v>6</v>
          </cell>
          <cell r="Q1372">
            <v>5</v>
          </cell>
          <cell r="R1372">
            <v>5</v>
          </cell>
          <cell r="S1372">
            <v>16.666666666666668</v>
          </cell>
          <cell r="T1372">
            <v>7</v>
          </cell>
          <cell r="U1372">
            <v>4</v>
          </cell>
          <cell r="V1372">
            <v>-1</v>
          </cell>
          <cell r="W1372">
            <v>47</v>
          </cell>
          <cell r="X1372">
            <v>41140</v>
          </cell>
        </row>
        <row r="1373">
          <cell r="A1373" t="str">
            <v>689962</v>
          </cell>
          <cell r="B1373" t="str">
            <v xml:space="preserve">S U K R I  SSOS  </v>
          </cell>
          <cell r="C1373" t="str">
            <v>11</v>
          </cell>
          <cell r="D1373" t="str">
            <v>01/04/2001</v>
          </cell>
          <cell r="E1373" t="str">
            <v>SEKRETARIS MANAJER UMUM</v>
          </cell>
          <cell r="F1373" t="str">
            <v>09</v>
          </cell>
          <cell r="G1373" t="str">
            <v>01/04/2003</v>
          </cell>
          <cell r="H1373">
            <v>24421</v>
          </cell>
          <cell r="I1373" t="str">
            <v>0000066556</v>
          </cell>
          <cell r="J1373" t="str">
            <v>S1</v>
          </cell>
          <cell r="K1373" t="str">
            <v>SARJANA ILMU KOMUNIKASI</v>
          </cell>
          <cell r="L1373" t="str">
            <v>PLAJU</v>
          </cell>
          <cell r="M1373" t="str">
            <v>18/11/1985</v>
          </cell>
          <cell r="N1373" t="str">
            <v>E13600</v>
          </cell>
          <cell r="O1373" t="str">
            <v>UMUM UP-III</v>
          </cell>
          <cell r="P1373">
            <v>5</v>
          </cell>
          <cell r="Q1373">
            <v>5</v>
          </cell>
          <cell r="R1373">
            <v>6</v>
          </cell>
          <cell r="S1373">
            <v>16.666666666666668</v>
          </cell>
          <cell r="T1373">
            <v>7</v>
          </cell>
          <cell r="U1373">
            <v>1</v>
          </cell>
          <cell r="V1373">
            <v>-2</v>
          </cell>
          <cell r="W1373">
            <v>38</v>
          </cell>
          <cell r="X1373">
            <v>44510</v>
          </cell>
        </row>
        <row r="1374">
          <cell r="A1374" t="str">
            <v>689979</v>
          </cell>
          <cell r="B1374" t="str">
            <v xml:space="preserve">A. HIDAYAT A    </v>
          </cell>
          <cell r="C1374" t="str">
            <v>10</v>
          </cell>
          <cell r="D1374" t="str">
            <v>01/04/2002</v>
          </cell>
          <cell r="E1374" t="str">
            <v>AST. LE &amp; TREAT</v>
          </cell>
          <cell r="F1374" t="str">
            <v>08</v>
          </cell>
          <cell r="G1374" t="str">
            <v>19/03/2003</v>
          </cell>
          <cell r="H1374">
            <v>22917</v>
          </cell>
          <cell r="I1374" t="str">
            <v>0000056666</v>
          </cell>
          <cell r="J1374" t="str">
            <v>SMA</v>
          </cell>
          <cell r="K1374" t="str">
            <v>SMA/PASPAL/IPA</v>
          </cell>
          <cell r="L1374" t="str">
            <v>SUNGAI GERONG</v>
          </cell>
          <cell r="M1374" t="str">
            <v>18/11/1985</v>
          </cell>
          <cell r="N1374" t="str">
            <v>E13112</v>
          </cell>
          <cell r="O1374" t="str">
            <v>CD &amp; L</v>
          </cell>
          <cell r="P1374">
            <v>6</v>
          </cell>
          <cell r="Q1374">
            <v>6</v>
          </cell>
          <cell r="R1374">
            <v>6</v>
          </cell>
          <cell r="S1374">
            <v>20</v>
          </cell>
          <cell r="T1374">
            <v>3</v>
          </cell>
          <cell r="U1374">
            <v>1</v>
          </cell>
          <cell r="V1374">
            <v>-2</v>
          </cell>
          <cell r="W1374">
            <v>42</v>
          </cell>
          <cell r="X1374">
            <v>43006</v>
          </cell>
        </row>
        <row r="1375">
          <cell r="A1375" t="str">
            <v>689987</v>
          </cell>
          <cell r="B1375" t="str">
            <v xml:space="preserve">A D A M  A.MA  </v>
          </cell>
          <cell r="C1375" t="str">
            <v>11</v>
          </cell>
          <cell r="D1375" t="str">
            <v>01/04/2002</v>
          </cell>
          <cell r="E1375" t="str">
            <v>PMK. PANEL CDU-V</v>
          </cell>
          <cell r="F1375" t="str">
            <v>10</v>
          </cell>
          <cell r="G1375" t="str">
            <v>01/08/2003</v>
          </cell>
          <cell r="H1375">
            <v>21980</v>
          </cell>
          <cell r="I1375" t="str">
            <v>0000064566</v>
          </cell>
          <cell r="J1375" t="str">
            <v>D2</v>
          </cell>
          <cell r="K1375" t="str">
            <v>AKA PENGOL/KIL II</v>
          </cell>
          <cell r="L1375" t="str">
            <v>PLAJU</v>
          </cell>
          <cell r="M1375" t="str">
            <v>18/11/1985</v>
          </cell>
          <cell r="N1375" t="str">
            <v>E13111</v>
          </cell>
          <cell r="O1375" t="str">
            <v>CD &amp; GP</v>
          </cell>
          <cell r="P1375">
            <v>5</v>
          </cell>
          <cell r="Q1375">
            <v>6</v>
          </cell>
          <cell r="R1375">
            <v>6</v>
          </cell>
          <cell r="S1375">
            <v>18.333333333333332</v>
          </cell>
          <cell r="T1375">
            <v>5</v>
          </cell>
          <cell r="U1375">
            <v>1</v>
          </cell>
          <cell r="V1375">
            <v>-1</v>
          </cell>
          <cell r="W1375">
            <v>44</v>
          </cell>
          <cell r="X1375">
            <v>42068</v>
          </cell>
        </row>
        <row r="1376">
          <cell r="A1376" t="str">
            <v>689995</v>
          </cell>
          <cell r="B1376" t="str">
            <v xml:space="preserve">Z U H D I    </v>
          </cell>
          <cell r="C1376" t="str">
            <v>11</v>
          </cell>
          <cell r="D1376" t="str">
            <v>01/04/2001</v>
          </cell>
          <cell r="E1376" t="str">
            <v>PMK. SAU &amp; ALKYLASI</v>
          </cell>
          <cell r="F1376" t="str">
            <v>10</v>
          </cell>
          <cell r="G1376" t="str">
            <v>01/08/2003</v>
          </cell>
          <cell r="H1376">
            <v>23405</v>
          </cell>
          <cell r="I1376" t="str">
            <v>0000056565</v>
          </cell>
          <cell r="J1376" t="str">
            <v>SMA</v>
          </cell>
          <cell r="K1376" t="str">
            <v>SMA/PASPAL/IPA</v>
          </cell>
          <cell r="L1376" t="str">
            <v>PLAJU</v>
          </cell>
          <cell r="M1376" t="str">
            <v>18/11/1985</v>
          </cell>
          <cell r="N1376" t="str">
            <v>E13111</v>
          </cell>
          <cell r="O1376" t="str">
            <v>CD &amp; GP</v>
          </cell>
          <cell r="P1376">
            <v>5</v>
          </cell>
          <cell r="Q1376">
            <v>6</v>
          </cell>
          <cell r="R1376">
            <v>5</v>
          </cell>
          <cell r="S1376">
            <v>16.666666666666668</v>
          </cell>
          <cell r="T1376">
            <v>3</v>
          </cell>
          <cell r="U1376">
            <v>1</v>
          </cell>
          <cell r="V1376">
            <v>-1</v>
          </cell>
          <cell r="W1376">
            <v>40</v>
          </cell>
          <cell r="X1376">
            <v>43494</v>
          </cell>
        </row>
        <row r="1377">
          <cell r="A1377" t="str">
            <v>690009</v>
          </cell>
          <cell r="B1377" t="str">
            <v xml:space="preserve">A M Z O N I  A.P  </v>
          </cell>
          <cell r="C1377" t="str">
            <v>11</v>
          </cell>
          <cell r="D1377" t="str">
            <v>01/04/2001</v>
          </cell>
          <cell r="E1377" t="str">
            <v>OPR. TANK RPM - R</v>
          </cell>
          <cell r="F1377" t="str">
            <v>11</v>
          </cell>
          <cell r="G1377" t="str">
            <v>03/01/2000</v>
          </cell>
          <cell r="H1377">
            <v>23481</v>
          </cell>
          <cell r="I1377" t="str">
            <v>0000056566</v>
          </cell>
          <cell r="J1377" t="str">
            <v>D1</v>
          </cell>
          <cell r="K1377" t="str">
            <v>AKA PENGOL/KIL I</v>
          </cell>
          <cell r="L1377" t="str">
            <v>PLAJU</v>
          </cell>
          <cell r="M1377" t="str">
            <v>18/11/1985</v>
          </cell>
          <cell r="N1377" t="str">
            <v>E13119</v>
          </cell>
          <cell r="O1377" t="str">
            <v>I T P</v>
          </cell>
          <cell r="P1377">
            <v>5</v>
          </cell>
          <cell r="Q1377">
            <v>6</v>
          </cell>
          <cell r="R1377">
            <v>6</v>
          </cell>
          <cell r="S1377">
            <v>18.333333333333332</v>
          </cell>
          <cell r="T1377">
            <v>4</v>
          </cell>
          <cell r="U1377">
            <v>4</v>
          </cell>
          <cell r="V1377">
            <v>0</v>
          </cell>
          <cell r="W1377">
            <v>40</v>
          </cell>
          <cell r="X1377">
            <v>43569</v>
          </cell>
        </row>
        <row r="1378">
          <cell r="A1378" t="str">
            <v>690033</v>
          </cell>
          <cell r="B1378" t="str">
            <v xml:space="preserve">INDRAJAYA  A.MD  </v>
          </cell>
          <cell r="C1378" t="str">
            <v>11</v>
          </cell>
          <cell r="D1378" t="str">
            <v>01/04/2001</v>
          </cell>
          <cell r="E1378" t="str">
            <v>PMK. AREA.II S.GERONG</v>
          </cell>
          <cell r="F1378" t="str">
            <v>10</v>
          </cell>
          <cell r="G1378" t="str">
            <v>01/05/2001</v>
          </cell>
          <cell r="H1378">
            <v>23564</v>
          </cell>
          <cell r="I1378" t="str">
            <v>0000056555</v>
          </cell>
          <cell r="J1378" t="str">
            <v>D2</v>
          </cell>
          <cell r="K1378" t="str">
            <v>AKA PENGOL/KIL.III</v>
          </cell>
          <cell r="L1378" t="str">
            <v>PLAJU</v>
          </cell>
          <cell r="M1378" t="str">
            <v>18/11/1985</v>
          </cell>
          <cell r="N1378" t="str">
            <v>E13119</v>
          </cell>
          <cell r="O1378" t="str">
            <v>I T P</v>
          </cell>
          <cell r="P1378">
            <v>5</v>
          </cell>
          <cell r="Q1378">
            <v>5</v>
          </cell>
          <cell r="R1378">
            <v>5</v>
          </cell>
          <cell r="S1378">
            <v>15</v>
          </cell>
          <cell r="T1378">
            <v>5</v>
          </cell>
          <cell r="U1378">
            <v>3</v>
          </cell>
          <cell r="V1378">
            <v>-1</v>
          </cell>
          <cell r="W1378">
            <v>40</v>
          </cell>
          <cell r="X1378">
            <v>43652</v>
          </cell>
        </row>
        <row r="1379">
          <cell r="A1379" t="str">
            <v>690041</v>
          </cell>
          <cell r="B1379" t="str">
            <v xml:space="preserve">ARIEF YULIANSYAH  SE  </v>
          </cell>
          <cell r="C1379" t="str">
            <v>10</v>
          </cell>
          <cell r="D1379" t="str">
            <v>01/04/2001</v>
          </cell>
          <cell r="E1379" t="str">
            <v>AST. PAS,AKOMADASI&amp;FORMAL</v>
          </cell>
          <cell r="F1379" t="str">
            <v>08</v>
          </cell>
          <cell r="G1379" t="str">
            <v>01/10/2002</v>
          </cell>
          <cell r="H1379">
            <v>23923</v>
          </cell>
          <cell r="I1379" t="str">
            <v>0000066666</v>
          </cell>
          <cell r="J1379" t="str">
            <v>S1</v>
          </cell>
          <cell r="K1379" t="str">
            <v>EKONOMI MANAGEMENT</v>
          </cell>
          <cell r="L1379" t="str">
            <v>PLAJU</v>
          </cell>
          <cell r="M1379" t="str">
            <v>16/01/1986</v>
          </cell>
          <cell r="N1379" t="str">
            <v>E13730</v>
          </cell>
          <cell r="O1379" t="str">
            <v>H I K</v>
          </cell>
          <cell r="P1379">
            <v>6</v>
          </cell>
          <cell r="Q1379">
            <v>6</v>
          </cell>
          <cell r="R1379">
            <v>6</v>
          </cell>
          <cell r="S1379">
            <v>20</v>
          </cell>
          <cell r="T1379">
            <v>7</v>
          </cell>
          <cell r="U1379">
            <v>2</v>
          </cell>
          <cell r="V1379">
            <v>-2</v>
          </cell>
          <cell r="W1379">
            <v>39</v>
          </cell>
          <cell r="X1379">
            <v>44012</v>
          </cell>
        </row>
        <row r="1380">
          <cell r="A1380" t="str">
            <v>690058</v>
          </cell>
          <cell r="B1380" t="str">
            <v xml:space="preserve">MUHAMMAD ALI    </v>
          </cell>
          <cell r="C1380" t="str">
            <v>11</v>
          </cell>
          <cell r="D1380" t="str">
            <v>01/04/2000</v>
          </cell>
          <cell r="E1380" t="str">
            <v>PEMUKA DATA</v>
          </cell>
          <cell r="F1380" t="str">
            <v>10</v>
          </cell>
          <cell r="G1380" t="str">
            <v>15/07/2002</v>
          </cell>
          <cell r="H1380">
            <v>21284</v>
          </cell>
          <cell r="I1380" t="str">
            <v>0000065655</v>
          </cell>
          <cell r="J1380" t="str">
            <v>SMK</v>
          </cell>
          <cell r="K1380" t="str">
            <v>S.T.M  MESIN</v>
          </cell>
          <cell r="L1380" t="str">
            <v>PLAJU</v>
          </cell>
          <cell r="M1380" t="str">
            <v>18/11/1985</v>
          </cell>
          <cell r="N1380" t="str">
            <v>E13A90</v>
          </cell>
          <cell r="O1380" t="str">
            <v>ENJ. PEM</v>
          </cell>
          <cell r="P1380">
            <v>6</v>
          </cell>
          <cell r="Q1380">
            <v>5</v>
          </cell>
          <cell r="R1380">
            <v>5</v>
          </cell>
          <cell r="S1380">
            <v>16.666666666666668</v>
          </cell>
          <cell r="T1380">
            <v>3</v>
          </cell>
          <cell r="U1380">
            <v>2</v>
          </cell>
          <cell r="V1380">
            <v>-1</v>
          </cell>
          <cell r="W1380">
            <v>46</v>
          </cell>
          <cell r="X1380">
            <v>41373</v>
          </cell>
        </row>
        <row r="1381">
          <cell r="A1381" t="str">
            <v>690066</v>
          </cell>
          <cell r="B1381" t="str">
            <v xml:space="preserve">ZULKARNAIN HAYAT    </v>
          </cell>
          <cell r="C1381" t="str">
            <v>11</v>
          </cell>
          <cell r="D1381" t="str">
            <v>01/10/1999</v>
          </cell>
          <cell r="E1381" t="str">
            <v>PMK. COMP &amp; MAB</v>
          </cell>
          <cell r="F1381" t="str">
            <v>10</v>
          </cell>
          <cell r="G1381" t="str">
            <v>03/01/2000</v>
          </cell>
          <cell r="H1381">
            <v>22051</v>
          </cell>
          <cell r="I1381" t="str">
            <v>0000055565</v>
          </cell>
          <cell r="J1381" t="str">
            <v>SMK</v>
          </cell>
          <cell r="K1381" t="str">
            <v>STM/BGN GEDUNG</v>
          </cell>
          <cell r="L1381" t="str">
            <v>SUNGAI GERONG</v>
          </cell>
          <cell r="M1381" t="str">
            <v>18/11/1985</v>
          </cell>
          <cell r="N1381" t="str">
            <v>E13112</v>
          </cell>
          <cell r="O1381" t="str">
            <v>CD &amp; L</v>
          </cell>
          <cell r="P1381">
            <v>5</v>
          </cell>
          <cell r="Q1381">
            <v>6</v>
          </cell>
          <cell r="R1381">
            <v>5</v>
          </cell>
          <cell r="S1381">
            <v>16.666666666666668</v>
          </cell>
          <cell r="T1381">
            <v>3</v>
          </cell>
          <cell r="U1381">
            <v>4</v>
          </cell>
          <cell r="V1381">
            <v>-1</v>
          </cell>
          <cell r="W1381">
            <v>44</v>
          </cell>
          <cell r="X1381">
            <v>42139</v>
          </cell>
        </row>
        <row r="1382">
          <cell r="A1382" t="str">
            <v>690074</v>
          </cell>
          <cell r="B1382" t="str">
            <v xml:space="preserve">HAIRUL ATMAJA    </v>
          </cell>
          <cell r="C1382" t="str">
            <v>10</v>
          </cell>
          <cell r="D1382" t="str">
            <v>01/04/2002</v>
          </cell>
          <cell r="E1382" t="str">
            <v>PMK. PANEL</v>
          </cell>
          <cell r="F1382" t="str">
            <v>10</v>
          </cell>
          <cell r="G1382" t="str">
            <v>03/01/2000</v>
          </cell>
          <cell r="H1382">
            <v>21871</v>
          </cell>
          <cell r="I1382" t="str">
            <v>0000056666</v>
          </cell>
          <cell r="J1382" t="str">
            <v>SMK</v>
          </cell>
          <cell r="K1382" t="str">
            <v>S.T.M  MESIN</v>
          </cell>
          <cell r="L1382" t="str">
            <v>SUNGAI GERONG</v>
          </cell>
          <cell r="M1382" t="str">
            <v>18/11/1985</v>
          </cell>
          <cell r="N1382" t="str">
            <v>E13112</v>
          </cell>
          <cell r="O1382" t="str">
            <v>CD &amp; L</v>
          </cell>
          <cell r="P1382">
            <v>6</v>
          </cell>
          <cell r="Q1382">
            <v>6</v>
          </cell>
          <cell r="R1382">
            <v>6</v>
          </cell>
          <cell r="S1382">
            <v>20</v>
          </cell>
          <cell r="T1382">
            <v>3</v>
          </cell>
          <cell r="U1382">
            <v>4</v>
          </cell>
          <cell r="V1382">
            <v>0</v>
          </cell>
          <cell r="W1382">
            <v>45</v>
          </cell>
          <cell r="X1382">
            <v>41960</v>
          </cell>
        </row>
        <row r="1383">
          <cell r="A1383" t="str">
            <v>690082</v>
          </cell>
          <cell r="B1383" t="str">
            <v xml:space="preserve">BAHARUDDIN    </v>
          </cell>
          <cell r="C1383" t="str">
            <v>10</v>
          </cell>
          <cell r="D1383" t="str">
            <v>01/04/2003</v>
          </cell>
          <cell r="E1383" t="str">
            <v>TEK.ROT.EQUIP AREA-A</v>
          </cell>
          <cell r="F1383" t="str">
            <v>10</v>
          </cell>
          <cell r="G1383" t="str">
            <v>31/12/2000</v>
          </cell>
          <cell r="H1383">
            <v>22559</v>
          </cell>
          <cell r="I1383" t="str">
            <v>0000056556</v>
          </cell>
          <cell r="J1383" t="str">
            <v>SMK</v>
          </cell>
          <cell r="K1383" t="str">
            <v>S.T.M  LISTRIK</v>
          </cell>
          <cell r="L1383" t="str">
            <v>SUNGAI GERONG</v>
          </cell>
          <cell r="M1383" t="str">
            <v>18/11/1985</v>
          </cell>
          <cell r="N1383" t="str">
            <v>E13A40</v>
          </cell>
          <cell r="O1383" t="str">
            <v>PEM-III</v>
          </cell>
          <cell r="P1383">
            <v>5</v>
          </cell>
          <cell r="Q1383">
            <v>5</v>
          </cell>
          <cell r="R1383">
            <v>6</v>
          </cell>
          <cell r="S1383">
            <v>16.666666666666668</v>
          </cell>
          <cell r="T1383">
            <v>3</v>
          </cell>
          <cell r="U1383">
            <v>4</v>
          </cell>
          <cell r="V1383">
            <v>0</v>
          </cell>
          <cell r="W1383">
            <v>43</v>
          </cell>
          <cell r="X1383">
            <v>42648</v>
          </cell>
        </row>
        <row r="1384">
          <cell r="A1384" t="str">
            <v>690099</v>
          </cell>
          <cell r="B1384" t="str">
            <v xml:space="preserve">MALYADI  IR  </v>
          </cell>
          <cell r="C1384" t="str">
            <v>10</v>
          </cell>
          <cell r="D1384" t="str">
            <v>01/04/2003</v>
          </cell>
          <cell r="E1384" t="str">
            <v>TEK. NRE/SIP. AREA-C</v>
          </cell>
          <cell r="F1384" t="str">
            <v>10</v>
          </cell>
          <cell r="G1384" t="str">
            <v>31/12/2000</v>
          </cell>
          <cell r="H1384">
            <v>21874</v>
          </cell>
          <cell r="I1384" t="str">
            <v>0000066545</v>
          </cell>
          <cell r="J1384" t="str">
            <v>S1</v>
          </cell>
          <cell r="K1384" t="str">
            <v>TEKNIK SIPIL</v>
          </cell>
          <cell r="L1384" t="str">
            <v>PLAJU</v>
          </cell>
          <cell r="M1384" t="str">
            <v>18/11/1985</v>
          </cell>
          <cell r="N1384" t="str">
            <v>E13A20</v>
          </cell>
          <cell r="O1384" t="str">
            <v>PEM-I</v>
          </cell>
          <cell r="P1384">
            <v>5</v>
          </cell>
          <cell r="Q1384">
            <v>4</v>
          </cell>
          <cell r="R1384">
            <v>5</v>
          </cell>
          <cell r="S1384">
            <v>13.333333333333334</v>
          </cell>
          <cell r="T1384">
            <v>7</v>
          </cell>
          <cell r="U1384">
            <v>4</v>
          </cell>
          <cell r="V1384">
            <v>0</v>
          </cell>
          <cell r="W1384">
            <v>45</v>
          </cell>
          <cell r="X1384">
            <v>41963</v>
          </cell>
        </row>
        <row r="1385">
          <cell r="A1385" t="str">
            <v>690114</v>
          </cell>
          <cell r="B1385" t="str">
            <v xml:space="preserve">KIRNO YULIANTO  A.MA  </v>
          </cell>
          <cell r="C1385" t="str">
            <v>10</v>
          </cell>
          <cell r="D1385" t="str">
            <v>01/04/2002</v>
          </cell>
          <cell r="E1385" t="str">
            <v>TEK.ROT.EQUIP. AREA-A</v>
          </cell>
          <cell r="F1385" t="str">
            <v>10</v>
          </cell>
          <cell r="G1385" t="str">
            <v>31/12/2000</v>
          </cell>
          <cell r="H1385">
            <v>23580</v>
          </cell>
          <cell r="I1385" t="str">
            <v>0000056665</v>
          </cell>
          <cell r="J1385" t="str">
            <v>D2</v>
          </cell>
          <cell r="K1385" t="str">
            <v>AKA TEK. MESIN KILANG II</v>
          </cell>
          <cell r="L1385" t="str">
            <v>SUNGAI GERONG</v>
          </cell>
          <cell r="M1385" t="str">
            <v>18/11/1985</v>
          </cell>
          <cell r="N1385" t="str">
            <v>E13A40</v>
          </cell>
          <cell r="O1385" t="str">
            <v>PEM-III</v>
          </cell>
          <cell r="P1385">
            <v>6</v>
          </cell>
          <cell r="Q1385">
            <v>6</v>
          </cell>
          <cell r="R1385">
            <v>5</v>
          </cell>
          <cell r="S1385">
            <v>18.333333333333332</v>
          </cell>
          <cell r="T1385">
            <v>5</v>
          </cell>
          <cell r="U1385">
            <v>4</v>
          </cell>
          <cell r="V1385">
            <v>0</v>
          </cell>
          <cell r="W1385">
            <v>40</v>
          </cell>
          <cell r="X1385">
            <v>43668</v>
          </cell>
        </row>
        <row r="1386">
          <cell r="A1386" t="str">
            <v>690122</v>
          </cell>
          <cell r="B1386" t="str">
            <v xml:space="preserve">M. NURHASANUDDIN    </v>
          </cell>
          <cell r="C1386" t="str">
            <v>11</v>
          </cell>
          <cell r="D1386" t="str">
            <v>01/04/2001</v>
          </cell>
          <cell r="E1386" t="str">
            <v>PEMUKA PANEL CDU-V</v>
          </cell>
          <cell r="F1386" t="str">
            <v>10</v>
          </cell>
          <cell r="G1386" t="str">
            <v>01/08/2003</v>
          </cell>
          <cell r="H1386">
            <v>21909</v>
          </cell>
          <cell r="I1386" t="str">
            <v>0000056666</v>
          </cell>
          <cell r="J1386" t="str">
            <v>SMK</v>
          </cell>
          <cell r="K1386" t="str">
            <v>S.T.M  LISTRIK</v>
          </cell>
          <cell r="L1386" t="str">
            <v>PLAJU</v>
          </cell>
          <cell r="M1386" t="str">
            <v>18/11/1985</v>
          </cell>
          <cell r="N1386" t="str">
            <v>E13111</v>
          </cell>
          <cell r="O1386" t="str">
            <v>CD &amp; GP</v>
          </cell>
          <cell r="P1386">
            <v>6</v>
          </cell>
          <cell r="Q1386">
            <v>6</v>
          </cell>
          <cell r="R1386">
            <v>6</v>
          </cell>
          <cell r="S1386">
            <v>20</v>
          </cell>
          <cell r="T1386">
            <v>3</v>
          </cell>
          <cell r="U1386">
            <v>1</v>
          </cell>
          <cell r="V1386">
            <v>-1</v>
          </cell>
          <cell r="W1386">
            <v>45</v>
          </cell>
          <cell r="X1386">
            <v>41998</v>
          </cell>
        </row>
        <row r="1387">
          <cell r="A1387" t="str">
            <v>690147</v>
          </cell>
          <cell r="B1387" t="str">
            <v xml:space="preserve">SUMARJI  A.MA  </v>
          </cell>
          <cell r="C1387" t="str">
            <v>10</v>
          </cell>
          <cell r="D1387" t="str">
            <v>01/10/2003</v>
          </cell>
          <cell r="E1387" t="str">
            <v>PMK. BOILER 9 - 11</v>
          </cell>
          <cell r="F1387" t="str">
            <v>10</v>
          </cell>
          <cell r="G1387" t="str">
            <v>01/10/2002</v>
          </cell>
          <cell r="H1387">
            <v>23838</v>
          </cell>
          <cell r="I1387" t="str">
            <v>0000055654</v>
          </cell>
          <cell r="J1387" t="str">
            <v>D2</v>
          </cell>
          <cell r="K1387" t="str">
            <v>AKA TEK. MESIN KILANG II</v>
          </cell>
          <cell r="L1387" t="str">
            <v>PLAJU</v>
          </cell>
          <cell r="M1387" t="str">
            <v>18/11/1985</v>
          </cell>
          <cell r="N1387" t="str">
            <v>E13118</v>
          </cell>
          <cell r="O1387" t="str">
            <v>U T L</v>
          </cell>
          <cell r="P1387">
            <v>6</v>
          </cell>
          <cell r="Q1387">
            <v>5</v>
          </cell>
          <cell r="R1387">
            <v>4</v>
          </cell>
          <cell r="S1387">
            <v>15</v>
          </cell>
          <cell r="T1387">
            <v>5</v>
          </cell>
          <cell r="U1387">
            <v>2</v>
          </cell>
          <cell r="V1387">
            <v>0</v>
          </cell>
          <cell r="W1387">
            <v>39</v>
          </cell>
          <cell r="X1387">
            <v>43927</v>
          </cell>
        </row>
        <row r="1388">
          <cell r="A1388" t="str">
            <v>690155</v>
          </cell>
          <cell r="B1388" t="str">
            <v xml:space="preserve">MAULANA S.    </v>
          </cell>
          <cell r="C1388" t="str">
            <v>11</v>
          </cell>
          <cell r="D1388" t="str">
            <v>01/04/2001</v>
          </cell>
          <cell r="E1388" t="str">
            <v>PEMUKA PANEL CDU-V</v>
          </cell>
          <cell r="F1388" t="str">
            <v>10</v>
          </cell>
          <cell r="G1388" t="str">
            <v>01/08/2003</v>
          </cell>
          <cell r="H1388">
            <v>22517</v>
          </cell>
          <cell r="I1388" t="str">
            <v>0000066565</v>
          </cell>
          <cell r="J1388" t="str">
            <v>SMA</v>
          </cell>
          <cell r="K1388" t="str">
            <v>SMA/PASPAL/IPA</v>
          </cell>
          <cell r="L1388" t="str">
            <v>PLAJU</v>
          </cell>
          <cell r="M1388" t="str">
            <v>18/11/1985</v>
          </cell>
          <cell r="N1388" t="str">
            <v>E13111</v>
          </cell>
          <cell r="O1388" t="str">
            <v>CD &amp; GP</v>
          </cell>
          <cell r="P1388">
            <v>5</v>
          </cell>
          <cell r="Q1388">
            <v>6</v>
          </cell>
          <cell r="R1388">
            <v>5</v>
          </cell>
          <cell r="S1388">
            <v>16.666666666666668</v>
          </cell>
          <cell r="T1388">
            <v>3</v>
          </cell>
          <cell r="U1388">
            <v>1</v>
          </cell>
          <cell r="V1388">
            <v>-1</v>
          </cell>
          <cell r="W1388">
            <v>43</v>
          </cell>
          <cell r="X1388">
            <v>42606</v>
          </cell>
        </row>
        <row r="1389">
          <cell r="A1389" t="str">
            <v>690163</v>
          </cell>
          <cell r="B1389" t="str">
            <v xml:space="preserve">MALOBEK HUTAPEA  A.P  </v>
          </cell>
          <cell r="C1389" t="str">
            <v>11</v>
          </cell>
          <cell r="D1389" t="str">
            <v>01/04/2001</v>
          </cell>
          <cell r="E1389" t="str">
            <v>PMK. S D S  TA</v>
          </cell>
          <cell r="F1389" t="str">
            <v>10</v>
          </cell>
          <cell r="G1389" t="str">
            <v>16/09/2002</v>
          </cell>
          <cell r="H1389">
            <v>20483</v>
          </cell>
          <cell r="I1389" t="str">
            <v>0000066666</v>
          </cell>
          <cell r="J1389" t="str">
            <v>D1</v>
          </cell>
          <cell r="K1389" t="str">
            <v>AKA MESIN I</v>
          </cell>
          <cell r="L1389" t="str">
            <v>PLAJU</v>
          </cell>
          <cell r="M1389" t="str">
            <v>18/11/1985</v>
          </cell>
          <cell r="N1389" t="str">
            <v>E13132</v>
          </cell>
          <cell r="O1389" t="str">
            <v>TA/PTA</v>
          </cell>
          <cell r="P1389">
            <v>6</v>
          </cell>
          <cell r="Q1389">
            <v>6</v>
          </cell>
          <cell r="R1389">
            <v>6</v>
          </cell>
          <cell r="S1389">
            <v>20</v>
          </cell>
          <cell r="T1389">
            <v>4</v>
          </cell>
          <cell r="U1389">
            <v>2</v>
          </cell>
          <cell r="V1389">
            <v>-1</v>
          </cell>
          <cell r="W1389">
            <v>48</v>
          </cell>
          <cell r="X1389">
            <v>40572</v>
          </cell>
        </row>
        <row r="1390">
          <cell r="A1390" t="str">
            <v>690171</v>
          </cell>
          <cell r="B1390" t="str">
            <v xml:space="preserve">ERWIN SUGIANSA    </v>
          </cell>
          <cell r="C1390" t="str">
            <v>10</v>
          </cell>
          <cell r="D1390" t="str">
            <v>01/04/2003</v>
          </cell>
          <cell r="E1390" t="str">
            <v>TEK.ROT. AREA-B</v>
          </cell>
          <cell r="F1390" t="str">
            <v>10</v>
          </cell>
          <cell r="G1390" t="str">
            <v>31/12/2000</v>
          </cell>
          <cell r="H1390">
            <v>23677</v>
          </cell>
          <cell r="I1390" t="str">
            <v>0000055665</v>
          </cell>
          <cell r="J1390" t="str">
            <v>SMA</v>
          </cell>
          <cell r="K1390" t="str">
            <v>SMA/PASPAL/IPA</v>
          </cell>
          <cell r="L1390" t="str">
            <v>PLAJU</v>
          </cell>
          <cell r="M1390" t="str">
            <v>18/11/1985</v>
          </cell>
          <cell r="N1390" t="str">
            <v>E13A30</v>
          </cell>
          <cell r="O1390" t="str">
            <v>PEM-II</v>
          </cell>
          <cell r="P1390">
            <v>6</v>
          </cell>
          <cell r="Q1390">
            <v>6</v>
          </cell>
          <cell r="R1390">
            <v>5</v>
          </cell>
          <cell r="S1390">
            <v>18.333333333333332</v>
          </cell>
          <cell r="T1390">
            <v>3</v>
          </cell>
          <cell r="U1390">
            <v>4</v>
          </cell>
          <cell r="V1390">
            <v>0</v>
          </cell>
          <cell r="W1390">
            <v>40</v>
          </cell>
          <cell r="X1390">
            <v>43765</v>
          </cell>
        </row>
        <row r="1391">
          <cell r="A1391" t="str">
            <v>690188</v>
          </cell>
          <cell r="B1391" t="str">
            <v xml:space="preserve">BAHDA ASNAWI  S.P  </v>
          </cell>
          <cell r="C1391" t="str">
            <v>10</v>
          </cell>
          <cell r="D1391" t="str">
            <v>01/10/2002</v>
          </cell>
          <cell r="E1391" t="str">
            <v>TEK.ROT.EQ. AREA-B</v>
          </cell>
          <cell r="F1391" t="str">
            <v>10</v>
          </cell>
          <cell r="G1391" t="str">
            <v>31/12/2000</v>
          </cell>
          <cell r="H1391">
            <v>22399</v>
          </cell>
          <cell r="I1391" t="str">
            <v>0000055655</v>
          </cell>
          <cell r="J1391" t="str">
            <v>S1</v>
          </cell>
          <cell r="K1391" t="str">
            <v>SARJANA PERTANIAN</v>
          </cell>
          <cell r="L1391" t="str">
            <v>PLAJU</v>
          </cell>
          <cell r="M1391" t="str">
            <v>18/11/1985</v>
          </cell>
          <cell r="N1391" t="str">
            <v>E13A30</v>
          </cell>
          <cell r="O1391" t="str">
            <v>PEM-II</v>
          </cell>
          <cell r="P1391">
            <v>6</v>
          </cell>
          <cell r="Q1391">
            <v>5</v>
          </cell>
          <cell r="R1391">
            <v>5</v>
          </cell>
          <cell r="S1391">
            <v>16.666666666666668</v>
          </cell>
          <cell r="T1391">
            <v>7</v>
          </cell>
          <cell r="U1391">
            <v>4</v>
          </cell>
          <cell r="V1391">
            <v>0</v>
          </cell>
          <cell r="W1391">
            <v>43</v>
          </cell>
          <cell r="X1391">
            <v>42488</v>
          </cell>
        </row>
        <row r="1392">
          <cell r="A1392" t="str">
            <v>690203</v>
          </cell>
          <cell r="B1392" t="str">
            <v xml:space="preserve">MUCHNI ZEN  A.P  </v>
          </cell>
          <cell r="C1392" t="str">
            <v>11</v>
          </cell>
          <cell r="D1392" t="str">
            <v>01/04/2000</v>
          </cell>
          <cell r="E1392" t="str">
            <v>PMK. CD-6</v>
          </cell>
          <cell r="F1392" t="str">
            <v>10</v>
          </cell>
          <cell r="G1392" t="str">
            <v>01/09/2003</v>
          </cell>
          <cell r="H1392">
            <v>20544</v>
          </cell>
          <cell r="I1392" t="str">
            <v>0000054555</v>
          </cell>
          <cell r="J1392" t="str">
            <v>D1</v>
          </cell>
          <cell r="K1392" t="str">
            <v>AKA MESIN I</v>
          </cell>
          <cell r="L1392" t="str">
            <v>SUNGAI GERONG</v>
          </cell>
          <cell r="M1392" t="str">
            <v>18/11/1985</v>
          </cell>
          <cell r="N1392" t="str">
            <v>E13112</v>
          </cell>
          <cell r="O1392" t="str">
            <v>CD &amp; L</v>
          </cell>
          <cell r="P1392">
            <v>5</v>
          </cell>
          <cell r="Q1392">
            <v>5</v>
          </cell>
          <cell r="R1392">
            <v>5</v>
          </cell>
          <cell r="S1392">
            <v>15</v>
          </cell>
          <cell r="T1392">
            <v>4</v>
          </cell>
          <cell r="U1392">
            <v>1</v>
          </cell>
          <cell r="V1392">
            <v>-1</v>
          </cell>
          <cell r="W1392">
            <v>48</v>
          </cell>
          <cell r="X1392">
            <v>40632</v>
          </cell>
        </row>
        <row r="1393">
          <cell r="A1393" t="str">
            <v>690211</v>
          </cell>
          <cell r="B1393" t="str">
            <v xml:space="preserve">ALIYANSA ROHIM  IR  </v>
          </cell>
          <cell r="C1393" t="str">
            <v>06</v>
          </cell>
          <cell r="D1393" t="str">
            <v>01/04/2002</v>
          </cell>
          <cell r="E1393" t="str">
            <v>PWS. QA ROTATING</v>
          </cell>
          <cell r="F1393" t="str">
            <v>06</v>
          </cell>
          <cell r="G1393" t="str">
            <v>03/01/2000</v>
          </cell>
          <cell r="H1393">
            <v>20777</v>
          </cell>
          <cell r="I1393" t="str">
            <v>0000055655</v>
          </cell>
          <cell r="J1393" t="str">
            <v>S1</v>
          </cell>
          <cell r="K1393" t="str">
            <v>TEKNIK MESIN</v>
          </cell>
          <cell r="L1393" t="str">
            <v>PLAJU</v>
          </cell>
          <cell r="M1393" t="str">
            <v>18/11/1985</v>
          </cell>
          <cell r="N1393" t="str">
            <v>E13121</v>
          </cell>
          <cell r="O1393" t="str">
            <v>REN &amp; KOORD KSP</v>
          </cell>
          <cell r="P1393">
            <v>6</v>
          </cell>
          <cell r="Q1393">
            <v>5</v>
          </cell>
          <cell r="R1393">
            <v>5</v>
          </cell>
          <cell r="S1393">
            <v>16.666666666666668</v>
          </cell>
          <cell r="T1393">
            <v>7</v>
          </cell>
          <cell r="U1393">
            <v>4</v>
          </cell>
          <cell r="V1393">
            <v>0</v>
          </cell>
          <cell r="W1393">
            <v>48</v>
          </cell>
          <cell r="X1393">
            <v>40865</v>
          </cell>
        </row>
        <row r="1394">
          <cell r="A1394" t="str">
            <v>690228</v>
          </cell>
          <cell r="B1394" t="str">
            <v xml:space="preserve">CORYANTO  IR  </v>
          </cell>
          <cell r="C1394" t="str">
            <v>10</v>
          </cell>
          <cell r="D1394" t="str">
            <v>01/10/2002</v>
          </cell>
          <cell r="E1394" t="str">
            <v>AST. JAGA PTA</v>
          </cell>
          <cell r="F1394" t="str">
            <v>08</v>
          </cell>
          <cell r="G1394" t="str">
            <v>08/08/2003</v>
          </cell>
          <cell r="H1394">
            <v>22574</v>
          </cell>
          <cell r="I1394" t="str">
            <v>0000056666</v>
          </cell>
          <cell r="J1394" t="str">
            <v>S1</v>
          </cell>
          <cell r="K1394" t="str">
            <v>TEKNIK MESIN</v>
          </cell>
          <cell r="L1394" t="str">
            <v>PLAJU</v>
          </cell>
          <cell r="M1394" t="str">
            <v>18/11/1985</v>
          </cell>
          <cell r="N1394" t="str">
            <v>E13132</v>
          </cell>
          <cell r="O1394" t="str">
            <v>TA/PTA</v>
          </cell>
          <cell r="P1394">
            <v>6</v>
          </cell>
          <cell r="Q1394">
            <v>6</v>
          </cell>
          <cell r="R1394">
            <v>6</v>
          </cell>
          <cell r="S1394">
            <v>20</v>
          </cell>
          <cell r="T1394">
            <v>7</v>
          </cell>
          <cell r="U1394">
            <v>1</v>
          </cell>
          <cell r="V1394">
            <v>-2</v>
          </cell>
          <cell r="W1394">
            <v>43</v>
          </cell>
          <cell r="X1394">
            <v>42663</v>
          </cell>
        </row>
        <row r="1395">
          <cell r="A1395" t="str">
            <v>690714</v>
          </cell>
          <cell r="B1395" t="str">
            <v xml:space="preserve">SAHDI SARAGIH    </v>
          </cell>
          <cell r="C1395" t="str">
            <v>10</v>
          </cell>
          <cell r="D1395" t="str">
            <v>01/04/2003</v>
          </cell>
          <cell r="E1395" t="str">
            <v>PMK. SLOP SYSTEM SG</v>
          </cell>
          <cell r="F1395" t="str">
            <v>10</v>
          </cell>
          <cell r="G1395" t="str">
            <v>01/07/2002</v>
          </cell>
          <cell r="H1395">
            <v>23102</v>
          </cell>
          <cell r="I1395" t="str">
            <v>0000056665</v>
          </cell>
          <cell r="J1395" t="str">
            <v>SMK</v>
          </cell>
          <cell r="K1395" t="str">
            <v>S.T.M  MESIN</v>
          </cell>
          <cell r="L1395" t="str">
            <v>PLAJU</v>
          </cell>
          <cell r="M1395" t="str">
            <v>13/08/1986</v>
          </cell>
          <cell r="N1395" t="str">
            <v>E13119</v>
          </cell>
          <cell r="O1395" t="str">
            <v>I T P</v>
          </cell>
          <cell r="P1395">
            <v>6</v>
          </cell>
          <cell r="Q1395">
            <v>6</v>
          </cell>
          <cell r="R1395">
            <v>5</v>
          </cell>
          <cell r="S1395">
            <v>18.333333333333332</v>
          </cell>
          <cell r="T1395">
            <v>3</v>
          </cell>
          <cell r="U1395">
            <v>2</v>
          </cell>
          <cell r="V1395">
            <v>0</v>
          </cell>
          <cell r="W1395">
            <v>41</v>
          </cell>
          <cell r="X1395">
            <v>43191</v>
          </cell>
        </row>
        <row r="1396">
          <cell r="A1396" t="str">
            <v>690739</v>
          </cell>
          <cell r="B1396" t="str">
            <v xml:space="preserve">IRIANSYAH    </v>
          </cell>
          <cell r="C1396" t="str">
            <v>10</v>
          </cell>
          <cell r="D1396" t="str">
            <v>01/04/2003</v>
          </cell>
          <cell r="E1396" t="str">
            <v>PMK. REDIST</v>
          </cell>
          <cell r="F1396" t="str">
            <v>10</v>
          </cell>
          <cell r="G1396" t="str">
            <v>01/10/2002</v>
          </cell>
          <cell r="H1396">
            <v>23540</v>
          </cell>
          <cell r="I1396" t="str">
            <v>0000055655</v>
          </cell>
          <cell r="J1396" t="str">
            <v>SMK</v>
          </cell>
          <cell r="K1396" t="str">
            <v>S.T.M  MESIN</v>
          </cell>
          <cell r="L1396" t="str">
            <v>SUNGAI GERONG</v>
          </cell>
          <cell r="M1396" t="str">
            <v>13/08/1986</v>
          </cell>
          <cell r="N1396" t="str">
            <v>E13112</v>
          </cell>
          <cell r="O1396" t="str">
            <v>CD &amp; L</v>
          </cell>
          <cell r="P1396">
            <v>6</v>
          </cell>
          <cell r="Q1396">
            <v>5</v>
          </cell>
          <cell r="R1396">
            <v>5</v>
          </cell>
          <cell r="S1396">
            <v>16.666666666666668</v>
          </cell>
          <cell r="T1396">
            <v>3</v>
          </cell>
          <cell r="U1396">
            <v>2</v>
          </cell>
          <cell r="V1396">
            <v>0</v>
          </cell>
          <cell r="W1396">
            <v>40</v>
          </cell>
          <cell r="X1396">
            <v>43628</v>
          </cell>
        </row>
        <row r="1397">
          <cell r="A1397" t="str">
            <v>690788</v>
          </cell>
          <cell r="B1397" t="str">
            <v xml:space="preserve">HARTOYO    </v>
          </cell>
          <cell r="C1397" t="str">
            <v>10</v>
          </cell>
          <cell r="D1397" t="str">
            <v>01/10/2001</v>
          </cell>
          <cell r="E1397" t="str">
            <v>AST. JAGA PENY. PROD SG.</v>
          </cell>
          <cell r="F1397" t="str">
            <v>09</v>
          </cell>
          <cell r="G1397" t="str">
            <v>01/07/2003</v>
          </cell>
          <cell r="H1397">
            <v>21953</v>
          </cell>
          <cell r="I1397" t="str">
            <v>0000066665</v>
          </cell>
          <cell r="J1397" t="str">
            <v>SMK</v>
          </cell>
          <cell r="K1397" t="str">
            <v>S T M / MESIN</v>
          </cell>
          <cell r="L1397" t="str">
            <v>SUNGAI GERONG</v>
          </cell>
          <cell r="M1397" t="str">
            <v>13/08/1986</v>
          </cell>
          <cell r="N1397" t="str">
            <v>E13119</v>
          </cell>
          <cell r="O1397" t="str">
            <v>I T P</v>
          </cell>
          <cell r="P1397">
            <v>6</v>
          </cell>
          <cell r="Q1397">
            <v>6</v>
          </cell>
          <cell r="R1397">
            <v>5</v>
          </cell>
          <cell r="S1397">
            <v>18.333333333333332</v>
          </cell>
          <cell r="T1397">
            <v>3</v>
          </cell>
          <cell r="U1397">
            <v>1</v>
          </cell>
          <cell r="V1397">
            <v>-1</v>
          </cell>
          <cell r="W1397">
            <v>44</v>
          </cell>
          <cell r="X1397">
            <v>42042</v>
          </cell>
        </row>
        <row r="1398">
          <cell r="A1398" t="str">
            <v>690877</v>
          </cell>
          <cell r="B1398" t="str">
            <v xml:space="preserve">FANI RIZAL    </v>
          </cell>
          <cell r="C1398" t="str">
            <v>11</v>
          </cell>
          <cell r="D1398" t="str">
            <v>01/10/2001</v>
          </cell>
          <cell r="E1398" t="str">
            <v>OPR. RPA PL</v>
          </cell>
          <cell r="F1398" t="str">
            <v>11</v>
          </cell>
          <cell r="G1398" t="str">
            <v>03/01/2000</v>
          </cell>
          <cell r="H1398">
            <v>23023</v>
          </cell>
          <cell r="I1398" t="str">
            <v>0000046555</v>
          </cell>
          <cell r="J1398" t="str">
            <v>SMA</v>
          </cell>
          <cell r="K1398" t="str">
            <v>SMA/PASPAL/IPA</v>
          </cell>
          <cell r="L1398" t="str">
            <v>PLAJU</v>
          </cell>
          <cell r="M1398" t="str">
            <v>20/05/1985</v>
          </cell>
          <cell r="N1398" t="str">
            <v>E13118</v>
          </cell>
          <cell r="O1398" t="str">
            <v>U T L</v>
          </cell>
          <cell r="P1398">
            <v>5</v>
          </cell>
          <cell r="Q1398">
            <v>5</v>
          </cell>
          <cell r="R1398">
            <v>5</v>
          </cell>
          <cell r="S1398">
            <v>15</v>
          </cell>
          <cell r="T1398">
            <v>3</v>
          </cell>
          <cell r="U1398">
            <v>4</v>
          </cell>
          <cell r="V1398">
            <v>0</v>
          </cell>
          <cell r="W1398">
            <v>41</v>
          </cell>
          <cell r="X1398">
            <v>43112</v>
          </cell>
        </row>
        <row r="1399">
          <cell r="A1399" t="str">
            <v>690885</v>
          </cell>
          <cell r="B1399" t="str">
            <v xml:space="preserve">LIANTO  S.T  </v>
          </cell>
          <cell r="C1399" t="str">
            <v>10</v>
          </cell>
          <cell r="D1399" t="str">
            <v>01/10/2002</v>
          </cell>
          <cell r="E1399" t="str">
            <v>PMK. PKG BOILER</v>
          </cell>
          <cell r="F1399" t="str">
            <v>10</v>
          </cell>
          <cell r="G1399" t="str">
            <v>03/01/2000</v>
          </cell>
          <cell r="H1399">
            <v>22053</v>
          </cell>
          <cell r="I1399" t="str">
            <v>0000045655</v>
          </cell>
          <cell r="J1399" t="str">
            <v>S1</v>
          </cell>
          <cell r="K1399" t="str">
            <v>TEKNIK MESIN</v>
          </cell>
          <cell r="L1399" t="str">
            <v>PLAJU</v>
          </cell>
          <cell r="M1399" t="str">
            <v>20/05/1985</v>
          </cell>
          <cell r="N1399" t="str">
            <v>E13118</v>
          </cell>
          <cell r="O1399" t="str">
            <v>U T L</v>
          </cell>
          <cell r="P1399">
            <v>6</v>
          </cell>
          <cell r="Q1399">
            <v>5</v>
          </cell>
          <cell r="R1399">
            <v>5</v>
          </cell>
          <cell r="S1399">
            <v>16.666666666666668</v>
          </cell>
          <cell r="T1399">
            <v>7</v>
          </cell>
          <cell r="U1399">
            <v>4</v>
          </cell>
          <cell r="V1399">
            <v>0</v>
          </cell>
          <cell r="W1399">
            <v>44</v>
          </cell>
          <cell r="X1399">
            <v>42141</v>
          </cell>
        </row>
        <row r="1400">
          <cell r="A1400" t="str">
            <v>690893</v>
          </cell>
          <cell r="B1400" t="str">
            <v xml:space="preserve">SLAMET IRIADI  A.P  </v>
          </cell>
          <cell r="C1400" t="str">
            <v>11</v>
          </cell>
          <cell r="D1400" t="str">
            <v>01/10/2001</v>
          </cell>
          <cell r="E1400" t="str">
            <v>OPR. VAC SYSTEM</v>
          </cell>
          <cell r="F1400" t="str">
            <v>11</v>
          </cell>
          <cell r="G1400" t="str">
            <v>01/10/2001</v>
          </cell>
          <cell r="H1400">
            <v>23357</v>
          </cell>
          <cell r="I1400" t="str">
            <v>0000046654</v>
          </cell>
          <cell r="J1400" t="str">
            <v>D2</v>
          </cell>
          <cell r="K1400" t="str">
            <v>AKA PENGOL/KIL.II</v>
          </cell>
          <cell r="L1400" t="str">
            <v>SUNGAI GERONG</v>
          </cell>
          <cell r="M1400" t="str">
            <v>20/05/1985</v>
          </cell>
          <cell r="N1400" t="str">
            <v>E13112</v>
          </cell>
          <cell r="O1400" t="str">
            <v>CD &amp; L</v>
          </cell>
          <cell r="P1400">
            <v>6</v>
          </cell>
          <cell r="Q1400">
            <v>5</v>
          </cell>
          <cell r="R1400">
            <v>4</v>
          </cell>
          <cell r="S1400">
            <v>15</v>
          </cell>
          <cell r="T1400">
            <v>5</v>
          </cell>
          <cell r="U1400">
            <v>3</v>
          </cell>
          <cell r="V1400">
            <v>0</v>
          </cell>
          <cell r="W1400">
            <v>41</v>
          </cell>
          <cell r="X1400">
            <v>43446</v>
          </cell>
        </row>
        <row r="1401">
          <cell r="A1401" t="str">
            <v>690909</v>
          </cell>
          <cell r="B1401" t="str">
            <v xml:space="preserve">SARJANA AMRI  IR  </v>
          </cell>
          <cell r="C1401" t="str">
            <v>09</v>
          </cell>
          <cell r="D1401" t="str">
            <v>01/10/2002</v>
          </cell>
          <cell r="E1401" t="str">
            <v>AST. KONSTRUKSI</v>
          </cell>
          <cell r="F1401" t="str">
            <v>09</v>
          </cell>
          <cell r="G1401" t="str">
            <v>03/01/2000</v>
          </cell>
          <cell r="H1401">
            <v>22622</v>
          </cell>
          <cell r="I1401" t="str">
            <v>0000055654</v>
          </cell>
          <cell r="J1401" t="str">
            <v>S1</v>
          </cell>
          <cell r="K1401" t="str">
            <v>TEKNIK ELEKTRO</v>
          </cell>
          <cell r="L1401" t="str">
            <v>PLAJU</v>
          </cell>
          <cell r="M1401" t="str">
            <v>20/05/1985</v>
          </cell>
          <cell r="N1401" t="str">
            <v>E13330</v>
          </cell>
          <cell r="O1401" t="str">
            <v>PROY ENJ</v>
          </cell>
          <cell r="P1401">
            <v>6</v>
          </cell>
          <cell r="Q1401">
            <v>5</v>
          </cell>
          <cell r="R1401">
            <v>4</v>
          </cell>
          <cell r="S1401">
            <v>15</v>
          </cell>
          <cell r="T1401">
            <v>7</v>
          </cell>
          <cell r="U1401">
            <v>4</v>
          </cell>
          <cell r="V1401">
            <v>0</v>
          </cell>
          <cell r="W1401">
            <v>43</v>
          </cell>
          <cell r="X1401">
            <v>42711</v>
          </cell>
        </row>
        <row r="1402">
          <cell r="A1402" t="str">
            <v>690925</v>
          </cell>
          <cell r="B1402" t="str">
            <v xml:space="preserve">MOMON SUHERMAN    </v>
          </cell>
          <cell r="C1402" t="str">
            <v>11</v>
          </cell>
          <cell r="D1402" t="str">
            <v>01/04/2001</v>
          </cell>
          <cell r="E1402" t="str">
            <v>PMK. CD-6</v>
          </cell>
          <cell r="F1402" t="str">
            <v>10</v>
          </cell>
          <cell r="G1402" t="str">
            <v>01/09/2003</v>
          </cell>
          <cell r="H1402">
            <v>22890</v>
          </cell>
          <cell r="I1402" t="str">
            <v>0000056566</v>
          </cell>
          <cell r="J1402" t="str">
            <v>SMK</v>
          </cell>
          <cell r="K1402" t="str">
            <v>S.T.M  MESIN</v>
          </cell>
          <cell r="L1402" t="str">
            <v>SUNGAI GERONG</v>
          </cell>
          <cell r="M1402" t="str">
            <v>20/05/1985</v>
          </cell>
          <cell r="N1402" t="str">
            <v>E13112</v>
          </cell>
          <cell r="O1402" t="str">
            <v>CD &amp; L</v>
          </cell>
          <cell r="P1402">
            <v>5</v>
          </cell>
          <cell r="Q1402">
            <v>6</v>
          </cell>
          <cell r="R1402">
            <v>6</v>
          </cell>
          <cell r="S1402">
            <v>18.333333333333332</v>
          </cell>
          <cell r="T1402">
            <v>3</v>
          </cell>
          <cell r="U1402">
            <v>1</v>
          </cell>
          <cell r="V1402">
            <v>-1</v>
          </cell>
          <cell r="W1402">
            <v>42</v>
          </cell>
          <cell r="X1402">
            <v>42979</v>
          </cell>
        </row>
        <row r="1403">
          <cell r="A1403" t="str">
            <v>690958</v>
          </cell>
          <cell r="B1403" t="str">
            <v xml:space="preserve">ABUNAIM  A.P  </v>
          </cell>
          <cell r="C1403" t="str">
            <v>10</v>
          </cell>
          <cell r="D1403" t="str">
            <v>01/10/2003</v>
          </cell>
          <cell r="E1403" t="str">
            <v>PMK. N2 H2 AC</v>
          </cell>
          <cell r="F1403" t="str">
            <v>10</v>
          </cell>
          <cell r="G1403" t="str">
            <v>03/01/2000</v>
          </cell>
          <cell r="H1403">
            <v>23471</v>
          </cell>
          <cell r="I1403" t="str">
            <v>0000045455</v>
          </cell>
          <cell r="J1403" t="str">
            <v>D1</v>
          </cell>
          <cell r="K1403" t="str">
            <v>AKA UTILITIES I</v>
          </cell>
          <cell r="L1403" t="str">
            <v>PLAJU</v>
          </cell>
          <cell r="M1403" t="str">
            <v>20/05/1985</v>
          </cell>
          <cell r="N1403" t="str">
            <v>E13118</v>
          </cell>
          <cell r="O1403" t="str">
            <v>U T L</v>
          </cell>
          <cell r="P1403">
            <v>4</v>
          </cell>
          <cell r="Q1403">
            <v>5</v>
          </cell>
          <cell r="R1403">
            <v>5</v>
          </cell>
          <cell r="S1403">
            <v>13.333333333333334</v>
          </cell>
          <cell r="T1403">
            <v>4</v>
          </cell>
          <cell r="U1403">
            <v>4</v>
          </cell>
          <cell r="V1403">
            <v>0</v>
          </cell>
          <cell r="W1403">
            <v>40</v>
          </cell>
          <cell r="X1403">
            <v>43559</v>
          </cell>
        </row>
        <row r="1404">
          <cell r="A1404" t="str">
            <v>690966</v>
          </cell>
          <cell r="B1404" t="str">
            <v xml:space="preserve">DENNY    </v>
          </cell>
          <cell r="C1404" t="str">
            <v>11</v>
          </cell>
          <cell r="D1404" t="str">
            <v>01/04/2002</v>
          </cell>
          <cell r="E1404" t="str">
            <v>OPR. DISTRIBUSI UTL SG</v>
          </cell>
          <cell r="F1404" t="str">
            <v>11</v>
          </cell>
          <cell r="G1404" t="str">
            <v>03/01/2000</v>
          </cell>
          <cell r="H1404">
            <v>22658</v>
          </cell>
          <cell r="I1404" t="str">
            <v>0000034555</v>
          </cell>
          <cell r="J1404" t="str">
            <v>SMA</v>
          </cell>
          <cell r="K1404" t="str">
            <v>SMA/PASPAL/IPA</v>
          </cell>
          <cell r="L1404" t="str">
            <v>SUNGAI GERONG</v>
          </cell>
          <cell r="M1404" t="str">
            <v>04/06/1985</v>
          </cell>
          <cell r="N1404" t="str">
            <v>E13118</v>
          </cell>
          <cell r="O1404" t="str">
            <v>U T L</v>
          </cell>
          <cell r="P1404">
            <v>5</v>
          </cell>
          <cell r="Q1404">
            <v>5</v>
          </cell>
          <cell r="R1404">
            <v>5</v>
          </cell>
          <cell r="S1404">
            <v>15</v>
          </cell>
          <cell r="T1404">
            <v>3</v>
          </cell>
          <cell r="U1404">
            <v>4</v>
          </cell>
          <cell r="V1404">
            <v>0</v>
          </cell>
          <cell r="W1404">
            <v>42</v>
          </cell>
          <cell r="X1404">
            <v>42747</v>
          </cell>
        </row>
        <row r="1405">
          <cell r="A1405" t="str">
            <v>690974</v>
          </cell>
          <cell r="B1405" t="str">
            <v xml:space="preserve">DASLAM    </v>
          </cell>
          <cell r="C1405" t="str">
            <v>10</v>
          </cell>
          <cell r="D1405" t="str">
            <v>01/10/2001</v>
          </cell>
          <cell r="E1405" t="str">
            <v>SEKRETARIS MAN. REL</v>
          </cell>
          <cell r="F1405" t="str">
            <v>08</v>
          </cell>
          <cell r="G1405" t="str">
            <v>03/01/2000</v>
          </cell>
          <cell r="H1405">
            <v>22035</v>
          </cell>
          <cell r="I1405" t="str">
            <v>0000055666</v>
          </cell>
          <cell r="J1405" t="str">
            <v>D2</v>
          </cell>
          <cell r="K1405" t="str">
            <v>(D2) TEKNIK ELEKTRO</v>
          </cell>
          <cell r="L1405" t="str">
            <v>PLAJU</v>
          </cell>
          <cell r="M1405" t="str">
            <v>20/05/1985</v>
          </cell>
          <cell r="N1405" t="str">
            <v>E13120</v>
          </cell>
          <cell r="O1405" t="str">
            <v>RELIABILITAS</v>
          </cell>
          <cell r="P1405">
            <v>6</v>
          </cell>
          <cell r="Q1405">
            <v>6</v>
          </cell>
          <cell r="R1405">
            <v>6</v>
          </cell>
          <cell r="S1405">
            <v>20</v>
          </cell>
          <cell r="T1405">
            <v>5</v>
          </cell>
          <cell r="U1405">
            <v>4</v>
          </cell>
          <cell r="V1405">
            <v>-2</v>
          </cell>
          <cell r="W1405">
            <v>44</v>
          </cell>
          <cell r="X1405">
            <v>42123</v>
          </cell>
        </row>
        <row r="1406">
          <cell r="A1406" t="str">
            <v>690982</v>
          </cell>
          <cell r="B1406" t="str">
            <v xml:space="preserve">SUWARNA  A.MD  </v>
          </cell>
          <cell r="C1406" t="str">
            <v>11</v>
          </cell>
          <cell r="D1406" t="str">
            <v>01/10/2000</v>
          </cell>
          <cell r="E1406" t="str">
            <v>PMK. BOILER 2 - 8</v>
          </cell>
          <cell r="F1406" t="str">
            <v>10</v>
          </cell>
          <cell r="G1406" t="str">
            <v>01/08/2003</v>
          </cell>
          <cell r="H1406">
            <v>21751</v>
          </cell>
          <cell r="I1406" t="str">
            <v>0000065655</v>
          </cell>
          <cell r="J1406" t="str">
            <v>D2</v>
          </cell>
          <cell r="K1406" t="str">
            <v>AKA UTILITIES III</v>
          </cell>
          <cell r="L1406" t="str">
            <v>PLAJU</v>
          </cell>
          <cell r="M1406" t="str">
            <v>20/05/1985</v>
          </cell>
          <cell r="N1406" t="str">
            <v>E13118</v>
          </cell>
          <cell r="O1406" t="str">
            <v>U T L</v>
          </cell>
          <cell r="P1406">
            <v>6</v>
          </cell>
          <cell r="Q1406">
            <v>5</v>
          </cell>
          <cell r="R1406">
            <v>5</v>
          </cell>
          <cell r="S1406">
            <v>16.666666666666668</v>
          </cell>
          <cell r="T1406">
            <v>5</v>
          </cell>
          <cell r="U1406">
            <v>1</v>
          </cell>
          <cell r="V1406">
            <v>-1</v>
          </cell>
          <cell r="W1406">
            <v>45</v>
          </cell>
          <cell r="X1406">
            <v>41840</v>
          </cell>
        </row>
        <row r="1407">
          <cell r="A1407" t="str">
            <v>690999</v>
          </cell>
          <cell r="B1407" t="str">
            <v xml:space="preserve">SUHARTONO  A.MA  </v>
          </cell>
          <cell r="C1407" t="str">
            <v>11</v>
          </cell>
          <cell r="D1407" t="str">
            <v>01/10/2000</v>
          </cell>
          <cell r="E1407" t="str">
            <v>PMK. BOILER 9-11</v>
          </cell>
          <cell r="F1407" t="str">
            <v>10</v>
          </cell>
          <cell r="G1407" t="str">
            <v>01/08/2003</v>
          </cell>
          <cell r="H1407">
            <v>23683</v>
          </cell>
          <cell r="I1407" t="str">
            <v>0000056465</v>
          </cell>
          <cell r="J1407" t="str">
            <v>D2</v>
          </cell>
          <cell r="K1407" t="str">
            <v>AKA UTILITIES II</v>
          </cell>
          <cell r="L1407" t="str">
            <v>PLAJU</v>
          </cell>
          <cell r="M1407" t="str">
            <v>20/05/1985</v>
          </cell>
          <cell r="N1407" t="str">
            <v>E13118</v>
          </cell>
          <cell r="O1407" t="str">
            <v>U T L</v>
          </cell>
          <cell r="P1407">
            <v>4</v>
          </cell>
          <cell r="Q1407">
            <v>6</v>
          </cell>
          <cell r="R1407">
            <v>5</v>
          </cell>
          <cell r="S1407">
            <v>15</v>
          </cell>
          <cell r="T1407">
            <v>5</v>
          </cell>
          <cell r="U1407">
            <v>1</v>
          </cell>
          <cell r="V1407">
            <v>-1</v>
          </cell>
          <cell r="W1407">
            <v>40</v>
          </cell>
          <cell r="X1407">
            <v>43771</v>
          </cell>
        </row>
        <row r="1408">
          <cell r="A1408" t="str">
            <v>691005</v>
          </cell>
          <cell r="B1408" t="str">
            <v xml:space="preserve">M. ROSYAD ROMLI  S.T  </v>
          </cell>
          <cell r="C1408" t="str">
            <v>10</v>
          </cell>
          <cell r="D1408" t="str">
            <v>01/10/2002</v>
          </cell>
          <cell r="E1408" t="str">
            <v>PTR. ADMINISTRASI</v>
          </cell>
          <cell r="F1408" t="str">
            <v>10</v>
          </cell>
          <cell r="G1408" t="str">
            <v>03/01/2000</v>
          </cell>
          <cell r="H1408">
            <v>23134</v>
          </cell>
          <cell r="I1408" t="str">
            <v>0000056566</v>
          </cell>
          <cell r="J1408" t="str">
            <v>S1</v>
          </cell>
          <cell r="K1408" t="str">
            <v>TEKNIK MESIN</v>
          </cell>
          <cell r="L1408" t="str">
            <v>PLAJU</v>
          </cell>
          <cell r="M1408" t="str">
            <v>20/05/1985</v>
          </cell>
          <cell r="N1408" t="str">
            <v>E13118</v>
          </cell>
          <cell r="O1408" t="str">
            <v>U T L</v>
          </cell>
          <cell r="P1408">
            <v>5</v>
          </cell>
          <cell r="Q1408">
            <v>6</v>
          </cell>
          <cell r="R1408">
            <v>6</v>
          </cell>
          <cell r="S1408">
            <v>18.333333333333332</v>
          </cell>
          <cell r="T1408">
            <v>7</v>
          </cell>
          <cell r="U1408">
            <v>4</v>
          </cell>
          <cell r="V1408">
            <v>0</v>
          </cell>
          <cell r="W1408">
            <v>41</v>
          </cell>
          <cell r="X1408">
            <v>43223</v>
          </cell>
        </row>
        <row r="1409">
          <cell r="A1409" t="str">
            <v>691013</v>
          </cell>
          <cell r="B1409" t="str">
            <v xml:space="preserve">LAMBOK PASARIBU  A.MA  </v>
          </cell>
          <cell r="C1409" t="str">
            <v>10</v>
          </cell>
          <cell r="D1409" t="str">
            <v>01/04/2003</v>
          </cell>
          <cell r="E1409" t="str">
            <v>PMK. DISTRIBUSI UTL SG</v>
          </cell>
          <cell r="F1409" t="str">
            <v>10</v>
          </cell>
          <cell r="G1409" t="str">
            <v>03/01/2000</v>
          </cell>
          <cell r="H1409">
            <v>22651</v>
          </cell>
          <cell r="I1409" t="str">
            <v>0000044465</v>
          </cell>
          <cell r="J1409" t="str">
            <v>D2</v>
          </cell>
          <cell r="K1409" t="str">
            <v>AKA UTILITIES II</v>
          </cell>
          <cell r="L1409" t="str">
            <v>SUNGAI GERONG</v>
          </cell>
          <cell r="M1409" t="str">
            <v>20/05/1985</v>
          </cell>
          <cell r="N1409" t="str">
            <v>E13118</v>
          </cell>
          <cell r="O1409" t="str">
            <v>U T L</v>
          </cell>
          <cell r="P1409">
            <v>4</v>
          </cell>
          <cell r="Q1409">
            <v>6</v>
          </cell>
          <cell r="R1409">
            <v>5</v>
          </cell>
          <cell r="S1409">
            <v>15</v>
          </cell>
          <cell r="T1409">
            <v>5</v>
          </cell>
          <cell r="U1409">
            <v>4</v>
          </cell>
          <cell r="V1409">
            <v>0</v>
          </cell>
          <cell r="W1409">
            <v>42</v>
          </cell>
          <cell r="X1409">
            <v>42740</v>
          </cell>
        </row>
        <row r="1410">
          <cell r="A1410" t="str">
            <v>691021</v>
          </cell>
          <cell r="B1410" t="str">
            <v xml:space="preserve">BAMBANG  ST  </v>
          </cell>
          <cell r="C1410" t="str">
            <v>11</v>
          </cell>
          <cell r="D1410" t="str">
            <v>01/10/2001</v>
          </cell>
          <cell r="E1410" t="str">
            <v>PMK. DISTRIBUSI</v>
          </cell>
          <cell r="F1410" t="str">
            <v>10</v>
          </cell>
          <cell r="G1410" t="str">
            <v>01/04/2002</v>
          </cell>
          <cell r="H1410">
            <v>23134</v>
          </cell>
          <cell r="I1410" t="str">
            <v>0000056566</v>
          </cell>
          <cell r="J1410" t="str">
            <v>S1</v>
          </cell>
          <cell r="K1410" t="str">
            <v>TEKNIK ELEKTRO</v>
          </cell>
          <cell r="L1410" t="str">
            <v>PLAJU</v>
          </cell>
          <cell r="M1410" t="str">
            <v>20/05/1985</v>
          </cell>
          <cell r="N1410" t="str">
            <v>E13118</v>
          </cell>
          <cell r="O1410" t="str">
            <v>U T L</v>
          </cell>
          <cell r="P1410">
            <v>5</v>
          </cell>
          <cell r="Q1410">
            <v>6</v>
          </cell>
          <cell r="R1410">
            <v>6</v>
          </cell>
          <cell r="S1410">
            <v>18.333333333333332</v>
          </cell>
          <cell r="T1410">
            <v>7</v>
          </cell>
          <cell r="U1410">
            <v>2</v>
          </cell>
          <cell r="V1410">
            <v>-1</v>
          </cell>
          <cell r="W1410">
            <v>41</v>
          </cell>
          <cell r="X1410">
            <v>43223</v>
          </cell>
        </row>
        <row r="1411">
          <cell r="A1411" t="str">
            <v>691038</v>
          </cell>
          <cell r="B1411" t="str">
            <v xml:space="preserve">DARSID  A.MD  </v>
          </cell>
          <cell r="C1411" t="str">
            <v>11</v>
          </cell>
          <cell r="D1411" t="str">
            <v>01/10/2001</v>
          </cell>
          <cell r="E1411" t="str">
            <v>OPR. BFW PS - 1</v>
          </cell>
          <cell r="F1411" t="str">
            <v>11</v>
          </cell>
          <cell r="G1411" t="str">
            <v>03/01/2000</v>
          </cell>
          <cell r="H1411">
            <v>23471</v>
          </cell>
          <cell r="I1411" t="str">
            <v>0000056555</v>
          </cell>
          <cell r="J1411" t="str">
            <v>D2</v>
          </cell>
          <cell r="K1411" t="str">
            <v>AKA UTILITIES III</v>
          </cell>
          <cell r="L1411" t="str">
            <v>PLAJU</v>
          </cell>
          <cell r="M1411" t="str">
            <v>20/05/1985</v>
          </cell>
          <cell r="N1411" t="str">
            <v>E13118</v>
          </cell>
          <cell r="O1411" t="str">
            <v>U T L</v>
          </cell>
          <cell r="P1411">
            <v>5</v>
          </cell>
          <cell r="Q1411">
            <v>5</v>
          </cell>
          <cell r="R1411">
            <v>5</v>
          </cell>
          <cell r="S1411">
            <v>15</v>
          </cell>
          <cell r="T1411">
            <v>5</v>
          </cell>
          <cell r="U1411">
            <v>4</v>
          </cell>
          <cell r="V1411">
            <v>0</v>
          </cell>
          <cell r="W1411">
            <v>40</v>
          </cell>
          <cell r="X1411">
            <v>43559</v>
          </cell>
        </row>
        <row r="1412">
          <cell r="A1412" t="str">
            <v>691046</v>
          </cell>
          <cell r="B1412" t="str">
            <v xml:space="preserve">MUKHLIS    </v>
          </cell>
          <cell r="C1412" t="str">
            <v>11</v>
          </cell>
          <cell r="D1412" t="str">
            <v>01/10/2001</v>
          </cell>
          <cell r="E1412" t="str">
            <v>PMK. DISTRIBUSI</v>
          </cell>
          <cell r="F1412" t="str">
            <v>10</v>
          </cell>
          <cell r="G1412" t="str">
            <v>03/01/2000</v>
          </cell>
          <cell r="H1412">
            <v>22427</v>
          </cell>
          <cell r="I1412" t="str">
            <v>0000056555</v>
          </cell>
          <cell r="J1412" t="str">
            <v>SMK</v>
          </cell>
          <cell r="K1412" t="str">
            <v>STM/LISTRIK</v>
          </cell>
          <cell r="L1412" t="str">
            <v>PLAJU</v>
          </cell>
          <cell r="M1412" t="str">
            <v>20/05/1985</v>
          </cell>
          <cell r="N1412" t="str">
            <v>E13118</v>
          </cell>
          <cell r="O1412" t="str">
            <v>U T L</v>
          </cell>
          <cell r="P1412">
            <v>5</v>
          </cell>
          <cell r="Q1412">
            <v>5</v>
          </cell>
          <cell r="R1412">
            <v>5</v>
          </cell>
          <cell r="S1412">
            <v>15</v>
          </cell>
          <cell r="T1412">
            <v>3</v>
          </cell>
          <cell r="U1412">
            <v>4</v>
          </cell>
          <cell r="V1412">
            <v>-1</v>
          </cell>
          <cell r="W1412">
            <v>43</v>
          </cell>
          <cell r="X1412">
            <v>42516</v>
          </cell>
        </row>
        <row r="1413">
          <cell r="A1413" t="str">
            <v>691054</v>
          </cell>
          <cell r="B1413" t="str">
            <v xml:space="preserve">ALIUDIN EFFENDI  A.P  </v>
          </cell>
          <cell r="C1413" t="str">
            <v>10</v>
          </cell>
          <cell r="D1413" t="str">
            <v>01/10/2003</v>
          </cell>
          <cell r="E1413" t="str">
            <v>PMK. BOILER 2-8</v>
          </cell>
          <cell r="F1413" t="str">
            <v>10</v>
          </cell>
          <cell r="G1413" t="str">
            <v>01/04/2002</v>
          </cell>
          <cell r="H1413">
            <v>23296</v>
          </cell>
          <cell r="I1413" t="str">
            <v>0000066564</v>
          </cell>
          <cell r="J1413" t="str">
            <v>D1</v>
          </cell>
          <cell r="K1413" t="str">
            <v>AKA UTILITIES I</v>
          </cell>
          <cell r="L1413" t="str">
            <v>PLAJU</v>
          </cell>
          <cell r="M1413" t="str">
            <v>20/05/1985</v>
          </cell>
          <cell r="N1413" t="str">
            <v>E13118</v>
          </cell>
          <cell r="O1413" t="str">
            <v>U T L</v>
          </cell>
          <cell r="P1413">
            <v>5</v>
          </cell>
          <cell r="Q1413">
            <v>6</v>
          </cell>
          <cell r="R1413">
            <v>4</v>
          </cell>
          <cell r="S1413">
            <v>15</v>
          </cell>
          <cell r="T1413">
            <v>4</v>
          </cell>
          <cell r="U1413">
            <v>2</v>
          </cell>
          <cell r="V1413">
            <v>0</v>
          </cell>
          <cell r="W1413">
            <v>41</v>
          </cell>
          <cell r="X1413">
            <v>43385</v>
          </cell>
        </row>
        <row r="1414">
          <cell r="A1414" t="str">
            <v>691062</v>
          </cell>
          <cell r="B1414" t="str">
            <v xml:space="preserve">DONO RIANTO  A.MD  </v>
          </cell>
          <cell r="C1414" t="str">
            <v>10</v>
          </cell>
          <cell r="D1414" t="str">
            <v>01/04/2003</v>
          </cell>
          <cell r="E1414" t="str">
            <v>PMK. BOILER 2-8</v>
          </cell>
          <cell r="F1414" t="str">
            <v>10</v>
          </cell>
          <cell r="G1414" t="str">
            <v>01/04/2002</v>
          </cell>
          <cell r="H1414">
            <v>23297</v>
          </cell>
          <cell r="I1414" t="str">
            <v>0000045564</v>
          </cell>
          <cell r="J1414" t="str">
            <v>D3</v>
          </cell>
          <cell r="K1414" t="str">
            <v>AKA TEKNIK UTILITIES III</v>
          </cell>
          <cell r="L1414" t="str">
            <v>PLAJU</v>
          </cell>
          <cell r="M1414" t="str">
            <v>20/05/1985</v>
          </cell>
          <cell r="N1414" t="str">
            <v>E13118</v>
          </cell>
          <cell r="O1414" t="str">
            <v>U T L</v>
          </cell>
          <cell r="P1414">
            <v>5</v>
          </cell>
          <cell r="Q1414">
            <v>6</v>
          </cell>
          <cell r="R1414">
            <v>4</v>
          </cell>
          <cell r="S1414">
            <v>15</v>
          </cell>
          <cell r="T1414">
            <v>6</v>
          </cell>
          <cell r="U1414">
            <v>2</v>
          </cell>
          <cell r="V1414">
            <v>0</v>
          </cell>
          <cell r="W1414">
            <v>41</v>
          </cell>
          <cell r="X1414">
            <v>43386</v>
          </cell>
        </row>
        <row r="1415">
          <cell r="A1415" t="str">
            <v>691079</v>
          </cell>
          <cell r="B1415" t="str">
            <v xml:space="preserve">HERI JHON  A.MA  </v>
          </cell>
          <cell r="C1415" t="str">
            <v>10</v>
          </cell>
          <cell r="D1415" t="str">
            <v>01/04/2003</v>
          </cell>
          <cell r="E1415" t="str">
            <v>PMK. BOILER 9-11</v>
          </cell>
          <cell r="F1415" t="str">
            <v>10</v>
          </cell>
          <cell r="G1415" t="str">
            <v>01/04/2001</v>
          </cell>
          <cell r="H1415">
            <v>23092</v>
          </cell>
          <cell r="I1415" t="str">
            <v>0000046566</v>
          </cell>
          <cell r="J1415" t="str">
            <v>D2</v>
          </cell>
          <cell r="K1415" t="str">
            <v>AKA UTILITIES II</v>
          </cell>
          <cell r="L1415" t="str">
            <v>SUNGAI GERONG</v>
          </cell>
          <cell r="M1415" t="str">
            <v>20/05/1985</v>
          </cell>
          <cell r="N1415" t="str">
            <v>E13118</v>
          </cell>
          <cell r="O1415" t="str">
            <v>U T L</v>
          </cell>
          <cell r="P1415">
            <v>5</v>
          </cell>
          <cell r="Q1415">
            <v>6</v>
          </cell>
          <cell r="R1415">
            <v>6</v>
          </cell>
          <cell r="S1415">
            <v>18.333333333333332</v>
          </cell>
          <cell r="T1415">
            <v>5</v>
          </cell>
          <cell r="U1415">
            <v>3</v>
          </cell>
          <cell r="V1415">
            <v>0</v>
          </cell>
          <cell r="W1415">
            <v>41</v>
          </cell>
          <cell r="X1415">
            <v>43181</v>
          </cell>
        </row>
        <row r="1416">
          <cell r="A1416" t="str">
            <v>691095</v>
          </cell>
          <cell r="B1416" t="str">
            <v xml:space="preserve">HARIS BAKRI  A.MD  </v>
          </cell>
          <cell r="C1416" t="str">
            <v>11</v>
          </cell>
          <cell r="D1416" t="str">
            <v>01/04/2000</v>
          </cell>
          <cell r="E1416" t="str">
            <v>PMK. REDIST</v>
          </cell>
          <cell r="F1416" t="str">
            <v>10</v>
          </cell>
          <cell r="G1416" t="str">
            <v>01/07/2003</v>
          </cell>
          <cell r="H1416">
            <v>22573</v>
          </cell>
          <cell r="I1416" t="str">
            <v>0000055655</v>
          </cell>
          <cell r="J1416" t="str">
            <v>D2</v>
          </cell>
          <cell r="K1416" t="str">
            <v>AKA PENGOL/KIL.III</v>
          </cell>
          <cell r="L1416" t="str">
            <v>SUNGAI GERONG</v>
          </cell>
          <cell r="M1416" t="str">
            <v>20/05/1985</v>
          </cell>
          <cell r="N1416" t="str">
            <v>E13112</v>
          </cell>
          <cell r="O1416" t="str">
            <v>CD &amp; L</v>
          </cell>
          <cell r="P1416">
            <v>6</v>
          </cell>
          <cell r="Q1416">
            <v>5</v>
          </cell>
          <cell r="R1416">
            <v>5</v>
          </cell>
          <cell r="S1416">
            <v>16.666666666666668</v>
          </cell>
          <cell r="T1416">
            <v>5</v>
          </cell>
          <cell r="U1416">
            <v>1</v>
          </cell>
          <cell r="V1416">
            <v>-1</v>
          </cell>
          <cell r="W1416">
            <v>43</v>
          </cell>
          <cell r="X1416">
            <v>42662</v>
          </cell>
        </row>
        <row r="1417">
          <cell r="A1417" t="str">
            <v>691127</v>
          </cell>
          <cell r="B1417" t="str">
            <v xml:space="preserve">ABDI RESTU DAUD  SE  </v>
          </cell>
          <cell r="C1417" t="str">
            <v>07</v>
          </cell>
          <cell r="D1417" t="str">
            <v>01/10/2003</v>
          </cell>
          <cell r="E1417" t="str">
            <v>PWSU. ORGANISASI</v>
          </cell>
          <cell r="F1417" t="str">
            <v>05</v>
          </cell>
          <cell r="G1417" t="str">
            <v>31/03/2003</v>
          </cell>
          <cell r="H1417">
            <v>23857</v>
          </cell>
          <cell r="I1417" t="str">
            <v>0000066656</v>
          </cell>
          <cell r="J1417" t="str">
            <v>S1</v>
          </cell>
          <cell r="K1417" t="str">
            <v>EKONOMI MANAGEMENT</v>
          </cell>
          <cell r="L1417" t="str">
            <v>PLAJU</v>
          </cell>
          <cell r="M1417" t="str">
            <v>20/05/1985</v>
          </cell>
          <cell r="N1417" t="str">
            <v>E13740</v>
          </cell>
          <cell r="O1417" t="str">
            <v>O &amp; P</v>
          </cell>
          <cell r="P1417">
            <v>6</v>
          </cell>
          <cell r="Q1417">
            <v>5</v>
          </cell>
          <cell r="R1417">
            <v>6</v>
          </cell>
          <cell r="S1417">
            <v>18.333333333333332</v>
          </cell>
          <cell r="T1417">
            <v>7</v>
          </cell>
          <cell r="U1417">
            <v>1</v>
          </cell>
          <cell r="V1417">
            <v>-2</v>
          </cell>
          <cell r="W1417">
            <v>39</v>
          </cell>
          <cell r="X1417">
            <v>43946</v>
          </cell>
        </row>
        <row r="1418">
          <cell r="A1418" t="str">
            <v>691135</v>
          </cell>
          <cell r="B1418" t="str">
            <v xml:space="preserve">SUSDIYONO    </v>
          </cell>
          <cell r="C1418" t="str">
            <v>11</v>
          </cell>
          <cell r="D1418" t="str">
            <v>01/10/2001</v>
          </cell>
          <cell r="E1418" t="str">
            <v>OPR. WTP PL</v>
          </cell>
          <cell r="F1418" t="str">
            <v>11</v>
          </cell>
          <cell r="G1418" t="str">
            <v>03/01/2000</v>
          </cell>
          <cell r="H1418">
            <v>22398</v>
          </cell>
          <cell r="I1418" t="str">
            <v>0000056565</v>
          </cell>
          <cell r="J1418" t="str">
            <v>SMA</v>
          </cell>
          <cell r="K1418" t="str">
            <v>S.M.A-B/PASPAL</v>
          </cell>
          <cell r="L1418" t="str">
            <v>PLAJU</v>
          </cell>
          <cell r="M1418" t="str">
            <v>20/05/1985</v>
          </cell>
          <cell r="N1418" t="str">
            <v>E13118</v>
          </cell>
          <cell r="O1418" t="str">
            <v>U T L</v>
          </cell>
          <cell r="P1418">
            <v>5</v>
          </cell>
          <cell r="Q1418">
            <v>6</v>
          </cell>
          <cell r="R1418">
            <v>5</v>
          </cell>
          <cell r="S1418">
            <v>16.666666666666668</v>
          </cell>
          <cell r="T1418">
            <v>3</v>
          </cell>
          <cell r="U1418">
            <v>4</v>
          </cell>
          <cell r="V1418">
            <v>0</v>
          </cell>
          <cell r="W1418">
            <v>43</v>
          </cell>
          <cell r="X1418">
            <v>42487</v>
          </cell>
        </row>
        <row r="1419">
          <cell r="A1419" t="str">
            <v>691143</v>
          </cell>
          <cell r="B1419" t="str">
            <v xml:space="preserve">WAHYONO    </v>
          </cell>
          <cell r="C1419" t="str">
            <v>10</v>
          </cell>
          <cell r="D1419" t="str">
            <v>01/10/2002</v>
          </cell>
          <cell r="E1419" t="str">
            <v>TEK. INT. AREA - A</v>
          </cell>
          <cell r="F1419" t="str">
            <v>10</v>
          </cell>
          <cell r="G1419" t="str">
            <v>31/12/2000</v>
          </cell>
          <cell r="H1419">
            <v>23197</v>
          </cell>
          <cell r="I1419" t="str">
            <v>0000056666</v>
          </cell>
          <cell r="J1419" t="str">
            <v>SMK</v>
          </cell>
          <cell r="K1419" t="str">
            <v>S.T.M. ELEKTRONIKA</v>
          </cell>
          <cell r="L1419" t="str">
            <v>PLAJU</v>
          </cell>
          <cell r="M1419" t="str">
            <v>20/05/1985</v>
          </cell>
          <cell r="N1419" t="str">
            <v>E13A30</v>
          </cell>
          <cell r="O1419" t="str">
            <v>PEM-II</v>
          </cell>
          <cell r="P1419">
            <v>6</v>
          </cell>
          <cell r="Q1419">
            <v>6</v>
          </cell>
          <cell r="R1419">
            <v>6</v>
          </cell>
          <cell r="S1419">
            <v>20</v>
          </cell>
          <cell r="T1419">
            <v>3</v>
          </cell>
          <cell r="U1419">
            <v>4</v>
          </cell>
          <cell r="V1419">
            <v>0</v>
          </cell>
          <cell r="W1419">
            <v>41</v>
          </cell>
          <cell r="X1419">
            <v>43286</v>
          </cell>
        </row>
        <row r="1420">
          <cell r="A1420" t="str">
            <v>691168</v>
          </cell>
          <cell r="B1420" t="str">
            <v xml:space="preserve">BAMBANG HERMANTO    </v>
          </cell>
          <cell r="C1420" t="str">
            <v>11</v>
          </cell>
          <cell r="D1420" t="str">
            <v>01/04/1999</v>
          </cell>
          <cell r="E1420" t="str">
            <v>TEK. LISTRIK AREA-A</v>
          </cell>
          <cell r="F1420" t="str">
            <v>10</v>
          </cell>
          <cell r="G1420" t="str">
            <v>31/12/2000</v>
          </cell>
          <cell r="H1420">
            <v>21739</v>
          </cell>
          <cell r="I1420" t="str">
            <v>0000055555</v>
          </cell>
          <cell r="J1420" t="str">
            <v>SMK</v>
          </cell>
          <cell r="K1420" t="str">
            <v>S.T.M  LISTRIK</v>
          </cell>
          <cell r="L1420" t="str">
            <v>PLAJU</v>
          </cell>
          <cell r="M1420" t="str">
            <v>20/05/1985</v>
          </cell>
          <cell r="N1420" t="str">
            <v>E13A20</v>
          </cell>
          <cell r="O1420" t="str">
            <v>PEM-I</v>
          </cell>
          <cell r="P1420">
            <v>5</v>
          </cell>
          <cell r="Q1420">
            <v>5</v>
          </cell>
          <cell r="R1420">
            <v>5</v>
          </cell>
          <cell r="S1420">
            <v>15</v>
          </cell>
          <cell r="T1420">
            <v>3</v>
          </cell>
          <cell r="U1420">
            <v>4</v>
          </cell>
          <cell r="V1420">
            <v>-1</v>
          </cell>
          <cell r="W1420">
            <v>45</v>
          </cell>
          <cell r="X1420">
            <v>41828</v>
          </cell>
        </row>
        <row r="1421">
          <cell r="A1421" t="str">
            <v>691176</v>
          </cell>
          <cell r="B1421" t="str">
            <v xml:space="preserve">SUKANTO    </v>
          </cell>
          <cell r="C1421" t="str">
            <v>10</v>
          </cell>
          <cell r="D1421" t="str">
            <v>01/04/2000</v>
          </cell>
          <cell r="E1421" t="str">
            <v>TEKNISI INSTRUMENT</v>
          </cell>
          <cell r="F1421" t="str">
            <v>09</v>
          </cell>
          <cell r="G1421" t="str">
            <v>01/10/2002</v>
          </cell>
          <cell r="H1421">
            <v>20257</v>
          </cell>
          <cell r="I1421" t="str">
            <v>0000064566</v>
          </cell>
          <cell r="J1421" t="str">
            <v>SMA</v>
          </cell>
          <cell r="K1421" t="str">
            <v>S.M.A / SOSIAL</v>
          </cell>
          <cell r="L1421" t="str">
            <v>SUNGAI GERONG</v>
          </cell>
          <cell r="M1421" t="str">
            <v>20/05/1985</v>
          </cell>
          <cell r="N1421" t="str">
            <v>E13A50</v>
          </cell>
          <cell r="O1421" t="str">
            <v>BENGKEL</v>
          </cell>
          <cell r="P1421">
            <v>5</v>
          </cell>
          <cell r="Q1421">
            <v>6</v>
          </cell>
          <cell r="R1421">
            <v>6</v>
          </cell>
          <cell r="S1421">
            <v>18.333333333333332</v>
          </cell>
          <cell r="T1421">
            <v>3</v>
          </cell>
          <cell r="U1421">
            <v>2</v>
          </cell>
          <cell r="V1421">
            <v>-1</v>
          </cell>
          <cell r="W1421">
            <v>49</v>
          </cell>
          <cell r="X1421">
            <v>40346</v>
          </cell>
        </row>
        <row r="1422">
          <cell r="A1422" t="str">
            <v>691208</v>
          </cell>
          <cell r="B1422" t="str">
            <v xml:space="preserve">SUKAHADI  A.P  </v>
          </cell>
          <cell r="C1422" t="str">
            <v>09</v>
          </cell>
          <cell r="D1422" t="str">
            <v>01/04/2003</v>
          </cell>
          <cell r="E1422" t="str">
            <v>TEKNISI INSTRUMENT</v>
          </cell>
          <cell r="F1422" t="str">
            <v>09</v>
          </cell>
          <cell r="G1422" t="str">
            <v>01/10/2002</v>
          </cell>
          <cell r="H1422">
            <v>22213</v>
          </cell>
          <cell r="I1422" t="str">
            <v>0000066655</v>
          </cell>
          <cell r="J1422" t="str">
            <v>D1</v>
          </cell>
          <cell r="K1422" t="str">
            <v>AKA INST&amp;ELKA I</v>
          </cell>
          <cell r="L1422" t="str">
            <v>PLAJU</v>
          </cell>
          <cell r="M1422" t="str">
            <v>20/05/1985</v>
          </cell>
          <cell r="N1422" t="str">
            <v>E13A50</v>
          </cell>
          <cell r="O1422" t="str">
            <v>BENGKEL</v>
          </cell>
          <cell r="P1422">
            <v>6</v>
          </cell>
          <cell r="Q1422">
            <v>5</v>
          </cell>
          <cell r="R1422">
            <v>5</v>
          </cell>
          <cell r="S1422">
            <v>16.666666666666668</v>
          </cell>
          <cell r="T1422">
            <v>4</v>
          </cell>
          <cell r="U1422">
            <v>2</v>
          </cell>
          <cell r="V1422">
            <v>0</v>
          </cell>
          <cell r="W1422">
            <v>44</v>
          </cell>
          <cell r="X1422">
            <v>42301</v>
          </cell>
        </row>
        <row r="1423">
          <cell r="A1423" t="str">
            <v>691216</v>
          </cell>
          <cell r="B1423" t="str">
            <v xml:space="preserve">ZUL AFNAN    </v>
          </cell>
          <cell r="C1423" t="str">
            <v>10</v>
          </cell>
          <cell r="D1423" t="str">
            <v>01/04/2003</v>
          </cell>
          <cell r="E1423" t="str">
            <v>TEK. INT. AREA-B</v>
          </cell>
          <cell r="F1423" t="str">
            <v>10</v>
          </cell>
          <cell r="G1423" t="str">
            <v>31/12/2000</v>
          </cell>
          <cell r="H1423">
            <v>22334</v>
          </cell>
          <cell r="I1423" t="str">
            <v>0000045555</v>
          </cell>
          <cell r="J1423" t="str">
            <v>SMA</v>
          </cell>
          <cell r="K1423" t="str">
            <v>SMA/PASPAL/IPA</v>
          </cell>
          <cell r="L1423" t="str">
            <v>PLAJU</v>
          </cell>
          <cell r="M1423" t="str">
            <v>20/05/1985</v>
          </cell>
          <cell r="N1423" t="str">
            <v>E13A20</v>
          </cell>
          <cell r="O1423" t="str">
            <v>PEM-I</v>
          </cell>
          <cell r="P1423">
            <v>5</v>
          </cell>
          <cell r="Q1423">
            <v>5</v>
          </cell>
          <cell r="R1423">
            <v>5</v>
          </cell>
          <cell r="S1423">
            <v>15</v>
          </cell>
          <cell r="T1423">
            <v>3</v>
          </cell>
          <cell r="U1423">
            <v>4</v>
          </cell>
          <cell r="V1423">
            <v>0</v>
          </cell>
          <cell r="W1423">
            <v>43</v>
          </cell>
          <cell r="X1423">
            <v>42422</v>
          </cell>
        </row>
        <row r="1424">
          <cell r="A1424" t="str">
            <v>691224</v>
          </cell>
          <cell r="B1424" t="str">
            <v xml:space="preserve">IWAN SYARKOWI    </v>
          </cell>
          <cell r="C1424" t="str">
            <v>11</v>
          </cell>
          <cell r="D1424" t="str">
            <v>01/10/2000</v>
          </cell>
          <cell r="E1424" t="str">
            <v>TEK. INT. AREA-B</v>
          </cell>
          <cell r="F1424" t="str">
            <v>10</v>
          </cell>
          <cell r="G1424" t="str">
            <v>31/12/2000</v>
          </cell>
          <cell r="H1424">
            <v>23753</v>
          </cell>
          <cell r="I1424" t="str">
            <v>0000054566</v>
          </cell>
          <cell r="J1424" t="str">
            <v>SMA</v>
          </cell>
          <cell r="K1424" t="str">
            <v>S.M.A-B/PASPAL</v>
          </cell>
          <cell r="L1424" t="str">
            <v>PLAJU</v>
          </cell>
          <cell r="M1424" t="str">
            <v>20/05/1985</v>
          </cell>
          <cell r="N1424" t="str">
            <v>E13A20</v>
          </cell>
          <cell r="O1424" t="str">
            <v>PEM-I</v>
          </cell>
          <cell r="P1424">
            <v>5</v>
          </cell>
          <cell r="Q1424">
            <v>6</v>
          </cell>
          <cell r="R1424">
            <v>6</v>
          </cell>
          <cell r="S1424">
            <v>18.333333333333332</v>
          </cell>
          <cell r="T1424">
            <v>3</v>
          </cell>
          <cell r="U1424">
            <v>4</v>
          </cell>
          <cell r="V1424">
            <v>-1</v>
          </cell>
          <cell r="W1424">
            <v>39</v>
          </cell>
          <cell r="X1424">
            <v>43841</v>
          </cell>
        </row>
        <row r="1425">
          <cell r="A1425" t="str">
            <v>691249</v>
          </cell>
          <cell r="B1425" t="str">
            <v xml:space="preserve">UMCHRISWY    </v>
          </cell>
          <cell r="C1425" t="str">
            <v>10</v>
          </cell>
          <cell r="D1425" t="str">
            <v>01/04/2003</v>
          </cell>
          <cell r="E1425" t="str">
            <v>TEK. LISTRIK AREA-A</v>
          </cell>
          <cell r="F1425" t="str">
            <v>10</v>
          </cell>
          <cell r="G1425" t="str">
            <v>31/12/2000</v>
          </cell>
          <cell r="H1425">
            <v>23003</v>
          </cell>
          <cell r="I1425" t="str">
            <v>0000055545</v>
          </cell>
          <cell r="J1425" t="str">
            <v>SMK</v>
          </cell>
          <cell r="K1425" t="str">
            <v>S.T.M  LISTRIK</v>
          </cell>
          <cell r="L1425" t="str">
            <v>PLAJU</v>
          </cell>
          <cell r="M1425" t="str">
            <v>20/05/1985</v>
          </cell>
          <cell r="N1425" t="str">
            <v>E13A20</v>
          </cell>
          <cell r="O1425" t="str">
            <v>PEM-I</v>
          </cell>
          <cell r="P1425">
            <v>5</v>
          </cell>
          <cell r="Q1425">
            <v>4</v>
          </cell>
          <cell r="R1425">
            <v>5</v>
          </cell>
          <cell r="S1425">
            <v>13.333333333333334</v>
          </cell>
          <cell r="T1425">
            <v>3</v>
          </cell>
          <cell r="U1425">
            <v>4</v>
          </cell>
          <cell r="V1425">
            <v>0</v>
          </cell>
          <cell r="W1425">
            <v>42</v>
          </cell>
          <cell r="X1425">
            <v>43092</v>
          </cell>
        </row>
        <row r="1426">
          <cell r="A1426" t="str">
            <v>691281</v>
          </cell>
          <cell r="B1426" t="str">
            <v xml:space="preserve">SUMPENO    </v>
          </cell>
          <cell r="C1426" t="str">
            <v>10</v>
          </cell>
          <cell r="D1426" t="str">
            <v>01/04/2003</v>
          </cell>
          <cell r="E1426" t="str">
            <v>TEK LISTRIK AREA-B</v>
          </cell>
          <cell r="F1426" t="str">
            <v>10</v>
          </cell>
          <cell r="G1426" t="str">
            <v>31/12/2000</v>
          </cell>
          <cell r="H1426">
            <v>20572</v>
          </cell>
          <cell r="I1426" t="str">
            <v>0000055555</v>
          </cell>
          <cell r="J1426" t="str">
            <v>SMK</v>
          </cell>
          <cell r="K1426" t="str">
            <v>S.T.M  LISTRIK</v>
          </cell>
          <cell r="L1426" t="str">
            <v>SUNGAI GERONG</v>
          </cell>
          <cell r="M1426" t="str">
            <v>20/05/1985</v>
          </cell>
          <cell r="N1426" t="str">
            <v>E13A40</v>
          </cell>
          <cell r="O1426" t="str">
            <v>PEM-III</v>
          </cell>
          <cell r="P1426">
            <v>5</v>
          </cell>
          <cell r="Q1426">
            <v>5</v>
          </cell>
          <cell r="R1426">
            <v>5</v>
          </cell>
          <cell r="S1426">
            <v>15</v>
          </cell>
          <cell r="T1426">
            <v>3</v>
          </cell>
          <cell r="U1426">
            <v>4</v>
          </cell>
          <cell r="V1426">
            <v>0</v>
          </cell>
          <cell r="W1426">
            <v>48</v>
          </cell>
          <cell r="X1426">
            <v>40660</v>
          </cell>
        </row>
        <row r="1427">
          <cell r="A1427" t="str">
            <v>691305</v>
          </cell>
          <cell r="B1427" t="str">
            <v xml:space="preserve">SURATIN  A.MA  </v>
          </cell>
          <cell r="C1427" t="str">
            <v>10</v>
          </cell>
          <cell r="D1427" t="str">
            <v>01/04/2002</v>
          </cell>
          <cell r="E1427" t="str">
            <v>TEK LISTRIK AREA-A</v>
          </cell>
          <cell r="F1427" t="str">
            <v>10</v>
          </cell>
          <cell r="G1427" t="str">
            <v>31/12/2000</v>
          </cell>
          <cell r="H1427">
            <v>23521</v>
          </cell>
          <cell r="I1427" t="str">
            <v>0000056665</v>
          </cell>
          <cell r="J1427" t="str">
            <v>D2</v>
          </cell>
          <cell r="K1427" t="str">
            <v>AKA LISTRIK II</v>
          </cell>
          <cell r="L1427" t="str">
            <v>SUNGAI GERONG</v>
          </cell>
          <cell r="M1427" t="str">
            <v>20/05/1985</v>
          </cell>
          <cell r="N1427" t="str">
            <v>E13A40</v>
          </cell>
          <cell r="O1427" t="str">
            <v>PEM-III</v>
          </cell>
          <cell r="P1427">
            <v>6</v>
          </cell>
          <cell r="Q1427">
            <v>6</v>
          </cell>
          <cell r="R1427">
            <v>5</v>
          </cell>
          <cell r="S1427">
            <v>18.333333333333332</v>
          </cell>
          <cell r="T1427">
            <v>5</v>
          </cell>
          <cell r="U1427">
            <v>4</v>
          </cell>
          <cell r="V1427">
            <v>0</v>
          </cell>
          <cell r="W1427">
            <v>40</v>
          </cell>
          <cell r="X1427">
            <v>43609</v>
          </cell>
        </row>
        <row r="1428">
          <cell r="A1428" t="str">
            <v>691313</v>
          </cell>
          <cell r="B1428" t="str">
            <v xml:space="preserve">MINHAD UDIN  SE  </v>
          </cell>
          <cell r="C1428" t="str">
            <v>08</v>
          </cell>
          <cell r="D1428" t="str">
            <v>01/10/2001</v>
          </cell>
          <cell r="E1428" t="str">
            <v>PWS. EVALUASI &amp; PELATIHAN</v>
          </cell>
          <cell r="F1428" t="str">
            <v>07</v>
          </cell>
          <cell r="G1428" t="str">
            <v>16/07/2002</v>
          </cell>
          <cell r="H1428">
            <v>22215</v>
          </cell>
          <cell r="I1428" t="str">
            <v>0000066666</v>
          </cell>
          <cell r="J1428" t="str">
            <v>S1</v>
          </cell>
          <cell r="K1428" t="str">
            <v>EKONOMI MANAGEMENT</v>
          </cell>
          <cell r="L1428" t="str">
            <v>PLAJU</v>
          </cell>
          <cell r="M1428" t="str">
            <v>20/05/1985</v>
          </cell>
          <cell r="N1428" t="str">
            <v>E13720</v>
          </cell>
          <cell r="O1428" t="str">
            <v>RENBANG</v>
          </cell>
          <cell r="P1428">
            <v>6</v>
          </cell>
          <cell r="Q1428">
            <v>6</v>
          </cell>
          <cell r="R1428">
            <v>6</v>
          </cell>
          <cell r="S1428">
            <v>20</v>
          </cell>
          <cell r="T1428">
            <v>7</v>
          </cell>
          <cell r="U1428">
            <v>2</v>
          </cell>
          <cell r="V1428">
            <v>-1</v>
          </cell>
          <cell r="W1428">
            <v>44</v>
          </cell>
          <cell r="X1428">
            <v>42303</v>
          </cell>
        </row>
        <row r="1429">
          <cell r="A1429" t="str">
            <v>691338</v>
          </cell>
          <cell r="B1429" t="str">
            <v xml:space="preserve">EDWAN CHOLIS  DRS  </v>
          </cell>
          <cell r="C1429" t="str">
            <v>09</v>
          </cell>
          <cell r="D1429" t="str">
            <v>01/04/2003</v>
          </cell>
          <cell r="E1429" t="str">
            <v>AST. PERBENDAHARAAN</v>
          </cell>
          <cell r="F1429" t="str">
            <v>08</v>
          </cell>
          <cell r="G1429" t="str">
            <v>03/01/2000</v>
          </cell>
          <cell r="H1429">
            <v>22065</v>
          </cell>
          <cell r="I1429" t="str">
            <v>0000055665</v>
          </cell>
          <cell r="J1429" t="str">
            <v>S1</v>
          </cell>
          <cell r="K1429" t="str">
            <v>EKONOMI MANAGEMENT</v>
          </cell>
          <cell r="L1429" t="str">
            <v>PLAJU</v>
          </cell>
          <cell r="M1429" t="str">
            <v>20/05/1985</v>
          </cell>
          <cell r="N1429" t="str">
            <v>E13Y40</v>
          </cell>
          <cell r="O1429" t="str">
            <v>KEUANGAN/RS</v>
          </cell>
          <cell r="P1429">
            <v>6</v>
          </cell>
          <cell r="Q1429">
            <v>6</v>
          </cell>
          <cell r="R1429">
            <v>5</v>
          </cell>
          <cell r="S1429">
            <v>18.333333333333332</v>
          </cell>
          <cell r="T1429">
            <v>7</v>
          </cell>
          <cell r="U1429">
            <v>4</v>
          </cell>
          <cell r="V1429">
            <v>-1</v>
          </cell>
          <cell r="W1429">
            <v>44</v>
          </cell>
          <cell r="X1429">
            <v>42153</v>
          </cell>
        </row>
        <row r="1430">
          <cell r="A1430" t="str">
            <v>691354</v>
          </cell>
          <cell r="B1430" t="str">
            <v xml:space="preserve">SUMARTONO  S.T  </v>
          </cell>
          <cell r="C1430" t="str">
            <v>10</v>
          </cell>
          <cell r="D1430" t="str">
            <v>01/10/2000</v>
          </cell>
          <cell r="E1430" t="str">
            <v>TEKNISI PIPE FITTER</v>
          </cell>
          <cell r="F1430" t="str">
            <v>09</v>
          </cell>
          <cell r="G1430" t="str">
            <v>01/10/2002</v>
          </cell>
          <cell r="H1430">
            <v>22484</v>
          </cell>
          <cell r="I1430" t="str">
            <v>0000065555</v>
          </cell>
          <cell r="J1430" t="str">
            <v>S1</v>
          </cell>
          <cell r="K1430" t="str">
            <v>TEKNIK SIPIL</v>
          </cell>
          <cell r="L1430" t="str">
            <v>PLAJU</v>
          </cell>
          <cell r="M1430" t="str">
            <v>20/05/1985</v>
          </cell>
          <cell r="N1430" t="str">
            <v>E13A50</v>
          </cell>
          <cell r="O1430" t="str">
            <v>BENGKEL</v>
          </cell>
          <cell r="P1430">
            <v>5</v>
          </cell>
          <cell r="Q1430">
            <v>5</v>
          </cell>
          <cell r="R1430">
            <v>5</v>
          </cell>
          <cell r="S1430">
            <v>15</v>
          </cell>
          <cell r="T1430">
            <v>7</v>
          </cell>
          <cell r="U1430">
            <v>2</v>
          </cell>
          <cell r="V1430">
            <v>-1</v>
          </cell>
          <cell r="W1430">
            <v>43</v>
          </cell>
          <cell r="X1430">
            <v>42573</v>
          </cell>
        </row>
        <row r="1431">
          <cell r="A1431" t="str">
            <v>691379</v>
          </cell>
          <cell r="B1431" t="str">
            <v xml:space="preserve">SUPRANTO  S.T  </v>
          </cell>
          <cell r="C1431" t="str">
            <v>10</v>
          </cell>
          <cell r="D1431" t="str">
            <v>01/04/2003</v>
          </cell>
          <cell r="E1431" t="str">
            <v>TEK. INT. AREA-B</v>
          </cell>
          <cell r="F1431" t="str">
            <v>10</v>
          </cell>
          <cell r="G1431" t="str">
            <v>31/12/2000</v>
          </cell>
          <cell r="H1431">
            <v>22739</v>
          </cell>
          <cell r="I1431" t="str">
            <v>0000055554</v>
          </cell>
          <cell r="J1431" t="str">
            <v>S1</v>
          </cell>
          <cell r="K1431" t="str">
            <v>TEKNIK MESIN</v>
          </cell>
          <cell r="L1431" t="str">
            <v>PLAJU</v>
          </cell>
          <cell r="M1431" t="str">
            <v>20/05/1985</v>
          </cell>
          <cell r="N1431" t="str">
            <v>E13A30</v>
          </cell>
          <cell r="O1431" t="str">
            <v>PEM-II</v>
          </cell>
          <cell r="P1431">
            <v>5</v>
          </cell>
          <cell r="Q1431">
            <v>5</v>
          </cell>
          <cell r="R1431">
            <v>4</v>
          </cell>
          <cell r="S1431">
            <v>13.333333333333334</v>
          </cell>
          <cell r="T1431">
            <v>7</v>
          </cell>
          <cell r="U1431">
            <v>4</v>
          </cell>
          <cell r="V1431">
            <v>0</v>
          </cell>
          <cell r="W1431">
            <v>42</v>
          </cell>
          <cell r="X1431">
            <v>42828</v>
          </cell>
        </row>
        <row r="1432">
          <cell r="A1432" t="str">
            <v>691387</v>
          </cell>
          <cell r="B1432" t="str">
            <v xml:space="preserve">BAKRI IBNU  BSC  </v>
          </cell>
          <cell r="C1432" t="str">
            <v>11</v>
          </cell>
          <cell r="D1432" t="str">
            <v>01/04/2001</v>
          </cell>
          <cell r="E1432" t="str">
            <v>PMK. JAGA LAB PP</v>
          </cell>
          <cell r="F1432" t="str">
            <v>10</v>
          </cell>
          <cell r="G1432" t="str">
            <v>16/08/2000</v>
          </cell>
          <cell r="H1432">
            <v>23186</v>
          </cell>
          <cell r="I1432" t="str">
            <v>0000056566</v>
          </cell>
          <cell r="J1432" t="str">
            <v>D3</v>
          </cell>
          <cell r="K1432" t="str">
            <v>AKADEMI KEU &amp; PERBANKAN</v>
          </cell>
          <cell r="L1432" t="str">
            <v>PLAJU</v>
          </cell>
          <cell r="M1432" t="str">
            <v>20/05/1985</v>
          </cell>
          <cell r="N1432" t="str">
            <v>E13140</v>
          </cell>
          <cell r="O1432" t="str">
            <v>LABORATORIUM</v>
          </cell>
          <cell r="P1432">
            <v>5</v>
          </cell>
          <cell r="Q1432">
            <v>6</v>
          </cell>
          <cell r="R1432">
            <v>6</v>
          </cell>
          <cell r="S1432">
            <v>18.333333333333332</v>
          </cell>
          <cell r="T1432">
            <v>6</v>
          </cell>
          <cell r="U1432">
            <v>4</v>
          </cell>
          <cell r="V1432">
            <v>-1</v>
          </cell>
          <cell r="W1432">
            <v>41</v>
          </cell>
          <cell r="X1432">
            <v>43275</v>
          </cell>
        </row>
        <row r="1433">
          <cell r="A1433" t="str">
            <v>691427</v>
          </cell>
          <cell r="B1433" t="str">
            <v xml:space="preserve">HERI SUDARMONO    </v>
          </cell>
          <cell r="C1433" t="str">
            <v>10</v>
          </cell>
          <cell r="D1433" t="str">
            <v>01/10/2002</v>
          </cell>
          <cell r="E1433" t="str">
            <v>TEKNISI</v>
          </cell>
          <cell r="F1433" t="str">
            <v>10</v>
          </cell>
          <cell r="G1433" t="str">
            <v>31/12/2000</v>
          </cell>
          <cell r="H1433">
            <v>22411</v>
          </cell>
          <cell r="I1433" t="str">
            <v>0000065655</v>
          </cell>
          <cell r="J1433" t="str">
            <v>SMA</v>
          </cell>
          <cell r="K1433" t="str">
            <v>SMA/PASPAL/IPA</v>
          </cell>
          <cell r="L1433" t="str">
            <v>PLAJU</v>
          </cell>
          <cell r="M1433" t="str">
            <v>20/05/1985</v>
          </cell>
          <cell r="N1433" t="str">
            <v>E13A50</v>
          </cell>
          <cell r="O1433" t="str">
            <v>BENGKEL</v>
          </cell>
          <cell r="P1433">
            <v>6</v>
          </cell>
          <cell r="Q1433">
            <v>5</v>
          </cell>
          <cell r="R1433">
            <v>5</v>
          </cell>
          <cell r="S1433">
            <v>16.666666666666668</v>
          </cell>
          <cell r="T1433">
            <v>3</v>
          </cell>
          <cell r="U1433">
            <v>4</v>
          </cell>
          <cell r="V1433">
            <v>0</v>
          </cell>
          <cell r="W1433">
            <v>43</v>
          </cell>
          <cell r="X1433">
            <v>42500</v>
          </cell>
        </row>
        <row r="1434">
          <cell r="A1434" t="str">
            <v>691443</v>
          </cell>
          <cell r="B1434" t="str">
            <v xml:space="preserve">SAFUAN  A.P  </v>
          </cell>
          <cell r="C1434" t="str">
            <v>10</v>
          </cell>
          <cell r="D1434" t="str">
            <v>01/10/2002</v>
          </cell>
          <cell r="E1434" t="str">
            <v>TEKNISI PIPE FITTER</v>
          </cell>
          <cell r="F1434" t="str">
            <v>10</v>
          </cell>
          <cell r="G1434" t="str">
            <v>31/12/2000</v>
          </cell>
          <cell r="H1434">
            <v>22974</v>
          </cell>
          <cell r="I1434" t="str">
            <v>0000065554</v>
          </cell>
          <cell r="J1434" t="str">
            <v>D1</v>
          </cell>
          <cell r="K1434" t="str">
            <v>AKA MJM.SERV. MIGAS I</v>
          </cell>
          <cell r="L1434" t="str">
            <v>PLAJU</v>
          </cell>
          <cell r="M1434" t="str">
            <v>20/05/1985</v>
          </cell>
          <cell r="N1434" t="str">
            <v>E13A50</v>
          </cell>
          <cell r="O1434" t="str">
            <v>BENGKEL</v>
          </cell>
          <cell r="P1434">
            <v>5</v>
          </cell>
          <cell r="Q1434">
            <v>5</v>
          </cell>
          <cell r="R1434">
            <v>4</v>
          </cell>
          <cell r="S1434">
            <v>13.333333333333334</v>
          </cell>
          <cell r="T1434">
            <v>4</v>
          </cell>
          <cell r="U1434">
            <v>4</v>
          </cell>
          <cell r="V1434">
            <v>0</v>
          </cell>
          <cell r="W1434">
            <v>42</v>
          </cell>
          <cell r="X1434">
            <v>43063</v>
          </cell>
        </row>
        <row r="1435">
          <cell r="A1435" t="str">
            <v>691451</v>
          </cell>
          <cell r="B1435" t="str">
            <v xml:space="preserve">TOHAP LUBIS  ST  </v>
          </cell>
          <cell r="C1435" t="str">
            <v>10</v>
          </cell>
          <cell r="D1435" t="str">
            <v>01/04/2003</v>
          </cell>
          <cell r="E1435" t="str">
            <v>TEK. INT. AREA-B</v>
          </cell>
          <cell r="F1435" t="str">
            <v>10</v>
          </cell>
          <cell r="G1435" t="str">
            <v>31/12/2000</v>
          </cell>
          <cell r="H1435">
            <v>23567</v>
          </cell>
          <cell r="I1435" t="str">
            <v>0000044565</v>
          </cell>
          <cell r="J1435" t="str">
            <v>S1</v>
          </cell>
          <cell r="K1435" t="str">
            <v>TEKNIK ELEKTRO</v>
          </cell>
          <cell r="L1435" t="str">
            <v>PLAJU</v>
          </cell>
          <cell r="M1435" t="str">
            <v>20/05/1985</v>
          </cell>
          <cell r="N1435" t="str">
            <v>E13A20</v>
          </cell>
          <cell r="O1435" t="str">
            <v>PEM-I</v>
          </cell>
          <cell r="P1435">
            <v>5</v>
          </cell>
          <cell r="Q1435">
            <v>6</v>
          </cell>
          <cell r="R1435">
            <v>5</v>
          </cell>
          <cell r="S1435">
            <v>16.666666666666668</v>
          </cell>
          <cell r="T1435">
            <v>7</v>
          </cell>
          <cell r="U1435">
            <v>4</v>
          </cell>
          <cell r="V1435">
            <v>0</v>
          </cell>
          <cell r="W1435">
            <v>40</v>
          </cell>
          <cell r="X1435">
            <v>43655</v>
          </cell>
        </row>
        <row r="1436">
          <cell r="A1436" t="str">
            <v>691476</v>
          </cell>
          <cell r="B1436" t="str">
            <v xml:space="preserve">SUSWANTO  A.MA  </v>
          </cell>
          <cell r="C1436" t="str">
            <v>10</v>
          </cell>
          <cell r="D1436" t="str">
            <v>01/04/2003</v>
          </cell>
          <cell r="E1436" t="str">
            <v>TEK. INT. AREA-B</v>
          </cell>
          <cell r="F1436" t="str">
            <v>10</v>
          </cell>
          <cell r="G1436" t="str">
            <v>31/12/2000</v>
          </cell>
          <cell r="H1436">
            <v>23894</v>
          </cell>
          <cell r="I1436" t="str">
            <v>0000055455</v>
          </cell>
          <cell r="J1436" t="str">
            <v>D2</v>
          </cell>
          <cell r="K1436" t="str">
            <v>AKA INST/ELKA II</v>
          </cell>
          <cell r="L1436" t="str">
            <v>PLAJU</v>
          </cell>
          <cell r="M1436" t="str">
            <v>20/05/1985</v>
          </cell>
          <cell r="N1436" t="str">
            <v>E13A30</v>
          </cell>
          <cell r="O1436" t="str">
            <v>PEM-II</v>
          </cell>
          <cell r="P1436">
            <v>4</v>
          </cell>
          <cell r="Q1436">
            <v>5</v>
          </cell>
          <cell r="R1436">
            <v>5</v>
          </cell>
          <cell r="S1436">
            <v>13.333333333333334</v>
          </cell>
          <cell r="T1436">
            <v>5</v>
          </cell>
          <cell r="U1436">
            <v>4</v>
          </cell>
          <cell r="V1436">
            <v>0</v>
          </cell>
          <cell r="W1436">
            <v>39</v>
          </cell>
          <cell r="X1436">
            <v>43983</v>
          </cell>
        </row>
        <row r="1437">
          <cell r="A1437" t="str">
            <v>691492</v>
          </cell>
          <cell r="B1437" t="str">
            <v xml:space="preserve">BENNY PASARIBU    </v>
          </cell>
          <cell r="C1437" t="str">
            <v>11</v>
          </cell>
          <cell r="D1437" t="str">
            <v>01/04/2001</v>
          </cell>
          <cell r="E1437" t="str">
            <v>OPR. TANK RPM - F</v>
          </cell>
          <cell r="F1437" t="str">
            <v>11</v>
          </cell>
          <cell r="G1437" t="str">
            <v>03/01/2000</v>
          </cell>
          <cell r="H1437">
            <v>22513</v>
          </cell>
          <cell r="I1437" t="str">
            <v>0000036456</v>
          </cell>
          <cell r="J1437" t="str">
            <v>SMA</v>
          </cell>
          <cell r="K1437" t="str">
            <v>S.M.A-B/PASPAL</v>
          </cell>
          <cell r="L1437" t="str">
            <v>PLAJU</v>
          </cell>
          <cell r="M1437" t="str">
            <v>20/05/1985</v>
          </cell>
          <cell r="N1437" t="str">
            <v>E13119</v>
          </cell>
          <cell r="O1437" t="str">
            <v>I T P</v>
          </cell>
          <cell r="P1437">
            <v>4</v>
          </cell>
          <cell r="Q1437">
            <v>5</v>
          </cell>
          <cell r="R1437">
            <v>6</v>
          </cell>
          <cell r="S1437">
            <v>15</v>
          </cell>
          <cell r="T1437">
            <v>3</v>
          </cell>
          <cell r="U1437">
            <v>4</v>
          </cell>
          <cell r="V1437">
            <v>0</v>
          </cell>
          <cell r="W1437">
            <v>43</v>
          </cell>
          <cell r="X1437">
            <v>42602</v>
          </cell>
        </row>
        <row r="1438">
          <cell r="A1438" t="str">
            <v>691516</v>
          </cell>
          <cell r="B1438" t="str">
            <v xml:space="preserve">YULIZAR  IR  </v>
          </cell>
          <cell r="C1438" t="str">
            <v>09</v>
          </cell>
          <cell r="D1438" t="str">
            <v>01/10/2003</v>
          </cell>
          <cell r="E1438" t="str">
            <v>TEKNISI RIGGER</v>
          </cell>
          <cell r="F1438" t="str">
            <v>09</v>
          </cell>
          <cell r="G1438" t="str">
            <v>01/10/2002</v>
          </cell>
          <cell r="H1438">
            <v>23451</v>
          </cell>
          <cell r="I1438" t="str">
            <v>0000056665</v>
          </cell>
          <cell r="J1438" t="str">
            <v>S1</v>
          </cell>
          <cell r="K1438" t="str">
            <v>TEKNIK SIPIL</v>
          </cell>
          <cell r="L1438" t="str">
            <v>PLAJU</v>
          </cell>
          <cell r="M1438" t="str">
            <v>20/05/1985</v>
          </cell>
          <cell r="N1438" t="str">
            <v>E13A50</v>
          </cell>
          <cell r="O1438" t="str">
            <v>BENGKEL</v>
          </cell>
          <cell r="P1438">
            <v>6</v>
          </cell>
          <cell r="Q1438">
            <v>6</v>
          </cell>
          <cell r="R1438">
            <v>5</v>
          </cell>
          <cell r="S1438">
            <v>18.333333333333332</v>
          </cell>
          <cell r="T1438">
            <v>7</v>
          </cell>
          <cell r="U1438">
            <v>2</v>
          </cell>
          <cell r="V1438">
            <v>0</v>
          </cell>
          <cell r="W1438">
            <v>40</v>
          </cell>
          <cell r="X1438">
            <v>43539</v>
          </cell>
        </row>
        <row r="1439">
          <cell r="A1439" t="str">
            <v>691524</v>
          </cell>
          <cell r="B1439" t="str">
            <v xml:space="preserve">JONHART SIMORANGKIR    </v>
          </cell>
          <cell r="C1439" t="str">
            <v>10</v>
          </cell>
          <cell r="D1439" t="str">
            <v>01/10/2003</v>
          </cell>
          <cell r="E1439" t="str">
            <v>PMK. JAGA LAB TA/PTA</v>
          </cell>
          <cell r="F1439" t="str">
            <v>10</v>
          </cell>
          <cell r="G1439" t="str">
            <v>01/10/2000</v>
          </cell>
          <cell r="H1439">
            <v>22108</v>
          </cell>
          <cell r="I1439" t="str">
            <v>0000055565</v>
          </cell>
          <cell r="J1439" t="str">
            <v>SMK</v>
          </cell>
          <cell r="K1439" t="str">
            <v>S.T.M  MESIN</v>
          </cell>
          <cell r="L1439" t="str">
            <v>PLAJU</v>
          </cell>
          <cell r="M1439" t="str">
            <v>20/05/1985</v>
          </cell>
          <cell r="N1439" t="str">
            <v>E13140</v>
          </cell>
          <cell r="O1439" t="str">
            <v>LABORATORIUM</v>
          </cell>
          <cell r="P1439">
            <v>5</v>
          </cell>
          <cell r="Q1439">
            <v>6</v>
          </cell>
          <cell r="R1439">
            <v>5</v>
          </cell>
          <cell r="S1439">
            <v>16.666666666666668</v>
          </cell>
          <cell r="T1439">
            <v>3</v>
          </cell>
          <cell r="U1439">
            <v>4</v>
          </cell>
          <cell r="V1439">
            <v>0</v>
          </cell>
          <cell r="W1439">
            <v>44</v>
          </cell>
          <cell r="X1439">
            <v>42196</v>
          </cell>
        </row>
        <row r="1440">
          <cell r="A1440" t="str">
            <v>691549</v>
          </cell>
          <cell r="B1440" t="str">
            <v xml:space="preserve">GANDA KUSUMA    </v>
          </cell>
          <cell r="C1440" t="str">
            <v>10</v>
          </cell>
          <cell r="D1440" t="str">
            <v>01/04/2003</v>
          </cell>
          <cell r="E1440" t="str">
            <v>TEKNISI</v>
          </cell>
          <cell r="F1440" t="str">
            <v>10</v>
          </cell>
          <cell r="G1440" t="str">
            <v>31/12/2000</v>
          </cell>
          <cell r="H1440">
            <v>22562</v>
          </cell>
          <cell r="I1440" t="str">
            <v>0000055555</v>
          </cell>
          <cell r="J1440" t="str">
            <v>SMA</v>
          </cell>
          <cell r="K1440" t="str">
            <v>SMA/PASPAL/IPA</v>
          </cell>
          <cell r="L1440" t="str">
            <v>PLAJU</v>
          </cell>
          <cell r="M1440" t="str">
            <v>20/05/1985</v>
          </cell>
          <cell r="N1440" t="str">
            <v>E13A50</v>
          </cell>
          <cell r="O1440" t="str">
            <v>BENGKEL</v>
          </cell>
          <cell r="P1440">
            <v>5</v>
          </cell>
          <cell r="Q1440">
            <v>5</v>
          </cell>
          <cell r="R1440">
            <v>5</v>
          </cell>
          <cell r="S1440">
            <v>15</v>
          </cell>
          <cell r="T1440">
            <v>3</v>
          </cell>
          <cell r="U1440">
            <v>4</v>
          </cell>
          <cell r="V1440">
            <v>0</v>
          </cell>
          <cell r="W1440">
            <v>43</v>
          </cell>
          <cell r="X1440">
            <v>42651</v>
          </cell>
        </row>
        <row r="1441">
          <cell r="A1441" t="str">
            <v>691557</v>
          </cell>
          <cell r="B1441" t="str">
            <v xml:space="preserve">DIAN ASA    </v>
          </cell>
          <cell r="C1441" t="str">
            <v>10</v>
          </cell>
          <cell r="D1441" t="str">
            <v>01/04/2003</v>
          </cell>
          <cell r="E1441" t="str">
            <v>PMK. F R D  TA</v>
          </cell>
          <cell r="F1441" t="str">
            <v>10</v>
          </cell>
          <cell r="G1441" t="str">
            <v>16/09/2002</v>
          </cell>
          <cell r="H1441">
            <v>22921</v>
          </cell>
          <cell r="I1441" t="str">
            <v>0000056655</v>
          </cell>
          <cell r="J1441" t="str">
            <v>SMA</v>
          </cell>
          <cell r="K1441" t="str">
            <v>S.M.A / SOSIAL</v>
          </cell>
          <cell r="L1441" t="str">
            <v>PLAJU</v>
          </cell>
          <cell r="M1441" t="str">
            <v>20/05/1985</v>
          </cell>
          <cell r="N1441" t="str">
            <v>E13132</v>
          </cell>
          <cell r="O1441" t="str">
            <v>TA/PTA</v>
          </cell>
          <cell r="P1441">
            <v>6</v>
          </cell>
          <cell r="Q1441">
            <v>5</v>
          </cell>
          <cell r="R1441">
            <v>5</v>
          </cell>
          <cell r="S1441">
            <v>16.666666666666668</v>
          </cell>
          <cell r="T1441">
            <v>3</v>
          </cell>
          <cell r="U1441">
            <v>2</v>
          </cell>
          <cell r="V1441">
            <v>0</v>
          </cell>
          <cell r="W1441">
            <v>42</v>
          </cell>
          <cell r="X1441">
            <v>43010</v>
          </cell>
        </row>
        <row r="1442">
          <cell r="A1442" t="str">
            <v>691573</v>
          </cell>
          <cell r="B1442" t="str">
            <v xml:space="preserve">M A R D I A N    </v>
          </cell>
          <cell r="C1442" t="str">
            <v>10</v>
          </cell>
          <cell r="D1442" t="str">
            <v>01/04/2002</v>
          </cell>
          <cell r="E1442" t="str">
            <v>PMK. JAGA LAB  SG</v>
          </cell>
          <cell r="F1442" t="str">
            <v>10</v>
          </cell>
          <cell r="G1442" t="str">
            <v>03/01/2000</v>
          </cell>
          <cell r="H1442">
            <v>20791</v>
          </cell>
          <cell r="I1442" t="str">
            <v>0000055555</v>
          </cell>
          <cell r="J1442" t="str">
            <v>SMK</v>
          </cell>
          <cell r="K1442" t="str">
            <v>S T M / MESIN</v>
          </cell>
          <cell r="L1442" t="str">
            <v>SUNGAI GERONG</v>
          </cell>
          <cell r="M1442" t="str">
            <v>20/05/1985</v>
          </cell>
          <cell r="N1442" t="str">
            <v>E13140</v>
          </cell>
          <cell r="O1442" t="str">
            <v>LABORATORIUM</v>
          </cell>
          <cell r="P1442">
            <v>5</v>
          </cell>
          <cell r="Q1442">
            <v>5</v>
          </cell>
          <cell r="R1442">
            <v>5</v>
          </cell>
          <cell r="S1442">
            <v>15</v>
          </cell>
          <cell r="T1442">
            <v>3</v>
          </cell>
          <cell r="U1442">
            <v>4</v>
          </cell>
          <cell r="V1442">
            <v>0</v>
          </cell>
          <cell r="W1442">
            <v>48</v>
          </cell>
          <cell r="X1442">
            <v>40879</v>
          </cell>
        </row>
        <row r="1443">
          <cell r="A1443" t="str">
            <v>691581</v>
          </cell>
          <cell r="B1443" t="str">
            <v xml:space="preserve">PADMONO TRINUGROHO  S.T  </v>
          </cell>
          <cell r="C1443" t="str">
            <v>10</v>
          </cell>
          <cell r="D1443" t="str">
            <v>01/04/2002</v>
          </cell>
          <cell r="E1443" t="str">
            <v>PMK. LAB  FUEL &amp; CRD</v>
          </cell>
          <cell r="F1443" t="str">
            <v>10</v>
          </cell>
          <cell r="G1443" t="str">
            <v>03/01/2000</v>
          </cell>
          <cell r="H1443">
            <v>23601</v>
          </cell>
          <cell r="I1443" t="str">
            <v>0000055556</v>
          </cell>
          <cell r="J1443" t="str">
            <v>S1</v>
          </cell>
          <cell r="K1443" t="str">
            <v>TEKNIK ELEKTRO</v>
          </cell>
          <cell r="L1443" t="str">
            <v>PLAJU</v>
          </cell>
          <cell r="M1443" t="str">
            <v>20/05/1985</v>
          </cell>
          <cell r="N1443" t="str">
            <v>E13140</v>
          </cell>
          <cell r="O1443" t="str">
            <v>LABORATORIUM</v>
          </cell>
          <cell r="P1443">
            <v>5</v>
          </cell>
          <cell r="Q1443">
            <v>5</v>
          </cell>
          <cell r="R1443">
            <v>6</v>
          </cell>
          <cell r="S1443">
            <v>16.666666666666668</v>
          </cell>
          <cell r="T1443">
            <v>7</v>
          </cell>
          <cell r="U1443">
            <v>4</v>
          </cell>
          <cell r="V1443">
            <v>0</v>
          </cell>
          <cell r="W1443">
            <v>40</v>
          </cell>
          <cell r="X1443">
            <v>43689</v>
          </cell>
        </row>
        <row r="1444">
          <cell r="A1444" t="str">
            <v>691605</v>
          </cell>
          <cell r="B1444" t="str">
            <v xml:space="preserve">KAHAR ZAENI  S.T  </v>
          </cell>
          <cell r="C1444" t="str">
            <v>10</v>
          </cell>
          <cell r="D1444" t="str">
            <v>01/04/2002</v>
          </cell>
          <cell r="E1444" t="str">
            <v>PMK. LAB LIND LINGK</v>
          </cell>
          <cell r="F1444" t="str">
            <v>10</v>
          </cell>
          <cell r="G1444" t="str">
            <v>03/01/2000</v>
          </cell>
          <cell r="H1444">
            <v>23002</v>
          </cell>
          <cell r="I1444" t="str">
            <v>0000066666</v>
          </cell>
          <cell r="J1444" t="str">
            <v>S1</v>
          </cell>
          <cell r="K1444" t="str">
            <v>TEKNIK KIMIA</v>
          </cell>
          <cell r="L1444" t="str">
            <v>PLAJU</v>
          </cell>
          <cell r="M1444" t="str">
            <v>20/05/1985</v>
          </cell>
          <cell r="N1444" t="str">
            <v>E13140</v>
          </cell>
          <cell r="O1444" t="str">
            <v>LABORATORIUM</v>
          </cell>
          <cell r="P1444">
            <v>6</v>
          </cell>
          <cell r="Q1444">
            <v>6</v>
          </cell>
          <cell r="R1444">
            <v>6</v>
          </cell>
          <cell r="S1444">
            <v>20</v>
          </cell>
          <cell r="T1444">
            <v>7</v>
          </cell>
          <cell r="U1444">
            <v>4</v>
          </cell>
          <cell r="V1444">
            <v>0</v>
          </cell>
          <cell r="W1444">
            <v>42</v>
          </cell>
          <cell r="X1444">
            <v>43091</v>
          </cell>
        </row>
        <row r="1445">
          <cell r="A1445" t="str">
            <v>691613</v>
          </cell>
          <cell r="B1445" t="str">
            <v xml:space="preserve">SUHARTO    </v>
          </cell>
          <cell r="C1445" t="str">
            <v>10</v>
          </cell>
          <cell r="D1445" t="str">
            <v>01/04/2002</v>
          </cell>
          <cell r="E1445" t="str">
            <v>PMK. LAB AIR PL</v>
          </cell>
          <cell r="F1445" t="str">
            <v>10</v>
          </cell>
          <cell r="G1445" t="str">
            <v>16/08/2000</v>
          </cell>
          <cell r="H1445">
            <v>22683</v>
          </cell>
          <cell r="I1445" t="str">
            <v>0000055565</v>
          </cell>
          <cell r="J1445" t="str">
            <v>SMA</v>
          </cell>
          <cell r="K1445" t="str">
            <v>SMA/PASPAL/IPA</v>
          </cell>
          <cell r="L1445" t="str">
            <v>PLAJU</v>
          </cell>
          <cell r="M1445" t="str">
            <v>20/05/1985</v>
          </cell>
          <cell r="N1445" t="str">
            <v>E13140</v>
          </cell>
          <cell r="O1445" t="str">
            <v>LABORATORIUM</v>
          </cell>
          <cell r="P1445">
            <v>5</v>
          </cell>
          <cell r="Q1445">
            <v>6</v>
          </cell>
          <cell r="R1445">
            <v>5</v>
          </cell>
          <cell r="S1445">
            <v>16.666666666666668</v>
          </cell>
          <cell r="T1445">
            <v>3</v>
          </cell>
          <cell r="U1445">
            <v>4</v>
          </cell>
          <cell r="V1445">
            <v>0</v>
          </cell>
          <cell r="W1445">
            <v>42</v>
          </cell>
          <cell r="X1445">
            <v>42772</v>
          </cell>
        </row>
        <row r="1446">
          <cell r="A1446" t="str">
            <v>691638</v>
          </cell>
          <cell r="B1446" t="str">
            <v xml:space="preserve">M. SAHRIZAL  A.MD  </v>
          </cell>
          <cell r="C1446" t="str">
            <v>11</v>
          </cell>
          <cell r="D1446" t="str">
            <v>01/10/1999</v>
          </cell>
          <cell r="E1446" t="str">
            <v>PMK. LAB MAINT</v>
          </cell>
          <cell r="F1446" t="str">
            <v>10</v>
          </cell>
          <cell r="G1446" t="str">
            <v>03/01/2000</v>
          </cell>
          <cell r="H1446">
            <v>22524</v>
          </cell>
          <cell r="I1446" t="str">
            <v>0000055555</v>
          </cell>
          <cell r="J1446" t="str">
            <v>D2</v>
          </cell>
          <cell r="K1446" t="str">
            <v>AKA LAB III</v>
          </cell>
          <cell r="L1446" t="str">
            <v>PLAJU</v>
          </cell>
          <cell r="M1446" t="str">
            <v>20/05/1985</v>
          </cell>
          <cell r="N1446" t="str">
            <v>E13140</v>
          </cell>
          <cell r="O1446" t="str">
            <v>LABORATORIUM</v>
          </cell>
          <cell r="P1446">
            <v>5</v>
          </cell>
          <cell r="Q1446">
            <v>5</v>
          </cell>
          <cell r="R1446">
            <v>5</v>
          </cell>
          <cell r="S1446">
            <v>15</v>
          </cell>
          <cell r="T1446">
            <v>5</v>
          </cell>
          <cell r="U1446">
            <v>4</v>
          </cell>
          <cell r="V1446">
            <v>-1</v>
          </cell>
          <cell r="W1446">
            <v>43</v>
          </cell>
          <cell r="X1446">
            <v>42613</v>
          </cell>
        </row>
        <row r="1447">
          <cell r="A1447" t="str">
            <v>691646</v>
          </cell>
          <cell r="B1447" t="str">
            <v xml:space="preserve">ISMANTO  IR  </v>
          </cell>
          <cell r="C1447" t="str">
            <v>09</v>
          </cell>
          <cell r="D1447" t="str">
            <v>01/10/2003</v>
          </cell>
          <cell r="E1447" t="str">
            <v>AST. TEKNIK GAMBAR&amp;SURVEY</v>
          </cell>
          <cell r="F1447" t="str">
            <v>08</v>
          </cell>
          <cell r="G1447" t="str">
            <v>02/01/2002</v>
          </cell>
          <cell r="H1447">
            <v>22235</v>
          </cell>
          <cell r="I1447" t="str">
            <v>0000065665</v>
          </cell>
          <cell r="J1447" t="str">
            <v>S1</v>
          </cell>
          <cell r="K1447" t="str">
            <v>TEKNIK MESIN</v>
          </cell>
          <cell r="L1447" t="str">
            <v>PLAJU</v>
          </cell>
          <cell r="M1447" t="str">
            <v>20/05/1985</v>
          </cell>
          <cell r="N1447" t="str">
            <v>E13330</v>
          </cell>
          <cell r="O1447" t="str">
            <v>PROY ENJ</v>
          </cell>
          <cell r="P1447">
            <v>6</v>
          </cell>
          <cell r="Q1447">
            <v>6</v>
          </cell>
          <cell r="R1447">
            <v>5</v>
          </cell>
          <cell r="S1447">
            <v>18.333333333333332</v>
          </cell>
          <cell r="T1447">
            <v>7</v>
          </cell>
          <cell r="U1447">
            <v>2</v>
          </cell>
          <cell r="V1447">
            <v>-1</v>
          </cell>
          <cell r="W1447">
            <v>44</v>
          </cell>
          <cell r="X1447">
            <v>42323</v>
          </cell>
        </row>
        <row r="1448">
          <cell r="A1448" t="str">
            <v>691654</v>
          </cell>
          <cell r="B1448" t="str">
            <v xml:space="preserve">SUSANTO  A.MA  </v>
          </cell>
          <cell r="C1448" t="str">
            <v>10</v>
          </cell>
          <cell r="D1448" t="str">
            <v>01/04/2003</v>
          </cell>
          <cell r="E1448" t="str">
            <v>PMK. JAGA LAB SG</v>
          </cell>
          <cell r="F1448" t="str">
            <v>10</v>
          </cell>
          <cell r="G1448" t="str">
            <v>16/08/2000</v>
          </cell>
          <cell r="H1448">
            <v>22193</v>
          </cell>
          <cell r="I1448" t="str">
            <v>0000055555</v>
          </cell>
          <cell r="J1448" t="str">
            <v>D3</v>
          </cell>
          <cell r="K1448" t="str">
            <v>SM TEKNIK KIMIA</v>
          </cell>
          <cell r="L1448" t="str">
            <v>SUNGAI GERONG</v>
          </cell>
          <cell r="M1448" t="str">
            <v>20/05/1985</v>
          </cell>
          <cell r="N1448" t="str">
            <v>E13140</v>
          </cell>
          <cell r="O1448" t="str">
            <v>LABORATORIUM</v>
          </cell>
          <cell r="P1448">
            <v>5</v>
          </cell>
          <cell r="Q1448">
            <v>5</v>
          </cell>
          <cell r="R1448">
            <v>5</v>
          </cell>
          <cell r="S1448">
            <v>15</v>
          </cell>
          <cell r="T1448">
            <v>6</v>
          </cell>
          <cell r="U1448">
            <v>4</v>
          </cell>
          <cell r="V1448">
            <v>0</v>
          </cell>
          <cell r="W1448">
            <v>44</v>
          </cell>
          <cell r="X1448">
            <v>42281</v>
          </cell>
        </row>
        <row r="1449">
          <cell r="A1449" t="str">
            <v>691679</v>
          </cell>
          <cell r="B1449" t="str">
            <v xml:space="preserve">KHOLILURRAHMAN  A.P  </v>
          </cell>
          <cell r="C1449" t="str">
            <v>10</v>
          </cell>
          <cell r="D1449" t="str">
            <v>01/04/2003</v>
          </cell>
          <cell r="E1449" t="str">
            <v>PMK. JAGA LAB PL</v>
          </cell>
          <cell r="F1449" t="str">
            <v>10</v>
          </cell>
          <cell r="G1449" t="str">
            <v>01/10/2000</v>
          </cell>
          <cell r="H1449">
            <v>23080</v>
          </cell>
          <cell r="I1449" t="str">
            <v>0000055555</v>
          </cell>
          <cell r="J1449" t="str">
            <v>D1</v>
          </cell>
          <cell r="K1449" t="str">
            <v>AKA LAB/KILANG I</v>
          </cell>
          <cell r="L1449" t="str">
            <v>SUNGAI GERONG</v>
          </cell>
          <cell r="M1449" t="str">
            <v>20/05/1985</v>
          </cell>
          <cell r="N1449" t="str">
            <v>E13140</v>
          </cell>
          <cell r="O1449" t="str">
            <v>LABORATORIUM</v>
          </cell>
          <cell r="P1449">
            <v>5</v>
          </cell>
          <cell r="Q1449">
            <v>5</v>
          </cell>
          <cell r="R1449">
            <v>5</v>
          </cell>
          <cell r="S1449">
            <v>15</v>
          </cell>
          <cell r="T1449">
            <v>4</v>
          </cell>
          <cell r="U1449">
            <v>4</v>
          </cell>
          <cell r="V1449">
            <v>0</v>
          </cell>
          <cell r="W1449">
            <v>41</v>
          </cell>
          <cell r="X1449">
            <v>43169</v>
          </cell>
        </row>
        <row r="1450">
          <cell r="A1450" t="str">
            <v>691695</v>
          </cell>
          <cell r="B1450" t="str">
            <v xml:space="preserve">MUHAMMAD ZEN  A.MA  </v>
          </cell>
          <cell r="C1450" t="str">
            <v>10</v>
          </cell>
          <cell r="D1450" t="str">
            <v>01/04/2003</v>
          </cell>
          <cell r="E1450" t="str">
            <v>PMK. JAGA LAB PL</v>
          </cell>
          <cell r="F1450" t="str">
            <v>10</v>
          </cell>
          <cell r="G1450" t="str">
            <v>03/01/2000</v>
          </cell>
          <cell r="H1450">
            <v>23050</v>
          </cell>
          <cell r="I1450" t="str">
            <v>0000065555</v>
          </cell>
          <cell r="J1450" t="str">
            <v>D2</v>
          </cell>
          <cell r="K1450" t="str">
            <v>AKA LAB/KILANG II</v>
          </cell>
          <cell r="L1450" t="str">
            <v>PLAJU</v>
          </cell>
          <cell r="M1450" t="str">
            <v>20/05/1985</v>
          </cell>
          <cell r="N1450" t="str">
            <v>E13140</v>
          </cell>
          <cell r="O1450" t="str">
            <v>LABORATORIUM</v>
          </cell>
          <cell r="P1450">
            <v>5</v>
          </cell>
          <cell r="Q1450">
            <v>5</v>
          </cell>
          <cell r="R1450">
            <v>5</v>
          </cell>
          <cell r="S1450">
            <v>15</v>
          </cell>
          <cell r="T1450">
            <v>5</v>
          </cell>
          <cell r="U1450">
            <v>4</v>
          </cell>
          <cell r="V1450">
            <v>0</v>
          </cell>
          <cell r="W1450">
            <v>41</v>
          </cell>
          <cell r="X1450">
            <v>43139</v>
          </cell>
        </row>
        <row r="1451">
          <cell r="A1451" t="str">
            <v>691719</v>
          </cell>
          <cell r="B1451" t="str">
            <v xml:space="preserve">JOKO WAGE SATRIO  A.P  </v>
          </cell>
          <cell r="C1451" t="str">
            <v>10</v>
          </cell>
          <cell r="D1451" t="str">
            <v>01/04/2002</v>
          </cell>
          <cell r="E1451" t="str">
            <v>PMK. LAB AIR SG</v>
          </cell>
          <cell r="F1451" t="str">
            <v>10</v>
          </cell>
          <cell r="G1451" t="str">
            <v>03/01/2000</v>
          </cell>
          <cell r="H1451">
            <v>22208</v>
          </cell>
          <cell r="I1451" t="str">
            <v>0000056566</v>
          </cell>
          <cell r="J1451" t="str">
            <v>D1</v>
          </cell>
          <cell r="K1451" t="str">
            <v>AKA LAB/KILANG I</v>
          </cell>
          <cell r="L1451" t="str">
            <v>SUNGAI GERONG</v>
          </cell>
          <cell r="M1451" t="str">
            <v>20/05/1985</v>
          </cell>
          <cell r="N1451" t="str">
            <v>E13140</v>
          </cell>
          <cell r="O1451" t="str">
            <v>LABORATORIUM</v>
          </cell>
          <cell r="P1451">
            <v>5</v>
          </cell>
          <cell r="Q1451">
            <v>6</v>
          </cell>
          <cell r="R1451">
            <v>6</v>
          </cell>
          <cell r="S1451">
            <v>18.333333333333332</v>
          </cell>
          <cell r="T1451">
            <v>4</v>
          </cell>
          <cell r="U1451">
            <v>4</v>
          </cell>
          <cell r="V1451">
            <v>0</v>
          </cell>
          <cell r="W1451">
            <v>44</v>
          </cell>
          <cell r="X1451">
            <v>42296</v>
          </cell>
        </row>
        <row r="1452">
          <cell r="A1452" t="str">
            <v>691735</v>
          </cell>
          <cell r="B1452" t="str">
            <v xml:space="preserve">HANAFI  A.P  </v>
          </cell>
          <cell r="C1452" t="str">
            <v>11</v>
          </cell>
          <cell r="D1452" t="str">
            <v>01/04/1999</v>
          </cell>
          <cell r="E1452" t="str">
            <v>PMK. JAGA LAB TA/PTA</v>
          </cell>
          <cell r="F1452" t="str">
            <v>10</v>
          </cell>
          <cell r="G1452" t="str">
            <v>01/10/2000</v>
          </cell>
          <cell r="H1452">
            <v>23293</v>
          </cell>
          <cell r="I1452" t="str">
            <v>0000055555</v>
          </cell>
          <cell r="J1452" t="str">
            <v>D1</v>
          </cell>
          <cell r="K1452" t="str">
            <v>AKA LAB I</v>
          </cell>
          <cell r="L1452" t="str">
            <v>PLAJU</v>
          </cell>
          <cell r="M1452" t="str">
            <v>20/05/1985</v>
          </cell>
          <cell r="N1452" t="str">
            <v>E13140</v>
          </cell>
          <cell r="O1452" t="str">
            <v>LABORATORIUM</v>
          </cell>
          <cell r="P1452">
            <v>5</v>
          </cell>
          <cell r="Q1452">
            <v>5</v>
          </cell>
          <cell r="R1452">
            <v>5</v>
          </cell>
          <cell r="S1452">
            <v>15</v>
          </cell>
          <cell r="T1452">
            <v>4</v>
          </cell>
          <cell r="U1452">
            <v>4</v>
          </cell>
          <cell r="V1452">
            <v>-1</v>
          </cell>
          <cell r="W1452">
            <v>41</v>
          </cell>
          <cell r="X1452">
            <v>43382</v>
          </cell>
        </row>
        <row r="1453">
          <cell r="A1453" t="str">
            <v>691743</v>
          </cell>
          <cell r="B1453" t="str">
            <v xml:space="preserve">EDI KRISNA  A.MD  </v>
          </cell>
          <cell r="C1453" t="str">
            <v>10</v>
          </cell>
          <cell r="D1453" t="str">
            <v>01/04/2003</v>
          </cell>
          <cell r="E1453" t="str">
            <v>PMK. LAB PRL &amp; GLS</v>
          </cell>
          <cell r="F1453" t="str">
            <v>10</v>
          </cell>
          <cell r="G1453" t="str">
            <v>03/01/2000</v>
          </cell>
          <cell r="H1453">
            <v>24095</v>
          </cell>
          <cell r="I1453" t="str">
            <v>0000055555</v>
          </cell>
          <cell r="J1453" t="str">
            <v>D3</v>
          </cell>
          <cell r="K1453" t="str">
            <v>AKA LAB/KILANG III</v>
          </cell>
          <cell r="L1453" t="str">
            <v>PLAJU</v>
          </cell>
          <cell r="M1453" t="str">
            <v>20/05/1985</v>
          </cell>
          <cell r="N1453" t="str">
            <v>E13140</v>
          </cell>
          <cell r="O1453" t="str">
            <v>LABORATORIUM</v>
          </cell>
          <cell r="P1453">
            <v>5</v>
          </cell>
          <cell r="Q1453">
            <v>5</v>
          </cell>
          <cell r="R1453">
            <v>5</v>
          </cell>
          <cell r="S1453">
            <v>15</v>
          </cell>
          <cell r="T1453">
            <v>6</v>
          </cell>
          <cell r="U1453">
            <v>4</v>
          </cell>
          <cell r="V1453">
            <v>0</v>
          </cell>
          <cell r="W1453">
            <v>39</v>
          </cell>
          <cell r="X1453">
            <v>44184</v>
          </cell>
        </row>
        <row r="1454">
          <cell r="A1454" t="str">
            <v>691751</v>
          </cell>
          <cell r="B1454" t="str">
            <v xml:space="preserve">ISKANDAR ZULKARNAIN    </v>
          </cell>
          <cell r="C1454" t="str">
            <v>10</v>
          </cell>
          <cell r="D1454" t="str">
            <v>01/10/2003</v>
          </cell>
          <cell r="E1454" t="str">
            <v>PMK. JAGA LAB PL</v>
          </cell>
          <cell r="F1454" t="str">
            <v>10</v>
          </cell>
          <cell r="G1454" t="str">
            <v>01/12/2002</v>
          </cell>
          <cell r="H1454">
            <v>22168</v>
          </cell>
          <cell r="I1454" t="str">
            <v>0000056555</v>
          </cell>
          <cell r="J1454" t="str">
            <v>SMA</v>
          </cell>
          <cell r="K1454" t="str">
            <v>S.M.A-B/PASPAL</v>
          </cell>
          <cell r="L1454" t="str">
            <v>PLAJU</v>
          </cell>
          <cell r="M1454" t="str">
            <v>20/05/1985</v>
          </cell>
          <cell r="N1454" t="str">
            <v>E13140</v>
          </cell>
          <cell r="O1454" t="str">
            <v>LABORATORIUM</v>
          </cell>
          <cell r="P1454">
            <v>5</v>
          </cell>
          <cell r="Q1454">
            <v>5</v>
          </cell>
          <cell r="R1454">
            <v>5</v>
          </cell>
          <cell r="S1454">
            <v>15</v>
          </cell>
          <cell r="T1454">
            <v>3</v>
          </cell>
          <cell r="U1454">
            <v>2</v>
          </cell>
          <cell r="V1454">
            <v>0</v>
          </cell>
          <cell r="W1454">
            <v>44</v>
          </cell>
          <cell r="X1454">
            <v>42256</v>
          </cell>
        </row>
        <row r="1455">
          <cell r="A1455" t="str">
            <v>691776</v>
          </cell>
          <cell r="B1455" t="str">
            <v xml:space="preserve">NILUL FAUZI  A.P  </v>
          </cell>
          <cell r="C1455" t="str">
            <v>10</v>
          </cell>
          <cell r="D1455" t="str">
            <v>01/04/2002</v>
          </cell>
          <cell r="E1455" t="str">
            <v>PMK. LAB GAS SG</v>
          </cell>
          <cell r="F1455" t="str">
            <v>10</v>
          </cell>
          <cell r="G1455" t="str">
            <v>03/01/2000</v>
          </cell>
          <cell r="H1455">
            <v>22244</v>
          </cell>
          <cell r="I1455" t="str">
            <v>0000055545</v>
          </cell>
          <cell r="J1455" t="str">
            <v>D1</v>
          </cell>
          <cell r="K1455" t="str">
            <v>AKA LAB I</v>
          </cell>
          <cell r="L1455" t="str">
            <v>SUNGAI GERONG</v>
          </cell>
          <cell r="M1455" t="str">
            <v>20/05/1985</v>
          </cell>
          <cell r="N1455" t="str">
            <v>E13140</v>
          </cell>
          <cell r="O1455" t="str">
            <v>LABORATORIUM</v>
          </cell>
          <cell r="P1455">
            <v>5</v>
          </cell>
          <cell r="Q1455">
            <v>4</v>
          </cell>
          <cell r="R1455">
            <v>5</v>
          </cell>
          <cell r="S1455">
            <v>13.333333333333334</v>
          </cell>
          <cell r="T1455">
            <v>4</v>
          </cell>
          <cell r="U1455">
            <v>4</v>
          </cell>
          <cell r="V1455">
            <v>0</v>
          </cell>
          <cell r="W1455">
            <v>44</v>
          </cell>
          <cell r="X1455">
            <v>42332</v>
          </cell>
        </row>
        <row r="1456">
          <cell r="A1456" t="str">
            <v>691824</v>
          </cell>
          <cell r="B1456" t="str">
            <v xml:space="preserve">SUBAGIO    </v>
          </cell>
          <cell r="C1456" t="str">
            <v>10</v>
          </cell>
          <cell r="D1456" t="str">
            <v>01/04/2002</v>
          </cell>
          <cell r="E1456" t="str">
            <v>PMK. LAB MOTOR</v>
          </cell>
          <cell r="F1456" t="str">
            <v>10</v>
          </cell>
          <cell r="G1456" t="str">
            <v>03/01/2000</v>
          </cell>
          <cell r="H1456">
            <v>23361</v>
          </cell>
          <cell r="I1456" t="str">
            <v>0000055556</v>
          </cell>
          <cell r="J1456" t="str">
            <v>SMA</v>
          </cell>
          <cell r="K1456" t="str">
            <v>SMA/PASPAL/IPA</v>
          </cell>
          <cell r="L1456" t="str">
            <v>PLAJU</v>
          </cell>
          <cell r="M1456" t="str">
            <v>20/05/1985</v>
          </cell>
          <cell r="N1456" t="str">
            <v>E13140</v>
          </cell>
          <cell r="O1456" t="str">
            <v>LABORATORIUM</v>
          </cell>
          <cell r="P1456">
            <v>5</v>
          </cell>
          <cell r="Q1456">
            <v>5</v>
          </cell>
          <cell r="R1456">
            <v>6</v>
          </cell>
          <cell r="S1456">
            <v>16.666666666666668</v>
          </cell>
          <cell r="T1456">
            <v>3</v>
          </cell>
          <cell r="U1456">
            <v>4</v>
          </cell>
          <cell r="V1456">
            <v>0</v>
          </cell>
          <cell r="W1456">
            <v>41</v>
          </cell>
          <cell r="X1456">
            <v>43450</v>
          </cell>
        </row>
        <row r="1457">
          <cell r="A1457" t="str">
            <v>691849</v>
          </cell>
          <cell r="B1457" t="str">
            <v xml:space="preserve">SUNARDI  A.MD  </v>
          </cell>
          <cell r="C1457" t="str">
            <v>10</v>
          </cell>
          <cell r="D1457" t="str">
            <v>01/04/2003</v>
          </cell>
          <cell r="E1457" t="str">
            <v>PMK. LAB  FUEL &amp; CRD</v>
          </cell>
          <cell r="F1457" t="str">
            <v>10</v>
          </cell>
          <cell r="G1457" t="str">
            <v>03/01/2000</v>
          </cell>
          <cell r="H1457">
            <v>23523</v>
          </cell>
          <cell r="I1457" t="str">
            <v>0000055555</v>
          </cell>
          <cell r="J1457" t="str">
            <v>D3</v>
          </cell>
          <cell r="K1457" t="str">
            <v>AKA LAB/KILANG III</v>
          </cell>
          <cell r="L1457" t="str">
            <v>PLAJU</v>
          </cell>
          <cell r="M1457" t="str">
            <v>20/05/1985</v>
          </cell>
          <cell r="N1457" t="str">
            <v>E13140</v>
          </cell>
          <cell r="O1457" t="str">
            <v>LABORATORIUM</v>
          </cell>
          <cell r="P1457">
            <v>5</v>
          </cell>
          <cell r="Q1457">
            <v>5</v>
          </cell>
          <cell r="R1457">
            <v>5</v>
          </cell>
          <cell r="S1457">
            <v>15</v>
          </cell>
          <cell r="T1457">
            <v>6</v>
          </cell>
          <cell r="U1457">
            <v>4</v>
          </cell>
          <cell r="V1457">
            <v>0</v>
          </cell>
          <cell r="W1457">
            <v>40</v>
          </cell>
          <cell r="X1457">
            <v>43611</v>
          </cell>
        </row>
        <row r="1458">
          <cell r="A1458" t="str">
            <v>691881</v>
          </cell>
          <cell r="B1458" t="str">
            <v xml:space="preserve">HERY JASMAN  S.T  </v>
          </cell>
          <cell r="C1458" t="str">
            <v>10</v>
          </cell>
          <cell r="D1458" t="str">
            <v>01/04/2003</v>
          </cell>
          <cell r="E1458" t="str">
            <v>PMK. COMP &amp; MAB</v>
          </cell>
          <cell r="F1458" t="str">
            <v>10</v>
          </cell>
          <cell r="G1458" t="str">
            <v>03/01/2000</v>
          </cell>
          <cell r="H1458">
            <v>22189</v>
          </cell>
          <cell r="I1458" t="str">
            <v>0000055554</v>
          </cell>
          <cell r="J1458" t="str">
            <v>S1</v>
          </cell>
          <cell r="K1458" t="str">
            <v>TEKNIK ELEKTRO</v>
          </cell>
          <cell r="L1458" t="str">
            <v>SUNGAI GERONG</v>
          </cell>
          <cell r="M1458" t="str">
            <v>20/05/1985</v>
          </cell>
          <cell r="N1458" t="str">
            <v>E13112</v>
          </cell>
          <cell r="O1458" t="str">
            <v>CD &amp; L</v>
          </cell>
          <cell r="P1458">
            <v>5</v>
          </cell>
          <cell r="Q1458">
            <v>5</v>
          </cell>
          <cell r="R1458">
            <v>4</v>
          </cell>
          <cell r="S1458">
            <v>13.333333333333334</v>
          </cell>
          <cell r="T1458">
            <v>7</v>
          </cell>
          <cell r="U1458">
            <v>4</v>
          </cell>
          <cell r="V1458">
            <v>0</v>
          </cell>
          <cell r="W1458">
            <v>44</v>
          </cell>
          <cell r="X1458">
            <v>42277</v>
          </cell>
        </row>
        <row r="1459">
          <cell r="A1459" t="str">
            <v>691898</v>
          </cell>
          <cell r="B1459" t="str">
            <v xml:space="preserve">ABDUL HALIM    </v>
          </cell>
          <cell r="C1459" t="str">
            <v>10</v>
          </cell>
          <cell r="D1459" t="str">
            <v>01/10/2003</v>
          </cell>
          <cell r="E1459" t="str">
            <v>TEK. LISTRIK AREA-B</v>
          </cell>
          <cell r="F1459" t="str">
            <v>10</v>
          </cell>
          <cell r="G1459" t="str">
            <v>31/12/2000</v>
          </cell>
          <cell r="H1459">
            <v>23257</v>
          </cell>
          <cell r="I1459" t="str">
            <v>0000055565</v>
          </cell>
          <cell r="J1459" t="str">
            <v>SMK</v>
          </cell>
          <cell r="K1459" t="str">
            <v>STM/LISTRIK</v>
          </cell>
          <cell r="L1459" t="str">
            <v>PLAJU</v>
          </cell>
          <cell r="M1459" t="str">
            <v>20/05/1985</v>
          </cell>
          <cell r="N1459" t="str">
            <v>E13A20</v>
          </cell>
          <cell r="O1459" t="str">
            <v>PEM-I</v>
          </cell>
          <cell r="P1459">
            <v>5</v>
          </cell>
          <cell r="Q1459">
            <v>6</v>
          </cell>
          <cell r="R1459">
            <v>5</v>
          </cell>
          <cell r="S1459">
            <v>16.666666666666668</v>
          </cell>
          <cell r="T1459">
            <v>3</v>
          </cell>
          <cell r="U1459">
            <v>4</v>
          </cell>
          <cell r="V1459">
            <v>0</v>
          </cell>
          <cell r="W1459">
            <v>41</v>
          </cell>
          <cell r="X1459">
            <v>43346</v>
          </cell>
        </row>
        <row r="1460">
          <cell r="A1460" t="str">
            <v>691905</v>
          </cell>
          <cell r="B1460" t="str">
            <v xml:space="preserve">A. THAMRIN    </v>
          </cell>
          <cell r="C1460" t="str">
            <v>10</v>
          </cell>
          <cell r="D1460" t="str">
            <v>01/10/2002</v>
          </cell>
          <cell r="E1460" t="str">
            <v>PMK. INCINERATOR</v>
          </cell>
          <cell r="F1460" t="str">
            <v>10</v>
          </cell>
          <cell r="G1460" t="str">
            <v>16/09/2002</v>
          </cell>
          <cell r="H1460">
            <v>22391</v>
          </cell>
          <cell r="I1460" t="str">
            <v>0000066656</v>
          </cell>
          <cell r="J1460" t="str">
            <v>SMA</v>
          </cell>
          <cell r="K1460" t="str">
            <v>SMA/PASPAL/IPA</v>
          </cell>
          <cell r="L1460" t="str">
            <v>PLAJU</v>
          </cell>
          <cell r="M1460" t="str">
            <v>20/05/1985</v>
          </cell>
          <cell r="N1460" t="str">
            <v>E13132</v>
          </cell>
          <cell r="O1460" t="str">
            <v>TA/PTA</v>
          </cell>
          <cell r="P1460">
            <v>6</v>
          </cell>
          <cell r="Q1460">
            <v>5</v>
          </cell>
          <cell r="R1460">
            <v>6</v>
          </cell>
          <cell r="S1460">
            <v>18.333333333333332</v>
          </cell>
          <cell r="T1460">
            <v>3</v>
          </cell>
          <cell r="U1460">
            <v>2</v>
          </cell>
          <cell r="V1460">
            <v>0</v>
          </cell>
          <cell r="W1460">
            <v>43</v>
          </cell>
          <cell r="X1460">
            <v>42480</v>
          </cell>
        </row>
        <row r="1461">
          <cell r="A1461" t="str">
            <v>691913</v>
          </cell>
          <cell r="B1461" t="str">
            <v xml:space="preserve">ADENAN    </v>
          </cell>
          <cell r="C1461" t="str">
            <v>10</v>
          </cell>
          <cell r="D1461" t="str">
            <v>01/10/2002</v>
          </cell>
          <cell r="E1461" t="str">
            <v>AST. JAGA TA</v>
          </cell>
          <cell r="F1461" t="str">
            <v>07</v>
          </cell>
          <cell r="G1461" t="str">
            <v>08/08/2003</v>
          </cell>
          <cell r="H1461">
            <v>22137</v>
          </cell>
          <cell r="I1461" t="str">
            <v>0000066666</v>
          </cell>
          <cell r="J1461" t="str">
            <v>SMA</v>
          </cell>
          <cell r="K1461" t="str">
            <v>SMA/PASPAL/IPA</v>
          </cell>
          <cell r="L1461" t="str">
            <v>PLAJU</v>
          </cell>
          <cell r="M1461" t="str">
            <v>20/05/1985</v>
          </cell>
          <cell r="N1461" t="str">
            <v>E13132</v>
          </cell>
          <cell r="O1461" t="str">
            <v>TA/PTA</v>
          </cell>
          <cell r="P1461">
            <v>6</v>
          </cell>
          <cell r="Q1461">
            <v>6</v>
          </cell>
          <cell r="R1461">
            <v>6</v>
          </cell>
          <cell r="S1461">
            <v>20</v>
          </cell>
          <cell r="T1461">
            <v>3</v>
          </cell>
          <cell r="U1461">
            <v>1</v>
          </cell>
          <cell r="V1461">
            <v>-3</v>
          </cell>
          <cell r="W1461">
            <v>44</v>
          </cell>
          <cell r="X1461">
            <v>42225</v>
          </cell>
        </row>
        <row r="1462">
          <cell r="A1462" t="str">
            <v>691938</v>
          </cell>
          <cell r="B1462" t="str">
            <v xml:space="preserve">SUMARNO  SE  </v>
          </cell>
          <cell r="C1462" t="str">
            <v>10</v>
          </cell>
          <cell r="D1462" t="str">
            <v>01/04/2003</v>
          </cell>
          <cell r="E1462" t="str">
            <v>PMK. DISTRIBUSI</v>
          </cell>
          <cell r="F1462" t="str">
            <v>10</v>
          </cell>
          <cell r="G1462" t="str">
            <v>03/01/2000</v>
          </cell>
          <cell r="H1462">
            <v>22790</v>
          </cell>
          <cell r="I1462" t="str">
            <v>0000045664</v>
          </cell>
          <cell r="J1462" t="str">
            <v>S1</v>
          </cell>
          <cell r="K1462" t="str">
            <v>EKONOMI MANAGEMENT</v>
          </cell>
          <cell r="L1462" t="str">
            <v>PLAJU</v>
          </cell>
          <cell r="M1462" t="str">
            <v>20/05/1985</v>
          </cell>
          <cell r="N1462" t="str">
            <v>E13118</v>
          </cell>
          <cell r="O1462" t="str">
            <v>U T L</v>
          </cell>
          <cell r="P1462">
            <v>6</v>
          </cell>
          <cell r="Q1462">
            <v>6</v>
          </cell>
          <cell r="R1462">
            <v>4</v>
          </cell>
          <cell r="S1462">
            <v>16.666666666666668</v>
          </cell>
          <cell r="T1462">
            <v>7</v>
          </cell>
          <cell r="U1462">
            <v>4</v>
          </cell>
          <cell r="V1462">
            <v>0</v>
          </cell>
          <cell r="W1462">
            <v>42</v>
          </cell>
          <cell r="X1462">
            <v>42879</v>
          </cell>
        </row>
        <row r="1463">
          <cell r="A1463" t="str">
            <v>691946</v>
          </cell>
          <cell r="B1463" t="str">
            <v xml:space="preserve">SAZILI HS.    </v>
          </cell>
          <cell r="C1463" t="str">
            <v>10</v>
          </cell>
          <cell r="D1463" t="str">
            <v>01/04/2002</v>
          </cell>
          <cell r="E1463" t="str">
            <v>AST. JAGA PTA</v>
          </cell>
          <cell r="F1463" t="str">
            <v>08</v>
          </cell>
          <cell r="G1463" t="str">
            <v>08/08/2003</v>
          </cell>
          <cell r="H1463">
            <v>22102</v>
          </cell>
          <cell r="I1463" t="str">
            <v>0000056655</v>
          </cell>
          <cell r="J1463" t="str">
            <v>SMA</v>
          </cell>
          <cell r="K1463" t="str">
            <v>SMA/PASPAL/IPA</v>
          </cell>
          <cell r="L1463" t="str">
            <v>PLAJU</v>
          </cell>
          <cell r="M1463" t="str">
            <v>20/05/1985</v>
          </cell>
          <cell r="N1463" t="str">
            <v>E13132</v>
          </cell>
          <cell r="O1463" t="str">
            <v>TA/PTA</v>
          </cell>
          <cell r="P1463">
            <v>6</v>
          </cell>
          <cell r="Q1463">
            <v>5</v>
          </cell>
          <cell r="R1463">
            <v>5</v>
          </cell>
          <cell r="S1463">
            <v>16.666666666666668</v>
          </cell>
          <cell r="T1463">
            <v>3</v>
          </cell>
          <cell r="U1463">
            <v>1</v>
          </cell>
          <cell r="V1463">
            <v>-2</v>
          </cell>
          <cell r="W1463">
            <v>44</v>
          </cell>
          <cell r="X1463">
            <v>42190</v>
          </cell>
        </row>
        <row r="1464">
          <cell r="A1464" t="str">
            <v>691962</v>
          </cell>
          <cell r="B1464" t="str">
            <v xml:space="preserve">SAAN SUZANA    </v>
          </cell>
          <cell r="C1464" t="str">
            <v>11</v>
          </cell>
          <cell r="D1464" t="str">
            <v>01/04/2003</v>
          </cell>
          <cell r="E1464" t="str">
            <v>OPR. POLYMERISASI</v>
          </cell>
          <cell r="F1464" t="str">
            <v>11</v>
          </cell>
          <cell r="G1464" t="str">
            <v>03/01/2000</v>
          </cell>
          <cell r="H1464">
            <v>20373</v>
          </cell>
          <cell r="I1464" t="str">
            <v>0000056656</v>
          </cell>
          <cell r="J1464" t="str">
            <v>SMP</v>
          </cell>
          <cell r="K1464" t="str">
            <v>S M P</v>
          </cell>
          <cell r="L1464" t="str">
            <v>PLAJU</v>
          </cell>
          <cell r="M1464" t="str">
            <v>20/05/1985</v>
          </cell>
          <cell r="N1464" t="str">
            <v>E13111</v>
          </cell>
          <cell r="O1464" t="str">
            <v>CD &amp; GP</v>
          </cell>
          <cell r="P1464">
            <v>6</v>
          </cell>
          <cell r="Q1464">
            <v>5</v>
          </cell>
          <cell r="R1464">
            <v>6</v>
          </cell>
          <cell r="S1464">
            <v>18.333333333333332</v>
          </cell>
          <cell r="T1464">
            <v>2</v>
          </cell>
          <cell r="U1464">
            <v>4</v>
          </cell>
          <cell r="V1464">
            <v>0</v>
          </cell>
          <cell r="W1464">
            <v>49</v>
          </cell>
          <cell r="X1464">
            <v>40462</v>
          </cell>
        </row>
        <row r="1465">
          <cell r="A1465" t="str">
            <v>691979</v>
          </cell>
          <cell r="B1465" t="str">
            <v xml:space="preserve">HERMAN ASBULAH    </v>
          </cell>
          <cell r="C1465" t="str">
            <v>11</v>
          </cell>
          <cell r="D1465" t="str">
            <v>01/10/2002</v>
          </cell>
          <cell r="E1465" t="str">
            <v>OPR. AREA II CD V</v>
          </cell>
          <cell r="F1465" t="str">
            <v>11</v>
          </cell>
          <cell r="G1465" t="str">
            <v>03/01/2000</v>
          </cell>
          <cell r="H1465">
            <v>20873</v>
          </cell>
          <cell r="I1465" t="str">
            <v>0000065666</v>
          </cell>
          <cell r="J1465" t="str">
            <v>SMA</v>
          </cell>
          <cell r="K1465" t="str">
            <v>SMA-SOSIAL/PERSAMAAN</v>
          </cell>
          <cell r="L1465" t="str">
            <v>PLAJU</v>
          </cell>
          <cell r="M1465" t="str">
            <v>20/05/1985</v>
          </cell>
          <cell r="N1465" t="str">
            <v>E13111</v>
          </cell>
          <cell r="O1465" t="str">
            <v>CD &amp; GP</v>
          </cell>
          <cell r="P1465">
            <v>6</v>
          </cell>
          <cell r="Q1465">
            <v>6</v>
          </cell>
          <cell r="R1465">
            <v>6</v>
          </cell>
          <cell r="S1465">
            <v>20</v>
          </cell>
          <cell r="T1465">
            <v>3</v>
          </cell>
          <cell r="U1465">
            <v>4</v>
          </cell>
          <cell r="V1465">
            <v>0</v>
          </cell>
          <cell r="W1465">
            <v>47</v>
          </cell>
          <cell r="X1465">
            <v>40961</v>
          </cell>
        </row>
        <row r="1466">
          <cell r="A1466" t="str">
            <v>691987</v>
          </cell>
          <cell r="B1466" t="str">
            <v xml:space="preserve">SYAMSUL DANIL  A.MA  </v>
          </cell>
          <cell r="C1466" t="str">
            <v>10</v>
          </cell>
          <cell r="D1466" t="str">
            <v>01/04/2003</v>
          </cell>
          <cell r="E1466" t="str">
            <v>PMK. PERBAIKAN MEKANIK</v>
          </cell>
          <cell r="F1466" t="str">
            <v>10</v>
          </cell>
          <cell r="G1466" t="str">
            <v>03/01/2000</v>
          </cell>
          <cell r="H1466">
            <v>23199</v>
          </cell>
          <cell r="I1466" t="str">
            <v>0000065556</v>
          </cell>
          <cell r="J1466" t="str">
            <v>D2</v>
          </cell>
          <cell r="K1466" t="str">
            <v>AKA F &amp; S II</v>
          </cell>
          <cell r="L1466" t="str">
            <v>PLAJU</v>
          </cell>
          <cell r="M1466" t="str">
            <v>20/05/1985</v>
          </cell>
          <cell r="N1466" t="str">
            <v>E13410</v>
          </cell>
          <cell r="O1466" t="str">
            <v>PK. LAT &amp; ADM</v>
          </cell>
          <cell r="P1466">
            <v>5</v>
          </cell>
          <cell r="Q1466">
            <v>5</v>
          </cell>
          <cell r="R1466">
            <v>6</v>
          </cell>
          <cell r="S1466">
            <v>16.666666666666668</v>
          </cell>
          <cell r="T1466">
            <v>5</v>
          </cell>
          <cell r="U1466">
            <v>4</v>
          </cell>
          <cell r="V1466">
            <v>0</v>
          </cell>
          <cell r="W1466">
            <v>41</v>
          </cell>
          <cell r="X1466">
            <v>43288</v>
          </cell>
        </row>
        <row r="1467">
          <cell r="A1467" t="str">
            <v>692001</v>
          </cell>
          <cell r="B1467" t="str">
            <v xml:space="preserve">ZAINAL ABIDIN    </v>
          </cell>
          <cell r="C1467" t="str">
            <v>11</v>
          </cell>
          <cell r="D1467" t="str">
            <v>01/04/2002</v>
          </cell>
          <cell r="E1467" t="str">
            <v>TESTER JAGA LAB  SG</v>
          </cell>
          <cell r="F1467" t="str">
            <v>11</v>
          </cell>
          <cell r="G1467" t="str">
            <v>03/01/2000</v>
          </cell>
          <cell r="H1467">
            <v>20549</v>
          </cell>
          <cell r="I1467" t="str">
            <v>0000045545</v>
          </cell>
          <cell r="J1467" t="str">
            <v>SMK</v>
          </cell>
          <cell r="K1467" t="str">
            <v>S T M / MESIN</v>
          </cell>
          <cell r="L1467" t="str">
            <v>SUNGAI GERONG</v>
          </cell>
          <cell r="M1467" t="str">
            <v>20/05/1985</v>
          </cell>
          <cell r="N1467" t="str">
            <v>E13140</v>
          </cell>
          <cell r="O1467" t="str">
            <v>LABORATORIUM</v>
          </cell>
          <cell r="P1467">
            <v>5</v>
          </cell>
          <cell r="Q1467">
            <v>4</v>
          </cell>
          <cell r="R1467">
            <v>5</v>
          </cell>
          <cell r="S1467">
            <v>13.333333333333334</v>
          </cell>
          <cell r="T1467">
            <v>3</v>
          </cell>
          <cell r="U1467">
            <v>4</v>
          </cell>
          <cell r="V1467">
            <v>0</v>
          </cell>
          <cell r="W1467">
            <v>48</v>
          </cell>
          <cell r="X1467">
            <v>40637</v>
          </cell>
        </row>
        <row r="1468">
          <cell r="A1468" t="str">
            <v>692034</v>
          </cell>
          <cell r="B1468" t="str">
            <v xml:space="preserve">ASTA KURNIA  A.MD  </v>
          </cell>
          <cell r="C1468" t="str">
            <v>10</v>
          </cell>
          <cell r="D1468" t="str">
            <v>01/04/2003</v>
          </cell>
          <cell r="E1468" t="str">
            <v>AST. CONSOLE TA</v>
          </cell>
          <cell r="F1468" t="str">
            <v>08</v>
          </cell>
          <cell r="G1468" t="str">
            <v>16/09/2002</v>
          </cell>
          <cell r="H1468">
            <v>23308</v>
          </cell>
          <cell r="I1468" t="str">
            <v>0000076556</v>
          </cell>
          <cell r="J1468" t="str">
            <v>D3</v>
          </cell>
          <cell r="K1468" t="str">
            <v>AKA.III / PENGOLAHAN</v>
          </cell>
          <cell r="L1468" t="str">
            <v>PLAJU</v>
          </cell>
          <cell r="M1468" t="str">
            <v>20/05/1985</v>
          </cell>
          <cell r="N1468" t="str">
            <v>E13132</v>
          </cell>
          <cell r="O1468" t="str">
            <v>TA/PTA</v>
          </cell>
          <cell r="P1468">
            <v>5</v>
          </cell>
          <cell r="Q1468">
            <v>5</v>
          </cell>
          <cell r="R1468">
            <v>6</v>
          </cell>
          <cell r="S1468">
            <v>16.666666666666668</v>
          </cell>
          <cell r="T1468">
            <v>6</v>
          </cell>
          <cell r="U1468">
            <v>2</v>
          </cell>
          <cell r="V1468">
            <v>-2</v>
          </cell>
          <cell r="W1468">
            <v>41</v>
          </cell>
          <cell r="X1468">
            <v>43397</v>
          </cell>
        </row>
        <row r="1469">
          <cell r="A1469" t="str">
            <v>692042</v>
          </cell>
          <cell r="B1469" t="str">
            <v xml:space="preserve">SYARNUBI    </v>
          </cell>
          <cell r="C1469" t="str">
            <v>11</v>
          </cell>
          <cell r="D1469" t="str">
            <v>01/04/2001</v>
          </cell>
          <cell r="E1469" t="str">
            <v>PMK. LPG STAB</v>
          </cell>
          <cell r="F1469" t="str">
            <v>10</v>
          </cell>
          <cell r="G1469" t="str">
            <v>07/09/2003</v>
          </cell>
          <cell r="H1469">
            <v>23462</v>
          </cell>
          <cell r="I1469" t="str">
            <v>0000066666</v>
          </cell>
          <cell r="J1469" t="str">
            <v>SMA</v>
          </cell>
          <cell r="K1469" t="str">
            <v>S.M.A-B/PASPAL</v>
          </cell>
          <cell r="L1469" t="str">
            <v>SUNGAI GERONG</v>
          </cell>
          <cell r="M1469" t="str">
            <v>20/05/1985</v>
          </cell>
          <cell r="N1469" t="str">
            <v>E13112</v>
          </cell>
          <cell r="O1469" t="str">
            <v>CD &amp; L</v>
          </cell>
          <cell r="P1469">
            <v>6</v>
          </cell>
          <cell r="Q1469">
            <v>6</v>
          </cell>
          <cell r="R1469">
            <v>6</v>
          </cell>
          <cell r="S1469">
            <v>20</v>
          </cell>
          <cell r="T1469">
            <v>3</v>
          </cell>
          <cell r="U1469">
            <v>1</v>
          </cell>
          <cell r="V1469">
            <v>-1</v>
          </cell>
          <cell r="W1469">
            <v>40</v>
          </cell>
          <cell r="X1469">
            <v>43550</v>
          </cell>
        </row>
        <row r="1470">
          <cell r="A1470" t="str">
            <v>692059</v>
          </cell>
          <cell r="B1470" t="str">
            <v xml:space="preserve">SURYADI  ST  </v>
          </cell>
          <cell r="C1470" t="str">
            <v>11</v>
          </cell>
          <cell r="D1470" t="str">
            <v>01/10/1999</v>
          </cell>
          <cell r="E1470" t="str">
            <v>AST. ADM &amp; KEU</v>
          </cell>
          <cell r="F1470" t="str">
            <v>08</v>
          </cell>
          <cell r="G1470" t="str">
            <v>16/07/2002</v>
          </cell>
          <cell r="H1470">
            <v>23306</v>
          </cell>
          <cell r="I1470" t="str">
            <v>0000056665</v>
          </cell>
          <cell r="J1470" t="str">
            <v>S1</v>
          </cell>
          <cell r="K1470" t="str">
            <v>TEKNIK MESIN</v>
          </cell>
          <cell r="L1470" t="str">
            <v>PLAJU</v>
          </cell>
          <cell r="M1470" t="str">
            <v>20/05/1985</v>
          </cell>
          <cell r="N1470" t="str">
            <v>E13760</v>
          </cell>
          <cell r="O1470" t="str">
            <v>DIKLAT</v>
          </cell>
          <cell r="P1470">
            <v>6</v>
          </cell>
          <cell r="Q1470">
            <v>6</v>
          </cell>
          <cell r="R1470">
            <v>5</v>
          </cell>
          <cell r="S1470">
            <v>18.333333333333332</v>
          </cell>
          <cell r="T1470">
            <v>7</v>
          </cell>
          <cell r="U1470">
            <v>2</v>
          </cell>
          <cell r="V1470">
            <v>-3</v>
          </cell>
          <cell r="W1470">
            <v>41</v>
          </cell>
          <cell r="X1470">
            <v>43395</v>
          </cell>
        </row>
        <row r="1471">
          <cell r="A1471" t="str">
            <v>692075</v>
          </cell>
          <cell r="B1471" t="str">
            <v xml:space="preserve">ASPAN    </v>
          </cell>
          <cell r="C1471" t="str">
            <v>11</v>
          </cell>
          <cell r="D1471" t="str">
            <v>01/10/1999</v>
          </cell>
          <cell r="E1471" t="str">
            <v>PMK. LPG &amp; STAB</v>
          </cell>
          <cell r="F1471" t="str">
            <v>10</v>
          </cell>
          <cell r="G1471" t="str">
            <v>12/09/2001</v>
          </cell>
          <cell r="H1471">
            <v>22747</v>
          </cell>
          <cell r="I1471" t="str">
            <v>0000055565</v>
          </cell>
          <cell r="J1471" t="str">
            <v>SMA</v>
          </cell>
          <cell r="K1471" t="str">
            <v>SMA/PASPAL/IPA</v>
          </cell>
          <cell r="L1471" t="str">
            <v>SUNGAI GERONG</v>
          </cell>
          <cell r="M1471" t="str">
            <v>20/05/1985</v>
          </cell>
          <cell r="N1471" t="str">
            <v>E13112</v>
          </cell>
          <cell r="O1471" t="str">
            <v>CD &amp; L</v>
          </cell>
          <cell r="P1471">
            <v>5</v>
          </cell>
          <cell r="Q1471">
            <v>6</v>
          </cell>
          <cell r="R1471">
            <v>5</v>
          </cell>
          <cell r="S1471">
            <v>16.666666666666668</v>
          </cell>
          <cell r="T1471">
            <v>3</v>
          </cell>
          <cell r="U1471">
            <v>3</v>
          </cell>
          <cell r="V1471">
            <v>-1</v>
          </cell>
          <cell r="W1471">
            <v>42</v>
          </cell>
          <cell r="X1471">
            <v>42836</v>
          </cell>
        </row>
        <row r="1472">
          <cell r="A1472" t="str">
            <v>692083</v>
          </cell>
          <cell r="B1472" t="str">
            <v xml:space="preserve">SUNYOTO    </v>
          </cell>
          <cell r="C1472" t="str">
            <v>11</v>
          </cell>
          <cell r="D1472" t="str">
            <v>01/04/2002</v>
          </cell>
          <cell r="E1472" t="str">
            <v>TESTER JAGA LAB TA/PTA</v>
          </cell>
          <cell r="F1472" t="str">
            <v>11</v>
          </cell>
          <cell r="G1472" t="str">
            <v>03/01/2000</v>
          </cell>
          <cell r="H1472">
            <v>21990</v>
          </cell>
          <cell r="I1472" t="str">
            <v>0000045555</v>
          </cell>
          <cell r="J1472" t="str">
            <v>SMK</v>
          </cell>
          <cell r="K1472" t="str">
            <v>S.T.M  MESIN</v>
          </cell>
          <cell r="L1472" t="str">
            <v>PLAJU</v>
          </cell>
          <cell r="M1472" t="str">
            <v>20/05/1985</v>
          </cell>
          <cell r="N1472" t="str">
            <v>E13140</v>
          </cell>
          <cell r="O1472" t="str">
            <v>LABORATORIUM</v>
          </cell>
          <cell r="P1472">
            <v>5</v>
          </cell>
          <cell r="Q1472">
            <v>5</v>
          </cell>
          <cell r="R1472">
            <v>5</v>
          </cell>
          <cell r="S1472">
            <v>15</v>
          </cell>
          <cell r="T1472">
            <v>3</v>
          </cell>
          <cell r="U1472">
            <v>4</v>
          </cell>
          <cell r="V1472">
            <v>0</v>
          </cell>
          <cell r="W1472">
            <v>44</v>
          </cell>
          <cell r="X1472">
            <v>42078</v>
          </cell>
        </row>
        <row r="1473">
          <cell r="A1473" t="str">
            <v>692091</v>
          </cell>
          <cell r="B1473" t="str">
            <v xml:space="preserve">M. HASNAWI JAYA  A.P  </v>
          </cell>
          <cell r="C1473" t="str">
            <v>10</v>
          </cell>
          <cell r="D1473" t="str">
            <v>01/04/2003</v>
          </cell>
          <cell r="E1473" t="str">
            <v>TEKNISI</v>
          </cell>
          <cell r="F1473" t="str">
            <v>10</v>
          </cell>
          <cell r="G1473" t="str">
            <v>31/12/2000</v>
          </cell>
          <cell r="H1473">
            <v>22242</v>
          </cell>
          <cell r="I1473" t="str">
            <v>0000045655</v>
          </cell>
          <cell r="J1473" t="str">
            <v>D1</v>
          </cell>
          <cell r="K1473" t="str">
            <v>AKA MESIN I</v>
          </cell>
          <cell r="L1473" t="str">
            <v>PLAJU</v>
          </cell>
          <cell r="M1473" t="str">
            <v>20/05/1985</v>
          </cell>
          <cell r="N1473" t="str">
            <v>E13A50</v>
          </cell>
          <cell r="O1473" t="str">
            <v>BENGKEL</v>
          </cell>
          <cell r="P1473">
            <v>6</v>
          </cell>
          <cell r="Q1473">
            <v>5</v>
          </cell>
          <cell r="R1473">
            <v>5</v>
          </cell>
          <cell r="S1473">
            <v>16.666666666666668</v>
          </cell>
          <cell r="T1473">
            <v>4</v>
          </cell>
          <cell r="U1473">
            <v>4</v>
          </cell>
          <cell r="V1473">
            <v>0</v>
          </cell>
          <cell r="W1473">
            <v>44</v>
          </cell>
          <cell r="X1473">
            <v>42330</v>
          </cell>
        </row>
        <row r="1474">
          <cell r="A1474" t="str">
            <v>692107</v>
          </cell>
          <cell r="B1474" t="str">
            <v xml:space="preserve">HARRY PASLA    </v>
          </cell>
          <cell r="C1474" t="str">
            <v>10</v>
          </cell>
          <cell r="D1474" t="str">
            <v>01/10/2002</v>
          </cell>
          <cell r="E1474" t="str">
            <v>PMK. INCINERATOR</v>
          </cell>
          <cell r="F1474" t="str">
            <v>10</v>
          </cell>
          <cell r="G1474" t="str">
            <v>16/09/2002</v>
          </cell>
          <cell r="H1474">
            <v>21346</v>
          </cell>
          <cell r="I1474" t="str">
            <v>0000056666</v>
          </cell>
          <cell r="J1474" t="str">
            <v>SMA</v>
          </cell>
          <cell r="K1474" t="str">
            <v>S.M.A / SOSIAL</v>
          </cell>
          <cell r="L1474" t="str">
            <v>PLAJU</v>
          </cell>
          <cell r="M1474" t="str">
            <v>20/05/1985</v>
          </cell>
          <cell r="N1474" t="str">
            <v>E13132</v>
          </cell>
          <cell r="O1474" t="str">
            <v>TA/PTA</v>
          </cell>
          <cell r="P1474">
            <v>6</v>
          </cell>
          <cell r="Q1474">
            <v>6</v>
          </cell>
          <cell r="R1474">
            <v>6</v>
          </cell>
          <cell r="S1474">
            <v>20</v>
          </cell>
          <cell r="T1474">
            <v>3</v>
          </cell>
          <cell r="U1474">
            <v>2</v>
          </cell>
          <cell r="V1474">
            <v>0</v>
          </cell>
          <cell r="W1474">
            <v>46</v>
          </cell>
          <cell r="X1474">
            <v>41435</v>
          </cell>
        </row>
        <row r="1475">
          <cell r="A1475" t="str">
            <v>692115</v>
          </cell>
          <cell r="B1475" t="str">
            <v xml:space="preserve">RUSMAN  S.T  </v>
          </cell>
          <cell r="C1475" t="str">
            <v>11</v>
          </cell>
          <cell r="D1475" t="str">
            <v>01/04/2000</v>
          </cell>
          <cell r="E1475" t="str">
            <v>PMK. HARIAN LAB PETKIM</v>
          </cell>
          <cell r="F1475" t="str">
            <v>10</v>
          </cell>
          <cell r="G1475" t="str">
            <v>01/10/2000</v>
          </cell>
          <cell r="H1475">
            <v>23351</v>
          </cell>
          <cell r="I1475" t="str">
            <v>0000065555</v>
          </cell>
          <cell r="J1475" t="str">
            <v>S1</v>
          </cell>
          <cell r="K1475" t="str">
            <v>TEKNIK KIMIA</v>
          </cell>
          <cell r="L1475" t="str">
            <v>PLAJU</v>
          </cell>
          <cell r="M1475" t="str">
            <v>20/05/1985</v>
          </cell>
          <cell r="N1475" t="str">
            <v>E13140</v>
          </cell>
          <cell r="O1475" t="str">
            <v>LABORATORIUM</v>
          </cell>
          <cell r="P1475">
            <v>5</v>
          </cell>
          <cell r="Q1475">
            <v>5</v>
          </cell>
          <cell r="R1475">
            <v>5</v>
          </cell>
          <cell r="S1475">
            <v>15</v>
          </cell>
          <cell r="T1475">
            <v>7</v>
          </cell>
          <cell r="U1475">
            <v>4</v>
          </cell>
          <cell r="V1475">
            <v>-1</v>
          </cell>
          <cell r="W1475">
            <v>41</v>
          </cell>
          <cell r="X1475">
            <v>43440</v>
          </cell>
        </row>
        <row r="1476">
          <cell r="A1476" t="str">
            <v>692148</v>
          </cell>
          <cell r="B1476" t="str">
            <v xml:space="preserve">SUPRATMAN  A.MA  </v>
          </cell>
          <cell r="C1476" t="str">
            <v>10</v>
          </cell>
          <cell r="D1476" t="str">
            <v>01/04/2003</v>
          </cell>
          <cell r="E1476" t="str">
            <v>TEKNISI</v>
          </cell>
          <cell r="F1476" t="str">
            <v>10</v>
          </cell>
          <cell r="G1476" t="str">
            <v>31/12/2000</v>
          </cell>
          <cell r="H1476">
            <v>23685</v>
          </cell>
          <cell r="I1476" t="str">
            <v>0000046676</v>
          </cell>
          <cell r="J1476" t="str">
            <v>D2</v>
          </cell>
          <cell r="K1476" t="str">
            <v>AKA MESIN II</v>
          </cell>
          <cell r="L1476" t="str">
            <v>SUNGAI GERONG</v>
          </cell>
          <cell r="M1476" t="str">
            <v>20/05/1985</v>
          </cell>
          <cell r="N1476" t="str">
            <v>E13A50</v>
          </cell>
          <cell r="O1476" t="str">
            <v>BENGKEL</v>
          </cell>
          <cell r="P1476">
            <v>6</v>
          </cell>
          <cell r="Q1476">
            <v>7</v>
          </cell>
          <cell r="R1476">
            <v>6</v>
          </cell>
          <cell r="S1476">
            <v>23.333333333333332</v>
          </cell>
          <cell r="T1476">
            <v>5</v>
          </cell>
          <cell r="U1476">
            <v>4</v>
          </cell>
          <cell r="V1476">
            <v>0</v>
          </cell>
          <cell r="W1476">
            <v>40</v>
          </cell>
          <cell r="X1476">
            <v>43773</v>
          </cell>
        </row>
        <row r="1477">
          <cell r="A1477" t="str">
            <v>692156</v>
          </cell>
          <cell r="B1477" t="str">
            <v xml:space="preserve">S U A N D I  A.MA  </v>
          </cell>
          <cell r="C1477" t="str">
            <v>10</v>
          </cell>
          <cell r="D1477" t="str">
            <v>01/10/2002</v>
          </cell>
          <cell r="E1477" t="str">
            <v>AST. CONSOLE TA</v>
          </cell>
          <cell r="F1477" t="str">
            <v>08</v>
          </cell>
          <cell r="G1477" t="str">
            <v>16/09/2002</v>
          </cell>
          <cell r="H1477">
            <v>23288</v>
          </cell>
          <cell r="I1477" t="str">
            <v>0000066665</v>
          </cell>
          <cell r="J1477" t="str">
            <v>D1</v>
          </cell>
          <cell r="K1477" t="str">
            <v>AKA PENGOL/KIL.I</v>
          </cell>
          <cell r="L1477" t="str">
            <v>PLAJU</v>
          </cell>
          <cell r="M1477" t="str">
            <v>20/05/1985</v>
          </cell>
          <cell r="N1477" t="str">
            <v>E13132</v>
          </cell>
          <cell r="O1477" t="str">
            <v>TA/PTA</v>
          </cell>
          <cell r="P1477">
            <v>6</v>
          </cell>
          <cell r="Q1477">
            <v>6</v>
          </cell>
          <cell r="R1477">
            <v>5</v>
          </cell>
          <cell r="S1477">
            <v>18.333333333333332</v>
          </cell>
          <cell r="T1477">
            <v>4</v>
          </cell>
          <cell r="U1477">
            <v>2</v>
          </cell>
          <cell r="V1477">
            <v>-2</v>
          </cell>
          <cell r="W1477">
            <v>41</v>
          </cell>
          <cell r="X1477">
            <v>43377</v>
          </cell>
        </row>
        <row r="1478">
          <cell r="A1478" t="str">
            <v>692359</v>
          </cell>
          <cell r="B1478" t="str">
            <v xml:space="preserve">PETRUS JABARMASE    </v>
          </cell>
          <cell r="C1478" t="str">
            <v>08</v>
          </cell>
          <cell r="D1478" t="str">
            <v>01/04/2001</v>
          </cell>
          <cell r="E1478" t="str">
            <v>TEAM TEKNIK BAWAH AIR</v>
          </cell>
          <cell r="F1478" t="str">
            <v>08</v>
          </cell>
          <cell r="G1478" t="str">
            <v>01/08/2001</v>
          </cell>
          <cell r="H1478">
            <v>20572</v>
          </cell>
          <cell r="I1478" t="str">
            <v>0000066655</v>
          </cell>
          <cell r="J1478" t="str">
            <v>D3</v>
          </cell>
          <cell r="K1478" t="str">
            <v>AK MARITIM INDON</v>
          </cell>
          <cell r="L1478" t="str">
            <v>PLAJU</v>
          </cell>
          <cell r="M1478" t="str">
            <v>01/12/1986</v>
          </cell>
          <cell r="N1478" t="str">
            <v>E13540</v>
          </cell>
          <cell r="O1478" t="str">
            <v>MARINE</v>
          </cell>
          <cell r="P1478">
            <v>6</v>
          </cell>
          <cell r="Q1478">
            <v>5</v>
          </cell>
          <cell r="R1478">
            <v>5</v>
          </cell>
          <cell r="S1478">
            <v>16.666666666666668</v>
          </cell>
          <cell r="T1478">
            <v>6</v>
          </cell>
          <cell r="U1478">
            <v>3</v>
          </cell>
          <cell r="V1478">
            <v>0</v>
          </cell>
          <cell r="W1478">
            <v>48</v>
          </cell>
          <cell r="X1478">
            <v>40660</v>
          </cell>
        </row>
        <row r="1479">
          <cell r="A1479" t="str">
            <v>692845</v>
          </cell>
          <cell r="B1479" t="str">
            <v xml:space="preserve">M. RIDWAN  IR  </v>
          </cell>
          <cell r="C1479" t="str">
            <v>10</v>
          </cell>
          <cell r="D1479" t="str">
            <v>01/04/2003</v>
          </cell>
          <cell r="E1479" t="str">
            <v>TEK. ROT.EQUIP AREA-A</v>
          </cell>
          <cell r="F1479" t="str">
            <v>10</v>
          </cell>
          <cell r="G1479" t="str">
            <v>31/12/2000</v>
          </cell>
          <cell r="H1479">
            <v>24637</v>
          </cell>
          <cell r="I1479" t="str">
            <v>0000055556</v>
          </cell>
          <cell r="J1479" t="str">
            <v>S1</v>
          </cell>
          <cell r="K1479" t="str">
            <v>TEKNIK MESIN</v>
          </cell>
          <cell r="L1479" t="str">
            <v>PLAJU</v>
          </cell>
          <cell r="M1479" t="str">
            <v>18/11/1985</v>
          </cell>
          <cell r="N1479" t="str">
            <v>E13A20</v>
          </cell>
          <cell r="O1479" t="str">
            <v>PEM-I</v>
          </cell>
          <cell r="P1479">
            <v>5</v>
          </cell>
          <cell r="Q1479">
            <v>5</v>
          </cell>
          <cell r="R1479">
            <v>6</v>
          </cell>
          <cell r="S1479">
            <v>16.666666666666668</v>
          </cell>
          <cell r="T1479">
            <v>7</v>
          </cell>
          <cell r="U1479">
            <v>4</v>
          </cell>
          <cell r="V1479">
            <v>0</v>
          </cell>
          <cell r="W1479">
            <v>37</v>
          </cell>
          <cell r="X1479">
            <v>44726</v>
          </cell>
        </row>
        <row r="1480">
          <cell r="A1480" t="str">
            <v>692853</v>
          </cell>
          <cell r="B1480" t="str">
            <v xml:space="preserve">CATUR ARIS PRAMUJI  S.T  </v>
          </cell>
          <cell r="C1480" t="str">
            <v>10</v>
          </cell>
          <cell r="D1480" t="str">
            <v>01/10/2002</v>
          </cell>
          <cell r="E1480" t="str">
            <v>TEK. ROT.EQUIP AREA-A</v>
          </cell>
          <cell r="F1480" t="str">
            <v>10</v>
          </cell>
          <cell r="G1480" t="str">
            <v>31/12/2000</v>
          </cell>
          <cell r="H1480">
            <v>22687</v>
          </cell>
          <cell r="I1480" t="str">
            <v>0000045555</v>
          </cell>
          <cell r="J1480" t="str">
            <v>D3</v>
          </cell>
          <cell r="K1480" t="str">
            <v>AKA MESIN III</v>
          </cell>
          <cell r="L1480" t="str">
            <v>PLAJU</v>
          </cell>
          <cell r="M1480" t="str">
            <v>18/11/1985</v>
          </cell>
          <cell r="N1480" t="str">
            <v>E13A20</v>
          </cell>
          <cell r="O1480" t="str">
            <v>PEM-I</v>
          </cell>
          <cell r="P1480">
            <v>5</v>
          </cell>
          <cell r="Q1480">
            <v>5</v>
          </cell>
          <cell r="R1480">
            <v>5</v>
          </cell>
          <cell r="S1480">
            <v>15</v>
          </cell>
          <cell r="T1480">
            <v>6</v>
          </cell>
          <cell r="U1480">
            <v>4</v>
          </cell>
          <cell r="V1480">
            <v>0</v>
          </cell>
          <cell r="W1480">
            <v>42</v>
          </cell>
          <cell r="X1480">
            <v>42776</v>
          </cell>
        </row>
        <row r="1481">
          <cell r="A1481" t="str">
            <v>692878</v>
          </cell>
          <cell r="B1481" t="str">
            <v xml:space="preserve">FAUZAN HELMI    </v>
          </cell>
          <cell r="C1481" t="str">
            <v>10</v>
          </cell>
          <cell r="D1481" t="str">
            <v>01/10/2003</v>
          </cell>
          <cell r="E1481" t="str">
            <v>PMK.JAGA FINISHING</v>
          </cell>
          <cell r="F1481" t="str">
            <v>10</v>
          </cell>
          <cell r="G1481" t="str">
            <v>16/09/2002</v>
          </cell>
          <cell r="H1481">
            <v>21431</v>
          </cell>
          <cell r="I1481" t="str">
            <v>0000055565</v>
          </cell>
          <cell r="J1481" t="str">
            <v>SMK</v>
          </cell>
          <cell r="K1481" t="str">
            <v>STM/BGN KAPAL</v>
          </cell>
          <cell r="L1481" t="str">
            <v>PLAJU</v>
          </cell>
          <cell r="M1481" t="str">
            <v>18/11/1985</v>
          </cell>
          <cell r="N1481" t="str">
            <v>E13131</v>
          </cell>
          <cell r="O1481" t="str">
            <v>P P</v>
          </cell>
          <cell r="P1481">
            <v>5</v>
          </cell>
          <cell r="Q1481">
            <v>6</v>
          </cell>
          <cell r="R1481">
            <v>5</v>
          </cell>
          <cell r="S1481">
            <v>16.666666666666668</v>
          </cell>
          <cell r="T1481">
            <v>3</v>
          </cell>
          <cell r="U1481">
            <v>2</v>
          </cell>
          <cell r="V1481">
            <v>0</v>
          </cell>
          <cell r="W1481">
            <v>46</v>
          </cell>
          <cell r="X1481">
            <v>41520</v>
          </cell>
        </row>
        <row r="1482">
          <cell r="A1482" t="str">
            <v>692886</v>
          </cell>
          <cell r="B1482" t="str">
            <v xml:space="preserve">JUHRI LAHARJO    </v>
          </cell>
          <cell r="C1482" t="str">
            <v>10</v>
          </cell>
          <cell r="D1482" t="str">
            <v>01/10/2002</v>
          </cell>
          <cell r="E1482" t="str">
            <v>TEK. ROT.EQUIP AREA-A</v>
          </cell>
          <cell r="F1482" t="str">
            <v>10</v>
          </cell>
          <cell r="G1482" t="str">
            <v>31/12/2000</v>
          </cell>
          <cell r="H1482">
            <v>22376</v>
          </cell>
          <cell r="I1482" t="str">
            <v>0000066666</v>
          </cell>
          <cell r="J1482" t="str">
            <v>SMA</v>
          </cell>
          <cell r="K1482" t="str">
            <v>S.M.A-B/PASPAL</v>
          </cell>
          <cell r="L1482" t="str">
            <v>PLAJU</v>
          </cell>
          <cell r="M1482" t="str">
            <v>18/11/1985</v>
          </cell>
          <cell r="N1482" t="str">
            <v>E13A30</v>
          </cell>
          <cell r="O1482" t="str">
            <v>PEM-II</v>
          </cell>
          <cell r="P1482">
            <v>6</v>
          </cell>
          <cell r="Q1482">
            <v>6</v>
          </cell>
          <cell r="R1482">
            <v>6</v>
          </cell>
          <cell r="S1482">
            <v>20</v>
          </cell>
          <cell r="T1482">
            <v>3</v>
          </cell>
          <cell r="U1482">
            <v>4</v>
          </cell>
          <cell r="V1482">
            <v>0</v>
          </cell>
          <cell r="W1482">
            <v>43</v>
          </cell>
          <cell r="X1482">
            <v>42465</v>
          </cell>
        </row>
        <row r="1483">
          <cell r="A1483" t="str">
            <v>692894</v>
          </cell>
          <cell r="B1483" t="str">
            <v xml:space="preserve">APUL T.    </v>
          </cell>
          <cell r="C1483" t="str">
            <v>10</v>
          </cell>
          <cell r="D1483" t="str">
            <v>01/10/2002</v>
          </cell>
          <cell r="E1483" t="str">
            <v>MATERIAL MAN</v>
          </cell>
          <cell r="F1483" t="str">
            <v>09</v>
          </cell>
          <cell r="G1483" t="str">
            <v>01/09/2003</v>
          </cell>
          <cell r="H1483">
            <v>22926</v>
          </cell>
          <cell r="I1483" t="str">
            <v>0000056655</v>
          </cell>
          <cell r="J1483" t="str">
            <v>D3</v>
          </cell>
          <cell r="K1483" t="str">
            <v>AK KOMPUTER</v>
          </cell>
          <cell r="L1483" t="str">
            <v>SUNGAI GERONG</v>
          </cell>
          <cell r="M1483" t="str">
            <v>18/11/1985</v>
          </cell>
          <cell r="N1483" t="str">
            <v>E13A50</v>
          </cell>
          <cell r="O1483" t="str">
            <v>BENGKEL</v>
          </cell>
          <cell r="P1483">
            <v>6</v>
          </cell>
          <cell r="Q1483">
            <v>5</v>
          </cell>
          <cell r="R1483">
            <v>5</v>
          </cell>
          <cell r="S1483">
            <v>16.666666666666668</v>
          </cell>
          <cell r="T1483">
            <v>6</v>
          </cell>
          <cell r="U1483">
            <v>1</v>
          </cell>
          <cell r="V1483">
            <v>-1</v>
          </cell>
          <cell r="W1483">
            <v>42</v>
          </cell>
          <cell r="X1483">
            <v>43015</v>
          </cell>
        </row>
        <row r="1484">
          <cell r="A1484" t="str">
            <v>692901</v>
          </cell>
          <cell r="B1484" t="str">
            <v xml:space="preserve">ERIANO AH.    </v>
          </cell>
          <cell r="C1484" t="str">
            <v>10</v>
          </cell>
          <cell r="D1484" t="str">
            <v>01/10/2002</v>
          </cell>
          <cell r="E1484" t="str">
            <v>AST. SAFETY INP PLAJU</v>
          </cell>
          <cell r="F1484" t="str">
            <v>08</v>
          </cell>
          <cell r="G1484" t="str">
            <v>01/12/2003</v>
          </cell>
          <cell r="H1484">
            <v>21899</v>
          </cell>
          <cell r="I1484" t="str">
            <v>0000066666</v>
          </cell>
          <cell r="J1484" t="str">
            <v>SMA</v>
          </cell>
          <cell r="K1484" t="str">
            <v>S.M.A / SOSIAL</v>
          </cell>
          <cell r="L1484" t="str">
            <v>PLAJU</v>
          </cell>
          <cell r="M1484" t="str">
            <v>18/11/1985</v>
          </cell>
          <cell r="N1484" t="str">
            <v>E13A90</v>
          </cell>
          <cell r="O1484" t="str">
            <v>ENJ. PEM</v>
          </cell>
          <cell r="P1484">
            <v>6</v>
          </cell>
          <cell r="Q1484">
            <v>6</v>
          </cell>
          <cell r="R1484">
            <v>6</v>
          </cell>
          <cell r="S1484">
            <v>20</v>
          </cell>
          <cell r="T1484">
            <v>3</v>
          </cell>
          <cell r="U1484">
            <v>1</v>
          </cell>
          <cell r="V1484">
            <v>-2</v>
          </cell>
          <cell r="W1484">
            <v>45</v>
          </cell>
          <cell r="X1484">
            <v>41988</v>
          </cell>
        </row>
        <row r="1485">
          <cell r="A1485" t="str">
            <v>692926</v>
          </cell>
          <cell r="B1485" t="str">
            <v xml:space="preserve">E.H. SIHOMBING    </v>
          </cell>
          <cell r="C1485" t="str">
            <v>10</v>
          </cell>
          <cell r="D1485" t="str">
            <v>01/04/2003</v>
          </cell>
          <cell r="E1485" t="str">
            <v>PMK. REDIST</v>
          </cell>
          <cell r="F1485" t="str">
            <v>10</v>
          </cell>
          <cell r="G1485" t="str">
            <v>02/04/2002</v>
          </cell>
          <cell r="H1485">
            <v>20505</v>
          </cell>
          <cell r="I1485" t="str">
            <v>0000056655</v>
          </cell>
          <cell r="J1485" t="str">
            <v>SMA</v>
          </cell>
          <cell r="K1485" t="str">
            <v>SMA/PASPAL/IPA</v>
          </cell>
          <cell r="L1485" t="str">
            <v>SUNGAI GERONG</v>
          </cell>
          <cell r="M1485" t="str">
            <v>18/11/1985</v>
          </cell>
          <cell r="N1485" t="str">
            <v>E13112</v>
          </cell>
          <cell r="O1485" t="str">
            <v>CD &amp; L</v>
          </cell>
          <cell r="P1485">
            <v>6</v>
          </cell>
          <cell r="Q1485">
            <v>5</v>
          </cell>
          <cell r="R1485">
            <v>5</v>
          </cell>
          <cell r="S1485">
            <v>16.666666666666668</v>
          </cell>
          <cell r="T1485">
            <v>3</v>
          </cell>
          <cell r="U1485">
            <v>2</v>
          </cell>
          <cell r="V1485">
            <v>0</v>
          </cell>
          <cell r="W1485">
            <v>48</v>
          </cell>
          <cell r="X1485">
            <v>40594</v>
          </cell>
        </row>
        <row r="1486">
          <cell r="A1486" t="str">
            <v>692934</v>
          </cell>
          <cell r="B1486" t="str">
            <v xml:space="preserve">RAHMAN RAHIM  A  A.P  </v>
          </cell>
          <cell r="C1486" t="str">
            <v>11</v>
          </cell>
          <cell r="D1486" t="str">
            <v>01/04/2002</v>
          </cell>
          <cell r="E1486" t="str">
            <v>PMK. TREAT &amp; NETRAL</v>
          </cell>
          <cell r="F1486" t="str">
            <v>10</v>
          </cell>
          <cell r="G1486" t="str">
            <v>01/08/2003</v>
          </cell>
          <cell r="H1486">
            <v>24139</v>
          </cell>
          <cell r="I1486" t="str">
            <v>0000055655</v>
          </cell>
          <cell r="J1486" t="str">
            <v>D1</v>
          </cell>
          <cell r="K1486" t="str">
            <v>AKA PENGOL/KIL I</v>
          </cell>
          <cell r="L1486" t="str">
            <v>PLAJU</v>
          </cell>
          <cell r="M1486" t="str">
            <v>18/11/1985</v>
          </cell>
          <cell r="N1486" t="str">
            <v>E13111</v>
          </cell>
          <cell r="O1486" t="str">
            <v>CD &amp; GP</v>
          </cell>
          <cell r="P1486">
            <v>6</v>
          </cell>
          <cell r="Q1486">
            <v>5</v>
          </cell>
          <cell r="R1486">
            <v>5</v>
          </cell>
          <cell r="S1486">
            <v>16.666666666666668</v>
          </cell>
          <cell r="T1486">
            <v>4</v>
          </cell>
          <cell r="U1486">
            <v>1</v>
          </cell>
          <cell r="V1486">
            <v>-1</v>
          </cell>
          <cell r="W1486">
            <v>38</v>
          </cell>
          <cell r="X1486">
            <v>44228</v>
          </cell>
        </row>
        <row r="1487">
          <cell r="A1487" t="str">
            <v>692942</v>
          </cell>
          <cell r="B1487" t="str">
            <v xml:space="preserve">MARWAN  S.T  </v>
          </cell>
          <cell r="C1487" t="str">
            <v>11</v>
          </cell>
          <cell r="D1487" t="str">
            <v>01/04/2001</v>
          </cell>
          <cell r="E1487" t="str">
            <v>PMK. F R H  PTA</v>
          </cell>
          <cell r="F1487" t="str">
            <v>10</v>
          </cell>
          <cell r="G1487" t="str">
            <v>16/09/2002</v>
          </cell>
          <cell r="H1487">
            <v>22351</v>
          </cell>
          <cell r="I1487" t="str">
            <v>0000066655</v>
          </cell>
          <cell r="J1487" t="str">
            <v>S1</v>
          </cell>
          <cell r="K1487" t="str">
            <v>TEKNIK MESIN</v>
          </cell>
          <cell r="L1487" t="str">
            <v>PLAJU</v>
          </cell>
          <cell r="M1487" t="str">
            <v>18/11/1985</v>
          </cell>
          <cell r="N1487" t="str">
            <v>E13132</v>
          </cell>
          <cell r="O1487" t="str">
            <v>TA/PTA</v>
          </cell>
          <cell r="P1487">
            <v>6</v>
          </cell>
          <cell r="Q1487">
            <v>5</v>
          </cell>
          <cell r="R1487">
            <v>5</v>
          </cell>
          <cell r="S1487">
            <v>16.666666666666668</v>
          </cell>
          <cell r="T1487">
            <v>7</v>
          </cell>
          <cell r="U1487">
            <v>2</v>
          </cell>
          <cell r="V1487">
            <v>-1</v>
          </cell>
          <cell r="W1487">
            <v>43</v>
          </cell>
          <cell r="X1487">
            <v>42440</v>
          </cell>
        </row>
        <row r="1488">
          <cell r="A1488" t="str">
            <v>692959</v>
          </cell>
          <cell r="B1488" t="str">
            <v xml:space="preserve">TARIK HUZAIRIN  A.MD  </v>
          </cell>
          <cell r="C1488" t="str">
            <v>10</v>
          </cell>
          <cell r="D1488" t="str">
            <v>01/04/2003</v>
          </cell>
          <cell r="E1488" t="str">
            <v>TEK.ROT.EQUIP AREA-A</v>
          </cell>
          <cell r="F1488" t="str">
            <v>10</v>
          </cell>
          <cell r="G1488" t="str">
            <v>31/12/2000</v>
          </cell>
          <cell r="H1488">
            <v>23824</v>
          </cell>
          <cell r="I1488" t="str">
            <v>0000045545</v>
          </cell>
          <cell r="J1488" t="str">
            <v>D3</v>
          </cell>
          <cell r="K1488" t="str">
            <v>AKA MESIN III</v>
          </cell>
          <cell r="L1488" t="str">
            <v>PLAJU</v>
          </cell>
          <cell r="M1488" t="str">
            <v>18/11/1985</v>
          </cell>
          <cell r="N1488" t="str">
            <v>E13A20</v>
          </cell>
          <cell r="O1488" t="str">
            <v>PEM-I</v>
          </cell>
          <cell r="P1488">
            <v>5</v>
          </cell>
          <cell r="Q1488">
            <v>4</v>
          </cell>
          <cell r="R1488">
            <v>5</v>
          </cell>
          <cell r="S1488">
            <v>13.333333333333334</v>
          </cell>
          <cell r="T1488">
            <v>6</v>
          </cell>
          <cell r="U1488">
            <v>4</v>
          </cell>
          <cell r="V1488">
            <v>0</v>
          </cell>
          <cell r="W1488">
            <v>39</v>
          </cell>
          <cell r="X1488">
            <v>43913</v>
          </cell>
        </row>
        <row r="1489">
          <cell r="A1489" t="str">
            <v>692967</v>
          </cell>
          <cell r="B1489" t="str">
            <v xml:space="preserve">AMIR RAHMAN    </v>
          </cell>
          <cell r="C1489" t="str">
            <v>10</v>
          </cell>
          <cell r="D1489" t="str">
            <v>01/10/2002</v>
          </cell>
          <cell r="E1489" t="str">
            <v>PMK. CAT REC TA</v>
          </cell>
          <cell r="F1489" t="str">
            <v>10</v>
          </cell>
          <cell r="G1489" t="str">
            <v>16/09/2002</v>
          </cell>
          <cell r="H1489">
            <v>22315</v>
          </cell>
          <cell r="I1489" t="str">
            <v>0000056665</v>
          </cell>
          <cell r="J1489" t="str">
            <v>SMA</v>
          </cell>
          <cell r="K1489" t="str">
            <v>SMA/PASPAL/IPA</v>
          </cell>
          <cell r="L1489" t="str">
            <v>PLAJU</v>
          </cell>
          <cell r="M1489" t="str">
            <v>18/11/1985</v>
          </cell>
          <cell r="N1489" t="str">
            <v>E13132</v>
          </cell>
          <cell r="O1489" t="str">
            <v>TA/PTA</v>
          </cell>
          <cell r="P1489">
            <v>6</v>
          </cell>
          <cell r="Q1489">
            <v>6</v>
          </cell>
          <cell r="R1489">
            <v>5</v>
          </cell>
          <cell r="S1489">
            <v>18.333333333333332</v>
          </cell>
          <cell r="T1489">
            <v>3</v>
          </cell>
          <cell r="U1489">
            <v>2</v>
          </cell>
          <cell r="V1489">
            <v>0</v>
          </cell>
          <cell r="W1489">
            <v>43</v>
          </cell>
          <cell r="X1489">
            <v>42403</v>
          </cell>
        </row>
        <row r="1490">
          <cell r="A1490" t="str">
            <v>692975</v>
          </cell>
          <cell r="B1490" t="str">
            <v xml:space="preserve">A F R I    </v>
          </cell>
          <cell r="C1490" t="str">
            <v>10</v>
          </cell>
          <cell r="D1490" t="str">
            <v>01/04/2003</v>
          </cell>
          <cell r="E1490" t="str">
            <v>TEK.ROT.EQUIP AREA-B</v>
          </cell>
          <cell r="F1490" t="str">
            <v>10</v>
          </cell>
          <cell r="G1490" t="str">
            <v>31/12/2000</v>
          </cell>
          <cell r="H1490">
            <v>21845</v>
          </cell>
          <cell r="I1490" t="str">
            <v>0000055545</v>
          </cell>
          <cell r="J1490" t="str">
            <v>SMK</v>
          </cell>
          <cell r="K1490" t="str">
            <v>S.T.M  MESIN</v>
          </cell>
          <cell r="L1490" t="str">
            <v>SUNGAI GERONG</v>
          </cell>
          <cell r="M1490" t="str">
            <v>18/11/1985</v>
          </cell>
          <cell r="N1490" t="str">
            <v>E13A40</v>
          </cell>
          <cell r="O1490" t="str">
            <v>PEM-III</v>
          </cell>
          <cell r="P1490">
            <v>5</v>
          </cell>
          <cell r="Q1490">
            <v>4</v>
          </cell>
          <cell r="R1490">
            <v>5</v>
          </cell>
          <cell r="S1490">
            <v>13.333333333333334</v>
          </cell>
          <cell r="T1490">
            <v>3</v>
          </cell>
          <cell r="U1490">
            <v>4</v>
          </cell>
          <cell r="V1490">
            <v>0</v>
          </cell>
          <cell r="W1490">
            <v>45</v>
          </cell>
          <cell r="X1490">
            <v>41934</v>
          </cell>
        </row>
        <row r="1491">
          <cell r="A1491" t="str">
            <v>692991</v>
          </cell>
          <cell r="B1491" t="str">
            <v xml:space="preserve">A. MARZUKI    </v>
          </cell>
          <cell r="C1491" t="str">
            <v>11</v>
          </cell>
          <cell r="D1491" t="str">
            <v>01/10/2001</v>
          </cell>
          <cell r="E1491" t="str">
            <v>PMK. JAGA PK</v>
          </cell>
          <cell r="F1491" t="str">
            <v>10</v>
          </cell>
          <cell r="G1491" t="str">
            <v>01/10/2003</v>
          </cell>
          <cell r="H1491">
            <v>20810</v>
          </cell>
          <cell r="I1491" t="str">
            <v>0000055655</v>
          </cell>
          <cell r="J1491" t="str">
            <v>SMK</v>
          </cell>
          <cell r="K1491" t="str">
            <v>S.T.M  MESIN</v>
          </cell>
          <cell r="L1491" t="str">
            <v>PLAJU</v>
          </cell>
          <cell r="M1491" t="str">
            <v>18/11/1985</v>
          </cell>
          <cell r="N1491" t="str">
            <v>E13410</v>
          </cell>
          <cell r="O1491" t="str">
            <v>PK. LAT &amp; ADM</v>
          </cell>
          <cell r="P1491">
            <v>6</v>
          </cell>
          <cell r="Q1491">
            <v>5</v>
          </cell>
          <cell r="R1491">
            <v>5</v>
          </cell>
          <cell r="S1491">
            <v>16.666666666666668</v>
          </cell>
          <cell r="T1491">
            <v>3</v>
          </cell>
          <cell r="U1491">
            <v>1</v>
          </cell>
          <cell r="V1491">
            <v>-1</v>
          </cell>
          <cell r="W1491">
            <v>48</v>
          </cell>
          <cell r="X1491">
            <v>40898</v>
          </cell>
        </row>
        <row r="1492">
          <cell r="A1492" t="str">
            <v>693014</v>
          </cell>
          <cell r="B1492" t="str">
            <v xml:space="preserve">SULAIMAN  A.MA  </v>
          </cell>
          <cell r="C1492" t="str">
            <v>10</v>
          </cell>
          <cell r="D1492" t="str">
            <v>01/04/2002</v>
          </cell>
          <cell r="E1492" t="str">
            <v>PMK. PANEL</v>
          </cell>
          <cell r="F1492" t="str">
            <v>10</v>
          </cell>
          <cell r="G1492" t="str">
            <v>03/01/2000</v>
          </cell>
          <cell r="H1492">
            <v>21713</v>
          </cell>
          <cell r="I1492" t="str">
            <v>0000055655</v>
          </cell>
          <cell r="J1492" t="str">
            <v>D2</v>
          </cell>
          <cell r="K1492" t="str">
            <v>AKA PENGOL/KIL II</v>
          </cell>
          <cell r="L1492" t="str">
            <v>SUNGAI GERONG</v>
          </cell>
          <cell r="M1492" t="str">
            <v>18/11/1985</v>
          </cell>
          <cell r="N1492" t="str">
            <v>E13112</v>
          </cell>
          <cell r="O1492" t="str">
            <v>CD &amp; L</v>
          </cell>
          <cell r="P1492">
            <v>6</v>
          </cell>
          <cell r="Q1492">
            <v>5</v>
          </cell>
          <cell r="R1492">
            <v>5</v>
          </cell>
          <cell r="S1492">
            <v>16.666666666666668</v>
          </cell>
          <cell r="T1492">
            <v>5</v>
          </cell>
          <cell r="U1492">
            <v>4</v>
          </cell>
          <cell r="V1492">
            <v>0</v>
          </cell>
          <cell r="W1492">
            <v>45</v>
          </cell>
          <cell r="X1492">
            <v>41802</v>
          </cell>
        </row>
        <row r="1493">
          <cell r="A1493" t="str">
            <v>693022</v>
          </cell>
          <cell r="B1493" t="str">
            <v xml:space="preserve">TAUFIK FIKRY  A.MD  </v>
          </cell>
          <cell r="C1493" t="str">
            <v>10</v>
          </cell>
          <cell r="D1493" t="str">
            <v>01/04/2002</v>
          </cell>
          <cell r="E1493" t="str">
            <v>AST. JAGA FCCU</v>
          </cell>
          <cell r="F1493" t="str">
            <v>08</v>
          </cell>
          <cell r="G1493" t="str">
            <v>03/01/2000</v>
          </cell>
          <cell r="H1493">
            <v>24084</v>
          </cell>
          <cell r="I1493" t="str">
            <v>0000055565</v>
          </cell>
          <cell r="J1493" t="str">
            <v>D3</v>
          </cell>
          <cell r="K1493" t="str">
            <v>AKA.III / PENGOLAHAN</v>
          </cell>
          <cell r="L1493" t="str">
            <v>SUNGAI GERONG</v>
          </cell>
          <cell r="M1493" t="str">
            <v>18/11/1985</v>
          </cell>
          <cell r="N1493" t="str">
            <v>E13112</v>
          </cell>
          <cell r="O1493" t="str">
            <v>CD &amp; L</v>
          </cell>
          <cell r="P1493">
            <v>5</v>
          </cell>
          <cell r="Q1493">
            <v>6</v>
          </cell>
          <cell r="R1493">
            <v>5</v>
          </cell>
          <cell r="S1493">
            <v>16.666666666666668</v>
          </cell>
          <cell r="T1493">
            <v>6</v>
          </cell>
          <cell r="U1493">
            <v>4</v>
          </cell>
          <cell r="V1493">
            <v>-2</v>
          </cell>
          <cell r="W1493">
            <v>39</v>
          </cell>
          <cell r="X1493">
            <v>44173</v>
          </cell>
        </row>
        <row r="1494">
          <cell r="A1494" t="str">
            <v>693039</v>
          </cell>
          <cell r="B1494" t="str">
            <v xml:space="preserve">BAMBANG RUDI H.  A.P  </v>
          </cell>
          <cell r="C1494" t="str">
            <v>11</v>
          </cell>
          <cell r="D1494" t="str">
            <v>01/04/2001</v>
          </cell>
          <cell r="E1494" t="str">
            <v>PMK. S D S  PTA</v>
          </cell>
          <cell r="F1494" t="str">
            <v>10</v>
          </cell>
          <cell r="G1494" t="str">
            <v>16/09/2002</v>
          </cell>
          <cell r="H1494">
            <v>23662</v>
          </cell>
          <cell r="I1494" t="str">
            <v>0000056666</v>
          </cell>
          <cell r="J1494" t="str">
            <v>D1</v>
          </cell>
          <cell r="K1494" t="str">
            <v>AKA PENGOL/KIL.I</v>
          </cell>
          <cell r="L1494" t="str">
            <v>PLAJU</v>
          </cell>
          <cell r="M1494" t="str">
            <v>18/11/1985</v>
          </cell>
          <cell r="N1494" t="str">
            <v>E13132</v>
          </cell>
          <cell r="O1494" t="str">
            <v>TA/PTA</v>
          </cell>
          <cell r="P1494">
            <v>6</v>
          </cell>
          <cell r="Q1494">
            <v>6</v>
          </cell>
          <cell r="R1494">
            <v>6</v>
          </cell>
          <cell r="S1494">
            <v>20</v>
          </cell>
          <cell r="T1494">
            <v>4</v>
          </cell>
          <cell r="U1494">
            <v>2</v>
          </cell>
          <cell r="V1494">
            <v>-1</v>
          </cell>
          <cell r="W1494">
            <v>40</v>
          </cell>
          <cell r="X1494">
            <v>43750</v>
          </cell>
        </row>
        <row r="1495">
          <cell r="A1495" t="str">
            <v>693047</v>
          </cell>
          <cell r="B1495" t="str">
            <v xml:space="preserve">RUSYDI  A.MD  </v>
          </cell>
          <cell r="C1495" t="str">
            <v>10</v>
          </cell>
          <cell r="D1495" t="str">
            <v>01/04/2003</v>
          </cell>
          <cell r="E1495" t="str">
            <v>AST. KK SEI.GERONG</v>
          </cell>
          <cell r="F1495" t="str">
            <v>08</v>
          </cell>
          <cell r="G1495" t="str">
            <v>01/10/2003</v>
          </cell>
          <cell r="H1495">
            <v>22436</v>
          </cell>
          <cell r="I1495" t="str">
            <v>0000066555</v>
          </cell>
          <cell r="J1495" t="str">
            <v>D3</v>
          </cell>
          <cell r="K1495" t="str">
            <v>AKA.III / FS &amp; LL</v>
          </cell>
          <cell r="L1495" t="str">
            <v>PLAJU</v>
          </cell>
          <cell r="M1495" t="str">
            <v>18/11/1985</v>
          </cell>
          <cell r="N1495" t="str">
            <v>E13420</v>
          </cell>
          <cell r="O1495" t="str">
            <v>K &amp; KLK</v>
          </cell>
          <cell r="P1495">
            <v>5</v>
          </cell>
          <cell r="Q1495">
            <v>5</v>
          </cell>
          <cell r="R1495">
            <v>5</v>
          </cell>
          <cell r="S1495">
            <v>15</v>
          </cell>
          <cell r="T1495">
            <v>6</v>
          </cell>
          <cell r="U1495">
            <v>1</v>
          </cell>
          <cell r="V1495">
            <v>-2</v>
          </cell>
          <cell r="W1495">
            <v>43</v>
          </cell>
          <cell r="X1495">
            <v>42525</v>
          </cell>
        </row>
        <row r="1496">
          <cell r="A1496" t="str">
            <v>693055</v>
          </cell>
          <cell r="B1496" t="str">
            <v xml:space="preserve">M.DARMAWAN S.S.  AMA  </v>
          </cell>
          <cell r="C1496" t="str">
            <v>10</v>
          </cell>
          <cell r="D1496" t="str">
            <v>01/10/2002</v>
          </cell>
          <cell r="E1496" t="str">
            <v>PMK. S D S  PTA</v>
          </cell>
          <cell r="F1496" t="str">
            <v>10</v>
          </cell>
          <cell r="G1496" t="str">
            <v>16/09/2002</v>
          </cell>
          <cell r="H1496">
            <v>22590</v>
          </cell>
          <cell r="I1496" t="str">
            <v>0000056666</v>
          </cell>
          <cell r="J1496" t="str">
            <v>D2</v>
          </cell>
          <cell r="K1496" t="str">
            <v>AKA PENGOL/KIL II</v>
          </cell>
          <cell r="L1496" t="str">
            <v>PLAJU</v>
          </cell>
          <cell r="M1496" t="str">
            <v>18/11/1985</v>
          </cell>
          <cell r="N1496" t="str">
            <v>E13132</v>
          </cell>
          <cell r="O1496" t="str">
            <v>TA/PTA</v>
          </cell>
          <cell r="P1496">
            <v>6</v>
          </cell>
          <cell r="Q1496">
            <v>6</v>
          </cell>
          <cell r="R1496">
            <v>6</v>
          </cell>
          <cell r="S1496">
            <v>20</v>
          </cell>
          <cell r="T1496">
            <v>5</v>
          </cell>
          <cell r="U1496">
            <v>2</v>
          </cell>
          <cell r="V1496">
            <v>0</v>
          </cell>
          <cell r="W1496">
            <v>43</v>
          </cell>
          <cell r="X1496">
            <v>42679</v>
          </cell>
        </row>
        <row r="1497">
          <cell r="A1497" t="str">
            <v>693071</v>
          </cell>
          <cell r="B1497" t="str">
            <v xml:space="preserve">EFFENDI JUAINI    </v>
          </cell>
          <cell r="C1497" t="str">
            <v>10</v>
          </cell>
          <cell r="D1497" t="str">
            <v>01/04/2003</v>
          </cell>
          <cell r="E1497" t="str">
            <v>PMK. COMP &amp; MAB</v>
          </cell>
          <cell r="F1497" t="str">
            <v>10</v>
          </cell>
          <cell r="G1497" t="str">
            <v>03/01/2000</v>
          </cell>
          <cell r="H1497">
            <v>22656</v>
          </cell>
          <cell r="I1497" t="str">
            <v>0000055555</v>
          </cell>
          <cell r="J1497" t="str">
            <v>SMK</v>
          </cell>
          <cell r="K1497" t="str">
            <v>S.T.M  MESIN</v>
          </cell>
          <cell r="L1497" t="str">
            <v>SUNGAI GERONG</v>
          </cell>
          <cell r="M1497" t="str">
            <v>18/11/1985</v>
          </cell>
          <cell r="N1497" t="str">
            <v>E13112</v>
          </cell>
          <cell r="O1497" t="str">
            <v>CD &amp; L</v>
          </cell>
          <cell r="P1497">
            <v>5</v>
          </cell>
          <cell r="Q1497">
            <v>5</v>
          </cell>
          <cell r="R1497">
            <v>5</v>
          </cell>
          <cell r="S1497">
            <v>15</v>
          </cell>
          <cell r="T1497">
            <v>3</v>
          </cell>
          <cell r="U1497">
            <v>4</v>
          </cell>
          <cell r="V1497">
            <v>0</v>
          </cell>
          <cell r="W1497">
            <v>42</v>
          </cell>
          <cell r="X1497">
            <v>42745</v>
          </cell>
        </row>
        <row r="1498">
          <cell r="A1498" t="str">
            <v>693096</v>
          </cell>
          <cell r="B1498" t="str">
            <v xml:space="preserve">ISKANDAR KOHAR    </v>
          </cell>
          <cell r="C1498" t="str">
            <v>11</v>
          </cell>
          <cell r="D1498" t="str">
            <v>01/04/2002</v>
          </cell>
          <cell r="E1498" t="str">
            <v>OPR. BB MGC - KOD</v>
          </cell>
          <cell r="F1498" t="str">
            <v>11</v>
          </cell>
          <cell r="G1498" t="str">
            <v>03/01/2000</v>
          </cell>
          <cell r="H1498">
            <v>22572</v>
          </cell>
          <cell r="I1498" t="str">
            <v>0000055655</v>
          </cell>
          <cell r="J1498" t="str">
            <v>SMK</v>
          </cell>
          <cell r="K1498" t="str">
            <v>S.T.M  MESIN</v>
          </cell>
          <cell r="L1498" t="str">
            <v>PLAJU</v>
          </cell>
          <cell r="M1498" t="str">
            <v>18/11/1985</v>
          </cell>
          <cell r="N1498" t="str">
            <v>E13111</v>
          </cell>
          <cell r="O1498" t="str">
            <v>CD &amp; GP</v>
          </cell>
          <cell r="P1498">
            <v>6</v>
          </cell>
          <cell r="Q1498">
            <v>5</v>
          </cell>
          <cell r="R1498">
            <v>5</v>
          </cell>
          <cell r="S1498">
            <v>16.666666666666668</v>
          </cell>
          <cell r="T1498">
            <v>3</v>
          </cell>
          <cell r="U1498">
            <v>4</v>
          </cell>
          <cell r="V1498">
            <v>0</v>
          </cell>
          <cell r="W1498">
            <v>43</v>
          </cell>
          <cell r="X1498">
            <v>42661</v>
          </cell>
        </row>
        <row r="1499">
          <cell r="A1499" t="str">
            <v>693111</v>
          </cell>
          <cell r="B1499" t="str">
            <v xml:space="preserve">SUNARDI  IR  </v>
          </cell>
          <cell r="C1499" t="str">
            <v>10</v>
          </cell>
          <cell r="D1499" t="str">
            <v>01/04/2003</v>
          </cell>
          <cell r="E1499" t="str">
            <v>PMK.JAGA POLYMERISASI</v>
          </cell>
          <cell r="F1499" t="str">
            <v>10</v>
          </cell>
          <cell r="G1499" t="str">
            <v>16/09/2002</v>
          </cell>
          <cell r="H1499">
            <v>22854</v>
          </cell>
          <cell r="I1499" t="str">
            <v>0000055565</v>
          </cell>
          <cell r="J1499" t="str">
            <v>S1</v>
          </cell>
          <cell r="K1499" t="str">
            <v>TEKNIK KIMIA</v>
          </cell>
          <cell r="L1499" t="str">
            <v>PLAJU</v>
          </cell>
          <cell r="M1499" t="str">
            <v>18/11/1985</v>
          </cell>
          <cell r="N1499" t="str">
            <v>E13131</v>
          </cell>
          <cell r="O1499" t="str">
            <v>P P</v>
          </cell>
          <cell r="P1499">
            <v>5</v>
          </cell>
          <cell r="Q1499">
            <v>6</v>
          </cell>
          <cell r="R1499">
            <v>5</v>
          </cell>
          <cell r="S1499">
            <v>16.666666666666668</v>
          </cell>
          <cell r="T1499">
            <v>7</v>
          </cell>
          <cell r="U1499">
            <v>2</v>
          </cell>
          <cell r="V1499">
            <v>0</v>
          </cell>
          <cell r="W1499">
            <v>42</v>
          </cell>
          <cell r="X1499">
            <v>42943</v>
          </cell>
        </row>
        <row r="1500">
          <cell r="A1500" t="str">
            <v>693141</v>
          </cell>
          <cell r="B1500" t="str">
            <v xml:space="preserve">PAIMUN    </v>
          </cell>
          <cell r="C1500" t="str">
            <v>11</v>
          </cell>
          <cell r="D1500" t="str">
            <v>01/04/2001</v>
          </cell>
          <cell r="E1500" t="str">
            <v>PMK.JAGA POLYMERISASI</v>
          </cell>
          <cell r="F1500" t="str">
            <v>10</v>
          </cell>
          <cell r="G1500" t="str">
            <v>16/09/2002</v>
          </cell>
          <cell r="H1500">
            <v>21647</v>
          </cell>
          <cell r="I1500" t="str">
            <v>0000056566</v>
          </cell>
          <cell r="J1500" t="str">
            <v>SMK</v>
          </cell>
          <cell r="K1500" t="str">
            <v>S.T.M  MESIN</v>
          </cell>
          <cell r="L1500" t="str">
            <v>PLAJU</v>
          </cell>
          <cell r="M1500" t="str">
            <v>18/11/1985</v>
          </cell>
          <cell r="N1500" t="str">
            <v>E13131</v>
          </cell>
          <cell r="O1500" t="str">
            <v>P P</v>
          </cell>
          <cell r="P1500">
            <v>5</v>
          </cell>
          <cell r="Q1500">
            <v>6</v>
          </cell>
          <cell r="R1500">
            <v>6</v>
          </cell>
          <cell r="S1500">
            <v>18.333333333333332</v>
          </cell>
          <cell r="T1500">
            <v>3</v>
          </cell>
          <cell r="U1500">
            <v>2</v>
          </cell>
          <cell r="V1500">
            <v>-1</v>
          </cell>
          <cell r="W1500">
            <v>45</v>
          </cell>
          <cell r="X1500">
            <v>41736</v>
          </cell>
        </row>
        <row r="1501">
          <cell r="A1501" t="str">
            <v>693152</v>
          </cell>
          <cell r="B1501" t="str">
            <v xml:space="preserve">SUNGEDI    </v>
          </cell>
          <cell r="C1501" t="str">
            <v>10</v>
          </cell>
          <cell r="D1501" t="str">
            <v>01/04/2003</v>
          </cell>
          <cell r="E1501" t="str">
            <v>TEKNISI</v>
          </cell>
          <cell r="F1501" t="str">
            <v>10</v>
          </cell>
          <cell r="G1501" t="str">
            <v>31/12/2000</v>
          </cell>
          <cell r="H1501">
            <v>22237</v>
          </cell>
          <cell r="I1501" t="str">
            <v>0000046656</v>
          </cell>
          <cell r="J1501" t="str">
            <v>SMK</v>
          </cell>
          <cell r="K1501" t="str">
            <v>S.T.M  LISTRIK</v>
          </cell>
          <cell r="L1501" t="str">
            <v>PLAJU</v>
          </cell>
          <cell r="M1501" t="str">
            <v>18/11/1985</v>
          </cell>
          <cell r="N1501" t="str">
            <v>E13A50</v>
          </cell>
          <cell r="O1501" t="str">
            <v>BENGKEL</v>
          </cell>
          <cell r="P1501">
            <v>6</v>
          </cell>
          <cell r="Q1501">
            <v>5</v>
          </cell>
          <cell r="R1501">
            <v>6</v>
          </cell>
          <cell r="S1501">
            <v>18.333333333333332</v>
          </cell>
          <cell r="T1501">
            <v>3</v>
          </cell>
          <cell r="U1501">
            <v>4</v>
          </cell>
          <cell r="V1501">
            <v>0</v>
          </cell>
          <cell r="W1501">
            <v>44</v>
          </cell>
          <cell r="X1501">
            <v>42325</v>
          </cell>
        </row>
        <row r="1502">
          <cell r="A1502" t="str">
            <v>693169</v>
          </cell>
          <cell r="B1502" t="str">
            <v xml:space="preserve">JAMALUDDIN    </v>
          </cell>
          <cell r="C1502" t="str">
            <v>11</v>
          </cell>
          <cell r="D1502" t="str">
            <v>01/04/2000</v>
          </cell>
          <cell r="E1502" t="str">
            <v>TEK.ROT.EQUIP AREA-B</v>
          </cell>
          <cell r="F1502" t="str">
            <v>10</v>
          </cell>
          <cell r="G1502" t="str">
            <v>31/12/2000</v>
          </cell>
          <cell r="H1502">
            <v>23211</v>
          </cell>
          <cell r="I1502" t="str">
            <v>0000054566</v>
          </cell>
          <cell r="J1502" t="str">
            <v>SMK</v>
          </cell>
          <cell r="K1502" t="str">
            <v>S T M / MESIN</v>
          </cell>
          <cell r="L1502" t="str">
            <v>PLAJU</v>
          </cell>
          <cell r="M1502" t="str">
            <v>18/11/1985</v>
          </cell>
          <cell r="N1502" t="str">
            <v>E13A20</v>
          </cell>
          <cell r="O1502" t="str">
            <v>PEM-I</v>
          </cell>
          <cell r="P1502">
            <v>5</v>
          </cell>
          <cell r="Q1502">
            <v>6</v>
          </cell>
          <cell r="R1502">
            <v>6</v>
          </cell>
          <cell r="S1502">
            <v>18.333333333333332</v>
          </cell>
          <cell r="T1502">
            <v>3</v>
          </cell>
          <cell r="U1502">
            <v>4</v>
          </cell>
          <cell r="V1502">
            <v>-1</v>
          </cell>
          <cell r="W1502">
            <v>41</v>
          </cell>
          <cell r="X1502">
            <v>43300</v>
          </cell>
        </row>
        <row r="1503">
          <cell r="A1503" t="str">
            <v>693177</v>
          </cell>
          <cell r="B1503" t="str">
            <v xml:space="preserve">SORBANI SIMBOLON    </v>
          </cell>
          <cell r="C1503" t="str">
            <v>11</v>
          </cell>
          <cell r="D1503" t="str">
            <v>01/04/2003</v>
          </cell>
          <cell r="E1503" t="str">
            <v>OPR. CD III &amp; CPI</v>
          </cell>
          <cell r="F1503" t="str">
            <v>11</v>
          </cell>
          <cell r="G1503" t="str">
            <v>03/01/2000</v>
          </cell>
          <cell r="H1503">
            <v>19496</v>
          </cell>
          <cell r="I1503" t="str">
            <v>0000056655</v>
          </cell>
          <cell r="J1503" t="str">
            <v>SMP</v>
          </cell>
          <cell r="K1503" t="str">
            <v>S M P</v>
          </cell>
          <cell r="L1503" t="str">
            <v>PLAJU</v>
          </cell>
          <cell r="M1503" t="str">
            <v>18/11/1985</v>
          </cell>
          <cell r="N1503" t="str">
            <v>E13111</v>
          </cell>
          <cell r="O1503" t="str">
            <v>CD &amp; GP</v>
          </cell>
          <cell r="P1503">
            <v>6</v>
          </cell>
          <cell r="Q1503">
            <v>5</v>
          </cell>
          <cell r="R1503">
            <v>5</v>
          </cell>
          <cell r="S1503">
            <v>16.666666666666668</v>
          </cell>
          <cell r="T1503">
            <v>2</v>
          </cell>
          <cell r="U1503">
            <v>4</v>
          </cell>
          <cell r="V1503">
            <v>0</v>
          </cell>
          <cell r="W1503">
            <v>51</v>
          </cell>
          <cell r="X1503">
            <v>39585</v>
          </cell>
        </row>
        <row r="1504">
          <cell r="A1504" t="str">
            <v>693185</v>
          </cell>
          <cell r="B1504" t="str">
            <v xml:space="preserve">S U G I O N O    </v>
          </cell>
          <cell r="C1504" t="str">
            <v>11</v>
          </cell>
          <cell r="D1504" t="str">
            <v>01/04/2002</v>
          </cell>
          <cell r="E1504" t="str">
            <v>PMK. INCINERATOR</v>
          </cell>
          <cell r="F1504" t="str">
            <v>10</v>
          </cell>
          <cell r="G1504" t="str">
            <v>16/09/2002</v>
          </cell>
          <cell r="H1504">
            <v>20547</v>
          </cell>
          <cell r="I1504" t="str">
            <v>0000056655</v>
          </cell>
          <cell r="J1504" t="str">
            <v>SMA</v>
          </cell>
          <cell r="K1504" t="str">
            <v>SMA.SOS/PERSAMAAN</v>
          </cell>
          <cell r="L1504" t="str">
            <v>PLAJU</v>
          </cell>
          <cell r="M1504" t="str">
            <v>18/11/1985</v>
          </cell>
          <cell r="N1504" t="str">
            <v>E13132</v>
          </cell>
          <cell r="O1504" t="str">
            <v>TA/PTA</v>
          </cell>
          <cell r="P1504">
            <v>6</v>
          </cell>
          <cell r="Q1504">
            <v>5</v>
          </cell>
          <cell r="R1504">
            <v>5</v>
          </cell>
          <cell r="S1504">
            <v>16.666666666666668</v>
          </cell>
          <cell r="T1504">
            <v>3</v>
          </cell>
          <cell r="U1504">
            <v>2</v>
          </cell>
          <cell r="V1504">
            <v>-1</v>
          </cell>
          <cell r="W1504">
            <v>48</v>
          </cell>
          <cell r="X1504">
            <v>40635</v>
          </cell>
        </row>
        <row r="1505">
          <cell r="A1505" t="str">
            <v>693209</v>
          </cell>
          <cell r="B1505" t="str">
            <v xml:space="preserve">TIGOR PARDAMEAN    </v>
          </cell>
          <cell r="C1505" t="str">
            <v>11</v>
          </cell>
          <cell r="D1505" t="str">
            <v>01/04/2001</v>
          </cell>
          <cell r="E1505" t="str">
            <v>PMK. F R H  PTA</v>
          </cell>
          <cell r="F1505" t="str">
            <v>10</v>
          </cell>
          <cell r="G1505" t="str">
            <v>16/09/2002</v>
          </cell>
          <cell r="H1505">
            <v>21496</v>
          </cell>
          <cell r="I1505" t="str">
            <v>0000055655</v>
          </cell>
          <cell r="J1505" t="str">
            <v>SMK</v>
          </cell>
          <cell r="K1505" t="str">
            <v>STM/BGN KAPAL</v>
          </cell>
          <cell r="L1505" t="str">
            <v>PLAJU</v>
          </cell>
          <cell r="M1505" t="str">
            <v>18/11/1985</v>
          </cell>
          <cell r="N1505" t="str">
            <v>E13132</v>
          </cell>
          <cell r="O1505" t="str">
            <v>TA/PTA</v>
          </cell>
          <cell r="P1505">
            <v>6</v>
          </cell>
          <cell r="Q1505">
            <v>5</v>
          </cell>
          <cell r="R1505">
            <v>5</v>
          </cell>
          <cell r="S1505">
            <v>16.666666666666668</v>
          </cell>
          <cell r="T1505">
            <v>3</v>
          </cell>
          <cell r="U1505">
            <v>2</v>
          </cell>
          <cell r="V1505">
            <v>-1</v>
          </cell>
          <cell r="W1505">
            <v>46</v>
          </cell>
          <cell r="X1505">
            <v>41585</v>
          </cell>
        </row>
        <row r="1506">
          <cell r="A1506" t="str">
            <v>693217</v>
          </cell>
          <cell r="B1506" t="str">
            <v xml:space="preserve">ABUBAKAR    </v>
          </cell>
          <cell r="C1506" t="str">
            <v>11</v>
          </cell>
          <cell r="D1506" t="str">
            <v>01/04/2003</v>
          </cell>
          <cell r="E1506" t="str">
            <v>PMK. CAT REC  TA</v>
          </cell>
          <cell r="F1506" t="str">
            <v>10</v>
          </cell>
          <cell r="G1506" t="str">
            <v>16/09/2002</v>
          </cell>
          <cell r="H1506">
            <v>22392</v>
          </cell>
          <cell r="I1506" t="str">
            <v>0000056655</v>
          </cell>
          <cell r="J1506" t="str">
            <v>SMA</v>
          </cell>
          <cell r="K1506" t="str">
            <v>SMA-SOSIAL/PERSAMAAN</v>
          </cell>
          <cell r="L1506" t="str">
            <v>PLAJU</v>
          </cell>
          <cell r="M1506" t="str">
            <v>18/11/1985</v>
          </cell>
          <cell r="N1506" t="str">
            <v>E13132</v>
          </cell>
          <cell r="O1506" t="str">
            <v>TA/PTA</v>
          </cell>
          <cell r="P1506">
            <v>6</v>
          </cell>
          <cell r="Q1506">
            <v>5</v>
          </cell>
          <cell r="R1506">
            <v>5</v>
          </cell>
          <cell r="S1506">
            <v>16.666666666666668</v>
          </cell>
          <cell r="T1506">
            <v>3</v>
          </cell>
          <cell r="U1506">
            <v>2</v>
          </cell>
          <cell r="V1506">
            <v>-1</v>
          </cell>
          <cell r="W1506">
            <v>43</v>
          </cell>
          <cell r="X1506">
            <v>42481</v>
          </cell>
        </row>
        <row r="1507">
          <cell r="A1507" t="str">
            <v>693233</v>
          </cell>
          <cell r="B1507" t="str">
            <v xml:space="preserve">TOBING  TULUS L.  ST  </v>
          </cell>
          <cell r="C1507" t="str">
            <v>11</v>
          </cell>
          <cell r="D1507" t="str">
            <v>01/10/2001</v>
          </cell>
          <cell r="E1507" t="str">
            <v>PMK. JAGA PK</v>
          </cell>
          <cell r="F1507" t="str">
            <v>10</v>
          </cell>
          <cell r="G1507" t="str">
            <v>01/10/2003</v>
          </cell>
          <cell r="H1507">
            <v>23449</v>
          </cell>
          <cell r="I1507" t="str">
            <v>0000056655</v>
          </cell>
          <cell r="J1507" t="str">
            <v>S1</v>
          </cell>
          <cell r="K1507" t="str">
            <v>TEKNIK MESIN</v>
          </cell>
          <cell r="L1507" t="str">
            <v>PLAJU</v>
          </cell>
          <cell r="M1507" t="str">
            <v>18/11/1985</v>
          </cell>
          <cell r="N1507" t="str">
            <v>E13410</v>
          </cell>
          <cell r="O1507" t="str">
            <v>PK. LAT &amp; ADM</v>
          </cell>
          <cell r="P1507">
            <v>6</v>
          </cell>
          <cell r="Q1507">
            <v>5</v>
          </cell>
          <cell r="R1507">
            <v>5</v>
          </cell>
          <cell r="S1507">
            <v>16.666666666666668</v>
          </cell>
          <cell r="T1507">
            <v>7</v>
          </cell>
          <cell r="U1507">
            <v>1</v>
          </cell>
          <cell r="V1507">
            <v>-1</v>
          </cell>
          <cell r="W1507">
            <v>40</v>
          </cell>
          <cell r="X1507">
            <v>43537</v>
          </cell>
        </row>
        <row r="1508">
          <cell r="A1508" t="str">
            <v>693258</v>
          </cell>
          <cell r="B1508" t="str">
            <v xml:space="preserve">RUSTAM HAS T.    </v>
          </cell>
          <cell r="C1508" t="str">
            <v>11</v>
          </cell>
          <cell r="D1508" t="str">
            <v>01/04/2002</v>
          </cell>
          <cell r="E1508" t="str">
            <v>TESTER JAGA LAB PL</v>
          </cell>
          <cell r="F1508" t="str">
            <v>11</v>
          </cell>
          <cell r="G1508" t="str">
            <v>03/01/2000</v>
          </cell>
          <cell r="H1508">
            <v>22498</v>
          </cell>
          <cell r="I1508" t="str">
            <v>0000055555</v>
          </cell>
          <cell r="J1508" t="str">
            <v>SMK</v>
          </cell>
          <cell r="K1508" t="str">
            <v>S.T.M  MESIN</v>
          </cell>
          <cell r="L1508" t="str">
            <v>PLAJU</v>
          </cell>
          <cell r="M1508" t="str">
            <v>18/11/1985</v>
          </cell>
          <cell r="N1508" t="str">
            <v>E13140</v>
          </cell>
          <cell r="O1508" t="str">
            <v>LABORATORIUM</v>
          </cell>
          <cell r="P1508">
            <v>5</v>
          </cell>
          <cell r="Q1508">
            <v>5</v>
          </cell>
          <cell r="R1508">
            <v>5</v>
          </cell>
          <cell r="S1508">
            <v>15</v>
          </cell>
          <cell r="T1508">
            <v>3</v>
          </cell>
          <cell r="U1508">
            <v>4</v>
          </cell>
          <cell r="V1508">
            <v>0</v>
          </cell>
          <cell r="W1508">
            <v>43</v>
          </cell>
          <cell r="X1508">
            <v>42587</v>
          </cell>
        </row>
        <row r="1509">
          <cell r="A1509" t="str">
            <v>693266</v>
          </cell>
          <cell r="B1509" t="str">
            <v xml:space="preserve">C A N D R A  A.MD  </v>
          </cell>
          <cell r="C1509" t="str">
            <v>11</v>
          </cell>
          <cell r="D1509" t="str">
            <v>01/04/2001</v>
          </cell>
          <cell r="E1509" t="str">
            <v>AST. JAGA PK</v>
          </cell>
          <cell r="F1509" t="str">
            <v>08</v>
          </cell>
          <cell r="G1509" t="str">
            <v>01/10/2003</v>
          </cell>
          <cell r="H1509">
            <v>22549</v>
          </cell>
          <cell r="I1509" t="str">
            <v>0000056646</v>
          </cell>
          <cell r="J1509" t="str">
            <v>D2</v>
          </cell>
          <cell r="K1509" t="str">
            <v>AKA F &amp; S  III</v>
          </cell>
          <cell r="L1509" t="str">
            <v>PLAJU</v>
          </cell>
          <cell r="M1509" t="str">
            <v>18/11/1985</v>
          </cell>
          <cell r="N1509" t="str">
            <v>E13410</v>
          </cell>
          <cell r="O1509" t="str">
            <v>PK. LAT &amp; ADM</v>
          </cell>
          <cell r="P1509">
            <v>6</v>
          </cell>
          <cell r="Q1509">
            <v>4</v>
          </cell>
          <cell r="R1509">
            <v>6</v>
          </cell>
          <cell r="S1509">
            <v>16.666666666666668</v>
          </cell>
          <cell r="T1509">
            <v>5</v>
          </cell>
          <cell r="U1509">
            <v>1</v>
          </cell>
          <cell r="V1509">
            <v>-3</v>
          </cell>
          <cell r="W1509">
            <v>43</v>
          </cell>
          <cell r="X1509">
            <v>42638</v>
          </cell>
        </row>
        <row r="1510">
          <cell r="A1510" t="str">
            <v>693314</v>
          </cell>
          <cell r="B1510" t="str">
            <v xml:space="preserve">SAUT SITOMPUL  IR  </v>
          </cell>
          <cell r="C1510" t="str">
            <v>09</v>
          </cell>
          <cell r="D1510" t="str">
            <v>01/10/2001</v>
          </cell>
          <cell r="E1510" t="str">
            <v>AST. AHLI JAD PROD MH&amp;PET</v>
          </cell>
          <cell r="F1510" t="str">
            <v>06</v>
          </cell>
          <cell r="G1510" t="str">
            <v>01/11/2001</v>
          </cell>
          <cell r="H1510">
            <v>21134</v>
          </cell>
          <cell r="I1510" t="str">
            <v>0000066566</v>
          </cell>
          <cell r="J1510" t="str">
            <v>S1</v>
          </cell>
          <cell r="K1510" t="str">
            <v>TEKNIK ELEKTRO</v>
          </cell>
          <cell r="L1510" t="str">
            <v>PLAJU</v>
          </cell>
          <cell r="M1510" t="str">
            <v>18/11/1985</v>
          </cell>
          <cell r="N1510" t="str">
            <v>E13220</v>
          </cell>
          <cell r="O1510" t="str">
            <v>JAD BB/PRODUK</v>
          </cell>
          <cell r="P1510">
            <v>5</v>
          </cell>
          <cell r="Q1510">
            <v>6</v>
          </cell>
          <cell r="R1510">
            <v>6</v>
          </cell>
          <cell r="S1510">
            <v>18.333333333333332</v>
          </cell>
          <cell r="T1510">
            <v>7</v>
          </cell>
          <cell r="U1510">
            <v>3</v>
          </cell>
          <cell r="V1510">
            <v>-3</v>
          </cell>
          <cell r="W1510">
            <v>47</v>
          </cell>
          <cell r="X1510">
            <v>41223</v>
          </cell>
        </row>
        <row r="1511">
          <cell r="A1511" t="str">
            <v>693322</v>
          </cell>
          <cell r="B1511" t="str">
            <v xml:space="preserve">KASYURIK    </v>
          </cell>
          <cell r="C1511" t="str">
            <v>10</v>
          </cell>
          <cell r="D1511" t="str">
            <v>01/04/2003</v>
          </cell>
          <cell r="E1511" t="str">
            <v>PMK. COMP &amp; MAB</v>
          </cell>
          <cell r="F1511" t="str">
            <v>10</v>
          </cell>
          <cell r="G1511" t="str">
            <v>03/01/2000</v>
          </cell>
          <cell r="H1511">
            <v>23342</v>
          </cell>
          <cell r="I1511" t="str">
            <v>0000055654</v>
          </cell>
          <cell r="J1511" t="str">
            <v>SMK</v>
          </cell>
          <cell r="K1511" t="str">
            <v>S.T.M  MESIN</v>
          </cell>
          <cell r="L1511" t="str">
            <v>SUNGAI GERONG</v>
          </cell>
          <cell r="M1511" t="str">
            <v>18/11/1985</v>
          </cell>
          <cell r="N1511" t="str">
            <v>E13112</v>
          </cell>
          <cell r="O1511" t="str">
            <v>CD &amp; L</v>
          </cell>
          <cell r="P1511">
            <v>6</v>
          </cell>
          <cell r="Q1511">
            <v>5</v>
          </cell>
          <cell r="R1511">
            <v>4</v>
          </cell>
          <cell r="S1511">
            <v>15</v>
          </cell>
          <cell r="T1511">
            <v>3</v>
          </cell>
          <cell r="U1511">
            <v>4</v>
          </cell>
          <cell r="V1511">
            <v>0</v>
          </cell>
          <cell r="W1511">
            <v>41</v>
          </cell>
          <cell r="X1511">
            <v>43431</v>
          </cell>
        </row>
        <row r="1512">
          <cell r="A1512" t="str">
            <v>693339</v>
          </cell>
          <cell r="B1512" t="str">
            <v xml:space="preserve">HALIDWALID    </v>
          </cell>
          <cell r="C1512" t="str">
            <v>11</v>
          </cell>
          <cell r="D1512" t="str">
            <v>01/04/2002</v>
          </cell>
          <cell r="E1512" t="str">
            <v>TESTER JAGA LAB PL</v>
          </cell>
          <cell r="F1512" t="str">
            <v>11</v>
          </cell>
          <cell r="G1512" t="str">
            <v>03/01/2000</v>
          </cell>
          <cell r="H1512">
            <v>23231</v>
          </cell>
          <cell r="I1512" t="str">
            <v>0000045555</v>
          </cell>
          <cell r="J1512" t="str">
            <v>SMK</v>
          </cell>
          <cell r="K1512" t="str">
            <v>S.T.M  MESIN</v>
          </cell>
          <cell r="L1512" t="str">
            <v>PLAJU</v>
          </cell>
          <cell r="M1512" t="str">
            <v>18/11/1985</v>
          </cell>
          <cell r="N1512" t="str">
            <v>E13140</v>
          </cell>
          <cell r="O1512" t="str">
            <v>LABORATORIUM</v>
          </cell>
          <cell r="P1512">
            <v>5</v>
          </cell>
          <cell r="Q1512">
            <v>5</v>
          </cell>
          <cell r="R1512">
            <v>5</v>
          </cell>
          <cell r="S1512">
            <v>15</v>
          </cell>
          <cell r="T1512">
            <v>3</v>
          </cell>
          <cell r="U1512">
            <v>4</v>
          </cell>
          <cell r="V1512">
            <v>0</v>
          </cell>
          <cell r="W1512">
            <v>41</v>
          </cell>
          <cell r="X1512">
            <v>43320</v>
          </cell>
        </row>
        <row r="1513">
          <cell r="A1513" t="str">
            <v>693347</v>
          </cell>
          <cell r="B1513" t="str">
            <v xml:space="preserve">ZULKIFLI  A.MA  </v>
          </cell>
          <cell r="C1513" t="str">
            <v>10</v>
          </cell>
          <cell r="D1513" t="str">
            <v>01/10/2003</v>
          </cell>
          <cell r="E1513" t="str">
            <v>TEKNISI LAS</v>
          </cell>
          <cell r="F1513" t="str">
            <v>10</v>
          </cell>
          <cell r="G1513" t="str">
            <v>01/10/2002</v>
          </cell>
          <cell r="H1513">
            <v>22169</v>
          </cell>
          <cell r="I1513" t="str">
            <v>0000055554</v>
          </cell>
          <cell r="J1513" t="str">
            <v>D2</v>
          </cell>
          <cell r="K1513" t="str">
            <v>AKA MESIN II</v>
          </cell>
          <cell r="L1513" t="str">
            <v>PLAJU</v>
          </cell>
          <cell r="M1513" t="str">
            <v>18/11/1985</v>
          </cell>
          <cell r="N1513" t="str">
            <v>E13A50</v>
          </cell>
          <cell r="O1513" t="str">
            <v>BENGKEL</v>
          </cell>
          <cell r="P1513">
            <v>5</v>
          </cell>
          <cell r="Q1513">
            <v>5</v>
          </cell>
          <cell r="R1513">
            <v>4</v>
          </cell>
          <cell r="S1513">
            <v>13.333333333333334</v>
          </cell>
          <cell r="T1513">
            <v>5</v>
          </cell>
          <cell r="U1513">
            <v>2</v>
          </cell>
          <cell r="V1513">
            <v>0</v>
          </cell>
          <cell r="W1513">
            <v>44</v>
          </cell>
          <cell r="X1513">
            <v>42257</v>
          </cell>
        </row>
        <row r="1514">
          <cell r="A1514" t="str">
            <v>693363</v>
          </cell>
          <cell r="B1514" t="str">
            <v xml:space="preserve">AHMAD KAMIL    </v>
          </cell>
          <cell r="C1514" t="str">
            <v>11</v>
          </cell>
          <cell r="D1514" t="str">
            <v>01/10/2002</v>
          </cell>
          <cell r="E1514" t="str">
            <v>DANRU PKP PLAJU</v>
          </cell>
          <cell r="F1514" t="str">
            <v>11</v>
          </cell>
          <cell r="G1514" t="str">
            <v>16/04/2001</v>
          </cell>
          <cell r="H1514">
            <v>19816</v>
          </cell>
          <cell r="I1514" t="str">
            <v>0000055655</v>
          </cell>
          <cell r="J1514" t="str">
            <v>SMA</v>
          </cell>
          <cell r="K1514" t="str">
            <v>S.M.A / SOSIAL</v>
          </cell>
          <cell r="L1514" t="str">
            <v>SUNGAI GERONG</v>
          </cell>
          <cell r="M1514" t="str">
            <v>18/11/1985</v>
          </cell>
          <cell r="N1514" t="str">
            <v>E13630</v>
          </cell>
          <cell r="O1514" t="str">
            <v>SEKURITI</v>
          </cell>
          <cell r="P1514">
            <v>6</v>
          </cell>
          <cell r="Q1514">
            <v>5</v>
          </cell>
          <cell r="R1514">
            <v>5</v>
          </cell>
          <cell r="S1514">
            <v>16.666666666666668</v>
          </cell>
          <cell r="T1514">
            <v>3</v>
          </cell>
          <cell r="U1514">
            <v>3</v>
          </cell>
          <cell r="V1514">
            <v>0</v>
          </cell>
          <cell r="W1514">
            <v>50</v>
          </cell>
          <cell r="X1514">
            <v>39905</v>
          </cell>
        </row>
        <row r="1515">
          <cell r="A1515" t="str">
            <v>693403</v>
          </cell>
          <cell r="B1515" t="str">
            <v xml:space="preserve">PARMINTO    </v>
          </cell>
          <cell r="C1515" t="str">
            <v>11</v>
          </cell>
          <cell r="D1515" t="str">
            <v>01/04/2001</v>
          </cell>
          <cell r="E1515" t="str">
            <v>PTR. AUVIS &amp; REPORTER</v>
          </cell>
          <cell r="F1515" t="str">
            <v>10</v>
          </cell>
          <cell r="G1515" t="str">
            <v>01/07/2000</v>
          </cell>
          <cell r="H1515">
            <v>22477</v>
          </cell>
          <cell r="I1515" t="str">
            <v>0000055555</v>
          </cell>
          <cell r="J1515" t="str">
            <v>SMK</v>
          </cell>
          <cell r="K1515" t="str">
            <v>S T M  BGN GEDUNG</v>
          </cell>
          <cell r="L1515" t="str">
            <v>PLAJU</v>
          </cell>
          <cell r="M1515" t="str">
            <v>18/11/1985</v>
          </cell>
          <cell r="N1515" t="str">
            <v>E13620</v>
          </cell>
          <cell r="O1515" t="str">
            <v>HUPMAS</v>
          </cell>
          <cell r="P1515">
            <v>5</v>
          </cell>
          <cell r="Q1515">
            <v>5</v>
          </cell>
          <cell r="R1515">
            <v>5</v>
          </cell>
          <cell r="S1515">
            <v>15</v>
          </cell>
          <cell r="T1515">
            <v>3</v>
          </cell>
          <cell r="U1515">
            <v>4</v>
          </cell>
          <cell r="V1515">
            <v>-1</v>
          </cell>
          <cell r="W1515">
            <v>43</v>
          </cell>
          <cell r="X1515">
            <v>42566</v>
          </cell>
        </row>
        <row r="1516">
          <cell r="A1516" t="str">
            <v>693428</v>
          </cell>
          <cell r="B1516" t="str">
            <v xml:space="preserve">MARZUKI MS    </v>
          </cell>
          <cell r="C1516" t="str">
            <v>11</v>
          </cell>
          <cell r="D1516" t="str">
            <v>01/04/2001</v>
          </cell>
          <cell r="E1516" t="str">
            <v>PMK. GUDANG &amp; CHEMICAL</v>
          </cell>
          <cell r="F1516" t="str">
            <v>10</v>
          </cell>
          <cell r="G1516" t="str">
            <v>03/01/2000</v>
          </cell>
          <cell r="H1516">
            <v>21182</v>
          </cell>
          <cell r="I1516" t="str">
            <v>0000056565</v>
          </cell>
          <cell r="J1516" t="str">
            <v>SMA</v>
          </cell>
          <cell r="K1516" t="str">
            <v>S.M.A-B/PASPAL</v>
          </cell>
          <cell r="L1516" t="str">
            <v>SUNGAI GERONG</v>
          </cell>
          <cell r="M1516" t="str">
            <v>18/11/1985</v>
          </cell>
          <cell r="N1516" t="str">
            <v>E13112</v>
          </cell>
          <cell r="O1516" t="str">
            <v>CD &amp; L</v>
          </cell>
          <cell r="P1516">
            <v>5</v>
          </cell>
          <cell r="Q1516">
            <v>6</v>
          </cell>
          <cell r="R1516">
            <v>5</v>
          </cell>
          <cell r="S1516">
            <v>16.666666666666668</v>
          </cell>
          <cell r="T1516">
            <v>3</v>
          </cell>
          <cell r="U1516">
            <v>4</v>
          </cell>
          <cell r="V1516">
            <v>-1</v>
          </cell>
          <cell r="W1516">
            <v>47</v>
          </cell>
          <cell r="X1516">
            <v>41271</v>
          </cell>
        </row>
        <row r="1517">
          <cell r="A1517" t="str">
            <v>693436</v>
          </cell>
          <cell r="B1517" t="str">
            <v xml:space="preserve">ZAMHARI  A.MA  </v>
          </cell>
          <cell r="C1517" t="str">
            <v>11</v>
          </cell>
          <cell r="D1517" t="str">
            <v>01/04/2003</v>
          </cell>
          <cell r="E1517" t="str">
            <v>OPR. WTP PL</v>
          </cell>
          <cell r="F1517" t="str">
            <v>11</v>
          </cell>
          <cell r="G1517" t="str">
            <v>03/01/2000</v>
          </cell>
          <cell r="H1517">
            <v>21740</v>
          </cell>
          <cell r="I1517" t="str">
            <v>0000055465</v>
          </cell>
          <cell r="J1517" t="str">
            <v>D2</v>
          </cell>
          <cell r="K1517" t="str">
            <v>AKA UTILITIES II</v>
          </cell>
          <cell r="L1517" t="str">
            <v>PLAJU</v>
          </cell>
          <cell r="M1517" t="str">
            <v>18/11/1985</v>
          </cell>
          <cell r="N1517" t="str">
            <v>E13118</v>
          </cell>
          <cell r="O1517" t="str">
            <v>U T L</v>
          </cell>
          <cell r="P1517">
            <v>4</v>
          </cell>
          <cell r="Q1517">
            <v>6</v>
          </cell>
          <cell r="R1517">
            <v>5</v>
          </cell>
          <cell r="S1517">
            <v>15</v>
          </cell>
          <cell r="T1517">
            <v>5</v>
          </cell>
          <cell r="U1517">
            <v>4</v>
          </cell>
          <cell r="V1517">
            <v>0</v>
          </cell>
          <cell r="W1517">
            <v>45</v>
          </cell>
          <cell r="X1517">
            <v>41829</v>
          </cell>
        </row>
        <row r="1518">
          <cell r="A1518" t="str">
            <v>693444</v>
          </cell>
          <cell r="B1518" t="str">
            <v xml:space="preserve">AKHMAD ZAIDIR  SE  </v>
          </cell>
          <cell r="C1518" t="str">
            <v>11</v>
          </cell>
          <cell r="D1518" t="str">
            <v>01/04/2000</v>
          </cell>
          <cell r="E1518" t="str">
            <v>PMK. SLOPS SYSTEM  SG</v>
          </cell>
          <cell r="F1518" t="str">
            <v>10</v>
          </cell>
          <cell r="G1518" t="str">
            <v>03/01/2000</v>
          </cell>
          <cell r="H1518">
            <v>23841</v>
          </cell>
          <cell r="I1518" t="str">
            <v>0000054565</v>
          </cell>
          <cell r="J1518" t="str">
            <v>S1</v>
          </cell>
          <cell r="K1518" t="str">
            <v>EKONOMI MANAGEMENT</v>
          </cell>
          <cell r="L1518" t="str">
            <v>SUNGAI GERONG</v>
          </cell>
          <cell r="M1518" t="str">
            <v>18/11/1985</v>
          </cell>
          <cell r="N1518" t="str">
            <v>E13119</v>
          </cell>
          <cell r="O1518" t="str">
            <v>I T P</v>
          </cell>
          <cell r="P1518">
            <v>5</v>
          </cell>
          <cell r="Q1518">
            <v>6</v>
          </cell>
          <cell r="R1518">
            <v>5</v>
          </cell>
          <cell r="S1518">
            <v>16.666666666666668</v>
          </cell>
          <cell r="T1518">
            <v>7</v>
          </cell>
          <cell r="U1518">
            <v>4</v>
          </cell>
          <cell r="V1518">
            <v>-1</v>
          </cell>
          <cell r="W1518">
            <v>39</v>
          </cell>
          <cell r="X1518">
            <v>43930</v>
          </cell>
        </row>
        <row r="1519">
          <cell r="A1519" t="str">
            <v>693509</v>
          </cell>
          <cell r="B1519" t="str">
            <v xml:space="preserve">MIKDANIL    </v>
          </cell>
          <cell r="C1519" t="str">
            <v>12</v>
          </cell>
          <cell r="D1519" t="str">
            <v>01/04/2000</v>
          </cell>
          <cell r="E1519" t="str">
            <v>TESTER JAGA LAB TA/PTA</v>
          </cell>
          <cell r="F1519" t="str">
            <v>11</v>
          </cell>
          <cell r="G1519" t="str">
            <v>03/01/2000</v>
          </cell>
          <cell r="H1519">
            <v>20914</v>
          </cell>
          <cell r="I1519" t="str">
            <v>0000065566</v>
          </cell>
          <cell r="J1519" t="str">
            <v>SMA</v>
          </cell>
          <cell r="K1519" t="str">
            <v>SMA-BIOLOGI/PERSAMAAN</v>
          </cell>
          <cell r="L1519" t="str">
            <v>PLAJU</v>
          </cell>
          <cell r="M1519" t="str">
            <v>18/11/1985</v>
          </cell>
          <cell r="N1519" t="str">
            <v>E13140</v>
          </cell>
          <cell r="O1519" t="str">
            <v>LABORATORIUM</v>
          </cell>
          <cell r="P1519">
            <v>5</v>
          </cell>
          <cell r="Q1519">
            <v>6</v>
          </cell>
          <cell r="R1519">
            <v>6</v>
          </cell>
          <cell r="S1519">
            <v>18.333333333333332</v>
          </cell>
          <cell r="T1519">
            <v>3</v>
          </cell>
          <cell r="U1519">
            <v>4</v>
          </cell>
          <cell r="V1519">
            <v>-1</v>
          </cell>
          <cell r="W1519">
            <v>47</v>
          </cell>
          <cell r="X1519">
            <v>41003</v>
          </cell>
        </row>
        <row r="1520">
          <cell r="A1520" t="str">
            <v>693525</v>
          </cell>
          <cell r="B1520" t="str">
            <v xml:space="preserve">I S M O Y O    </v>
          </cell>
          <cell r="C1520" t="str">
            <v>12</v>
          </cell>
          <cell r="D1520" t="str">
            <v>01/04/2000</v>
          </cell>
          <cell r="E1520" t="str">
            <v>TESTER JAGA LAB  SG</v>
          </cell>
          <cell r="F1520" t="str">
            <v>11</v>
          </cell>
          <cell r="G1520" t="str">
            <v>03/01/2000</v>
          </cell>
          <cell r="H1520">
            <v>21715</v>
          </cell>
          <cell r="I1520" t="str">
            <v>0000055556</v>
          </cell>
          <cell r="J1520" t="str">
            <v>SMA</v>
          </cell>
          <cell r="K1520" t="str">
            <v>SMA.SOS/PERSAMAAN</v>
          </cell>
          <cell r="L1520" t="str">
            <v>SUNGAI GERONG</v>
          </cell>
          <cell r="M1520" t="str">
            <v>18/11/1985</v>
          </cell>
          <cell r="N1520" t="str">
            <v>E13140</v>
          </cell>
          <cell r="O1520" t="str">
            <v>LABORATORIUM</v>
          </cell>
          <cell r="P1520">
            <v>5</v>
          </cell>
          <cell r="Q1520">
            <v>5</v>
          </cell>
          <cell r="R1520">
            <v>6</v>
          </cell>
          <cell r="S1520">
            <v>16.666666666666668</v>
          </cell>
          <cell r="T1520">
            <v>3</v>
          </cell>
          <cell r="U1520">
            <v>4</v>
          </cell>
          <cell r="V1520">
            <v>-1</v>
          </cell>
          <cell r="W1520">
            <v>45</v>
          </cell>
          <cell r="X1520">
            <v>41804</v>
          </cell>
        </row>
        <row r="1521">
          <cell r="A1521" t="str">
            <v>693541</v>
          </cell>
          <cell r="B1521" t="str">
            <v xml:space="preserve">EMIR FAISAL  IR  </v>
          </cell>
          <cell r="C1521" t="str">
            <v>09</v>
          </cell>
          <cell r="D1521" t="str">
            <v>01/04/2003</v>
          </cell>
          <cell r="E1521" t="str">
            <v>AST. OPERASI KOMPUTER</v>
          </cell>
          <cell r="F1521" t="str">
            <v>09</v>
          </cell>
          <cell r="G1521" t="str">
            <v>15/09/2003</v>
          </cell>
          <cell r="H1521">
            <v>23182</v>
          </cell>
          <cell r="I1521" t="str">
            <v>0000066755</v>
          </cell>
          <cell r="J1521" t="str">
            <v>S1</v>
          </cell>
          <cell r="K1521" t="str">
            <v>TEKNIK ELEKTRO</v>
          </cell>
          <cell r="L1521" t="str">
            <v>PLAJU</v>
          </cell>
          <cell r="M1521" t="str">
            <v>18/11/1985</v>
          </cell>
          <cell r="N1521" t="str">
            <v>E13910</v>
          </cell>
          <cell r="O1521" t="str">
            <v>OPERASI</v>
          </cell>
          <cell r="P1521">
            <v>7</v>
          </cell>
          <cell r="Q1521">
            <v>5</v>
          </cell>
          <cell r="R1521">
            <v>5</v>
          </cell>
          <cell r="S1521">
            <v>20</v>
          </cell>
          <cell r="T1521">
            <v>7</v>
          </cell>
          <cell r="U1521">
            <v>1</v>
          </cell>
          <cell r="V1521">
            <v>0</v>
          </cell>
          <cell r="W1521">
            <v>41</v>
          </cell>
          <cell r="X1521">
            <v>43271</v>
          </cell>
        </row>
        <row r="1522">
          <cell r="A1522" t="str">
            <v>693558</v>
          </cell>
          <cell r="B1522" t="str">
            <v xml:space="preserve">BAMBANG SUPRIYANTO    </v>
          </cell>
          <cell r="C1522" t="str">
            <v>10</v>
          </cell>
          <cell r="D1522" t="str">
            <v>01/10/2003</v>
          </cell>
          <cell r="E1522" t="str">
            <v>TEKNISI INSTRUMENT</v>
          </cell>
          <cell r="F1522" t="str">
            <v>10</v>
          </cell>
          <cell r="G1522" t="str">
            <v>01/10/2002</v>
          </cell>
          <cell r="H1522">
            <v>23803</v>
          </cell>
          <cell r="I1522" t="str">
            <v>0000066554</v>
          </cell>
          <cell r="J1522" t="str">
            <v>SMA</v>
          </cell>
          <cell r="K1522" t="str">
            <v>S.M.A-B/PASPAL</v>
          </cell>
          <cell r="L1522" t="str">
            <v>PLAJU</v>
          </cell>
          <cell r="M1522" t="str">
            <v>18/11/1985</v>
          </cell>
          <cell r="N1522" t="str">
            <v>E13A50</v>
          </cell>
          <cell r="O1522" t="str">
            <v>BENGKEL</v>
          </cell>
          <cell r="P1522">
            <v>5</v>
          </cell>
          <cell r="Q1522">
            <v>5</v>
          </cell>
          <cell r="R1522">
            <v>4</v>
          </cell>
          <cell r="S1522">
            <v>13.333333333333334</v>
          </cell>
          <cell r="T1522">
            <v>3</v>
          </cell>
          <cell r="U1522">
            <v>2</v>
          </cell>
          <cell r="V1522">
            <v>0</v>
          </cell>
          <cell r="W1522">
            <v>39</v>
          </cell>
          <cell r="X1522">
            <v>43892</v>
          </cell>
        </row>
        <row r="1523">
          <cell r="A1523" t="str">
            <v>693566</v>
          </cell>
          <cell r="B1523" t="str">
            <v xml:space="preserve">M. AMINULLAH    </v>
          </cell>
          <cell r="C1523" t="str">
            <v>10</v>
          </cell>
          <cell r="D1523" t="str">
            <v>01/10/2003</v>
          </cell>
          <cell r="E1523" t="str">
            <v>TEK INSTRUMEN AREA-B</v>
          </cell>
          <cell r="F1523" t="str">
            <v>10</v>
          </cell>
          <cell r="G1523" t="str">
            <v>31/12/2000</v>
          </cell>
          <cell r="H1523">
            <v>24041</v>
          </cell>
          <cell r="I1523" t="str">
            <v>0000054565</v>
          </cell>
          <cell r="J1523" t="str">
            <v>SMA</v>
          </cell>
          <cell r="K1523" t="str">
            <v>SMA/PASPAL/IPA</v>
          </cell>
          <cell r="L1523" t="str">
            <v>SUNGAI GERONG</v>
          </cell>
          <cell r="M1523" t="str">
            <v>18/11/1985</v>
          </cell>
          <cell r="N1523" t="str">
            <v>E13A40</v>
          </cell>
          <cell r="O1523" t="str">
            <v>PEM-III</v>
          </cell>
          <cell r="P1523">
            <v>5</v>
          </cell>
          <cell r="Q1523">
            <v>6</v>
          </cell>
          <cell r="R1523">
            <v>5</v>
          </cell>
          <cell r="S1523">
            <v>16.666666666666668</v>
          </cell>
          <cell r="T1523">
            <v>3</v>
          </cell>
          <cell r="U1523">
            <v>4</v>
          </cell>
          <cell r="V1523">
            <v>0</v>
          </cell>
          <cell r="W1523">
            <v>39</v>
          </cell>
          <cell r="X1523">
            <v>44130</v>
          </cell>
        </row>
        <row r="1524">
          <cell r="A1524" t="str">
            <v>693571</v>
          </cell>
          <cell r="B1524" t="str">
            <v xml:space="preserve">SOLIKIN  IR  </v>
          </cell>
          <cell r="C1524" t="str">
            <v>09</v>
          </cell>
          <cell r="D1524" t="str">
            <v>01/04/2003</v>
          </cell>
          <cell r="E1524" t="str">
            <v>AST. PERKANTORAN</v>
          </cell>
          <cell r="F1524" t="str">
            <v>09</v>
          </cell>
          <cell r="G1524" t="str">
            <v>16/09/2003</v>
          </cell>
          <cell r="H1524">
            <v>23135</v>
          </cell>
          <cell r="I1524" t="str">
            <v>0000066675</v>
          </cell>
          <cell r="J1524" t="str">
            <v>S1</v>
          </cell>
          <cell r="K1524" t="str">
            <v>TEKNIK SIPIL</v>
          </cell>
          <cell r="L1524" t="str">
            <v>PLAJU</v>
          </cell>
          <cell r="M1524" t="str">
            <v>18/11/1985</v>
          </cell>
          <cell r="N1524" t="str">
            <v>E13530</v>
          </cell>
          <cell r="O1524" t="str">
            <v>FASUM</v>
          </cell>
          <cell r="P1524">
            <v>6</v>
          </cell>
          <cell r="Q1524">
            <v>7</v>
          </cell>
          <cell r="R1524">
            <v>5</v>
          </cell>
          <cell r="S1524">
            <v>21.666666666666668</v>
          </cell>
          <cell r="T1524">
            <v>7</v>
          </cell>
          <cell r="U1524">
            <v>1</v>
          </cell>
          <cell r="V1524">
            <v>0</v>
          </cell>
          <cell r="W1524">
            <v>41</v>
          </cell>
          <cell r="X1524">
            <v>43224</v>
          </cell>
        </row>
        <row r="1525">
          <cell r="A1525" t="str">
            <v>693606</v>
          </cell>
          <cell r="B1525" t="str">
            <v xml:space="preserve">A Z H A R I  IR  </v>
          </cell>
          <cell r="C1525" t="str">
            <v>10</v>
          </cell>
          <cell r="D1525" t="str">
            <v>01/10/2002</v>
          </cell>
          <cell r="E1525" t="str">
            <v>AST. STATISTIK &amp; INFO</v>
          </cell>
          <cell r="F1525" t="str">
            <v>08</v>
          </cell>
          <cell r="G1525" t="str">
            <v>09/09/2003</v>
          </cell>
          <cell r="H1525">
            <v>23181</v>
          </cell>
          <cell r="I1525" t="str">
            <v>0000055555</v>
          </cell>
          <cell r="J1525" t="str">
            <v>S1</v>
          </cell>
          <cell r="K1525" t="str">
            <v>TEKNIK MESIN</v>
          </cell>
          <cell r="L1525" t="str">
            <v>PLAJU</v>
          </cell>
          <cell r="M1525" t="str">
            <v>18/11/1985</v>
          </cell>
          <cell r="N1525" t="str">
            <v>E13710</v>
          </cell>
          <cell r="O1525" t="str">
            <v>P &amp; B</v>
          </cell>
          <cell r="P1525">
            <v>5</v>
          </cell>
          <cell r="Q1525">
            <v>5</v>
          </cell>
          <cell r="R1525">
            <v>5</v>
          </cell>
          <cell r="S1525">
            <v>15</v>
          </cell>
          <cell r="T1525">
            <v>7</v>
          </cell>
          <cell r="U1525">
            <v>1</v>
          </cell>
          <cell r="V1525">
            <v>-2</v>
          </cell>
          <cell r="W1525">
            <v>41</v>
          </cell>
          <cell r="X1525">
            <v>43270</v>
          </cell>
        </row>
        <row r="1526">
          <cell r="A1526" t="str">
            <v>693622</v>
          </cell>
          <cell r="B1526" t="str">
            <v xml:space="preserve">HERMANSYAH    </v>
          </cell>
          <cell r="C1526" t="str">
            <v>11</v>
          </cell>
          <cell r="D1526" t="str">
            <v>01/04/2002</v>
          </cell>
          <cell r="E1526" t="str">
            <v>PMK. PANEL REFORMING</v>
          </cell>
          <cell r="F1526" t="str">
            <v>10</v>
          </cell>
          <cell r="G1526" t="str">
            <v>01/08/2003</v>
          </cell>
          <cell r="H1526">
            <v>22174</v>
          </cell>
          <cell r="I1526" t="str">
            <v>0000054654</v>
          </cell>
          <cell r="J1526" t="str">
            <v>SMK</v>
          </cell>
          <cell r="K1526" t="str">
            <v>S.T.M  LISTRIK</v>
          </cell>
          <cell r="L1526" t="str">
            <v>PLAJU</v>
          </cell>
          <cell r="M1526" t="str">
            <v>18/11/1985</v>
          </cell>
          <cell r="N1526" t="str">
            <v>E13111</v>
          </cell>
          <cell r="O1526" t="str">
            <v>CD &amp; GP</v>
          </cell>
          <cell r="P1526">
            <v>6</v>
          </cell>
          <cell r="Q1526">
            <v>5</v>
          </cell>
          <cell r="R1526">
            <v>4</v>
          </cell>
          <cell r="S1526">
            <v>15</v>
          </cell>
          <cell r="T1526">
            <v>3</v>
          </cell>
          <cell r="U1526">
            <v>1</v>
          </cell>
          <cell r="V1526">
            <v>-1</v>
          </cell>
          <cell r="W1526">
            <v>44</v>
          </cell>
          <cell r="X1526">
            <v>42262</v>
          </cell>
        </row>
        <row r="1527">
          <cell r="A1527" t="str">
            <v>693639</v>
          </cell>
          <cell r="B1527" t="str">
            <v xml:space="preserve">MUKHLISSUDIN    </v>
          </cell>
          <cell r="C1527" t="str">
            <v>10</v>
          </cell>
          <cell r="D1527" t="str">
            <v>01/04/2000</v>
          </cell>
          <cell r="E1527" t="str">
            <v>PWS. SANDI</v>
          </cell>
          <cell r="F1527" t="str">
            <v>08</v>
          </cell>
          <cell r="G1527" t="str">
            <v>02/01/2003</v>
          </cell>
          <cell r="H1527">
            <v>22468</v>
          </cell>
          <cell r="I1527" t="str">
            <v>0000055655</v>
          </cell>
          <cell r="J1527" t="str">
            <v>SMK</v>
          </cell>
          <cell r="K1527" t="str">
            <v>S T M  BGN GEDUNG</v>
          </cell>
          <cell r="L1527" t="str">
            <v>PLAJU</v>
          </cell>
          <cell r="M1527" t="str">
            <v>18/11/1985</v>
          </cell>
          <cell r="N1527" t="str">
            <v>E13630</v>
          </cell>
          <cell r="O1527" t="str">
            <v>SEKURITI</v>
          </cell>
          <cell r="P1527">
            <v>6</v>
          </cell>
          <cell r="Q1527">
            <v>5</v>
          </cell>
          <cell r="R1527">
            <v>5</v>
          </cell>
          <cell r="S1527">
            <v>16.666666666666668</v>
          </cell>
          <cell r="T1527">
            <v>3</v>
          </cell>
          <cell r="U1527">
            <v>1</v>
          </cell>
          <cell r="V1527">
            <v>-2</v>
          </cell>
          <cell r="W1527">
            <v>43</v>
          </cell>
          <cell r="X1527">
            <v>42557</v>
          </cell>
        </row>
        <row r="1528">
          <cell r="A1528" t="str">
            <v>693647</v>
          </cell>
          <cell r="B1528" t="str">
            <v xml:space="preserve">TOGAR SIREGAR  ST  </v>
          </cell>
          <cell r="C1528" t="str">
            <v>10</v>
          </cell>
          <cell r="D1528" t="str">
            <v>01/04/2002</v>
          </cell>
          <cell r="E1528" t="str">
            <v>AST. SYSTEM &amp; FILING</v>
          </cell>
          <cell r="F1528" t="str">
            <v>09</v>
          </cell>
          <cell r="G1528" t="str">
            <v>01/07/2002</v>
          </cell>
          <cell r="H1528">
            <v>24108</v>
          </cell>
          <cell r="I1528" t="str">
            <v>0000055655</v>
          </cell>
          <cell r="J1528" t="str">
            <v>S1</v>
          </cell>
          <cell r="K1528" t="str">
            <v>TEKNIK MESIN</v>
          </cell>
          <cell r="L1528" t="str">
            <v>PLAJU</v>
          </cell>
          <cell r="M1528" t="str">
            <v>24/12/1985</v>
          </cell>
          <cell r="N1528" t="str">
            <v>E13122</v>
          </cell>
          <cell r="O1528" t="str">
            <v>INSPEKSI</v>
          </cell>
          <cell r="P1528">
            <v>6</v>
          </cell>
          <cell r="Q1528">
            <v>5</v>
          </cell>
          <cell r="R1528">
            <v>5</v>
          </cell>
          <cell r="S1528">
            <v>16.666666666666668</v>
          </cell>
          <cell r="T1528">
            <v>7</v>
          </cell>
          <cell r="U1528">
            <v>2</v>
          </cell>
          <cell r="V1528">
            <v>-1</v>
          </cell>
          <cell r="W1528">
            <v>38</v>
          </cell>
          <cell r="X1528">
            <v>44197</v>
          </cell>
        </row>
        <row r="1529">
          <cell r="A1529" t="str">
            <v>693655</v>
          </cell>
          <cell r="B1529" t="str">
            <v xml:space="preserve">TAUFIK DAHLAN  A.MD  </v>
          </cell>
          <cell r="C1529" t="str">
            <v>10</v>
          </cell>
          <cell r="D1529" t="str">
            <v>01/10/2001</v>
          </cell>
          <cell r="E1529" t="str">
            <v>AST. TEKNIK DERMAGA</v>
          </cell>
          <cell r="F1529" t="str">
            <v>08</v>
          </cell>
          <cell r="G1529" t="str">
            <v>16/08/2003</v>
          </cell>
          <cell r="H1529">
            <v>22603</v>
          </cell>
          <cell r="I1529" t="str">
            <v>0000075566</v>
          </cell>
          <cell r="J1529" t="str">
            <v>D3</v>
          </cell>
          <cell r="K1529" t="str">
            <v>AKA. III TEK.SIPIL PERMIN</v>
          </cell>
          <cell r="L1529" t="str">
            <v>PLAJU</v>
          </cell>
          <cell r="M1529" t="str">
            <v>18/11/1985</v>
          </cell>
          <cell r="N1529" t="str">
            <v>E13540</v>
          </cell>
          <cell r="O1529" t="str">
            <v>MARINE</v>
          </cell>
          <cell r="P1529">
            <v>5</v>
          </cell>
          <cell r="Q1529">
            <v>6</v>
          </cell>
          <cell r="R1529">
            <v>6</v>
          </cell>
          <cell r="S1529">
            <v>18.333333333333332</v>
          </cell>
          <cell r="T1529">
            <v>6</v>
          </cell>
          <cell r="U1529">
            <v>1</v>
          </cell>
          <cell r="V1529">
            <v>-2</v>
          </cell>
          <cell r="W1529">
            <v>43</v>
          </cell>
          <cell r="X1529">
            <v>42692</v>
          </cell>
        </row>
        <row r="1530">
          <cell r="A1530" t="str">
            <v>693663</v>
          </cell>
          <cell r="B1530" t="str">
            <v xml:space="preserve">HARUNAR RASYID    </v>
          </cell>
          <cell r="C1530" t="str">
            <v>11</v>
          </cell>
          <cell r="D1530" t="str">
            <v>01/04/2002</v>
          </cell>
          <cell r="E1530" t="str">
            <v>TESTER JAGA LAB  SG</v>
          </cell>
          <cell r="F1530" t="str">
            <v>11</v>
          </cell>
          <cell r="G1530" t="str">
            <v>03/01/2000</v>
          </cell>
          <cell r="H1530">
            <v>20050</v>
          </cell>
          <cell r="I1530" t="str">
            <v>0000045555</v>
          </cell>
          <cell r="J1530" t="str">
            <v>SMA</v>
          </cell>
          <cell r="K1530" t="str">
            <v>SMA/PASPAL/IPA</v>
          </cell>
          <cell r="L1530" t="str">
            <v>SUNGAI GERONG</v>
          </cell>
          <cell r="M1530" t="str">
            <v>18/11/1985</v>
          </cell>
          <cell r="N1530" t="str">
            <v>E13140</v>
          </cell>
          <cell r="O1530" t="str">
            <v>LABORATORIUM</v>
          </cell>
          <cell r="P1530">
            <v>5</v>
          </cell>
          <cell r="Q1530">
            <v>5</v>
          </cell>
          <cell r="R1530">
            <v>5</v>
          </cell>
          <cell r="S1530">
            <v>15</v>
          </cell>
          <cell r="T1530">
            <v>3</v>
          </cell>
          <cell r="U1530">
            <v>4</v>
          </cell>
          <cell r="V1530">
            <v>0</v>
          </cell>
          <cell r="W1530">
            <v>50</v>
          </cell>
          <cell r="X1530">
            <v>40139</v>
          </cell>
        </row>
        <row r="1531">
          <cell r="A1531" t="str">
            <v>693671</v>
          </cell>
          <cell r="B1531" t="str">
            <v xml:space="preserve">SIGIT DAMIRI    </v>
          </cell>
          <cell r="C1531" t="str">
            <v>12</v>
          </cell>
          <cell r="D1531" t="str">
            <v>01/10/2001</v>
          </cell>
          <cell r="E1531" t="str">
            <v>PTR. PENGHUBUNG JAKARTA</v>
          </cell>
          <cell r="F1531" t="str">
            <v>10</v>
          </cell>
          <cell r="G1531" t="str">
            <v>21/11/2001</v>
          </cell>
          <cell r="H1531">
            <v>20998</v>
          </cell>
          <cell r="I1531" t="str">
            <v>0000056565</v>
          </cell>
          <cell r="J1531" t="str">
            <v>SMA</v>
          </cell>
          <cell r="K1531" t="str">
            <v>SMA.SOS/PERSAMAAN</v>
          </cell>
          <cell r="L1531" t="str">
            <v>PLAJU</v>
          </cell>
          <cell r="M1531" t="str">
            <v>18/11/1985</v>
          </cell>
          <cell r="N1531" t="str">
            <v>E13730</v>
          </cell>
          <cell r="O1531" t="str">
            <v>H I K</v>
          </cell>
          <cell r="P1531">
            <v>5</v>
          </cell>
          <cell r="Q1531">
            <v>6</v>
          </cell>
          <cell r="R1531">
            <v>5</v>
          </cell>
          <cell r="S1531">
            <v>16.666666666666668</v>
          </cell>
          <cell r="T1531">
            <v>3</v>
          </cell>
          <cell r="U1531">
            <v>3</v>
          </cell>
          <cell r="V1531">
            <v>-2</v>
          </cell>
          <cell r="W1531">
            <v>47</v>
          </cell>
          <cell r="X1531">
            <v>41087</v>
          </cell>
        </row>
        <row r="1532">
          <cell r="A1532" t="str">
            <v>693703</v>
          </cell>
          <cell r="B1532" t="str">
            <v xml:space="preserve">SUMARYOTO    </v>
          </cell>
          <cell r="C1532" t="str">
            <v>11</v>
          </cell>
          <cell r="D1532" t="str">
            <v>01/04/2000</v>
          </cell>
          <cell r="E1532" t="str">
            <v>PMK. JAGA LAB PL</v>
          </cell>
          <cell r="F1532" t="str">
            <v>10</v>
          </cell>
          <cell r="G1532" t="str">
            <v>01/10/2000</v>
          </cell>
          <cell r="H1532">
            <v>23739</v>
          </cell>
          <cell r="I1532" t="str">
            <v>0000065555</v>
          </cell>
          <cell r="J1532" t="str">
            <v>SMA</v>
          </cell>
          <cell r="K1532" t="str">
            <v>SMA/PASPAL/IPA</v>
          </cell>
          <cell r="L1532" t="str">
            <v>PLAJU</v>
          </cell>
          <cell r="M1532" t="str">
            <v>18/11/1985</v>
          </cell>
          <cell r="N1532" t="str">
            <v>E13140</v>
          </cell>
          <cell r="O1532" t="str">
            <v>LABORATORIUM</v>
          </cell>
          <cell r="P1532">
            <v>5</v>
          </cell>
          <cell r="Q1532">
            <v>5</v>
          </cell>
          <cell r="R1532">
            <v>5</v>
          </cell>
          <cell r="S1532">
            <v>15</v>
          </cell>
          <cell r="T1532">
            <v>3</v>
          </cell>
          <cell r="U1532">
            <v>4</v>
          </cell>
          <cell r="V1532">
            <v>-1</v>
          </cell>
          <cell r="W1532">
            <v>40</v>
          </cell>
          <cell r="X1532">
            <v>43827</v>
          </cell>
        </row>
        <row r="1533">
          <cell r="A1533" t="str">
            <v>693711</v>
          </cell>
          <cell r="B1533" t="str">
            <v xml:space="preserve">F. SURAHYO    </v>
          </cell>
          <cell r="C1533" t="str">
            <v>10</v>
          </cell>
          <cell r="D1533" t="str">
            <v>01/04/2002</v>
          </cell>
          <cell r="E1533" t="str">
            <v>PMK. LAB  A D M</v>
          </cell>
          <cell r="F1533" t="str">
            <v>10</v>
          </cell>
          <cell r="G1533" t="str">
            <v>03/01/2000</v>
          </cell>
          <cell r="H1533">
            <v>21749</v>
          </cell>
          <cell r="I1533" t="str">
            <v>0000065555</v>
          </cell>
          <cell r="J1533" t="str">
            <v>SMA</v>
          </cell>
          <cell r="K1533" t="str">
            <v>S.M.A / SOSIAL</v>
          </cell>
          <cell r="L1533" t="str">
            <v>PLAJU</v>
          </cell>
          <cell r="M1533" t="str">
            <v>18/11/1985</v>
          </cell>
          <cell r="N1533" t="str">
            <v>E13140</v>
          </cell>
          <cell r="O1533" t="str">
            <v>LABORATORIUM</v>
          </cell>
          <cell r="P1533">
            <v>5</v>
          </cell>
          <cell r="Q1533">
            <v>5</v>
          </cell>
          <cell r="R1533">
            <v>5</v>
          </cell>
          <cell r="S1533">
            <v>15</v>
          </cell>
          <cell r="T1533">
            <v>3</v>
          </cell>
          <cell r="U1533">
            <v>4</v>
          </cell>
          <cell r="V1533">
            <v>0</v>
          </cell>
          <cell r="W1533">
            <v>45</v>
          </cell>
          <cell r="X1533">
            <v>41838</v>
          </cell>
        </row>
        <row r="1534">
          <cell r="A1534" t="str">
            <v>693728</v>
          </cell>
          <cell r="B1534" t="str">
            <v xml:space="preserve">HALIMI M.    </v>
          </cell>
          <cell r="C1534" t="str">
            <v>12</v>
          </cell>
          <cell r="D1534" t="str">
            <v>01/04/2000</v>
          </cell>
          <cell r="E1534" t="str">
            <v>TESTER JAGA LAB PL</v>
          </cell>
          <cell r="F1534" t="str">
            <v>11</v>
          </cell>
          <cell r="G1534" t="str">
            <v>03/01/2000</v>
          </cell>
          <cell r="H1534">
            <v>23134</v>
          </cell>
          <cell r="I1534" t="str">
            <v>0000055556</v>
          </cell>
          <cell r="J1534" t="str">
            <v>SMA</v>
          </cell>
          <cell r="K1534" t="str">
            <v>S.M.A-C/SOSIAL</v>
          </cell>
          <cell r="L1534" t="str">
            <v>PLAJU</v>
          </cell>
          <cell r="M1534" t="str">
            <v>18/11/1985</v>
          </cell>
          <cell r="N1534" t="str">
            <v>E13140</v>
          </cell>
          <cell r="O1534" t="str">
            <v>LABORATORIUM</v>
          </cell>
          <cell r="P1534">
            <v>5</v>
          </cell>
          <cell r="Q1534">
            <v>5</v>
          </cell>
          <cell r="R1534">
            <v>6</v>
          </cell>
          <cell r="S1534">
            <v>16.666666666666668</v>
          </cell>
          <cell r="T1534">
            <v>3</v>
          </cell>
          <cell r="U1534">
            <v>4</v>
          </cell>
          <cell r="V1534">
            <v>-1</v>
          </cell>
          <cell r="W1534">
            <v>41</v>
          </cell>
          <cell r="X1534">
            <v>43223</v>
          </cell>
        </row>
        <row r="1535">
          <cell r="A1535" t="str">
            <v>693744</v>
          </cell>
          <cell r="B1535" t="str">
            <v xml:space="preserve">A Z I S    </v>
          </cell>
          <cell r="C1535" t="str">
            <v>11</v>
          </cell>
          <cell r="D1535" t="str">
            <v>01/04/2001</v>
          </cell>
          <cell r="E1535" t="str">
            <v>TESTER LAB GAS SG</v>
          </cell>
          <cell r="F1535" t="str">
            <v>11</v>
          </cell>
          <cell r="G1535" t="str">
            <v>03/01/2000</v>
          </cell>
          <cell r="H1535">
            <v>21392</v>
          </cell>
          <cell r="I1535" t="str">
            <v>0000066566</v>
          </cell>
          <cell r="J1535" t="str">
            <v>SMK</v>
          </cell>
          <cell r="K1535" t="str">
            <v>S T M  BGN GEDUNG</v>
          </cell>
          <cell r="L1535" t="str">
            <v>SUNGAI GERONG</v>
          </cell>
          <cell r="M1535" t="str">
            <v>18/11/1985</v>
          </cell>
          <cell r="N1535" t="str">
            <v>E13140</v>
          </cell>
          <cell r="O1535" t="str">
            <v>LABORATORIUM</v>
          </cell>
          <cell r="P1535">
            <v>5</v>
          </cell>
          <cell r="Q1535">
            <v>6</v>
          </cell>
          <cell r="R1535">
            <v>6</v>
          </cell>
          <cell r="S1535">
            <v>18.333333333333332</v>
          </cell>
          <cell r="T1535">
            <v>3</v>
          </cell>
          <cell r="U1535">
            <v>4</v>
          </cell>
          <cell r="V1535">
            <v>0</v>
          </cell>
          <cell r="W1535">
            <v>46</v>
          </cell>
          <cell r="X1535">
            <v>41481</v>
          </cell>
        </row>
        <row r="1536">
          <cell r="A1536" t="str">
            <v>693752</v>
          </cell>
          <cell r="B1536" t="str">
            <v xml:space="preserve">NUR MUHAMMAD S.  A.P  </v>
          </cell>
          <cell r="C1536" t="str">
            <v>11</v>
          </cell>
          <cell r="D1536" t="str">
            <v>01/04/2000</v>
          </cell>
          <cell r="E1536" t="str">
            <v>PMK. HARIAN LAB PL</v>
          </cell>
          <cell r="F1536" t="str">
            <v>10</v>
          </cell>
          <cell r="G1536" t="str">
            <v>16/08/2000</v>
          </cell>
          <cell r="H1536">
            <v>23924</v>
          </cell>
          <cell r="I1536" t="str">
            <v>0000065545</v>
          </cell>
          <cell r="J1536" t="str">
            <v>D1</v>
          </cell>
          <cell r="K1536" t="str">
            <v>AKA LAB I</v>
          </cell>
          <cell r="L1536" t="str">
            <v>PLAJU</v>
          </cell>
          <cell r="M1536" t="str">
            <v>18/11/1985</v>
          </cell>
          <cell r="N1536" t="str">
            <v>E13140</v>
          </cell>
          <cell r="O1536" t="str">
            <v>LABORATORIUM</v>
          </cell>
          <cell r="P1536">
            <v>5</v>
          </cell>
          <cell r="Q1536">
            <v>4</v>
          </cell>
          <cell r="R1536">
            <v>5</v>
          </cell>
          <cell r="S1536">
            <v>13.333333333333334</v>
          </cell>
          <cell r="T1536">
            <v>4</v>
          </cell>
          <cell r="U1536">
            <v>4</v>
          </cell>
          <cell r="V1536">
            <v>-1</v>
          </cell>
          <cell r="W1536">
            <v>39</v>
          </cell>
          <cell r="X1536">
            <v>44013</v>
          </cell>
        </row>
        <row r="1537">
          <cell r="A1537" t="str">
            <v>693785</v>
          </cell>
          <cell r="B1537" t="str">
            <v xml:space="preserve">SUHARTONO    </v>
          </cell>
          <cell r="C1537" t="str">
            <v>10</v>
          </cell>
          <cell r="D1537" t="str">
            <v>01/10/2003</v>
          </cell>
          <cell r="E1537" t="str">
            <v>AST. INSTRUMENT</v>
          </cell>
          <cell r="F1537" t="str">
            <v>09</v>
          </cell>
          <cell r="G1537" t="str">
            <v>16/09/2003</v>
          </cell>
          <cell r="H1537">
            <v>18946</v>
          </cell>
          <cell r="I1537" t="str">
            <v>0000066665</v>
          </cell>
          <cell r="J1537" t="str">
            <v>SMA</v>
          </cell>
          <cell r="K1537" t="str">
            <v>S.M.A-C/SOSIAL</v>
          </cell>
          <cell r="L1537" t="str">
            <v>PLAJU</v>
          </cell>
          <cell r="M1537" t="str">
            <v>18/11/1985</v>
          </cell>
          <cell r="N1537" t="str">
            <v>E13530</v>
          </cell>
          <cell r="O1537" t="str">
            <v>FASUM</v>
          </cell>
          <cell r="P1537">
            <v>6</v>
          </cell>
          <cell r="Q1537">
            <v>6</v>
          </cell>
          <cell r="R1537">
            <v>5</v>
          </cell>
          <cell r="S1537">
            <v>18.333333333333332</v>
          </cell>
          <cell r="T1537">
            <v>3</v>
          </cell>
          <cell r="U1537">
            <v>1</v>
          </cell>
          <cell r="V1537">
            <v>-1</v>
          </cell>
          <cell r="W1537">
            <v>53</v>
          </cell>
          <cell r="X1537">
            <v>39035</v>
          </cell>
        </row>
        <row r="1538">
          <cell r="A1538" t="str">
            <v>693793</v>
          </cell>
          <cell r="B1538" t="str">
            <v xml:space="preserve">SURYANTONO    </v>
          </cell>
          <cell r="C1538" t="str">
            <v>10</v>
          </cell>
          <cell r="D1538" t="str">
            <v>01/10/2002</v>
          </cell>
          <cell r="E1538" t="str">
            <v>PMK. DISTRIBUSI LIS SG</v>
          </cell>
          <cell r="F1538" t="str">
            <v>10</v>
          </cell>
          <cell r="G1538" t="str">
            <v>03/01/2000</v>
          </cell>
          <cell r="H1538">
            <v>21293</v>
          </cell>
          <cell r="I1538" t="str">
            <v>0000055655</v>
          </cell>
          <cell r="J1538" t="str">
            <v>SMK</v>
          </cell>
          <cell r="K1538" t="str">
            <v>S.T.M  MESIN</v>
          </cell>
          <cell r="L1538" t="str">
            <v>SUNGAI GERONG</v>
          </cell>
          <cell r="M1538" t="str">
            <v>18/11/1985</v>
          </cell>
          <cell r="N1538" t="str">
            <v>E13118</v>
          </cell>
          <cell r="O1538" t="str">
            <v>U T L</v>
          </cell>
          <cell r="P1538">
            <v>6</v>
          </cell>
          <cell r="Q1538">
            <v>5</v>
          </cell>
          <cell r="R1538">
            <v>5</v>
          </cell>
          <cell r="S1538">
            <v>16.666666666666668</v>
          </cell>
          <cell r="T1538">
            <v>3</v>
          </cell>
          <cell r="U1538">
            <v>4</v>
          </cell>
          <cell r="V1538">
            <v>0</v>
          </cell>
          <cell r="W1538">
            <v>46</v>
          </cell>
          <cell r="X1538">
            <v>41382</v>
          </cell>
        </row>
        <row r="1539">
          <cell r="A1539" t="str">
            <v>693809</v>
          </cell>
          <cell r="B1539" t="str">
            <v xml:space="preserve">ISKANDAR    </v>
          </cell>
          <cell r="C1539" t="str">
            <v>10</v>
          </cell>
          <cell r="D1539" t="str">
            <v>01/04/2003</v>
          </cell>
          <cell r="E1539" t="str">
            <v>TEK. LISTRIK AREA-A</v>
          </cell>
          <cell r="F1539" t="str">
            <v>10</v>
          </cell>
          <cell r="G1539" t="str">
            <v>31/12/2000</v>
          </cell>
          <cell r="H1539">
            <v>21136</v>
          </cell>
          <cell r="I1539" t="str">
            <v>0000056655</v>
          </cell>
          <cell r="J1539" t="str">
            <v>SMK</v>
          </cell>
          <cell r="K1539" t="str">
            <v>STM/LISTRIK</v>
          </cell>
          <cell r="L1539" t="str">
            <v>PLAJU</v>
          </cell>
          <cell r="M1539" t="str">
            <v>18/11/1985</v>
          </cell>
          <cell r="N1539" t="str">
            <v>E13A30</v>
          </cell>
          <cell r="O1539" t="str">
            <v>PEM-II</v>
          </cell>
          <cell r="P1539">
            <v>6</v>
          </cell>
          <cell r="Q1539">
            <v>5</v>
          </cell>
          <cell r="R1539">
            <v>5</v>
          </cell>
          <cell r="S1539">
            <v>16.666666666666668</v>
          </cell>
          <cell r="T1539">
            <v>3</v>
          </cell>
          <cell r="U1539">
            <v>4</v>
          </cell>
          <cell r="V1539">
            <v>0</v>
          </cell>
          <cell r="W1539">
            <v>47</v>
          </cell>
          <cell r="X1539">
            <v>41225</v>
          </cell>
        </row>
        <row r="1540">
          <cell r="A1540" t="str">
            <v>693833</v>
          </cell>
          <cell r="B1540" t="str">
            <v xml:space="preserve">AMIR FAUZI  A.MD  </v>
          </cell>
          <cell r="C1540" t="str">
            <v>10</v>
          </cell>
          <cell r="D1540" t="str">
            <v>01/04/2003</v>
          </cell>
          <cell r="E1540" t="str">
            <v>AST. TERMINAL / LLP</v>
          </cell>
          <cell r="F1540" t="str">
            <v>08</v>
          </cell>
          <cell r="G1540" t="str">
            <v>28/10/2003</v>
          </cell>
          <cell r="H1540">
            <v>23050</v>
          </cell>
          <cell r="I1540" t="str">
            <v>0000055565</v>
          </cell>
          <cell r="J1540" t="str">
            <v>D3</v>
          </cell>
          <cell r="K1540" t="str">
            <v>AKA TEKNIK LISTRIK III</v>
          </cell>
          <cell r="L1540" t="str">
            <v>PLAJU</v>
          </cell>
          <cell r="M1540" t="str">
            <v>18/11/1985</v>
          </cell>
          <cell r="N1540" t="str">
            <v>E13540</v>
          </cell>
          <cell r="O1540" t="str">
            <v>MARINE</v>
          </cell>
          <cell r="P1540">
            <v>5</v>
          </cell>
          <cell r="Q1540">
            <v>6</v>
          </cell>
          <cell r="R1540">
            <v>5</v>
          </cell>
          <cell r="S1540">
            <v>16.666666666666668</v>
          </cell>
          <cell r="T1540">
            <v>6</v>
          </cell>
          <cell r="U1540">
            <v>1</v>
          </cell>
          <cell r="V1540">
            <v>-2</v>
          </cell>
          <cell r="W1540">
            <v>41</v>
          </cell>
          <cell r="X1540">
            <v>43139</v>
          </cell>
        </row>
        <row r="1541">
          <cell r="A1541" t="str">
            <v>693858</v>
          </cell>
          <cell r="B1541" t="str">
            <v xml:space="preserve">A. ACHYAR  S.T  </v>
          </cell>
          <cell r="C1541" t="str">
            <v>10</v>
          </cell>
          <cell r="D1541" t="str">
            <v>01/04/2003</v>
          </cell>
          <cell r="E1541" t="str">
            <v>TEK. LISTRIK REA-B</v>
          </cell>
          <cell r="F1541" t="str">
            <v>10</v>
          </cell>
          <cell r="G1541" t="str">
            <v>31/12/2000</v>
          </cell>
          <cell r="H1541">
            <v>22102</v>
          </cell>
          <cell r="I1541" t="str">
            <v>0000066545</v>
          </cell>
          <cell r="J1541" t="str">
            <v>S1</v>
          </cell>
          <cell r="K1541" t="str">
            <v>TEKNIK ELEKTRO</v>
          </cell>
          <cell r="L1541" t="str">
            <v>PLAJU</v>
          </cell>
          <cell r="M1541" t="str">
            <v>18/11/1985</v>
          </cell>
          <cell r="N1541" t="str">
            <v>E13A30</v>
          </cell>
          <cell r="O1541" t="str">
            <v>PEM-II</v>
          </cell>
          <cell r="P1541">
            <v>5</v>
          </cell>
          <cell r="Q1541">
            <v>4</v>
          </cell>
          <cell r="R1541">
            <v>5</v>
          </cell>
          <cell r="S1541">
            <v>13.333333333333334</v>
          </cell>
          <cell r="T1541">
            <v>7</v>
          </cell>
          <cell r="U1541">
            <v>4</v>
          </cell>
          <cell r="V1541">
            <v>0</v>
          </cell>
          <cell r="W1541">
            <v>44</v>
          </cell>
          <cell r="X1541">
            <v>42190</v>
          </cell>
        </row>
        <row r="1542">
          <cell r="A1542" t="str">
            <v>693866</v>
          </cell>
          <cell r="B1542" t="str">
            <v xml:space="preserve">SAHALA SIAHAAN    </v>
          </cell>
          <cell r="C1542" t="str">
            <v>10</v>
          </cell>
          <cell r="D1542" t="str">
            <v>01/10/2003</v>
          </cell>
          <cell r="E1542" t="str">
            <v>PMK. REACTOR ALKYLASI</v>
          </cell>
          <cell r="F1542" t="str">
            <v>10</v>
          </cell>
          <cell r="G1542" t="str">
            <v>01/05/2002</v>
          </cell>
          <cell r="H1542">
            <v>21299</v>
          </cell>
          <cell r="I1542" t="str">
            <v>0000055655</v>
          </cell>
          <cell r="J1542" t="str">
            <v>SMK</v>
          </cell>
          <cell r="K1542" t="str">
            <v>S.T.M  LISTRIK</v>
          </cell>
          <cell r="L1542" t="str">
            <v>PLAJU</v>
          </cell>
          <cell r="M1542" t="str">
            <v>18/11/1985</v>
          </cell>
          <cell r="N1542" t="str">
            <v>E13111</v>
          </cell>
          <cell r="O1542" t="str">
            <v>CD &amp; GP</v>
          </cell>
          <cell r="P1542">
            <v>6</v>
          </cell>
          <cell r="Q1542">
            <v>5</v>
          </cell>
          <cell r="R1542">
            <v>5</v>
          </cell>
          <cell r="S1542">
            <v>16.666666666666668</v>
          </cell>
          <cell r="T1542">
            <v>3</v>
          </cell>
          <cell r="U1542">
            <v>2</v>
          </cell>
          <cell r="V1542">
            <v>0</v>
          </cell>
          <cell r="W1542">
            <v>46</v>
          </cell>
          <cell r="X1542">
            <v>41388</v>
          </cell>
        </row>
        <row r="1543">
          <cell r="A1543" t="str">
            <v>693899</v>
          </cell>
          <cell r="B1543" t="str">
            <v xml:space="preserve">ROBERT S.    </v>
          </cell>
          <cell r="C1543" t="str">
            <v>11</v>
          </cell>
          <cell r="D1543" t="str">
            <v>01/04/2000</v>
          </cell>
          <cell r="E1543" t="str">
            <v>PMK. DISTRIBUSI</v>
          </cell>
          <cell r="F1543" t="str">
            <v>10</v>
          </cell>
          <cell r="G1543" t="str">
            <v>01/08/2003</v>
          </cell>
          <cell r="H1543">
            <v>22181</v>
          </cell>
          <cell r="I1543" t="str">
            <v>0000056655</v>
          </cell>
          <cell r="J1543" t="str">
            <v>SMA</v>
          </cell>
          <cell r="K1543" t="str">
            <v>S.M.A-B/PASPAL</v>
          </cell>
          <cell r="L1543" t="str">
            <v>SUNGAI GERONG</v>
          </cell>
          <cell r="M1543" t="str">
            <v>18/11/1985</v>
          </cell>
          <cell r="N1543" t="str">
            <v>E13118</v>
          </cell>
          <cell r="O1543" t="str">
            <v>U T L</v>
          </cell>
          <cell r="P1543">
            <v>6</v>
          </cell>
          <cell r="Q1543">
            <v>5</v>
          </cell>
          <cell r="R1543">
            <v>5</v>
          </cell>
          <cell r="S1543">
            <v>16.666666666666668</v>
          </cell>
          <cell r="T1543">
            <v>3</v>
          </cell>
          <cell r="U1543">
            <v>1</v>
          </cell>
          <cell r="V1543">
            <v>-1</v>
          </cell>
          <cell r="W1543">
            <v>44</v>
          </cell>
          <cell r="X1543">
            <v>42269</v>
          </cell>
        </row>
        <row r="1544">
          <cell r="A1544" t="str">
            <v>693906</v>
          </cell>
          <cell r="B1544" t="str">
            <v xml:space="preserve">SYAFIQURRAHMAN  IR  </v>
          </cell>
          <cell r="C1544" t="str">
            <v>12</v>
          </cell>
          <cell r="D1544" t="str">
            <v>01/10/2002</v>
          </cell>
          <cell r="E1544" t="str">
            <v>TEK. LISTRIK AREA-B</v>
          </cell>
          <cell r="F1544" t="str">
            <v>10</v>
          </cell>
          <cell r="G1544" t="str">
            <v>31/12/2000</v>
          </cell>
          <cell r="H1544">
            <v>22608</v>
          </cell>
          <cell r="I1544" t="str">
            <v>0000056544</v>
          </cell>
          <cell r="J1544" t="str">
            <v>S1</v>
          </cell>
          <cell r="K1544" t="str">
            <v>TEK. ELEKTRO</v>
          </cell>
          <cell r="L1544" t="str">
            <v>PLAJU</v>
          </cell>
          <cell r="M1544" t="str">
            <v>18/11/1985</v>
          </cell>
          <cell r="N1544" t="str">
            <v>E13A20</v>
          </cell>
          <cell r="O1544" t="str">
            <v>PEM-I</v>
          </cell>
          <cell r="P1544">
            <v>5</v>
          </cell>
          <cell r="Q1544">
            <v>4</v>
          </cell>
          <cell r="R1544">
            <v>4</v>
          </cell>
          <cell r="S1544">
            <v>11.666666666666666</v>
          </cell>
          <cell r="T1544">
            <v>7</v>
          </cell>
          <cell r="U1544">
            <v>4</v>
          </cell>
          <cell r="V1544">
            <v>-2</v>
          </cell>
          <cell r="W1544">
            <v>43</v>
          </cell>
          <cell r="X1544">
            <v>42697</v>
          </cell>
        </row>
        <row r="1545">
          <cell r="A1545" t="str">
            <v>693939</v>
          </cell>
          <cell r="B1545" t="str">
            <v xml:space="preserve">SUNISMAN  A.P  </v>
          </cell>
          <cell r="C1545" t="str">
            <v>11</v>
          </cell>
          <cell r="D1545" t="str">
            <v>01/10/2002</v>
          </cell>
          <cell r="E1545" t="str">
            <v>DANRU PKP BK</v>
          </cell>
          <cell r="F1545" t="str">
            <v>11</v>
          </cell>
          <cell r="G1545" t="str">
            <v>19/01/2001</v>
          </cell>
          <cell r="H1545">
            <v>23103</v>
          </cell>
          <cell r="I1545" t="str">
            <v>0000056655</v>
          </cell>
          <cell r="J1545" t="str">
            <v>D1</v>
          </cell>
          <cell r="K1545" t="str">
            <v>AKA UTILITIES I</v>
          </cell>
          <cell r="L1545" t="str">
            <v>PLAJU</v>
          </cell>
          <cell r="M1545" t="str">
            <v>18/11/1985</v>
          </cell>
          <cell r="N1545" t="str">
            <v>E13630</v>
          </cell>
          <cell r="O1545" t="str">
            <v>SEKURITI</v>
          </cell>
          <cell r="P1545">
            <v>6</v>
          </cell>
          <cell r="Q1545">
            <v>5</v>
          </cell>
          <cell r="R1545">
            <v>5</v>
          </cell>
          <cell r="S1545">
            <v>16.666666666666668</v>
          </cell>
          <cell r="T1545">
            <v>4</v>
          </cell>
          <cell r="U1545">
            <v>3</v>
          </cell>
          <cell r="V1545">
            <v>0</v>
          </cell>
          <cell r="W1545">
            <v>41</v>
          </cell>
          <cell r="X1545">
            <v>43192</v>
          </cell>
        </row>
        <row r="1546">
          <cell r="A1546" t="str">
            <v>693947</v>
          </cell>
          <cell r="B1546" t="str">
            <v xml:space="preserve">ROBERT P.    </v>
          </cell>
          <cell r="C1546" t="str">
            <v>11</v>
          </cell>
          <cell r="D1546" t="str">
            <v>01/04/2001</v>
          </cell>
          <cell r="E1546" t="str">
            <v>PMK. DEMIN SEI.GERONG</v>
          </cell>
          <cell r="F1546" t="str">
            <v>10</v>
          </cell>
          <cell r="G1546" t="str">
            <v>01/08/2003</v>
          </cell>
          <cell r="H1546">
            <v>23191</v>
          </cell>
          <cell r="I1546" t="str">
            <v>0000046555</v>
          </cell>
          <cell r="J1546" t="str">
            <v>SMA</v>
          </cell>
          <cell r="K1546" t="str">
            <v>S.M.A-B/PASPAL</v>
          </cell>
          <cell r="L1546" t="str">
            <v>SUNGAI GERONG</v>
          </cell>
          <cell r="M1546" t="str">
            <v>18/11/1985</v>
          </cell>
          <cell r="N1546" t="str">
            <v>E13118</v>
          </cell>
          <cell r="O1546" t="str">
            <v>U T L</v>
          </cell>
          <cell r="P1546">
            <v>5</v>
          </cell>
          <cell r="Q1546">
            <v>5</v>
          </cell>
          <cell r="R1546">
            <v>5</v>
          </cell>
          <cell r="S1546">
            <v>15</v>
          </cell>
          <cell r="T1546">
            <v>3</v>
          </cell>
          <cell r="U1546">
            <v>1</v>
          </cell>
          <cell r="V1546">
            <v>-1</v>
          </cell>
          <cell r="W1546">
            <v>41</v>
          </cell>
          <cell r="X1546">
            <v>43280</v>
          </cell>
        </row>
        <row r="1547">
          <cell r="A1547" t="str">
            <v>693955</v>
          </cell>
          <cell r="B1547" t="str">
            <v xml:space="preserve">I S S A C    </v>
          </cell>
          <cell r="C1547" t="str">
            <v>11</v>
          </cell>
          <cell r="D1547" t="str">
            <v>01/04/2001</v>
          </cell>
          <cell r="E1547" t="str">
            <v>PMK. PKG BOILER</v>
          </cell>
          <cell r="F1547" t="str">
            <v>10</v>
          </cell>
          <cell r="G1547" t="str">
            <v>01/08/2003</v>
          </cell>
          <cell r="H1547">
            <v>22910</v>
          </cell>
          <cell r="I1547" t="str">
            <v>0000056665</v>
          </cell>
          <cell r="J1547" t="str">
            <v>SMA</v>
          </cell>
          <cell r="K1547" t="str">
            <v>SMA/PASPAL/IPA</v>
          </cell>
          <cell r="L1547" t="str">
            <v>PLAJU</v>
          </cell>
          <cell r="M1547" t="str">
            <v>18/11/1985</v>
          </cell>
          <cell r="N1547" t="str">
            <v>E13118</v>
          </cell>
          <cell r="O1547" t="str">
            <v>U T L</v>
          </cell>
          <cell r="P1547">
            <v>6</v>
          </cell>
          <cell r="Q1547">
            <v>6</v>
          </cell>
          <cell r="R1547">
            <v>5</v>
          </cell>
          <cell r="S1547">
            <v>18.333333333333332</v>
          </cell>
          <cell r="T1547">
            <v>3</v>
          </cell>
          <cell r="U1547">
            <v>1</v>
          </cell>
          <cell r="V1547">
            <v>-1</v>
          </cell>
          <cell r="W1547">
            <v>42</v>
          </cell>
          <cell r="X1547">
            <v>42999</v>
          </cell>
        </row>
        <row r="1548">
          <cell r="A1548" t="str">
            <v>693963</v>
          </cell>
          <cell r="B1548" t="str">
            <v xml:space="preserve">HARYOTO    </v>
          </cell>
          <cell r="C1548" t="str">
            <v>11</v>
          </cell>
          <cell r="D1548" t="str">
            <v>01/04/1999</v>
          </cell>
          <cell r="E1548" t="str">
            <v>TEKNISI RIGGER</v>
          </cell>
          <cell r="F1548" t="str">
            <v>10</v>
          </cell>
          <cell r="G1548" t="str">
            <v>01/10/2002</v>
          </cell>
          <cell r="H1548">
            <v>20403</v>
          </cell>
          <cell r="I1548" t="str">
            <v>0000055433</v>
          </cell>
          <cell r="J1548" t="str">
            <v>SMK</v>
          </cell>
          <cell r="K1548" t="str">
            <v>S.T.M  MESIN</v>
          </cell>
          <cell r="L1548" t="str">
            <v>SUNGAI GERONG</v>
          </cell>
          <cell r="M1548" t="str">
            <v>18/11/1985</v>
          </cell>
          <cell r="N1548" t="str">
            <v>E13A50</v>
          </cell>
          <cell r="O1548" t="str">
            <v>BENGKEL</v>
          </cell>
          <cell r="P1548">
            <v>4</v>
          </cell>
          <cell r="Q1548">
            <v>3</v>
          </cell>
          <cell r="R1548">
            <v>3</v>
          </cell>
          <cell r="S1548">
            <v>6.666666666666667</v>
          </cell>
          <cell r="T1548">
            <v>3</v>
          </cell>
          <cell r="U1548">
            <v>2</v>
          </cell>
          <cell r="V1548">
            <v>-1</v>
          </cell>
          <cell r="W1548">
            <v>49</v>
          </cell>
          <cell r="X1548">
            <v>40492</v>
          </cell>
        </row>
        <row r="1549">
          <cell r="A1549" t="str">
            <v>694213</v>
          </cell>
          <cell r="B1549" t="str">
            <v xml:space="preserve">UDIN GUNAWAN  AK DRS </v>
          </cell>
          <cell r="C1549" t="str">
            <v>03</v>
          </cell>
          <cell r="D1549" t="str">
            <v>01/04/2001</v>
          </cell>
          <cell r="E1549" t="str">
            <v>MANAJER KEUANGAN</v>
          </cell>
          <cell r="F1549" t="str">
            <v>02</v>
          </cell>
          <cell r="G1549" t="str">
            <v>24/06/2002</v>
          </cell>
          <cell r="H1549">
            <v>19731</v>
          </cell>
          <cell r="I1549" t="str">
            <v>0000065666</v>
          </cell>
          <cell r="J1549" t="str">
            <v>S1</v>
          </cell>
          <cell r="K1549" t="str">
            <v>EKONOMI AKUNTANSI</v>
          </cell>
          <cell r="L1549" t="str">
            <v>PLAJU</v>
          </cell>
          <cell r="M1549" t="str">
            <v>01/08/1987</v>
          </cell>
          <cell r="N1549" t="str">
            <v>E13800</v>
          </cell>
          <cell r="O1549" t="str">
            <v>KEUANGAN</v>
          </cell>
          <cell r="P1549">
            <v>6</v>
          </cell>
          <cell r="Q1549">
            <v>6</v>
          </cell>
          <cell r="R1549">
            <v>6</v>
          </cell>
          <cell r="S1549">
            <v>20</v>
          </cell>
          <cell r="T1549">
            <v>7</v>
          </cell>
          <cell r="U1549">
            <v>2</v>
          </cell>
          <cell r="V1549">
            <v>-1</v>
          </cell>
          <cell r="W1549">
            <v>50</v>
          </cell>
          <cell r="X1549">
            <v>39820</v>
          </cell>
        </row>
        <row r="1550">
          <cell r="A1550" t="str">
            <v>694335</v>
          </cell>
          <cell r="B1550" t="str">
            <v xml:space="preserve">BAMBANG GUNTUR  A.MA  </v>
          </cell>
          <cell r="C1550" t="str">
            <v>10</v>
          </cell>
          <cell r="D1550" t="str">
            <v>01/10/2002</v>
          </cell>
          <cell r="E1550" t="str">
            <v>PMK. S D S  PTA</v>
          </cell>
          <cell r="F1550" t="str">
            <v>10</v>
          </cell>
          <cell r="G1550" t="str">
            <v>16/09/2002</v>
          </cell>
          <cell r="H1550">
            <v>22762</v>
          </cell>
          <cell r="I1550" t="str">
            <v>0000055655</v>
          </cell>
          <cell r="J1550" t="str">
            <v>D2</v>
          </cell>
          <cell r="K1550" t="str">
            <v>AKA PENGOL/KIL II</v>
          </cell>
          <cell r="L1550" t="str">
            <v>PLAJU</v>
          </cell>
          <cell r="M1550" t="str">
            <v>18/11/1985</v>
          </cell>
          <cell r="N1550" t="str">
            <v>E13132</v>
          </cell>
          <cell r="O1550" t="str">
            <v>TA/PTA</v>
          </cell>
          <cell r="P1550">
            <v>6</v>
          </cell>
          <cell r="Q1550">
            <v>5</v>
          </cell>
          <cell r="R1550">
            <v>5</v>
          </cell>
          <cell r="S1550">
            <v>16.666666666666668</v>
          </cell>
          <cell r="T1550">
            <v>5</v>
          </cell>
          <cell r="U1550">
            <v>2</v>
          </cell>
          <cell r="V1550">
            <v>0</v>
          </cell>
          <cell r="W1550">
            <v>42</v>
          </cell>
          <cell r="X1550">
            <v>42851</v>
          </cell>
        </row>
        <row r="1551">
          <cell r="A1551" t="str">
            <v>694343</v>
          </cell>
          <cell r="B1551" t="str">
            <v xml:space="preserve">ABDUL LATIF    </v>
          </cell>
          <cell r="C1551" t="str">
            <v>11</v>
          </cell>
          <cell r="D1551" t="str">
            <v>01/10/2001</v>
          </cell>
          <cell r="E1551" t="str">
            <v>OPR. WTP PL</v>
          </cell>
          <cell r="F1551" t="str">
            <v>11</v>
          </cell>
          <cell r="G1551" t="str">
            <v>03/01/2000</v>
          </cell>
          <cell r="H1551">
            <v>22975</v>
          </cell>
          <cell r="I1551" t="str">
            <v>0000046555</v>
          </cell>
          <cell r="J1551" t="str">
            <v>SMK</v>
          </cell>
          <cell r="K1551" t="str">
            <v>S.T.M  LISTRIK</v>
          </cell>
          <cell r="L1551" t="str">
            <v>PLAJU</v>
          </cell>
          <cell r="M1551" t="str">
            <v>18/11/1985</v>
          </cell>
          <cell r="N1551" t="str">
            <v>E13118</v>
          </cell>
          <cell r="O1551" t="str">
            <v>U T L</v>
          </cell>
          <cell r="P1551">
            <v>5</v>
          </cell>
          <cell r="Q1551">
            <v>5</v>
          </cell>
          <cell r="R1551">
            <v>5</v>
          </cell>
          <cell r="S1551">
            <v>15</v>
          </cell>
          <cell r="T1551">
            <v>3</v>
          </cell>
          <cell r="U1551">
            <v>4</v>
          </cell>
          <cell r="V1551">
            <v>0</v>
          </cell>
          <cell r="W1551">
            <v>42</v>
          </cell>
          <cell r="X1551">
            <v>43064</v>
          </cell>
        </row>
        <row r="1552">
          <cell r="A1552" t="str">
            <v>694368</v>
          </cell>
          <cell r="B1552" t="str">
            <v xml:space="preserve">SUHUNAN N.  A.P  </v>
          </cell>
          <cell r="C1552" t="str">
            <v>11</v>
          </cell>
          <cell r="D1552" t="str">
            <v>01/04/2001</v>
          </cell>
          <cell r="E1552" t="str">
            <v>PMK. LOADING SEI.GERONG</v>
          </cell>
          <cell r="F1552" t="str">
            <v>10</v>
          </cell>
          <cell r="G1552" t="str">
            <v>01/07/2003</v>
          </cell>
          <cell r="H1552">
            <v>23026</v>
          </cell>
          <cell r="I1552" t="str">
            <v>0000055566</v>
          </cell>
          <cell r="J1552" t="str">
            <v>D1</v>
          </cell>
          <cell r="K1552" t="str">
            <v>AKA UTILITIES I</v>
          </cell>
          <cell r="L1552" t="str">
            <v>PLAJU</v>
          </cell>
          <cell r="M1552" t="str">
            <v>18/11/1985</v>
          </cell>
          <cell r="N1552" t="str">
            <v>E13119</v>
          </cell>
          <cell r="O1552" t="str">
            <v>I T P</v>
          </cell>
          <cell r="P1552">
            <v>5</v>
          </cell>
          <cell r="Q1552">
            <v>6</v>
          </cell>
          <cell r="R1552">
            <v>6</v>
          </cell>
          <cell r="S1552">
            <v>18.333333333333332</v>
          </cell>
          <cell r="T1552">
            <v>4</v>
          </cell>
          <cell r="U1552">
            <v>1</v>
          </cell>
          <cell r="V1552">
            <v>-1</v>
          </cell>
          <cell r="W1552">
            <v>41</v>
          </cell>
          <cell r="X1552">
            <v>43115</v>
          </cell>
        </row>
        <row r="1553">
          <cell r="A1553" t="str">
            <v>694376</v>
          </cell>
          <cell r="B1553" t="str">
            <v xml:space="preserve">D E N C I K  A.P  </v>
          </cell>
          <cell r="C1553" t="str">
            <v>11</v>
          </cell>
          <cell r="D1553" t="str">
            <v>01/04/2001</v>
          </cell>
          <cell r="E1553" t="str">
            <v>OPR. DERMAGA PL</v>
          </cell>
          <cell r="F1553" t="str">
            <v>11</v>
          </cell>
          <cell r="G1553" t="str">
            <v>03/01/2000</v>
          </cell>
          <cell r="H1553">
            <v>21518</v>
          </cell>
          <cell r="I1553" t="str">
            <v>0000055566</v>
          </cell>
          <cell r="J1553" t="str">
            <v>D1</v>
          </cell>
          <cell r="K1553" t="str">
            <v>AKA UTILITIES I</v>
          </cell>
          <cell r="L1553" t="str">
            <v>PLAJU</v>
          </cell>
          <cell r="M1553" t="str">
            <v>18/11/1985</v>
          </cell>
          <cell r="N1553" t="str">
            <v>E13119</v>
          </cell>
          <cell r="O1553" t="str">
            <v>I T P</v>
          </cell>
          <cell r="P1553">
            <v>5</v>
          </cell>
          <cell r="Q1553">
            <v>6</v>
          </cell>
          <cell r="R1553">
            <v>6</v>
          </cell>
          <cell r="S1553">
            <v>18.333333333333332</v>
          </cell>
          <cell r="T1553">
            <v>4</v>
          </cell>
          <cell r="U1553">
            <v>4</v>
          </cell>
          <cell r="V1553">
            <v>0</v>
          </cell>
          <cell r="W1553">
            <v>46</v>
          </cell>
          <cell r="X1553">
            <v>41607</v>
          </cell>
        </row>
        <row r="1554">
          <cell r="A1554" t="str">
            <v>694384</v>
          </cell>
          <cell r="B1554" t="str">
            <v xml:space="preserve">AZHAR IRAWAN    </v>
          </cell>
          <cell r="C1554" t="str">
            <v>11</v>
          </cell>
          <cell r="D1554" t="str">
            <v>01/10/2001</v>
          </cell>
          <cell r="E1554" t="str">
            <v>PMK. BAGGING</v>
          </cell>
          <cell r="F1554" t="str">
            <v>10</v>
          </cell>
          <cell r="G1554" t="str">
            <v>16/09/2002</v>
          </cell>
          <cell r="H1554">
            <v>23377</v>
          </cell>
          <cell r="I1554" t="str">
            <v>0000055654</v>
          </cell>
          <cell r="J1554" t="str">
            <v>SMA</v>
          </cell>
          <cell r="K1554" t="str">
            <v>SMA/PASPAL/IPA</v>
          </cell>
          <cell r="L1554" t="str">
            <v>PLAJU</v>
          </cell>
          <cell r="M1554" t="str">
            <v>18/11/1985</v>
          </cell>
          <cell r="N1554" t="str">
            <v>E13132</v>
          </cell>
          <cell r="O1554" t="str">
            <v>TA/PTA</v>
          </cell>
          <cell r="P1554">
            <v>6</v>
          </cell>
          <cell r="Q1554">
            <v>5</v>
          </cell>
          <cell r="R1554">
            <v>4</v>
          </cell>
          <cell r="S1554">
            <v>15</v>
          </cell>
          <cell r="T1554">
            <v>3</v>
          </cell>
          <cell r="U1554">
            <v>2</v>
          </cell>
          <cell r="V1554">
            <v>-1</v>
          </cell>
          <cell r="W1554">
            <v>40</v>
          </cell>
          <cell r="X1554">
            <v>43466</v>
          </cell>
        </row>
        <row r="1555">
          <cell r="A1555" t="str">
            <v>694392</v>
          </cell>
          <cell r="B1555" t="str">
            <v xml:space="preserve">DEDY SUPRIADI  S.T  </v>
          </cell>
          <cell r="C1555" t="str">
            <v>11</v>
          </cell>
          <cell r="D1555" t="str">
            <v>01/04/2001</v>
          </cell>
          <cell r="E1555" t="str">
            <v>PMK. DEMIN PLANT</v>
          </cell>
          <cell r="F1555" t="str">
            <v>10</v>
          </cell>
          <cell r="G1555" t="str">
            <v>03/01/2000</v>
          </cell>
          <cell r="H1555">
            <v>24272</v>
          </cell>
          <cell r="I1555" t="str">
            <v>0000056564</v>
          </cell>
          <cell r="J1555" t="str">
            <v>S1</v>
          </cell>
          <cell r="K1555" t="str">
            <v>TEKNIK KIMIA</v>
          </cell>
          <cell r="L1555" t="str">
            <v>PLAJU</v>
          </cell>
          <cell r="M1555" t="str">
            <v>18/11/1985</v>
          </cell>
          <cell r="N1555" t="str">
            <v>E13118</v>
          </cell>
          <cell r="O1555" t="str">
            <v>U T L</v>
          </cell>
          <cell r="P1555">
            <v>5</v>
          </cell>
          <cell r="Q1555">
            <v>6</v>
          </cell>
          <cell r="R1555">
            <v>4</v>
          </cell>
          <cell r="S1555">
            <v>15</v>
          </cell>
          <cell r="T1555">
            <v>7</v>
          </cell>
          <cell r="U1555">
            <v>4</v>
          </cell>
          <cell r="V1555">
            <v>-1</v>
          </cell>
          <cell r="W1555">
            <v>38</v>
          </cell>
          <cell r="X1555">
            <v>44361</v>
          </cell>
        </row>
        <row r="1556">
          <cell r="A1556" t="str">
            <v>694408</v>
          </cell>
          <cell r="B1556" t="str">
            <v xml:space="preserve">KOMALA MULIA    </v>
          </cell>
          <cell r="C1556" t="str">
            <v>11</v>
          </cell>
          <cell r="D1556" t="str">
            <v>01/04/2001</v>
          </cell>
          <cell r="E1556" t="str">
            <v>PMK. F R D  TA</v>
          </cell>
          <cell r="F1556" t="str">
            <v>10</v>
          </cell>
          <cell r="G1556" t="str">
            <v>16/09/2002</v>
          </cell>
          <cell r="H1556">
            <v>23881</v>
          </cell>
          <cell r="I1556" t="str">
            <v>0000056655</v>
          </cell>
          <cell r="J1556" t="str">
            <v>SMA</v>
          </cell>
          <cell r="K1556" t="str">
            <v>SMA/PASPAL/IPA</v>
          </cell>
          <cell r="L1556" t="str">
            <v>PLAJU</v>
          </cell>
          <cell r="M1556" t="str">
            <v>18/11/1985</v>
          </cell>
          <cell r="N1556" t="str">
            <v>E13132</v>
          </cell>
          <cell r="O1556" t="str">
            <v>TA/PTA</v>
          </cell>
          <cell r="P1556">
            <v>6</v>
          </cell>
          <cell r="Q1556">
            <v>5</v>
          </cell>
          <cell r="R1556">
            <v>5</v>
          </cell>
          <cell r="S1556">
            <v>16.666666666666668</v>
          </cell>
          <cell r="T1556">
            <v>3</v>
          </cell>
          <cell r="U1556">
            <v>2</v>
          </cell>
          <cell r="V1556">
            <v>-1</v>
          </cell>
          <cell r="W1556">
            <v>39</v>
          </cell>
          <cell r="X1556">
            <v>43970</v>
          </cell>
        </row>
        <row r="1557">
          <cell r="A1557" t="str">
            <v>694416</v>
          </cell>
          <cell r="B1557" t="str">
            <v xml:space="preserve">NANDAR SUGIONO    </v>
          </cell>
          <cell r="C1557" t="str">
            <v>10</v>
          </cell>
          <cell r="D1557" t="str">
            <v>01/10/2002</v>
          </cell>
          <cell r="E1557" t="str">
            <v>PMK. S D S  TA</v>
          </cell>
          <cell r="F1557" t="str">
            <v>10</v>
          </cell>
          <cell r="G1557" t="str">
            <v>16/09/2002</v>
          </cell>
          <cell r="H1557">
            <v>23203</v>
          </cell>
          <cell r="I1557" t="str">
            <v>0000056655</v>
          </cell>
          <cell r="J1557" t="str">
            <v>SMA</v>
          </cell>
          <cell r="K1557" t="str">
            <v>S.M.A-B/PASPAL</v>
          </cell>
          <cell r="L1557" t="str">
            <v>PLAJU</v>
          </cell>
          <cell r="M1557" t="str">
            <v>18/11/1985</v>
          </cell>
          <cell r="N1557" t="str">
            <v>E13132</v>
          </cell>
          <cell r="O1557" t="str">
            <v>TA/PTA</v>
          </cell>
          <cell r="P1557">
            <v>6</v>
          </cell>
          <cell r="Q1557">
            <v>5</v>
          </cell>
          <cell r="R1557">
            <v>5</v>
          </cell>
          <cell r="S1557">
            <v>16.666666666666668</v>
          </cell>
          <cell r="T1557">
            <v>3</v>
          </cell>
          <cell r="U1557">
            <v>2</v>
          </cell>
          <cell r="V1557">
            <v>0</v>
          </cell>
          <cell r="W1557">
            <v>41</v>
          </cell>
          <cell r="X1557">
            <v>43292</v>
          </cell>
        </row>
        <row r="1558">
          <cell r="A1558" t="str">
            <v>694424</v>
          </cell>
          <cell r="B1558" t="str">
            <v xml:space="preserve">MUHAMMAD SUYANTO    </v>
          </cell>
          <cell r="C1558" t="str">
            <v>10</v>
          </cell>
          <cell r="D1558" t="str">
            <v>01/04/2003</v>
          </cell>
          <cell r="E1558" t="str">
            <v>PMK. F R D  TA</v>
          </cell>
          <cell r="F1558" t="str">
            <v>10</v>
          </cell>
          <cell r="G1558" t="str">
            <v>16/09/2002</v>
          </cell>
          <cell r="H1558">
            <v>22287</v>
          </cell>
          <cell r="I1558" t="str">
            <v>0000056655</v>
          </cell>
          <cell r="J1558" t="str">
            <v>SMK</v>
          </cell>
          <cell r="K1558" t="str">
            <v>S.T.M  LISTRIK</v>
          </cell>
          <cell r="L1558" t="str">
            <v>PLAJU</v>
          </cell>
          <cell r="M1558" t="str">
            <v>18/11/1985</v>
          </cell>
          <cell r="N1558" t="str">
            <v>E13132</v>
          </cell>
          <cell r="O1558" t="str">
            <v>TA/PTA</v>
          </cell>
          <cell r="P1558">
            <v>6</v>
          </cell>
          <cell r="Q1558">
            <v>5</v>
          </cell>
          <cell r="R1558">
            <v>5</v>
          </cell>
          <cell r="S1558">
            <v>16.666666666666668</v>
          </cell>
          <cell r="T1558">
            <v>3</v>
          </cell>
          <cell r="U1558">
            <v>2</v>
          </cell>
          <cell r="V1558">
            <v>0</v>
          </cell>
          <cell r="W1558">
            <v>43</v>
          </cell>
          <cell r="X1558">
            <v>42375</v>
          </cell>
        </row>
        <row r="1559">
          <cell r="A1559" t="str">
            <v>694432</v>
          </cell>
          <cell r="B1559" t="str">
            <v xml:space="preserve">ERWIN DHARMAWISMI L  A.MD  </v>
          </cell>
          <cell r="C1559" t="str">
            <v>10</v>
          </cell>
          <cell r="D1559" t="str">
            <v>01/04/2003</v>
          </cell>
          <cell r="E1559" t="str">
            <v>AST. JAGA AREA-1 PLAJU</v>
          </cell>
          <cell r="F1559" t="str">
            <v>09</v>
          </cell>
          <cell r="G1559" t="str">
            <v>01/09/2003</v>
          </cell>
          <cell r="H1559">
            <v>21484</v>
          </cell>
          <cell r="I1559" t="str">
            <v>0000065555</v>
          </cell>
          <cell r="J1559" t="str">
            <v>D3</v>
          </cell>
          <cell r="K1559" t="str">
            <v>AKA.III / PENGOLAHAN</v>
          </cell>
          <cell r="L1559" t="str">
            <v>SUNGAI GERONG</v>
          </cell>
          <cell r="M1559" t="str">
            <v>18/11/1985</v>
          </cell>
          <cell r="N1559" t="str">
            <v>E13119</v>
          </cell>
          <cell r="O1559" t="str">
            <v>I T P</v>
          </cell>
          <cell r="P1559">
            <v>5</v>
          </cell>
          <cell r="Q1559">
            <v>5</v>
          </cell>
          <cell r="R1559">
            <v>5</v>
          </cell>
          <cell r="S1559">
            <v>15</v>
          </cell>
          <cell r="T1559">
            <v>6</v>
          </cell>
          <cell r="U1559">
            <v>1</v>
          </cell>
          <cell r="V1559">
            <v>-1</v>
          </cell>
          <cell r="W1559">
            <v>46</v>
          </cell>
          <cell r="X1559">
            <v>41573</v>
          </cell>
        </row>
        <row r="1560">
          <cell r="A1560" t="str">
            <v>694449</v>
          </cell>
          <cell r="B1560" t="str">
            <v xml:space="preserve">HERRY ROESLY  A.MA  </v>
          </cell>
          <cell r="C1560" t="str">
            <v>11</v>
          </cell>
          <cell r="D1560" t="str">
            <v>01/04/1999</v>
          </cell>
          <cell r="E1560" t="str">
            <v>PMK. BOILER 9-11</v>
          </cell>
          <cell r="F1560" t="str">
            <v>10</v>
          </cell>
          <cell r="G1560" t="str">
            <v>01/04/2002</v>
          </cell>
          <cell r="H1560">
            <v>20354</v>
          </cell>
          <cell r="I1560" t="str">
            <v>0000054555</v>
          </cell>
          <cell r="J1560" t="str">
            <v>D2</v>
          </cell>
          <cell r="K1560" t="str">
            <v>AKA UTILITIES II</v>
          </cell>
          <cell r="L1560" t="str">
            <v>PLAJU</v>
          </cell>
          <cell r="M1560" t="str">
            <v>18/11/1985</v>
          </cell>
          <cell r="N1560" t="str">
            <v>E13118</v>
          </cell>
          <cell r="O1560" t="str">
            <v>U T L</v>
          </cell>
          <cell r="P1560">
            <v>5</v>
          </cell>
          <cell r="Q1560">
            <v>5</v>
          </cell>
          <cell r="R1560">
            <v>5</v>
          </cell>
          <cell r="S1560">
            <v>15</v>
          </cell>
          <cell r="T1560">
            <v>5</v>
          </cell>
          <cell r="U1560">
            <v>2</v>
          </cell>
          <cell r="V1560">
            <v>-1</v>
          </cell>
          <cell r="W1560">
            <v>49</v>
          </cell>
          <cell r="X1560">
            <v>40443</v>
          </cell>
        </row>
        <row r="1561">
          <cell r="A1561" t="str">
            <v>694457</v>
          </cell>
          <cell r="B1561" t="str">
            <v xml:space="preserve">INDHI HARTO  S.T  </v>
          </cell>
          <cell r="C1561" t="str">
            <v>10</v>
          </cell>
          <cell r="D1561" t="str">
            <v>01/10/2001</v>
          </cell>
          <cell r="E1561" t="str">
            <v>AST. JAGA PTA</v>
          </cell>
          <cell r="F1561" t="str">
            <v>08</v>
          </cell>
          <cell r="G1561" t="str">
            <v>16/09/2002</v>
          </cell>
          <cell r="H1561">
            <v>21679</v>
          </cell>
          <cell r="I1561" t="str">
            <v>0000066666</v>
          </cell>
          <cell r="J1561" t="str">
            <v>S1</v>
          </cell>
          <cell r="K1561" t="str">
            <v>TEKNIK KIMIA</v>
          </cell>
          <cell r="L1561" t="str">
            <v>PLAJU</v>
          </cell>
          <cell r="M1561" t="str">
            <v>18/11/1985</v>
          </cell>
          <cell r="N1561" t="str">
            <v>E13132</v>
          </cell>
          <cell r="O1561" t="str">
            <v>TA/PTA</v>
          </cell>
          <cell r="P1561">
            <v>6</v>
          </cell>
          <cell r="Q1561">
            <v>6</v>
          </cell>
          <cell r="R1561">
            <v>6</v>
          </cell>
          <cell r="S1561">
            <v>20</v>
          </cell>
          <cell r="T1561">
            <v>7</v>
          </cell>
          <cell r="U1561">
            <v>2</v>
          </cell>
          <cell r="V1561">
            <v>-2</v>
          </cell>
          <cell r="W1561">
            <v>45</v>
          </cell>
          <cell r="X1561">
            <v>41768</v>
          </cell>
        </row>
        <row r="1562">
          <cell r="A1562" t="str">
            <v>694465</v>
          </cell>
          <cell r="B1562" t="str">
            <v xml:space="preserve">ODI JUHDI    </v>
          </cell>
          <cell r="C1562" t="str">
            <v>10</v>
          </cell>
          <cell r="D1562" t="str">
            <v>01/04/2002</v>
          </cell>
          <cell r="E1562" t="str">
            <v>AST. JAGA PTA</v>
          </cell>
          <cell r="F1562" t="str">
            <v>08</v>
          </cell>
          <cell r="G1562" t="str">
            <v>08/08/2003</v>
          </cell>
          <cell r="H1562">
            <v>22868</v>
          </cell>
          <cell r="I1562" t="str">
            <v>0000056655</v>
          </cell>
          <cell r="J1562" t="str">
            <v>SMK</v>
          </cell>
          <cell r="K1562" t="str">
            <v>S.T.M  MESIN</v>
          </cell>
          <cell r="L1562" t="str">
            <v>PLAJU</v>
          </cell>
          <cell r="M1562" t="str">
            <v>18/11/1985</v>
          </cell>
          <cell r="N1562" t="str">
            <v>E13132</v>
          </cell>
          <cell r="O1562" t="str">
            <v>TA/PTA</v>
          </cell>
          <cell r="P1562">
            <v>6</v>
          </cell>
          <cell r="Q1562">
            <v>5</v>
          </cell>
          <cell r="R1562">
            <v>5</v>
          </cell>
          <cell r="S1562">
            <v>16.666666666666668</v>
          </cell>
          <cell r="T1562">
            <v>3</v>
          </cell>
          <cell r="U1562">
            <v>1</v>
          </cell>
          <cell r="V1562">
            <v>-2</v>
          </cell>
          <cell r="W1562">
            <v>42</v>
          </cell>
          <cell r="X1562">
            <v>42957</v>
          </cell>
        </row>
        <row r="1563">
          <cell r="A1563" t="str">
            <v>694473</v>
          </cell>
          <cell r="B1563" t="str">
            <v xml:space="preserve">HERU BERMANTIYO    </v>
          </cell>
          <cell r="C1563" t="str">
            <v>11</v>
          </cell>
          <cell r="D1563" t="str">
            <v>01/10/1999</v>
          </cell>
          <cell r="E1563" t="str">
            <v>AST.TATA LAKSANA</v>
          </cell>
          <cell r="F1563" t="str">
            <v>08</v>
          </cell>
          <cell r="G1563" t="str">
            <v>09/09/2003</v>
          </cell>
          <cell r="H1563">
            <v>23334</v>
          </cell>
          <cell r="I1563" t="str">
            <v>0000055545</v>
          </cell>
          <cell r="J1563" t="str">
            <v>SMK</v>
          </cell>
          <cell r="K1563" t="str">
            <v>S T M / MESIN</v>
          </cell>
          <cell r="L1563" t="str">
            <v>PLAJU</v>
          </cell>
          <cell r="M1563" t="str">
            <v>18/11/1985</v>
          </cell>
          <cell r="N1563" t="str">
            <v>E13740</v>
          </cell>
          <cell r="O1563" t="str">
            <v>O &amp; P</v>
          </cell>
          <cell r="P1563">
            <v>5</v>
          </cell>
          <cell r="Q1563">
            <v>4</v>
          </cell>
          <cell r="R1563">
            <v>5</v>
          </cell>
          <cell r="S1563">
            <v>13.333333333333334</v>
          </cell>
          <cell r="T1563">
            <v>3</v>
          </cell>
          <cell r="U1563">
            <v>1</v>
          </cell>
          <cell r="V1563">
            <v>-3</v>
          </cell>
          <cell r="W1563">
            <v>41</v>
          </cell>
          <cell r="X1563">
            <v>43423</v>
          </cell>
        </row>
        <row r="1564">
          <cell r="A1564" t="str">
            <v>694481</v>
          </cell>
          <cell r="B1564" t="str">
            <v xml:space="preserve">UUS RUSDIYANA  S.T  </v>
          </cell>
          <cell r="C1564" t="str">
            <v>10</v>
          </cell>
          <cell r="D1564" t="str">
            <v>01/10/2001</v>
          </cell>
          <cell r="E1564" t="str">
            <v>AST. CONSOLE PTA</v>
          </cell>
          <cell r="F1564" t="str">
            <v>08</v>
          </cell>
          <cell r="G1564" t="str">
            <v>16/09/2002</v>
          </cell>
          <cell r="H1564">
            <v>23898</v>
          </cell>
          <cell r="I1564" t="str">
            <v>0000066666</v>
          </cell>
          <cell r="J1564" t="str">
            <v>S1</v>
          </cell>
          <cell r="K1564" t="str">
            <v>TEKNIK KIMIA</v>
          </cell>
          <cell r="L1564" t="str">
            <v>PLAJU</v>
          </cell>
          <cell r="M1564" t="str">
            <v>18/11/1985</v>
          </cell>
          <cell r="N1564" t="str">
            <v>E13132</v>
          </cell>
          <cell r="O1564" t="str">
            <v>TA/PTA</v>
          </cell>
          <cell r="P1564">
            <v>6</v>
          </cell>
          <cell r="Q1564">
            <v>6</v>
          </cell>
          <cell r="R1564">
            <v>6</v>
          </cell>
          <cell r="S1564">
            <v>20</v>
          </cell>
          <cell r="T1564">
            <v>7</v>
          </cell>
          <cell r="U1564">
            <v>2</v>
          </cell>
          <cell r="V1564">
            <v>-2</v>
          </cell>
          <cell r="W1564">
            <v>39</v>
          </cell>
          <cell r="X1564">
            <v>43987</v>
          </cell>
        </row>
        <row r="1565">
          <cell r="A1565" t="str">
            <v>694498</v>
          </cell>
          <cell r="B1565" t="str">
            <v xml:space="preserve">EDI PURNOMO  S.T  </v>
          </cell>
          <cell r="C1565" t="str">
            <v>10</v>
          </cell>
          <cell r="D1565" t="str">
            <v>01/04/2001</v>
          </cell>
          <cell r="E1565" t="str">
            <v>AST. CONSOLE TA</v>
          </cell>
          <cell r="F1565" t="str">
            <v>08</v>
          </cell>
          <cell r="G1565" t="str">
            <v>16/09/2002</v>
          </cell>
          <cell r="H1565">
            <v>23303</v>
          </cell>
          <cell r="I1565" t="str">
            <v>0000076666</v>
          </cell>
          <cell r="J1565" t="str">
            <v>S1</v>
          </cell>
          <cell r="K1565" t="str">
            <v>TEKNIK MESIN</v>
          </cell>
          <cell r="L1565" t="str">
            <v>PLAJU</v>
          </cell>
          <cell r="M1565" t="str">
            <v>18/11/1985</v>
          </cell>
          <cell r="N1565" t="str">
            <v>E13132</v>
          </cell>
          <cell r="O1565" t="str">
            <v>TA/PTA</v>
          </cell>
          <cell r="P1565">
            <v>6</v>
          </cell>
          <cell r="Q1565">
            <v>6</v>
          </cell>
          <cell r="R1565">
            <v>6</v>
          </cell>
          <cell r="S1565">
            <v>20</v>
          </cell>
          <cell r="T1565">
            <v>7</v>
          </cell>
          <cell r="U1565">
            <v>2</v>
          </cell>
          <cell r="V1565">
            <v>-2</v>
          </cell>
          <cell r="W1565">
            <v>41</v>
          </cell>
          <cell r="X1565">
            <v>43392</v>
          </cell>
        </row>
        <row r="1566">
          <cell r="A1566" t="str">
            <v>694505</v>
          </cell>
          <cell r="B1566" t="str">
            <v xml:space="preserve">TAUFIQ  A.MA  </v>
          </cell>
          <cell r="C1566" t="str">
            <v>10</v>
          </cell>
          <cell r="D1566" t="str">
            <v>01/04/2002</v>
          </cell>
          <cell r="E1566" t="str">
            <v>AST. CONSOLE PTA</v>
          </cell>
          <cell r="F1566" t="str">
            <v>08</v>
          </cell>
          <cell r="G1566" t="str">
            <v>16/09/2002</v>
          </cell>
          <cell r="H1566">
            <v>22529</v>
          </cell>
          <cell r="I1566" t="str">
            <v>0000066666</v>
          </cell>
          <cell r="J1566" t="str">
            <v>D2</v>
          </cell>
          <cell r="K1566" t="str">
            <v>AKA PENGOL/KIL II</v>
          </cell>
          <cell r="L1566" t="str">
            <v>PLAJU</v>
          </cell>
          <cell r="M1566" t="str">
            <v>18/11/1985</v>
          </cell>
          <cell r="N1566" t="str">
            <v>E13132</v>
          </cell>
          <cell r="O1566" t="str">
            <v>TA/PTA</v>
          </cell>
          <cell r="P1566">
            <v>6</v>
          </cell>
          <cell r="Q1566">
            <v>6</v>
          </cell>
          <cell r="R1566">
            <v>6</v>
          </cell>
          <cell r="S1566">
            <v>20</v>
          </cell>
          <cell r="T1566">
            <v>5</v>
          </cell>
          <cell r="U1566">
            <v>2</v>
          </cell>
          <cell r="V1566">
            <v>-2</v>
          </cell>
          <cell r="W1566">
            <v>43</v>
          </cell>
          <cell r="X1566">
            <v>42618</v>
          </cell>
        </row>
        <row r="1567">
          <cell r="A1567" t="str">
            <v>694513</v>
          </cell>
          <cell r="B1567" t="str">
            <v xml:space="preserve">H. YUSNIZAR UMAR  DRS  </v>
          </cell>
          <cell r="C1567" t="str">
            <v>04</v>
          </cell>
          <cell r="D1567" t="str">
            <v>01/10/2000</v>
          </cell>
          <cell r="E1567" t="str">
            <v>KA. BAG. HIK</v>
          </cell>
          <cell r="F1567" t="str">
            <v>03</v>
          </cell>
          <cell r="G1567" t="str">
            <v>24/06/2003</v>
          </cell>
          <cell r="H1567">
            <v>18492</v>
          </cell>
          <cell r="I1567" t="str">
            <v>0000066666</v>
          </cell>
          <cell r="J1567" t="str">
            <v>S1</v>
          </cell>
          <cell r="K1567" t="str">
            <v>TARBIYAH</v>
          </cell>
          <cell r="L1567" t="str">
            <v>PLAJU</v>
          </cell>
          <cell r="M1567" t="str">
            <v>30/12/1985</v>
          </cell>
          <cell r="N1567" t="str">
            <v>E13730</v>
          </cell>
          <cell r="O1567" t="str">
            <v>H I K</v>
          </cell>
          <cell r="P1567">
            <v>6</v>
          </cell>
          <cell r="Q1567">
            <v>6</v>
          </cell>
          <cell r="R1567">
            <v>6</v>
          </cell>
          <cell r="S1567">
            <v>20</v>
          </cell>
          <cell r="T1567">
            <v>7</v>
          </cell>
          <cell r="U1567">
            <v>1</v>
          </cell>
          <cell r="V1567">
            <v>-1</v>
          </cell>
          <cell r="W1567">
            <v>54</v>
          </cell>
          <cell r="X1567">
            <v>38581</v>
          </cell>
        </row>
        <row r="1568">
          <cell r="A1568" t="str">
            <v>695518</v>
          </cell>
          <cell r="B1568" t="str">
            <v xml:space="preserve">E L V I N  S.T  </v>
          </cell>
          <cell r="C1568" t="str">
            <v>10</v>
          </cell>
          <cell r="D1568" t="str">
            <v>01/10/2001</v>
          </cell>
          <cell r="E1568" t="str">
            <v>AST. CONSOLE TA</v>
          </cell>
          <cell r="F1568" t="str">
            <v>08</v>
          </cell>
          <cell r="G1568" t="str">
            <v>16/09/2002</v>
          </cell>
          <cell r="H1568">
            <v>23136</v>
          </cell>
          <cell r="I1568" t="str">
            <v>0000066666</v>
          </cell>
          <cell r="J1568" t="str">
            <v>S1</v>
          </cell>
          <cell r="K1568" t="str">
            <v>TEKNIK KIMIA</v>
          </cell>
          <cell r="L1568" t="str">
            <v>PLAJU</v>
          </cell>
          <cell r="M1568" t="str">
            <v>18/11/1985</v>
          </cell>
          <cell r="N1568" t="str">
            <v>E13132</v>
          </cell>
          <cell r="O1568" t="str">
            <v>TA/PTA</v>
          </cell>
          <cell r="P1568">
            <v>6</v>
          </cell>
          <cell r="Q1568">
            <v>6</v>
          </cell>
          <cell r="R1568">
            <v>6</v>
          </cell>
          <cell r="S1568">
            <v>20</v>
          </cell>
          <cell r="T1568">
            <v>7</v>
          </cell>
          <cell r="U1568">
            <v>2</v>
          </cell>
          <cell r="V1568">
            <v>-2</v>
          </cell>
          <cell r="W1568">
            <v>41</v>
          </cell>
          <cell r="X1568">
            <v>43225</v>
          </cell>
        </row>
        <row r="1569">
          <cell r="A1569" t="str">
            <v>695526</v>
          </cell>
          <cell r="B1569" t="str">
            <v xml:space="preserve">ESRON  S  A.MD  </v>
          </cell>
          <cell r="C1569" t="str">
            <v>10</v>
          </cell>
          <cell r="D1569" t="str">
            <v>01/04/2003</v>
          </cell>
          <cell r="E1569" t="str">
            <v>PMK. DEMIN PLANT</v>
          </cell>
          <cell r="F1569" t="str">
            <v>10</v>
          </cell>
          <cell r="G1569" t="str">
            <v>03/01/2000</v>
          </cell>
          <cell r="H1569">
            <v>22154</v>
          </cell>
          <cell r="I1569" t="str">
            <v>0000045565</v>
          </cell>
          <cell r="J1569" t="str">
            <v>D3</v>
          </cell>
          <cell r="K1569" t="str">
            <v>AKA TEKNIK UTILITIES III</v>
          </cell>
          <cell r="L1569" t="str">
            <v>PLAJU</v>
          </cell>
          <cell r="M1569" t="str">
            <v>18/11/1985</v>
          </cell>
          <cell r="N1569" t="str">
            <v>E13118</v>
          </cell>
          <cell r="O1569" t="str">
            <v>U T L</v>
          </cell>
          <cell r="P1569">
            <v>5</v>
          </cell>
          <cell r="Q1569">
            <v>6</v>
          </cell>
          <cell r="R1569">
            <v>5</v>
          </cell>
          <cell r="S1569">
            <v>16.666666666666668</v>
          </cell>
          <cell r="T1569">
            <v>6</v>
          </cell>
          <cell r="U1569">
            <v>4</v>
          </cell>
          <cell r="V1569">
            <v>0</v>
          </cell>
          <cell r="W1569">
            <v>44</v>
          </cell>
          <cell r="X1569">
            <v>42242</v>
          </cell>
        </row>
        <row r="1570">
          <cell r="A1570" t="str">
            <v>695534</v>
          </cell>
          <cell r="B1570" t="str">
            <v xml:space="preserve">EDDY MARTIN  DRS  </v>
          </cell>
          <cell r="C1570" t="str">
            <v>08</v>
          </cell>
          <cell r="D1570" t="str">
            <v>01/10/2002</v>
          </cell>
          <cell r="E1570" t="str">
            <v>PWS. KESEJAHTERAAN SOSIAL</v>
          </cell>
          <cell r="F1570" t="str">
            <v>06</v>
          </cell>
          <cell r="G1570" t="str">
            <v>16/04/2003</v>
          </cell>
          <cell r="H1570">
            <v>21472</v>
          </cell>
          <cell r="I1570" t="str">
            <v>0000056666</v>
          </cell>
          <cell r="J1570" t="str">
            <v>S1</v>
          </cell>
          <cell r="K1570" t="str">
            <v>EKONOMI MANAGEMENT</v>
          </cell>
          <cell r="L1570" t="str">
            <v>PLAJU</v>
          </cell>
          <cell r="M1570" t="str">
            <v>18/11/1985</v>
          </cell>
          <cell r="N1570" t="str">
            <v>E13730</v>
          </cell>
          <cell r="O1570" t="str">
            <v>H I K</v>
          </cell>
          <cell r="P1570">
            <v>6</v>
          </cell>
          <cell r="Q1570">
            <v>6</v>
          </cell>
          <cell r="R1570">
            <v>6</v>
          </cell>
          <cell r="S1570">
            <v>20</v>
          </cell>
          <cell r="T1570">
            <v>7</v>
          </cell>
          <cell r="U1570">
            <v>1</v>
          </cell>
          <cell r="V1570">
            <v>-2</v>
          </cell>
          <cell r="W1570">
            <v>46</v>
          </cell>
          <cell r="X1570">
            <v>41561</v>
          </cell>
        </row>
        <row r="1571">
          <cell r="A1571" t="str">
            <v>695542</v>
          </cell>
          <cell r="B1571" t="str">
            <v xml:space="preserve">SAMSUHA  A.MD  </v>
          </cell>
          <cell r="C1571" t="str">
            <v>10</v>
          </cell>
          <cell r="D1571" t="str">
            <v>01/10/2001</v>
          </cell>
          <cell r="E1571" t="str">
            <v>AST. CONSOLE PTA</v>
          </cell>
          <cell r="F1571" t="str">
            <v>08</v>
          </cell>
          <cell r="G1571" t="str">
            <v>16/09/2002</v>
          </cell>
          <cell r="H1571">
            <v>23513</v>
          </cell>
          <cell r="I1571" t="str">
            <v>0000076556</v>
          </cell>
          <cell r="J1571" t="str">
            <v>D3</v>
          </cell>
          <cell r="K1571" t="str">
            <v>AKA PENG/KIL III</v>
          </cell>
          <cell r="L1571" t="str">
            <v>PLAJU</v>
          </cell>
          <cell r="M1571" t="str">
            <v>18/11/1985</v>
          </cell>
          <cell r="N1571" t="str">
            <v>E13132</v>
          </cell>
          <cell r="O1571" t="str">
            <v>TA/PTA</v>
          </cell>
          <cell r="P1571">
            <v>5</v>
          </cell>
          <cell r="Q1571">
            <v>5</v>
          </cell>
          <cell r="R1571">
            <v>6</v>
          </cell>
          <cell r="S1571">
            <v>16.666666666666668</v>
          </cell>
          <cell r="T1571">
            <v>6</v>
          </cell>
          <cell r="U1571">
            <v>2</v>
          </cell>
          <cell r="V1571">
            <v>-2</v>
          </cell>
          <cell r="W1571">
            <v>40</v>
          </cell>
          <cell r="X1571">
            <v>43601</v>
          </cell>
        </row>
        <row r="1572">
          <cell r="A1572" t="str">
            <v>695559</v>
          </cell>
          <cell r="B1572" t="str">
            <v xml:space="preserve">NONO SUYATNO    </v>
          </cell>
          <cell r="C1572" t="str">
            <v>10</v>
          </cell>
          <cell r="D1572" t="str">
            <v>01/10/2001</v>
          </cell>
          <cell r="E1572" t="str">
            <v>AST. JAGA PTA</v>
          </cell>
          <cell r="F1572" t="str">
            <v>08</v>
          </cell>
          <cell r="G1572" t="str">
            <v>16/09/2002</v>
          </cell>
          <cell r="H1572">
            <v>23065</v>
          </cell>
          <cell r="I1572" t="str">
            <v>0000066666</v>
          </cell>
          <cell r="J1572" t="str">
            <v>SMA</v>
          </cell>
          <cell r="K1572" t="str">
            <v>S.M.A-C/SOSIAL</v>
          </cell>
          <cell r="L1572" t="str">
            <v>PLAJU</v>
          </cell>
          <cell r="M1572" t="str">
            <v>18/11/1985</v>
          </cell>
          <cell r="N1572" t="str">
            <v>E13132</v>
          </cell>
          <cell r="O1572" t="str">
            <v>TA/PTA</v>
          </cell>
          <cell r="P1572">
            <v>6</v>
          </cell>
          <cell r="Q1572">
            <v>6</v>
          </cell>
          <cell r="R1572">
            <v>6</v>
          </cell>
          <cell r="S1572">
            <v>20</v>
          </cell>
          <cell r="T1572">
            <v>3</v>
          </cell>
          <cell r="U1572">
            <v>2</v>
          </cell>
          <cell r="V1572">
            <v>-2</v>
          </cell>
          <cell r="W1572">
            <v>41</v>
          </cell>
          <cell r="X1572">
            <v>43154</v>
          </cell>
        </row>
        <row r="1573">
          <cell r="A1573" t="str">
            <v>695567</v>
          </cell>
          <cell r="B1573" t="str">
            <v xml:space="preserve">UMAR SAGA    </v>
          </cell>
          <cell r="C1573" t="str">
            <v>10</v>
          </cell>
          <cell r="D1573" t="str">
            <v>01/04/2002</v>
          </cell>
          <cell r="E1573" t="str">
            <v>AST. CONSOLE PTA</v>
          </cell>
          <cell r="F1573" t="str">
            <v>08</v>
          </cell>
          <cell r="G1573" t="str">
            <v>08/08/2003</v>
          </cell>
          <cell r="H1573">
            <v>23334</v>
          </cell>
          <cell r="I1573" t="str">
            <v>0000066666</v>
          </cell>
          <cell r="J1573" t="str">
            <v>SMA</v>
          </cell>
          <cell r="K1573" t="str">
            <v>SMA/PASPAL/IPA</v>
          </cell>
          <cell r="L1573" t="str">
            <v>PLAJU</v>
          </cell>
          <cell r="M1573" t="str">
            <v>18/11/1985</v>
          </cell>
          <cell r="N1573" t="str">
            <v>E13132</v>
          </cell>
          <cell r="O1573" t="str">
            <v>TA/PTA</v>
          </cell>
          <cell r="P1573">
            <v>6</v>
          </cell>
          <cell r="Q1573">
            <v>6</v>
          </cell>
          <cell r="R1573">
            <v>6</v>
          </cell>
          <cell r="S1573">
            <v>20</v>
          </cell>
          <cell r="T1573">
            <v>3</v>
          </cell>
          <cell r="U1573">
            <v>1</v>
          </cell>
          <cell r="V1573">
            <v>-2</v>
          </cell>
          <cell r="W1573">
            <v>41</v>
          </cell>
          <cell r="X1573">
            <v>43423</v>
          </cell>
        </row>
        <row r="1574">
          <cell r="A1574" t="str">
            <v>695575</v>
          </cell>
          <cell r="B1574" t="str">
            <v xml:space="preserve">SUHAILI    </v>
          </cell>
          <cell r="C1574" t="str">
            <v>11</v>
          </cell>
          <cell r="D1574" t="str">
            <v>01/04/2002</v>
          </cell>
          <cell r="E1574" t="str">
            <v>OPR. DISTILASI</v>
          </cell>
          <cell r="F1574" t="str">
            <v>11</v>
          </cell>
          <cell r="G1574" t="str">
            <v>03/01/2000</v>
          </cell>
          <cell r="H1574">
            <v>21955</v>
          </cell>
          <cell r="I1574" t="str">
            <v>0000055654</v>
          </cell>
          <cell r="J1574" t="str">
            <v>SMK</v>
          </cell>
          <cell r="K1574" t="str">
            <v>S.T.M  MESIN</v>
          </cell>
          <cell r="L1574" t="str">
            <v>PLAJU</v>
          </cell>
          <cell r="M1574" t="str">
            <v>18/11/1985</v>
          </cell>
          <cell r="N1574" t="str">
            <v>E13111</v>
          </cell>
          <cell r="O1574" t="str">
            <v>CD &amp; GP</v>
          </cell>
          <cell r="P1574">
            <v>6</v>
          </cell>
          <cell r="Q1574">
            <v>5</v>
          </cell>
          <cell r="R1574">
            <v>4</v>
          </cell>
          <cell r="S1574">
            <v>15</v>
          </cell>
          <cell r="T1574">
            <v>3</v>
          </cell>
          <cell r="U1574">
            <v>4</v>
          </cell>
          <cell r="V1574">
            <v>0</v>
          </cell>
          <cell r="W1574">
            <v>44</v>
          </cell>
          <cell r="X1574">
            <v>42044</v>
          </cell>
        </row>
        <row r="1575">
          <cell r="A1575" t="str">
            <v>695583</v>
          </cell>
          <cell r="B1575" t="str">
            <v xml:space="preserve">SYARIPUDIN    </v>
          </cell>
          <cell r="C1575" t="str">
            <v>11</v>
          </cell>
          <cell r="D1575" t="str">
            <v>01/10/2001</v>
          </cell>
          <cell r="E1575" t="str">
            <v>OPR. W H R U</v>
          </cell>
          <cell r="F1575" t="str">
            <v>11</v>
          </cell>
          <cell r="G1575" t="str">
            <v>03/01/2000</v>
          </cell>
          <cell r="H1575">
            <v>21428</v>
          </cell>
          <cell r="I1575" t="str">
            <v>0000056665</v>
          </cell>
          <cell r="J1575" t="str">
            <v>SMK</v>
          </cell>
          <cell r="K1575" t="str">
            <v>S.T.M  MESIN</v>
          </cell>
          <cell r="L1575" t="str">
            <v>PLAJU</v>
          </cell>
          <cell r="M1575" t="str">
            <v>18/11/1985</v>
          </cell>
          <cell r="N1575" t="str">
            <v>E13118</v>
          </cell>
          <cell r="O1575" t="str">
            <v>U T L</v>
          </cell>
          <cell r="P1575">
            <v>6</v>
          </cell>
          <cell r="Q1575">
            <v>6</v>
          </cell>
          <cell r="R1575">
            <v>5</v>
          </cell>
          <cell r="S1575">
            <v>18.333333333333332</v>
          </cell>
          <cell r="T1575">
            <v>3</v>
          </cell>
          <cell r="U1575">
            <v>4</v>
          </cell>
          <cell r="V1575">
            <v>0</v>
          </cell>
          <cell r="W1575">
            <v>46</v>
          </cell>
          <cell r="X1575">
            <v>41517</v>
          </cell>
        </row>
        <row r="1576">
          <cell r="A1576" t="str">
            <v>695591</v>
          </cell>
          <cell r="B1576" t="str">
            <v xml:space="preserve">AHMAD KOSASIH    </v>
          </cell>
          <cell r="C1576" t="str">
            <v>11</v>
          </cell>
          <cell r="D1576" t="str">
            <v>01/10/2001</v>
          </cell>
          <cell r="E1576" t="str">
            <v>OPR. WHRU</v>
          </cell>
          <cell r="F1576" t="str">
            <v>11</v>
          </cell>
          <cell r="G1576" t="str">
            <v>01/04/2002</v>
          </cell>
          <cell r="H1576">
            <v>21808</v>
          </cell>
          <cell r="I1576" t="str">
            <v>0000046655</v>
          </cell>
          <cell r="J1576" t="str">
            <v>SMK</v>
          </cell>
          <cell r="K1576" t="str">
            <v>S T M / MESIN</v>
          </cell>
          <cell r="L1576" t="str">
            <v>PLAJU</v>
          </cell>
          <cell r="M1576" t="str">
            <v>18/11/1985</v>
          </cell>
          <cell r="N1576" t="str">
            <v>E13118</v>
          </cell>
          <cell r="O1576" t="str">
            <v>U T L</v>
          </cell>
          <cell r="P1576">
            <v>6</v>
          </cell>
          <cell r="Q1576">
            <v>5</v>
          </cell>
          <cell r="R1576">
            <v>5</v>
          </cell>
          <cell r="S1576">
            <v>16.666666666666668</v>
          </cell>
          <cell r="T1576">
            <v>3</v>
          </cell>
          <cell r="U1576">
            <v>2</v>
          </cell>
          <cell r="V1576">
            <v>0</v>
          </cell>
          <cell r="W1576">
            <v>45</v>
          </cell>
          <cell r="X1576">
            <v>41897</v>
          </cell>
        </row>
        <row r="1577">
          <cell r="A1577" t="str">
            <v>695607</v>
          </cell>
          <cell r="B1577" t="str">
            <v xml:space="preserve">G.W.E. NENDISSA    </v>
          </cell>
          <cell r="C1577" t="str">
            <v>11</v>
          </cell>
          <cell r="D1577" t="str">
            <v>01/04/2002</v>
          </cell>
          <cell r="E1577" t="str">
            <v>OPR. TANK RPM - R</v>
          </cell>
          <cell r="F1577" t="str">
            <v>11</v>
          </cell>
          <cell r="G1577" t="str">
            <v>03/01/2000</v>
          </cell>
          <cell r="H1577">
            <v>22594</v>
          </cell>
          <cell r="I1577" t="str">
            <v>0000055655</v>
          </cell>
          <cell r="J1577" t="str">
            <v>SMA</v>
          </cell>
          <cell r="K1577" t="str">
            <v>S.M.A-C/SOSIAL</v>
          </cell>
          <cell r="L1577" t="str">
            <v>PLAJU</v>
          </cell>
          <cell r="M1577" t="str">
            <v>18/11/1985</v>
          </cell>
          <cell r="N1577" t="str">
            <v>E13119</v>
          </cell>
          <cell r="O1577" t="str">
            <v>I T P</v>
          </cell>
          <cell r="P1577">
            <v>6</v>
          </cell>
          <cell r="Q1577">
            <v>5</v>
          </cell>
          <cell r="R1577">
            <v>5</v>
          </cell>
          <cell r="S1577">
            <v>16.666666666666668</v>
          </cell>
          <cell r="T1577">
            <v>3</v>
          </cell>
          <cell r="U1577">
            <v>4</v>
          </cell>
          <cell r="V1577">
            <v>0</v>
          </cell>
          <cell r="W1577">
            <v>43</v>
          </cell>
          <cell r="X1577">
            <v>42683</v>
          </cell>
        </row>
        <row r="1578">
          <cell r="A1578" t="str">
            <v>695615</v>
          </cell>
          <cell r="B1578" t="str">
            <v xml:space="preserve">M. IKHSAN GANI    </v>
          </cell>
          <cell r="C1578" t="str">
            <v>11</v>
          </cell>
          <cell r="D1578" t="str">
            <v>01/10/2001</v>
          </cell>
          <cell r="E1578" t="str">
            <v>OPR. W H R U</v>
          </cell>
          <cell r="F1578" t="str">
            <v>11</v>
          </cell>
          <cell r="G1578" t="str">
            <v>03/01/2000</v>
          </cell>
          <cell r="H1578">
            <v>22286</v>
          </cell>
          <cell r="I1578" t="str">
            <v>0000056665</v>
          </cell>
          <cell r="J1578" t="str">
            <v>SMK</v>
          </cell>
          <cell r="K1578" t="str">
            <v>S.T.M. ELEKTRONIKA</v>
          </cell>
          <cell r="L1578" t="str">
            <v>PLAJU</v>
          </cell>
          <cell r="M1578" t="str">
            <v>18/11/1985</v>
          </cell>
          <cell r="N1578" t="str">
            <v>E13118</v>
          </cell>
          <cell r="O1578" t="str">
            <v>U T L</v>
          </cell>
          <cell r="P1578">
            <v>6</v>
          </cell>
          <cell r="Q1578">
            <v>6</v>
          </cell>
          <cell r="R1578">
            <v>5</v>
          </cell>
          <cell r="S1578">
            <v>18.333333333333332</v>
          </cell>
          <cell r="T1578">
            <v>3</v>
          </cell>
          <cell r="U1578">
            <v>4</v>
          </cell>
          <cell r="V1578">
            <v>0</v>
          </cell>
          <cell r="W1578">
            <v>43</v>
          </cell>
          <cell r="X1578">
            <v>42374</v>
          </cell>
        </row>
        <row r="1579">
          <cell r="A1579" t="str">
            <v>695623</v>
          </cell>
          <cell r="B1579" t="str">
            <v xml:space="preserve">SUDIRMAN    </v>
          </cell>
          <cell r="C1579" t="str">
            <v>10</v>
          </cell>
          <cell r="D1579" t="str">
            <v>01/04/2003</v>
          </cell>
          <cell r="E1579" t="str">
            <v>ANALISA MANAJEMEN KINERJA</v>
          </cell>
          <cell r="F1579" t="str">
            <v>08</v>
          </cell>
          <cell r="G1579" t="str">
            <v>09/09/2003</v>
          </cell>
          <cell r="H1579">
            <v>23325</v>
          </cell>
          <cell r="I1579" t="str">
            <v>0000066655</v>
          </cell>
          <cell r="J1579" t="str">
            <v>SMA</v>
          </cell>
          <cell r="K1579" t="str">
            <v>S.M.A-B/PASPAL</v>
          </cell>
          <cell r="L1579" t="str">
            <v>PLAJU</v>
          </cell>
          <cell r="M1579" t="str">
            <v>18/11/1985</v>
          </cell>
          <cell r="N1579" t="str">
            <v>E13720</v>
          </cell>
          <cell r="O1579" t="str">
            <v>RENBANG</v>
          </cell>
          <cell r="P1579">
            <v>6</v>
          </cell>
          <cell r="Q1579">
            <v>5</v>
          </cell>
          <cell r="R1579">
            <v>5</v>
          </cell>
          <cell r="S1579">
            <v>16.666666666666668</v>
          </cell>
          <cell r="T1579">
            <v>3</v>
          </cell>
          <cell r="U1579">
            <v>1</v>
          </cell>
          <cell r="V1579">
            <v>-2</v>
          </cell>
          <cell r="W1579">
            <v>41</v>
          </cell>
          <cell r="X1579">
            <v>43414</v>
          </cell>
        </row>
        <row r="1580">
          <cell r="A1580" t="str">
            <v>695672</v>
          </cell>
          <cell r="B1580" t="str">
            <v xml:space="preserve">NURLIANA  H.    </v>
          </cell>
          <cell r="C1580" t="str">
            <v>11</v>
          </cell>
          <cell r="D1580" t="str">
            <v>01/04/2002</v>
          </cell>
          <cell r="E1580" t="str">
            <v>AST. OPS. TELP, FAC,TELEX</v>
          </cell>
          <cell r="F1580" t="str">
            <v>09</v>
          </cell>
          <cell r="G1580" t="str">
            <v>01/10/2002</v>
          </cell>
          <cell r="H1580">
            <v>23471</v>
          </cell>
          <cell r="I1580" t="str">
            <v>0000066665</v>
          </cell>
          <cell r="J1580" t="str">
            <v>SMA</v>
          </cell>
          <cell r="K1580" t="str">
            <v>S.M.A / SOSIAL</v>
          </cell>
          <cell r="L1580" t="str">
            <v>PLAJU</v>
          </cell>
          <cell r="M1580" t="str">
            <v>01/10/1985</v>
          </cell>
          <cell r="N1580" t="str">
            <v>E13910</v>
          </cell>
          <cell r="O1580" t="str">
            <v>OPERASI</v>
          </cell>
          <cell r="P1580">
            <v>6</v>
          </cell>
          <cell r="Q1580">
            <v>6</v>
          </cell>
          <cell r="R1580">
            <v>5</v>
          </cell>
          <cell r="S1580">
            <v>18.333333333333332</v>
          </cell>
          <cell r="T1580">
            <v>3</v>
          </cell>
          <cell r="U1580">
            <v>2</v>
          </cell>
          <cell r="V1580">
            <v>-2</v>
          </cell>
          <cell r="W1580">
            <v>40</v>
          </cell>
          <cell r="X1580">
            <v>43559</v>
          </cell>
        </row>
        <row r="1581">
          <cell r="A1581" t="str">
            <v>695689</v>
          </cell>
          <cell r="B1581" t="str">
            <v xml:space="preserve">ELIANA    </v>
          </cell>
          <cell r="C1581" t="str">
            <v>11</v>
          </cell>
          <cell r="D1581" t="str">
            <v>01/10/2003</v>
          </cell>
          <cell r="E1581" t="str">
            <v>TESTER LAB AIR PL</v>
          </cell>
          <cell r="F1581" t="str">
            <v>11</v>
          </cell>
          <cell r="G1581" t="str">
            <v>03/01/2000</v>
          </cell>
          <cell r="H1581">
            <v>22305</v>
          </cell>
          <cell r="I1581" t="str">
            <v>0000055565</v>
          </cell>
          <cell r="J1581" t="str">
            <v>SMK</v>
          </cell>
          <cell r="K1581" t="str">
            <v>S.M.E.A  TATA BUKU</v>
          </cell>
          <cell r="L1581" t="str">
            <v>PLAJU</v>
          </cell>
          <cell r="M1581" t="str">
            <v>01/10/1985</v>
          </cell>
          <cell r="N1581" t="str">
            <v>E13140</v>
          </cell>
          <cell r="O1581" t="str">
            <v>LABORATORIUM</v>
          </cell>
          <cell r="P1581">
            <v>5</v>
          </cell>
          <cell r="Q1581">
            <v>6</v>
          </cell>
          <cell r="R1581">
            <v>5</v>
          </cell>
          <cell r="S1581">
            <v>16.666666666666668</v>
          </cell>
          <cell r="T1581">
            <v>3</v>
          </cell>
          <cell r="U1581">
            <v>4</v>
          </cell>
          <cell r="V1581">
            <v>0</v>
          </cell>
          <cell r="W1581">
            <v>43</v>
          </cell>
          <cell r="X1581">
            <v>42393</v>
          </cell>
        </row>
        <row r="1582">
          <cell r="A1582" t="str">
            <v>695697</v>
          </cell>
          <cell r="B1582" t="str">
            <v xml:space="preserve">SUPRI HARTINI    </v>
          </cell>
          <cell r="C1582" t="str">
            <v>11</v>
          </cell>
          <cell r="D1582" t="str">
            <v>01/04/2002</v>
          </cell>
          <cell r="E1582" t="str">
            <v>PMK. LAB GUDANG PL</v>
          </cell>
          <cell r="F1582" t="str">
            <v>10</v>
          </cell>
          <cell r="G1582" t="str">
            <v>01/12/2002</v>
          </cell>
          <cell r="H1582">
            <v>22563</v>
          </cell>
          <cell r="I1582" t="str">
            <v>0000055546</v>
          </cell>
          <cell r="J1582" t="str">
            <v>SMA</v>
          </cell>
          <cell r="K1582" t="str">
            <v>S.M.A / SOSIAL</v>
          </cell>
          <cell r="L1582" t="str">
            <v>PLAJU</v>
          </cell>
          <cell r="M1582" t="str">
            <v>01/10/1985</v>
          </cell>
          <cell r="N1582" t="str">
            <v>E13140</v>
          </cell>
          <cell r="O1582" t="str">
            <v>LABORATORIUM</v>
          </cell>
          <cell r="P1582">
            <v>5</v>
          </cell>
          <cell r="Q1582">
            <v>4</v>
          </cell>
          <cell r="R1582">
            <v>6</v>
          </cell>
          <cell r="S1582">
            <v>15</v>
          </cell>
          <cell r="T1582">
            <v>3</v>
          </cell>
          <cell r="U1582">
            <v>2</v>
          </cell>
          <cell r="V1582">
            <v>-1</v>
          </cell>
          <cell r="W1582">
            <v>43</v>
          </cell>
          <cell r="X1582">
            <v>42652</v>
          </cell>
        </row>
        <row r="1583">
          <cell r="A1583" t="str">
            <v>695704</v>
          </cell>
          <cell r="B1583" t="str">
            <v xml:space="preserve">YOSIANA TUYU  DRA  </v>
          </cell>
          <cell r="C1583" t="str">
            <v>11</v>
          </cell>
          <cell r="D1583" t="str">
            <v>01/10/2000</v>
          </cell>
          <cell r="E1583" t="str">
            <v>AST.REN &amp; ANALIS ANGGARAN</v>
          </cell>
          <cell r="F1583" t="str">
            <v>08</v>
          </cell>
          <cell r="G1583" t="str">
            <v>01/08/2003</v>
          </cell>
          <cell r="H1583">
            <v>22333</v>
          </cell>
          <cell r="I1583" t="str">
            <v>0000056555</v>
          </cell>
          <cell r="J1583" t="str">
            <v>S1</v>
          </cell>
          <cell r="K1583" t="str">
            <v>IKIP / MATEMATIKA</v>
          </cell>
          <cell r="L1583" t="str">
            <v>PLAJU</v>
          </cell>
          <cell r="M1583" t="str">
            <v>01/10/1985</v>
          </cell>
          <cell r="N1583" t="str">
            <v>E13710</v>
          </cell>
          <cell r="O1583" t="str">
            <v>P &amp; B</v>
          </cell>
          <cell r="P1583">
            <v>5</v>
          </cell>
          <cell r="Q1583">
            <v>5</v>
          </cell>
          <cell r="R1583">
            <v>5</v>
          </cell>
          <cell r="S1583">
            <v>15</v>
          </cell>
          <cell r="T1583">
            <v>7</v>
          </cell>
          <cell r="U1583">
            <v>1</v>
          </cell>
          <cell r="V1583">
            <v>-3</v>
          </cell>
          <cell r="W1583">
            <v>43</v>
          </cell>
          <cell r="X1583">
            <v>42421</v>
          </cell>
        </row>
        <row r="1584">
          <cell r="A1584" t="str">
            <v>695712</v>
          </cell>
          <cell r="B1584" t="str">
            <v xml:space="preserve">ZATININGSIH    </v>
          </cell>
          <cell r="C1584" t="str">
            <v>11</v>
          </cell>
          <cell r="D1584" t="str">
            <v>01/10/2002</v>
          </cell>
          <cell r="E1584" t="str">
            <v>PTR. ADMINISTRASI</v>
          </cell>
          <cell r="F1584" t="str">
            <v>11</v>
          </cell>
          <cell r="G1584" t="str">
            <v>03/01/2000</v>
          </cell>
          <cell r="H1584">
            <v>23021</v>
          </cell>
          <cell r="I1584" t="str">
            <v>0000066655</v>
          </cell>
          <cell r="J1584" t="str">
            <v>SMK</v>
          </cell>
          <cell r="K1584" t="str">
            <v>S.M.E.A  TATA NIAGA</v>
          </cell>
          <cell r="L1584" t="str">
            <v>PLAJU</v>
          </cell>
          <cell r="M1584" t="str">
            <v>01/10/1985</v>
          </cell>
          <cell r="N1584" t="str">
            <v>E13630</v>
          </cell>
          <cell r="O1584" t="str">
            <v>SEKURITI</v>
          </cell>
          <cell r="P1584">
            <v>6</v>
          </cell>
          <cell r="Q1584">
            <v>5</v>
          </cell>
          <cell r="R1584">
            <v>5</v>
          </cell>
          <cell r="S1584">
            <v>16.666666666666668</v>
          </cell>
          <cell r="T1584">
            <v>3</v>
          </cell>
          <cell r="U1584">
            <v>4</v>
          </cell>
          <cell r="V1584">
            <v>0</v>
          </cell>
          <cell r="W1584">
            <v>41</v>
          </cell>
          <cell r="X1584">
            <v>43110</v>
          </cell>
        </row>
        <row r="1585">
          <cell r="A1585" t="str">
            <v>695794</v>
          </cell>
          <cell r="B1585" t="str">
            <v xml:space="preserve">TAUFIK HASAN    </v>
          </cell>
          <cell r="C1585" t="str">
            <v>12</v>
          </cell>
          <cell r="D1585" t="str">
            <v>01/04/2001</v>
          </cell>
          <cell r="E1585" t="str">
            <v>OPR. FIELD REFORMING</v>
          </cell>
          <cell r="F1585" t="str">
            <v>11</v>
          </cell>
          <cell r="G1585" t="str">
            <v>03/01/2000</v>
          </cell>
          <cell r="H1585">
            <v>23033</v>
          </cell>
          <cell r="I1585" t="str">
            <v>0000056556</v>
          </cell>
          <cell r="J1585" t="str">
            <v>SMA</v>
          </cell>
          <cell r="K1585" t="str">
            <v>SMA-PASPAL/PERSAMAAN</v>
          </cell>
          <cell r="L1585" t="str">
            <v>PLAJU</v>
          </cell>
          <cell r="M1585" t="str">
            <v>01/10/1985</v>
          </cell>
          <cell r="N1585" t="str">
            <v>E13111</v>
          </cell>
          <cell r="O1585" t="str">
            <v>CD &amp; GP</v>
          </cell>
          <cell r="P1585">
            <v>5</v>
          </cell>
          <cell r="Q1585">
            <v>5</v>
          </cell>
          <cell r="R1585">
            <v>6</v>
          </cell>
          <cell r="S1585">
            <v>16.666666666666668</v>
          </cell>
          <cell r="T1585">
            <v>3</v>
          </cell>
          <cell r="U1585">
            <v>4</v>
          </cell>
          <cell r="V1585">
            <v>-1</v>
          </cell>
          <cell r="W1585">
            <v>41</v>
          </cell>
          <cell r="X1585">
            <v>43122</v>
          </cell>
        </row>
        <row r="1586">
          <cell r="A1586" t="str">
            <v>695818</v>
          </cell>
          <cell r="B1586" t="str">
            <v xml:space="preserve">LUKMAN HAKIM    </v>
          </cell>
          <cell r="C1586" t="str">
            <v>11</v>
          </cell>
          <cell r="D1586" t="str">
            <v>01/04/2002</v>
          </cell>
          <cell r="E1586" t="str">
            <v>TESTER JAGA LAB PL</v>
          </cell>
          <cell r="F1586" t="str">
            <v>11</v>
          </cell>
          <cell r="G1586" t="str">
            <v>03/01/2000</v>
          </cell>
          <cell r="H1586">
            <v>23073</v>
          </cell>
          <cell r="I1586" t="str">
            <v>0000045555</v>
          </cell>
          <cell r="J1586" t="str">
            <v>SMA</v>
          </cell>
          <cell r="K1586" t="str">
            <v>SMA/PASPAL/IPA</v>
          </cell>
          <cell r="L1586" t="str">
            <v>PLAJU</v>
          </cell>
          <cell r="M1586" t="str">
            <v>01/10/1985</v>
          </cell>
          <cell r="N1586" t="str">
            <v>E13140</v>
          </cell>
          <cell r="O1586" t="str">
            <v>LABORATORIUM</v>
          </cell>
          <cell r="P1586">
            <v>5</v>
          </cell>
          <cell r="Q1586">
            <v>5</v>
          </cell>
          <cell r="R1586">
            <v>5</v>
          </cell>
          <cell r="S1586">
            <v>15</v>
          </cell>
          <cell r="T1586">
            <v>3</v>
          </cell>
          <cell r="U1586">
            <v>4</v>
          </cell>
          <cell r="V1586">
            <v>0</v>
          </cell>
          <cell r="W1586">
            <v>41</v>
          </cell>
          <cell r="X1586">
            <v>43162</v>
          </cell>
        </row>
        <row r="1587">
          <cell r="A1587" t="str">
            <v>695826</v>
          </cell>
          <cell r="B1587" t="str">
            <v xml:space="preserve">USKAR USMAN    </v>
          </cell>
          <cell r="C1587" t="str">
            <v>11</v>
          </cell>
          <cell r="D1587" t="str">
            <v>01/04/2002</v>
          </cell>
          <cell r="E1587" t="str">
            <v>OPR. TANK RPM - A</v>
          </cell>
          <cell r="F1587" t="str">
            <v>11</v>
          </cell>
          <cell r="G1587" t="str">
            <v>03/01/2000</v>
          </cell>
          <cell r="H1587">
            <v>22012</v>
          </cell>
          <cell r="I1587" t="str">
            <v>0000055655</v>
          </cell>
          <cell r="J1587" t="str">
            <v>SMK</v>
          </cell>
          <cell r="K1587" t="str">
            <v>STM/LISTRIK</v>
          </cell>
          <cell r="L1587" t="str">
            <v>PLAJU</v>
          </cell>
          <cell r="M1587" t="str">
            <v>01/10/1985</v>
          </cell>
          <cell r="N1587" t="str">
            <v>E13119</v>
          </cell>
          <cell r="O1587" t="str">
            <v>I T P</v>
          </cell>
          <cell r="P1587">
            <v>6</v>
          </cell>
          <cell r="Q1587">
            <v>5</v>
          </cell>
          <cell r="R1587">
            <v>5</v>
          </cell>
          <cell r="S1587">
            <v>16.666666666666668</v>
          </cell>
          <cell r="T1587">
            <v>3</v>
          </cell>
          <cell r="U1587">
            <v>4</v>
          </cell>
          <cell r="V1587">
            <v>0</v>
          </cell>
          <cell r="W1587">
            <v>44</v>
          </cell>
          <cell r="X1587">
            <v>42100</v>
          </cell>
        </row>
        <row r="1588">
          <cell r="A1588" t="str">
            <v>695834</v>
          </cell>
          <cell r="B1588" t="str">
            <v xml:space="preserve">YANGCIK  KMS.    </v>
          </cell>
          <cell r="C1588" t="str">
            <v>12</v>
          </cell>
          <cell r="D1588" t="str">
            <v>01/04/2000</v>
          </cell>
          <cell r="E1588" t="str">
            <v>TESTER JAGA LAB PP</v>
          </cell>
          <cell r="F1588" t="str">
            <v>11</v>
          </cell>
          <cell r="G1588" t="str">
            <v>03/01/2000</v>
          </cell>
          <cell r="H1588">
            <v>22832</v>
          </cell>
          <cell r="I1588" t="str">
            <v>0000065566</v>
          </cell>
          <cell r="J1588" t="str">
            <v>SMA</v>
          </cell>
          <cell r="K1588" t="str">
            <v>S.M.A-C/SOSIAL</v>
          </cell>
          <cell r="L1588" t="str">
            <v>PLAJU</v>
          </cell>
          <cell r="M1588" t="str">
            <v>01/10/1985</v>
          </cell>
          <cell r="N1588" t="str">
            <v>E13140</v>
          </cell>
          <cell r="O1588" t="str">
            <v>LABORATORIUM</v>
          </cell>
          <cell r="P1588">
            <v>5</v>
          </cell>
          <cell r="Q1588">
            <v>6</v>
          </cell>
          <cell r="R1588">
            <v>6</v>
          </cell>
          <cell r="S1588">
            <v>18.333333333333332</v>
          </cell>
          <cell r="T1588">
            <v>3</v>
          </cell>
          <cell r="U1588">
            <v>4</v>
          </cell>
          <cell r="V1588">
            <v>-1</v>
          </cell>
          <cell r="W1588">
            <v>42</v>
          </cell>
          <cell r="X1588">
            <v>42921</v>
          </cell>
        </row>
        <row r="1589">
          <cell r="A1589" t="str">
            <v>695842</v>
          </cell>
          <cell r="B1589" t="str">
            <v xml:space="preserve">FAUZI RACHMADI    </v>
          </cell>
          <cell r="C1589" t="str">
            <v>11</v>
          </cell>
          <cell r="D1589" t="str">
            <v>01/04/2003</v>
          </cell>
          <cell r="E1589" t="str">
            <v>OPR. RWC &amp; CT S.GERONG</v>
          </cell>
          <cell r="F1589" t="str">
            <v>11</v>
          </cell>
          <cell r="G1589" t="str">
            <v>03/01/2000</v>
          </cell>
          <cell r="H1589">
            <v>21668</v>
          </cell>
          <cell r="I1589" t="str">
            <v>0000045564</v>
          </cell>
          <cell r="J1589" t="str">
            <v>SMA</v>
          </cell>
          <cell r="K1589" t="str">
            <v>S.M.A-B/PASPAL</v>
          </cell>
          <cell r="L1589" t="str">
            <v>SUNGAI GERONG</v>
          </cell>
          <cell r="M1589" t="str">
            <v>01/10/1985</v>
          </cell>
          <cell r="N1589" t="str">
            <v>E13118</v>
          </cell>
          <cell r="O1589" t="str">
            <v>U T L</v>
          </cell>
          <cell r="P1589">
            <v>5</v>
          </cell>
          <cell r="Q1589">
            <v>6</v>
          </cell>
          <cell r="R1589">
            <v>4</v>
          </cell>
          <cell r="S1589">
            <v>15</v>
          </cell>
          <cell r="T1589">
            <v>3</v>
          </cell>
          <cell r="U1589">
            <v>4</v>
          </cell>
          <cell r="V1589">
            <v>0</v>
          </cell>
          <cell r="W1589">
            <v>45</v>
          </cell>
          <cell r="X1589">
            <v>41757</v>
          </cell>
        </row>
        <row r="1590">
          <cell r="A1590" t="str">
            <v>695867</v>
          </cell>
          <cell r="B1590" t="str">
            <v xml:space="preserve">MEGA  DRA  </v>
          </cell>
          <cell r="C1590" t="str">
            <v>05</v>
          </cell>
          <cell r="D1590" t="str">
            <v>01/04/2003</v>
          </cell>
          <cell r="E1590" t="str">
            <v>PWSU. PENGELOLAAN DANA</v>
          </cell>
          <cell r="F1590" t="str">
            <v>05</v>
          </cell>
          <cell r="G1590" t="str">
            <v>06/08/2001</v>
          </cell>
          <cell r="H1590">
            <v>21502</v>
          </cell>
          <cell r="I1590" t="str">
            <v>0000055555</v>
          </cell>
          <cell r="J1590" t="str">
            <v>S1</v>
          </cell>
          <cell r="K1590" t="str">
            <v>EKONOMI PERUSAHAAN</v>
          </cell>
          <cell r="L1590" t="str">
            <v>PLAJU</v>
          </cell>
          <cell r="M1590" t="str">
            <v>03/12/1985</v>
          </cell>
          <cell r="N1590" t="str">
            <v>E13830</v>
          </cell>
          <cell r="O1590" t="str">
            <v>PERBENDAHARAAN</v>
          </cell>
          <cell r="P1590">
            <v>5</v>
          </cell>
          <cell r="Q1590">
            <v>5</v>
          </cell>
          <cell r="R1590">
            <v>5</v>
          </cell>
          <cell r="S1590">
            <v>15</v>
          </cell>
          <cell r="T1590">
            <v>7</v>
          </cell>
          <cell r="U1590">
            <v>3</v>
          </cell>
          <cell r="V1590">
            <v>0</v>
          </cell>
          <cell r="W1590">
            <v>46</v>
          </cell>
          <cell r="X1590">
            <v>41591</v>
          </cell>
        </row>
        <row r="1591">
          <cell r="A1591" t="str">
            <v>695883</v>
          </cell>
          <cell r="B1591" t="str">
            <v xml:space="preserve">PETER  DRS  </v>
          </cell>
          <cell r="C1591" t="str">
            <v>05</v>
          </cell>
          <cell r="D1591" t="str">
            <v>01/10/2003</v>
          </cell>
          <cell r="E1591" t="str">
            <v>AHLI SYSTEM INFORMASI</v>
          </cell>
          <cell r="F1591" t="str">
            <v>05</v>
          </cell>
          <cell r="G1591" t="str">
            <v>01/04/2003</v>
          </cell>
          <cell r="H1591">
            <v>21650</v>
          </cell>
          <cell r="I1591" t="str">
            <v>0000056655</v>
          </cell>
          <cell r="J1591" t="str">
            <v>S1</v>
          </cell>
          <cell r="K1591" t="str">
            <v>EKONOMI PERUSAHAAN</v>
          </cell>
          <cell r="L1591" t="str">
            <v>PLAJU</v>
          </cell>
          <cell r="M1591" t="str">
            <v>16/12/1985</v>
          </cell>
          <cell r="N1591" t="str">
            <v>E13800</v>
          </cell>
          <cell r="O1591" t="str">
            <v>KEUANGAN</v>
          </cell>
          <cell r="P1591">
            <v>6</v>
          </cell>
          <cell r="Q1591">
            <v>5</v>
          </cell>
          <cell r="R1591">
            <v>5</v>
          </cell>
          <cell r="S1591">
            <v>16.666666666666668</v>
          </cell>
          <cell r="T1591">
            <v>7</v>
          </cell>
          <cell r="U1591">
            <v>1</v>
          </cell>
          <cell r="V1591">
            <v>0</v>
          </cell>
          <cell r="W1591">
            <v>45</v>
          </cell>
          <cell r="X1591">
            <v>41739</v>
          </cell>
        </row>
        <row r="1592">
          <cell r="A1592" t="str">
            <v>696044</v>
          </cell>
          <cell r="B1592" t="str">
            <v xml:space="preserve">IRWAN  IR  </v>
          </cell>
          <cell r="C1592" t="str">
            <v>03</v>
          </cell>
          <cell r="D1592" t="str">
            <v>01/04/2003</v>
          </cell>
          <cell r="E1592" t="str">
            <v>KA. PEM I</v>
          </cell>
          <cell r="F1592" t="str">
            <v>03</v>
          </cell>
          <cell r="G1592" t="str">
            <v>25/02/2004</v>
          </cell>
          <cell r="H1592">
            <v>21996</v>
          </cell>
          <cell r="I1592" t="str">
            <v>0000066676</v>
          </cell>
          <cell r="J1592" t="str">
            <v>S1</v>
          </cell>
          <cell r="K1592" t="str">
            <v>TEKNIK MESIN</v>
          </cell>
          <cell r="L1592" t="str">
            <v>SUNGAI GERONG</v>
          </cell>
          <cell r="M1592" t="str">
            <v>31/03/1988</v>
          </cell>
          <cell r="N1592" t="str">
            <v>E13A20</v>
          </cell>
          <cell r="O1592" t="str">
            <v>PEM-I</v>
          </cell>
          <cell r="P1592">
            <v>6</v>
          </cell>
          <cell r="Q1592">
            <v>7</v>
          </cell>
          <cell r="R1592">
            <v>6</v>
          </cell>
          <cell r="S1592">
            <v>23.333333333333332</v>
          </cell>
          <cell r="T1592">
            <v>7</v>
          </cell>
          <cell r="U1592">
            <v>0</v>
          </cell>
          <cell r="V1592">
            <v>0</v>
          </cell>
          <cell r="W1592">
            <v>44</v>
          </cell>
          <cell r="X1592">
            <v>42084</v>
          </cell>
        </row>
        <row r="1593">
          <cell r="A1593" t="str">
            <v>701624</v>
          </cell>
          <cell r="B1593" t="str">
            <v xml:space="preserve">LELY RESMIATY    </v>
          </cell>
          <cell r="C1593" t="str">
            <v>11</v>
          </cell>
          <cell r="D1593" t="str">
            <v>01/04/1999</v>
          </cell>
          <cell r="E1593" t="str">
            <v>AST. PRWT POLI PLAJU</v>
          </cell>
          <cell r="F1593" t="str">
            <v>08</v>
          </cell>
          <cell r="G1593" t="str">
            <v>03/01/2000</v>
          </cell>
          <cell r="H1593">
            <v>24412</v>
          </cell>
          <cell r="I1593" t="str">
            <v>0000054556</v>
          </cell>
          <cell r="J1593" t="str">
            <v>SMK</v>
          </cell>
          <cell r="K1593" t="str">
            <v>SEK PENGATUR RAWAT</v>
          </cell>
          <cell r="L1593" t="str">
            <v>PLAJU</v>
          </cell>
          <cell r="M1593" t="str">
            <v>08/02/1986</v>
          </cell>
          <cell r="N1593" t="str">
            <v>E13Y50</v>
          </cell>
          <cell r="O1593" t="str">
            <v>INST. RAWAT JALAN</v>
          </cell>
          <cell r="P1593">
            <v>5</v>
          </cell>
          <cell r="Q1593">
            <v>5</v>
          </cell>
          <cell r="R1593">
            <v>6</v>
          </cell>
          <cell r="S1593">
            <v>16.666666666666668</v>
          </cell>
          <cell r="T1593">
            <v>3</v>
          </cell>
          <cell r="U1593">
            <v>4</v>
          </cell>
          <cell r="V1593">
            <v>-3</v>
          </cell>
          <cell r="W1593">
            <v>38</v>
          </cell>
          <cell r="X1593">
            <v>44501</v>
          </cell>
        </row>
        <row r="1594">
          <cell r="A1594" t="str">
            <v>701631</v>
          </cell>
          <cell r="B1594" t="str">
            <v xml:space="preserve">SURYA C. SITOMPUL    </v>
          </cell>
          <cell r="C1594" t="str">
            <v>09</v>
          </cell>
          <cell r="D1594" t="str">
            <v>01/04/2003</v>
          </cell>
          <cell r="E1594" t="str">
            <v>AST. LAPORAN</v>
          </cell>
          <cell r="F1594" t="str">
            <v>08</v>
          </cell>
          <cell r="G1594" t="str">
            <v>06/08/2001</v>
          </cell>
          <cell r="H1594">
            <v>22086</v>
          </cell>
          <cell r="I1594" t="str">
            <v>0000055555</v>
          </cell>
          <cell r="J1594" t="str">
            <v>D3</v>
          </cell>
          <cell r="K1594" t="str">
            <v>SM EK AKUNTANSI</v>
          </cell>
          <cell r="L1594" t="str">
            <v>PLAJU</v>
          </cell>
          <cell r="M1594" t="str">
            <v>03/12/1985</v>
          </cell>
          <cell r="N1594" t="str">
            <v>E13820</v>
          </cell>
          <cell r="O1594" t="str">
            <v>AKT. KILANG</v>
          </cell>
          <cell r="P1594">
            <v>5</v>
          </cell>
          <cell r="Q1594">
            <v>5</v>
          </cell>
          <cell r="R1594">
            <v>5</v>
          </cell>
          <cell r="S1594">
            <v>15</v>
          </cell>
          <cell r="T1594">
            <v>6</v>
          </cell>
          <cell r="U1594">
            <v>3</v>
          </cell>
          <cell r="V1594">
            <v>-1</v>
          </cell>
          <cell r="W1594">
            <v>44</v>
          </cell>
          <cell r="X1594">
            <v>42174</v>
          </cell>
        </row>
        <row r="1595">
          <cell r="A1595" t="str">
            <v>701673</v>
          </cell>
          <cell r="B1595" t="str">
            <v xml:space="preserve">JUNAIDAH  BSC  </v>
          </cell>
          <cell r="C1595" t="str">
            <v>09</v>
          </cell>
          <cell r="D1595" t="str">
            <v>01/04/2003</v>
          </cell>
          <cell r="E1595" t="str">
            <v>AST. BIAYA PEKERJA BIASA</v>
          </cell>
          <cell r="F1595" t="str">
            <v>08</v>
          </cell>
          <cell r="G1595" t="str">
            <v>03/01/2000</v>
          </cell>
          <cell r="H1595">
            <v>22193</v>
          </cell>
          <cell r="I1595" t="str">
            <v>0000065656</v>
          </cell>
          <cell r="J1595" t="str">
            <v>D3</v>
          </cell>
          <cell r="K1595" t="str">
            <v>AK UANG &amp; BANK</v>
          </cell>
          <cell r="L1595" t="str">
            <v>PLAJU</v>
          </cell>
          <cell r="M1595" t="str">
            <v>03/12/1985</v>
          </cell>
          <cell r="N1595" t="str">
            <v>E13830</v>
          </cell>
          <cell r="O1595" t="str">
            <v>PERBENDAHARAAN</v>
          </cell>
          <cell r="P1595">
            <v>6</v>
          </cell>
          <cell r="Q1595">
            <v>5</v>
          </cell>
          <cell r="R1595">
            <v>6</v>
          </cell>
          <cell r="S1595">
            <v>18.333333333333332</v>
          </cell>
          <cell r="T1595">
            <v>6</v>
          </cell>
          <cell r="U1595">
            <v>4</v>
          </cell>
          <cell r="V1595">
            <v>-1</v>
          </cell>
          <cell r="W1595">
            <v>44</v>
          </cell>
          <cell r="X1595">
            <v>42281</v>
          </cell>
        </row>
        <row r="1596">
          <cell r="A1596" t="str">
            <v>701698</v>
          </cell>
          <cell r="B1596" t="str">
            <v xml:space="preserve">NANIK HASTUTI    </v>
          </cell>
          <cell r="C1596" t="str">
            <v>08</v>
          </cell>
          <cell r="D1596" t="str">
            <v>01/04/2001</v>
          </cell>
          <cell r="E1596" t="str">
            <v>SEKRETARIS MAN. KILANG</v>
          </cell>
          <cell r="F1596" t="str">
            <v>07</v>
          </cell>
          <cell r="G1596" t="str">
            <v>03/01/2000</v>
          </cell>
          <cell r="H1596">
            <v>22641</v>
          </cell>
          <cell r="I1596" t="str">
            <v>0000056666</v>
          </cell>
          <cell r="J1596" t="str">
            <v>D3</v>
          </cell>
          <cell r="K1596" t="str">
            <v>AK UANG &amp; BANK</v>
          </cell>
          <cell r="L1596" t="str">
            <v>PLAJU</v>
          </cell>
          <cell r="M1596" t="str">
            <v>03/12/1985</v>
          </cell>
          <cell r="N1596" t="str">
            <v>E13100</v>
          </cell>
          <cell r="O1596" t="str">
            <v>KILANG UP-III</v>
          </cell>
          <cell r="P1596">
            <v>6</v>
          </cell>
          <cell r="Q1596">
            <v>6</v>
          </cell>
          <cell r="R1596">
            <v>6</v>
          </cell>
          <cell r="S1596">
            <v>20</v>
          </cell>
          <cell r="T1596">
            <v>6</v>
          </cell>
          <cell r="U1596">
            <v>4</v>
          </cell>
          <cell r="V1596">
            <v>-1</v>
          </cell>
          <cell r="W1596">
            <v>43</v>
          </cell>
          <cell r="X1596">
            <v>42730</v>
          </cell>
        </row>
        <row r="1597">
          <cell r="A1597" t="str">
            <v>701705</v>
          </cell>
          <cell r="B1597" t="str">
            <v xml:space="preserve">TONY PRAMUDYA    </v>
          </cell>
          <cell r="C1597" t="str">
            <v>10</v>
          </cell>
          <cell r="D1597" t="str">
            <v>01/04/2003</v>
          </cell>
          <cell r="E1597" t="str">
            <v>AST. DATA KONTROL &amp; ALO</v>
          </cell>
          <cell r="F1597" t="str">
            <v>08</v>
          </cell>
          <cell r="G1597" t="str">
            <v>03/01/2000</v>
          </cell>
          <cell r="H1597">
            <v>23122</v>
          </cell>
          <cell r="I1597" t="str">
            <v>0000055655</v>
          </cell>
          <cell r="J1597" t="str">
            <v>SMA</v>
          </cell>
          <cell r="K1597" t="str">
            <v>S.M.A-C/SOSIAL</v>
          </cell>
          <cell r="L1597" t="str">
            <v>PLAJU</v>
          </cell>
          <cell r="M1597" t="str">
            <v>16/12/1985</v>
          </cell>
          <cell r="N1597" t="str">
            <v>E13810</v>
          </cell>
          <cell r="O1597" t="str">
            <v>KONTROLLER</v>
          </cell>
          <cell r="P1597">
            <v>6</v>
          </cell>
          <cell r="Q1597">
            <v>5</v>
          </cell>
          <cell r="R1597">
            <v>5</v>
          </cell>
          <cell r="S1597">
            <v>16.666666666666668</v>
          </cell>
          <cell r="T1597">
            <v>3</v>
          </cell>
          <cell r="U1597">
            <v>4</v>
          </cell>
          <cell r="V1597">
            <v>-2</v>
          </cell>
          <cell r="W1597">
            <v>41</v>
          </cell>
          <cell r="X1597">
            <v>43211</v>
          </cell>
        </row>
        <row r="1598">
          <cell r="A1598" t="str">
            <v>701738</v>
          </cell>
          <cell r="B1598" t="str">
            <v xml:space="preserve">MUHAMMAD  DRS  </v>
          </cell>
          <cell r="C1598" t="str">
            <v>08</v>
          </cell>
          <cell r="D1598" t="str">
            <v>01/10/2001</v>
          </cell>
          <cell r="E1598" t="str">
            <v>PWS. PIUTANG &amp; REK KOR</v>
          </cell>
          <cell r="F1598" t="str">
            <v>06</v>
          </cell>
          <cell r="G1598" t="str">
            <v>01/10/2003</v>
          </cell>
          <cell r="H1598">
            <v>21938</v>
          </cell>
          <cell r="I1598" t="str">
            <v>0000066666</v>
          </cell>
          <cell r="J1598" t="str">
            <v>S1</v>
          </cell>
          <cell r="K1598" t="str">
            <v>EKONOMI MANAGEMENT</v>
          </cell>
          <cell r="L1598" t="str">
            <v>PLAJU</v>
          </cell>
          <cell r="M1598" t="str">
            <v>03/12/1985</v>
          </cell>
          <cell r="N1598" t="str">
            <v>E13810</v>
          </cell>
          <cell r="O1598" t="str">
            <v>KONTROLLER</v>
          </cell>
          <cell r="P1598">
            <v>6</v>
          </cell>
          <cell r="Q1598">
            <v>6</v>
          </cell>
          <cell r="R1598">
            <v>6</v>
          </cell>
          <cell r="S1598">
            <v>20</v>
          </cell>
          <cell r="T1598">
            <v>7</v>
          </cell>
          <cell r="U1598">
            <v>1</v>
          </cell>
          <cell r="V1598">
            <v>-2</v>
          </cell>
          <cell r="W1598">
            <v>44</v>
          </cell>
          <cell r="X1598">
            <v>42027</v>
          </cell>
        </row>
        <row r="1599">
          <cell r="A1599" t="str">
            <v>701746</v>
          </cell>
          <cell r="B1599" t="str">
            <v xml:space="preserve">HARYADINATA    </v>
          </cell>
          <cell r="C1599" t="str">
            <v>08</v>
          </cell>
          <cell r="D1599" t="str">
            <v>01/04/2003</v>
          </cell>
          <cell r="E1599" t="str">
            <v>AST. PAJAK &amp; LAPORAN</v>
          </cell>
          <cell r="F1599" t="str">
            <v>08</v>
          </cell>
          <cell r="G1599" t="str">
            <v>03/01/2000</v>
          </cell>
          <cell r="H1599">
            <v>20896</v>
          </cell>
          <cell r="I1599" t="str">
            <v>0000066655</v>
          </cell>
          <cell r="J1599" t="str">
            <v>D3</v>
          </cell>
          <cell r="K1599" t="str">
            <v>SM EK AKUNTANSI</v>
          </cell>
          <cell r="L1599" t="str">
            <v>PLAJU</v>
          </cell>
          <cell r="M1599" t="str">
            <v>03/12/1985</v>
          </cell>
          <cell r="N1599" t="str">
            <v>E13830</v>
          </cell>
          <cell r="O1599" t="str">
            <v>PERBENDAHARAAN</v>
          </cell>
          <cell r="P1599">
            <v>6</v>
          </cell>
          <cell r="Q1599">
            <v>5</v>
          </cell>
          <cell r="R1599">
            <v>5</v>
          </cell>
          <cell r="S1599">
            <v>16.666666666666668</v>
          </cell>
          <cell r="T1599">
            <v>6</v>
          </cell>
          <cell r="U1599">
            <v>4</v>
          </cell>
          <cell r="V1599">
            <v>0</v>
          </cell>
          <cell r="W1599">
            <v>47</v>
          </cell>
          <cell r="X1599">
            <v>40985</v>
          </cell>
        </row>
        <row r="1600">
          <cell r="A1600" t="str">
            <v>701754</v>
          </cell>
          <cell r="B1600" t="str">
            <v xml:space="preserve">HAMDAN A.R.    </v>
          </cell>
          <cell r="C1600" t="str">
            <v>09</v>
          </cell>
          <cell r="D1600" t="str">
            <v>01/04/2000</v>
          </cell>
          <cell r="E1600" t="str">
            <v>PWS. ARUS MINYAK KIL.PL</v>
          </cell>
          <cell r="F1600" t="str">
            <v>06</v>
          </cell>
          <cell r="G1600" t="str">
            <v>06/08/2001</v>
          </cell>
          <cell r="H1600">
            <v>20032</v>
          </cell>
          <cell r="I1600" t="str">
            <v>0000066565</v>
          </cell>
          <cell r="J1600" t="str">
            <v>D3</v>
          </cell>
          <cell r="K1600" t="str">
            <v>SM EK PERUSAHAAN</v>
          </cell>
          <cell r="L1600" t="str">
            <v>PLAJU</v>
          </cell>
          <cell r="M1600" t="str">
            <v>03/12/1985</v>
          </cell>
          <cell r="N1600" t="str">
            <v>E13820</v>
          </cell>
          <cell r="O1600" t="str">
            <v>AKT. KILANG</v>
          </cell>
          <cell r="P1600">
            <v>5</v>
          </cell>
          <cell r="Q1600">
            <v>6</v>
          </cell>
          <cell r="R1600">
            <v>5</v>
          </cell>
          <cell r="S1600">
            <v>16.666666666666668</v>
          </cell>
          <cell r="T1600">
            <v>6</v>
          </cell>
          <cell r="U1600">
            <v>3</v>
          </cell>
          <cell r="V1600">
            <v>-3</v>
          </cell>
          <cell r="W1600">
            <v>50</v>
          </cell>
          <cell r="X1600">
            <v>40121</v>
          </cell>
        </row>
        <row r="1601">
          <cell r="A1601" t="str">
            <v>701762</v>
          </cell>
          <cell r="B1601" t="str">
            <v xml:space="preserve">MUHAMMAD TOYIB  SE  </v>
          </cell>
          <cell r="C1601" t="str">
            <v>08</v>
          </cell>
          <cell r="D1601" t="str">
            <v>01/04/2003</v>
          </cell>
          <cell r="E1601" t="str">
            <v>PWS. ADM/KEU-PUKK</v>
          </cell>
          <cell r="F1601" t="str">
            <v>07</v>
          </cell>
          <cell r="G1601" t="str">
            <v>16/02/2001</v>
          </cell>
          <cell r="H1601">
            <v>22811</v>
          </cell>
          <cell r="I1601" t="str">
            <v>0000056655</v>
          </cell>
          <cell r="J1601" t="str">
            <v>S1</v>
          </cell>
          <cell r="K1601" t="str">
            <v>EKONOMI PERUSAHAAN</v>
          </cell>
          <cell r="L1601" t="str">
            <v>PLAJU</v>
          </cell>
          <cell r="M1601" t="str">
            <v>16/12/1985</v>
          </cell>
          <cell r="N1601" t="str">
            <v>E13X00</v>
          </cell>
          <cell r="O1601" t="str">
            <v>P U K K</v>
          </cell>
          <cell r="P1601">
            <v>6</v>
          </cell>
          <cell r="Q1601">
            <v>5</v>
          </cell>
          <cell r="R1601">
            <v>5</v>
          </cell>
          <cell r="S1601">
            <v>16.666666666666668</v>
          </cell>
          <cell r="T1601">
            <v>7</v>
          </cell>
          <cell r="U1601">
            <v>3</v>
          </cell>
          <cell r="V1601">
            <v>-1</v>
          </cell>
          <cell r="W1601">
            <v>42</v>
          </cell>
          <cell r="X1601">
            <v>42900</v>
          </cell>
        </row>
        <row r="1602">
          <cell r="A1602" t="str">
            <v>701779</v>
          </cell>
          <cell r="B1602" t="str">
            <v xml:space="preserve">ERLINA ILYAS W.    </v>
          </cell>
          <cell r="C1602" t="str">
            <v>11</v>
          </cell>
          <cell r="D1602" t="str">
            <v>01/04/2001</v>
          </cell>
          <cell r="E1602" t="str">
            <v>PTR. PRWT SIR &amp; OK KECIL</v>
          </cell>
          <cell r="F1602" t="str">
            <v>11</v>
          </cell>
          <cell r="G1602" t="str">
            <v>03/01/2000</v>
          </cell>
          <cell r="H1602">
            <v>23737</v>
          </cell>
          <cell r="I1602" t="str">
            <v>0000066656</v>
          </cell>
          <cell r="J1602" t="str">
            <v>SMK</v>
          </cell>
          <cell r="K1602" t="str">
            <v>SEK PENGATUR RAWAT</v>
          </cell>
          <cell r="L1602" t="str">
            <v>PLAJU</v>
          </cell>
          <cell r="M1602" t="str">
            <v>16/12/1985</v>
          </cell>
          <cell r="N1602" t="str">
            <v>E13Y80</v>
          </cell>
          <cell r="O1602" t="str">
            <v>INST. BEDAH/CSSD</v>
          </cell>
          <cell r="P1602">
            <v>6</v>
          </cell>
          <cell r="Q1602">
            <v>5</v>
          </cell>
          <cell r="R1602">
            <v>6</v>
          </cell>
          <cell r="S1602">
            <v>18.333333333333332</v>
          </cell>
          <cell r="T1602">
            <v>3</v>
          </cell>
          <cell r="U1602">
            <v>4</v>
          </cell>
          <cell r="V1602">
            <v>0</v>
          </cell>
          <cell r="W1602">
            <v>40</v>
          </cell>
          <cell r="X1602">
            <v>43825</v>
          </cell>
        </row>
        <row r="1603">
          <cell r="A1603" t="str">
            <v>701787</v>
          </cell>
          <cell r="B1603" t="str">
            <v xml:space="preserve">ENDANG WAHYUNANI    </v>
          </cell>
          <cell r="C1603" t="str">
            <v>10</v>
          </cell>
          <cell r="D1603" t="str">
            <v>01/04/2003</v>
          </cell>
          <cell r="E1603" t="str">
            <v>AST. PERAWAT SHIFT I</v>
          </cell>
          <cell r="F1603" t="str">
            <v>08</v>
          </cell>
          <cell r="G1603" t="str">
            <v>03/01/2000</v>
          </cell>
          <cell r="H1603">
            <v>22524</v>
          </cell>
          <cell r="I1603" t="str">
            <v>0000055665</v>
          </cell>
          <cell r="J1603" t="str">
            <v>D3</v>
          </cell>
          <cell r="K1603" t="str">
            <v>AKPER / JR.UMUM</v>
          </cell>
          <cell r="L1603" t="str">
            <v>PLAJU</v>
          </cell>
          <cell r="M1603" t="str">
            <v>16/12/1985</v>
          </cell>
          <cell r="N1603" t="str">
            <v>E13Y60</v>
          </cell>
          <cell r="O1603" t="str">
            <v>INST. RAWAT INAP</v>
          </cell>
          <cell r="P1603">
            <v>6</v>
          </cell>
          <cell r="Q1603">
            <v>6</v>
          </cell>
          <cell r="R1603">
            <v>5</v>
          </cell>
          <cell r="S1603">
            <v>18.333333333333332</v>
          </cell>
          <cell r="T1603">
            <v>6</v>
          </cell>
          <cell r="U1603">
            <v>4</v>
          </cell>
          <cell r="V1603">
            <v>-2</v>
          </cell>
          <cell r="W1603">
            <v>43</v>
          </cell>
          <cell r="X1603">
            <v>42613</v>
          </cell>
        </row>
        <row r="1604">
          <cell r="A1604" t="str">
            <v>701795</v>
          </cell>
          <cell r="B1604" t="str">
            <v xml:space="preserve">ANISA YUSNI    </v>
          </cell>
          <cell r="C1604" t="str">
            <v>11</v>
          </cell>
          <cell r="D1604" t="str">
            <v>01/04/2000</v>
          </cell>
          <cell r="E1604" t="str">
            <v>PTR. PERAWAT HD</v>
          </cell>
          <cell r="F1604" t="str">
            <v>10</v>
          </cell>
          <cell r="G1604" t="str">
            <v>01/10/2003</v>
          </cell>
          <cell r="H1604">
            <v>22208</v>
          </cell>
          <cell r="I1604" t="str">
            <v>0000065656</v>
          </cell>
          <cell r="J1604" t="str">
            <v>SMK</v>
          </cell>
          <cell r="K1604" t="str">
            <v>SEK PENGATUR RAWAT</v>
          </cell>
          <cell r="L1604" t="str">
            <v>PLAJU</v>
          </cell>
          <cell r="M1604" t="str">
            <v>16/12/1985</v>
          </cell>
          <cell r="N1604" t="str">
            <v>E13YA0</v>
          </cell>
          <cell r="O1604" t="str">
            <v>INST. HEMODIALISME</v>
          </cell>
          <cell r="P1604">
            <v>6</v>
          </cell>
          <cell r="Q1604">
            <v>5</v>
          </cell>
          <cell r="R1604">
            <v>6</v>
          </cell>
          <cell r="S1604">
            <v>18.333333333333332</v>
          </cell>
          <cell r="T1604">
            <v>3</v>
          </cell>
          <cell r="U1604">
            <v>1</v>
          </cell>
          <cell r="V1604">
            <v>-1</v>
          </cell>
          <cell r="W1604">
            <v>44</v>
          </cell>
          <cell r="X1604">
            <v>42296</v>
          </cell>
        </row>
        <row r="1605">
          <cell r="A1605" t="str">
            <v>701802</v>
          </cell>
          <cell r="B1605" t="str">
            <v xml:space="preserve">ELY HARTATI    </v>
          </cell>
          <cell r="C1605" t="str">
            <v>10</v>
          </cell>
          <cell r="D1605" t="str">
            <v>01/04/2003</v>
          </cell>
          <cell r="E1605" t="str">
            <v>PTR. PRWT POL SPESIALIS</v>
          </cell>
          <cell r="F1605" t="str">
            <v>10</v>
          </cell>
          <cell r="G1605" t="str">
            <v>03/01/2000</v>
          </cell>
          <cell r="H1605">
            <v>23692</v>
          </cell>
          <cell r="I1605" t="str">
            <v>0000054665</v>
          </cell>
          <cell r="J1605" t="str">
            <v>SMK</v>
          </cell>
          <cell r="K1605" t="str">
            <v>SEK PENGATUR RAWAT</v>
          </cell>
          <cell r="L1605" t="str">
            <v>PLAJU</v>
          </cell>
          <cell r="M1605" t="str">
            <v>16/12/1985</v>
          </cell>
          <cell r="N1605" t="str">
            <v>E13Y50</v>
          </cell>
          <cell r="O1605" t="str">
            <v>INST. RAWAT JALAN</v>
          </cell>
          <cell r="P1605">
            <v>6</v>
          </cell>
          <cell r="Q1605">
            <v>6</v>
          </cell>
          <cell r="R1605">
            <v>5</v>
          </cell>
          <cell r="S1605">
            <v>18.333333333333332</v>
          </cell>
          <cell r="T1605">
            <v>3</v>
          </cell>
          <cell r="U1605">
            <v>4</v>
          </cell>
          <cell r="V1605">
            <v>0</v>
          </cell>
          <cell r="W1605">
            <v>40</v>
          </cell>
          <cell r="X1605">
            <v>43780</v>
          </cell>
        </row>
        <row r="1606">
          <cell r="A1606" t="str">
            <v>701819</v>
          </cell>
          <cell r="B1606" t="str">
            <v xml:space="preserve">RIA ROHANA S.    </v>
          </cell>
          <cell r="C1606" t="str">
            <v>11</v>
          </cell>
          <cell r="D1606" t="str">
            <v>01/04/2000</v>
          </cell>
          <cell r="E1606" t="str">
            <v>AST. PERAWAT SHIFT I</v>
          </cell>
          <cell r="F1606" t="str">
            <v>08</v>
          </cell>
          <cell r="G1606" t="str">
            <v>03/01/2000</v>
          </cell>
          <cell r="H1606">
            <v>20917</v>
          </cell>
          <cell r="I1606" t="str">
            <v>0000065566</v>
          </cell>
          <cell r="J1606" t="str">
            <v>SMK</v>
          </cell>
          <cell r="K1606" t="str">
            <v>SEK PENGATUR RAWAT</v>
          </cell>
          <cell r="L1606" t="str">
            <v>PLAJU</v>
          </cell>
          <cell r="M1606" t="str">
            <v>08/02/1986</v>
          </cell>
          <cell r="N1606" t="str">
            <v>E13Y60</v>
          </cell>
          <cell r="O1606" t="str">
            <v>INST. RAWAT INAP</v>
          </cell>
          <cell r="P1606">
            <v>5</v>
          </cell>
          <cell r="Q1606">
            <v>6</v>
          </cell>
          <cell r="R1606">
            <v>6</v>
          </cell>
          <cell r="S1606">
            <v>18.333333333333332</v>
          </cell>
          <cell r="T1606">
            <v>3</v>
          </cell>
          <cell r="U1606">
            <v>4</v>
          </cell>
          <cell r="V1606">
            <v>-3</v>
          </cell>
          <cell r="W1606">
            <v>47</v>
          </cell>
          <cell r="X1606">
            <v>41006</v>
          </cell>
        </row>
        <row r="1607">
          <cell r="A1607" t="str">
            <v>701827</v>
          </cell>
          <cell r="B1607" t="str">
            <v xml:space="preserve">ERLINA SARAGIH    </v>
          </cell>
          <cell r="C1607" t="str">
            <v>11</v>
          </cell>
          <cell r="D1607" t="str">
            <v>01/10/1999</v>
          </cell>
          <cell r="E1607" t="str">
            <v>AST. PRWT POLI PLAJU</v>
          </cell>
          <cell r="F1607" t="str">
            <v>08</v>
          </cell>
          <cell r="G1607" t="str">
            <v>03/01/2000</v>
          </cell>
          <cell r="H1607">
            <v>21563</v>
          </cell>
          <cell r="I1607" t="str">
            <v>0000055656</v>
          </cell>
          <cell r="J1607" t="str">
            <v>SMK</v>
          </cell>
          <cell r="K1607" t="str">
            <v>SEK PENGATUR RAWAT</v>
          </cell>
          <cell r="L1607" t="str">
            <v>PLAJU</v>
          </cell>
          <cell r="M1607" t="str">
            <v>16/12/1985</v>
          </cell>
          <cell r="N1607" t="str">
            <v>E13Y50</v>
          </cell>
          <cell r="O1607" t="str">
            <v>INST. RAWAT JALAN</v>
          </cell>
          <cell r="P1607">
            <v>6</v>
          </cell>
          <cell r="Q1607">
            <v>5</v>
          </cell>
          <cell r="R1607">
            <v>6</v>
          </cell>
          <cell r="S1607">
            <v>18.333333333333332</v>
          </cell>
          <cell r="T1607">
            <v>3</v>
          </cell>
          <cell r="U1607">
            <v>4</v>
          </cell>
          <cell r="V1607">
            <v>-3</v>
          </cell>
          <cell r="W1607">
            <v>45</v>
          </cell>
          <cell r="X1607">
            <v>41652</v>
          </cell>
        </row>
        <row r="1608">
          <cell r="A1608" t="str">
            <v>701843</v>
          </cell>
          <cell r="B1608" t="str">
            <v xml:space="preserve">HEPPIA SILA    </v>
          </cell>
          <cell r="C1608" t="str">
            <v>10</v>
          </cell>
          <cell r="D1608" t="str">
            <v>01/04/2003</v>
          </cell>
          <cell r="E1608" t="str">
            <v>AST. PRWT POLI PLAJU</v>
          </cell>
          <cell r="F1608" t="str">
            <v>08</v>
          </cell>
          <cell r="G1608" t="str">
            <v>03/01/2000</v>
          </cell>
          <cell r="H1608">
            <v>23190</v>
          </cell>
          <cell r="I1608" t="str">
            <v>0000055565</v>
          </cell>
          <cell r="J1608" t="str">
            <v>SMK</v>
          </cell>
          <cell r="K1608" t="str">
            <v>SEK PENGATUR RAWAT</v>
          </cell>
          <cell r="L1608" t="str">
            <v>PLAJU</v>
          </cell>
          <cell r="M1608" t="str">
            <v>16/12/1985</v>
          </cell>
          <cell r="N1608" t="str">
            <v>E13Y50</v>
          </cell>
          <cell r="O1608" t="str">
            <v>INST. RAWAT JALAN</v>
          </cell>
          <cell r="P1608">
            <v>5</v>
          </cell>
          <cell r="Q1608">
            <v>6</v>
          </cell>
          <cell r="R1608">
            <v>5</v>
          </cell>
          <cell r="S1608">
            <v>16.666666666666668</v>
          </cell>
          <cell r="T1608">
            <v>3</v>
          </cell>
          <cell r="U1608">
            <v>4</v>
          </cell>
          <cell r="V1608">
            <v>-2</v>
          </cell>
          <cell r="W1608">
            <v>41</v>
          </cell>
          <cell r="X1608">
            <v>43279</v>
          </cell>
        </row>
        <row r="1609">
          <cell r="A1609" t="str">
            <v>701851</v>
          </cell>
          <cell r="B1609" t="str">
            <v xml:space="preserve">LINDA RAMAULI S.    </v>
          </cell>
          <cell r="C1609" t="str">
            <v>11</v>
          </cell>
          <cell r="D1609" t="str">
            <v>01/04/1999</v>
          </cell>
          <cell r="E1609" t="str">
            <v>AST. PERAWAT SHIFT I</v>
          </cell>
          <cell r="F1609" t="str">
            <v>08</v>
          </cell>
          <cell r="G1609" t="str">
            <v>03/01/2000</v>
          </cell>
          <cell r="H1609">
            <v>23972</v>
          </cell>
          <cell r="I1609" t="str">
            <v>0000056655</v>
          </cell>
          <cell r="J1609" t="str">
            <v>SMK</v>
          </cell>
          <cell r="K1609" t="str">
            <v>SEK PENGATUR RAWAT</v>
          </cell>
          <cell r="L1609" t="str">
            <v>PLAJU</v>
          </cell>
          <cell r="M1609" t="str">
            <v>16/12/1985</v>
          </cell>
          <cell r="N1609" t="str">
            <v>E13Y90</v>
          </cell>
          <cell r="O1609" t="str">
            <v>INST. GAWAT DARURAT</v>
          </cell>
          <cell r="P1609">
            <v>6</v>
          </cell>
          <cell r="Q1609">
            <v>5</v>
          </cell>
          <cell r="R1609">
            <v>5</v>
          </cell>
          <cell r="S1609">
            <v>16.666666666666668</v>
          </cell>
          <cell r="T1609">
            <v>3</v>
          </cell>
          <cell r="U1609">
            <v>4</v>
          </cell>
          <cell r="V1609">
            <v>-3</v>
          </cell>
          <cell r="W1609">
            <v>39</v>
          </cell>
          <cell r="X1609">
            <v>44061</v>
          </cell>
        </row>
        <row r="1610">
          <cell r="A1610" t="str">
            <v>701903</v>
          </cell>
          <cell r="B1610" t="str">
            <v xml:space="preserve">JAMSEN PURBA  DRS  </v>
          </cell>
          <cell r="C1610" t="str">
            <v>08</v>
          </cell>
          <cell r="D1610" t="str">
            <v>01/04/2003</v>
          </cell>
          <cell r="E1610" t="str">
            <v>PWS. DATA &amp; ADMINISTRASI</v>
          </cell>
          <cell r="F1610" t="str">
            <v>07</v>
          </cell>
          <cell r="G1610" t="str">
            <v>22/10/2001</v>
          </cell>
          <cell r="H1610">
            <v>20587</v>
          </cell>
          <cell r="I1610" t="str">
            <v>0000056655</v>
          </cell>
          <cell r="J1610" t="str">
            <v>S1</v>
          </cell>
          <cell r="K1610" t="str">
            <v>I.K.I.P SASTRA INGGRIS</v>
          </cell>
          <cell r="L1610" t="str">
            <v>PLAJU</v>
          </cell>
          <cell r="M1610" t="str">
            <v>14/03/1986</v>
          </cell>
          <cell r="N1610" t="str">
            <v>E13620</v>
          </cell>
          <cell r="O1610" t="str">
            <v>HUPMAS</v>
          </cell>
          <cell r="P1610">
            <v>6</v>
          </cell>
          <cell r="Q1610">
            <v>5</v>
          </cell>
          <cell r="R1610">
            <v>5</v>
          </cell>
          <cell r="S1610">
            <v>16.666666666666668</v>
          </cell>
          <cell r="T1610">
            <v>7</v>
          </cell>
          <cell r="U1610">
            <v>3</v>
          </cell>
          <cell r="V1610">
            <v>-1</v>
          </cell>
          <cell r="W1610">
            <v>48</v>
          </cell>
          <cell r="X1610">
            <v>40675</v>
          </cell>
        </row>
        <row r="1611">
          <cell r="A1611" t="str">
            <v>701916</v>
          </cell>
          <cell r="B1611" t="str">
            <v xml:space="preserve">EDWAR BASRI    </v>
          </cell>
          <cell r="C1611" t="str">
            <v>08</v>
          </cell>
          <cell r="D1611" t="str">
            <v>01/10/2001</v>
          </cell>
          <cell r="E1611" t="str">
            <v>PWS. MAINFRAME</v>
          </cell>
          <cell r="F1611" t="str">
            <v>07</v>
          </cell>
          <cell r="G1611" t="str">
            <v>03/01/2000</v>
          </cell>
          <cell r="H1611">
            <v>21409</v>
          </cell>
          <cell r="I1611" t="str">
            <v>0000066666</v>
          </cell>
          <cell r="J1611" t="str">
            <v>D3</v>
          </cell>
          <cell r="K1611" t="str">
            <v>AK KOMPUTER</v>
          </cell>
          <cell r="L1611" t="str">
            <v>PLAJU</v>
          </cell>
          <cell r="M1611" t="str">
            <v>14/03/1986</v>
          </cell>
          <cell r="N1611" t="str">
            <v>E13910</v>
          </cell>
          <cell r="O1611" t="str">
            <v>OPERASI</v>
          </cell>
          <cell r="P1611">
            <v>6</v>
          </cell>
          <cell r="Q1611">
            <v>6</v>
          </cell>
          <cell r="R1611">
            <v>6</v>
          </cell>
          <cell r="S1611">
            <v>20</v>
          </cell>
          <cell r="T1611">
            <v>6</v>
          </cell>
          <cell r="U1611">
            <v>4</v>
          </cell>
          <cell r="V1611">
            <v>-1</v>
          </cell>
          <cell r="W1611">
            <v>46</v>
          </cell>
          <cell r="X1611">
            <v>41498</v>
          </cell>
        </row>
        <row r="1612">
          <cell r="A1612" t="str">
            <v>701932</v>
          </cell>
          <cell r="B1612" t="str">
            <v xml:space="preserve">JOHN KENEDDY    </v>
          </cell>
          <cell r="C1612" t="str">
            <v>11</v>
          </cell>
          <cell r="D1612" t="str">
            <v>01/04/2001</v>
          </cell>
          <cell r="E1612" t="str">
            <v>OPR. TANK RPM - R</v>
          </cell>
          <cell r="F1612" t="str">
            <v>11</v>
          </cell>
          <cell r="G1612" t="str">
            <v>03/01/2000</v>
          </cell>
          <cell r="H1612">
            <v>22467</v>
          </cell>
          <cell r="I1612" t="str">
            <v>0000066555</v>
          </cell>
          <cell r="J1612" t="str">
            <v>SMA</v>
          </cell>
          <cell r="K1612" t="str">
            <v>SMA/PASPAL/IPA</v>
          </cell>
          <cell r="L1612" t="str">
            <v>PLAJU</v>
          </cell>
          <cell r="M1612" t="str">
            <v>18/11/1985</v>
          </cell>
          <cell r="N1612" t="str">
            <v>E13119</v>
          </cell>
          <cell r="O1612" t="str">
            <v>I T P</v>
          </cell>
          <cell r="P1612">
            <v>5</v>
          </cell>
          <cell r="Q1612">
            <v>5</v>
          </cell>
          <cell r="R1612">
            <v>5</v>
          </cell>
          <cell r="S1612">
            <v>15</v>
          </cell>
          <cell r="T1612">
            <v>3</v>
          </cell>
          <cell r="U1612">
            <v>4</v>
          </cell>
          <cell r="V1612">
            <v>0</v>
          </cell>
          <cell r="W1612">
            <v>43</v>
          </cell>
          <cell r="X1612">
            <v>42556</v>
          </cell>
        </row>
        <row r="1613">
          <cell r="A1613" t="str">
            <v>701949</v>
          </cell>
          <cell r="B1613" t="str">
            <v xml:space="preserve">M I R W A N    </v>
          </cell>
          <cell r="C1613" t="str">
            <v>11</v>
          </cell>
          <cell r="D1613" t="str">
            <v>01/04/2001</v>
          </cell>
          <cell r="E1613" t="str">
            <v>OPR. TANK RPM - F</v>
          </cell>
          <cell r="F1613" t="str">
            <v>11</v>
          </cell>
          <cell r="G1613" t="str">
            <v>03/01/2000</v>
          </cell>
          <cell r="H1613">
            <v>24088</v>
          </cell>
          <cell r="I1613" t="str">
            <v>0000056555</v>
          </cell>
          <cell r="J1613" t="str">
            <v>SMA</v>
          </cell>
          <cell r="K1613" t="str">
            <v>S.M.A / SASTRA</v>
          </cell>
          <cell r="L1613" t="str">
            <v>PLAJU</v>
          </cell>
          <cell r="M1613" t="str">
            <v>18/11/1985</v>
          </cell>
          <cell r="N1613" t="str">
            <v>E13119</v>
          </cell>
          <cell r="O1613" t="str">
            <v>I T P</v>
          </cell>
          <cell r="P1613">
            <v>5</v>
          </cell>
          <cell r="Q1613">
            <v>5</v>
          </cell>
          <cell r="R1613">
            <v>5</v>
          </cell>
          <cell r="S1613">
            <v>15</v>
          </cell>
          <cell r="T1613">
            <v>3</v>
          </cell>
          <cell r="U1613">
            <v>4</v>
          </cell>
          <cell r="V1613">
            <v>0</v>
          </cell>
          <cell r="W1613">
            <v>39</v>
          </cell>
          <cell r="X1613">
            <v>44177</v>
          </cell>
        </row>
        <row r="1614">
          <cell r="A1614" t="str">
            <v>701957</v>
          </cell>
          <cell r="B1614" t="str">
            <v xml:space="preserve">IKWANSYAH AH.    </v>
          </cell>
          <cell r="C1614" t="str">
            <v>11</v>
          </cell>
          <cell r="D1614" t="str">
            <v>01/04/2001</v>
          </cell>
          <cell r="E1614" t="str">
            <v>OPR. TANK RPM - F</v>
          </cell>
          <cell r="F1614" t="str">
            <v>11</v>
          </cell>
          <cell r="G1614" t="str">
            <v>03/01/2000</v>
          </cell>
          <cell r="H1614">
            <v>22614</v>
          </cell>
          <cell r="I1614" t="str">
            <v>0000055555</v>
          </cell>
          <cell r="J1614" t="str">
            <v>SMA</v>
          </cell>
          <cell r="K1614" t="str">
            <v>S.M.A-B/PASPAL</v>
          </cell>
          <cell r="L1614" t="str">
            <v>PLAJU</v>
          </cell>
          <cell r="M1614" t="str">
            <v>18/11/1985</v>
          </cell>
          <cell r="N1614" t="str">
            <v>E13119</v>
          </cell>
          <cell r="O1614" t="str">
            <v>I T P</v>
          </cell>
          <cell r="P1614">
            <v>5</v>
          </cell>
          <cell r="Q1614">
            <v>5</v>
          </cell>
          <cell r="R1614">
            <v>5</v>
          </cell>
          <cell r="S1614">
            <v>15</v>
          </cell>
          <cell r="T1614">
            <v>3</v>
          </cell>
          <cell r="U1614">
            <v>4</v>
          </cell>
          <cell r="V1614">
            <v>0</v>
          </cell>
          <cell r="W1614">
            <v>43</v>
          </cell>
          <cell r="X1614">
            <v>42703</v>
          </cell>
        </row>
        <row r="1615">
          <cell r="A1615" t="str">
            <v>701965</v>
          </cell>
          <cell r="B1615" t="str">
            <v xml:space="preserve">SUBANDI Z,  SH  </v>
          </cell>
          <cell r="C1615" t="str">
            <v>10</v>
          </cell>
          <cell r="D1615" t="str">
            <v>01/10/2003</v>
          </cell>
          <cell r="E1615" t="str">
            <v>AST. KONTRAK</v>
          </cell>
          <cell r="F1615" t="str">
            <v>09</v>
          </cell>
          <cell r="G1615" t="str">
            <v>01/04/2002</v>
          </cell>
          <cell r="H1615">
            <v>23115</v>
          </cell>
          <cell r="I1615" t="str">
            <v>0000055655</v>
          </cell>
          <cell r="J1615" t="str">
            <v>S1</v>
          </cell>
          <cell r="K1615" t="str">
            <v>SARJANA HUKUM</v>
          </cell>
          <cell r="L1615" t="str">
            <v>PLAJU</v>
          </cell>
          <cell r="M1615" t="str">
            <v>18/11/1985</v>
          </cell>
          <cell r="N1615" t="str">
            <v>E13610</v>
          </cell>
          <cell r="O1615" t="str">
            <v>H K P</v>
          </cell>
          <cell r="P1615">
            <v>6</v>
          </cell>
          <cell r="Q1615">
            <v>5</v>
          </cell>
          <cell r="R1615">
            <v>5</v>
          </cell>
          <cell r="S1615">
            <v>16.666666666666668</v>
          </cell>
          <cell r="T1615">
            <v>7</v>
          </cell>
          <cell r="U1615">
            <v>2</v>
          </cell>
          <cell r="V1615">
            <v>-1</v>
          </cell>
          <cell r="W1615">
            <v>41</v>
          </cell>
          <cell r="X1615">
            <v>43204</v>
          </cell>
        </row>
        <row r="1616">
          <cell r="A1616" t="str">
            <v>701973</v>
          </cell>
          <cell r="B1616" t="str">
            <v xml:space="preserve">M. ILHAM GUNADI    </v>
          </cell>
          <cell r="C1616" t="str">
            <v>11</v>
          </cell>
          <cell r="D1616" t="str">
            <v>01/04/2001</v>
          </cell>
          <cell r="E1616" t="str">
            <v>PMK. CD-III &amp; CPI</v>
          </cell>
          <cell r="F1616" t="str">
            <v>10</v>
          </cell>
          <cell r="G1616" t="str">
            <v>01/08/2003</v>
          </cell>
          <cell r="H1616">
            <v>23307</v>
          </cell>
          <cell r="I1616" t="str">
            <v>0000066555</v>
          </cell>
          <cell r="J1616" t="str">
            <v>SMA</v>
          </cell>
          <cell r="K1616" t="str">
            <v>S.M.A-B/PASPAL</v>
          </cell>
          <cell r="L1616" t="str">
            <v>PLAJU</v>
          </cell>
          <cell r="M1616" t="str">
            <v>18/11/1985</v>
          </cell>
          <cell r="N1616" t="str">
            <v>E13111</v>
          </cell>
          <cell r="O1616" t="str">
            <v>CD &amp; GP</v>
          </cell>
          <cell r="P1616">
            <v>5</v>
          </cell>
          <cell r="Q1616">
            <v>5</v>
          </cell>
          <cell r="R1616">
            <v>5</v>
          </cell>
          <cell r="S1616">
            <v>15</v>
          </cell>
          <cell r="T1616">
            <v>3</v>
          </cell>
          <cell r="U1616">
            <v>1</v>
          </cell>
          <cell r="V1616">
            <v>-1</v>
          </cell>
          <cell r="W1616">
            <v>41</v>
          </cell>
          <cell r="X1616">
            <v>43396</v>
          </cell>
        </row>
        <row r="1617">
          <cell r="A1617" t="str">
            <v>701981</v>
          </cell>
          <cell r="B1617" t="str">
            <v xml:space="preserve">ABDUL HADI    </v>
          </cell>
          <cell r="C1617" t="str">
            <v>10</v>
          </cell>
          <cell r="D1617" t="str">
            <v>01/04/2003</v>
          </cell>
          <cell r="E1617" t="str">
            <v>PMK. CD IV, HP &amp; FO</v>
          </cell>
          <cell r="F1617" t="str">
            <v>10</v>
          </cell>
          <cell r="G1617" t="str">
            <v>03/01/2000</v>
          </cell>
          <cell r="H1617">
            <v>22329</v>
          </cell>
          <cell r="I1617" t="str">
            <v>0000066666</v>
          </cell>
          <cell r="J1617" t="str">
            <v>SMA</v>
          </cell>
          <cell r="K1617" t="str">
            <v>SMA/PASPAL/IPA</v>
          </cell>
          <cell r="L1617" t="str">
            <v>PLAJU</v>
          </cell>
          <cell r="M1617" t="str">
            <v>18/11/1985</v>
          </cell>
          <cell r="N1617" t="str">
            <v>E13111</v>
          </cell>
          <cell r="O1617" t="str">
            <v>CD &amp; GP</v>
          </cell>
          <cell r="P1617">
            <v>6</v>
          </cell>
          <cell r="Q1617">
            <v>6</v>
          </cell>
          <cell r="R1617">
            <v>6</v>
          </cell>
          <cell r="S1617">
            <v>20</v>
          </cell>
          <cell r="T1617">
            <v>3</v>
          </cell>
          <cell r="U1617">
            <v>4</v>
          </cell>
          <cell r="V1617">
            <v>0</v>
          </cell>
          <cell r="W1617">
            <v>43</v>
          </cell>
          <cell r="X1617">
            <v>42417</v>
          </cell>
        </row>
        <row r="1618">
          <cell r="A1618" t="str">
            <v>701998</v>
          </cell>
          <cell r="B1618" t="str">
            <v xml:space="preserve">EDDY RUDOLF S.  A.P  </v>
          </cell>
          <cell r="C1618" t="str">
            <v>11</v>
          </cell>
          <cell r="D1618" t="str">
            <v>01/04/2001</v>
          </cell>
          <cell r="E1618" t="str">
            <v>PMK. CD-III CPI</v>
          </cell>
          <cell r="F1618" t="str">
            <v>10</v>
          </cell>
          <cell r="G1618" t="str">
            <v>01/08/2003</v>
          </cell>
          <cell r="H1618">
            <v>21783</v>
          </cell>
          <cell r="I1618" t="str">
            <v>0000056555</v>
          </cell>
          <cell r="J1618" t="str">
            <v>D1</v>
          </cell>
          <cell r="K1618" t="str">
            <v>AKA PENGOL/KIL.I</v>
          </cell>
          <cell r="L1618" t="str">
            <v>PLAJU</v>
          </cell>
          <cell r="M1618" t="str">
            <v>18/11/1985</v>
          </cell>
          <cell r="N1618" t="str">
            <v>E13111</v>
          </cell>
          <cell r="O1618" t="str">
            <v>CD &amp; GP</v>
          </cell>
          <cell r="P1618">
            <v>5</v>
          </cell>
          <cell r="Q1618">
            <v>5</v>
          </cell>
          <cell r="R1618">
            <v>5</v>
          </cell>
          <cell r="S1618">
            <v>15</v>
          </cell>
          <cell r="T1618">
            <v>4</v>
          </cell>
          <cell r="U1618">
            <v>1</v>
          </cell>
          <cell r="V1618">
            <v>-1</v>
          </cell>
          <cell r="W1618">
            <v>45</v>
          </cell>
          <cell r="X1618">
            <v>41872</v>
          </cell>
        </row>
        <row r="1619">
          <cell r="A1619" t="str">
            <v>702004</v>
          </cell>
          <cell r="B1619" t="str">
            <v xml:space="preserve">PRIYO AMONO  SH  </v>
          </cell>
          <cell r="C1619" t="str">
            <v>10</v>
          </cell>
          <cell r="D1619" t="str">
            <v>01/04/2003</v>
          </cell>
          <cell r="E1619" t="str">
            <v>ANALIS AUDIT SDM</v>
          </cell>
          <cell r="F1619" t="str">
            <v>07</v>
          </cell>
          <cell r="G1619" t="str">
            <v>16/07/2002</v>
          </cell>
          <cell r="H1619">
            <v>24038</v>
          </cell>
          <cell r="I1619" t="str">
            <v>0000056555</v>
          </cell>
          <cell r="J1619" t="str">
            <v>S1</v>
          </cell>
          <cell r="K1619" t="str">
            <v>HUKUM PERDATA</v>
          </cell>
          <cell r="L1619" t="str">
            <v>PLAJU</v>
          </cell>
          <cell r="M1619" t="str">
            <v>18/11/1985</v>
          </cell>
          <cell r="N1619" t="str">
            <v>E13740</v>
          </cell>
          <cell r="O1619" t="str">
            <v>O &amp; P</v>
          </cell>
          <cell r="P1619">
            <v>5</v>
          </cell>
          <cell r="Q1619">
            <v>5</v>
          </cell>
          <cell r="R1619">
            <v>5</v>
          </cell>
          <cell r="S1619">
            <v>15</v>
          </cell>
          <cell r="T1619">
            <v>7</v>
          </cell>
          <cell r="U1619">
            <v>2</v>
          </cell>
          <cell r="V1619">
            <v>-3</v>
          </cell>
          <cell r="W1619">
            <v>39</v>
          </cell>
          <cell r="X1619">
            <v>44127</v>
          </cell>
        </row>
        <row r="1620">
          <cell r="A1620" t="str">
            <v>702012</v>
          </cell>
          <cell r="B1620" t="str">
            <v xml:space="preserve">M. ROMLI  A.MD  </v>
          </cell>
          <cell r="C1620" t="str">
            <v>11</v>
          </cell>
          <cell r="D1620" t="str">
            <v>01/10/2001</v>
          </cell>
          <cell r="E1620" t="str">
            <v>PMK.CONSOLE PD.METER SEI.GERONG</v>
          </cell>
          <cell r="F1620" t="str">
            <v>10</v>
          </cell>
          <cell r="G1620" t="str">
            <v>01/07/2003</v>
          </cell>
          <cell r="H1620">
            <v>23599</v>
          </cell>
          <cell r="I1620" t="str">
            <v>0000056555</v>
          </cell>
          <cell r="J1620" t="str">
            <v>D2</v>
          </cell>
          <cell r="K1620" t="str">
            <v>AKA PENGOL/KIL.III</v>
          </cell>
          <cell r="L1620" t="str">
            <v>SUNGAI GERONG</v>
          </cell>
          <cell r="M1620" t="str">
            <v>18/11/1985</v>
          </cell>
          <cell r="N1620" t="str">
            <v>E13119</v>
          </cell>
          <cell r="O1620" t="str">
            <v>I T P</v>
          </cell>
          <cell r="P1620">
            <v>5</v>
          </cell>
          <cell r="Q1620">
            <v>5</v>
          </cell>
          <cell r="R1620">
            <v>5</v>
          </cell>
          <cell r="S1620">
            <v>15</v>
          </cell>
          <cell r="T1620">
            <v>5</v>
          </cell>
          <cell r="U1620">
            <v>1</v>
          </cell>
          <cell r="V1620">
            <v>-1</v>
          </cell>
          <cell r="W1620">
            <v>40</v>
          </cell>
          <cell r="X1620">
            <v>43687</v>
          </cell>
        </row>
        <row r="1621">
          <cell r="A1621" t="str">
            <v>702029</v>
          </cell>
          <cell r="B1621" t="str">
            <v xml:space="preserve">FAUZAN HELMI  SH  </v>
          </cell>
          <cell r="C1621" t="str">
            <v>10</v>
          </cell>
          <cell r="D1621" t="str">
            <v>01/10/2001</v>
          </cell>
          <cell r="E1621" t="str">
            <v>AST. JAGA FCCU</v>
          </cell>
          <cell r="F1621" t="str">
            <v>08</v>
          </cell>
          <cell r="G1621" t="str">
            <v>03/01/2000</v>
          </cell>
          <cell r="H1621">
            <v>23151</v>
          </cell>
          <cell r="I1621" t="str">
            <v>0000066656</v>
          </cell>
          <cell r="J1621" t="str">
            <v>S1</v>
          </cell>
          <cell r="K1621" t="str">
            <v>SARJANA HUKUM</v>
          </cell>
          <cell r="L1621" t="str">
            <v>SUNGAI GERONG</v>
          </cell>
          <cell r="M1621" t="str">
            <v>18/11/1985</v>
          </cell>
          <cell r="N1621" t="str">
            <v>E13112</v>
          </cell>
          <cell r="O1621" t="str">
            <v>CD &amp; L</v>
          </cell>
          <cell r="P1621">
            <v>6</v>
          </cell>
          <cell r="Q1621">
            <v>5</v>
          </cell>
          <cell r="R1621">
            <v>6</v>
          </cell>
          <cell r="S1621">
            <v>18.333333333333332</v>
          </cell>
          <cell r="T1621">
            <v>7</v>
          </cell>
          <cell r="U1621">
            <v>4</v>
          </cell>
          <cell r="V1621">
            <v>-2</v>
          </cell>
          <cell r="W1621">
            <v>41</v>
          </cell>
          <cell r="X1621">
            <v>43240</v>
          </cell>
        </row>
        <row r="1622">
          <cell r="A1622" t="str">
            <v>702036</v>
          </cell>
          <cell r="B1622" t="str">
            <v xml:space="preserve">FACHRUROZIE  A.MD  </v>
          </cell>
          <cell r="C1622" t="str">
            <v>10</v>
          </cell>
          <cell r="D1622" t="str">
            <v>01/04/2003</v>
          </cell>
          <cell r="E1622" t="str">
            <v>TEK INSTRUMEN AREA-A</v>
          </cell>
          <cell r="F1622" t="str">
            <v>10</v>
          </cell>
          <cell r="G1622" t="str">
            <v>31/12/2000</v>
          </cell>
          <cell r="H1622">
            <v>22723</v>
          </cell>
          <cell r="I1622" t="str">
            <v>0000065556</v>
          </cell>
          <cell r="J1622" t="str">
            <v>D3</v>
          </cell>
          <cell r="K1622" t="str">
            <v>AKA INSTRUMENT &amp; ELOKTRO</v>
          </cell>
          <cell r="L1622" t="str">
            <v>SUNGAI GERONG</v>
          </cell>
          <cell r="M1622" t="str">
            <v>18/11/1985</v>
          </cell>
          <cell r="N1622" t="str">
            <v>E13A40</v>
          </cell>
          <cell r="O1622" t="str">
            <v>PEM-III</v>
          </cell>
          <cell r="P1622">
            <v>5</v>
          </cell>
          <cell r="Q1622">
            <v>5</v>
          </cell>
          <cell r="R1622">
            <v>6</v>
          </cell>
          <cell r="S1622">
            <v>16.666666666666668</v>
          </cell>
          <cell r="T1622">
            <v>6</v>
          </cell>
          <cell r="U1622">
            <v>4</v>
          </cell>
          <cell r="V1622">
            <v>0</v>
          </cell>
          <cell r="W1622">
            <v>42</v>
          </cell>
          <cell r="X1622">
            <v>42812</v>
          </cell>
        </row>
        <row r="1623">
          <cell r="A1623" t="str">
            <v>702037</v>
          </cell>
          <cell r="B1623" t="str">
            <v xml:space="preserve">KAMIL ARIFIN    </v>
          </cell>
          <cell r="C1623" t="str">
            <v>10</v>
          </cell>
          <cell r="D1623" t="str">
            <v>01/10/2003</v>
          </cell>
          <cell r="E1623" t="str">
            <v>PMK. JAGA LAB PL</v>
          </cell>
          <cell r="F1623" t="str">
            <v>10</v>
          </cell>
          <cell r="G1623" t="str">
            <v>01/10/2002</v>
          </cell>
          <cell r="H1623">
            <v>19551</v>
          </cell>
          <cell r="I1623" t="str">
            <v>0000055555</v>
          </cell>
          <cell r="J1623" t="str">
            <v>SMK</v>
          </cell>
          <cell r="K1623" t="str">
            <v>S T M  BGN GEDUNG</v>
          </cell>
          <cell r="L1623" t="str">
            <v>PLAJU</v>
          </cell>
          <cell r="M1623" t="str">
            <v>17/03/1986</v>
          </cell>
          <cell r="N1623" t="str">
            <v>E13140</v>
          </cell>
          <cell r="O1623" t="str">
            <v>LABORATORIUM</v>
          </cell>
          <cell r="P1623">
            <v>5</v>
          </cell>
          <cell r="Q1623">
            <v>5</v>
          </cell>
          <cell r="R1623">
            <v>5</v>
          </cell>
          <cell r="S1623">
            <v>15</v>
          </cell>
          <cell r="T1623">
            <v>3</v>
          </cell>
          <cell r="U1623">
            <v>2</v>
          </cell>
          <cell r="V1623">
            <v>0</v>
          </cell>
          <cell r="W1623">
            <v>51</v>
          </cell>
          <cell r="X1623">
            <v>39640</v>
          </cell>
        </row>
        <row r="1624">
          <cell r="A1624" t="str">
            <v>702045</v>
          </cell>
          <cell r="B1624" t="str">
            <v xml:space="preserve">FAHMI  A.MA  </v>
          </cell>
          <cell r="C1624" t="str">
            <v>10</v>
          </cell>
          <cell r="D1624" t="str">
            <v>01/04/2003</v>
          </cell>
          <cell r="E1624" t="str">
            <v>PMK. DEMIN PLANT</v>
          </cell>
          <cell r="F1624" t="str">
            <v>10</v>
          </cell>
          <cell r="G1624" t="str">
            <v>01/10/2002</v>
          </cell>
          <cell r="H1624">
            <v>23266</v>
          </cell>
          <cell r="I1624" t="str">
            <v>0000045465</v>
          </cell>
          <cell r="J1624" t="str">
            <v>D2</v>
          </cell>
          <cell r="K1624" t="str">
            <v>AKA UTILITIES II</v>
          </cell>
          <cell r="L1624" t="str">
            <v>PLAJU</v>
          </cell>
          <cell r="M1624" t="str">
            <v>16/01/1986</v>
          </cell>
          <cell r="N1624" t="str">
            <v>E13118</v>
          </cell>
          <cell r="O1624" t="str">
            <v>U T L</v>
          </cell>
          <cell r="P1624">
            <v>4</v>
          </cell>
          <cell r="Q1624">
            <v>6</v>
          </cell>
          <cell r="R1624">
            <v>5</v>
          </cell>
          <cell r="S1624">
            <v>15</v>
          </cell>
          <cell r="T1624">
            <v>5</v>
          </cell>
          <cell r="U1624">
            <v>2</v>
          </cell>
          <cell r="V1624">
            <v>0</v>
          </cell>
          <cell r="W1624">
            <v>41</v>
          </cell>
          <cell r="X1624">
            <v>43355</v>
          </cell>
        </row>
        <row r="1625">
          <cell r="A1625" t="str">
            <v>702053</v>
          </cell>
          <cell r="B1625" t="str">
            <v xml:space="preserve">TULUS NURHADI  A.P  </v>
          </cell>
          <cell r="C1625" t="str">
            <v>11</v>
          </cell>
          <cell r="D1625" t="str">
            <v>01/04/2002</v>
          </cell>
          <cell r="E1625" t="str">
            <v>PMK. POLYMERISASI</v>
          </cell>
          <cell r="F1625" t="str">
            <v>10</v>
          </cell>
          <cell r="G1625" t="str">
            <v>01/08/2003</v>
          </cell>
          <cell r="H1625">
            <v>23513</v>
          </cell>
          <cell r="I1625" t="str">
            <v>0000055665</v>
          </cell>
          <cell r="J1625" t="str">
            <v>D1</v>
          </cell>
          <cell r="K1625" t="str">
            <v>AKA UTILITIES I</v>
          </cell>
          <cell r="L1625" t="str">
            <v>PLAJU</v>
          </cell>
          <cell r="M1625" t="str">
            <v>18/11/1985</v>
          </cell>
          <cell r="N1625" t="str">
            <v>E13111</v>
          </cell>
          <cell r="O1625" t="str">
            <v>CD &amp; GP</v>
          </cell>
          <cell r="P1625">
            <v>6</v>
          </cell>
          <cell r="Q1625">
            <v>6</v>
          </cell>
          <cell r="R1625">
            <v>5</v>
          </cell>
          <cell r="S1625">
            <v>18.333333333333332</v>
          </cell>
          <cell r="T1625">
            <v>4</v>
          </cell>
          <cell r="U1625">
            <v>1</v>
          </cell>
          <cell r="V1625">
            <v>-1</v>
          </cell>
          <cell r="W1625">
            <v>40</v>
          </cell>
          <cell r="X1625">
            <v>43601</v>
          </cell>
        </row>
        <row r="1626">
          <cell r="A1626" t="str">
            <v>702061</v>
          </cell>
          <cell r="B1626" t="str">
            <v xml:space="preserve">TAUFIK AMIN  SE  </v>
          </cell>
          <cell r="C1626" t="str">
            <v>10</v>
          </cell>
          <cell r="D1626" t="str">
            <v>01/04/2002</v>
          </cell>
          <cell r="E1626" t="str">
            <v>MATERIAL MAN</v>
          </cell>
          <cell r="F1626" t="str">
            <v>09</v>
          </cell>
          <cell r="G1626" t="str">
            <v>01/09/2003</v>
          </cell>
          <cell r="H1626">
            <v>23087</v>
          </cell>
          <cell r="I1626" t="str">
            <v>0000046655</v>
          </cell>
          <cell r="J1626" t="str">
            <v>S1</v>
          </cell>
          <cell r="K1626" t="str">
            <v>EKONOMI AKUNTANSI</v>
          </cell>
          <cell r="L1626" t="str">
            <v>SUNGAI GERONG</v>
          </cell>
          <cell r="M1626" t="str">
            <v>18/11/1985</v>
          </cell>
          <cell r="N1626" t="str">
            <v>E13A50</v>
          </cell>
          <cell r="O1626" t="str">
            <v>BENGKEL</v>
          </cell>
          <cell r="P1626">
            <v>6</v>
          </cell>
          <cell r="Q1626">
            <v>5</v>
          </cell>
          <cell r="R1626">
            <v>5</v>
          </cell>
          <cell r="S1626">
            <v>16.666666666666668</v>
          </cell>
          <cell r="T1626">
            <v>7</v>
          </cell>
          <cell r="U1626">
            <v>1</v>
          </cell>
          <cell r="V1626">
            <v>-1</v>
          </cell>
          <cell r="W1626">
            <v>41</v>
          </cell>
          <cell r="X1626">
            <v>43176</v>
          </cell>
        </row>
        <row r="1627">
          <cell r="A1627" t="str">
            <v>702078</v>
          </cell>
          <cell r="B1627" t="str">
            <v xml:space="preserve">SAUKANI    </v>
          </cell>
          <cell r="C1627" t="str">
            <v>11</v>
          </cell>
          <cell r="D1627" t="str">
            <v>01/04/2000</v>
          </cell>
          <cell r="E1627" t="str">
            <v>TEK INSTRUMEN AREA-A</v>
          </cell>
          <cell r="F1627" t="str">
            <v>10</v>
          </cell>
          <cell r="G1627" t="str">
            <v>31/12/2000</v>
          </cell>
          <cell r="H1627">
            <v>22915</v>
          </cell>
          <cell r="I1627" t="str">
            <v>0000054555</v>
          </cell>
          <cell r="J1627" t="str">
            <v>SMA</v>
          </cell>
          <cell r="K1627" t="str">
            <v>SMA/PASPAL/IPA</v>
          </cell>
          <cell r="L1627" t="str">
            <v>SUNGAI GERONG</v>
          </cell>
          <cell r="M1627" t="str">
            <v>18/11/1985</v>
          </cell>
          <cell r="N1627" t="str">
            <v>E13A40</v>
          </cell>
          <cell r="O1627" t="str">
            <v>PEM-III</v>
          </cell>
          <cell r="P1627">
            <v>5</v>
          </cell>
          <cell r="Q1627">
            <v>5</v>
          </cell>
          <cell r="R1627">
            <v>5</v>
          </cell>
          <cell r="S1627">
            <v>15</v>
          </cell>
          <cell r="T1627">
            <v>3</v>
          </cell>
          <cell r="U1627">
            <v>4</v>
          </cell>
          <cell r="V1627">
            <v>-1</v>
          </cell>
          <cell r="W1627">
            <v>42</v>
          </cell>
          <cell r="X1627">
            <v>43004</v>
          </cell>
        </row>
        <row r="1628">
          <cell r="A1628" t="str">
            <v>702094</v>
          </cell>
          <cell r="B1628" t="str">
            <v xml:space="preserve">ANIS LATIF T  S.T  </v>
          </cell>
          <cell r="C1628" t="str">
            <v>11</v>
          </cell>
          <cell r="D1628" t="str">
            <v>01/04/2002</v>
          </cell>
          <cell r="E1628" t="str">
            <v>TESTER JAGA LAB PP</v>
          </cell>
          <cell r="F1628" t="str">
            <v>11</v>
          </cell>
          <cell r="G1628" t="str">
            <v>03/01/2000</v>
          </cell>
          <cell r="H1628">
            <v>20819</v>
          </cell>
          <cell r="I1628" t="str">
            <v>0000045545</v>
          </cell>
          <cell r="J1628" t="str">
            <v>S1</v>
          </cell>
          <cell r="K1628" t="str">
            <v>TEK. ELEKTRO</v>
          </cell>
          <cell r="L1628" t="str">
            <v>PLAJU</v>
          </cell>
          <cell r="M1628" t="str">
            <v>18/11/1985</v>
          </cell>
          <cell r="N1628" t="str">
            <v>E13140</v>
          </cell>
          <cell r="O1628" t="str">
            <v>LABORATORIUM</v>
          </cell>
          <cell r="P1628">
            <v>5</v>
          </cell>
          <cell r="Q1628">
            <v>4</v>
          </cell>
          <cell r="R1628">
            <v>5</v>
          </cell>
          <cell r="S1628">
            <v>13.333333333333334</v>
          </cell>
          <cell r="T1628">
            <v>7</v>
          </cell>
          <cell r="U1628">
            <v>4</v>
          </cell>
          <cell r="V1628">
            <v>0</v>
          </cell>
          <cell r="W1628">
            <v>48</v>
          </cell>
          <cell r="X1628">
            <v>40907</v>
          </cell>
        </row>
        <row r="1629">
          <cell r="A1629" t="str">
            <v>702101</v>
          </cell>
          <cell r="B1629" t="str">
            <v xml:space="preserve">ERPAN ADAMIN  A.P  </v>
          </cell>
          <cell r="C1629" t="str">
            <v>10</v>
          </cell>
          <cell r="D1629" t="str">
            <v>01/04/2003</v>
          </cell>
          <cell r="E1629" t="str">
            <v>PMK. DEMIN PLANT</v>
          </cell>
          <cell r="F1629" t="str">
            <v>10</v>
          </cell>
          <cell r="G1629" t="str">
            <v>03/01/2000</v>
          </cell>
          <cell r="H1629">
            <v>22096</v>
          </cell>
          <cell r="I1629" t="str">
            <v>0000055565</v>
          </cell>
          <cell r="J1629" t="str">
            <v>D1</v>
          </cell>
          <cell r="K1629" t="str">
            <v>AKA UTILITIES I</v>
          </cell>
          <cell r="L1629" t="str">
            <v>PLAJU</v>
          </cell>
          <cell r="M1629" t="str">
            <v>18/11/1985</v>
          </cell>
          <cell r="N1629" t="str">
            <v>E13118</v>
          </cell>
          <cell r="O1629" t="str">
            <v>U T L</v>
          </cell>
          <cell r="P1629">
            <v>5</v>
          </cell>
          <cell r="Q1629">
            <v>6</v>
          </cell>
          <cell r="R1629">
            <v>5</v>
          </cell>
          <cell r="S1629">
            <v>16.666666666666668</v>
          </cell>
          <cell r="T1629">
            <v>4</v>
          </cell>
          <cell r="U1629">
            <v>4</v>
          </cell>
          <cell r="V1629">
            <v>0</v>
          </cell>
          <cell r="W1629">
            <v>44</v>
          </cell>
          <cell r="X1629">
            <v>42184</v>
          </cell>
        </row>
        <row r="1630">
          <cell r="A1630" t="str">
            <v>702113</v>
          </cell>
          <cell r="B1630" t="str">
            <v xml:space="preserve">MUHAMMAD ARDANI    </v>
          </cell>
          <cell r="C1630" t="str">
            <v>11</v>
          </cell>
          <cell r="D1630" t="str">
            <v>01/04/2001</v>
          </cell>
          <cell r="E1630" t="str">
            <v>PMK. SAU &amp; ALKYLASI</v>
          </cell>
          <cell r="F1630" t="str">
            <v>10</v>
          </cell>
          <cell r="G1630" t="str">
            <v>01/08/2003</v>
          </cell>
          <cell r="H1630">
            <v>22718</v>
          </cell>
          <cell r="I1630" t="str">
            <v>0000056665</v>
          </cell>
          <cell r="J1630" t="str">
            <v>SMK</v>
          </cell>
          <cell r="K1630" t="str">
            <v>S.T.M  LISTRIK</v>
          </cell>
          <cell r="L1630" t="str">
            <v>PLAJU</v>
          </cell>
          <cell r="M1630" t="str">
            <v>18/11/1985</v>
          </cell>
          <cell r="N1630" t="str">
            <v>E13111</v>
          </cell>
          <cell r="O1630" t="str">
            <v>CD &amp; GP</v>
          </cell>
          <cell r="P1630">
            <v>6</v>
          </cell>
          <cell r="Q1630">
            <v>6</v>
          </cell>
          <cell r="R1630">
            <v>5</v>
          </cell>
          <cell r="S1630">
            <v>18.333333333333332</v>
          </cell>
          <cell r="T1630">
            <v>3</v>
          </cell>
          <cell r="U1630">
            <v>1</v>
          </cell>
          <cell r="V1630">
            <v>-1</v>
          </cell>
          <cell r="W1630">
            <v>42</v>
          </cell>
          <cell r="X1630">
            <v>42807</v>
          </cell>
        </row>
        <row r="1631">
          <cell r="A1631" t="str">
            <v>702126</v>
          </cell>
          <cell r="B1631" t="str">
            <v xml:space="preserve">M A N A O R    </v>
          </cell>
          <cell r="C1631" t="str">
            <v>11</v>
          </cell>
          <cell r="D1631" t="str">
            <v>01/04/2002</v>
          </cell>
          <cell r="E1631" t="str">
            <v>OPR. PK</v>
          </cell>
          <cell r="F1631" t="str">
            <v>11</v>
          </cell>
          <cell r="G1631" t="str">
            <v>03/01/2000</v>
          </cell>
          <cell r="H1631">
            <v>22293</v>
          </cell>
          <cell r="I1631" t="str">
            <v>0000036665</v>
          </cell>
          <cell r="J1631" t="str">
            <v>SMK</v>
          </cell>
          <cell r="K1631" t="str">
            <v>S.T.M  MESIN</v>
          </cell>
          <cell r="L1631" t="str">
            <v>PLAJU</v>
          </cell>
          <cell r="M1631" t="str">
            <v>16/12/1985</v>
          </cell>
          <cell r="N1631" t="str">
            <v>E13410</v>
          </cell>
          <cell r="O1631" t="str">
            <v>PK. LAT &amp; ADM</v>
          </cell>
          <cell r="P1631">
            <v>6</v>
          </cell>
          <cell r="Q1631">
            <v>6</v>
          </cell>
          <cell r="R1631">
            <v>5</v>
          </cell>
          <cell r="S1631">
            <v>18.333333333333332</v>
          </cell>
          <cell r="T1631">
            <v>3</v>
          </cell>
          <cell r="U1631">
            <v>4</v>
          </cell>
          <cell r="V1631">
            <v>0</v>
          </cell>
          <cell r="W1631">
            <v>43</v>
          </cell>
          <cell r="X1631">
            <v>42381</v>
          </cell>
        </row>
        <row r="1632">
          <cell r="A1632" t="str">
            <v>702134</v>
          </cell>
          <cell r="B1632" t="str">
            <v xml:space="preserve">BASTIAN PANANI    </v>
          </cell>
          <cell r="C1632" t="str">
            <v>11</v>
          </cell>
          <cell r="D1632" t="str">
            <v>01/10/2001</v>
          </cell>
          <cell r="E1632" t="str">
            <v>PMK. JAGA PK</v>
          </cell>
          <cell r="F1632" t="str">
            <v>10</v>
          </cell>
          <cell r="G1632" t="str">
            <v>01/10/2003</v>
          </cell>
          <cell r="H1632">
            <v>22868</v>
          </cell>
          <cell r="I1632" t="str">
            <v>0000066655</v>
          </cell>
          <cell r="J1632" t="str">
            <v>SMK</v>
          </cell>
          <cell r="K1632" t="str">
            <v>S.T.M  MESIN</v>
          </cell>
          <cell r="L1632" t="str">
            <v>PLAJU</v>
          </cell>
          <cell r="M1632" t="str">
            <v>16/12/1985</v>
          </cell>
          <cell r="N1632" t="str">
            <v>E13410</v>
          </cell>
          <cell r="O1632" t="str">
            <v>PK. LAT &amp; ADM</v>
          </cell>
          <cell r="P1632">
            <v>6</v>
          </cell>
          <cell r="Q1632">
            <v>5</v>
          </cell>
          <cell r="R1632">
            <v>5</v>
          </cell>
          <cell r="S1632">
            <v>16.666666666666668</v>
          </cell>
          <cell r="T1632">
            <v>3</v>
          </cell>
          <cell r="U1632">
            <v>1</v>
          </cell>
          <cell r="V1632">
            <v>-1</v>
          </cell>
          <cell r="W1632">
            <v>42</v>
          </cell>
          <cell r="X1632">
            <v>42957</v>
          </cell>
        </row>
        <row r="1633">
          <cell r="A1633" t="str">
            <v>702142</v>
          </cell>
          <cell r="B1633" t="str">
            <v xml:space="preserve">SURYADI    </v>
          </cell>
          <cell r="C1633" t="str">
            <v>11</v>
          </cell>
          <cell r="D1633" t="str">
            <v>01/04/2000</v>
          </cell>
          <cell r="E1633" t="str">
            <v>AST. ANGGARAN DAN ADM</v>
          </cell>
          <cell r="F1633" t="str">
            <v>09</v>
          </cell>
          <cell r="G1633" t="str">
            <v>01/10/2000</v>
          </cell>
          <cell r="H1633">
            <v>22102</v>
          </cell>
          <cell r="I1633" t="str">
            <v>0000066666</v>
          </cell>
          <cell r="J1633" t="str">
            <v>SMA</v>
          </cell>
          <cell r="K1633" t="str">
            <v>S.M.A / SOSIAL</v>
          </cell>
          <cell r="L1633" t="str">
            <v>PLAJU</v>
          </cell>
          <cell r="M1633" t="str">
            <v>16/01/1986</v>
          </cell>
          <cell r="N1633" t="str">
            <v>E13410</v>
          </cell>
          <cell r="O1633" t="str">
            <v>PK. LAT &amp; ADM</v>
          </cell>
          <cell r="P1633">
            <v>6</v>
          </cell>
          <cell r="Q1633">
            <v>6</v>
          </cell>
          <cell r="R1633">
            <v>6</v>
          </cell>
          <cell r="S1633">
            <v>20</v>
          </cell>
          <cell r="T1633">
            <v>3</v>
          </cell>
          <cell r="U1633">
            <v>4</v>
          </cell>
          <cell r="V1633">
            <v>-2</v>
          </cell>
          <cell r="W1633">
            <v>44</v>
          </cell>
          <cell r="X1633">
            <v>42190</v>
          </cell>
        </row>
        <row r="1634">
          <cell r="A1634" t="str">
            <v>704646</v>
          </cell>
          <cell r="B1634" t="str">
            <v xml:space="preserve">F.X. SUGIHARTO  IR  </v>
          </cell>
          <cell r="C1634" t="str">
            <v>04</v>
          </cell>
          <cell r="D1634" t="str">
            <v>01/04/2001</v>
          </cell>
          <cell r="E1634" t="str">
            <v>AU. TEK. KATALIS &amp; KONVERSI</v>
          </cell>
          <cell r="F1634" t="str">
            <v>03</v>
          </cell>
          <cell r="G1634" t="str">
            <v>10/09/2003</v>
          </cell>
          <cell r="H1634">
            <v>22739</v>
          </cell>
          <cell r="I1634" t="str">
            <v>0000066666</v>
          </cell>
          <cell r="J1634" t="str">
            <v>S1</v>
          </cell>
          <cell r="K1634" t="str">
            <v>TEKNIK KIMIA</v>
          </cell>
          <cell r="L1634" t="str">
            <v>PLAJU</v>
          </cell>
          <cell r="M1634" t="str">
            <v>02/10/1989</v>
          </cell>
          <cell r="N1634" t="str">
            <v>E13310</v>
          </cell>
          <cell r="O1634" t="str">
            <v>PE</v>
          </cell>
          <cell r="P1634">
            <v>6</v>
          </cell>
          <cell r="Q1634">
            <v>6</v>
          </cell>
          <cell r="R1634">
            <v>6</v>
          </cell>
          <cell r="S1634">
            <v>20</v>
          </cell>
          <cell r="T1634">
            <v>7</v>
          </cell>
          <cell r="U1634">
            <v>1</v>
          </cell>
          <cell r="V1634">
            <v>-1</v>
          </cell>
          <cell r="W1634">
            <v>42</v>
          </cell>
          <cell r="X1634">
            <v>42828</v>
          </cell>
        </row>
        <row r="1635">
          <cell r="A1635" t="str">
            <v>704719</v>
          </cell>
          <cell r="B1635" t="str">
            <v xml:space="preserve">NURDIN PRAYITNO  IR MSC </v>
          </cell>
          <cell r="C1635" t="str">
            <v>04</v>
          </cell>
          <cell r="D1635" t="str">
            <v>01/04/2001</v>
          </cell>
          <cell r="E1635" t="str">
            <v>KA BAG TA/PTA</v>
          </cell>
          <cell r="F1635" t="str">
            <v>03</v>
          </cell>
          <cell r="G1635" t="str">
            <v>08/09/2003</v>
          </cell>
          <cell r="H1635">
            <v>23177</v>
          </cell>
          <cell r="I1635" t="str">
            <v>0000056656</v>
          </cell>
          <cell r="J1635" t="str">
            <v>S2</v>
          </cell>
          <cell r="K1635" t="str">
            <v>(S2) - TEK. KIMIA / PERSH</v>
          </cell>
          <cell r="L1635" t="str">
            <v>PLAJU</v>
          </cell>
          <cell r="M1635" t="str">
            <v>02/10/1989</v>
          </cell>
          <cell r="N1635" t="str">
            <v>E13132</v>
          </cell>
          <cell r="O1635" t="str">
            <v>TA/PTA</v>
          </cell>
          <cell r="P1635">
            <v>6</v>
          </cell>
          <cell r="Q1635">
            <v>5</v>
          </cell>
          <cell r="R1635">
            <v>6</v>
          </cell>
          <cell r="S1635">
            <v>18.333333333333332</v>
          </cell>
          <cell r="T1635">
            <v>8</v>
          </cell>
          <cell r="U1635">
            <v>1</v>
          </cell>
          <cell r="V1635">
            <v>-1</v>
          </cell>
          <cell r="W1635">
            <v>41</v>
          </cell>
          <cell r="X1635">
            <v>43266</v>
          </cell>
        </row>
        <row r="1636">
          <cell r="A1636" t="str">
            <v>704824</v>
          </cell>
          <cell r="B1636" t="str">
            <v xml:space="preserve">EDY PRABOWO  IR  </v>
          </cell>
          <cell r="C1636" t="str">
            <v>04</v>
          </cell>
          <cell r="D1636" t="str">
            <v>01/04/2000</v>
          </cell>
          <cell r="E1636" t="str">
            <v>KA. PEM.III</v>
          </cell>
          <cell r="F1636" t="str">
            <v>03</v>
          </cell>
          <cell r="G1636" t="str">
            <v>25/02/2004</v>
          </cell>
          <cell r="H1636">
            <v>22429</v>
          </cell>
          <cell r="I1636" t="str">
            <v>0000066666</v>
          </cell>
          <cell r="J1636" t="str">
            <v>S1</v>
          </cell>
          <cell r="K1636" t="str">
            <v>TEKNIK MESIN</v>
          </cell>
          <cell r="L1636" t="str">
            <v>SUNGAI GERONG</v>
          </cell>
          <cell r="M1636" t="str">
            <v>02/10/1989</v>
          </cell>
          <cell r="N1636" t="str">
            <v>E13A40</v>
          </cell>
          <cell r="O1636" t="str">
            <v>PEM-III</v>
          </cell>
          <cell r="P1636">
            <v>6</v>
          </cell>
          <cell r="Q1636">
            <v>6</v>
          </cell>
          <cell r="R1636">
            <v>6</v>
          </cell>
          <cell r="S1636">
            <v>20</v>
          </cell>
          <cell r="T1636">
            <v>7</v>
          </cell>
          <cell r="U1636">
            <v>0</v>
          </cell>
          <cell r="V1636">
            <v>-1</v>
          </cell>
          <cell r="W1636">
            <v>43</v>
          </cell>
          <cell r="X1636">
            <v>42518</v>
          </cell>
        </row>
        <row r="1637">
          <cell r="A1637" t="str">
            <v>704898</v>
          </cell>
          <cell r="B1637" t="str">
            <v xml:space="preserve">ARI BUDIMAN  IR  </v>
          </cell>
          <cell r="C1637" t="str">
            <v>04</v>
          </cell>
          <cell r="D1637" t="str">
            <v>01/10/2000</v>
          </cell>
          <cell r="E1637" t="str">
            <v>KA. STATIONARY</v>
          </cell>
          <cell r="F1637" t="str">
            <v>04</v>
          </cell>
          <cell r="G1637" t="str">
            <v>03/01/2000</v>
          </cell>
          <cell r="H1637">
            <v>22916</v>
          </cell>
          <cell r="I1637" t="str">
            <v>0000065666</v>
          </cell>
          <cell r="J1637" t="str">
            <v>S1</v>
          </cell>
          <cell r="K1637" t="str">
            <v>TEKNIK MESIN</v>
          </cell>
          <cell r="L1637" t="str">
            <v>PLAJU</v>
          </cell>
          <cell r="M1637" t="str">
            <v>02/10/1989</v>
          </cell>
          <cell r="N1637" t="str">
            <v>E13122</v>
          </cell>
          <cell r="O1637" t="str">
            <v>INSPEKSI</v>
          </cell>
          <cell r="P1637">
            <v>6</v>
          </cell>
          <cell r="Q1637">
            <v>6</v>
          </cell>
          <cell r="R1637">
            <v>6</v>
          </cell>
          <cell r="S1637">
            <v>20</v>
          </cell>
          <cell r="T1637">
            <v>7</v>
          </cell>
          <cell r="U1637">
            <v>4</v>
          </cell>
          <cell r="V1637">
            <v>0</v>
          </cell>
          <cell r="W1637">
            <v>42</v>
          </cell>
          <cell r="X1637">
            <v>43005</v>
          </cell>
        </row>
        <row r="1638">
          <cell r="A1638" t="str">
            <v>704921</v>
          </cell>
          <cell r="B1638" t="str">
            <v xml:space="preserve">TAGOR L SITORUS  IR MSC </v>
          </cell>
          <cell r="C1638" t="str">
            <v>04</v>
          </cell>
          <cell r="D1638" t="str">
            <v>01/04/2000</v>
          </cell>
          <cell r="E1638" t="str">
            <v>KA. ELEKTRIKAL ENJINIRING</v>
          </cell>
          <cell r="F1638" t="str">
            <v>04</v>
          </cell>
          <cell r="G1638" t="str">
            <v>03/01/2000</v>
          </cell>
          <cell r="H1638">
            <v>22879</v>
          </cell>
          <cell r="I1638" t="str">
            <v>0000066666</v>
          </cell>
          <cell r="J1638" t="str">
            <v>S2</v>
          </cell>
          <cell r="K1638" t="str">
            <v>(S2) - TEK. ELEKTRO / PERSH</v>
          </cell>
          <cell r="L1638" t="str">
            <v>PLAJU</v>
          </cell>
          <cell r="M1638" t="str">
            <v>02/10/1989</v>
          </cell>
          <cell r="N1638" t="str">
            <v>E13320</v>
          </cell>
          <cell r="O1638" t="str">
            <v>FAS ENJ</v>
          </cell>
          <cell r="P1638">
            <v>6</v>
          </cell>
          <cell r="Q1638">
            <v>6</v>
          </cell>
          <cell r="R1638">
            <v>6</v>
          </cell>
          <cell r="S1638">
            <v>20</v>
          </cell>
          <cell r="T1638">
            <v>8</v>
          </cell>
          <cell r="U1638">
            <v>4</v>
          </cell>
          <cell r="V1638">
            <v>0</v>
          </cell>
          <cell r="W1638">
            <v>42</v>
          </cell>
          <cell r="X1638">
            <v>42968</v>
          </cell>
        </row>
        <row r="1639">
          <cell r="A1639" t="str">
            <v>704938</v>
          </cell>
          <cell r="B1639" t="str">
            <v xml:space="preserve">AGUS NURWANTO  IR  </v>
          </cell>
          <cell r="C1639" t="str">
            <v>04</v>
          </cell>
          <cell r="D1639" t="str">
            <v>01/04/2001</v>
          </cell>
          <cell r="E1639" t="str">
            <v>PWS. NON RE &amp; SIP</v>
          </cell>
          <cell r="F1639" t="str">
            <v>04</v>
          </cell>
          <cell r="G1639" t="str">
            <v>25/03/2004</v>
          </cell>
          <cell r="H1639">
            <v>22807</v>
          </cell>
          <cell r="I1639" t="str">
            <v>0000066665</v>
          </cell>
          <cell r="J1639" t="str">
            <v>S1</v>
          </cell>
          <cell r="K1639" t="str">
            <v>TEKNIK KIMIA</v>
          </cell>
          <cell r="L1639" t="str">
            <v>PLAJU</v>
          </cell>
          <cell r="M1639" t="str">
            <v>02/10/1989</v>
          </cell>
          <cell r="N1639" t="str">
            <v>E13A20</v>
          </cell>
          <cell r="O1639" t="str">
            <v>PEM-I</v>
          </cell>
          <cell r="P1639">
            <v>6</v>
          </cell>
          <cell r="Q1639">
            <v>6</v>
          </cell>
          <cell r="R1639">
            <v>5</v>
          </cell>
          <cell r="S1639">
            <v>18.333333333333332</v>
          </cell>
          <cell r="T1639">
            <v>7</v>
          </cell>
          <cell r="U1639">
            <v>0</v>
          </cell>
          <cell r="V1639">
            <v>0</v>
          </cell>
          <cell r="W1639">
            <v>42</v>
          </cell>
          <cell r="X1639">
            <v>42896</v>
          </cell>
        </row>
        <row r="1640">
          <cell r="A1640" t="str">
            <v>706071</v>
          </cell>
          <cell r="B1640" t="str">
            <v xml:space="preserve">ENDAH SUSILOWATI  SE MT </v>
          </cell>
          <cell r="C1640" t="str">
            <v>05</v>
          </cell>
          <cell r="D1640" t="str">
            <v>01/10/2001</v>
          </cell>
          <cell r="E1640" t="str">
            <v>POK.SPES PEM KIL. RE</v>
          </cell>
          <cell r="F1640" t="str">
            <v>05</v>
          </cell>
          <cell r="G1640" t="str">
            <v>01/09/2003</v>
          </cell>
          <cell r="H1640">
            <v>23812</v>
          </cell>
          <cell r="I1640" t="str">
            <v>0000066666</v>
          </cell>
          <cell r="J1640" t="str">
            <v>S2</v>
          </cell>
          <cell r="K1640" t="str">
            <v>(S2) - TEK. MESIN / PERSH</v>
          </cell>
          <cell r="L1640" t="str">
            <v>SUNGAI GERONG</v>
          </cell>
          <cell r="M1640" t="str">
            <v>30/07/1990</v>
          </cell>
          <cell r="N1640" t="str">
            <v>E13A90</v>
          </cell>
          <cell r="O1640" t="str">
            <v>ENJ. PEM</v>
          </cell>
          <cell r="P1640">
            <v>6</v>
          </cell>
          <cell r="Q1640">
            <v>6</v>
          </cell>
          <cell r="R1640">
            <v>6</v>
          </cell>
          <cell r="S1640">
            <v>20</v>
          </cell>
          <cell r="T1640">
            <v>8</v>
          </cell>
          <cell r="U1640">
            <v>1</v>
          </cell>
          <cell r="V1640">
            <v>0</v>
          </cell>
          <cell r="W1640">
            <v>39</v>
          </cell>
          <cell r="X1640">
            <v>43901</v>
          </cell>
        </row>
        <row r="1641">
          <cell r="A1641" t="str">
            <v>707319</v>
          </cell>
          <cell r="B1641" t="str">
            <v xml:space="preserve">MARTINI GULTOM  SE  </v>
          </cell>
          <cell r="C1641" t="str">
            <v>04</v>
          </cell>
          <cell r="D1641" t="str">
            <v>01/10/2003</v>
          </cell>
          <cell r="E1641" t="str">
            <v>KA. BAG. O&amp;P</v>
          </cell>
          <cell r="F1641" t="str">
            <v>04</v>
          </cell>
          <cell r="G1641" t="str">
            <v>16/02/2001</v>
          </cell>
          <cell r="H1641">
            <v>22709</v>
          </cell>
          <cell r="I1641" t="str">
            <v>0000066666</v>
          </cell>
          <cell r="J1641" t="str">
            <v>S1</v>
          </cell>
          <cell r="K1641" t="str">
            <v>EKONOMI PERUSAHAAN</v>
          </cell>
          <cell r="L1641" t="str">
            <v>PLAJU</v>
          </cell>
          <cell r="M1641" t="str">
            <v>30/07/1990</v>
          </cell>
          <cell r="N1641" t="str">
            <v>E13740</v>
          </cell>
          <cell r="O1641" t="str">
            <v>O &amp; P</v>
          </cell>
          <cell r="P1641">
            <v>6</v>
          </cell>
          <cell r="Q1641">
            <v>6</v>
          </cell>
          <cell r="R1641">
            <v>6</v>
          </cell>
          <cell r="S1641">
            <v>20</v>
          </cell>
          <cell r="T1641">
            <v>7</v>
          </cell>
          <cell r="U1641">
            <v>3</v>
          </cell>
          <cell r="V1641">
            <v>0</v>
          </cell>
          <cell r="W1641">
            <v>42</v>
          </cell>
          <cell r="X1641">
            <v>42798</v>
          </cell>
        </row>
        <row r="1642">
          <cell r="A1642" t="str">
            <v>707968</v>
          </cell>
          <cell r="B1642" t="str">
            <v xml:space="preserve">DJOKO MULYONO  IR MM </v>
          </cell>
          <cell r="C1642" t="str">
            <v>05</v>
          </cell>
          <cell r="D1642" t="str">
            <v>01/04/2000</v>
          </cell>
          <cell r="E1642" t="str">
            <v>PWSU. RADIO &amp; ELKA AUVIS</v>
          </cell>
          <cell r="F1642" t="str">
            <v>05</v>
          </cell>
          <cell r="G1642" t="str">
            <v>03/01/2000</v>
          </cell>
          <cell r="H1642">
            <v>23336</v>
          </cell>
          <cell r="I1642" t="str">
            <v>0000066666</v>
          </cell>
          <cell r="J1642" t="str">
            <v>S2</v>
          </cell>
          <cell r="K1642" t="str">
            <v>S2 MAGISTER MANAJEMEN/SWD</v>
          </cell>
          <cell r="L1642" t="str">
            <v>PLAJU</v>
          </cell>
          <cell r="M1642" t="str">
            <v>25/08/1990</v>
          </cell>
          <cell r="N1642" t="str">
            <v>E13910</v>
          </cell>
          <cell r="O1642" t="str">
            <v>OPERASI</v>
          </cell>
          <cell r="P1642">
            <v>6</v>
          </cell>
          <cell r="Q1642">
            <v>6</v>
          </cell>
          <cell r="R1642">
            <v>6</v>
          </cell>
          <cell r="S1642">
            <v>20</v>
          </cell>
          <cell r="T1642">
            <v>8</v>
          </cell>
          <cell r="U1642">
            <v>4</v>
          </cell>
          <cell r="V1642">
            <v>0</v>
          </cell>
          <cell r="W1642">
            <v>41</v>
          </cell>
          <cell r="X1642">
            <v>43425</v>
          </cell>
        </row>
        <row r="1643">
          <cell r="A1643" t="str">
            <v>708023</v>
          </cell>
          <cell r="B1643" t="str">
            <v xml:space="preserve">WIYONO  IR MT </v>
          </cell>
          <cell r="C1643" t="str">
            <v>05</v>
          </cell>
          <cell r="D1643" t="str">
            <v>01/04/2001</v>
          </cell>
          <cell r="E1643" t="str">
            <v>AHLI SIS KOMUN &amp; KOMPUTER</v>
          </cell>
          <cell r="F1643" t="str">
            <v>05</v>
          </cell>
          <cell r="G1643" t="str">
            <v>03/01/2000</v>
          </cell>
          <cell r="H1643">
            <v>23891</v>
          </cell>
          <cell r="I1643" t="str">
            <v>0000066666</v>
          </cell>
          <cell r="J1643" t="str">
            <v>S2</v>
          </cell>
          <cell r="K1643" t="str">
            <v>S2 MAGISTER TEKNIK/PERSH</v>
          </cell>
          <cell r="L1643" t="str">
            <v>PLAJU</v>
          </cell>
          <cell r="M1643" t="str">
            <v>25/08/1990</v>
          </cell>
          <cell r="N1643" t="str">
            <v>E13920</v>
          </cell>
          <cell r="O1643" t="str">
            <v>BANGSIS</v>
          </cell>
          <cell r="P1643">
            <v>6</v>
          </cell>
          <cell r="Q1643">
            <v>6</v>
          </cell>
          <cell r="R1643">
            <v>6</v>
          </cell>
          <cell r="S1643">
            <v>20</v>
          </cell>
          <cell r="T1643">
            <v>8</v>
          </cell>
          <cell r="U1643">
            <v>4</v>
          </cell>
          <cell r="V1643">
            <v>0</v>
          </cell>
          <cell r="W1643">
            <v>39</v>
          </cell>
          <cell r="X1643">
            <v>43980</v>
          </cell>
        </row>
        <row r="1644">
          <cell r="A1644" t="str">
            <v>708145</v>
          </cell>
          <cell r="B1644" t="str">
            <v xml:space="preserve">ERWIN HISWANTO  IR  </v>
          </cell>
          <cell r="C1644" t="str">
            <v>04</v>
          </cell>
          <cell r="D1644" t="str">
            <v>01/04/2003</v>
          </cell>
          <cell r="E1644" t="str">
            <v>AHLI PROYEK</v>
          </cell>
          <cell r="F1644" t="str">
            <v>04</v>
          </cell>
          <cell r="G1644" t="str">
            <v>03/01/2000</v>
          </cell>
          <cell r="H1644">
            <v>22818</v>
          </cell>
          <cell r="I1644" t="str">
            <v>0000056656</v>
          </cell>
          <cell r="J1644" t="str">
            <v>S1</v>
          </cell>
          <cell r="K1644" t="str">
            <v>TEKNIK SIPIL</v>
          </cell>
          <cell r="L1644" t="str">
            <v>PLAJU</v>
          </cell>
          <cell r="M1644" t="str">
            <v>18/08/1990</v>
          </cell>
          <cell r="N1644" t="str">
            <v>E13330</v>
          </cell>
          <cell r="O1644" t="str">
            <v>PROY ENJ</v>
          </cell>
          <cell r="P1644">
            <v>6</v>
          </cell>
          <cell r="Q1644">
            <v>5</v>
          </cell>
          <cell r="R1644">
            <v>6</v>
          </cell>
          <cell r="S1644">
            <v>18.333333333333332</v>
          </cell>
          <cell r="T1644">
            <v>7</v>
          </cell>
          <cell r="U1644">
            <v>4</v>
          </cell>
          <cell r="V1644">
            <v>0</v>
          </cell>
          <cell r="W1644">
            <v>42</v>
          </cell>
          <cell r="X1644">
            <v>42907</v>
          </cell>
        </row>
        <row r="1645">
          <cell r="A1645" t="str">
            <v>708194</v>
          </cell>
          <cell r="B1645" t="str">
            <v xml:space="preserve">INU KERTAPATI  IR  </v>
          </cell>
          <cell r="C1645" t="str">
            <v>05</v>
          </cell>
          <cell r="D1645" t="str">
            <v>01/04/2000</v>
          </cell>
          <cell r="E1645" t="str">
            <v>KA. KORRD PEM  KSP</v>
          </cell>
          <cell r="F1645" t="str">
            <v>04</v>
          </cell>
          <cell r="G1645" t="str">
            <v>05/12/2003</v>
          </cell>
          <cell r="H1645">
            <v>23081</v>
          </cell>
          <cell r="I1645" t="str">
            <v>0000065655</v>
          </cell>
          <cell r="J1645" t="str">
            <v>S1</v>
          </cell>
          <cell r="K1645" t="str">
            <v>TEKNIK SIPIL</v>
          </cell>
          <cell r="L1645" t="str">
            <v>PLAJU</v>
          </cell>
          <cell r="M1645" t="str">
            <v>18/08/1990</v>
          </cell>
          <cell r="N1645" t="str">
            <v>E13121</v>
          </cell>
          <cell r="O1645" t="str">
            <v>REN &amp; KOORD KSP</v>
          </cell>
          <cell r="P1645">
            <v>6</v>
          </cell>
          <cell r="Q1645">
            <v>5</v>
          </cell>
          <cell r="R1645">
            <v>5</v>
          </cell>
          <cell r="S1645">
            <v>16.666666666666668</v>
          </cell>
          <cell r="T1645">
            <v>7</v>
          </cell>
          <cell r="U1645">
            <v>1</v>
          </cell>
          <cell r="V1645">
            <v>-1</v>
          </cell>
          <cell r="W1645">
            <v>41</v>
          </cell>
          <cell r="X1645">
            <v>43170</v>
          </cell>
        </row>
        <row r="1646">
          <cell r="A1646" t="str">
            <v>708397</v>
          </cell>
          <cell r="B1646" t="str">
            <v xml:space="preserve">SAHADI  IR  </v>
          </cell>
          <cell r="C1646" t="str">
            <v>04</v>
          </cell>
          <cell r="D1646" t="str">
            <v>01/04/2003</v>
          </cell>
          <cell r="E1646" t="str">
            <v>PWS. ROT. EQUIP</v>
          </cell>
          <cell r="F1646" t="str">
            <v>04</v>
          </cell>
          <cell r="G1646" t="str">
            <v>31/12/2000</v>
          </cell>
          <cell r="H1646">
            <v>24016</v>
          </cell>
          <cell r="I1646" t="str">
            <v>0000066676</v>
          </cell>
          <cell r="J1646" t="str">
            <v>S1</v>
          </cell>
          <cell r="K1646" t="str">
            <v>TEKNIK MESIN</v>
          </cell>
          <cell r="L1646" t="str">
            <v>PLAJU</v>
          </cell>
          <cell r="M1646" t="str">
            <v>18/08/1990</v>
          </cell>
          <cell r="N1646" t="str">
            <v>E13A30</v>
          </cell>
          <cell r="O1646" t="str">
            <v>PEM-II</v>
          </cell>
          <cell r="P1646">
            <v>6</v>
          </cell>
          <cell r="Q1646">
            <v>7</v>
          </cell>
          <cell r="R1646">
            <v>6</v>
          </cell>
          <cell r="S1646">
            <v>23.333333333333332</v>
          </cell>
          <cell r="T1646">
            <v>7</v>
          </cell>
          <cell r="U1646">
            <v>4</v>
          </cell>
          <cell r="V1646">
            <v>0</v>
          </cell>
          <cell r="W1646">
            <v>39</v>
          </cell>
          <cell r="X1646">
            <v>44105</v>
          </cell>
        </row>
        <row r="1647">
          <cell r="A1647" t="str">
            <v>708412</v>
          </cell>
          <cell r="B1647" t="str">
            <v xml:space="preserve">KASIM MOHANI  IR  </v>
          </cell>
          <cell r="C1647" t="str">
            <v>04</v>
          </cell>
          <cell r="D1647" t="str">
            <v>01/04/2003</v>
          </cell>
          <cell r="E1647" t="str">
            <v>AHLI PROYEK</v>
          </cell>
          <cell r="F1647" t="str">
            <v>04</v>
          </cell>
          <cell r="G1647" t="str">
            <v>01/10/2001</v>
          </cell>
          <cell r="H1647">
            <v>22865</v>
          </cell>
          <cell r="I1647" t="str">
            <v>0000065655</v>
          </cell>
          <cell r="J1647" t="str">
            <v>S1</v>
          </cell>
          <cell r="K1647" t="str">
            <v>TEKNIK MESIN</v>
          </cell>
          <cell r="L1647" t="str">
            <v>PLAJU</v>
          </cell>
          <cell r="M1647" t="str">
            <v>18/08/1990</v>
          </cell>
          <cell r="N1647" t="str">
            <v>E13330</v>
          </cell>
          <cell r="O1647" t="str">
            <v>PROY ENJ</v>
          </cell>
          <cell r="P1647">
            <v>6</v>
          </cell>
          <cell r="Q1647">
            <v>5</v>
          </cell>
          <cell r="R1647">
            <v>5</v>
          </cell>
          <cell r="S1647">
            <v>16.666666666666668</v>
          </cell>
          <cell r="T1647">
            <v>7</v>
          </cell>
          <cell r="U1647">
            <v>3</v>
          </cell>
          <cell r="V1647">
            <v>0</v>
          </cell>
          <cell r="W1647">
            <v>42</v>
          </cell>
          <cell r="X1647">
            <v>42954</v>
          </cell>
        </row>
        <row r="1648">
          <cell r="A1648" t="str">
            <v>708494</v>
          </cell>
          <cell r="B1648" t="str">
            <v xml:space="preserve">ERWIN LUKMAN H  IR  </v>
          </cell>
          <cell r="C1648" t="str">
            <v>04</v>
          </cell>
          <cell r="D1648" t="str">
            <v>01/10/2003</v>
          </cell>
          <cell r="E1648" t="str">
            <v>KA. QA PEMELIHARAAN</v>
          </cell>
          <cell r="F1648" t="str">
            <v>04</v>
          </cell>
          <cell r="G1648" t="str">
            <v>05/12/2003</v>
          </cell>
          <cell r="H1648">
            <v>23427</v>
          </cell>
          <cell r="I1648" t="str">
            <v>0000066555</v>
          </cell>
          <cell r="J1648" t="str">
            <v>S1</v>
          </cell>
          <cell r="K1648" t="str">
            <v>TEKNIK FISIKA</v>
          </cell>
          <cell r="L1648" t="str">
            <v>PLAJU</v>
          </cell>
          <cell r="M1648" t="str">
            <v>18/08/1990</v>
          </cell>
          <cell r="N1648" t="str">
            <v>E13121</v>
          </cell>
          <cell r="O1648" t="str">
            <v>REN &amp; KOORD KSP</v>
          </cell>
          <cell r="P1648">
            <v>5</v>
          </cell>
          <cell r="Q1648">
            <v>5</v>
          </cell>
          <cell r="R1648">
            <v>5</v>
          </cell>
          <cell r="S1648">
            <v>15</v>
          </cell>
          <cell r="T1648">
            <v>7</v>
          </cell>
          <cell r="U1648">
            <v>1</v>
          </cell>
          <cell r="V1648">
            <v>0</v>
          </cell>
          <cell r="W1648">
            <v>40</v>
          </cell>
          <cell r="X1648">
            <v>43516</v>
          </cell>
        </row>
        <row r="1649">
          <cell r="A1649" t="str">
            <v>708583</v>
          </cell>
          <cell r="B1649" t="str">
            <v xml:space="preserve">ERWIN WIDIARTA  IR  </v>
          </cell>
          <cell r="C1649" t="str">
            <v>05</v>
          </cell>
          <cell r="D1649" t="str">
            <v>01/04/2001</v>
          </cell>
          <cell r="E1649" t="str">
            <v>PWS. ADM &amp; ANGG</v>
          </cell>
          <cell r="F1649" t="str">
            <v>05</v>
          </cell>
          <cell r="G1649" t="str">
            <v>21/02/2002</v>
          </cell>
          <cell r="H1649">
            <v>23990</v>
          </cell>
          <cell r="I1649" t="str">
            <v>0000065566</v>
          </cell>
          <cell r="J1649" t="str">
            <v>S1</v>
          </cell>
          <cell r="K1649" t="str">
            <v>TEKNIK SIPIL</v>
          </cell>
          <cell r="L1649" t="str">
            <v>SUNGAI GERONG</v>
          </cell>
          <cell r="M1649" t="str">
            <v>18/08/1990</v>
          </cell>
          <cell r="N1649" t="str">
            <v>E13A10</v>
          </cell>
          <cell r="O1649" t="str">
            <v>PERENCANAAN</v>
          </cell>
          <cell r="P1649">
            <v>5</v>
          </cell>
          <cell r="Q1649">
            <v>6</v>
          </cell>
          <cell r="R1649">
            <v>6</v>
          </cell>
          <cell r="S1649">
            <v>18.333333333333332</v>
          </cell>
          <cell r="T1649">
            <v>7</v>
          </cell>
          <cell r="U1649">
            <v>2</v>
          </cell>
          <cell r="V1649">
            <v>0</v>
          </cell>
          <cell r="W1649">
            <v>39</v>
          </cell>
          <cell r="X1649">
            <v>44079</v>
          </cell>
        </row>
        <row r="1650">
          <cell r="A1650" t="str">
            <v>708631</v>
          </cell>
          <cell r="B1650" t="str">
            <v xml:space="preserve">I. M.GEDE ARMANA  IR  </v>
          </cell>
          <cell r="C1650" t="str">
            <v>05</v>
          </cell>
          <cell r="D1650" t="str">
            <v>01/04/2000</v>
          </cell>
          <cell r="E1650" t="str">
            <v>SHIFT SUPERINTENDENT</v>
          </cell>
          <cell r="F1650" t="str">
            <v>04</v>
          </cell>
          <cell r="G1650" t="str">
            <v>15/01/2003</v>
          </cell>
          <cell r="H1650">
            <v>23178</v>
          </cell>
          <cell r="I1650" t="str">
            <v>0000066666</v>
          </cell>
          <cell r="J1650" t="str">
            <v>S1</v>
          </cell>
          <cell r="K1650" t="str">
            <v>TEKNIK MESIN</v>
          </cell>
          <cell r="L1650" t="str">
            <v>PLAJU</v>
          </cell>
          <cell r="M1650" t="str">
            <v>18/08/1990</v>
          </cell>
          <cell r="N1650" t="str">
            <v>E13101</v>
          </cell>
          <cell r="O1650" t="str">
            <v>SHIFT SUPERINTENDENT</v>
          </cell>
          <cell r="P1650">
            <v>6</v>
          </cell>
          <cell r="Q1650">
            <v>6</v>
          </cell>
          <cell r="R1650">
            <v>6</v>
          </cell>
          <cell r="S1650">
            <v>20</v>
          </cell>
          <cell r="T1650">
            <v>7</v>
          </cell>
          <cell r="U1650">
            <v>1</v>
          </cell>
          <cell r="V1650">
            <v>-1</v>
          </cell>
          <cell r="W1650">
            <v>41</v>
          </cell>
          <cell r="X1650">
            <v>43267</v>
          </cell>
        </row>
        <row r="1651">
          <cell r="A1651" t="str">
            <v>708672</v>
          </cell>
          <cell r="B1651" t="str">
            <v xml:space="preserve">AFDAL MARTHA  IR  </v>
          </cell>
          <cell r="C1651" t="str">
            <v>04</v>
          </cell>
          <cell r="D1651" t="str">
            <v>01/10/2003</v>
          </cell>
          <cell r="E1651" t="str">
            <v>KA. NDT &amp; MAT ANALIS</v>
          </cell>
          <cell r="F1651" t="str">
            <v>04</v>
          </cell>
          <cell r="G1651" t="str">
            <v>20/11/2000</v>
          </cell>
          <cell r="H1651">
            <v>23136</v>
          </cell>
          <cell r="I1651" t="str">
            <v>0000065666</v>
          </cell>
          <cell r="J1651" t="str">
            <v>S1</v>
          </cell>
          <cell r="K1651" t="str">
            <v>TEKNIK MESIN</v>
          </cell>
          <cell r="L1651" t="str">
            <v>PLAJU</v>
          </cell>
          <cell r="M1651" t="str">
            <v>18/08/1990</v>
          </cell>
          <cell r="N1651" t="str">
            <v>E13122</v>
          </cell>
          <cell r="O1651" t="str">
            <v>INSPEKSI</v>
          </cell>
          <cell r="P1651">
            <v>6</v>
          </cell>
          <cell r="Q1651">
            <v>6</v>
          </cell>
          <cell r="R1651">
            <v>6</v>
          </cell>
          <cell r="S1651">
            <v>20</v>
          </cell>
          <cell r="T1651">
            <v>7</v>
          </cell>
          <cell r="U1651">
            <v>4</v>
          </cell>
          <cell r="V1651">
            <v>0</v>
          </cell>
          <cell r="W1651">
            <v>41</v>
          </cell>
          <cell r="X1651">
            <v>43225</v>
          </cell>
        </row>
        <row r="1652">
          <cell r="A1652" t="str">
            <v>708761</v>
          </cell>
          <cell r="B1652" t="str">
            <v xml:space="preserve">BUDIARTO TEDJA  IR MM </v>
          </cell>
          <cell r="C1652" t="str">
            <v>04</v>
          </cell>
          <cell r="D1652" t="str">
            <v>01/04/2003</v>
          </cell>
          <cell r="E1652" t="str">
            <v>PWS. ROTATING EQUIPMENT</v>
          </cell>
          <cell r="F1652" t="str">
            <v>04</v>
          </cell>
          <cell r="G1652" t="str">
            <v>01/10/2001</v>
          </cell>
          <cell r="H1652">
            <v>23524</v>
          </cell>
          <cell r="I1652" t="str">
            <v>0000066776</v>
          </cell>
          <cell r="J1652" t="str">
            <v>S2</v>
          </cell>
          <cell r="K1652" t="str">
            <v>S2 MAGISTER MANAJEMEN/SWD</v>
          </cell>
          <cell r="L1652" t="str">
            <v>SUNGAI GERONG</v>
          </cell>
          <cell r="M1652" t="str">
            <v>18/08/1990</v>
          </cell>
          <cell r="N1652" t="str">
            <v>E13A40</v>
          </cell>
          <cell r="O1652" t="str">
            <v>PEM-III</v>
          </cell>
          <cell r="P1652">
            <v>7</v>
          </cell>
          <cell r="Q1652">
            <v>7</v>
          </cell>
          <cell r="R1652">
            <v>6</v>
          </cell>
          <cell r="S1652">
            <v>26.666666666666668</v>
          </cell>
          <cell r="T1652">
            <v>8</v>
          </cell>
          <cell r="U1652">
            <v>3</v>
          </cell>
          <cell r="V1652">
            <v>0</v>
          </cell>
          <cell r="W1652">
            <v>40</v>
          </cell>
          <cell r="X1652">
            <v>43612</v>
          </cell>
        </row>
        <row r="1653">
          <cell r="A1653" t="str">
            <v>708867</v>
          </cell>
          <cell r="B1653" t="str">
            <v xml:space="preserve">MAHENDRATA SUDIBYA  IR MM </v>
          </cell>
          <cell r="C1653" t="str">
            <v>04</v>
          </cell>
          <cell r="D1653" t="str">
            <v>01/04/2003</v>
          </cell>
          <cell r="E1653" t="str">
            <v>KA. PROCUREMENT&amp;PLANNING</v>
          </cell>
          <cell r="F1653" t="str">
            <v>04</v>
          </cell>
          <cell r="G1653" t="str">
            <v>26/07/2002</v>
          </cell>
          <cell r="H1653">
            <v>23373</v>
          </cell>
          <cell r="I1653" t="str">
            <v>0000066656</v>
          </cell>
          <cell r="J1653" t="str">
            <v>S2</v>
          </cell>
          <cell r="K1653" t="str">
            <v>S2 MAGISTER MANAJEMEN/SWD</v>
          </cell>
          <cell r="L1653" t="str">
            <v>PLAJU</v>
          </cell>
          <cell r="M1653" t="str">
            <v>18/08/1990</v>
          </cell>
          <cell r="N1653" t="str">
            <v>E13330</v>
          </cell>
          <cell r="O1653" t="str">
            <v>PROY ENJ</v>
          </cell>
          <cell r="P1653">
            <v>6</v>
          </cell>
          <cell r="Q1653">
            <v>5</v>
          </cell>
          <cell r="R1653">
            <v>6</v>
          </cell>
          <cell r="S1653">
            <v>18.333333333333332</v>
          </cell>
          <cell r="T1653">
            <v>8</v>
          </cell>
          <cell r="U1653">
            <v>2</v>
          </cell>
          <cell r="V1653">
            <v>0</v>
          </cell>
          <cell r="W1653">
            <v>41</v>
          </cell>
          <cell r="X1653">
            <v>43462</v>
          </cell>
        </row>
        <row r="1654">
          <cell r="A1654" t="str">
            <v>709028</v>
          </cell>
          <cell r="B1654" t="str">
            <v xml:space="preserve">HERI PURWOKO  IR  </v>
          </cell>
          <cell r="C1654" t="str">
            <v>04</v>
          </cell>
          <cell r="D1654" t="str">
            <v>01/10/2003</v>
          </cell>
          <cell r="E1654" t="str">
            <v>AU. REN CRUDE &amp; PROD BBM</v>
          </cell>
          <cell r="F1654" t="str">
            <v>04</v>
          </cell>
          <cell r="G1654" t="str">
            <v>30/12/2002</v>
          </cell>
          <cell r="H1654">
            <v>23061</v>
          </cell>
          <cell r="I1654" t="str">
            <v>0000066676</v>
          </cell>
          <cell r="J1654" t="str">
            <v>S1</v>
          </cell>
          <cell r="K1654" t="str">
            <v>TEKNIK KIMIA</v>
          </cell>
          <cell r="L1654" t="str">
            <v>PLAJU</v>
          </cell>
          <cell r="M1654" t="str">
            <v>18/08/1990</v>
          </cell>
          <cell r="N1654" t="str">
            <v>E13210</v>
          </cell>
          <cell r="O1654" t="str">
            <v>REN BB PROD&amp;EKON</v>
          </cell>
          <cell r="P1654">
            <v>6</v>
          </cell>
          <cell r="Q1654">
            <v>7</v>
          </cell>
          <cell r="R1654">
            <v>6</v>
          </cell>
          <cell r="S1654">
            <v>23.333333333333332</v>
          </cell>
          <cell r="T1654">
            <v>7</v>
          </cell>
          <cell r="U1654">
            <v>2</v>
          </cell>
          <cell r="V1654">
            <v>0</v>
          </cell>
          <cell r="W1654">
            <v>41</v>
          </cell>
          <cell r="X1654">
            <v>43150</v>
          </cell>
        </row>
        <row r="1655">
          <cell r="A1655" t="str">
            <v>709214</v>
          </cell>
          <cell r="B1655" t="str">
            <v xml:space="preserve">JADI PURWOKO  IR  </v>
          </cell>
          <cell r="C1655" t="str">
            <v>04</v>
          </cell>
          <cell r="D1655" t="str">
            <v>01/04/2003</v>
          </cell>
          <cell r="E1655" t="str">
            <v>KA. CRUDE DISTILLER</v>
          </cell>
          <cell r="F1655" t="str">
            <v>04</v>
          </cell>
          <cell r="G1655" t="str">
            <v>10/09/2003</v>
          </cell>
          <cell r="H1655">
            <v>23821</v>
          </cell>
          <cell r="I1655" t="str">
            <v>0000066656</v>
          </cell>
          <cell r="J1655" t="str">
            <v>S1</v>
          </cell>
          <cell r="K1655" t="str">
            <v>TEKNIK KIMIA</v>
          </cell>
          <cell r="L1655" t="str">
            <v>PLAJU</v>
          </cell>
          <cell r="M1655" t="str">
            <v>18/08/1990</v>
          </cell>
          <cell r="N1655" t="str">
            <v>E13111</v>
          </cell>
          <cell r="O1655" t="str">
            <v>CD &amp; GP</v>
          </cell>
          <cell r="P1655">
            <v>6</v>
          </cell>
          <cell r="Q1655">
            <v>5</v>
          </cell>
          <cell r="R1655">
            <v>6</v>
          </cell>
          <cell r="S1655">
            <v>18.333333333333332</v>
          </cell>
          <cell r="T1655">
            <v>7</v>
          </cell>
          <cell r="U1655">
            <v>1</v>
          </cell>
          <cell r="V1655">
            <v>0</v>
          </cell>
          <cell r="W1655">
            <v>39</v>
          </cell>
          <cell r="X1655">
            <v>43910</v>
          </cell>
        </row>
        <row r="1656">
          <cell r="A1656" t="str">
            <v>709296</v>
          </cell>
          <cell r="B1656" t="str">
            <v xml:space="preserve">IVAN AIRLANGGA EP  IR  </v>
          </cell>
          <cell r="C1656" t="str">
            <v>04</v>
          </cell>
          <cell r="D1656" t="str">
            <v>01/04/2003</v>
          </cell>
          <cell r="E1656" t="str">
            <v>KA. PROD POLYPROPYLENE</v>
          </cell>
          <cell r="F1656" t="str">
            <v>04</v>
          </cell>
          <cell r="G1656" t="str">
            <v>16/09/2002</v>
          </cell>
          <cell r="H1656">
            <v>23376</v>
          </cell>
          <cell r="I1656" t="str">
            <v>0000056666</v>
          </cell>
          <cell r="J1656" t="str">
            <v>S1</v>
          </cell>
          <cell r="K1656" t="str">
            <v>TEKNIK KIMIA</v>
          </cell>
          <cell r="L1656" t="str">
            <v>PLAJU</v>
          </cell>
          <cell r="M1656" t="str">
            <v>18/08/1990</v>
          </cell>
          <cell r="N1656" t="str">
            <v>E13131</v>
          </cell>
          <cell r="O1656" t="str">
            <v>P P</v>
          </cell>
          <cell r="P1656">
            <v>6</v>
          </cell>
          <cell r="Q1656">
            <v>6</v>
          </cell>
          <cell r="R1656">
            <v>6</v>
          </cell>
          <cell r="S1656">
            <v>20</v>
          </cell>
          <cell r="T1656">
            <v>7</v>
          </cell>
          <cell r="U1656">
            <v>2</v>
          </cell>
          <cell r="V1656">
            <v>0</v>
          </cell>
          <cell r="W1656">
            <v>41</v>
          </cell>
          <cell r="X1656">
            <v>43465</v>
          </cell>
        </row>
        <row r="1657">
          <cell r="A1657" t="str">
            <v>709311</v>
          </cell>
          <cell r="B1657" t="str">
            <v xml:space="preserve">EDY PRAYITNO  IR  </v>
          </cell>
          <cell r="C1657" t="str">
            <v>05</v>
          </cell>
          <cell r="D1657" t="str">
            <v>01/10/2000</v>
          </cell>
          <cell r="E1657" t="str">
            <v>KA. PROSES OPTIMASI &amp; EFF</v>
          </cell>
          <cell r="F1657" t="str">
            <v>04</v>
          </cell>
          <cell r="G1657" t="str">
            <v>10/09/2003</v>
          </cell>
          <cell r="H1657">
            <v>22964</v>
          </cell>
          <cell r="I1657" t="str">
            <v>0000066665</v>
          </cell>
          <cell r="J1657" t="str">
            <v>S1</v>
          </cell>
          <cell r="K1657" t="str">
            <v>TEKNIK KIMIA</v>
          </cell>
          <cell r="L1657" t="str">
            <v>PLAJU</v>
          </cell>
          <cell r="M1657" t="str">
            <v>18/08/1990</v>
          </cell>
          <cell r="N1657" t="str">
            <v>E13310</v>
          </cell>
          <cell r="O1657" t="str">
            <v>PE</v>
          </cell>
          <cell r="P1657">
            <v>6</v>
          </cell>
          <cell r="Q1657">
            <v>6</v>
          </cell>
          <cell r="R1657">
            <v>5</v>
          </cell>
          <cell r="S1657">
            <v>18.333333333333332</v>
          </cell>
          <cell r="T1657">
            <v>7</v>
          </cell>
          <cell r="U1657">
            <v>1</v>
          </cell>
          <cell r="V1657">
            <v>-1</v>
          </cell>
          <cell r="W1657">
            <v>42</v>
          </cell>
          <cell r="X1657">
            <v>43053</v>
          </cell>
        </row>
        <row r="1658">
          <cell r="A1658" t="str">
            <v>709393</v>
          </cell>
          <cell r="B1658" t="str">
            <v xml:space="preserve">ARDHY N.M  IR  </v>
          </cell>
          <cell r="C1658" t="str">
            <v>04</v>
          </cell>
          <cell r="D1658" t="str">
            <v>01/04/2002</v>
          </cell>
          <cell r="E1658" t="str">
            <v>AU. TEK PROSES KONTROL &amp; SYS</v>
          </cell>
          <cell r="F1658" t="str">
            <v>03</v>
          </cell>
          <cell r="G1658" t="str">
            <v>10/09/2003</v>
          </cell>
          <cell r="H1658">
            <v>23255</v>
          </cell>
          <cell r="I1658" t="str">
            <v>0000076676</v>
          </cell>
          <cell r="J1658" t="str">
            <v>S1</v>
          </cell>
          <cell r="K1658" t="str">
            <v>TEKNIK KIMIA</v>
          </cell>
          <cell r="L1658" t="str">
            <v>PLAJU</v>
          </cell>
          <cell r="M1658" t="str">
            <v>18/08/1990</v>
          </cell>
          <cell r="N1658" t="str">
            <v>E13310</v>
          </cell>
          <cell r="O1658" t="str">
            <v>PE</v>
          </cell>
          <cell r="P1658">
            <v>6</v>
          </cell>
          <cell r="Q1658">
            <v>7</v>
          </cell>
          <cell r="R1658">
            <v>6</v>
          </cell>
          <cell r="S1658">
            <v>23.333333333333332</v>
          </cell>
          <cell r="T1658">
            <v>7</v>
          </cell>
          <cell r="U1658">
            <v>1</v>
          </cell>
          <cell r="V1658">
            <v>-1</v>
          </cell>
          <cell r="W1658">
            <v>41</v>
          </cell>
          <cell r="X1658">
            <v>43344</v>
          </cell>
        </row>
        <row r="1659">
          <cell r="A1659" t="str">
            <v>709499</v>
          </cell>
          <cell r="B1659" t="str">
            <v xml:space="preserve">SUGANDI  IR  </v>
          </cell>
          <cell r="C1659" t="str">
            <v>04</v>
          </cell>
          <cell r="D1659" t="str">
            <v>01/04/2003</v>
          </cell>
          <cell r="E1659" t="str">
            <v>KOORD. KELOMPOK SPESIALIS</v>
          </cell>
          <cell r="F1659" t="str">
            <v>04</v>
          </cell>
          <cell r="G1659" t="str">
            <v>25/02/2002</v>
          </cell>
          <cell r="H1659">
            <v>22991</v>
          </cell>
          <cell r="I1659" t="str">
            <v>0000066656</v>
          </cell>
          <cell r="J1659" t="str">
            <v>S1</v>
          </cell>
          <cell r="K1659" t="str">
            <v>TEKNIK FISIKA</v>
          </cell>
          <cell r="L1659" t="str">
            <v>PLAJU</v>
          </cell>
          <cell r="M1659" t="str">
            <v>18/08/1990</v>
          </cell>
          <cell r="N1659" t="str">
            <v>E13A90</v>
          </cell>
          <cell r="O1659" t="str">
            <v>ENJ. PEM</v>
          </cell>
          <cell r="P1659">
            <v>6</v>
          </cell>
          <cell r="Q1659">
            <v>5</v>
          </cell>
          <cell r="R1659">
            <v>6</v>
          </cell>
          <cell r="S1659">
            <v>18.333333333333332</v>
          </cell>
          <cell r="T1659">
            <v>7</v>
          </cell>
          <cell r="U1659">
            <v>2</v>
          </cell>
          <cell r="V1659">
            <v>0</v>
          </cell>
          <cell r="W1659">
            <v>42</v>
          </cell>
          <cell r="X1659">
            <v>43080</v>
          </cell>
        </row>
        <row r="1660">
          <cell r="A1660" t="str">
            <v>709555</v>
          </cell>
          <cell r="B1660" t="str">
            <v xml:space="preserve">RUSLI KARO KARO  IR  </v>
          </cell>
          <cell r="C1660" t="str">
            <v>05</v>
          </cell>
          <cell r="D1660" t="str">
            <v>01/10/2000</v>
          </cell>
          <cell r="E1660" t="str">
            <v>PWS. INSPEKSI</v>
          </cell>
          <cell r="F1660" t="str">
            <v>04</v>
          </cell>
          <cell r="G1660" t="str">
            <v>12/08/2002</v>
          </cell>
          <cell r="H1660">
            <v>22875</v>
          </cell>
          <cell r="I1660" t="str">
            <v>0000056666</v>
          </cell>
          <cell r="J1660" t="str">
            <v>S1</v>
          </cell>
          <cell r="K1660" t="str">
            <v>TEK. ELEKTRO</v>
          </cell>
          <cell r="L1660" t="str">
            <v>PLAJU</v>
          </cell>
          <cell r="M1660" t="str">
            <v>18/08/1990</v>
          </cell>
          <cell r="N1660" t="str">
            <v>E13A90</v>
          </cell>
          <cell r="O1660" t="str">
            <v>ENJ. PEM</v>
          </cell>
          <cell r="P1660">
            <v>6</v>
          </cell>
          <cell r="Q1660">
            <v>6</v>
          </cell>
          <cell r="R1660">
            <v>6</v>
          </cell>
          <cell r="S1660">
            <v>20</v>
          </cell>
          <cell r="T1660">
            <v>7</v>
          </cell>
          <cell r="U1660">
            <v>2</v>
          </cell>
          <cell r="V1660">
            <v>-1</v>
          </cell>
          <cell r="W1660">
            <v>42</v>
          </cell>
          <cell r="X1660">
            <v>42964</v>
          </cell>
        </row>
        <row r="1661">
          <cell r="A1661" t="str">
            <v>710315</v>
          </cell>
          <cell r="B1661" t="str">
            <v xml:space="preserve">ADI KUMBARA    </v>
          </cell>
          <cell r="C1661" t="str">
            <v>12</v>
          </cell>
          <cell r="D1661" t="str">
            <v>01/04/2000</v>
          </cell>
          <cell r="E1661" t="str">
            <v>TESTER HARIAN LAB PL</v>
          </cell>
          <cell r="F1661" t="str">
            <v>11</v>
          </cell>
          <cell r="G1661" t="str">
            <v>27/03/2003</v>
          </cell>
          <cell r="H1661">
            <v>24625</v>
          </cell>
          <cell r="I1661" t="str">
            <v>0000054556</v>
          </cell>
          <cell r="J1661" t="str">
            <v>SMA</v>
          </cell>
          <cell r="K1661" t="str">
            <v>S.M.A-C/SOSIAL</v>
          </cell>
          <cell r="L1661" t="str">
            <v>PLAJU</v>
          </cell>
          <cell r="M1661" t="str">
            <v>01/12/1990</v>
          </cell>
          <cell r="N1661" t="str">
            <v>E13140</v>
          </cell>
          <cell r="O1661" t="str">
            <v>LABORATORIUM</v>
          </cell>
          <cell r="P1661">
            <v>5</v>
          </cell>
          <cell r="Q1661">
            <v>5</v>
          </cell>
          <cell r="R1661">
            <v>6</v>
          </cell>
          <cell r="S1661">
            <v>16.666666666666668</v>
          </cell>
          <cell r="T1661">
            <v>3</v>
          </cell>
          <cell r="U1661">
            <v>1</v>
          </cell>
          <cell r="V1661">
            <v>-1</v>
          </cell>
          <cell r="W1661">
            <v>37</v>
          </cell>
          <cell r="X1661">
            <v>44714</v>
          </cell>
        </row>
        <row r="1662">
          <cell r="A1662" t="str">
            <v>711611</v>
          </cell>
          <cell r="B1662" t="str">
            <v xml:space="preserve">WIDYO RASMORO  DRS MM </v>
          </cell>
          <cell r="C1662" t="str">
            <v>05</v>
          </cell>
          <cell r="D1662" t="str">
            <v>01/04/2002</v>
          </cell>
          <cell r="E1662" t="str">
            <v>KA. INSTALASI FARMASI</v>
          </cell>
          <cell r="F1662" t="str">
            <v>05</v>
          </cell>
          <cell r="G1662" t="str">
            <v>12/01/2000</v>
          </cell>
          <cell r="H1662">
            <v>23368</v>
          </cell>
          <cell r="I1662" t="str">
            <v>0000056656</v>
          </cell>
          <cell r="J1662" t="str">
            <v>S2</v>
          </cell>
          <cell r="K1662" t="str">
            <v>(S2) - MAGISTER MANAJEMEN/SWD</v>
          </cell>
          <cell r="L1662" t="str">
            <v>PLAJU</v>
          </cell>
          <cell r="M1662" t="str">
            <v>11/02/1991</v>
          </cell>
          <cell r="N1662" t="str">
            <v>E13YC0</v>
          </cell>
          <cell r="O1662" t="str">
            <v>INST. FARMASI</v>
          </cell>
          <cell r="P1662">
            <v>6</v>
          </cell>
          <cell r="Q1662">
            <v>5</v>
          </cell>
          <cell r="R1662">
            <v>6</v>
          </cell>
          <cell r="S1662">
            <v>18.333333333333332</v>
          </cell>
          <cell r="T1662">
            <v>8</v>
          </cell>
          <cell r="U1662">
            <v>4</v>
          </cell>
          <cell r="V1662">
            <v>0</v>
          </cell>
          <cell r="W1662">
            <v>41</v>
          </cell>
          <cell r="X1662">
            <v>43457</v>
          </cell>
        </row>
        <row r="1663">
          <cell r="A1663" t="str">
            <v>712802</v>
          </cell>
          <cell r="B1663" t="str">
            <v xml:space="preserve">SUPARNA POERADINATA  DRS MT </v>
          </cell>
          <cell r="C1663" t="str">
            <v>03</v>
          </cell>
          <cell r="D1663" t="str">
            <v>01/04/2002</v>
          </cell>
          <cell r="E1663" t="str">
            <v>AUDIT AHLI MADYA BID H IAD</v>
          </cell>
          <cell r="F1663" t="str">
            <v>--</v>
          </cell>
          <cell r="G1663" t="str">
            <v>01/04/2002</v>
          </cell>
          <cell r="H1663">
            <v>19491</v>
          </cell>
          <cell r="I1663" t="str">
            <v>0000066666</v>
          </cell>
          <cell r="J1663" t="str">
            <v>S2</v>
          </cell>
          <cell r="K1663" t="str">
            <v>(S2) - TEK. MESIN / PERSH</v>
          </cell>
          <cell r="L1663" t="str">
            <v>PLAJU</v>
          </cell>
          <cell r="M1663" t="str">
            <v>21/06/1991</v>
          </cell>
          <cell r="N1663" t="str">
            <v>J02100</v>
          </cell>
          <cell r="O1663" t="str">
            <v>IAD-II</v>
          </cell>
          <cell r="P1663">
            <v>6</v>
          </cell>
          <cell r="Q1663">
            <v>6</v>
          </cell>
          <cell r="R1663">
            <v>6</v>
          </cell>
          <cell r="S1663">
            <v>20</v>
          </cell>
          <cell r="T1663">
            <v>8</v>
          </cell>
          <cell r="U1663">
            <v>2</v>
          </cell>
          <cell r="V1663" t="e">
            <v>#VALUE!</v>
          </cell>
          <cell r="W1663">
            <v>51</v>
          </cell>
          <cell r="X1663">
            <v>39580</v>
          </cell>
        </row>
        <row r="1664">
          <cell r="A1664" t="str">
            <v>713889</v>
          </cell>
          <cell r="B1664" t="str">
            <v xml:space="preserve">ASRI AHMAD    </v>
          </cell>
          <cell r="C1664" t="str">
            <v>06</v>
          </cell>
          <cell r="D1664" t="str">
            <v>01/04/2002</v>
          </cell>
          <cell r="E1664" t="str">
            <v>POK.SPES.BANG.LISTRIK</v>
          </cell>
          <cell r="F1664" t="str">
            <v>05</v>
          </cell>
          <cell r="G1664" t="str">
            <v>15/07/2002</v>
          </cell>
          <cell r="H1664">
            <v>25154</v>
          </cell>
          <cell r="I1664" t="str">
            <v>0000055656</v>
          </cell>
          <cell r="J1664" t="str">
            <v>D3</v>
          </cell>
          <cell r="K1664" t="str">
            <v>SM TEK ELEKTRONIKA</v>
          </cell>
          <cell r="L1664" t="str">
            <v>PLAJU</v>
          </cell>
          <cell r="M1664" t="str">
            <v>24/08/1991</v>
          </cell>
          <cell r="N1664" t="str">
            <v>E13A90</v>
          </cell>
          <cell r="O1664" t="str">
            <v>ENJ. PEM</v>
          </cell>
          <cell r="P1664">
            <v>6</v>
          </cell>
          <cell r="Q1664">
            <v>5</v>
          </cell>
          <cell r="R1664">
            <v>6</v>
          </cell>
          <cell r="S1664">
            <v>18.333333333333332</v>
          </cell>
          <cell r="T1664">
            <v>6</v>
          </cell>
          <cell r="U1664">
            <v>2</v>
          </cell>
          <cell r="V1664">
            <v>-1</v>
          </cell>
          <cell r="W1664">
            <v>36</v>
          </cell>
          <cell r="X1664">
            <v>45242</v>
          </cell>
        </row>
        <row r="1665">
          <cell r="A1665" t="str">
            <v>713897</v>
          </cell>
          <cell r="B1665" t="str">
            <v xml:space="preserve">MARLIANA MAHIDA    </v>
          </cell>
          <cell r="C1665" t="str">
            <v>06</v>
          </cell>
          <cell r="D1665" t="str">
            <v>01/04/2003</v>
          </cell>
          <cell r="E1665" t="str">
            <v>AST. SIS BANG</v>
          </cell>
          <cell r="F1665" t="str">
            <v>06</v>
          </cell>
          <cell r="G1665" t="str">
            <v>31/12/2000</v>
          </cell>
          <cell r="H1665">
            <v>25335</v>
          </cell>
          <cell r="I1665" t="str">
            <v>0000066655</v>
          </cell>
          <cell r="J1665" t="str">
            <v>D3</v>
          </cell>
          <cell r="K1665" t="str">
            <v>SARMUD / TEK.ELEKTRO</v>
          </cell>
          <cell r="L1665" t="str">
            <v>PLAJU</v>
          </cell>
          <cell r="M1665" t="str">
            <v>24/08/1991</v>
          </cell>
          <cell r="N1665" t="str">
            <v>E13A90</v>
          </cell>
          <cell r="O1665" t="str">
            <v>ENJ. PEM</v>
          </cell>
          <cell r="P1665">
            <v>6</v>
          </cell>
          <cell r="Q1665">
            <v>5</v>
          </cell>
          <cell r="R1665">
            <v>5</v>
          </cell>
          <cell r="S1665">
            <v>16.666666666666668</v>
          </cell>
          <cell r="T1665">
            <v>6</v>
          </cell>
          <cell r="U1665">
            <v>4</v>
          </cell>
          <cell r="V1665">
            <v>0</v>
          </cell>
          <cell r="W1665">
            <v>35</v>
          </cell>
          <cell r="X1665">
            <v>45424</v>
          </cell>
        </row>
        <row r="1666">
          <cell r="A1666" t="str">
            <v>713912</v>
          </cell>
          <cell r="B1666" t="str">
            <v xml:space="preserve">KHAIRUL AMAL  ST.  </v>
          </cell>
          <cell r="C1666" t="str">
            <v>06</v>
          </cell>
          <cell r="D1666" t="str">
            <v>01/10/2002</v>
          </cell>
          <cell r="E1666" t="str">
            <v>PERN. INSTR. AREA-II</v>
          </cell>
          <cell r="F1666" t="str">
            <v>06</v>
          </cell>
          <cell r="G1666" t="str">
            <v>31/12/2000</v>
          </cell>
          <cell r="H1666">
            <v>24118</v>
          </cell>
          <cell r="I1666" t="str">
            <v>0000056766</v>
          </cell>
          <cell r="J1666" t="str">
            <v>S1</v>
          </cell>
          <cell r="K1666" t="str">
            <v>TEKNIK ELEKTRO</v>
          </cell>
          <cell r="L1666" t="str">
            <v>SUNGAI GERONG</v>
          </cell>
          <cell r="M1666" t="str">
            <v>24/08/1991</v>
          </cell>
          <cell r="N1666" t="str">
            <v>E13A10</v>
          </cell>
          <cell r="O1666" t="str">
            <v>PERENCANAAN</v>
          </cell>
          <cell r="P1666">
            <v>7</v>
          </cell>
          <cell r="Q1666">
            <v>6</v>
          </cell>
          <cell r="R1666">
            <v>6</v>
          </cell>
          <cell r="S1666">
            <v>23.333333333333332</v>
          </cell>
          <cell r="T1666">
            <v>7</v>
          </cell>
          <cell r="U1666">
            <v>4</v>
          </cell>
          <cell r="V1666">
            <v>0</v>
          </cell>
          <cell r="W1666">
            <v>38</v>
          </cell>
          <cell r="X1666">
            <v>44207</v>
          </cell>
        </row>
        <row r="1667">
          <cell r="A1667" t="str">
            <v>713929</v>
          </cell>
          <cell r="B1667" t="str">
            <v xml:space="preserve">UGI HARGO BAROTO  S.T  </v>
          </cell>
          <cell r="C1667" t="str">
            <v>06</v>
          </cell>
          <cell r="D1667" t="str">
            <v>01/10/2002</v>
          </cell>
          <cell r="E1667" t="str">
            <v>POK.SPES PEM KIL-INST</v>
          </cell>
          <cell r="F1667" t="str">
            <v>05</v>
          </cell>
          <cell r="G1667" t="str">
            <v>01/12/2003</v>
          </cell>
          <cell r="H1667">
            <v>25264</v>
          </cell>
          <cell r="I1667" t="str">
            <v>0000056666</v>
          </cell>
          <cell r="J1667" t="str">
            <v>S1</v>
          </cell>
          <cell r="K1667" t="str">
            <v>TEKNIK ELEKTRO</v>
          </cell>
          <cell r="L1667" t="str">
            <v>SUNGAI GERONG</v>
          </cell>
          <cell r="M1667" t="str">
            <v>24/08/1991</v>
          </cell>
          <cell r="N1667" t="str">
            <v>E13A90</v>
          </cell>
          <cell r="O1667" t="str">
            <v>ENJ. PEM</v>
          </cell>
          <cell r="P1667">
            <v>6</v>
          </cell>
          <cell r="Q1667">
            <v>6</v>
          </cell>
          <cell r="R1667">
            <v>6</v>
          </cell>
          <cell r="S1667">
            <v>20</v>
          </cell>
          <cell r="T1667">
            <v>7</v>
          </cell>
          <cell r="U1667">
            <v>1</v>
          </cell>
          <cell r="V1667">
            <v>-1</v>
          </cell>
          <cell r="W1667">
            <v>35</v>
          </cell>
          <cell r="X1667">
            <v>45353</v>
          </cell>
        </row>
        <row r="1668">
          <cell r="A1668" t="str">
            <v>713937</v>
          </cell>
          <cell r="B1668" t="str">
            <v xml:space="preserve">KEYSON B. LUMBAN BATU  ST  </v>
          </cell>
          <cell r="C1668" t="str">
            <v>06</v>
          </cell>
          <cell r="D1668" t="str">
            <v>01/04/2002</v>
          </cell>
          <cell r="E1668" t="str">
            <v>PWSU. QA INSTRUMENT</v>
          </cell>
          <cell r="F1668" t="str">
            <v>05</v>
          </cell>
          <cell r="G1668" t="str">
            <v>03/01/2000</v>
          </cell>
          <cell r="H1668">
            <v>24575</v>
          </cell>
          <cell r="I1668" t="str">
            <v>0000056666</v>
          </cell>
          <cell r="J1668" t="str">
            <v>S1</v>
          </cell>
          <cell r="K1668" t="str">
            <v>TEK. ELEKTRO</v>
          </cell>
          <cell r="L1668" t="str">
            <v>PLAJU</v>
          </cell>
          <cell r="M1668" t="str">
            <v>24/08/1991</v>
          </cell>
          <cell r="N1668" t="str">
            <v>E13121</v>
          </cell>
          <cell r="O1668" t="str">
            <v>REN &amp; KOORD KSP</v>
          </cell>
          <cell r="P1668">
            <v>6</v>
          </cell>
          <cell r="Q1668">
            <v>6</v>
          </cell>
          <cell r="R1668">
            <v>6</v>
          </cell>
          <cell r="S1668">
            <v>20</v>
          </cell>
          <cell r="T1668">
            <v>7</v>
          </cell>
          <cell r="U1668">
            <v>4</v>
          </cell>
          <cell r="V1668">
            <v>-1</v>
          </cell>
          <cell r="W1668">
            <v>37</v>
          </cell>
          <cell r="X1668">
            <v>44664</v>
          </cell>
        </row>
        <row r="1669">
          <cell r="A1669" t="str">
            <v>713945</v>
          </cell>
          <cell r="B1669" t="str">
            <v xml:space="preserve">PURNAMA    </v>
          </cell>
          <cell r="C1669" t="str">
            <v>06</v>
          </cell>
          <cell r="D1669" t="str">
            <v>01/10/2002</v>
          </cell>
          <cell r="E1669" t="str">
            <v>PWS. INSTRUMENT</v>
          </cell>
          <cell r="F1669" t="str">
            <v>05</v>
          </cell>
          <cell r="G1669" t="str">
            <v>25/02/2002</v>
          </cell>
          <cell r="H1669">
            <v>25078</v>
          </cell>
          <cell r="I1669" t="str">
            <v>0000066666</v>
          </cell>
          <cell r="J1669" t="str">
            <v>D3</v>
          </cell>
          <cell r="K1669" t="str">
            <v>SM TEK INDUSTRI</v>
          </cell>
          <cell r="L1669" t="str">
            <v>PLAJU</v>
          </cell>
          <cell r="M1669" t="str">
            <v>24/08/1991</v>
          </cell>
          <cell r="N1669" t="str">
            <v>E13A30</v>
          </cell>
          <cell r="O1669" t="str">
            <v>PEM-II</v>
          </cell>
          <cell r="P1669">
            <v>6</v>
          </cell>
          <cell r="Q1669">
            <v>6</v>
          </cell>
          <cell r="R1669">
            <v>6</v>
          </cell>
          <cell r="S1669">
            <v>20</v>
          </cell>
          <cell r="T1669">
            <v>6</v>
          </cell>
          <cell r="U1669">
            <v>2</v>
          </cell>
          <cell r="V1669">
            <v>-1</v>
          </cell>
          <cell r="W1669">
            <v>36</v>
          </cell>
          <cell r="X1669">
            <v>45166</v>
          </cell>
        </row>
        <row r="1670">
          <cell r="A1670" t="str">
            <v>713953</v>
          </cell>
          <cell r="B1670" t="str">
            <v xml:space="preserve">PURNOMO NUGROHO,  ST  </v>
          </cell>
          <cell r="C1670" t="str">
            <v>06</v>
          </cell>
          <cell r="D1670" t="str">
            <v>01/04/2002</v>
          </cell>
          <cell r="E1670" t="str">
            <v>AHLI  ENVIRONMENT &amp; SAFETY</v>
          </cell>
          <cell r="F1670" t="str">
            <v>05</v>
          </cell>
          <cell r="G1670" t="str">
            <v>10/09/2003</v>
          </cell>
          <cell r="H1670">
            <v>25137</v>
          </cell>
          <cell r="I1670" t="str">
            <v>0000076666</v>
          </cell>
          <cell r="J1670" t="str">
            <v>S1</v>
          </cell>
          <cell r="K1670" t="str">
            <v>TEKNIK KIMIA</v>
          </cell>
          <cell r="L1670" t="str">
            <v>PLAJU</v>
          </cell>
          <cell r="M1670" t="str">
            <v>24/08/1991</v>
          </cell>
          <cell r="N1670" t="str">
            <v>E13310</v>
          </cell>
          <cell r="O1670" t="str">
            <v>PE</v>
          </cell>
          <cell r="P1670">
            <v>6</v>
          </cell>
          <cell r="Q1670">
            <v>6</v>
          </cell>
          <cell r="R1670">
            <v>6</v>
          </cell>
          <cell r="S1670">
            <v>20</v>
          </cell>
          <cell r="T1670">
            <v>7</v>
          </cell>
          <cell r="U1670">
            <v>1</v>
          </cell>
          <cell r="V1670">
            <v>-1</v>
          </cell>
          <cell r="W1670">
            <v>36</v>
          </cell>
          <cell r="X1670">
            <v>45225</v>
          </cell>
        </row>
        <row r="1671">
          <cell r="A1671" t="str">
            <v>713978</v>
          </cell>
          <cell r="B1671" t="str">
            <v xml:space="preserve">WIDJANARKO  ST  </v>
          </cell>
          <cell r="C1671" t="str">
            <v>06</v>
          </cell>
          <cell r="D1671" t="str">
            <v>01/04/2002</v>
          </cell>
          <cell r="E1671" t="str">
            <v>PWSU. REF &amp; GP</v>
          </cell>
          <cell r="F1671" t="str">
            <v>05</v>
          </cell>
          <cell r="G1671" t="str">
            <v>01/08/2003</v>
          </cell>
          <cell r="H1671">
            <v>25173</v>
          </cell>
          <cell r="I1671" t="str">
            <v>0000066666</v>
          </cell>
          <cell r="J1671" t="str">
            <v>S1</v>
          </cell>
          <cell r="K1671" t="str">
            <v>TEKNIK KIMIA</v>
          </cell>
          <cell r="L1671" t="str">
            <v>PLAJU</v>
          </cell>
          <cell r="M1671" t="str">
            <v>24/08/1991</v>
          </cell>
          <cell r="N1671" t="str">
            <v>E13111</v>
          </cell>
          <cell r="O1671" t="str">
            <v>CD &amp; GP</v>
          </cell>
          <cell r="P1671">
            <v>6</v>
          </cell>
          <cell r="Q1671">
            <v>6</v>
          </cell>
          <cell r="R1671">
            <v>6</v>
          </cell>
          <cell r="S1671">
            <v>20</v>
          </cell>
          <cell r="T1671">
            <v>7</v>
          </cell>
          <cell r="U1671">
            <v>1</v>
          </cell>
          <cell r="V1671">
            <v>-1</v>
          </cell>
          <cell r="W1671">
            <v>36</v>
          </cell>
          <cell r="X1671">
            <v>45261</v>
          </cell>
        </row>
        <row r="1672">
          <cell r="A1672" t="str">
            <v>713986</v>
          </cell>
          <cell r="B1672" t="str">
            <v xml:space="preserve">T U K O L I P  ST  </v>
          </cell>
          <cell r="C1672" t="str">
            <v>06</v>
          </cell>
          <cell r="D1672" t="str">
            <v>01/04/2002</v>
          </cell>
          <cell r="E1672" t="str">
            <v>OPERATION ENGINEER</v>
          </cell>
          <cell r="F1672" t="str">
            <v>05</v>
          </cell>
          <cell r="G1672" t="str">
            <v>16/09/2002</v>
          </cell>
          <cell r="H1672">
            <v>25304</v>
          </cell>
          <cell r="I1672" t="str">
            <v>0000066666</v>
          </cell>
          <cell r="J1672" t="str">
            <v>S1</v>
          </cell>
          <cell r="K1672" t="str">
            <v>TEKNIK KIMIA</v>
          </cell>
          <cell r="L1672" t="str">
            <v>PLAJU</v>
          </cell>
          <cell r="M1672" t="str">
            <v>24/08/1991</v>
          </cell>
          <cell r="N1672" t="str">
            <v>E13131</v>
          </cell>
          <cell r="O1672" t="str">
            <v>P P</v>
          </cell>
          <cell r="P1672">
            <v>6</v>
          </cell>
          <cell r="Q1672">
            <v>6</v>
          </cell>
          <cell r="R1672">
            <v>6</v>
          </cell>
          <cell r="S1672">
            <v>20</v>
          </cell>
          <cell r="T1672">
            <v>7</v>
          </cell>
          <cell r="U1672">
            <v>2</v>
          </cell>
          <cell r="V1672">
            <v>-1</v>
          </cell>
          <cell r="W1672">
            <v>35</v>
          </cell>
          <cell r="X1672">
            <v>45393</v>
          </cell>
        </row>
        <row r="1673">
          <cell r="A1673" t="str">
            <v>714009</v>
          </cell>
          <cell r="B1673" t="str">
            <v xml:space="preserve">ANTONI R. DOLOKSARIBU  ST  </v>
          </cell>
          <cell r="C1673" t="str">
            <v>06</v>
          </cell>
          <cell r="D1673" t="str">
            <v>01/04/2003</v>
          </cell>
          <cell r="E1673" t="str">
            <v>OPERATION ENGINEER</v>
          </cell>
          <cell r="F1673" t="str">
            <v>05</v>
          </cell>
          <cell r="G1673" t="str">
            <v>03/01/2000</v>
          </cell>
          <cell r="H1673">
            <v>24903</v>
          </cell>
          <cell r="I1673" t="str">
            <v>0000065565</v>
          </cell>
          <cell r="J1673" t="str">
            <v>S1</v>
          </cell>
          <cell r="K1673" t="str">
            <v>TEKNIK KIMIA</v>
          </cell>
          <cell r="L1673" t="str">
            <v>PLAJU</v>
          </cell>
          <cell r="M1673" t="str">
            <v>24/08/1991</v>
          </cell>
          <cell r="N1673" t="str">
            <v>E13118</v>
          </cell>
          <cell r="O1673" t="str">
            <v>U T L</v>
          </cell>
          <cell r="P1673">
            <v>5</v>
          </cell>
          <cell r="Q1673">
            <v>6</v>
          </cell>
          <cell r="R1673">
            <v>5</v>
          </cell>
          <cell r="S1673">
            <v>16.666666666666668</v>
          </cell>
          <cell r="T1673">
            <v>7</v>
          </cell>
          <cell r="U1673">
            <v>4</v>
          </cell>
          <cell r="V1673">
            <v>-1</v>
          </cell>
          <cell r="W1673">
            <v>36</v>
          </cell>
          <cell r="X1673">
            <v>44991</v>
          </cell>
        </row>
        <row r="1674">
          <cell r="A1674" t="str">
            <v>714017</v>
          </cell>
          <cell r="B1674" t="str">
            <v xml:space="preserve">SYAHRIZAL  S.T  </v>
          </cell>
          <cell r="C1674" t="str">
            <v>06</v>
          </cell>
          <cell r="D1674" t="str">
            <v>01/10/2002</v>
          </cell>
          <cell r="E1674" t="str">
            <v>PWS. LISTRIK</v>
          </cell>
          <cell r="F1674" t="str">
            <v>05</v>
          </cell>
          <cell r="G1674" t="str">
            <v>31/12/2000</v>
          </cell>
          <cell r="H1674">
            <v>24870</v>
          </cell>
          <cell r="I1674" t="str">
            <v>0000056666</v>
          </cell>
          <cell r="J1674" t="str">
            <v>S1</v>
          </cell>
          <cell r="K1674" t="str">
            <v>TEKNIK ELEKTRO</v>
          </cell>
          <cell r="L1674" t="str">
            <v>PLAJU</v>
          </cell>
          <cell r="M1674" t="str">
            <v>24/08/1991</v>
          </cell>
          <cell r="N1674" t="str">
            <v>E13A30</v>
          </cell>
          <cell r="O1674" t="str">
            <v>PEM-II</v>
          </cell>
          <cell r="P1674">
            <v>6</v>
          </cell>
          <cell r="Q1674">
            <v>6</v>
          </cell>
          <cell r="R1674">
            <v>6</v>
          </cell>
          <cell r="S1674">
            <v>20</v>
          </cell>
          <cell r="T1674">
            <v>7</v>
          </cell>
          <cell r="U1674">
            <v>4</v>
          </cell>
          <cell r="V1674">
            <v>-1</v>
          </cell>
          <cell r="W1674">
            <v>36</v>
          </cell>
          <cell r="X1674">
            <v>44959</v>
          </cell>
        </row>
        <row r="1675">
          <cell r="A1675" t="str">
            <v>714025</v>
          </cell>
          <cell r="B1675" t="str">
            <v xml:space="preserve">NOVIANDRI  S.T  </v>
          </cell>
          <cell r="C1675" t="str">
            <v>06</v>
          </cell>
          <cell r="D1675" t="str">
            <v>01/04/2003</v>
          </cell>
          <cell r="E1675" t="str">
            <v>POK.SPES.PEM KIL LISTRIK</v>
          </cell>
          <cell r="F1675" t="str">
            <v>05</v>
          </cell>
          <cell r="G1675" t="str">
            <v>15/07/2002</v>
          </cell>
          <cell r="H1675">
            <v>24783</v>
          </cell>
          <cell r="I1675" t="str">
            <v>0000055555</v>
          </cell>
          <cell r="J1675" t="str">
            <v>S1</v>
          </cell>
          <cell r="K1675" t="str">
            <v>TEKNIK ELEKTRO</v>
          </cell>
          <cell r="L1675" t="str">
            <v>PLAJU</v>
          </cell>
          <cell r="M1675" t="str">
            <v>24/08/1991</v>
          </cell>
          <cell r="N1675" t="str">
            <v>E13A90</v>
          </cell>
          <cell r="O1675" t="str">
            <v>ENJ. PEM</v>
          </cell>
          <cell r="P1675">
            <v>5</v>
          </cell>
          <cell r="Q1675">
            <v>5</v>
          </cell>
          <cell r="R1675">
            <v>5</v>
          </cell>
          <cell r="S1675">
            <v>15</v>
          </cell>
          <cell r="T1675">
            <v>7</v>
          </cell>
          <cell r="U1675">
            <v>2</v>
          </cell>
          <cell r="V1675">
            <v>-1</v>
          </cell>
          <cell r="W1675">
            <v>37</v>
          </cell>
          <cell r="X1675">
            <v>44872</v>
          </cell>
        </row>
        <row r="1676">
          <cell r="A1676" t="str">
            <v>714041</v>
          </cell>
          <cell r="B1676" t="str">
            <v xml:space="preserve">AGUS DARMAWAN  ST  </v>
          </cell>
          <cell r="C1676" t="str">
            <v>06</v>
          </cell>
          <cell r="D1676" t="str">
            <v>01/04/2002</v>
          </cell>
          <cell r="E1676" t="str">
            <v>PWS. ADMINISTRASI</v>
          </cell>
          <cell r="F1676" t="str">
            <v>05</v>
          </cell>
          <cell r="G1676" t="str">
            <v>17/02/2004</v>
          </cell>
          <cell r="H1676">
            <v>24339</v>
          </cell>
          <cell r="I1676" t="str">
            <v>0000056656</v>
          </cell>
          <cell r="J1676" t="str">
            <v>S1</v>
          </cell>
          <cell r="K1676" t="str">
            <v>TEKNIK ELEKTRO</v>
          </cell>
          <cell r="L1676" t="str">
            <v>SUNGAI GERONG</v>
          </cell>
          <cell r="M1676" t="str">
            <v>24/08/1991</v>
          </cell>
          <cell r="N1676" t="str">
            <v>E13A60</v>
          </cell>
          <cell r="O1676" t="str">
            <v>PENGADAAN/JPK</v>
          </cell>
          <cell r="P1676">
            <v>6</v>
          </cell>
          <cell r="Q1676">
            <v>5</v>
          </cell>
          <cell r="R1676">
            <v>6</v>
          </cell>
          <cell r="S1676">
            <v>18.333333333333332</v>
          </cell>
          <cell r="T1676">
            <v>7</v>
          </cell>
          <cell r="U1676">
            <v>0</v>
          </cell>
          <cell r="V1676">
            <v>-1</v>
          </cell>
          <cell r="W1676">
            <v>38</v>
          </cell>
          <cell r="X1676">
            <v>44428</v>
          </cell>
        </row>
        <row r="1677">
          <cell r="A1677" t="str">
            <v>714058</v>
          </cell>
          <cell r="B1677" t="str">
            <v xml:space="preserve">AGUSTINUS SUPARTOMO  S.T. MM </v>
          </cell>
          <cell r="C1677" t="str">
            <v>06</v>
          </cell>
          <cell r="D1677" t="str">
            <v>01/04/2002</v>
          </cell>
          <cell r="E1677" t="str">
            <v>PERN. LISTRIK AREA-I</v>
          </cell>
          <cell r="F1677" t="str">
            <v>06</v>
          </cell>
          <cell r="G1677" t="str">
            <v>31/12/2000</v>
          </cell>
          <cell r="H1677">
            <v>24691</v>
          </cell>
          <cell r="I1677" t="str">
            <v>0000056666</v>
          </cell>
          <cell r="J1677" t="str">
            <v>S2</v>
          </cell>
          <cell r="K1677" t="str">
            <v>S2 MAGISTER MANAJEMEN/SWD</v>
          </cell>
          <cell r="L1677" t="str">
            <v>SUNGAI GERONG</v>
          </cell>
          <cell r="M1677" t="str">
            <v>24/08/1991</v>
          </cell>
          <cell r="N1677" t="str">
            <v>E13A10</v>
          </cell>
          <cell r="O1677" t="str">
            <v>PERENCANAAN</v>
          </cell>
          <cell r="P1677">
            <v>6</v>
          </cell>
          <cell r="Q1677">
            <v>6</v>
          </cell>
          <cell r="R1677">
            <v>6</v>
          </cell>
          <cell r="S1677">
            <v>20</v>
          </cell>
          <cell r="T1677">
            <v>8</v>
          </cell>
          <cell r="U1677">
            <v>4</v>
          </cell>
          <cell r="V1677">
            <v>0</v>
          </cell>
          <cell r="W1677">
            <v>37</v>
          </cell>
          <cell r="X1677">
            <v>44780</v>
          </cell>
        </row>
        <row r="1678">
          <cell r="A1678" t="str">
            <v>714074</v>
          </cell>
          <cell r="B1678" t="str">
            <v xml:space="preserve">IKWAN ROSADI  S.T  </v>
          </cell>
          <cell r="C1678" t="str">
            <v>06</v>
          </cell>
          <cell r="D1678" t="str">
            <v>01/10/2002</v>
          </cell>
          <cell r="E1678" t="str">
            <v>PWS. LISTRIK</v>
          </cell>
          <cell r="F1678" t="str">
            <v>05</v>
          </cell>
          <cell r="G1678" t="str">
            <v>12/08/2002</v>
          </cell>
          <cell r="H1678">
            <v>24569</v>
          </cell>
          <cell r="I1678" t="str">
            <v>0000056666</v>
          </cell>
          <cell r="J1678" t="str">
            <v>S1</v>
          </cell>
          <cell r="K1678" t="str">
            <v>TEK. ELEKTRO</v>
          </cell>
          <cell r="L1678" t="str">
            <v>PLAJU</v>
          </cell>
          <cell r="M1678" t="str">
            <v>24/08/1991</v>
          </cell>
          <cell r="N1678" t="str">
            <v>E13A20</v>
          </cell>
          <cell r="O1678" t="str">
            <v>PEM-I</v>
          </cell>
          <cell r="P1678">
            <v>6</v>
          </cell>
          <cell r="Q1678">
            <v>6</v>
          </cell>
          <cell r="R1678">
            <v>6</v>
          </cell>
          <cell r="S1678">
            <v>20</v>
          </cell>
          <cell r="T1678">
            <v>7</v>
          </cell>
          <cell r="U1678">
            <v>2</v>
          </cell>
          <cell r="V1678">
            <v>-1</v>
          </cell>
          <cell r="W1678">
            <v>37</v>
          </cell>
          <cell r="X1678">
            <v>44658</v>
          </cell>
        </row>
        <row r="1679">
          <cell r="A1679" t="str">
            <v>714082</v>
          </cell>
          <cell r="B1679" t="str">
            <v xml:space="preserve">AHMAD ZULFI  ST  </v>
          </cell>
          <cell r="C1679" t="str">
            <v>06</v>
          </cell>
          <cell r="D1679" t="str">
            <v>01/04/2003</v>
          </cell>
          <cell r="E1679" t="str">
            <v>PERENCANA T/A AREA-III</v>
          </cell>
          <cell r="F1679" t="str">
            <v>06</v>
          </cell>
          <cell r="G1679" t="str">
            <v>15/07/2002</v>
          </cell>
          <cell r="H1679">
            <v>24574</v>
          </cell>
          <cell r="I1679" t="str">
            <v>0000046656</v>
          </cell>
          <cell r="J1679" t="str">
            <v>S1</v>
          </cell>
          <cell r="K1679" t="str">
            <v>TEKNIK MESIN</v>
          </cell>
          <cell r="L1679" t="str">
            <v>SUNGAI GERONG</v>
          </cell>
          <cell r="M1679" t="str">
            <v>24/08/1991</v>
          </cell>
          <cell r="N1679" t="str">
            <v>E13A10</v>
          </cell>
          <cell r="O1679" t="str">
            <v>PERENCANAAN</v>
          </cell>
          <cell r="P1679">
            <v>6</v>
          </cell>
          <cell r="Q1679">
            <v>5</v>
          </cell>
          <cell r="R1679">
            <v>6</v>
          </cell>
          <cell r="S1679">
            <v>18.333333333333332</v>
          </cell>
          <cell r="T1679">
            <v>7</v>
          </cell>
          <cell r="U1679">
            <v>2</v>
          </cell>
          <cell r="V1679">
            <v>0</v>
          </cell>
          <cell r="W1679">
            <v>37</v>
          </cell>
          <cell r="X1679">
            <v>44663</v>
          </cell>
        </row>
        <row r="1680">
          <cell r="A1680" t="str">
            <v>714099</v>
          </cell>
          <cell r="B1680" t="str">
            <v xml:space="preserve">AGUSTIAWAN  S.T  </v>
          </cell>
          <cell r="C1680" t="str">
            <v>06</v>
          </cell>
          <cell r="D1680" t="str">
            <v>01/04/2002</v>
          </cell>
          <cell r="E1680" t="str">
            <v>POK. SPES. BANG. RE</v>
          </cell>
          <cell r="F1680" t="str">
            <v>05</v>
          </cell>
          <cell r="G1680" t="str">
            <v>01/10/2002</v>
          </cell>
          <cell r="H1680">
            <v>24711</v>
          </cell>
          <cell r="I1680" t="str">
            <v>0000066766</v>
          </cell>
          <cell r="J1680" t="str">
            <v>S1</v>
          </cell>
          <cell r="K1680" t="str">
            <v>TEKNIK MESIN</v>
          </cell>
          <cell r="L1680" t="str">
            <v>PLAJU</v>
          </cell>
          <cell r="M1680" t="str">
            <v>24/08/1991</v>
          </cell>
          <cell r="N1680" t="str">
            <v>E13A90</v>
          </cell>
          <cell r="O1680" t="str">
            <v>ENJ. PEM</v>
          </cell>
          <cell r="P1680">
            <v>7</v>
          </cell>
          <cell r="Q1680">
            <v>6</v>
          </cell>
          <cell r="R1680">
            <v>6</v>
          </cell>
          <cell r="S1680">
            <v>23.333333333333332</v>
          </cell>
          <cell r="T1680">
            <v>7</v>
          </cell>
          <cell r="U1680">
            <v>2</v>
          </cell>
          <cell r="V1680">
            <v>-1</v>
          </cell>
          <cell r="W1680">
            <v>37</v>
          </cell>
          <cell r="X1680">
            <v>44800</v>
          </cell>
        </row>
        <row r="1681">
          <cell r="A1681" t="str">
            <v>714106</v>
          </cell>
          <cell r="B1681" t="str">
            <v xml:space="preserve">ADRIWAL  S.T  </v>
          </cell>
          <cell r="C1681" t="str">
            <v>06</v>
          </cell>
          <cell r="D1681" t="str">
            <v>01/04/2002</v>
          </cell>
          <cell r="E1681" t="str">
            <v>POK.SPES PEM KIL. RE</v>
          </cell>
          <cell r="F1681" t="str">
            <v>05</v>
          </cell>
          <cell r="G1681" t="str">
            <v>01/12/2003</v>
          </cell>
          <cell r="H1681">
            <v>24983</v>
          </cell>
          <cell r="I1681" t="str">
            <v>0000056655</v>
          </cell>
          <cell r="J1681" t="str">
            <v>S1</v>
          </cell>
          <cell r="K1681" t="str">
            <v>TEKNIK MESIN</v>
          </cell>
          <cell r="L1681" t="str">
            <v>PLAJU</v>
          </cell>
          <cell r="M1681" t="str">
            <v>24/08/1991</v>
          </cell>
          <cell r="N1681" t="str">
            <v>E13A90</v>
          </cell>
          <cell r="O1681" t="str">
            <v>ENJ. PEM</v>
          </cell>
          <cell r="P1681">
            <v>6</v>
          </cell>
          <cell r="Q1681">
            <v>5</v>
          </cell>
          <cell r="R1681">
            <v>5</v>
          </cell>
          <cell r="S1681">
            <v>16.666666666666668</v>
          </cell>
          <cell r="T1681">
            <v>7</v>
          </cell>
          <cell r="U1681">
            <v>1</v>
          </cell>
          <cell r="V1681">
            <v>-1</v>
          </cell>
          <cell r="W1681">
            <v>36</v>
          </cell>
          <cell r="X1681">
            <v>45071</v>
          </cell>
        </row>
        <row r="1682">
          <cell r="A1682" t="str">
            <v>714139</v>
          </cell>
          <cell r="B1682" t="str">
            <v xml:space="preserve">RINALDI  ST  </v>
          </cell>
          <cell r="C1682" t="str">
            <v>06</v>
          </cell>
          <cell r="D1682" t="str">
            <v>01/10/2002</v>
          </cell>
          <cell r="E1682" t="str">
            <v>INSP UT. PRIMARY PROCESS</v>
          </cell>
          <cell r="F1682" t="str">
            <v>05</v>
          </cell>
          <cell r="G1682" t="str">
            <v>01/01/2003</v>
          </cell>
          <cell r="H1682">
            <v>24650</v>
          </cell>
          <cell r="I1682" t="str">
            <v>0000056655</v>
          </cell>
          <cell r="J1682" t="str">
            <v>S1</v>
          </cell>
          <cell r="K1682" t="str">
            <v>TEKNIK MESIN</v>
          </cell>
          <cell r="L1682" t="str">
            <v>PLAJU</v>
          </cell>
          <cell r="M1682" t="str">
            <v>24/08/1991</v>
          </cell>
          <cell r="N1682" t="str">
            <v>E13122</v>
          </cell>
          <cell r="O1682" t="str">
            <v>INSPEKSI</v>
          </cell>
          <cell r="P1682">
            <v>6</v>
          </cell>
          <cell r="Q1682">
            <v>5</v>
          </cell>
          <cell r="R1682">
            <v>5</v>
          </cell>
          <cell r="S1682">
            <v>16.666666666666668</v>
          </cell>
          <cell r="T1682">
            <v>7</v>
          </cell>
          <cell r="U1682">
            <v>1</v>
          </cell>
          <cell r="V1682">
            <v>-1</v>
          </cell>
          <cell r="W1682">
            <v>37</v>
          </cell>
          <cell r="X1682">
            <v>44739</v>
          </cell>
        </row>
        <row r="1683">
          <cell r="A1683" t="str">
            <v>714147</v>
          </cell>
          <cell r="B1683" t="str">
            <v xml:space="preserve">I K H W A N    </v>
          </cell>
          <cell r="C1683" t="str">
            <v>06</v>
          </cell>
          <cell r="D1683" t="str">
            <v>01/10/2003</v>
          </cell>
          <cell r="E1683" t="str">
            <v>PWS. JAGA CD UTARA</v>
          </cell>
          <cell r="F1683" t="str">
            <v>06</v>
          </cell>
          <cell r="G1683" t="str">
            <v>01/10/2003</v>
          </cell>
          <cell r="H1683">
            <v>24575</v>
          </cell>
          <cell r="I1683" t="str">
            <v>0000055566</v>
          </cell>
          <cell r="J1683" t="str">
            <v>D3</v>
          </cell>
          <cell r="K1683" t="str">
            <v>SM TEK ELEKTRONIKA</v>
          </cell>
          <cell r="L1683" t="str">
            <v>PLAJU</v>
          </cell>
          <cell r="M1683" t="str">
            <v>24/08/1991</v>
          </cell>
          <cell r="N1683" t="str">
            <v>E13111</v>
          </cell>
          <cell r="O1683" t="str">
            <v>CD &amp; GP</v>
          </cell>
          <cell r="P1683">
            <v>5</v>
          </cell>
          <cell r="Q1683">
            <v>6</v>
          </cell>
          <cell r="R1683">
            <v>6</v>
          </cell>
          <cell r="S1683">
            <v>18.333333333333332</v>
          </cell>
          <cell r="T1683">
            <v>6</v>
          </cell>
          <cell r="U1683">
            <v>1</v>
          </cell>
          <cell r="V1683">
            <v>0</v>
          </cell>
          <cell r="W1683">
            <v>37</v>
          </cell>
          <cell r="X1683">
            <v>44664</v>
          </cell>
        </row>
        <row r="1684">
          <cell r="A1684" t="str">
            <v>714155</v>
          </cell>
          <cell r="B1684" t="str">
            <v xml:space="preserve">YURI TRISTANDI  ST  </v>
          </cell>
          <cell r="C1684" t="str">
            <v>06</v>
          </cell>
          <cell r="D1684" t="str">
            <v>01/10/2003</v>
          </cell>
          <cell r="E1684" t="str">
            <v>AST. AHLI ROT EQUIP PM/PDM</v>
          </cell>
          <cell r="F1684" t="str">
            <v>06</v>
          </cell>
          <cell r="G1684" t="str">
            <v>01/03/2003</v>
          </cell>
          <cell r="H1684">
            <v>25053</v>
          </cell>
          <cell r="I1684" t="str">
            <v>0000055665</v>
          </cell>
          <cell r="J1684" t="str">
            <v>S1</v>
          </cell>
          <cell r="K1684" t="str">
            <v>TEKNIK MESIN</v>
          </cell>
          <cell r="L1684" t="str">
            <v>PLAJU</v>
          </cell>
          <cell r="M1684" t="str">
            <v>24/08/1991</v>
          </cell>
          <cell r="N1684" t="str">
            <v>E13122</v>
          </cell>
          <cell r="O1684" t="str">
            <v>INSPEKSI</v>
          </cell>
          <cell r="P1684">
            <v>6</v>
          </cell>
          <cell r="Q1684">
            <v>6</v>
          </cell>
          <cell r="R1684">
            <v>5</v>
          </cell>
          <cell r="S1684">
            <v>18.333333333333332</v>
          </cell>
          <cell r="T1684">
            <v>7</v>
          </cell>
          <cell r="U1684">
            <v>1</v>
          </cell>
          <cell r="V1684">
            <v>0</v>
          </cell>
          <cell r="W1684">
            <v>36</v>
          </cell>
          <cell r="X1684">
            <v>45141</v>
          </cell>
        </row>
        <row r="1685">
          <cell r="A1685" t="str">
            <v>714171</v>
          </cell>
          <cell r="B1685" t="str">
            <v xml:space="preserve">BEBEN BUNYAMIN  ST  </v>
          </cell>
          <cell r="C1685" t="str">
            <v>06</v>
          </cell>
          <cell r="D1685" t="str">
            <v>01/10/2001</v>
          </cell>
          <cell r="E1685" t="str">
            <v>PWSU. RATATING EQUIPMENT</v>
          </cell>
          <cell r="F1685" t="str">
            <v>05</v>
          </cell>
          <cell r="G1685" t="str">
            <v>08/05/2001</v>
          </cell>
          <cell r="H1685">
            <v>25001</v>
          </cell>
          <cell r="I1685" t="str">
            <v>0000055556</v>
          </cell>
          <cell r="J1685" t="str">
            <v>S1</v>
          </cell>
          <cell r="K1685" t="str">
            <v>TEKNIK MESIN</v>
          </cell>
          <cell r="L1685" t="str">
            <v>PLAJU</v>
          </cell>
          <cell r="M1685" t="str">
            <v>24/08/1991</v>
          </cell>
          <cell r="N1685" t="str">
            <v>E13122</v>
          </cell>
          <cell r="O1685" t="str">
            <v>INSPEKSI</v>
          </cell>
          <cell r="P1685">
            <v>5</v>
          </cell>
          <cell r="Q1685">
            <v>5</v>
          </cell>
          <cell r="R1685">
            <v>6</v>
          </cell>
          <cell r="S1685">
            <v>16.666666666666668</v>
          </cell>
          <cell r="T1685">
            <v>7</v>
          </cell>
          <cell r="U1685">
            <v>3</v>
          </cell>
          <cell r="V1685">
            <v>-1</v>
          </cell>
          <cell r="W1685">
            <v>36</v>
          </cell>
          <cell r="X1685">
            <v>45089</v>
          </cell>
        </row>
        <row r="1686">
          <cell r="A1686" t="str">
            <v>714188</v>
          </cell>
          <cell r="B1686" t="str">
            <v xml:space="preserve">FARID USMAN    </v>
          </cell>
          <cell r="C1686" t="str">
            <v>06</v>
          </cell>
          <cell r="D1686" t="str">
            <v>01/04/2003</v>
          </cell>
          <cell r="E1686" t="str">
            <v>OPERATION ENGINEER</v>
          </cell>
          <cell r="F1686" t="str">
            <v>05</v>
          </cell>
          <cell r="G1686" t="str">
            <v>03/01/2000</v>
          </cell>
          <cell r="H1686">
            <v>24244</v>
          </cell>
          <cell r="I1686" t="str">
            <v>0000065566</v>
          </cell>
          <cell r="J1686" t="str">
            <v>D3</v>
          </cell>
          <cell r="K1686" t="str">
            <v>SM TEKNIK MESIN</v>
          </cell>
          <cell r="L1686" t="str">
            <v>PLAJU</v>
          </cell>
          <cell r="M1686" t="str">
            <v>24/08/1991</v>
          </cell>
          <cell r="N1686" t="str">
            <v>E13118</v>
          </cell>
          <cell r="O1686" t="str">
            <v>U T L</v>
          </cell>
          <cell r="P1686">
            <v>5</v>
          </cell>
          <cell r="Q1686">
            <v>6</v>
          </cell>
          <cell r="R1686">
            <v>6</v>
          </cell>
          <cell r="S1686">
            <v>18.333333333333332</v>
          </cell>
          <cell r="T1686">
            <v>6</v>
          </cell>
          <cell r="U1686">
            <v>4</v>
          </cell>
          <cell r="V1686">
            <v>-1</v>
          </cell>
          <cell r="W1686">
            <v>38</v>
          </cell>
          <cell r="X1686">
            <v>44333</v>
          </cell>
        </row>
        <row r="1687">
          <cell r="A1687" t="str">
            <v>714196</v>
          </cell>
          <cell r="B1687" t="str">
            <v xml:space="preserve">SOEGIH WIDHODO    </v>
          </cell>
          <cell r="C1687" t="str">
            <v>06</v>
          </cell>
          <cell r="D1687" t="str">
            <v>01/10/2003</v>
          </cell>
          <cell r="E1687" t="str">
            <v>PWS. JAGA AUX PS - 2</v>
          </cell>
          <cell r="F1687" t="str">
            <v>06</v>
          </cell>
          <cell r="G1687" t="str">
            <v>03/01/2000</v>
          </cell>
          <cell r="H1687">
            <v>24730</v>
          </cell>
          <cell r="I1687" t="str">
            <v>0000055666</v>
          </cell>
          <cell r="J1687" t="str">
            <v>D3</v>
          </cell>
          <cell r="K1687" t="str">
            <v>SM TEKNIK MESIN</v>
          </cell>
          <cell r="L1687" t="str">
            <v>PLAJU</v>
          </cell>
          <cell r="M1687" t="str">
            <v>24/08/1991</v>
          </cell>
          <cell r="N1687" t="str">
            <v>E13118</v>
          </cell>
          <cell r="O1687" t="str">
            <v>U T L</v>
          </cell>
          <cell r="P1687">
            <v>6</v>
          </cell>
          <cell r="Q1687">
            <v>6</v>
          </cell>
          <cell r="R1687">
            <v>6</v>
          </cell>
          <cell r="S1687">
            <v>20</v>
          </cell>
          <cell r="T1687">
            <v>6</v>
          </cell>
          <cell r="U1687">
            <v>4</v>
          </cell>
          <cell r="V1687">
            <v>0</v>
          </cell>
          <cell r="W1687">
            <v>37</v>
          </cell>
          <cell r="X1687">
            <v>44819</v>
          </cell>
        </row>
        <row r="1688">
          <cell r="A1688" t="str">
            <v>714203</v>
          </cell>
          <cell r="B1688" t="str">
            <v xml:space="preserve">NOVA PASARIBU  ST  </v>
          </cell>
          <cell r="C1688" t="str">
            <v>07</v>
          </cell>
          <cell r="D1688" t="str">
            <v>01/04/2001</v>
          </cell>
          <cell r="E1688" t="str">
            <v>AST.AHLI REN&amp;SIST INSTPE</v>
          </cell>
          <cell r="F1688" t="str">
            <v>06</v>
          </cell>
          <cell r="G1688" t="str">
            <v>01/01/2003</v>
          </cell>
          <cell r="H1688">
            <v>25156</v>
          </cell>
          <cell r="I1688" t="str">
            <v>0000056555</v>
          </cell>
          <cell r="J1688" t="str">
            <v>S1</v>
          </cell>
          <cell r="K1688" t="str">
            <v>TEKNIK INDUSTRI</v>
          </cell>
          <cell r="L1688" t="str">
            <v>PLAJU</v>
          </cell>
          <cell r="M1688" t="str">
            <v>24/08/1991</v>
          </cell>
          <cell r="N1688" t="str">
            <v>E13121</v>
          </cell>
          <cell r="O1688" t="str">
            <v>REN &amp; KOORD KSP</v>
          </cell>
          <cell r="P1688">
            <v>5</v>
          </cell>
          <cell r="Q1688">
            <v>5</v>
          </cell>
          <cell r="R1688">
            <v>5</v>
          </cell>
          <cell r="S1688">
            <v>15</v>
          </cell>
          <cell r="T1688">
            <v>7</v>
          </cell>
          <cell r="U1688">
            <v>1</v>
          </cell>
          <cell r="V1688">
            <v>-1</v>
          </cell>
          <cell r="W1688">
            <v>36</v>
          </cell>
          <cell r="X1688">
            <v>45244</v>
          </cell>
        </row>
        <row r="1689">
          <cell r="A1689" t="str">
            <v>714893</v>
          </cell>
          <cell r="B1689" t="str">
            <v xml:space="preserve">HERIYANI    </v>
          </cell>
          <cell r="C1689" t="str">
            <v>10</v>
          </cell>
          <cell r="D1689" t="str">
            <v>01/10/2003</v>
          </cell>
          <cell r="E1689" t="str">
            <v>AST. ADM &amp; KEUANGAN</v>
          </cell>
          <cell r="F1689" t="str">
            <v>08</v>
          </cell>
          <cell r="G1689" t="str">
            <v>01/07/2000</v>
          </cell>
          <cell r="H1689">
            <v>24439</v>
          </cell>
          <cell r="I1689" t="str">
            <v>0000055665</v>
          </cell>
          <cell r="J1689" t="str">
            <v>SMA</v>
          </cell>
          <cell r="K1689" t="str">
            <v>SMA/PASPAL/IPA</v>
          </cell>
          <cell r="L1689" t="str">
            <v>PLAJU</v>
          </cell>
          <cell r="M1689" t="str">
            <v>01/07/1991</v>
          </cell>
          <cell r="N1689" t="str">
            <v>E13760</v>
          </cell>
          <cell r="O1689" t="str">
            <v>DIKLAT</v>
          </cell>
          <cell r="P1689">
            <v>6</v>
          </cell>
          <cell r="Q1689">
            <v>6</v>
          </cell>
          <cell r="R1689">
            <v>5</v>
          </cell>
          <cell r="S1689">
            <v>18.333333333333332</v>
          </cell>
          <cell r="T1689">
            <v>3</v>
          </cell>
          <cell r="U1689">
            <v>4</v>
          </cell>
          <cell r="V1689">
            <v>-2</v>
          </cell>
          <cell r="W1689">
            <v>38</v>
          </cell>
          <cell r="X1689">
            <v>44528</v>
          </cell>
        </row>
        <row r="1690">
          <cell r="A1690" t="str">
            <v>717103</v>
          </cell>
          <cell r="B1690" t="str">
            <v xml:space="preserve">SIGIT PRADJAKA  S  IR MM </v>
          </cell>
          <cell r="C1690" t="str">
            <v>05</v>
          </cell>
          <cell r="D1690" t="str">
            <v>01/04/2001</v>
          </cell>
          <cell r="E1690" t="str">
            <v>KA. PROSES PENGEMBANGAN</v>
          </cell>
          <cell r="F1690" t="str">
            <v>04</v>
          </cell>
          <cell r="G1690" t="str">
            <v>01/01/2004</v>
          </cell>
          <cell r="H1690">
            <v>24397</v>
          </cell>
          <cell r="I1690" t="str">
            <v>0000066666</v>
          </cell>
          <cell r="J1690" t="str">
            <v>S2</v>
          </cell>
          <cell r="K1690" t="str">
            <v>S2 MAGISTER MANAJEMEN/SWD</v>
          </cell>
          <cell r="L1690" t="str">
            <v>PLAJU</v>
          </cell>
          <cell r="M1690" t="str">
            <v>02/11/1991</v>
          </cell>
          <cell r="N1690" t="str">
            <v>E13310</v>
          </cell>
          <cell r="O1690" t="str">
            <v>PE</v>
          </cell>
          <cell r="P1690">
            <v>6</v>
          </cell>
          <cell r="Q1690">
            <v>6</v>
          </cell>
          <cell r="R1690">
            <v>6</v>
          </cell>
          <cell r="S1690">
            <v>20</v>
          </cell>
          <cell r="T1690">
            <v>8</v>
          </cell>
          <cell r="U1690">
            <v>0</v>
          </cell>
          <cell r="V1690">
            <v>-1</v>
          </cell>
          <cell r="W1690">
            <v>38</v>
          </cell>
          <cell r="X1690">
            <v>44486</v>
          </cell>
        </row>
        <row r="1691">
          <cell r="A1691" t="str">
            <v>717233</v>
          </cell>
          <cell r="B1691" t="str">
            <v xml:space="preserve">KUSTINAH  IR  </v>
          </cell>
          <cell r="C1691" t="str">
            <v>05</v>
          </cell>
          <cell r="D1691" t="str">
            <v>01/10/2001</v>
          </cell>
          <cell r="E1691" t="str">
            <v>AHLI PRODUK DAN DISTRIBUS</v>
          </cell>
          <cell r="F1691" t="str">
            <v>05</v>
          </cell>
          <cell r="G1691" t="str">
            <v>26/10/2001</v>
          </cell>
          <cell r="H1691">
            <v>24065</v>
          </cell>
          <cell r="I1691" t="str">
            <v>0000056665</v>
          </cell>
          <cell r="J1691" t="str">
            <v>S1</v>
          </cell>
          <cell r="K1691" t="str">
            <v>TEKNIK KIMIA</v>
          </cell>
          <cell r="L1691" t="str">
            <v>PLAJU</v>
          </cell>
          <cell r="M1691" t="str">
            <v>02/11/1991</v>
          </cell>
          <cell r="N1691" t="str">
            <v>E13310</v>
          </cell>
          <cell r="O1691" t="str">
            <v>PE</v>
          </cell>
          <cell r="P1691">
            <v>6</v>
          </cell>
          <cell r="Q1691">
            <v>6</v>
          </cell>
          <cell r="R1691">
            <v>5</v>
          </cell>
          <cell r="S1691">
            <v>18.333333333333332</v>
          </cell>
          <cell r="T1691">
            <v>7</v>
          </cell>
          <cell r="U1691">
            <v>3</v>
          </cell>
          <cell r="V1691">
            <v>0</v>
          </cell>
          <cell r="W1691">
            <v>39</v>
          </cell>
          <cell r="X1691">
            <v>44154</v>
          </cell>
        </row>
        <row r="1692">
          <cell r="A1692" t="str">
            <v>717388</v>
          </cell>
          <cell r="B1692" t="str">
            <v xml:space="preserve">SYAWALUDIN AZWAR  IR  </v>
          </cell>
          <cell r="C1692" t="str">
            <v>05</v>
          </cell>
          <cell r="D1692" t="str">
            <v>01/04/2001</v>
          </cell>
          <cell r="E1692" t="str">
            <v>KA. PROSES ENVI &amp; SAFETY</v>
          </cell>
          <cell r="F1692" t="str">
            <v>04</v>
          </cell>
          <cell r="G1692" t="str">
            <v>10/09/2003</v>
          </cell>
          <cell r="H1692">
            <v>23422</v>
          </cell>
          <cell r="I1692" t="str">
            <v>0000066676</v>
          </cell>
          <cell r="J1692" t="str">
            <v>S1</v>
          </cell>
          <cell r="K1692" t="str">
            <v>TEKNIK KIMIA</v>
          </cell>
          <cell r="L1692" t="str">
            <v>PLAJU</v>
          </cell>
          <cell r="M1692" t="str">
            <v>02/11/1991</v>
          </cell>
          <cell r="N1692" t="str">
            <v>E13310</v>
          </cell>
          <cell r="O1692" t="str">
            <v>PE</v>
          </cell>
          <cell r="P1692">
            <v>6</v>
          </cell>
          <cell r="Q1692">
            <v>7</v>
          </cell>
          <cell r="R1692">
            <v>6</v>
          </cell>
          <cell r="S1692">
            <v>23.333333333333332</v>
          </cell>
          <cell r="T1692">
            <v>7</v>
          </cell>
          <cell r="U1692">
            <v>1</v>
          </cell>
          <cell r="V1692">
            <v>-1</v>
          </cell>
          <cell r="W1692">
            <v>40</v>
          </cell>
          <cell r="X1692">
            <v>43511</v>
          </cell>
        </row>
        <row r="1693">
          <cell r="A1693" t="str">
            <v>717493</v>
          </cell>
          <cell r="B1693" t="str">
            <v xml:space="preserve">MOH. HASAN EFENDI  IR  </v>
          </cell>
          <cell r="C1693" t="str">
            <v>05</v>
          </cell>
          <cell r="D1693" t="str">
            <v>01/10/2001</v>
          </cell>
          <cell r="E1693" t="str">
            <v>KA. AUXILARIES</v>
          </cell>
          <cell r="F1693" t="str">
            <v>04</v>
          </cell>
          <cell r="G1693" t="str">
            <v>15/01/2003</v>
          </cell>
          <cell r="H1693">
            <v>24274</v>
          </cell>
          <cell r="I1693" t="str">
            <v>0000056676</v>
          </cell>
          <cell r="J1693" t="str">
            <v>S1</v>
          </cell>
          <cell r="K1693" t="str">
            <v>TEKNIK KIMIA</v>
          </cell>
          <cell r="L1693" t="str">
            <v>PLAJU</v>
          </cell>
          <cell r="M1693" t="str">
            <v>02/11/1991</v>
          </cell>
          <cell r="N1693" t="str">
            <v>E13118</v>
          </cell>
          <cell r="O1693" t="str">
            <v>U T L</v>
          </cell>
          <cell r="P1693">
            <v>6</v>
          </cell>
          <cell r="Q1693">
            <v>7</v>
          </cell>
          <cell r="R1693">
            <v>6</v>
          </cell>
          <cell r="S1693">
            <v>23.333333333333332</v>
          </cell>
          <cell r="T1693">
            <v>7</v>
          </cell>
          <cell r="U1693">
            <v>1</v>
          </cell>
          <cell r="V1693">
            <v>-1</v>
          </cell>
          <cell r="W1693">
            <v>38</v>
          </cell>
          <cell r="X1693">
            <v>44363</v>
          </cell>
        </row>
        <row r="1694">
          <cell r="A1694" t="str">
            <v>717533</v>
          </cell>
          <cell r="B1694" t="str">
            <v xml:space="preserve">SIGID WIDIJANTOJO  IR  </v>
          </cell>
          <cell r="C1694" t="str">
            <v>05</v>
          </cell>
          <cell r="D1694" t="str">
            <v>01/10/2001</v>
          </cell>
          <cell r="E1694" t="str">
            <v>AU. REN BB PROD. NBM &amp; PETKIM</v>
          </cell>
          <cell r="F1694" t="str">
            <v>04</v>
          </cell>
          <cell r="G1694" t="str">
            <v>15/10/2003</v>
          </cell>
          <cell r="H1694">
            <v>23453</v>
          </cell>
          <cell r="I1694" t="str">
            <v>0000056665</v>
          </cell>
          <cell r="J1694" t="str">
            <v>S1</v>
          </cell>
          <cell r="K1694" t="str">
            <v>TEKNIK KIMIA</v>
          </cell>
          <cell r="L1694" t="str">
            <v>PLAJU</v>
          </cell>
          <cell r="M1694" t="str">
            <v>02/11/1991</v>
          </cell>
          <cell r="N1694" t="str">
            <v>E13210</v>
          </cell>
          <cell r="O1694" t="str">
            <v>REN BB PROD&amp;EKON</v>
          </cell>
          <cell r="P1694">
            <v>6</v>
          </cell>
          <cell r="Q1694">
            <v>6</v>
          </cell>
          <cell r="R1694">
            <v>5</v>
          </cell>
          <cell r="S1694">
            <v>18.333333333333332</v>
          </cell>
          <cell r="T1694">
            <v>7</v>
          </cell>
          <cell r="U1694">
            <v>1</v>
          </cell>
          <cell r="V1694">
            <v>-1</v>
          </cell>
          <cell r="W1694">
            <v>40</v>
          </cell>
          <cell r="X1694">
            <v>43541</v>
          </cell>
        </row>
        <row r="1695">
          <cell r="A1695" t="str">
            <v>717574</v>
          </cell>
          <cell r="B1695" t="str">
            <v xml:space="preserve">MUHAMAD YUSRAN  IR  </v>
          </cell>
          <cell r="C1695" t="str">
            <v>05</v>
          </cell>
          <cell r="D1695" t="str">
            <v>01/10/2001</v>
          </cell>
          <cell r="E1695" t="str">
            <v>AU. LINIER PROG EVAL ENERGI&amp;LOSS</v>
          </cell>
          <cell r="F1695" t="str">
            <v>04</v>
          </cell>
          <cell r="G1695" t="str">
            <v>02/06/2003</v>
          </cell>
          <cell r="H1695">
            <v>22297</v>
          </cell>
          <cell r="I1695" t="str">
            <v>0000056666</v>
          </cell>
          <cell r="J1695" t="str">
            <v>S1</v>
          </cell>
          <cell r="K1695" t="str">
            <v>TEKNIK KIMIA</v>
          </cell>
          <cell r="L1695" t="str">
            <v>PLAJU</v>
          </cell>
          <cell r="M1695" t="str">
            <v>02/11/1991</v>
          </cell>
          <cell r="N1695" t="str">
            <v>E13210</v>
          </cell>
          <cell r="O1695" t="str">
            <v>REN BB PROD&amp;EKON</v>
          </cell>
          <cell r="P1695">
            <v>6</v>
          </cell>
          <cell r="Q1695">
            <v>6</v>
          </cell>
          <cell r="R1695">
            <v>6</v>
          </cell>
          <cell r="S1695">
            <v>20</v>
          </cell>
          <cell r="T1695">
            <v>7</v>
          </cell>
          <cell r="U1695">
            <v>1</v>
          </cell>
          <cell r="V1695">
            <v>-1</v>
          </cell>
          <cell r="W1695">
            <v>43</v>
          </cell>
          <cell r="X1695">
            <v>42385</v>
          </cell>
        </row>
        <row r="1696">
          <cell r="A1696" t="str">
            <v>717599</v>
          </cell>
          <cell r="B1696" t="str">
            <v xml:space="preserve">TITA SAVITRI  IR  </v>
          </cell>
          <cell r="C1696" t="str">
            <v>05</v>
          </cell>
          <cell r="D1696" t="str">
            <v>01/10/2001</v>
          </cell>
          <cell r="E1696" t="str">
            <v>AHLI PETROKIMIA</v>
          </cell>
          <cell r="F1696" t="str">
            <v>05</v>
          </cell>
          <cell r="G1696" t="str">
            <v>03/01/2000</v>
          </cell>
          <cell r="H1696">
            <v>22956</v>
          </cell>
          <cell r="I1696" t="str">
            <v>0000056565</v>
          </cell>
          <cell r="J1696" t="str">
            <v>S1</v>
          </cell>
          <cell r="K1696" t="str">
            <v>TEKNIK KIMIA</v>
          </cell>
          <cell r="L1696" t="str">
            <v>PLAJU</v>
          </cell>
          <cell r="M1696" t="str">
            <v>02/11/1991</v>
          </cell>
          <cell r="N1696" t="str">
            <v>E13310</v>
          </cell>
          <cell r="O1696" t="str">
            <v>PE</v>
          </cell>
          <cell r="P1696">
            <v>5</v>
          </cell>
          <cell r="Q1696">
            <v>6</v>
          </cell>
          <cell r="R1696">
            <v>5</v>
          </cell>
          <cell r="S1696">
            <v>16.666666666666668</v>
          </cell>
          <cell r="T1696">
            <v>7</v>
          </cell>
          <cell r="U1696">
            <v>4</v>
          </cell>
          <cell r="V1696">
            <v>0</v>
          </cell>
          <cell r="W1696">
            <v>42</v>
          </cell>
          <cell r="X1696">
            <v>43045</v>
          </cell>
        </row>
        <row r="1697">
          <cell r="A1697" t="str">
            <v>717622</v>
          </cell>
          <cell r="B1697" t="str">
            <v xml:space="preserve">ASTERIA TRI WAHYUNI  IR  </v>
          </cell>
          <cell r="C1697" t="str">
            <v>06</v>
          </cell>
          <cell r="D1697" t="str">
            <v>01/10/1998</v>
          </cell>
          <cell r="E1697" t="str">
            <v>KA.BAG. LL</v>
          </cell>
          <cell r="F1697" t="str">
            <v>05</v>
          </cell>
          <cell r="G1697" t="str">
            <v>24/03/2003</v>
          </cell>
          <cell r="H1697">
            <v>23967</v>
          </cell>
          <cell r="I1697" t="str">
            <v>0000066666</v>
          </cell>
          <cell r="J1697" t="str">
            <v>S1</v>
          </cell>
          <cell r="K1697" t="str">
            <v>TEKNIK KIMIA</v>
          </cell>
          <cell r="L1697" t="str">
            <v>PLAJU</v>
          </cell>
          <cell r="M1697" t="str">
            <v>02/11/1991</v>
          </cell>
          <cell r="N1697" t="str">
            <v>E13430</v>
          </cell>
          <cell r="O1697" t="str">
            <v>LL</v>
          </cell>
          <cell r="P1697">
            <v>6</v>
          </cell>
          <cell r="Q1697">
            <v>6</v>
          </cell>
          <cell r="R1697">
            <v>6</v>
          </cell>
          <cell r="S1697">
            <v>20</v>
          </cell>
          <cell r="T1697">
            <v>7</v>
          </cell>
          <cell r="U1697">
            <v>1</v>
          </cell>
          <cell r="V1697">
            <v>-1</v>
          </cell>
          <cell r="W1697">
            <v>39</v>
          </cell>
          <cell r="X1697">
            <v>44056</v>
          </cell>
        </row>
        <row r="1698">
          <cell r="A1698" t="str">
            <v>717639</v>
          </cell>
          <cell r="B1698" t="str">
            <v xml:space="preserve">ANANG POERWAHJOEDI  IR  </v>
          </cell>
          <cell r="C1698" t="str">
            <v>05</v>
          </cell>
          <cell r="D1698" t="str">
            <v>01/10/2001</v>
          </cell>
          <cell r="E1698" t="str">
            <v>KA. PROSES KONTROL</v>
          </cell>
          <cell r="F1698" t="str">
            <v>04</v>
          </cell>
          <cell r="G1698" t="str">
            <v>10/09/2003</v>
          </cell>
          <cell r="H1698">
            <v>23493</v>
          </cell>
          <cell r="I1698" t="str">
            <v>0000056665</v>
          </cell>
          <cell r="J1698" t="str">
            <v>S1</v>
          </cell>
          <cell r="K1698" t="str">
            <v>TEKNIK KIMIA</v>
          </cell>
          <cell r="L1698" t="str">
            <v>SUNGAI GERONG</v>
          </cell>
          <cell r="M1698" t="str">
            <v>02/11/1991</v>
          </cell>
          <cell r="N1698" t="str">
            <v>E13310</v>
          </cell>
          <cell r="O1698" t="str">
            <v>PE</v>
          </cell>
          <cell r="P1698">
            <v>6</v>
          </cell>
          <cell r="Q1698">
            <v>6</v>
          </cell>
          <cell r="R1698">
            <v>5</v>
          </cell>
          <cell r="S1698">
            <v>18.333333333333332</v>
          </cell>
          <cell r="T1698">
            <v>7</v>
          </cell>
          <cell r="U1698">
            <v>1</v>
          </cell>
          <cell r="V1698">
            <v>-1</v>
          </cell>
          <cell r="W1698">
            <v>40</v>
          </cell>
          <cell r="X1698">
            <v>43581</v>
          </cell>
        </row>
        <row r="1699">
          <cell r="A1699" t="str">
            <v>717728</v>
          </cell>
          <cell r="B1699" t="str">
            <v xml:space="preserve">SUSILO SRI MULYO HB  IR  </v>
          </cell>
          <cell r="C1699" t="str">
            <v>05</v>
          </cell>
          <cell r="D1699" t="str">
            <v>01/10/2001</v>
          </cell>
          <cell r="E1699" t="str">
            <v>INP. UT.SECONDARY PROCESS</v>
          </cell>
          <cell r="F1699" t="str">
            <v>05</v>
          </cell>
          <cell r="G1699" t="str">
            <v>03/01/2000</v>
          </cell>
          <cell r="H1699">
            <v>24265</v>
          </cell>
          <cell r="I1699" t="str">
            <v>0000055666</v>
          </cell>
          <cell r="J1699" t="str">
            <v>S1</v>
          </cell>
          <cell r="K1699" t="str">
            <v>TEKNIK MESIN</v>
          </cell>
          <cell r="L1699" t="str">
            <v>PLAJU</v>
          </cell>
          <cell r="M1699" t="str">
            <v>02/11/1991</v>
          </cell>
          <cell r="N1699" t="str">
            <v>E13122</v>
          </cell>
          <cell r="O1699" t="str">
            <v>INSPEKSI</v>
          </cell>
          <cell r="P1699">
            <v>6</v>
          </cell>
          <cell r="Q1699">
            <v>6</v>
          </cell>
          <cell r="R1699">
            <v>6</v>
          </cell>
          <cell r="S1699">
            <v>20</v>
          </cell>
          <cell r="T1699">
            <v>7</v>
          </cell>
          <cell r="U1699">
            <v>4</v>
          </cell>
          <cell r="V1699">
            <v>0</v>
          </cell>
          <cell r="W1699">
            <v>38</v>
          </cell>
          <cell r="X1699">
            <v>44354</v>
          </cell>
        </row>
        <row r="1700">
          <cell r="A1700" t="str">
            <v>717866</v>
          </cell>
          <cell r="B1700" t="str">
            <v xml:space="preserve">HULMAN TURNIP  IR  </v>
          </cell>
          <cell r="C1700" t="str">
            <v>05</v>
          </cell>
          <cell r="D1700" t="str">
            <v>01/04/2001</v>
          </cell>
          <cell r="E1700" t="str">
            <v>PWSU. STATUTORY</v>
          </cell>
          <cell r="F1700" t="str">
            <v>05</v>
          </cell>
          <cell r="G1700" t="str">
            <v>08/05/2001</v>
          </cell>
          <cell r="H1700">
            <v>22142</v>
          </cell>
          <cell r="I1700" t="str">
            <v>0000065666</v>
          </cell>
          <cell r="J1700" t="str">
            <v>S1</v>
          </cell>
          <cell r="K1700" t="str">
            <v>TEKNIK MESIN</v>
          </cell>
          <cell r="L1700" t="str">
            <v>PLAJU</v>
          </cell>
          <cell r="M1700" t="str">
            <v>02/11/1991</v>
          </cell>
          <cell r="N1700" t="str">
            <v>E13122</v>
          </cell>
          <cell r="O1700" t="str">
            <v>INSPEKSI</v>
          </cell>
          <cell r="P1700">
            <v>6</v>
          </cell>
          <cell r="Q1700">
            <v>6</v>
          </cell>
          <cell r="R1700">
            <v>6</v>
          </cell>
          <cell r="S1700">
            <v>20</v>
          </cell>
          <cell r="T1700">
            <v>7</v>
          </cell>
          <cell r="U1700">
            <v>3</v>
          </cell>
          <cell r="V1700">
            <v>0</v>
          </cell>
          <cell r="W1700">
            <v>44</v>
          </cell>
          <cell r="X1700">
            <v>42230</v>
          </cell>
        </row>
        <row r="1701">
          <cell r="A1701" t="str">
            <v>717882</v>
          </cell>
          <cell r="B1701" t="str">
            <v xml:space="preserve">TARMIZI  IR  </v>
          </cell>
          <cell r="C1701" t="str">
            <v>05</v>
          </cell>
          <cell r="D1701" t="str">
            <v>01/04/2001</v>
          </cell>
          <cell r="E1701" t="str">
            <v>AHLI  PROYEK</v>
          </cell>
          <cell r="F1701" t="str">
            <v>04</v>
          </cell>
          <cell r="G1701" t="str">
            <v>01/01/2004</v>
          </cell>
          <cell r="H1701">
            <v>23224</v>
          </cell>
          <cell r="I1701" t="str">
            <v>0000056666</v>
          </cell>
          <cell r="J1701" t="str">
            <v>S1</v>
          </cell>
          <cell r="K1701" t="str">
            <v>TEKNIK MESIN</v>
          </cell>
          <cell r="L1701" t="str">
            <v>PLAJU</v>
          </cell>
          <cell r="M1701" t="str">
            <v>02/11/1991</v>
          </cell>
          <cell r="N1701" t="str">
            <v>E13330</v>
          </cell>
          <cell r="O1701" t="str">
            <v>PROY ENJ</v>
          </cell>
          <cell r="P1701">
            <v>6</v>
          </cell>
          <cell r="Q1701">
            <v>6</v>
          </cell>
          <cell r="R1701">
            <v>6</v>
          </cell>
          <cell r="S1701">
            <v>20</v>
          </cell>
          <cell r="T1701">
            <v>7</v>
          </cell>
          <cell r="U1701">
            <v>0</v>
          </cell>
          <cell r="V1701">
            <v>-1</v>
          </cell>
          <cell r="W1701">
            <v>41</v>
          </cell>
          <cell r="X1701">
            <v>43313</v>
          </cell>
        </row>
        <row r="1702">
          <cell r="A1702" t="str">
            <v>717947</v>
          </cell>
          <cell r="B1702" t="str">
            <v xml:space="preserve">EDDI SEMBIRING  IR  </v>
          </cell>
          <cell r="C1702" t="str">
            <v>05</v>
          </cell>
          <cell r="D1702" t="str">
            <v>01/04/2001</v>
          </cell>
          <cell r="E1702" t="str">
            <v>KEPALA ROTATING ENJ</v>
          </cell>
          <cell r="F1702" t="str">
            <v>04</v>
          </cell>
          <cell r="G1702" t="str">
            <v>01/10/2002</v>
          </cell>
          <cell r="H1702">
            <v>22884</v>
          </cell>
          <cell r="I1702" t="str">
            <v>0000055666</v>
          </cell>
          <cell r="J1702" t="str">
            <v>S1</v>
          </cell>
          <cell r="K1702" t="str">
            <v>TEKNIK MESIN</v>
          </cell>
          <cell r="L1702" t="str">
            <v>PLAJU</v>
          </cell>
          <cell r="M1702" t="str">
            <v>02/11/1991</v>
          </cell>
          <cell r="N1702" t="str">
            <v>E13320</v>
          </cell>
          <cell r="O1702" t="str">
            <v>FAS ENJ</v>
          </cell>
          <cell r="P1702">
            <v>6</v>
          </cell>
          <cell r="Q1702">
            <v>6</v>
          </cell>
          <cell r="R1702">
            <v>6</v>
          </cell>
          <cell r="S1702">
            <v>20</v>
          </cell>
          <cell r="T1702">
            <v>7</v>
          </cell>
          <cell r="U1702">
            <v>2</v>
          </cell>
          <cell r="V1702">
            <v>-1</v>
          </cell>
          <cell r="W1702">
            <v>42</v>
          </cell>
          <cell r="X1702">
            <v>42973</v>
          </cell>
        </row>
        <row r="1703">
          <cell r="A1703" t="str">
            <v>718002</v>
          </cell>
          <cell r="B1703" t="str">
            <v xml:space="preserve">ROBERTUS KISWANDONO  IR  </v>
          </cell>
          <cell r="C1703" t="str">
            <v>05</v>
          </cell>
          <cell r="D1703" t="str">
            <v>01/04/2001</v>
          </cell>
          <cell r="E1703" t="str">
            <v>AHLI KOROSI &amp; METALLURGY</v>
          </cell>
          <cell r="F1703" t="str">
            <v>05</v>
          </cell>
          <cell r="G1703" t="str">
            <v>03/01/2000</v>
          </cell>
          <cell r="H1703">
            <v>22988</v>
          </cell>
          <cell r="I1703" t="str">
            <v>0000055566</v>
          </cell>
          <cell r="J1703" t="str">
            <v>S1</v>
          </cell>
          <cell r="K1703" t="str">
            <v>TEKNIK MESIN</v>
          </cell>
          <cell r="L1703" t="str">
            <v>PLAJU</v>
          </cell>
          <cell r="M1703" t="str">
            <v>02/11/1991</v>
          </cell>
          <cell r="N1703" t="str">
            <v>E13122</v>
          </cell>
          <cell r="O1703" t="str">
            <v>INSPEKSI</v>
          </cell>
          <cell r="P1703">
            <v>5</v>
          </cell>
          <cell r="Q1703">
            <v>6</v>
          </cell>
          <cell r="R1703">
            <v>6</v>
          </cell>
          <cell r="S1703">
            <v>18.333333333333332</v>
          </cell>
          <cell r="T1703">
            <v>7</v>
          </cell>
          <cell r="U1703">
            <v>4</v>
          </cell>
          <cell r="V1703">
            <v>0</v>
          </cell>
          <cell r="W1703">
            <v>42</v>
          </cell>
          <cell r="X1703">
            <v>43077</v>
          </cell>
        </row>
        <row r="1704">
          <cell r="A1704" t="str">
            <v>718108</v>
          </cell>
          <cell r="B1704" t="str">
            <v xml:space="preserve">AHWAN TRIANTORO  IR  </v>
          </cell>
          <cell r="C1704" t="str">
            <v>05</v>
          </cell>
          <cell r="D1704" t="str">
            <v>01/04/2001</v>
          </cell>
          <cell r="E1704" t="str">
            <v>AHLI PROYEK</v>
          </cell>
          <cell r="F1704" t="str">
            <v>04</v>
          </cell>
          <cell r="G1704" t="str">
            <v>03/09/2003</v>
          </cell>
          <cell r="H1704">
            <v>23346</v>
          </cell>
          <cell r="I1704" t="str">
            <v>0000066666</v>
          </cell>
          <cell r="J1704" t="str">
            <v>S1</v>
          </cell>
          <cell r="K1704" t="str">
            <v>TEKNIK ELEKTRO</v>
          </cell>
          <cell r="L1704" t="str">
            <v>PLAJU</v>
          </cell>
          <cell r="M1704" t="str">
            <v>02/11/1991</v>
          </cell>
          <cell r="N1704" t="str">
            <v>E13330</v>
          </cell>
          <cell r="O1704" t="str">
            <v>PROY ENJ</v>
          </cell>
          <cell r="P1704">
            <v>6</v>
          </cell>
          <cell r="Q1704">
            <v>6</v>
          </cell>
          <cell r="R1704">
            <v>6</v>
          </cell>
          <cell r="S1704">
            <v>20</v>
          </cell>
          <cell r="T1704">
            <v>7</v>
          </cell>
          <cell r="U1704">
            <v>1</v>
          </cell>
          <cell r="V1704">
            <v>-1</v>
          </cell>
          <cell r="W1704">
            <v>41</v>
          </cell>
          <cell r="X1704">
            <v>43435</v>
          </cell>
        </row>
        <row r="1705">
          <cell r="A1705" t="str">
            <v>718124</v>
          </cell>
          <cell r="B1705" t="str">
            <v xml:space="preserve">MOCHAMAD ZAINI  IR  </v>
          </cell>
          <cell r="C1705" t="str">
            <v>05</v>
          </cell>
          <cell r="D1705" t="str">
            <v>01/10/2001</v>
          </cell>
          <cell r="E1705" t="str">
            <v>KA. INSTRUMENT ENJINIRING</v>
          </cell>
          <cell r="F1705" t="str">
            <v>04</v>
          </cell>
          <cell r="G1705" t="str">
            <v>25/03/2004</v>
          </cell>
          <cell r="H1705">
            <v>23497</v>
          </cell>
          <cell r="I1705" t="str">
            <v>0000066665</v>
          </cell>
          <cell r="J1705" t="str">
            <v>S1</v>
          </cell>
          <cell r="K1705" t="str">
            <v>TEKNIK INDUSTRI</v>
          </cell>
          <cell r="L1705" t="str">
            <v>PLAJU</v>
          </cell>
          <cell r="M1705" t="str">
            <v>02/11/1991</v>
          </cell>
          <cell r="N1705" t="str">
            <v>E13320</v>
          </cell>
          <cell r="O1705" t="str">
            <v>FAS ENJ</v>
          </cell>
          <cell r="P1705">
            <v>6</v>
          </cell>
          <cell r="Q1705">
            <v>6</v>
          </cell>
          <cell r="R1705">
            <v>5</v>
          </cell>
          <cell r="S1705">
            <v>18.333333333333332</v>
          </cell>
          <cell r="T1705">
            <v>7</v>
          </cell>
          <cell r="U1705">
            <v>0</v>
          </cell>
          <cell r="V1705">
            <v>-1</v>
          </cell>
          <cell r="W1705">
            <v>40</v>
          </cell>
          <cell r="X1705">
            <v>43585</v>
          </cell>
        </row>
        <row r="1706">
          <cell r="A1706" t="str">
            <v>718157</v>
          </cell>
          <cell r="B1706" t="str">
            <v xml:space="preserve">LUCKMAN DJAYA KRESHNA  IR  </v>
          </cell>
          <cell r="C1706" t="str">
            <v>05</v>
          </cell>
          <cell r="D1706" t="str">
            <v>01/10/2001</v>
          </cell>
          <cell r="E1706" t="str">
            <v>AHLI PROYEK</v>
          </cell>
          <cell r="F1706" t="str">
            <v>04</v>
          </cell>
          <cell r="G1706" t="str">
            <v>03/01/2003</v>
          </cell>
          <cell r="H1706">
            <v>22695</v>
          </cell>
          <cell r="I1706" t="str">
            <v>0000056666</v>
          </cell>
          <cell r="J1706" t="str">
            <v>S1</v>
          </cell>
          <cell r="K1706" t="str">
            <v>TEK. LISTRIK ARUS KUAT</v>
          </cell>
          <cell r="L1706" t="str">
            <v>PLAJU</v>
          </cell>
          <cell r="M1706" t="str">
            <v>02/11/1991</v>
          </cell>
          <cell r="N1706" t="str">
            <v>E13330</v>
          </cell>
          <cell r="O1706" t="str">
            <v>PROY ENJ</v>
          </cell>
          <cell r="P1706">
            <v>6</v>
          </cell>
          <cell r="Q1706">
            <v>6</v>
          </cell>
          <cell r="R1706">
            <v>6</v>
          </cell>
          <cell r="S1706">
            <v>20</v>
          </cell>
          <cell r="T1706">
            <v>7</v>
          </cell>
          <cell r="U1706">
            <v>1</v>
          </cell>
          <cell r="V1706">
            <v>-1</v>
          </cell>
          <cell r="W1706">
            <v>42</v>
          </cell>
          <cell r="X1706">
            <v>42784</v>
          </cell>
        </row>
        <row r="1707">
          <cell r="A1707" t="str">
            <v>718173</v>
          </cell>
          <cell r="B1707" t="str">
            <v xml:space="preserve">KOWILAN  IR  </v>
          </cell>
          <cell r="C1707" t="str">
            <v>05</v>
          </cell>
          <cell r="D1707" t="str">
            <v>01/10/2001</v>
          </cell>
          <cell r="E1707" t="str">
            <v>PWS. INSTRUMEN</v>
          </cell>
          <cell r="F1707" t="str">
            <v>05</v>
          </cell>
          <cell r="G1707" t="str">
            <v>31/12/2000</v>
          </cell>
          <cell r="H1707">
            <v>22845</v>
          </cell>
          <cell r="I1707" t="str">
            <v>0000066566</v>
          </cell>
          <cell r="J1707" t="str">
            <v>S1</v>
          </cell>
          <cell r="K1707" t="str">
            <v>TEK. LISTRIK ARUS KUAT</v>
          </cell>
          <cell r="L1707" t="str">
            <v>SUNGAI GERONG</v>
          </cell>
          <cell r="M1707" t="str">
            <v>02/11/1991</v>
          </cell>
          <cell r="N1707" t="str">
            <v>E13A40</v>
          </cell>
          <cell r="O1707" t="str">
            <v>PEM-III</v>
          </cell>
          <cell r="P1707">
            <v>5</v>
          </cell>
          <cell r="Q1707">
            <v>6</v>
          </cell>
          <cell r="R1707">
            <v>6</v>
          </cell>
          <cell r="S1707">
            <v>18.333333333333332</v>
          </cell>
          <cell r="T1707">
            <v>7</v>
          </cell>
          <cell r="U1707">
            <v>4</v>
          </cell>
          <cell r="V1707">
            <v>0</v>
          </cell>
          <cell r="W1707">
            <v>42</v>
          </cell>
          <cell r="X1707">
            <v>42934</v>
          </cell>
        </row>
        <row r="1708">
          <cell r="A1708" t="str">
            <v>718335</v>
          </cell>
          <cell r="B1708" t="str">
            <v xml:space="preserve">HIDAYATURRAHIM  IR  </v>
          </cell>
          <cell r="C1708" t="str">
            <v>05</v>
          </cell>
          <cell r="D1708" t="str">
            <v>01/04/2001</v>
          </cell>
          <cell r="E1708" t="str">
            <v>KA.PPTL &amp; UAP</v>
          </cell>
          <cell r="F1708" t="str">
            <v>04</v>
          </cell>
          <cell r="G1708" t="str">
            <v>01/08/2003</v>
          </cell>
          <cell r="H1708">
            <v>23697</v>
          </cell>
          <cell r="I1708" t="str">
            <v>0000066666</v>
          </cell>
          <cell r="J1708" t="str">
            <v>S1</v>
          </cell>
          <cell r="K1708" t="str">
            <v>TEK. LISTRIK ARUS KUAT</v>
          </cell>
          <cell r="L1708" t="str">
            <v>PLAJU</v>
          </cell>
          <cell r="M1708" t="str">
            <v>02/11/1991</v>
          </cell>
          <cell r="N1708" t="str">
            <v>E13118</v>
          </cell>
          <cell r="O1708" t="str">
            <v>U T L</v>
          </cell>
          <cell r="P1708">
            <v>6</v>
          </cell>
          <cell r="Q1708">
            <v>6</v>
          </cell>
          <cell r="R1708">
            <v>6</v>
          </cell>
          <cell r="S1708">
            <v>20</v>
          </cell>
          <cell r="T1708">
            <v>7</v>
          </cell>
          <cell r="U1708">
            <v>1</v>
          </cell>
          <cell r="V1708">
            <v>-1</v>
          </cell>
          <cell r="W1708">
            <v>40</v>
          </cell>
          <cell r="X1708">
            <v>43785</v>
          </cell>
        </row>
        <row r="1709">
          <cell r="A1709" t="str">
            <v>718351</v>
          </cell>
          <cell r="B1709" t="str">
            <v xml:space="preserve">ALBERT JONNI MALAU  IR MT </v>
          </cell>
          <cell r="C1709" t="str">
            <v>05</v>
          </cell>
          <cell r="D1709" t="str">
            <v>01/10/2002</v>
          </cell>
          <cell r="E1709" t="str">
            <v>PWSU. KOORD LISTRIK KSP</v>
          </cell>
          <cell r="F1709" t="str">
            <v>05</v>
          </cell>
          <cell r="G1709" t="str">
            <v>03/01/2000</v>
          </cell>
          <cell r="H1709">
            <v>23013</v>
          </cell>
          <cell r="I1709" t="str">
            <v>0000055655</v>
          </cell>
          <cell r="J1709" t="str">
            <v>S2</v>
          </cell>
          <cell r="K1709" t="str">
            <v>(S2) - TEK. MESIN / PERSH</v>
          </cell>
          <cell r="L1709" t="str">
            <v>PLAJU</v>
          </cell>
          <cell r="M1709" t="str">
            <v>01/11/1991</v>
          </cell>
          <cell r="N1709" t="str">
            <v>E13121</v>
          </cell>
          <cell r="O1709" t="str">
            <v>REN &amp; KOORD KSP</v>
          </cell>
          <cell r="P1709">
            <v>6</v>
          </cell>
          <cell r="Q1709">
            <v>5</v>
          </cell>
          <cell r="R1709">
            <v>5</v>
          </cell>
          <cell r="S1709">
            <v>16.666666666666668</v>
          </cell>
          <cell r="T1709">
            <v>8</v>
          </cell>
          <cell r="U1709">
            <v>4</v>
          </cell>
          <cell r="V1709">
            <v>0</v>
          </cell>
          <cell r="W1709">
            <v>41</v>
          </cell>
          <cell r="X1709">
            <v>43102</v>
          </cell>
        </row>
        <row r="1710">
          <cell r="A1710" t="str">
            <v>718481</v>
          </cell>
          <cell r="B1710" t="str">
            <v xml:space="preserve">JHONE WANE SINAGA  IR  </v>
          </cell>
          <cell r="C1710" t="str">
            <v>05</v>
          </cell>
          <cell r="D1710" t="str">
            <v>01/04/2002</v>
          </cell>
          <cell r="E1710" t="str">
            <v>KA.BAG KONTRAK</v>
          </cell>
          <cell r="F1710" t="str">
            <v>05</v>
          </cell>
          <cell r="G1710" t="str">
            <v>25/10/2002</v>
          </cell>
          <cell r="H1710">
            <v>23782</v>
          </cell>
          <cell r="I1710" t="str">
            <v>0000066666</v>
          </cell>
          <cell r="J1710" t="str">
            <v>S1</v>
          </cell>
          <cell r="K1710" t="str">
            <v>TEKNIK INDUSTRI</v>
          </cell>
          <cell r="L1710" t="str">
            <v>PLAJU</v>
          </cell>
          <cell r="M1710" t="str">
            <v>08/11/1991</v>
          </cell>
          <cell r="N1710" t="str">
            <v>E13520</v>
          </cell>
          <cell r="O1710" t="str">
            <v>KONTRAK</v>
          </cell>
          <cell r="P1710">
            <v>6</v>
          </cell>
          <cell r="Q1710">
            <v>6</v>
          </cell>
          <cell r="R1710">
            <v>6</v>
          </cell>
          <cell r="S1710">
            <v>20</v>
          </cell>
          <cell r="T1710">
            <v>7</v>
          </cell>
          <cell r="U1710">
            <v>2</v>
          </cell>
          <cell r="V1710">
            <v>0</v>
          </cell>
          <cell r="W1710">
            <v>39</v>
          </cell>
          <cell r="X1710">
            <v>43870</v>
          </cell>
        </row>
        <row r="1711">
          <cell r="A1711" t="str">
            <v>718498</v>
          </cell>
          <cell r="B1711" t="str">
            <v xml:space="preserve">MANSON SIHOTANG  IR  </v>
          </cell>
          <cell r="C1711" t="str">
            <v>05</v>
          </cell>
          <cell r="D1711" t="str">
            <v>01/04/2002</v>
          </cell>
          <cell r="E1711" t="str">
            <v>PWSU. PURCHASING</v>
          </cell>
          <cell r="F1711" t="str">
            <v>05</v>
          </cell>
          <cell r="G1711" t="str">
            <v>22/01/2002</v>
          </cell>
          <cell r="H1711">
            <v>23750</v>
          </cell>
          <cell r="I1711" t="str">
            <v>0000056666</v>
          </cell>
          <cell r="J1711" t="str">
            <v>S1</v>
          </cell>
          <cell r="K1711" t="str">
            <v>TEKNIK INDUSTRI</v>
          </cell>
          <cell r="L1711" t="str">
            <v>PLAJU</v>
          </cell>
          <cell r="M1711" t="str">
            <v>08/11/1991</v>
          </cell>
          <cell r="N1711" t="str">
            <v>E13510</v>
          </cell>
          <cell r="O1711" t="str">
            <v>PENGADAAN</v>
          </cell>
          <cell r="P1711">
            <v>6</v>
          </cell>
          <cell r="Q1711">
            <v>6</v>
          </cell>
          <cell r="R1711">
            <v>6</v>
          </cell>
          <cell r="S1711">
            <v>20</v>
          </cell>
          <cell r="T1711">
            <v>7</v>
          </cell>
          <cell r="U1711">
            <v>2</v>
          </cell>
          <cell r="V1711">
            <v>0</v>
          </cell>
          <cell r="W1711">
            <v>39</v>
          </cell>
          <cell r="X1711">
            <v>43838</v>
          </cell>
        </row>
        <row r="1712">
          <cell r="A1712" t="str">
            <v>718505</v>
          </cell>
          <cell r="B1712" t="str">
            <v xml:space="preserve">SITI RAHAYU W  SE  </v>
          </cell>
          <cell r="C1712" t="str">
            <v>05</v>
          </cell>
          <cell r="D1712" t="str">
            <v>01/10/2003</v>
          </cell>
          <cell r="E1712" t="str">
            <v>POK.SPES.BANG MAT</v>
          </cell>
          <cell r="F1712" t="str">
            <v>05</v>
          </cell>
          <cell r="G1712" t="str">
            <v>15/07/2002</v>
          </cell>
          <cell r="H1712">
            <v>24160</v>
          </cell>
          <cell r="I1712" t="str">
            <v>0000046655</v>
          </cell>
          <cell r="J1712" t="str">
            <v>S1</v>
          </cell>
          <cell r="K1712" t="str">
            <v>EKONOMI MANAGEMENT</v>
          </cell>
          <cell r="L1712" t="str">
            <v>SUNGAI GERONG</v>
          </cell>
          <cell r="M1712" t="str">
            <v>08/11/1991</v>
          </cell>
          <cell r="N1712" t="str">
            <v>E13A90</v>
          </cell>
          <cell r="O1712" t="str">
            <v>ENJ. PEM</v>
          </cell>
          <cell r="P1712">
            <v>6</v>
          </cell>
          <cell r="Q1712">
            <v>5</v>
          </cell>
          <cell r="R1712">
            <v>5</v>
          </cell>
          <cell r="S1712">
            <v>16.666666666666668</v>
          </cell>
          <cell r="T1712">
            <v>7</v>
          </cell>
          <cell r="U1712">
            <v>2</v>
          </cell>
          <cell r="V1712">
            <v>0</v>
          </cell>
          <cell r="W1712">
            <v>38</v>
          </cell>
          <cell r="X1712">
            <v>44249</v>
          </cell>
        </row>
        <row r="1713">
          <cell r="A1713" t="str">
            <v>719023</v>
          </cell>
          <cell r="B1713" t="str">
            <v xml:space="preserve">AHMAD TRIAHDANI    </v>
          </cell>
          <cell r="C1713" t="str">
            <v>04</v>
          </cell>
          <cell r="D1713" t="str">
            <v>01/04/2003</v>
          </cell>
          <cell r="E1713" t="str">
            <v>KA. BAG RENBANG</v>
          </cell>
          <cell r="F1713" t="str">
            <v>03</v>
          </cell>
          <cell r="G1713" t="str">
            <v>11/03/2004</v>
          </cell>
          <cell r="H1713">
            <v>23885</v>
          </cell>
          <cell r="I1713" t="str">
            <v>---------</v>
          </cell>
          <cell r="J1713" t="str">
            <v>S1</v>
          </cell>
          <cell r="K1713" t="str">
            <v>EK &amp; STUDY PEMBANGUNAN</v>
          </cell>
          <cell r="L1713" t="str">
            <v>PLAJU</v>
          </cell>
          <cell r="M1713" t="str">
            <v>20/11/1991</v>
          </cell>
          <cell r="N1713" t="str">
            <v>E13720</v>
          </cell>
          <cell r="O1713" t="str">
            <v>RENBANG</v>
          </cell>
          <cell r="P1713" t="e">
            <v>#VALUE!</v>
          </cell>
          <cell r="Q1713" t="e">
            <v>#VALUE!</v>
          </cell>
          <cell r="R1713" t="e">
            <v>#VALUE!</v>
          </cell>
          <cell r="S1713" t="e">
            <v>#VALUE!</v>
          </cell>
          <cell r="T1713">
            <v>7</v>
          </cell>
          <cell r="U1713">
            <v>0</v>
          </cell>
          <cell r="V1713">
            <v>-1</v>
          </cell>
          <cell r="W1713">
            <v>39</v>
          </cell>
          <cell r="X1713">
            <v>43974</v>
          </cell>
        </row>
        <row r="1714">
          <cell r="A1714" t="str">
            <v>719445</v>
          </cell>
          <cell r="B1714" t="str">
            <v xml:space="preserve">ASMAWADI    </v>
          </cell>
          <cell r="C1714" t="str">
            <v>06</v>
          </cell>
          <cell r="D1714" t="str">
            <v>01/04/2003</v>
          </cell>
          <cell r="E1714" t="str">
            <v>AHLI NDT</v>
          </cell>
          <cell r="F1714" t="str">
            <v>05</v>
          </cell>
          <cell r="G1714" t="str">
            <v>01/01/2003</v>
          </cell>
          <cell r="H1714">
            <v>23661</v>
          </cell>
          <cell r="I1714" t="str">
            <v>0000055665</v>
          </cell>
          <cell r="J1714" t="str">
            <v>D3</v>
          </cell>
          <cell r="K1714" t="str">
            <v>SM TEKNIK MESIN</v>
          </cell>
          <cell r="L1714" t="str">
            <v>PLAJU</v>
          </cell>
          <cell r="M1714" t="str">
            <v>21/12/1991</v>
          </cell>
          <cell r="N1714" t="str">
            <v>E13122</v>
          </cell>
          <cell r="O1714" t="str">
            <v>INSPEKSI</v>
          </cell>
          <cell r="P1714">
            <v>6</v>
          </cell>
          <cell r="Q1714">
            <v>6</v>
          </cell>
          <cell r="R1714">
            <v>5</v>
          </cell>
          <cell r="S1714">
            <v>18.333333333333332</v>
          </cell>
          <cell r="T1714">
            <v>6</v>
          </cell>
          <cell r="U1714">
            <v>1</v>
          </cell>
          <cell r="V1714">
            <v>-1</v>
          </cell>
          <cell r="W1714">
            <v>40</v>
          </cell>
          <cell r="X1714">
            <v>43749</v>
          </cell>
        </row>
        <row r="1715">
          <cell r="A1715" t="str">
            <v>719486</v>
          </cell>
          <cell r="B1715" t="str">
            <v xml:space="preserve">CATUR HARJONO  ST  </v>
          </cell>
          <cell r="C1715" t="str">
            <v>06</v>
          </cell>
          <cell r="D1715" t="str">
            <v>01/04/2002</v>
          </cell>
          <cell r="E1715" t="str">
            <v>INSP.UT. PETRO KIMIA</v>
          </cell>
          <cell r="F1715" t="str">
            <v>05</v>
          </cell>
          <cell r="G1715" t="str">
            <v>08/05/2001</v>
          </cell>
          <cell r="H1715">
            <v>24546</v>
          </cell>
          <cell r="I1715" t="str">
            <v>0000055666</v>
          </cell>
          <cell r="J1715" t="str">
            <v>S1</v>
          </cell>
          <cell r="K1715" t="str">
            <v>TEKNIK MESIN</v>
          </cell>
          <cell r="L1715" t="str">
            <v>PLAJU</v>
          </cell>
          <cell r="M1715" t="str">
            <v>21/12/1991</v>
          </cell>
          <cell r="N1715" t="str">
            <v>E13122</v>
          </cell>
          <cell r="O1715" t="str">
            <v>INSPEKSI</v>
          </cell>
          <cell r="P1715">
            <v>6</v>
          </cell>
          <cell r="Q1715">
            <v>6</v>
          </cell>
          <cell r="R1715">
            <v>6</v>
          </cell>
          <cell r="S1715">
            <v>20</v>
          </cell>
          <cell r="T1715">
            <v>7</v>
          </cell>
          <cell r="U1715">
            <v>3</v>
          </cell>
          <cell r="V1715">
            <v>-1</v>
          </cell>
          <cell r="W1715">
            <v>37</v>
          </cell>
          <cell r="X1715">
            <v>44635</v>
          </cell>
        </row>
        <row r="1716">
          <cell r="A1716" t="str">
            <v>719559</v>
          </cell>
          <cell r="B1716" t="str">
            <v xml:space="preserve">M. SOLIHIN    </v>
          </cell>
          <cell r="C1716" t="str">
            <v>06</v>
          </cell>
          <cell r="D1716" t="str">
            <v>01/04/2003</v>
          </cell>
          <cell r="E1716" t="str">
            <v>PERENCANA O/H</v>
          </cell>
          <cell r="F1716" t="str">
            <v>06</v>
          </cell>
          <cell r="G1716" t="str">
            <v>31/12/2000</v>
          </cell>
          <cell r="H1716">
            <v>24894</v>
          </cell>
          <cell r="I1716" t="str">
            <v>0000066656</v>
          </cell>
          <cell r="J1716" t="str">
            <v>D3</v>
          </cell>
          <cell r="K1716" t="str">
            <v>SM TEKNIK MESIN</v>
          </cell>
          <cell r="L1716" t="str">
            <v>SUNGAI GERONG</v>
          </cell>
          <cell r="M1716" t="str">
            <v>21/12/1991</v>
          </cell>
          <cell r="N1716" t="str">
            <v>E13A10</v>
          </cell>
          <cell r="O1716" t="str">
            <v>PERENCANAAN</v>
          </cell>
          <cell r="P1716">
            <v>6</v>
          </cell>
          <cell r="Q1716">
            <v>5</v>
          </cell>
          <cell r="R1716">
            <v>6</v>
          </cell>
          <cell r="S1716">
            <v>18.333333333333332</v>
          </cell>
          <cell r="T1716">
            <v>6</v>
          </cell>
          <cell r="U1716">
            <v>4</v>
          </cell>
          <cell r="V1716">
            <v>0</v>
          </cell>
          <cell r="W1716">
            <v>36</v>
          </cell>
          <cell r="X1716">
            <v>44983</v>
          </cell>
        </row>
        <row r="1717">
          <cell r="A1717" t="str">
            <v>719591</v>
          </cell>
          <cell r="B1717" t="str">
            <v xml:space="preserve">RACHMAT WIRAWAN    </v>
          </cell>
          <cell r="C1717" t="str">
            <v>07</v>
          </cell>
          <cell r="D1717" t="str">
            <v>01/10/2000</v>
          </cell>
          <cell r="E1717" t="str">
            <v>AST. AHLI ROT SURVEYOR</v>
          </cell>
          <cell r="F1717" t="str">
            <v>06</v>
          </cell>
          <cell r="G1717" t="str">
            <v>03/01/2000</v>
          </cell>
          <cell r="H1717">
            <v>24874</v>
          </cell>
          <cell r="I1717" t="str">
            <v>0000065555</v>
          </cell>
          <cell r="J1717" t="str">
            <v>D3</v>
          </cell>
          <cell r="K1717" t="str">
            <v>SM TEKNIK MESIN</v>
          </cell>
          <cell r="L1717" t="str">
            <v>PLAJU</v>
          </cell>
          <cell r="M1717" t="str">
            <v>21/12/1991</v>
          </cell>
          <cell r="N1717" t="str">
            <v>E13122</v>
          </cell>
          <cell r="O1717" t="str">
            <v>INSPEKSI</v>
          </cell>
          <cell r="P1717">
            <v>5</v>
          </cell>
          <cell r="Q1717">
            <v>5</v>
          </cell>
          <cell r="R1717">
            <v>5</v>
          </cell>
          <cell r="S1717">
            <v>15</v>
          </cell>
          <cell r="T1717">
            <v>6</v>
          </cell>
          <cell r="U1717">
            <v>4</v>
          </cell>
          <cell r="V1717">
            <v>-1</v>
          </cell>
          <cell r="W1717">
            <v>36</v>
          </cell>
          <cell r="X1717">
            <v>44963</v>
          </cell>
        </row>
        <row r="1718">
          <cell r="A1718" t="str">
            <v>719648</v>
          </cell>
          <cell r="B1718" t="str">
            <v xml:space="preserve">SLAMET HERIYADI    </v>
          </cell>
          <cell r="C1718" t="str">
            <v>06</v>
          </cell>
          <cell r="D1718" t="str">
            <v>01/10/2002</v>
          </cell>
          <cell r="E1718" t="str">
            <v>POK SPES. BANG RE</v>
          </cell>
          <cell r="F1718" t="str">
            <v>05</v>
          </cell>
          <cell r="G1718" t="str">
            <v>01/12/2003</v>
          </cell>
          <cell r="H1718">
            <v>24117</v>
          </cell>
          <cell r="I1718" t="str">
            <v>0000056666</v>
          </cell>
          <cell r="J1718" t="str">
            <v>D3</v>
          </cell>
          <cell r="K1718" t="str">
            <v>SM TEKNIK MESIN</v>
          </cell>
          <cell r="L1718" t="str">
            <v>PLAJU</v>
          </cell>
          <cell r="M1718" t="str">
            <v>21/12/1991</v>
          </cell>
          <cell r="N1718" t="str">
            <v>E13A90</v>
          </cell>
          <cell r="O1718" t="str">
            <v>ENJ. PEM</v>
          </cell>
          <cell r="P1718">
            <v>6</v>
          </cell>
          <cell r="Q1718">
            <v>6</v>
          </cell>
          <cell r="R1718">
            <v>6</v>
          </cell>
          <cell r="S1718">
            <v>20</v>
          </cell>
          <cell r="T1718">
            <v>6</v>
          </cell>
          <cell r="U1718">
            <v>1</v>
          </cell>
          <cell r="V1718">
            <v>-1</v>
          </cell>
          <cell r="W1718">
            <v>38</v>
          </cell>
          <cell r="X1718">
            <v>44206</v>
          </cell>
        </row>
        <row r="1719">
          <cell r="A1719" t="str">
            <v>719672</v>
          </cell>
          <cell r="B1719" t="str">
            <v xml:space="preserve">SUPARYANTO    </v>
          </cell>
          <cell r="C1719" t="str">
            <v>06</v>
          </cell>
          <cell r="D1719" t="str">
            <v>01/10/2002</v>
          </cell>
          <cell r="E1719" t="str">
            <v>POK.SPES.PEM.KIL.NON RE</v>
          </cell>
          <cell r="F1719" t="str">
            <v>05</v>
          </cell>
          <cell r="G1719" t="str">
            <v>01/10/2002</v>
          </cell>
          <cell r="H1719">
            <v>25340</v>
          </cell>
          <cell r="I1719" t="str">
            <v>0000055554</v>
          </cell>
          <cell r="J1719" t="str">
            <v>D3</v>
          </cell>
          <cell r="K1719" t="str">
            <v>SM TEKNIK MESIN</v>
          </cell>
          <cell r="L1719" t="str">
            <v>PLAJU</v>
          </cell>
          <cell r="M1719" t="str">
            <v>21/12/1991</v>
          </cell>
          <cell r="N1719" t="str">
            <v>E13A90</v>
          </cell>
          <cell r="O1719" t="str">
            <v>ENJ. PEM</v>
          </cell>
          <cell r="P1719">
            <v>5</v>
          </cell>
          <cell r="Q1719">
            <v>5</v>
          </cell>
          <cell r="R1719">
            <v>4</v>
          </cell>
          <cell r="S1719">
            <v>13.333333333333334</v>
          </cell>
          <cell r="T1719">
            <v>6</v>
          </cell>
          <cell r="U1719">
            <v>2</v>
          </cell>
          <cell r="V1719">
            <v>-1</v>
          </cell>
          <cell r="W1719">
            <v>35</v>
          </cell>
          <cell r="X1719">
            <v>45429</v>
          </cell>
        </row>
        <row r="1720">
          <cell r="A1720" t="str">
            <v>719697</v>
          </cell>
          <cell r="B1720" t="str">
            <v xml:space="preserve">SYAEFUDDIN    </v>
          </cell>
          <cell r="C1720" t="str">
            <v>06</v>
          </cell>
          <cell r="D1720" t="str">
            <v>01/04/2003</v>
          </cell>
          <cell r="E1720" t="str">
            <v>INP.KIL. BBM/GNP</v>
          </cell>
          <cell r="F1720" t="str">
            <v>06</v>
          </cell>
          <cell r="G1720" t="str">
            <v>31/12/2000</v>
          </cell>
          <cell r="H1720">
            <v>25106</v>
          </cell>
          <cell r="I1720" t="str">
            <v>0000055655</v>
          </cell>
          <cell r="J1720" t="str">
            <v>D3</v>
          </cell>
          <cell r="K1720" t="str">
            <v>SM TEKNIK MESIN</v>
          </cell>
          <cell r="L1720" t="str">
            <v>PLAJU</v>
          </cell>
          <cell r="M1720" t="str">
            <v>21/12/1991</v>
          </cell>
          <cell r="N1720" t="str">
            <v>E13A90</v>
          </cell>
          <cell r="O1720" t="str">
            <v>ENJ. PEM</v>
          </cell>
          <cell r="P1720">
            <v>6</v>
          </cell>
          <cell r="Q1720">
            <v>5</v>
          </cell>
          <cell r="R1720">
            <v>5</v>
          </cell>
          <cell r="S1720">
            <v>16.666666666666668</v>
          </cell>
          <cell r="T1720">
            <v>6</v>
          </cell>
          <cell r="U1720">
            <v>4</v>
          </cell>
          <cell r="V1720">
            <v>0</v>
          </cell>
          <cell r="W1720">
            <v>36</v>
          </cell>
          <cell r="X1720">
            <v>45194</v>
          </cell>
        </row>
        <row r="1721">
          <cell r="A1721" t="str">
            <v>719801</v>
          </cell>
          <cell r="B1721" t="str">
            <v xml:space="preserve">ARIES HAMDANI  S.T  </v>
          </cell>
          <cell r="C1721" t="str">
            <v>06</v>
          </cell>
          <cell r="D1721" t="str">
            <v>01/04/2003</v>
          </cell>
          <cell r="E1721" t="str">
            <v>PWS. REN &amp; ADM</v>
          </cell>
          <cell r="F1721" t="str">
            <v>05</v>
          </cell>
          <cell r="G1721" t="str">
            <v>19/10/2002</v>
          </cell>
          <cell r="H1721">
            <v>24928</v>
          </cell>
          <cell r="I1721" t="str">
            <v>0000056656</v>
          </cell>
          <cell r="J1721" t="str">
            <v>S1</v>
          </cell>
          <cell r="K1721" t="str">
            <v>TEK. ELEKTRO</v>
          </cell>
          <cell r="L1721" t="str">
            <v>PLAJU</v>
          </cell>
          <cell r="M1721" t="str">
            <v>21/12/1991</v>
          </cell>
          <cell r="N1721" t="str">
            <v>E13A50</v>
          </cell>
          <cell r="O1721" t="str">
            <v>BENGKEL</v>
          </cell>
          <cell r="P1721">
            <v>6</v>
          </cell>
          <cell r="Q1721">
            <v>5</v>
          </cell>
          <cell r="R1721">
            <v>6</v>
          </cell>
          <cell r="S1721">
            <v>18.333333333333332</v>
          </cell>
          <cell r="T1721">
            <v>7</v>
          </cell>
          <cell r="U1721">
            <v>2</v>
          </cell>
          <cell r="V1721">
            <v>-1</v>
          </cell>
          <cell r="W1721">
            <v>36</v>
          </cell>
          <cell r="X1721">
            <v>45016</v>
          </cell>
        </row>
        <row r="1722">
          <cell r="A1722" t="str">
            <v>719826</v>
          </cell>
          <cell r="B1722" t="str">
            <v xml:space="preserve">BAMBANG BUDI UTOMO  S.T  </v>
          </cell>
          <cell r="C1722" t="str">
            <v>06</v>
          </cell>
          <cell r="D1722" t="str">
            <v>01/04/2002</v>
          </cell>
          <cell r="E1722" t="str">
            <v>PWSU. MEDIA</v>
          </cell>
          <cell r="F1722" t="str">
            <v>05</v>
          </cell>
          <cell r="G1722" t="str">
            <v>24/06/2003</v>
          </cell>
          <cell r="H1722">
            <v>24527</v>
          </cell>
          <cell r="I1722" t="str">
            <v>0000066655</v>
          </cell>
          <cell r="J1722" t="str">
            <v>S1</v>
          </cell>
          <cell r="K1722" t="str">
            <v>TEKNIK ELEKTRO</v>
          </cell>
          <cell r="L1722" t="str">
            <v>PLAJU</v>
          </cell>
          <cell r="M1722" t="str">
            <v>21/12/1991</v>
          </cell>
          <cell r="N1722" t="str">
            <v>E13620</v>
          </cell>
          <cell r="O1722" t="str">
            <v>HUPMAS</v>
          </cell>
          <cell r="P1722">
            <v>6</v>
          </cell>
          <cell r="Q1722">
            <v>5</v>
          </cell>
          <cell r="R1722">
            <v>5</v>
          </cell>
          <cell r="S1722">
            <v>16.666666666666668</v>
          </cell>
          <cell r="T1722">
            <v>7</v>
          </cell>
          <cell r="U1722">
            <v>1</v>
          </cell>
          <cell r="V1722">
            <v>-1</v>
          </cell>
          <cell r="W1722">
            <v>37</v>
          </cell>
          <cell r="X1722">
            <v>44616</v>
          </cell>
        </row>
        <row r="1723">
          <cell r="A1723" t="str">
            <v>719867</v>
          </cell>
          <cell r="B1723" t="str">
            <v xml:space="preserve">GATOT SUKIYATNO    </v>
          </cell>
          <cell r="C1723" t="str">
            <v>06</v>
          </cell>
          <cell r="D1723" t="str">
            <v>01/04/2003</v>
          </cell>
          <cell r="E1723" t="str">
            <v>PWS. JAGA PPTL &amp; U PS-2</v>
          </cell>
          <cell r="F1723" t="str">
            <v>06</v>
          </cell>
          <cell r="G1723" t="str">
            <v>01/10/2002</v>
          </cell>
          <cell r="H1723">
            <v>24181</v>
          </cell>
          <cell r="I1723" t="str">
            <v>0000055664</v>
          </cell>
          <cell r="J1723" t="str">
            <v>D3</v>
          </cell>
          <cell r="K1723" t="str">
            <v>SM TEKNIK LISTRIK</v>
          </cell>
          <cell r="L1723" t="str">
            <v>PLAJU</v>
          </cell>
          <cell r="M1723" t="str">
            <v>21/12/1991</v>
          </cell>
          <cell r="N1723" t="str">
            <v>E13118</v>
          </cell>
          <cell r="O1723" t="str">
            <v>U T L</v>
          </cell>
          <cell r="P1723">
            <v>6</v>
          </cell>
          <cell r="Q1723">
            <v>6</v>
          </cell>
          <cell r="R1723">
            <v>4</v>
          </cell>
          <cell r="S1723">
            <v>16.666666666666668</v>
          </cell>
          <cell r="T1723">
            <v>6</v>
          </cell>
          <cell r="U1723">
            <v>2</v>
          </cell>
          <cell r="V1723">
            <v>0</v>
          </cell>
          <cell r="W1723">
            <v>38</v>
          </cell>
          <cell r="X1723">
            <v>44270</v>
          </cell>
        </row>
        <row r="1724">
          <cell r="A1724" t="str">
            <v>719915</v>
          </cell>
          <cell r="B1724" t="str">
            <v xml:space="preserve">JUMAGA SIMANJUNTAK  S.T  </v>
          </cell>
          <cell r="C1724" t="str">
            <v>06</v>
          </cell>
          <cell r="D1724" t="str">
            <v>01/04/2003</v>
          </cell>
          <cell r="E1724" t="str">
            <v>POK.SPES.PEM KIL.NON R.EQ</v>
          </cell>
          <cell r="F1724" t="str">
            <v>05</v>
          </cell>
          <cell r="G1724" t="str">
            <v>15/07/2002</v>
          </cell>
          <cell r="H1724">
            <v>24568</v>
          </cell>
          <cell r="I1724" t="str">
            <v>0000056656</v>
          </cell>
          <cell r="J1724" t="str">
            <v>S1</v>
          </cell>
          <cell r="K1724" t="str">
            <v>TEKNIK ELEKTRO</v>
          </cell>
          <cell r="L1724" t="str">
            <v>PLAJU</v>
          </cell>
          <cell r="M1724" t="str">
            <v>21/12/1991</v>
          </cell>
          <cell r="N1724" t="str">
            <v>E13A90</v>
          </cell>
          <cell r="O1724" t="str">
            <v>ENJ. PEM</v>
          </cell>
          <cell r="P1724">
            <v>6</v>
          </cell>
          <cell r="Q1724">
            <v>5</v>
          </cell>
          <cell r="R1724">
            <v>6</v>
          </cell>
          <cell r="S1724">
            <v>18.333333333333332</v>
          </cell>
          <cell r="T1724">
            <v>7</v>
          </cell>
          <cell r="U1724">
            <v>2</v>
          </cell>
          <cell r="V1724">
            <v>-1</v>
          </cell>
          <cell r="W1724">
            <v>37</v>
          </cell>
          <cell r="X1724">
            <v>44657</v>
          </cell>
        </row>
        <row r="1725">
          <cell r="A1725" t="str">
            <v>719931</v>
          </cell>
          <cell r="B1725" t="str">
            <v xml:space="preserve">MARTA SUBEKTI  ST  </v>
          </cell>
          <cell r="C1725" t="str">
            <v>06</v>
          </cell>
          <cell r="D1725" t="str">
            <v>01/04/2002</v>
          </cell>
          <cell r="E1725" t="str">
            <v>PWSU. DISTRIBUSI</v>
          </cell>
          <cell r="F1725" t="str">
            <v>05</v>
          </cell>
          <cell r="G1725" t="str">
            <v>01/08/2003</v>
          </cell>
          <cell r="H1725">
            <v>24538</v>
          </cell>
          <cell r="I1725" t="str">
            <v>0000066665</v>
          </cell>
          <cell r="J1725" t="str">
            <v>S1</v>
          </cell>
          <cell r="K1725" t="str">
            <v>TEKNIK ELEKTRO</v>
          </cell>
          <cell r="L1725" t="str">
            <v>SUNGAI GERONG</v>
          </cell>
          <cell r="M1725" t="str">
            <v>21/12/1991</v>
          </cell>
          <cell r="N1725" t="str">
            <v>E13118</v>
          </cell>
          <cell r="O1725" t="str">
            <v>U T L</v>
          </cell>
          <cell r="P1725">
            <v>6</v>
          </cell>
          <cell r="Q1725">
            <v>6</v>
          </cell>
          <cell r="R1725">
            <v>5</v>
          </cell>
          <cell r="S1725">
            <v>18.333333333333332</v>
          </cell>
          <cell r="T1725">
            <v>7</v>
          </cell>
          <cell r="U1725">
            <v>1</v>
          </cell>
          <cell r="V1725">
            <v>-1</v>
          </cell>
          <cell r="W1725">
            <v>37</v>
          </cell>
          <cell r="X1725">
            <v>44627</v>
          </cell>
        </row>
        <row r="1726">
          <cell r="A1726" t="str">
            <v>720019</v>
          </cell>
          <cell r="B1726" t="str">
            <v xml:space="preserve">TITO SUGIHARTO,  ST  </v>
          </cell>
          <cell r="C1726" t="str">
            <v>06</v>
          </cell>
          <cell r="D1726" t="str">
            <v>01/10/2002</v>
          </cell>
          <cell r="E1726" t="str">
            <v>POK SPES. PEM KIL LIS</v>
          </cell>
          <cell r="F1726" t="str">
            <v>05</v>
          </cell>
          <cell r="G1726" t="str">
            <v>31/12/2000</v>
          </cell>
          <cell r="H1726">
            <v>24993</v>
          </cell>
          <cell r="I1726" t="str">
            <v>0000055556</v>
          </cell>
          <cell r="J1726" t="str">
            <v>S1</v>
          </cell>
          <cell r="K1726" t="str">
            <v>TEK. ELEKTRO</v>
          </cell>
          <cell r="L1726" t="str">
            <v>PLAJU</v>
          </cell>
          <cell r="M1726" t="str">
            <v>21/12/1991</v>
          </cell>
          <cell r="N1726" t="str">
            <v>E13A90</v>
          </cell>
          <cell r="O1726" t="str">
            <v>ENJ. PEM</v>
          </cell>
          <cell r="P1726">
            <v>5</v>
          </cell>
          <cell r="Q1726">
            <v>5</v>
          </cell>
          <cell r="R1726">
            <v>6</v>
          </cell>
          <cell r="S1726">
            <v>16.666666666666668</v>
          </cell>
          <cell r="T1726">
            <v>7</v>
          </cell>
          <cell r="U1726">
            <v>4</v>
          </cell>
          <cell r="V1726">
            <v>-1</v>
          </cell>
          <cell r="W1726">
            <v>36</v>
          </cell>
          <cell r="X1726">
            <v>45081</v>
          </cell>
        </row>
        <row r="1727">
          <cell r="A1727" t="str">
            <v>720108</v>
          </cell>
          <cell r="B1727" t="str">
            <v xml:space="preserve">ARIEF HIDAYATULLAH  S.T  </v>
          </cell>
          <cell r="C1727" t="str">
            <v>06</v>
          </cell>
          <cell r="D1727" t="str">
            <v>01/10/2002</v>
          </cell>
          <cell r="E1727" t="str">
            <v>PWS. JAGA AUX PS - 2</v>
          </cell>
          <cell r="F1727" t="str">
            <v>06</v>
          </cell>
          <cell r="G1727" t="str">
            <v>03/01/2000</v>
          </cell>
          <cell r="H1727">
            <v>25314</v>
          </cell>
          <cell r="I1727" t="str">
            <v>0000066666</v>
          </cell>
          <cell r="J1727" t="str">
            <v>S1</v>
          </cell>
          <cell r="K1727" t="str">
            <v>TEKNIK MESIN</v>
          </cell>
          <cell r="L1727" t="str">
            <v>PLAJU</v>
          </cell>
          <cell r="M1727" t="str">
            <v>21/12/1991</v>
          </cell>
          <cell r="N1727" t="str">
            <v>E13118</v>
          </cell>
          <cell r="O1727" t="str">
            <v>U T L</v>
          </cell>
          <cell r="P1727">
            <v>6</v>
          </cell>
          <cell r="Q1727">
            <v>6</v>
          </cell>
          <cell r="R1727">
            <v>6</v>
          </cell>
          <cell r="S1727">
            <v>20</v>
          </cell>
          <cell r="T1727">
            <v>7</v>
          </cell>
          <cell r="U1727">
            <v>4</v>
          </cell>
          <cell r="V1727">
            <v>0</v>
          </cell>
          <cell r="W1727">
            <v>35</v>
          </cell>
          <cell r="X1727">
            <v>45403</v>
          </cell>
        </row>
        <row r="1728">
          <cell r="A1728" t="str">
            <v>720116</v>
          </cell>
          <cell r="B1728" t="str">
            <v xml:space="preserve">ENCEP WAHYUDIN TAUFIK  ST  </v>
          </cell>
          <cell r="C1728" t="str">
            <v>06</v>
          </cell>
          <cell r="D1728" t="str">
            <v>01/04/2002</v>
          </cell>
          <cell r="E1728" t="str">
            <v>AHLI AUDIT KONSERVASI &amp; ENERGI</v>
          </cell>
          <cell r="F1728" t="str">
            <v>05</v>
          </cell>
          <cell r="G1728" t="str">
            <v>21/04/2003</v>
          </cell>
          <cell r="H1728">
            <v>24750</v>
          </cell>
          <cell r="I1728" t="str">
            <v>0000066655</v>
          </cell>
          <cell r="J1728" t="str">
            <v>S1</v>
          </cell>
          <cell r="K1728" t="str">
            <v>TEKNIK MESIN</v>
          </cell>
          <cell r="L1728" t="str">
            <v>PLAJU</v>
          </cell>
          <cell r="M1728" t="str">
            <v>21/12/1991</v>
          </cell>
          <cell r="N1728" t="str">
            <v>E13210</v>
          </cell>
          <cell r="O1728" t="str">
            <v>REN BB PROD&amp;EKON</v>
          </cell>
          <cell r="P1728">
            <v>6</v>
          </cell>
          <cell r="Q1728">
            <v>5</v>
          </cell>
          <cell r="R1728">
            <v>5</v>
          </cell>
          <cell r="S1728">
            <v>16.666666666666668</v>
          </cell>
          <cell r="T1728">
            <v>7</v>
          </cell>
          <cell r="U1728">
            <v>1</v>
          </cell>
          <cell r="V1728">
            <v>-1</v>
          </cell>
          <cell r="W1728">
            <v>37</v>
          </cell>
          <cell r="X1728">
            <v>44839</v>
          </cell>
        </row>
        <row r="1729">
          <cell r="A1729" t="str">
            <v>720173</v>
          </cell>
          <cell r="B1729" t="str">
            <v xml:space="preserve">E SUPARYADI  ST  </v>
          </cell>
          <cell r="C1729" t="str">
            <v>06</v>
          </cell>
          <cell r="D1729" t="str">
            <v>01/04/2002</v>
          </cell>
          <cell r="E1729" t="str">
            <v>AST. AHLI REN&amp;SIS MEKANIK</v>
          </cell>
          <cell r="F1729" t="str">
            <v>06</v>
          </cell>
          <cell r="G1729" t="str">
            <v>03/01/2000</v>
          </cell>
          <cell r="H1729">
            <v>25220</v>
          </cell>
          <cell r="I1729" t="str">
            <v>0000055655</v>
          </cell>
          <cell r="J1729" t="str">
            <v>S1</v>
          </cell>
          <cell r="K1729" t="str">
            <v>TEKNIK MESIN</v>
          </cell>
          <cell r="L1729" t="str">
            <v>PLAJU</v>
          </cell>
          <cell r="M1729" t="str">
            <v>21/12/1991</v>
          </cell>
          <cell r="N1729" t="str">
            <v>E13121</v>
          </cell>
          <cell r="O1729" t="str">
            <v>REN &amp; KOORD KSP</v>
          </cell>
          <cell r="P1729">
            <v>6</v>
          </cell>
          <cell r="Q1729">
            <v>5</v>
          </cell>
          <cell r="R1729">
            <v>5</v>
          </cell>
          <cell r="S1729">
            <v>16.666666666666668</v>
          </cell>
          <cell r="T1729">
            <v>7</v>
          </cell>
          <cell r="U1729">
            <v>4</v>
          </cell>
          <cell r="V1729">
            <v>0</v>
          </cell>
          <cell r="W1729">
            <v>35</v>
          </cell>
          <cell r="X1729">
            <v>45308</v>
          </cell>
        </row>
        <row r="1730">
          <cell r="A1730" t="str">
            <v>720213</v>
          </cell>
          <cell r="B1730" t="str">
            <v xml:space="preserve">BAMBANG ABIWIMBANU    </v>
          </cell>
          <cell r="C1730" t="str">
            <v>06</v>
          </cell>
          <cell r="D1730" t="str">
            <v>01/04/2003</v>
          </cell>
          <cell r="E1730" t="str">
            <v>AHLI SISTEM DATABASE</v>
          </cell>
          <cell r="F1730" t="str">
            <v>05</v>
          </cell>
          <cell r="G1730" t="str">
            <v>01/12/2001</v>
          </cell>
          <cell r="H1730">
            <v>23899</v>
          </cell>
          <cell r="I1730" t="str">
            <v>0000044655</v>
          </cell>
          <cell r="J1730" t="str">
            <v>D3</v>
          </cell>
          <cell r="K1730" t="str">
            <v>SM TEKNIK KIMIA</v>
          </cell>
          <cell r="L1730" t="str">
            <v>PLAJU</v>
          </cell>
          <cell r="M1730" t="str">
            <v>21/12/1991</v>
          </cell>
          <cell r="N1730" t="str">
            <v>E13920</v>
          </cell>
          <cell r="O1730" t="str">
            <v>BANGSIS</v>
          </cell>
          <cell r="P1730">
            <v>6</v>
          </cell>
          <cell r="Q1730">
            <v>5</v>
          </cell>
          <cell r="R1730">
            <v>5</v>
          </cell>
          <cell r="S1730">
            <v>16.666666666666668</v>
          </cell>
          <cell r="T1730">
            <v>6</v>
          </cell>
          <cell r="U1730">
            <v>3</v>
          </cell>
          <cell r="V1730">
            <v>-1</v>
          </cell>
          <cell r="W1730">
            <v>39</v>
          </cell>
          <cell r="X1730">
            <v>43988</v>
          </cell>
        </row>
        <row r="1731">
          <cell r="A1731" t="str">
            <v>720246</v>
          </cell>
          <cell r="B1731" t="str">
            <v xml:space="preserve">FAHRUR ROEZI  ST  </v>
          </cell>
          <cell r="C1731" t="str">
            <v>06</v>
          </cell>
          <cell r="D1731" t="str">
            <v>01/10/2001</v>
          </cell>
          <cell r="E1731" t="str">
            <v>AHLI PENJADWALAN PRODUK</v>
          </cell>
          <cell r="F1731" t="str">
            <v>05</v>
          </cell>
          <cell r="G1731" t="str">
            <v>11/06/2003</v>
          </cell>
          <cell r="H1731">
            <v>25091</v>
          </cell>
          <cell r="I1731" t="str">
            <v>0000066666</v>
          </cell>
          <cell r="J1731" t="str">
            <v>S1</v>
          </cell>
          <cell r="K1731" t="str">
            <v>TEKNIK KIMIA</v>
          </cell>
          <cell r="L1731" t="str">
            <v>PLAJU</v>
          </cell>
          <cell r="M1731" t="str">
            <v>21/12/1991</v>
          </cell>
          <cell r="N1731" t="str">
            <v>E13220</v>
          </cell>
          <cell r="O1731" t="str">
            <v>JAD BB/PRODUK</v>
          </cell>
          <cell r="P1731">
            <v>6</v>
          </cell>
          <cell r="Q1731">
            <v>6</v>
          </cell>
          <cell r="R1731">
            <v>6</v>
          </cell>
          <cell r="S1731">
            <v>20</v>
          </cell>
          <cell r="T1731">
            <v>7</v>
          </cell>
          <cell r="U1731">
            <v>1</v>
          </cell>
          <cell r="V1731">
            <v>-1</v>
          </cell>
          <cell r="W1731">
            <v>36</v>
          </cell>
          <cell r="X1731">
            <v>45179</v>
          </cell>
        </row>
        <row r="1732">
          <cell r="A1732" t="str">
            <v>720262</v>
          </cell>
          <cell r="B1732" t="str">
            <v xml:space="preserve">ISNA IZWATUL MUMNA  S.T  </v>
          </cell>
          <cell r="C1732" t="str">
            <v>06</v>
          </cell>
          <cell r="D1732" t="str">
            <v>01/10/2002</v>
          </cell>
          <cell r="E1732" t="str">
            <v>AHLI LINIER PROGRAM &amp; REPORT</v>
          </cell>
          <cell r="F1732" t="str">
            <v>05</v>
          </cell>
          <cell r="G1732" t="str">
            <v>04/08/2003</v>
          </cell>
          <cell r="H1732">
            <v>25167</v>
          </cell>
          <cell r="I1732" t="str">
            <v>0000065665</v>
          </cell>
          <cell r="J1732" t="str">
            <v>S1</v>
          </cell>
          <cell r="K1732" t="str">
            <v>TEKNIK KIMIA</v>
          </cell>
          <cell r="L1732" t="str">
            <v>PLAJU</v>
          </cell>
          <cell r="M1732" t="str">
            <v>21/12/1991</v>
          </cell>
          <cell r="N1732" t="str">
            <v>E13210</v>
          </cell>
          <cell r="O1732" t="str">
            <v>REN BB PROD&amp;EKON</v>
          </cell>
          <cell r="P1732">
            <v>6</v>
          </cell>
          <cell r="Q1732">
            <v>6</v>
          </cell>
          <cell r="R1732">
            <v>5</v>
          </cell>
          <cell r="S1732">
            <v>18.333333333333332</v>
          </cell>
          <cell r="T1732">
            <v>7</v>
          </cell>
          <cell r="U1732">
            <v>1</v>
          </cell>
          <cell r="V1732">
            <v>-1</v>
          </cell>
          <cell r="W1732">
            <v>36</v>
          </cell>
          <cell r="X1732">
            <v>45255</v>
          </cell>
        </row>
        <row r="1733">
          <cell r="A1733" t="str">
            <v>720343</v>
          </cell>
          <cell r="B1733" t="str">
            <v xml:space="preserve">NURJALI  ST  </v>
          </cell>
          <cell r="C1733" t="str">
            <v>06</v>
          </cell>
          <cell r="D1733" t="str">
            <v>01/04/2002</v>
          </cell>
          <cell r="E1733" t="str">
            <v>OPERATION ENGINEER</v>
          </cell>
          <cell r="F1733" t="str">
            <v>05</v>
          </cell>
          <cell r="G1733" t="str">
            <v>17/05/2002</v>
          </cell>
          <cell r="H1733">
            <v>25309</v>
          </cell>
          <cell r="I1733" t="str">
            <v>0000055666</v>
          </cell>
          <cell r="J1733" t="str">
            <v>S1</v>
          </cell>
          <cell r="K1733" t="str">
            <v>TEKNIK KIMIA</v>
          </cell>
          <cell r="L1733" t="str">
            <v>PLAJU</v>
          </cell>
          <cell r="M1733" t="str">
            <v>21/12/1991</v>
          </cell>
          <cell r="N1733" t="str">
            <v>E13119</v>
          </cell>
          <cell r="O1733" t="str">
            <v>I T P</v>
          </cell>
          <cell r="P1733">
            <v>6</v>
          </cell>
          <cell r="Q1733">
            <v>6</v>
          </cell>
          <cell r="R1733">
            <v>6</v>
          </cell>
          <cell r="S1733">
            <v>20</v>
          </cell>
          <cell r="T1733">
            <v>7</v>
          </cell>
          <cell r="U1733">
            <v>2</v>
          </cell>
          <cell r="V1733">
            <v>-1</v>
          </cell>
          <cell r="W1733">
            <v>35</v>
          </cell>
          <cell r="X1733">
            <v>45398</v>
          </cell>
        </row>
        <row r="1734">
          <cell r="A1734" t="str">
            <v>720465</v>
          </cell>
          <cell r="B1734" t="str">
            <v xml:space="preserve">IMAM HIDAYAT  ST  </v>
          </cell>
          <cell r="C1734" t="str">
            <v>06</v>
          </cell>
          <cell r="D1734" t="str">
            <v>01/04/2003</v>
          </cell>
          <cell r="E1734" t="str">
            <v>OPERATION ENGINEER</v>
          </cell>
          <cell r="F1734" t="str">
            <v>05</v>
          </cell>
          <cell r="G1734" t="str">
            <v>16/09/2002</v>
          </cell>
          <cell r="H1734">
            <v>24855</v>
          </cell>
          <cell r="I1734" t="str">
            <v>0000066666</v>
          </cell>
          <cell r="J1734" t="str">
            <v>S1</v>
          </cell>
          <cell r="K1734" t="str">
            <v>TEKNIK ELEKTRO</v>
          </cell>
          <cell r="L1734" t="str">
            <v>PLAJU</v>
          </cell>
          <cell r="M1734" t="str">
            <v>21/12/1991</v>
          </cell>
          <cell r="N1734" t="str">
            <v>E13131</v>
          </cell>
          <cell r="O1734" t="str">
            <v>P P</v>
          </cell>
          <cell r="P1734">
            <v>6</v>
          </cell>
          <cell r="Q1734">
            <v>6</v>
          </cell>
          <cell r="R1734">
            <v>6</v>
          </cell>
          <cell r="S1734">
            <v>20</v>
          </cell>
          <cell r="T1734">
            <v>7</v>
          </cell>
          <cell r="U1734">
            <v>2</v>
          </cell>
          <cell r="V1734">
            <v>-1</v>
          </cell>
          <cell r="W1734">
            <v>36</v>
          </cell>
          <cell r="X1734">
            <v>44944</v>
          </cell>
        </row>
        <row r="1735">
          <cell r="A1735" t="str">
            <v>720498</v>
          </cell>
          <cell r="B1735" t="str">
            <v xml:space="preserve">LILYANA HARISON  S.T  </v>
          </cell>
          <cell r="C1735" t="str">
            <v>06</v>
          </cell>
          <cell r="D1735" t="str">
            <v>01/04/2003</v>
          </cell>
          <cell r="E1735" t="str">
            <v>PWS. PANTAU &amp; REG LINGK</v>
          </cell>
          <cell r="F1735" t="str">
            <v>06</v>
          </cell>
          <cell r="G1735" t="str">
            <v>10/12/2001</v>
          </cell>
          <cell r="H1735">
            <v>25503</v>
          </cell>
          <cell r="I1735" t="str">
            <v>0000066655</v>
          </cell>
          <cell r="J1735" t="str">
            <v>S1</v>
          </cell>
          <cell r="K1735" t="str">
            <v>TEK. ELEKTRO</v>
          </cell>
          <cell r="L1735" t="str">
            <v>PLAJU</v>
          </cell>
          <cell r="M1735" t="str">
            <v>21/12/1991</v>
          </cell>
          <cell r="N1735" t="str">
            <v>E13430</v>
          </cell>
          <cell r="O1735" t="str">
            <v>LL</v>
          </cell>
          <cell r="P1735">
            <v>6</v>
          </cell>
          <cell r="Q1735">
            <v>5</v>
          </cell>
          <cell r="R1735">
            <v>5</v>
          </cell>
          <cell r="S1735">
            <v>16.666666666666668</v>
          </cell>
          <cell r="T1735">
            <v>7</v>
          </cell>
          <cell r="U1735">
            <v>3</v>
          </cell>
          <cell r="V1735">
            <v>0</v>
          </cell>
          <cell r="W1735">
            <v>35</v>
          </cell>
          <cell r="X1735">
            <v>45592</v>
          </cell>
        </row>
        <row r="1736">
          <cell r="A1736" t="str">
            <v>720513</v>
          </cell>
          <cell r="B1736" t="str">
            <v xml:space="preserve">NOVRIWAN  S.T  </v>
          </cell>
          <cell r="C1736" t="str">
            <v>06</v>
          </cell>
          <cell r="D1736" t="str">
            <v>01/10/2003</v>
          </cell>
          <cell r="E1736" t="str">
            <v>AUDITOR AHLI MADYA</v>
          </cell>
          <cell r="G1736" t="str">
            <v>01/03/2004</v>
          </cell>
          <cell r="H1736">
            <v>24429</v>
          </cell>
          <cell r="I1736" t="str">
            <v>0000065654</v>
          </cell>
          <cell r="J1736" t="str">
            <v>S1</v>
          </cell>
          <cell r="K1736" t="str">
            <v>TEKNIK ELEKTRO</v>
          </cell>
          <cell r="L1736" t="str">
            <v>PLAJU</v>
          </cell>
          <cell r="M1736" t="str">
            <v>21/12/1991</v>
          </cell>
          <cell r="N1736" t="str">
            <v>J02100</v>
          </cell>
          <cell r="O1736" t="str">
            <v>IAD-II</v>
          </cell>
          <cell r="P1736">
            <v>6</v>
          </cell>
          <cell r="Q1736">
            <v>5</v>
          </cell>
          <cell r="R1736">
            <v>4</v>
          </cell>
          <cell r="S1736">
            <v>15</v>
          </cell>
          <cell r="T1736">
            <v>7</v>
          </cell>
          <cell r="U1736">
            <v>0</v>
          </cell>
          <cell r="V1736">
            <v>-6</v>
          </cell>
          <cell r="W1736">
            <v>38</v>
          </cell>
          <cell r="X1736">
            <v>44518</v>
          </cell>
        </row>
        <row r="1737">
          <cell r="A1737" t="str">
            <v>720587</v>
          </cell>
          <cell r="B1737" t="str">
            <v xml:space="preserve">TUMBUR RONI S TOBING    </v>
          </cell>
          <cell r="C1737" t="str">
            <v>06</v>
          </cell>
          <cell r="D1737" t="str">
            <v>01/04/2003</v>
          </cell>
          <cell r="E1737" t="str">
            <v>PWS. KK PL</v>
          </cell>
          <cell r="F1737" t="str">
            <v>06</v>
          </cell>
          <cell r="G1737" t="str">
            <v>01/10/2002</v>
          </cell>
          <cell r="H1737">
            <v>24936</v>
          </cell>
          <cell r="I1737" t="str">
            <v>0000056556</v>
          </cell>
          <cell r="J1737" t="str">
            <v>D3</v>
          </cell>
          <cell r="K1737" t="str">
            <v>SM TEKNIK LISTRIK</v>
          </cell>
          <cell r="L1737" t="str">
            <v>PLAJU</v>
          </cell>
          <cell r="M1737" t="str">
            <v>21/12/1991</v>
          </cell>
          <cell r="N1737" t="str">
            <v>E13420</v>
          </cell>
          <cell r="O1737" t="str">
            <v>K &amp; KLK</v>
          </cell>
          <cell r="P1737">
            <v>5</v>
          </cell>
          <cell r="Q1737">
            <v>5</v>
          </cell>
          <cell r="R1737">
            <v>6</v>
          </cell>
          <cell r="S1737">
            <v>16.666666666666668</v>
          </cell>
          <cell r="T1737">
            <v>6</v>
          </cell>
          <cell r="U1737">
            <v>2</v>
          </cell>
          <cell r="V1737">
            <v>0</v>
          </cell>
          <cell r="W1737">
            <v>36</v>
          </cell>
          <cell r="X1737">
            <v>45024</v>
          </cell>
        </row>
        <row r="1738">
          <cell r="A1738" t="str">
            <v>722263</v>
          </cell>
          <cell r="B1738" t="str">
            <v xml:space="preserve">EKA FERIAR WINTARA  SE  </v>
          </cell>
          <cell r="C1738" t="str">
            <v>04</v>
          </cell>
          <cell r="D1738" t="str">
            <v>01/10/2003</v>
          </cell>
          <cell r="E1738" t="str">
            <v>KA. P U K K</v>
          </cell>
          <cell r="F1738" t="str">
            <v>04</v>
          </cell>
          <cell r="G1738" t="str">
            <v>16/02/2001</v>
          </cell>
          <cell r="H1738">
            <v>23063</v>
          </cell>
          <cell r="I1738" t="str">
            <v>0000066665</v>
          </cell>
          <cell r="J1738" t="str">
            <v>S1</v>
          </cell>
          <cell r="K1738" t="str">
            <v>EKONOMI MANAGEMENT</v>
          </cell>
          <cell r="L1738" t="str">
            <v>PLAJU</v>
          </cell>
          <cell r="M1738" t="str">
            <v>27/03/1992</v>
          </cell>
          <cell r="N1738" t="str">
            <v>E13X00</v>
          </cell>
          <cell r="O1738" t="str">
            <v>P U K K</v>
          </cell>
          <cell r="P1738">
            <v>6</v>
          </cell>
          <cell r="Q1738">
            <v>6</v>
          </cell>
          <cell r="R1738">
            <v>5</v>
          </cell>
          <cell r="S1738">
            <v>18.333333333333332</v>
          </cell>
          <cell r="T1738">
            <v>7</v>
          </cell>
          <cell r="U1738">
            <v>3</v>
          </cell>
          <cell r="V1738">
            <v>0</v>
          </cell>
          <cell r="W1738">
            <v>41</v>
          </cell>
          <cell r="X1738">
            <v>43152</v>
          </cell>
        </row>
        <row r="1739">
          <cell r="A1739" t="str">
            <v>723365</v>
          </cell>
          <cell r="B1739" t="str">
            <v xml:space="preserve">ENGKOS KOSWARA  SE  </v>
          </cell>
          <cell r="C1739" t="str">
            <v>12</v>
          </cell>
          <cell r="D1739" t="str">
            <v>01/04/2000</v>
          </cell>
          <cell r="E1739" t="str">
            <v>ANL. AKT UMUM/HP,MAT</v>
          </cell>
          <cell r="F1739" t="str">
            <v>08</v>
          </cell>
          <cell r="G1739" t="str">
            <v>01/07/2000</v>
          </cell>
          <cell r="H1739">
            <v>25748</v>
          </cell>
          <cell r="I1739" t="str">
            <v>0000065646</v>
          </cell>
          <cell r="J1739" t="str">
            <v>S1</v>
          </cell>
          <cell r="K1739" t="str">
            <v>EKONOMI MANAGEMENT</v>
          </cell>
          <cell r="L1739" t="str">
            <v>PLAJU</v>
          </cell>
          <cell r="M1739" t="str">
            <v>04/02/1992</v>
          </cell>
          <cell r="N1739" t="str">
            <v>E13Y40</v>
          </cell>
          <cell r="O1739" t="str">
            <v>KEUANGAN/RS</v>
          </cell>
          <cell r="P1739">
            <v>6</v>
          </cell>
          <cell r="Q1739">
            <v>4</v>
          </cell>
          <cell r="R1739">
            <v>6</v>
          </cell>
          <cell r="S1739">
            <v>16.666666666666668</v>
          </cell>
          <cell r="T1739">
            <v>7</v>
          </cell>
          <cell r="U1739">
            <v>4</v>
          </cell>
          <cell r="V1739">
            <v>-4</v>
          </cell>
          <cell r="W1739">
            <v>34</v>
          </cell>
          <cell r="X1739">
            <v>45837</v>
          </cell>
        </row>
        <row r="1740">
          <cell r="A1740" t="str">
            <v>723373</v>
          </cell>
          <cell r="B1740" t="str">
            <v xml:space="preserve">A. RASYID  S.IP  </v>
          </cell>
          <cell r="C1740" t="str">
            <v>09</v>
          </cell>
          <cell r="D1740" t="str">
            <v>01/10/2001</v>
          </cell>
          <cell r="E1740" t="str">
            <v>ANAL. PENGEMB. KARIR</v>
          </cell>
          <cell r="F1740" t="str">
            <v>08</v>
          </cell>
          <cell r="G1740" t="str">
            <v>01/07/2000</v>
          </cell>
          <cell r="H1740">
            <v>20193</v>
          </cell>
          <cell r="I1740" t="str">
            <v>0000055665</v>
          </cell>
          <cell r="J1740" t="str">
            <v>S1</v>
          </cell>
          <cell r="K1740" t="str">
            <v>ADMINISTRASI NEGARA</v>
          </cell>
          <cell r="L1740" t="str">
            <v>PLAJU</v>
          </cell>
          <cell r="M1740" t="str">
            <v>04/02/1992</v>
          </cell>
          <cell r="N1740" t="str">
            <v>E13720</v>
          </cell>
          <cell r="O1740" t="str">
            <v>RENBANG</v>
          </cell>
          <cell r="P1740">
            <v>6</v>
          </cell>
          <cell r="Q1740">
            <v>6</v>
          </cell>
          <cell r="R1740">
            <v>5</v>
          </cell>
          <cell r="S1740">
            <v>18.333333333333332</v>
          </cell>
          <cell r="T1740">
            <v>7</v>
          </cell>
          <cell r="U1740">
            <v>4</v>
          </cell>
          <cell r="V1740">
            <v>-1</v>
          </cell>
          <cell r="W1740">
            <v>49</v>
          </cell>
          <cell r="X1740">
            <v>40282</v>
          </cell>
        </row>
        <row r="1741">
          <cell r="A1741" t="str">
            <v>723405</v>
          </cell>
          <cell r="B1741" t="str">
            <v xml:space="preserve">IDA BAGUS ADIATMAJA  DR  </v>
          </cell>
          <cell r="C1741" t="str">
            <v>06</v>
          </cell>
          <cell r="D1741" t="str">
            <v>01/04/1998</v>
          </cell>
          <cell r="E1741" t="str">
            <v>DOKTER UMUM</v>
          </cell>
          <cell r="F1741" t="str">
            <v>04</v>
          </cell>
          <cell r="G1741" t="str">
            <v>03/01/2000</v>
          </cell>
          <cell r="H1741">
            <v>23402</v>
          </cell>
          <cell r="I1741" t="str">
            <v>0000055544</v>
          </cell>
          <cell r="J1741" t="str">
            <v>S1</v>
          </cell>
          <cell r="K1741" t="str">
            <v>KEDOKTERAN UMUM</v>
          </cell>
          <cell r="L1741" t="str">
            <v>PLAJU</v>
          </cell>
          <cell r="M1741" t="str">
            <v>27/03/1992</v>
          </cell>
          <cell r="N1741" t="str">
            <v>E13Y00</v>
          </cell>
          <cell r="O1741" t="str">
            <v>RS. PERTAMINA</v>
          </cell>
          <cell r="P1741">
            <v>5</v>
          </cell>
          <cell r="Q1741">
            <v>4</v>
          </cell>
          <cell r="R1741">
            <v>4</v>
          </cell>
          <cell r="S1741">
            <v>11.666666666666666</v>
          </cell>
          <cell r="T1741">
            <v>7</v>
          </cell>
          <cell r="U1741">
            <v>4</v>
          </cell>
          <cell r="V1741">
            <v>-2</v>
          </cell>
          <cell r="W1741">
            <v>40</v>
          </cell>
          <cell r="X1741">
            <v>43491</v>
          </cell>
        </row>
        <row r="1742">
          <cell r="A1742" t="str">
            <v>723438</v>
          </cell>
          <cell r="B1742" t="str">
            <v xml:space="preserve">IMRON KHAZIM, H  DR MS </v>
          </cell>
          <cell r="C1742" t="str">
            <v>05</v>
          </cell>
          <cell r="D1742" t="str">
            <v>01/04/2001</v>
          </cell>
          <cell r="E1742" t="str">
            <v>KA. BAG. KESEHATAN</v>
          </cell>
          <cell r="F1742" t="str">
            <v>04</v>
          </cell>
          <cell r="G1742" t="str">
            <v>05/04/2002</v>
          </cell>
          <cell r="H1742">
            <v>22654</v>
          </cell>
          <cell r="I1742" t="str">
            <v>0000056666</v>
          </cell>
          <cell r="J1742" t="str">
            <v>S2</v>
          </cell>
          <cell r="K1742" t="str">
            <v>(S2) - KEDOKTERAN / SWDY</v>
          </cell>
          <cell r="L1742" t="str">
            <v>PLAJU</v>
          </cell>
          <cell r="M1742" t="str">
            <v>27/03/1992</v>
          </cell>
          <cell r="N1742" t="str">
            <v>E13750</v>
          </cell>
          <cell r="O1742" t="str">
            <v>KESEHATAN</v>
          </cell>
          <cell r="P1742">
            <v>6</v>
          </cell>
          <cell r="Q1742">
            <v>6</v>
          </cell>
          <cell r="R1742">
            <v>6</v>
          </cell>
          <cell r="S1742">
            <v>20</v>
          </cell>
          <cell r="T1742">
            <v>8</v>
          </cell>
          <cell r="U1742">
            <v>2</v>
          </cell>
          <cell r="V1742">
            <v>-1</v>
          </cell>
          <cell r="W1742">
            <v>42</v>
          </cell>
          <cell r="X1742">
            <v>42743</v>
          </cell>
        </row>
        <row r="1743">
          <cell r="A1743" t="str">
            <v>723487</v>
          </cell>
          <cell r="B1743" t="str">
            <v xml:space="preserve">MARIA SEMBIRING  DR  </v>
          </cell>
          <cell r="C1743" t="str">
            <v>05</v>
          </cell>
          <cell r="D1743" t="str">
            <v>01/04/2002</v>
          </cell>
          <cell r="E1743" t="str">
            <v>DOKTER UMUM</v>
          </cell>
          <cell r="F1743" t="str">
            <v>04</v>
          </cell>
          <cell r="G1743" t="str">
            <v>01/10/2000</v>
          </cell>
          <cell r="H1743">
            <v>22100</v>
          </cell>
          <cell r="I1743" t="str">
            <v>0000055656</v>
          </cell>
          <cell r="J1743" t="str">
            <v>S1</v>
          </cell>
          <cell r="K1743" t="str">
            <v>KEDOKTERAN UMUM</v>
          </cell>
          <cell r="L1743" t="str">
            <v>PLAJU</v>
          </cell>
          <cell r="M1743" t="str">
            <v>27/03/1992</v>
          </cell>
          <cell r="N1743" t="str">
            <v>E13Y00</v>
          </cell>
          <cell r="O1743" t="str">
            <v>RS. PERTAMINA</v>
          </cell>
          <cell r="P1743">
            <v>6</v>
          </cell>
          <cell r="Q1743">
            <v>5</v>
          </cell>
          <cell r="R1743">
            <v>6</v>
          </cell>
          <cell r="S1743">
            <v>18.333333333333332</v>
          </cell>
          <cell r="T1743">
            <v>7</v>
          </cell>
          <cell r="U1743">
            <v>4</v>
          </cell>
          <cell r="V1743">
            <v>-1</v>
          </cell>
          <cell r="W1743">
            <v>44</v>
          </cell>
          <cell r="X1743">
            <v>42188</v>
          </cell>
        </row>
        <row r="1744">
          <cell r="A1744" t="str">
            <v>723576</v>
          </cell>
          <cell r="B1744" t="str">
            <v xml:space="preserve">UGAN GANDAR  DRG  </v>
          </cell>
          <cell r="C1744" t="str">
            <v>05</v>
          </cell>
          <cell r="D1744" t="str">
            <v>01/10/2001</v>
          </cell>
          <cell r="E1744" t="str">
            <v>DOKTER GIGI</v>
          </cell>
          <cell r="F1744" t="str">
            <v>04</v>
          </cell>
          <cell r="G1744" t="str">
            <v>03/01/2000</v>
          </cell>
          <cell r="H1744">
            <v>21553</v>
          </cell>
          <cell r="I1744" t="str">
            <v>0000056556</v>
          </cell>
          <cell r="J1744" t="str">
            <v>S1</v>
          </cell>
          <cell r="K1744" t="str">
            <v>KEDOKTERAN GIGI</v>
          </cell>
          <cell r="L1744" t="str">
            <v>PLAJU</v>
          </cell>
          <cell r="M1744" t="str">
            <v>27/03/1992</v>
          </cell>
          <cell r="N1744" t="str">
            <v>E13Y00</v>
          </cell>
          <cell r="O1744" t="str">
            <v>RS. PERTAMINA</v>
          </cell>
          <cell r="P1744">
            <v>5</v>
          </cell>
          <cell r="Q1744">
            <v>5</v>
          </cell>
          <cell r="R1744">
            <v>6</v>
          </cell>
          <cell r="S1744">
            <v>16.666666666666668</v>
          </cell>
          <cell r="T1744">
            <v>7</v>
          </cell>
          <cell r="U1744">
            <v>4</v>
          </cell>
          <cell r="V1744">
            <v>-1</v>
          </cell>
          <cell r="W1744">
            <v>45</v>
          </cell>
          <cell r="X1744">
            <v>41642</v>
          </cell>
        </row>
        <row r="1745">
          <cell r="A1745" t="str">
            <v>723584</v>
          </cell>
          <cell r="B1745" t="str">
            <v xml:space="preserve">RETNOWATI. T  DRG  </v>
          </cell>
          <cell r="C1745" t="str">
            <v>06</v>
          </cell>
          <cell r="D1745" t="str">
            <v>01/10/1997</v>
          </cell>
          <cell r="E1745" t="str">
            <v>DOKTER GIGI</v>
          </cell>
          <cell r="F1745" t="str">
            <v>04</v>
          </cell>
          <cell r="G1745" t="str">
            <v>03/01/2000</v>
          </cell>
          <cell r="H1745">
            <v>21969</v>
          </cell>
          <cell r="I1745" t="str">
            <v>0000055656</v>
          </cell>
          <cell r="J1745" t="str">
            <v>S1</v>
          </cell>
          <cell r="K1745" t="str">
            <v>KEDOKTERAN GIGI</v>
          </cell>
          <cell r="L1745" t="str">
            <v>PLAJU</v>
          </cell>
          <cell r="M1745" t="str">
            <v>27/03/1992</v>
          </cell>
          <cell r="N1745" t="str">
            <v>E13Y00</v>
          </cell>
          <cell r="O1745" t="str">
            <v>RS. PERTAMINA</v>
          </cell>
          <cell r="P1745">
            <v>6</v>
          </cell>
          <cell r="Q1745">
            <v>5</v>
          </cell>
          <cell r="R1745">
            <v>6</v>
          </cell>
          <cell r="S1745">
            <v>18.333333333333332</v>
          </cell>
          <cell r="T1745">
            <v>7</v>
          </cell>
          <cell r="U1745">
            <v>4</v>
          </cell>
          <cell r="V1745">
            <v>-2</v>
          </cell>
          <cell r="W1745">
            <v>44</v>
          </cell>
          <cell r="X1745">
            <v>42058</v>
          </cell>
        </row>
        <row r="1746">
          <cell r="A1746" t="str">
            <v>723624</v>
          </cell>
          <cell r="B1746" t="str">
            <v xml:space="preserve">DIANA AMELIA    </v>
          </cell>
          <cell r="C1746" t="str">
            <v>11</v>
          </cell>
          <cell r="D1746" t="str">
            <v>01/10/2003</v>
          </cell>
          <cell r="E1746" t="str">
            <v>TESTER HARIAN LAB  PETKIM</v>
          </cell>
          <cell r="F1746" t="str">
            <v>11</v>
          </cell>
          <cell r="G1746" t="str">
            <v>03/01/2000</v>
          </cell>
          <cell r="H1746">
            <v>22273</v>
          </cell>
          <cell r="I1746" t="str">
            <v>0000045564</v>
          </cell>
          <cell r="J1746" t="str">
            <v>SMA</v>
          </cell>
          <cell r="K1746" t="str">
            <v>S.M.A / SOSIAL</v>
          </cell>
          <cell r="L1746" t="str">
            <v>PLAJU</v>
          </cell>
          <cell r="M1746" t="str">
            <v>01/04/1992</v>
          </cell>
          <cell r="N1746" t="str">
            <v>E13140</v>
          </cell>
          <cell r="O1746" t="str">
            <v>LABORATORIUM</v>
          </cell>
          <cell r="P1746">
            <v>5</v>
          </cell>
          <cell r="Q1746">
            <v>6</v>
          </cell>
          <cell r="R1746">
            <v>4</v>
          </cell>
          <cell r="S1746">
            <v>15</v>
          </cell>
          <cell r="T1746">
            <v>3</v>
          </cell>
          <cell r="U1746">
            <v>4</v>
          </cell>
          <cell r="V1746">
            <v>0</v>
          </cell>
          <cell r="W1746">
            <v>44</v>
          </cell>
          <cell r="X1746">
            <v>42361</v>
          </cell>
        </row>
        <row r="1747">
          <cell r="A1747" t="str">
            <v>724231</v>
          </cell>
          <cell r="B1747" t="str">
            <v xml:space="preserve">DEDED HERMAWAN  IR MSi </v>
          </cell>
          <cell r="C1747" t="str">
            <v>06</v>
          </cell>
          <cell r="D1747" t="str">
            <v>01/04/2000</v>
          </cell>
          <cell r="E1747" t="str">
            <v>OPERATING ENGINEER</v>
          </cell>
          <cell r="F1747" t="str">
            <v>05</v>
          </cell>
          <cell r="G1747" t="str">
            <v>17/06/2003</v>
          </cell>
          <cell r="H1747">
            <v>23673</v>
          </cell>
          <cell r="I1747" t="str">
            <v>0000066566</v>
          </cell>
          <cell r="J1747" t="str">
            <v>S2</v>
          </cell>
          <cell r="K1747" t="str">
            <v>(S2) - MAGISTER MATERIAL</v>
          </cell>
          <cell r="L1747" t="str">
            <v>SUNGAI GERONG</v>
          </cell>
          <cell r="M1747" t="str">
            <v>29/04/1992</v>
          </cell>
          <cell r="N1747" t="str">
            <v>E13112</v>
          </cell>
          <cell r="O1747" t="str">
            <v>CD &amp; L</v>
          </cell>
          <cell r="P1747">
            <v>5</v>
          </cell>
          <cell r="Q1747">
            <v>6</v>
          </cell>
          <cell r="R1747">
            <v>6</v>
          </cell>
          <cell r="S1747">
            <v>18.333333333333332</v>
          </cell>
          <cell r="T1747">
            <v>8</v>
          </cell>
          <cell r="U1747">
            <v>1</v>
          </cell>
          <cell r="V1747">
            <v>-1</v>
          </cell>
          <cell r="W1747">
            <v>40</v>
          </cell>
          <cell r="X1747">
            <v>43761</v>
          </cell>
        </row>
        <row r="1748">
          <cell r="A1748" t="str">
            <v>724515</v>
          </cell>
          <cell r="B1748" t="str">
            <v xml:space="preserve">M. SALEH ALI  SH  </v>
          </cell>
          <cell r="C1748" t="str">
            <v>11</v>
          </cell>
          <cell r="D1748" t="str">
            <v>01/10/2001</v>
          </cell>
          <cell r="E1748" t="str">
            <v>PTR. PERIJINAN</v>
          </cell>
          <cell r="F1748" t="str">
            <v>10</v>
          </cell>
          <cell r="G1748" t="str">
            <v>01/04/2002</v>
          </cell>
          <cell r="H1748">
            <v>25087</v>
          </cell>
          <cell r="I1748" t="str">
            <v>0000056555</v>
          </cell>
          <cell r="J1748" t="str">
            <v>S1</v>
          </cell>
          <cell r="K1748" t="str">
            <v>HUKUM PIDANA</v>
          </cell>
          <cell r="L1748" t="str">
            <v>PLAJU</v>
          </cell>
          <cell r="M1748" t="str">
            <v>20/07/1992</v>
          </cell>
          <cell r="N1748" t="str">
            <v>E13610</v>
          </cell>
          <cell r="O1748" t="str">
            <v>H K P</v>
          </cell>
          <cell r="P1748">
            <v>5</v>
          </cell>
          <cell r="Q1748">
            <v>5</v>
          </cell>
          <cell r="R1748">
            <v>5</v>
          </cell>
          <cell r="S1748">
            <v>15</v>
          </cell>
          <cell r="T1748">
            <v>7</v>
          </cell>
          <cell r="U1748">
            <v>2</v>
          </cell>
          <cell r="V1748">
            <v>-1</v>
          </cell>
          <cell r="W1748">
            <v>36</v>
          </cell>
          <cell r="X1748">
            <v>45175</v>
          </cell>
        </row>
        <row r="1749">
          <cell r="A1749" t="str">
            <v>724556</v>
          </cell>
          <cell r="B1749" t="str">
            <v xml:space="preserve">MATNURI  A.MA  </v>
          </cell>
          <cell r="C1749" t="str">
            <v>12</v>
          </cell>
          <cell r="D1749" t="str">
            <v>01/04/2001</v>
          </cell>
          <cell r="E1749" t="str">
            <v>TESTER FUEL &amp; CRUDE</v>
          </cell>
          <cell r="F1749" t="str">
            <v>11</v>
          </cell>
          <cell r="G1749" t="str">
            <v>03/01/2000</v>
          </cell>
          <cell r="H1749">
            <v>25359</v>
          </cell>
          <cell r="I1749" t="str">
            <v>0000066555</v>
          </cell>
          <cell r="J1749" t="str">
            <v>D2</v>
          </cell>
          <cell r="K1749" t="str">
            <v>AKA LAB II</v>
          </cell>
          <cell r="L1749" t="str">
            <v>PLAJU</v>
          </cell>
          <cell r="M1749" t="str">
            <v>20/07/1992</v>
          </cell>
          <cell r="N1749" t="str">
            <v>E13140</v>
          </cell>
          <cell r="O1749" t="str">
            <v>LABORATORIUM</v>
          </cell>
          <cell r="P1749">
            <v>5</v>
          </cell>
          <cell r="Q1749">
            <v>5</v>
          </cell>
          <cell r="R1749">
            <v>5</v>
          </cell>
          <cell r="S1749">
            <v>15</v>
          </cell>
          <cell r="T1749">
            <v>5</v>
          </cell>
          <cell r="U1749">
            <v>4</v>
          </cell>
          <cell r="V1749">
            <v>-1</v>
          </cell>
          <cell r="W1749">
            <v>35</v>
          </cell>
          <cell r="X1749">
            <v>45448</v>
          </cell>
        </row>
        <row r="1750">
          <cell r="A1750" t="str">
            <v>724564</v>
          </cell>
          <cell r="B1750" t="str">
            <v xml:space="preserve">MOHAMAD ARDANI  ST  </v>
          </cell>
          <cell r="C1750" t="str">
            <v>12</v>
          </cell>
          <cell r="D1750" t="str">
            <v>01/10/2000</v>
          </cell>
          <cell r="E1750" t="str">
            <v>OPR. FUEL PS - 2</v>
          </cell>
          <cell r="F1750" t="str">
            <v>11</v>
          </cell>
          <cell r="G1750" t="str">
            <v>03/01/2000</v>
          </cell>
          <cell r="H1750">
            <v>25071</v>
          </cell>
          <cell r="I1750" t="str">
            <v>0000055656</v>
          </cell>
          <cell r="J1750" t="str">
            <v>S1</v>
          </cell>
          <cell r="K1750" t="str">
            <v>TEKNIK KIMIA</v>
          </cell>
          <cell r="L1750" t="str">
            <v>PLAJU</v>
          </cell>
          <cell r="M1750" t="str">
            <v>20/07/1992</v>
          </cell>
          <cell r="N1750" t="str">
            <v>E13118</v>
          </cell>
          <cell r="O1750" t="str">
            <v>U T L</v>
          </cell>
          <cell r="P1750">
            <v>6</v>
          </cell>
          <cell r="Q1750">
            <v>5</v>
          </cell>
          <cell r="R1750">
            <v>6</v>
          </cell>
          <cell r="S1750">
            <v>18.333333333333332</v>
          </cell>
          <cell r="T1750">
            <v>7</v>
          </cell>
          <cell r="U1750">
            <v>4</v>
          </cell>
          <cell r="V1750">
            <v>-1</v>
          </cell>
          <cell r="W1750">
            <v>36</v>
          </cell>
          <cell r="X1750">
            <v>45159</v>
          </cell>
        </row>
        <row r="1751">
          <cell r="A1751" t="str">
            <v>724572</v>
          </cell>
          <cell r="B1751" t="str">
            <v xml:space="preserve">MUHAMMAD SYAHRIAL  A.P  </v>
          </cell>
          <cell r="C1751" t="str">
            <v>12</v>
          </cell>
          <cell r="D1751" t="str">
            <v>01/10/2000</v>
          </cell>
          <cell r="E1751" t="str">
            <v>OPR. RPA PL</v>
          </cell>
          <cell r="F1751" t="str">
            <v>11</v>
          </cell>
          <cell r="G1751" t="str">
            <v>03/01/2000</v>
          </cell>
          <cell r="H1751">
            <v>25073</v>
          </cell>
          <cell r="I1751" t="str">
            <v>0000055555</v>
          </cell>
          <cell r="J1751" t="str">
            <v>D1</v>
          </cell>
          <cell r="K1751" t="str">
            <v>AKA UTILITIES I</v>
          </cell>
          <cell r="L1751" t="str">
            <v>PLAJU</v>
          </cell>
          <cell r="M1751" t="str">
            <v>20/07/1992</v>
          </cell>
          <cell r="N1751" t="str">
            <v>E13118</v>
          </cell>
          <cell r="O1751" t="str">
            <v>U T L</v>
          </cell>
          <cell r="P1751">
            <v>5</v>
          </cell>
          <cell r="Q1751">
            <v>5</v>
          </cell>
          <cell r="R1751">
            <v>5</v>
          </cell>
          <cell r="S1751">
            <v>15</v>
          </cell>
          <cell r="T1751">
            <v>4</v>
          </cell>
          <cell r="U1751">
            <v>4</v>
          </cell>
          <cell r="V1751">
            <v>-1</v>
          </cell>
          <cell r="W1751">
            <v>36</v>
          </cell>
          <cell r="X1751">
            <v>45161</v>
          </cell>
        </row>
        <row r="1752">
          <cell r="A1752" t="str">
            <v>724597</v>
          </cell>
          <cell r="B1752" t="str">
            <v xml:space="preserve">MUHAMMAD ILYAS  A.P  </v>
          </cell>
          <cell r="C1752" t="str">
            <v>12</v>
          </cell>
          <cell r="D1752" t="str">
            <v>01/10/2001</v>
          </cell>
          <cell r="E1752" t="str">
            <v>OPR. BFW PS - 1</v>
          </cell>
          <cell r="F1752" t="str">
            <v>11</v>
          </cell>
          <cell r="G1752" t="str">
            <v>03/01/2000</v>
          </cell>
          <cell r="H1752">
            <v>24544</v>
          </cell>
          <cell r="I1752" t="str">
            <v>0000055555</v>
          </cell>
          <cell r="J1752" t="str">
            <v>D1</v>
          </cell>
          <cell r="K1752" t="str">
            <v>AKA UTILITIES I</v>
          </cell>
          <cell r="L1752" t="str">
            <v>PLAJU</v>
          </cell>
          <cell r="M1752" t="str">
            <v>20/07/1992</v>
          </cell>
          <cell r="N1752" t="str">
            <v>E13118</v>
          </cell>
          <cell r="O1752" t="str">
            <v>U T L</v>
          </cell>
          <cell r="P1752">
            <v>5</v>
          </cell>
          <cell r="Q1752">
            <v>5</v>
          </cell>
          <cell r="R1752">
            <v>5</v>
          </cell>
          <cell r="S1752">
            <v>15</v>
          </cell>
          <cell r="T1752">
            <v>4</v>
          </cell>
          <cell r="U1752">
            <v>4</v>
          </cell>
          <cell r="V1752">
            <v>-1</v>
          </cell>
          <cell r="W1752">
            <v>37</v>
          </cell>
          <cell r="X1752">
            <v>44633</v>
          </cell>
        </row>
        <row r="1753">
          <cell r="A1753" t="str">
            <v>724701</v>
          </cell>
          <cell r="B1753" t="str">
            <v xml:space="preserve">NAZARUDIN  A.MA  </v>
          </cell>
          <cell r="C1753" t="str">
            <v>12</v>
          </cell>
          <cell r="D1753" t="str">
            <v>01/04/2000</v>
          </cell>
          <cell r="E1753" t="str">
            <v>OPR. CD II / FLARE</v>
          </cell>
          <cell r="F1753" t="str">
            <v>11</v>
          </cell>
          <cell r="G1753" t="str">
            <v>03/01/2000</v>
          </cell>
          <cell r="H1753">
            <v>24862</v>
          </cell>
          <cell r="I1753" t="str">
            <v>0000066556</v>
          </cell>
          <cell r="J1753" t="str">
            <v>D2</v>
          </cell>
          <cell r="K1753" t="str">
            <v>AKA PENGOL/KIL.II</v>
          </cell>
          <cell r="L1753" t="str">
            <v>PLAJU</v>
          </cell>
          <cell r="M1753" t="str">
            <v>20/07/1992</v>
          </cell>
          <cell r="N1753" t="str">
            <v>E13111</v>
          </cell>
          <cell r="O1753" t="str">
            <v>CD &amp; GP</v>
          </cell>
          <cell r="P1753">
            <v>5</v>
          </cell>
          <cell r="Q1753">
            <v>5</v>
          </cell>
          <cell r="R1753">
            <v>6</v>
          </cell>
          <cell r="S1753">
            <v>16.666666666666668</v>
          </cell>
          <cell r="T1753">
            <v>5</v>
          </cell>
          <cell r="U1753">
            <v>4</v>
          </cell>
          <cell r="V1753">
            <v>-1</v>
          </cell>
          <cell r="W1753">
            <v>36</v>
          </cell>
          <cell r="X1753">
            <v>44951</v>
          </cell>
        </row>
        <row r="1754">
          <cell r="A1754" t="str">
            <v>724783</v>
          </cell>
          <cell r="B1754" t="str">
            <v xml:space="preserve">NOVEL S.D.P. SITUMORANG  A.P  </v>
          </cell>
          <cell r="C1754" t="str">
            <v>12</v>
          </cell>
          <cell r="D1754" t="str">
            <v>01/10/1999</v>
          </cell>
          <cell r="E1754" t="str">
            <v>TEK. INT. AREA-A</v>
          </cell>
          <cell r="F1754" t="str">
            <v>10</v>
          </cell>
          <cell r="G1754" t="str">
            <v>31/12/2000</v>
          </cell>
          <cell r="H1754">
            <v>26245</v>
          </cell>
          <cell r="I1754" t="str">
            <v>0000045455</v>
          </cell>
          <cell r="J1754" t="str">
            <v>D1</v>
          </cell>
          <cell r="K1754" t="str">
            <v>AKA INST &amp; ELEKTRONIKA I</v>
          </cell>
          <cell r="L1754" t="str">
            <v>PLAJU</v>
          </cell>
          <cell r="M1754" t="str">
            <v>20/07/1992</v>
          </cell>
          <cell r="N1754" t="str">
            <v>E13A20</v>
          </cell>
          <cell r="O1754" t="str">
            <v>PEM-I</v>
          </cell>
          <cell r="P1754">
            <v>4</v>
          </cell>
          <cell r="Q1754">
            <v>5</v>
          </cell>
          <cell r="R1754">
            <v>5</v>
          </cell>
          <cell r="S1754">
            <v>13.333333333333334</v>
          </cell>
          <cell r="T1754">
            <v>4</v>
          </cell>
          <cell r="U1754">
            <v>4</v>
          </cell>
          <cell r="V1754">
            <v>-2</v>
          </cell>
          <cell r="W1754">
            <v>33</v>
          </cell>
          <cell r="X1754">
            <v>46334</v>
          </cell>
        </row>
        <row r="1755">
          <cell r="A1755" t="str">
            <v>724848</v>
          </cell>
          <cell r="B1755" t="str">
            <v xml:space="preserve">RAHMAD SYAH PUTRA  A.P  </v>
          </cell>
          <cell r="C1755" t="str">
            <v>11</v>
          </cell>
          <cell r="D1755" t="str">
            <v>01/10/2003</v>
          </cell>
          <cell r="E1755" t="str">
            <v>OPR. BB MGC - KOD</v>
          </cell>
          <cell r="F1755" t="str">
            <v>11</v>
          </cell>
          <cell r="G1755" t="str">
            <v>03/01/2000</v>
          </cell>
          <cell r="H1755">
            <v>26131</v>
          </cell>
          <cell r="I1755" t="str">
            <v>0000055555</v>
          </cell>
          <cell r="J1755" t="str">
            <v>D1</v>
          </cell>
          <cell r="K1755" t="str">
            <v>AKA PENGOL/KIL I</v>
          </cell>
          <cell r="L1755" t="str">
            <v>PLAJU</v>
          </cell>
          <cell r="M1755" t="str">
            <v>20/07/1992</v>
          </cell>
          <cell r="N1755" t="str">
            <v>E13111</v>
          </cell>
          <cell r="O1755" t="str">
            <v>CD &amp; GP</v>
          </cell>
          <cell r="P1755">
            <v>5</v>
          </cell>
          <cell r="Q1755">
            <v>5</v>
          </cell>
          <cell r="R1755">
            <v>5</v>
          </cell>
          <cell r="S1755">
            <v>15</v>
          </cell>
          <cell r="T1755">
            <v>4</v>
          </cell>
          <cell r="U1755">
            <v>4</v>
          </cell>
          <cell r="V1755">
            <v>0</v>
          </cell>
          <cell r="W1755">
            <v>33</v>
          </cell>
          <cell r="X1755">
            <v>46220</v>
          </cell>
        </row>
        <row r="1756">
          <cell r="A1756" t="str">
            <v>724904</v>
          </cell>
          <cell r="B1756" t="str">
            <v xml:space="preserve">RINTO ARDIANSYAH  A.MA  </v>
          </cell>
          <cell r="C1756" t="str">
            <v>12</v>
          </cell>
          <cell r="D1756" t="str">
            <v>01/04/2000</v>
          </cell>
          <cell r="E1756" t="str">
            <v>OPR. HP &amp; FO</v>
          </cell>
          <cell r="F1756" t="str">
            <v>11</v>
          </cell>
          <cell r="G1756" t="str">
            <v>03/01/2000</v>
          </cell>
          <cell r="H1756">
            <v>25899</v>
          </cell>
          <cell r="I1756" t="str">
            <v>0000056555</v>
          </cell>
          <cell r="J1756" t="str">
            <v>D2</v>
          </cell>
          <cell r="K1756" t="str">
            <v>AKA PENGOL/KIL.II</v>
          </cell>
          <cell r="L1756" t="str">
            <v>PLAJU</v>
          </cell>
          <cell r="M1756" t="str">
            <v>20/07/1992</v>
          </cell>
          <cell r="N1756" t="str">
            <v>E13111</v>
          </cell>
          <cell r="O1756" t="str">
            <v>CD &amp; GP</v>
          </cell>
          <cell r="P1756">
            <v>5</v>
          </cell>
          <cell r="Q1756">
            <v>5</v>
          </cell>
          <cell r="R1756">
            <v>5</v>
          </cell>
          <cell r="S1756">
            <v>15</v>
          </cell>
          <cell r="T1756">
            <v>5</v>
          </cell>
          <cell r="U1756">
            <v>4</v>
          </cell>
          <cell r="V1756">
            <v>-1</v>
          </cell>
          <cell r="W1756">
            <v>34</v>
          </cell>
          <cell r="X1756">
            <v>45988</v>
          </cell>
        </row>
        <row r="1757">
          <cell r="A1757" t="str">
            <v>724986</v>
          </cell>
          <cell r="B1757" t="str">
            <v xml:space="preserve">RORARIANSYAH  A.P  </v>
          </cell>
          <cell r="C1757" t="str">
            <v>11</v>
          </cell>
          <cell r="D1757" t="str">
            <v>01/04/2003</v>
          </cell>
          <cell r="E1757" t="str">
            <v>TEK. INT. AREA-A</v>
          </cell>
          <cell r="F1757" t="str">
            <v>10</v>
          </cell>
          <cell r="G1757" t="str">
            <v>31/12/2000</v>
          </cell>
          <cell r="H1757">
            <v>25956</v>
          </cell>
          <cell r="I1757" t="str">
            <v>0000055546</v>
          </cell>
          <cell r="J1757" t="str">
            <v>D1</v>
          </cell>
          <cell r="K1757" t="str">
            <v>AKA INST &amp; ELEKTRONIKA I</v>
          </cell>
          <cell r="L1757" t="str">
            <v>PLAJU</v>
          </cell>
          <cell r="M1757" t="str">
            <v>20/07/1992</v>
          </cell>
          <cell r="N1757" t="str">
            <v>E13A30</v>
          </cell>
          <cell r="O1757" t="str">
            <v>PEM-II</v>
          </cell>
          <cell r="P1757">
            <v>5</v>
          </cell>
          <cell r="Q1757">
            <v>4</v>
          </cell>
          <cell r="R1757">
            <v>6</v>
          </cell>
          <cell r="S1757">
            <v>15</v>
          </cell>
          <cell r="T1757">
            <v>4</v>
          </cell>
          <cell r="U1757">
            <v>4</v>
          </cell>
          <cell r="V1757">
            <v>-1</v>
          </cell>
          <cell r="W1757">
            <v>33</v>
          </cell>
          <cell r="X1757">
            <v>46045</v>
          </cell>
        </row>
        <row r="1758">
          <cell r="A1758" t="str">
            <v>725017</v>
          </cell>
          <cell r="B1758" t="str">
            <v xml:space="preserve">SYAMSU RIZAL  SE  </v>
          </cell>
          <cell r="C1758" t="str">
            <v>11</v>
          </cell>
          <cell r="D1758" t="str">
            <v>01/04/2003</v>
          </cell>
          <cell r="E1758" t="str">
            <v>PMK. H2 PLANT</v>
          </cell>
          <cell r="F1758" t="str">
            <v>10</v>
          </cell>
          <cell r="G1758" t="str">
            <v>08/08/2003</v>
          </cell>
          <cell r="H1758">
            <v>25981</v>
          </cell>
          <cell r="I1758" t="str">
            <v>0000056556</v>
          </cell>
          <cell r="J1758" t="str">
            <v>S1</v>
          </cell>
          <cell r="K1758" t="str">
            <v>EKONOMI MANAGEMENT</v>
          </cell>
          <cell r="L1758" t="str">
            <v>PLAJU</v>
          </cell>
          <cell r="M1758" t="str">
            <v>20/07/1992</v>
          </cell>
          <cell r="N1758" t="str">
            <v>E13132</v>
          </cell>
          <cell r="O1758" t="str">
            <v>TA/PTA</v>
          </cell>
          <cell r="P1758">
            <v>5</v>
          </cell>
          <cell r="Q1758">
            <v>5</v>
          </cell>
          <cell r="R1758">
            <v>6</v>
          </cell>
          <cell r="S1758">
            <v>16.666666666666668</v>
          </cell>
          <cell r="T1758">
            <v>7</v>
          </cell>
          <cell r="U1758">
            <v>1</v>
          </cell>
          <cell r="V1758">
            <v>-1</v>
          </cell>
          <cell r="W1758">
            <v>33</v>
          </cell>
          <cell r="X1758">
            <v>46070</v>
          </cell>
        </row>
        <row r="1759">
          <cell r="A1759" t="str">
            <v>725066</v>
          </cell>
          <cell r="B1759" t="str">
            <v xml:space="preserve">K.M. SYAZILI    </v>
          </cell>
          <cell r="C1759" t="str">
            <v>11</v>
          </cell>
          <cell r="D1759" t="str">
            <v>01/04/2003</v>
          </cell>
          <cell r="E1759" t="str">
            <v>TEK. INT. AREA-B</v>
          </cell>
          <cell r="F1759" t="str">
            <v>10</v>
          </cell>
          <cell r="G1759" t="str">
            <v>31/12/2000</v>
          </cell>
          <cell r="H1759">
            <v>25463</v>
          </cell>
          <cell r="I1759" t="str">
            <v>0000055645</v>
          </cell>
          <cell r="J1759" t="str">
            <v>SMA</v>
          </cell>
          <cell r="K1759" t="str">
            <v>S.M.A / FISIKA</v>
          </cell>
          <cell r="L1759" t="str">
            <v>PLAJU</v>
          </cell>
          <cell r="M1759" t="str">
            <v>20/07/1992</v>
          </cell>
          <cell r="N1759" t="str">
            <v>E13A30</v>
          </cell>
          <cell r="O1759" t="str">
            <v>PEM-II</v>
          </cell>
          <cell r="P1759">
            <v>6</v>
          </cell>
          <cell r="Q1759">
            <v>4</v>
          </cell>
          <cell r="R1759">
            <v>5</v>
          </cell>
          <cell r="S1759">
            <v>15</v>
          </cell>
          <cell r="T1759">
            <v>3</v>
          </cell>
          <cell r="U1759">
            <v>4</v>
          </cell>
          <cell r="V1759">
            <v>-1</v>
          </cell>
          <cell r="W1759">
            <v>35</v>
          </cell>
          <cell r="X1759">
            <v>45552</v>
          </cell>
        </row>
        <row r="1760">
          <cell r="A1760" t="str">
            <v>725122</v>
          </cell>
          <cell r="B1760" t="str">
            <v xml:space="preserve">SETIA BUDIMAN  AMA  </v>
          </cell>
          <cell r="C1760" t="str">
            <v>11</v>
          </cell>
          <cell r="D1760" t="str">
            <v>01/04/2002</v>
          </cell>
          <cell r="E1760" t="str">
            <v>OPR. SECTION 000 - 200</v>
          </cell>
          <cell r="F1760" t="str">
            <v>11</v>
          </cell>
          <cell r="G1760" t="str">
            <v>16/09/2002</v>
          </cell>
          <cell r="H1760">
            <v>24544</v>
          </cell>
          <cell r="I1760" t="str">
            <v>0000065655</v>
          </cell>
          <cell r="J1760" t="str">
            <v>D2</v>
          </cell>
          <cell r="K1760" t="str">
            <v>AKA PENGOL/KIL II</v>
          </cell>
          <cell r="L1760" t="str">
            <v>PLAJU</v>
          </cell>
          <cell r="M1760" t="str">
            <v>20/07/1992</v>
          </cell>
          <cell r="N1760" t="str">
            <v>E13131</v>
          </cell>
          <cell r="O1760" t="str">
            <v>P P</v>
          </cell>
          <cell r="P1760">
            <v>6</v>
          </cell>
          <cell r="Q1760">
            <v>5</v>
          </cell>
          <cell r="R1760">
            <v>5</v>
          </cell>
          <cell r="S1760">
            <v>16.666666666666668</v>
          </cell>
          <cell r="T1760">
            <v>5</v>
          </cell>
          <cell r="U1760">
            <v>2</v>
          </cell>
          <cell r="V1760">
            <v>0</v>
          </cell>
          <cell r="W1760">
            <v>37</v>
          </cell>
          <cell r="X1760">
            <v>44633</v>
          </cell>
        </row>
        <row r="1761">
          <cell r="A1761" t="str">
            <v>725211</v>
          </cell>
          <cell r="B1761" t="str">
            <v xml:space="preserve">KUSNANTO  A.P  </v>
          </cell>
          <cell r="C1761" t="str">
            <v>11</v>
          </cell>
          <cell r="D1761" t="str">
            <v>01/04/2003</v>
          </cell>
          <cell r="E1761" t="str">
            <v>PMK. LPG &amp; STAB</v>
          </cell>
          <cell r="F1761" t="str">
            <v>10</v>
          </cell>
          <cell r="G1761" t="str">
            <v>07/08/2003</v>
          </cell>
          <cell r="H1761">
            <v>25122</v>
          </cell>
          <cell r="I1761" t="str">
            <v>0000056656</v>
          </cell>
          <cell r="J1761" t="str">
            <v>D1</v>
          </cell>
          <cell r="K1761" t="str">
            <v>AKA PENGOL/KIL I</v>
          </cell>
          <cell r="L1761" t="str">
            <v>SUNGAI GERONG</v>
          </cell>
          <cell r="M1761" t="str">
            <v>20/07/1992</v>
          </cell>
          <cell r="N1761" t="str">
            <v>E13112</v>
          </cell>
          <cell r="O1761" t="str">
            <v>CD &amp; L</v>
          </cell>
          <cell r="P1761">
            <v>6</v>
          </cell>
          <cell r="Q1761">
            <v>5</v>
          </cell>
          <cell r="R1761">
            <v>6</v>
          </cell>
          <cell r="S1761">
            <v>18.333333333333332</v>
          </cell>
          <cell r="T1761">
            <v>4</v>
          </cell>
          <cell r="U1761">
            <v>1</v>
          </cell>
          <cell r="V1761">
            <v>-1</v>
          </cell>
          <cell r="W1761">
            <v>36</v>
          </cell>
          <cell r="X1761">
            <v>45210</v>
          </cell>
        </row>
        <row r="1762">
          <cell r="A1762" t="str">
            <v>725244</v>
          </cell>
          <cell r="B1762" t="str">
            <v xml:space="preserve">ABDUL HAKIM  A.P  </v>
          </cell>
          <cell r="C1762" t="str">
            <v>12</v>
          </cell>
          <cell r="D1762" t="str">
            <v>01/04/2001</v>
          </cell>
          <cell r="E1762" t="str">
            <v>OPR. DISTILASI</v>
          </cell>
          <cell r="F1762" t="str">
            <v>11</v>
          </cell>
          <cell r="G1762" t="str">
            <v>03/01/2000</v>
          </cell>
          <cell r="H1762">
            <v>24945</v>
          </cell>
          <cell r="I1762" t="str">
            <v>0000056665</v>
          </cell>
          <cell r="J1762" t="str">
            <v>D1</v>
          </cell>
          <cell r="K1762" t="str">
            <v>AKA PENGOL/KIL.I</v>
          </cell>
          <cell r="L1762" t="str">
            <v>PLAJU</v>
          </cell>
          <cell r="M1762" t="str">
            <v>20/07/1992</v>
          </cell>
          <cell r="N1762" t="str">
            <v>E13111</v>
          </cell>
          <cell r="O1762" t="str">
            <v>CD &amp; GP</v>
          </cell>
          <cell r="P1762">
            <v>6</v>
          </cell>
          <cell r="Q1762">
            <v>6</v>
          </cell>
          <cell r="R1762">
            <v>5</v>
          </cell>
          <cell r="S1762">
            <v>18.333333333333332</v>
          </cell>
          <cell r="T1762">
            <v>4</v>
          </cell>
          <cell r="U1762">
            <v>4</v>
          </cell>
          <cell r="V1762">
            <v>-1</v>
          </cell>
          <cell r="W1762">
            <v>36</v>
          </cell>
          <cell r="X1762">
            <v>45033</v>
          </cell>
        </row>
        <row r="1763">
          <cell r="A1763" t="str">
            <v>725382</v>
          </cell>
          <cell r="B1763" t="str">
            <v xml:space="preserve">SUPARDI  A.P  </v>
          </cell>
          <cell r="C1763" t="str">
            <v>12</v>
          </cell>
          <cell r="D1763" t="str">
            <v>01/10/2000</v>
          </cell>
          <cell r="E1763" t="str">
            <v>TUKANG LAB MAINT</v>
          </cell>
          <cell r="F1763" t="str">
            <v>11</v>
          </cell>
          <cell r="G1763" t="str">
            <v>03/01/2000</v>
          </cell>
          <cell r="H1763">
            <v>25302</v>
          </cell>
          <cell r="I1763" t="str">
            <v>0000055566</v>
          </cell>
          <cell r="J1763" t="str">
            <v>D1</v>
          </cell>
          <cell r="K1763" t="str">
            <v>AKA LAB/KILANG I</v>
          </cell>
          <cell r="L1763" t="str">
            <v>PLAJU</v>
          </cell>
          <cell r="M1763" t="str">
            <v>20/07/1992</v>
          </cell>
          <cell r="N1763" t="str">
            <v>E13140</v>
          </cell>
          <cell r="O1763" t="str">
            <v>LABORATORIUM</v>
          </cell>
          <cell r="P1763">
            <v>5</v>
          </cell>
          <cell r="Q1763">
            <v>6</v>
          </cell>
          <cell r="R1763">
            <v>6</v>
          </cell>
          <cell r="S1763">
            <v>18.333333333333332</v>
          </cell>
          <cell r="T1763">
            <v>4</v>
          </cell>
          <cell r="U1763">
            <v>4</v>
          </cell>
          <cell r="V1763">
            <v>-1</v>
          </cell>
          <cell r="W1763">
            <v>35</v>
          </cell>
          <cell r="X1763">
            <v>45391</v>
          </cell>
        </row>
        <row r="1764">
          <cell r="A1764" t="str">
            <v>725399</v>
          </cell>
          <cell r="B1764" t="str">
            <v xml:space="preserve">JUHARTONO  S.TP  </v>
          </cell>
          <cell r="C1764" t="str">
            <v>11</v>
          </cell>
          <cell r="D1764" t="str">
            <v>01/04/2003</v>
          </cell>
          <cell r="E1764" t="str">
            <v>PWS.COM &amp; KONS. ENERGI NBM PETKIM + UTL</v>
          </cell>
          <cell r="F1764" t="str">
            <v>09</v>
          </cell>
          <cell r="G1764" t="str">
            <v>04/08/2003</v>
          </cell>
          <cell r="H1764">
            <v>25016</v>
          </cell>
          <cell r="I1764" t="str">
            <v>0000075655</v>
          </cell>
          <cell r="J1764" t="str">
            <v>S1</v>
          </cell>
          <cell r="K1764" t="str">
            <v>SARJANA PERTANIAN</v>
          </cell>
          <cell r="L1764" t="str">
            <v>PLAJU</v>
          </cell>
          <cell r="M1764" t="str">
            <v>20/07/1992</v>
          </cell>
          <cell r="N1764" t="str">
            <v>E13210</v>
          </cell>
          <cell r="O1764" t="str">
            <v>REN BB PROD&amp;EKON</v>
          </cell>
          <cell r="P1764">
            <v>6</v>
          </cell>
          <cell r="Q1764">
            <v>5</v>
          </cell>
          <cell r="R1764">
            <v>5</v>
          </cell>
          <cell r="S1764">
            <v>16.666666666666668</v>
          </cell>
          <cell r="T1764">
            <v>7</v>
          </cell>
          <cell r="U1764">
            <v>1</v>
          </cell>
          <cell r="V1764">
            <v>-2</v>
          </cell>
          <cell r="W1764">
            <v>36</v>
          </cell>
          <cell r="X1764">
            <v>45104</v>
          </cell>
        </row>
        <row r="1765">
          <cell r="A1765" t="str">
            <v>725406</v>
          </cell>
          <cell r="B1765" t="str">
            <v xml:space="preserve">SUPRIHADI  AMA  </v>
          </cell>
          <cell r="C1765" t="str">
            <v>11</v>
          </cell>
          <cell r="D1765" t="str">
            <v>01/10/2002</v>
          </cell>
          <cell r="E1765" t="str">
            <v>OPR. SECTION 100 - 900</v>
          </cell>
          <cell r="F1765" t="str">
            <v>11</v>
          </cell>
          <cell r="G1765" t="str">
            <v>16/09/2002</v>
          </cell>
          <cell r="H1765">
            <v>24924</v>
          </cell>
          <cell r="I1765" t="str">
            <v>0000055656</v>
          </cell>
          <cell r="J1765" t="str">
            <v>D2</v>
          </cell>
          <cell r="K1765" t="str">
            <v>AKA PENGOL/KIL II</v>
          </cell>
          <cell r="L1765" t="str">
            <v>PLAJU</v>
          </cell>
          <cell r="M1765" t="str">
            <v>20/07/1992</v>
          </cell>
          <cell r="N1765" t="str">
            <v>E13131</v>
          </cell>
          <cell r="O1765" t="str">
            <v>P P</v>
          </cell>
          <cell r="P1765">
            <v>6</v>
          </cell>
          <cell r="Q1765">
            <v>5</v>
          </cell>
          <cell r="R1765">
            <v>6</v>
          </cell>
          <cell r="S1765">
            <v>18.333333333333332</v>
          </cell>
          <cell r="T1765">
            <v>5</v>
          </cell>
          <cell r="U1765">
            <v>2</v>
          </cell>
          <cell r="V1765">
            <v>0</v>
          </cell>
          <cell r="W1765">
            <v>36</v>
          </cell>
          <cell r="X1765">
            <v>45012</v>
          </cell>
        </row>
        <row r="1766">
          <cell r="A1766" t="str">
            <v>725496</v>
          </cell>
          <cell r="B1766" t="str">
            <v xml:space="preserve">TAUFIK RIDWAN  ST  </v>
          </cell>
          <cell r="C1766" t="str">
            <v>11</v>
          </cell>
          <cell r="D1766" t="str">
            <v>01/10/2002</v>
          </cell>
          <cell r="E1766" t="str">
            <v>PMK. CAT REC TA</v>
          </cell>
          <cell r="F1766" t="str">
            <v>10</v>
          </cell>
          <cell r="G1766" t="str">
            <v>16/09/2002</v>
          </cell>
          <cell r="H1766">
            <v>24819</v>
          </cell>
          <cell r="I1766" t="str">
            <v>0000056666</v>
          </cell>
          <cell r="J1766" t="str">
            <v>S1</v>
          </cell>
          <cell r="K1766" t="str">
            <v>TEKNIK KIMIA</v>
          </cell>
          <cell r="L1766" t="str">
            <v>PLAJU</v>
          </cell>
          <cell r="M1766" t="str">
            <v>20/07/1992</v>
          </cell>
          <cell r="N1766" t="str">
            <v>E13132</v>
          </cell>
          <cell r="O1766" t="str">
            <v>TA/PTA</v>
          </cell>
          <cell r="P1766">
            <v>6</v>
          </cell>
          <cell r="Q1766">
            <v>6</v>
          </cell>
          <cell r="R1766">
            <v>6</v>
          </cell>
          <cell r="S1766">
            <v>20</v>
          </cell>
          <cell r="T1766">
            <v>7</v>
          </cell>
          <cell r="U1766">
            <v>2</v>
          </cell>
          <cell r="V1766">
            <v>-1</v>
          </cell>
          <cell r="W1766">
            <v>37</v>
          </cell>
          <cell r="X1766">
            <v>44908</v>
          </cell>
        </row>
        <row r="1767">
          <cell r="A1767" t="str">
            <v>725528</v>
          </cell>
          <cell r="B1767" t="str">
            <v xml:space="preserve">TEGUH PRASETYO ADI  A.MA  </v>
          </cell>
          <cell r="C1767" t="str">
            <v>11</v>
          </cell>
          <cell r="D1767" t="str">
            <v>01/04/2003</v>
          </cell>
          <cell r="E1767" t="str">
            <v>PMK. S D S TA</v>
          </cell>
          <cell r="F1767" t="str">
            <v>10</v>
          </cell>
          <cell r="G1767" t="str">
            <v>16/09/2002</v>
          </cell>
          <cell r="H1767">
            <v>25488</v>
          </cell>
          <cell r="I1767" t="str">
            <v>0000066556</v>
          </cell>
          <cell r="J1767" t="str">
            <v>D2</v>
          </cell>
          <cell r="K1767" t="str">
            <v>AKA PENGOL/KIL II</v>
          </cell>
          <cell r="L1767" t="str">
            <v>PLAJU</v>
          </cell>
          <cell r="M1767" t="str">
            <v>20/07/1992</v>
          </cell>
          <cell r="N1767" t="str">
            <v>E13132</v>
          </cell>
          <cell r="O1767" t="str">
            <v>TA/PTA</v>
          </cell>
          <cell r="P1767">
            <v>5</v>
          </cell>
          <cell r="Q1767">
            <v>5</v>
          </cell>
          <cell r="R1767">
            <v>6</v>
          </cell>
          <cell r="S1767">
            <v>16.666666666666668</v>
          </cell>
          <cell r="T1767">
            <v>5</v>
          </cell>
          <cell r="U1767">
            <v>2</v>
          </cell>
          <cell r="V1767">
            <v>-1</v>
          </cell>
          <cell r="W1767">
            <v>35</v>
          </cell>
          <cell r="X1767">
            <v>45577</v>
          </cell>
        </row>
        <row r="1768">
          <cell r="A1768" t="str">
            <v>725536</v>
          </cell>
          <cell r="B1768" t="str">
            <v xml:space="preserve">THOMAS HARIADI  ST  </v>
          </cell>
          <cell r="C1768" t="str">
            <v>11</v>
          </cell>
          <cell r="D1768" t="str">
            <v>01/10/2002</v>
          </cell>
          <cell r="E1768" t="str">
            <v>PMK. CAT REC TA</v>
          </cell>
          <cell r="F1768" t="str">
            <v>10</v>
          </cell>
          <cell r="G1768" t="str">
            <v>16/09/2002</v>
          </cell>
          <cell r="H1768">
            <v>25652</v>
          </cell>
          <cell r="I1768" t="str">
            <v>0000066666</v>
          </cell>
          <cell r="J1768" t="str">
            <v>S1</v>
          </cell>
          <cell r="K1768" t="str">
            <v>TEKNIK KIMIA</v>
          </cell>
          <cell r="L1768" t="str">
            <v>PLAJU</v>
          </cell>
          <cell r="M1768" t="str">
            <v>20/07/1992</v>
          </cell>
          <cell r="N1768" t="str">
            <v>E13132</v>
          </cell>
          <cell r="O1768" t="str">
            <v>TA/PTA</v>
          </cell>
          <cell r="P1768">
            <v>6</v>
          </cell>
          <cell r="Q1768">
            <v>6</v>
          </cell>
          <cell r="R1768">
            <v>6</v>
          </cell>
          <cell r="S1768">
            <v>20</v>
          </cell>
          <cell r="T1768">
            <v>7</v>
          </cell>
          <cell r="U1768">
            <v>2</v>
          </cell>
          <cell r="V1768">
            <v>-1</v>
          </cell>
          <cell r="W1768">
            <v>34</v>
          </cell>
          <cell r="X1768">
            <v>45741</v>
          </cell>
        </row>
        <row r="1769">
          <cell r="A1769" t="str">
            <v>725633</v>
          </cell>
          <cell r="B1769" t="str">
            <v xml:space="preserve">ZULFIKRI    </v>
          </cell>
          <cell r="C1769" t="str">
            <v>11</v>
          </cell>
          <cell r="D1769" t="str">
            <v>01/04/2003</v>
          </cell>
          <cell r="E1769" t="str">
            <v>TEK. INT. AREA-A</v>
          </cell>
          <cell r="F1769" t="str">
            <v>11</v>
          </cell>
          <cell r="G1769" t="str">
            <v>31/12/2000</v>
          </cell>
          <cell r="H1769">
            <v>25276</v>
          </cell>
          <cell r="I1769" t="str">
            <v>0000055655</v>
          </cell>
          <cell r="J1769" t="str">
            <v>SMA</v>
          </cell>
          <cell r="K1769" t="str">
            <v>SMA - FISIKA</v>
          </cell>
          <cell r="L1769" t="str">
            <v>PLAJU</v>
          </cell>
          <cell r="M1769" t="str">
            <v>20/07/1992</v>
          </cell>
          <cell r="N1769" t="str">
            <v>E13A30</v>
          </cell>
          <cell r="O1769" t="str">
            <v>PEM-II</v>
          </cell>
          <cell r="P1769">
            <v>6</v>
          </cell>
          <cell r="Q1769">
            <v>5</v>
          </cell>
          <cell r="R1769">
            <v>5</v>
          </cell>
          <cell r="S1769">
            <v>16.666666666666668</v>
          </cell>
          <cell r="T1769">
            <v>3</v>
          </cell>
          <cell r="U1769">
            <v>4</v>
          </cell>
          <cell r="V1769">
            <v>0</v>
          </cell>
          <cell r="W1769">
            <v>35</v>
          </cell>
          <cell r="X1769">
            <v>45365</v>
          </cell>
        </row>
        <row r="1770">
          <cell r="A1770" t="str">
            <v>725763</v>
          </cell>
          <cell r="B1770" t="str">
            <v xml:space="preserve">HARBENTONI  A.MA  </v>
          </cell>
          <cell r="C1770" t="str">
            <v>11</v>
          </cell>
          <cell r="D1770" t="str">
            <v>01/04/2003</v>
          </cell>
          <cell r="E1770" t="str">
            <v>TEKNISI</v>
          </cell>
          <cell r="F1770" t="str">
            <v>11</v>
          </cell>
          <cell r="G1770" t="str">
            <v>31/12/2000</v>
          </cell>
          <cell r="H1770">
            <v>24829</v>
          </cell>
          <cell r="I1770" t="str">
            <v>0000045555</v>
          </cell>
          <cell r="J1770" t="str">
            <v>D2</v>
          </cell>
          <cell r="K1770" t="str">
            <v>AKA TEK. MESIN KILANG II</v>
          </cell>
          <cell r="L1770" t="str">
            <v>PLAJU</v>
          </cell>
          <cell r="M1770" t="str">
            <v>20/07/1992</v>
          </cell>
          <cell r="N1770" t="str">
            <v>E13A50</v>
          </cell>
          <cell r="O1770" t="str">
            <v>BENGKEL</v>
          </cell>
          <cell r="P1770">
            <v>5</v>
          </cell>
          <cell r="Q1770">
            <v>5</v>
          </cell>
          <cell r="R1770">
            <v>5</v>
          </cell>
          <cell r="S1770">
            <v>15</v>
          </cell>
          <cell r="T1770">
            <v>5</v>
          </cell>
          <cell r="U1770">
            <v>4</v>
          </cell>
          <cell r="V1770">
            <v>0</v>
          </cell>
          <cell r="W1770">
            <v>37</v>
          </cell>
          <cell r="X1770">
            <v>44918</v>
          </cell>
        </row>
        <row r="1771">
          <cell r="A1771" t="str">
            <v>725803</v>
          </cell>
          <cell r="B1771" t="str">
            <v xml:space="preserve">ANDI ILYAS  ST  </v>
          </cell>
          <cell r="C1771" t="str">
            <v>12</v>
          </cell>
          <cell r="D1771" t="str">
            <v>01/10/2000</v>
          </cell>
          <cell r="E1771" t="str">
            <v>OPR. DISTRIBUSI UTL PL</v>
          </cell>
          <cell r="F1771" t="str">
            <v>11</v>
          </cell>
          <cell r="G1771" t="str">
            <v>03/01/2000</v>
          </cell>
          <cell r="H1771">
            <v>25538</v>
          </cell>
          <cell r="I1771" t="str">
            <v>0000056665</v>
          </cell>
          <cell r="J1771" t="str">
            <v>S1</v>
          </cell>
          <cell r="K1771" t="str">
            <v>TEKNIK ELEKTRO</v>
          </cell>
          <cell r="L1771" t="str">
            <v>PLAJU</v>
          </cell>
          <cell r="M1771" t="str">
            <v>20/07/1992</v>
          </cell>
          <cell r="N1771" t="str">
            <v>E13118</v>
          </cell>
          <cell r="O1771" t="str">
            <v>U T L</v>
          </cell>
          <cell r="P1771">
            <v>6</v>
          </cell>
          <cell r="Q1771">
            <v>6</v>
          </cell>
          <cell r="R1771">
            <v>5</v>
          </cell>
          <cell r="S1771">
            <v>18.333333333333332</v>
          </cell>
          <cell r="T1771">
            <v>7</v>
          </cell>
          <cell r="U1771">
            <v>4</v>
          </cell>
          <cell r="V1771">
            <v>-1</v>
          </cell>
          <cell r="W1771">
            <v>35</v>
          </cell>
          <cell r="X1771">
            <v>45627</v>
          </cell>
        </row>
        <row r="1772">
          <cell r="A1772" t="str">
            <v>725844</v>
          </cell>
          <cell r="B1772" t="str">
            <v xml:space="preserve">A. HADI WIJAYA  A.P  </v>
          </cell>
          <cell r="C1772" t="str">
            <v>11</v>
          </cell>
          <cell r="D1772" t="str">
            <v>01/04/2003</v>
          </cell>
          <cell r="E1772" t="str">
            <v>TEK. INT. AREA-A</v>
          </cell>
          <cell r="F1772" t="str">
            <v>11</v>
          </cell>
          <cell r="G1772" t="str">
            <v>31/12/2000</v>
          </cell>
          <cell r="H1772">
            <v>25805</v>
          </cell>
          <cell r="I1772" t="str">
            <v>0000055545</v>
          </cell>
          <cell r="J1772" t="str">
            <v>D1</v>
          </cell>
          <cell r="K1772" t="str">
            <v>AKA INST&amp;ELKA I</v>
          </cell>
          <cell r="L1772" t="str">
            <v>PLAJU</v>
          </cell>
          <cell r="M1772" t="str">
            <v>20/07/1992</v>
          </cell>
          <cell r="N1772" t="str">
            <v>E13A30</v>
          </cell>
          <cell r="O1772" t="str">
            <v>PEM-II</v>
          </cell>
          <cell r="P1772">
            <v>5</v>
          </cell>
          <cell r="Q1772">
            <v>4</v>
          </cell>
          <cell r="R1772">
            <v>5</v>
          </cell>
          <cell r="S1772">
            <v>13.333333333333334</v>
          </cell>
          <cell r="T1772">
            <v>4</v>
          </cell>
          <cell r="U1772">
            <v>4</v>
          </cell>
          <cell r="V1772">
            <v>0</v>
          </cell>
          <cell r="W1772">
            <v>34</v>
          </cell>
          <cell r="X1772">
            <v>45894</v>
          </cell>
        </row>
        <row r="1773">
          <cell r="A1773" t="str">
            <v>725852</v>
          </cell>
          <cell r="B1773" t="str">
            <v xml:space="preserve">ABDUSSALAM  A.MA  </v>
          </cell>
          <cell r="C1773" t="str">
            <v>12</v>
          </cell>
          <cell r="D1773" t="str">
            <v>01/04/2001</v>
          </cell>
          <cell r="E1773" t="str">
            <v>OPR. RWC &amp; CT S.GERONG</v>
          </cell>
          <cell r="F1773" t="str">
            <v>11</v>
          </cell>
          <cell r="G1773" t="str">
            <v>01/04/2001</v>
          </cell>
          <cell r="H1773">
            <v>25216</v>
          </cell>
          <cell r="I1773" t="str">
            <v>0000056555</v>
          </cell>
          <cell r="J1773" t="str">
            <v>D2</v>
          </cell>
          <cell r="K1773" t="str">
            <v>AKA UTILITIES II</v>
          </cell>
          <cell r="L1773" t="str">
            <v>PLAJU</v>
          </cell>
          <cell r="M1773" t="str">
            <v>20/07/1992</v>
          </cell>
          <cell r="N1773" t="str">
            <v>E13118</v>
          </cell>
          <cell r="O1773" t="str">
            <v>U T L</v>
          </cell>
          <cell r="P1773">
            <v>5</v>
          </cell>
          <cell r="Q1773">
            <v>5</v>
          </cell>
          <cell r="R1773">
            <v>5</v>
          </cell>
          <cell r="S1773">
            <v>15</v>
          </cell>
          <cell r="T1773">
            <v>5</v>
          </cell>
          <cell r="U1773">
            <v>3</v>
          </cell>
          <cell r="V1773">
            <v>-1</v>
          </cell>
          <cell r="W1773">
            <v>35</v>
          </cell>
          <cell r="X1773">
            <v>45304</v>
          </cell>
        </row>
        <row r="1774">
          <cell r="A1774" t="str">
            <v>725869</v>
          </cell>
          <cell r="B1774" t="str">
            <v xml:space="preserve">ADRIANTO  A.P  </v>
          </cell>
          <cell r="C1774" t="str">
            <v>11</v>
          </cell>
          <cell r="D1774" t="str">
            <v>01/10/2003</v>
          </cell>
          <cell r="E1774" t="str">
            <v>OPR. BB MGC - KOD</v>
          </cell>
          <cell r="F1774" t="str">
            <v>11</v>
          </cell>
          <cell r="G1774" t="str">
            <v>03/01/2000</v>
          </cell>
          <cell r="H1774">
            <v>24783</v>
          </cell>
          <cell r="I1774" t="str">
            <v>0000055554</v>
          </cell>
          <cell r="J1774" t="str">
            <v>D1</v>
          </cell>
          <cell r="K1774" t="str">
            <v>AKA PENGOL/KIL.I</v>
          </cell>
          <cell r="L1774" t="str">
            <v>PLAJU</v>
          </cell>
          <cell r="M1774" t="str">
            <v>20/07/1992</v>
          </cell>
          <cell r="N1774" t="str">
            <v>E13111</v>
          </cell>
          <cell r="O1774" t="str">
            <v>CD &amp; GP</v>
          </cell>
          <cell r="P1774">
            <v>5</v>
          </cell>
          <cell r="Q1774">
            <v>5</v>
          </cell>
          <cell r="R1774">
            <v>4</v>
          </cell>
          <cell r="S1774">
            <v>13.333333333333334</v>
          </cell>
          <cell r="T1774">
            <v>4</v>
          </cell>
          <cell r="U1774">
            <v>4</v>
          </cell>
          <cell r="V1774">
            <v>0</v>
          </cell>
          <cell r="W1774">
            <v>37</v>
          </cell>
          <cell r="X1774">
            <v>44872</v>
          </cell>
        </row>
        <row r="1775">
          <cell r="A1775" t="str">
            <v>725877</v>
          </cell>
          <cell r="B1775" t="str">
            <v xml:space="preserve">AFRIAWAN  S.T  </v>
          </cell>
          <cell r="C1775" t="str">
            <v>11</v>
          </cell>
          <cell r="D1775" t="str">
            <v>01/04/2003</v>
          </cell>
          <cell r="E1775" t="str">
            <v>OPR. MESPA</v>
          </cell>
          <cell r="F1775" t="str">
            <v>11</v>
          </cell>
          <cell r="G1775" t="str">
            <v>01/03/2000</v>
          </cell>
          <cell r="H1775">
            <v>25685</v>
          </cell>
          <cell r="I1775" t="str">
            <v>0000045655</v>
          </cell>
          <cell r="J1775" t="str">
            <v>S1</v>
          </cell>
          <cell r="K1775" t="str">
            <v>TEKNIK KIMIA</v>
          </cell>
          <cell r="L1775" t="str">
            <v>PLAJU</v>
          </cell>
          <cell r="M1775" t="str">
            <v>20/07/1992</v>
          </cell>
          <cell r="N1775" t="str">
            <v>E13410</v>
          </cell>
          <cell r="O1775" t="str">
            <v>PK. LAT &amp; ADM</v>
          </cell>
          <cell r="P1775">
            <v>6</v>
          </cell>
          <cell r="Q1775">
            <v>5</v>
          </cell>
          <cell r="R1775">
            <v>5</v>
          </cell>
          <cell r="S1775">
            <v>16.666666666666668</v>
          </cell>
          <cell r="T1775">
            <v>7</v>
          </cell>
          <cell r="U1775">
            <v>4</v>
          </cell>
          <cell r="V1775">
            <v>0</v>
          </cell>
          <cell r="W1775">
            <v>34</v>
          </cell>
          <cell r="X1775">
            <v>45774</v>
          </cell>
        </row>
        <row r="1776">
          <cell r="A1776" t="str">
            <v>725893</v>
          </cell>
          <cell r="B1776" t="str">
            <v xml:space="preserve">AGUS MARUF  ST  </v>
          </cell>
          <cell r="C1776" t="str">
            <v>12</v>
          </cell>
          <cell r="D1776" t="str">
            <v>01/04/2000</v>
          </cell>
          <cell r="E1776" t="str">
            <v>OPR. HP &amp; FO</v>
          </cell>
          <cell r="F1776" t="str">
            <v>11</v>
          </cell>
          <cell r="G1776" t="str">
            <v>03/01/2000</v>
          </cell>
          <cell r="H1776">
            <v>26157</v>
          </cell>
          <cell r="I1776" t="str">
            <v>0000056655</v>
          </cell>
          <cell r="J1776" t="str">
            <v>S1</v>
          </cell>
          <cell r="K1776" t="str">
            <v>TEKNIK KIMIA</v>
          </cell>
          <cell r="L1776" t="str">
            <v>PLAJU</v>
          </cell>
          <cell r="M1776" t="str">
            <v>20/07/1992</v>
          </cell>
          <cell r="N1776" t="str">
            <v>E13111</v>
          </cell>
          <cell r="O1776" t="str">
            <v>CD &amp; GP</v>
          </cell>
          <cell r="P1776">
            <v>6</v>
          </cell>
          <cell r="Q1776">
            <v>5</v>
          </cell>
          <cell r="R1776">
            <v>5</v>
          </cell>
          <cell r="S1776">
            <v>16.666666666666668</v>
          </cell>
          <cell r="T1776">
            <v>7</v>
          </cell>
          <cell r="U1776">
            <v>4</v>
          </cell>
          <cell r="V1776">
            <v>-1</v>
          </cell>
          <cell r="W1776">
            <v>33</v>
          </cell>
          <cell r="X1776">
            <v>46246</v>
          </cell>
        </row>
        <row r="1777">
          <cell r="A1777" t="str">
            <v>725909</v>
          </cell>
          <cell r="B1777" t="str">
            <v xml:space="preserve">AGUS MARTONO  A.MA  </v>
          </cell>
          <cell r="C1777" t="str">
            <v>12</v>
          </cell>
          <cell r="D1777" t="str">
            <v>01/04/1999</v>
          </cell>
          <cell r="E1777" t="str">
            <v>PMK. PANEL</v>
          </cell>
          <cell r="F1777" t="str">
            <v>10</v>
          </cell>
          <cell r="G1777" t="str">
            <v>22/07/2002</v>
          </cell>
          <cell r="H1777">
            <v>25655</v>
          </cell>
          <cell r="I1777" t="str">
            <v>0000056655</v>
          </cell>
          <cell r="J1777" t="str">
            <v>D2</v>
          </cell>
          <cell r="K1777" t="str">
            <v>AKA PENGOL/KIL.II</v>
          </cell>
          <cell r="L1777" t="str">
            <v>SUNGAI GERONG</v>
          </cell>
          <cell r="M1777" t="str">
            <v>20/07/1992</v>
          </cell>
          <cell r="N1777" t="str">
            <v>E13112</v>
          </cell>
          <cell r="O1777" t="str">
            <v>CD &amp; L</v>
          </cell>
          <cell r="P1777">
            <v>6</v>
          </cell>
          <cell r="Q1777">
            <v>5</v>
          </cell>
          <cell r="R1777">
            <v>5</v>
          </cell>
          <cell r="S1777">
            <v>16.666666666666668</v>
          </cell>
          <cell r="T1777">
            <v>5</v>
          </cell>
          <cell r="U1777">
            <v>2</v>
          </cell>
          <cell r="V1777">
            <v>-2</v>
          </cell>
          <cell r="W1777">
            <v>34</v>
          </cell>
          <cell r="X1777">
            <v>45744</v>
          </cell>
        </row>
        <row r="1778">
          <cell r="A1778" t="str">
            <v>725925</v>
          </cell>
          <cell r="B1778" t="str">
            <v xml:space="preserve">ALFIAN TORI  A.P  </v>
          </cell>
          <cell r="C1778" t="str">
            <v>12</v>
          </cell>
          <cell r="D1778" t="str">
            <v>01/04/2000</v>
          </cell>
          <cell r="E1778" t="str">
            <v>TESTER JAGA LAB TA/PTA</v>
          </cell>
          <cell r="F1778" t="str">
            <v>11</v>
          </cell>
          <cell r="G1778" t="str">
            <v>03/01/2000</v>
          </cell>
          <cell r="H1778">
            <v>25275</v>
          </cell>
          <cell r="I1778" t="str">
            <v>0000065445</v>
          </cell>
          <cell r="J1778" t="str">
            <v>D1</v>
          </cell>
          <cell r="K1778" t="str">
            <v>AKA LAB I</v>
          </cell>
          <cell r="L1778" t="str">
            <v>PLAJU</v>
          </cell>
          <cell r="M1778" t="str">
            <v>20/07/1992</v>
          </cell>
          <cell r="N1778" t="str">
            <v>E13140</v>
          </cell>
          <cell r="O1778" t="str">
            <v>LABORATORIUM</v>
          </cell>
          <cell r="P1778">
            <v>4</v>
          </cell>
          <cell r="Q1778">
            <v>4</v>
          </cell>
          <cell r="R1778">
            <v>5</v>
          </cell>
          <cell r="S1778">
            <v>11.666666666666666</v>
          </cell>
          <cell r="T1778">
            <v>4</v>
          </cell>
          <cell r="U1778">
            <v>4</v>
          </cell>
          <cell r="V1778">
            <v>-1</v>
          </cell>
          <cell r="W1778">
            <v>35</v>
          </cell>
          <cell r="X1778">
            <v>45364</v>
          </cell>
        </row>
        <row r="1779">
          <cell r="A1779" t="str">
            <v>725933</v>
          </cell>
          <cell r="B1779" t="str">
            <v xml:space="preserve">ANDI ANTO  A.MA  </v>
          </cell>
          <cell r="C1779" t="str">
            <v>11</v>
          </cell>
          <cell r="D1779" t="str">
            <v>01/10/2002</v>
          </cell>
          <cell r="E1779" t="str">
            <v>PMK. JAGA PK</v>
          </cell>
          <cell r="F1779" t="str">
            <v>10</v>
          </cell>
          <cell r="G1779" t="str">
            <v>01/10/2003</v>
          </cell>
          <cell r="H1779">
            <v>25907</v>
          </cell>
          <cell r="I1779" t="str">
            <v>0000046646</v>
          </cell>
          <cell r="J1779" t="str">
            <v>D2</v>
          </cell>
          <cell r="K1779" t="str">
            <v>AKA F &amp; S II</v>
          </cell>
          <cell r="L1779" t="str">
            <v>PLAJU</v>
          </cell>
          <cell r="M1779" t="str">
            <v>20/07/1992</v>
          </cell>
          <cell r="N1779" t="str">
            <v>E13410</v>
          </cell>
          <cell r="O1779" t="str">
            <v>PK. LAT &amp; ADM</v>
          </cell>
          <cell r="P1779">
            <v>6</v>
          </cell>
          <cell r="Q1779">
            <v>4</v>
          </cell>
          <cell r="R1779">
            <v>6</v>
          </cell>
          <cell r="S1779">
            <v>16.666666666666668</v>
          </cell>
          <cell r="T1779">
            <v>5</v>
          </cell>
          <cell r="U1779">
            <v>1</v>
          </cell>
          <cell r="V1779">
            <v>-1</v>
          </cell>
          <cell r="W1779">
            <v>34</v>
          </cell>
          <cell r="X1779">
            <v>45996</v>
          </cell>
        </row>
        <row r="1780">
          <cell r="A1780" t="str">
            <v>725941</v>
          </cell>
          <cell r="B1780" t="str">
            <v xml:space="preserve">ANDI WISAKSONO  A.MA  </v>
          </cell>
          <cell r="C1780" t="str">
            <v>11</v>
          </cell>
          <cell r="D1780" t="str">
            <v>01/04/2002</v>
          </cell>
          <cell r="E1780" t="str">
            <v>PMK. FCCU</v>
          </cell>
          <cell r="F1780" t="str">
            <v>10</v>
          </cell>
          <cell r="G1780" t="str">
            <v>03/01/2000</v>
          </cell>
          <cell r="H1780">
            <v>25050</v>
          </cell>
          <cell r="I1780" t="str">
            <v>0000056665</v>
          </cell>
          <cell r="J1780" t="str">
            <v>D2</v>
          </cell>
          <cell r="K1780" t="str">
            <v>AKA PENGOL/KIL II</v>
          </cell>
          <cell r="L1780" t="str">
            <v>SUNGAI GERONG</v>
          </cell>
          <cell r="M1780" t="str">
            <v>20/07/1992</v>
          </cell>
          <cell r="N1780" t="str">
            <v>E13112</v>
          </cell>
          <cell r="O1780" t="str">
            <v>CD &amp; L</v>
          </cell>
          <cell r="P1780">
            <v>6</v>
          </cell>
          <cell r="Q1780">
            <v>6</v>
          </cell>
          <cell r="R1780">
            <v>5</v>
          </cell>
          <cell r="S1780">
            <v>18.333333333333332</v>
          </cell>
          <cell r="T1780">
            <v>5</v>
          </cell>
          <cell r="U1780">
            <v>4</v>
          </cell>
          <cell r="V1780">
            <v>-1</v>
          </cell>
          <cell r="W1780">
            <v>36</v>
          </cell>
          <cell r="X1780">
            <v>45138</v>
          </cell>
        </row>
        <row r="1781">
          <cell r="A1781" t="str">
            <v>725958</v>
          </cell>
          <cell r="B1781" t="str">
            <v xml:space="preserve">ANDY SYARIFUDIN  A.MD  </v>
          </cell>
          <cell r="C1781" t="str">
            <v>11</v>
          </cell>
          <cell r="D1781" t="str">
            <v>01/04/2002</v>
          </cell>
          <cell r="E1781" t="str">
            <v>OPR. FGC</v>
          </cell>
          <cell r="F1781" t="str">
            <v>11</v>
          </cell>
          <cell r="G1781" t="str">
            <v>03/01/2000</v>
          </cell>
          <cell r="H1781">
            <v>25847</v>
          </cell>
          <cell r="I1781" t="str">
            <v>0000065555</v>
          </cell>
          <cell r="J1781" t="str">
            <v>D2</v>
          </cell>
          <cell r="K1781" t="str">
            <v>AKA PENGOL/KIL.III</v>
          </cell>
          <cell r="L1781" t="str">
            <v>SUNGAI GERONG</v>
          </cell>
          <cell r="M1781" t="str">
            <v>20/07/1992</v>
          </cell>
          <cell r="N1781" t="str">
            <v>E13112</v>
          </cell>
          <cell r="O1781" t="str">
            <v>CD &amp; L</v>
          </cell>
          <cell r="P1781">
            <v>5</v>
          </cell>
          <cell r="Q1781">
            <v>5</v>
          </cell>
          <cell r="R1781">
            <v>5</v>
          </cell>
          <cell r="S1781">
            <v>15</v>
          </cell>
          <cell r="T1781">
            <v>5</v>
          </cell>
          <cell r="U1781">
            <v>4</v>
          </cell>
          <cell r="V1781">
            <v>0</v>
          </cell>
          <cell r="W1781">
            <v>34</v>
          </cell>
          <cell r="X1781">
            <v>45936</v>
          </cell>
        </row>
        <row r="1782">
          <cell r="A1782" t="str">
            <v>725966</v>
          </cell>
          <cell r="B1782" t="str">
            <v xml:space="preserve">ARIFIN  A.MA  </v>
          </cell>
          <cell r="C1782" t="str">
            <v>12</v>
          </cell>
          <cell r="D1782" t="str">
            <v>01/04/1999</v>
          </cell>
          <cell r="E1782" t="str">
            <v>OPR. TANK RPM 4/7</v>
          </cell>
          <cell r="F1782" t="str">
            <v>11</v>
          </cell>
          <cell r="G1782" t="str">
            <v>03/01/2000</v>
          </cell>
          <cell r="H1782">
            <v>26276</v>
          </cell>
          <cell r="I1782" t="str">
            <v>0000045555</v>
          </cell>
          <cell r="J1782" t="str">
            <v>D2</v>
          </cell>
          <cell r="K1782" t="str">
            <v>AKA PENGOL/KIL.II</v>
          </cell>
          <cell r="L1782" t="str">
            <v>SUNGAI GERONG</v>
          </cell>
          <cell r="M1782" t="str">
            <v>20/07/1992</v>
          </cell>
          <cell r="N1782" t="str">
            <v>E13119</v>
          </cell>
          <cell r="O1782" t="str">
            <v>I T P</v>
          </cell>
          <cell r="P1782">
            <v>5</v>
          </cell>
          <cell r="Q1782">
            <v>5</v>
          </cell>
          <cell r="R1782">
            <v>5</v>
          </cell>
          <cell r="S1782">
            <v>15</v>
          </cell>
          <cell r="T1782">
            <v>5</v>
          </cell>
          <cell r="U1782">
            <v>4</v>
          </cell>
          <cell r="V1782">
            <v>-1</v>
          </cell>
          <cell r="W1782">
            <v>33</v>
          </cell>
          <cell r="X1782">
            <v>46365</v>
          </cell>
        </row>
        <row r="1783">
          <cell r="A1783" t="str">
            <v>725974</v>
          </cell>
          <cell r="B1783" t="str">
            <v xml:space="preserve">AZHARUDDIN  A.P  </v>
          </cell>
          <cell r="C1783" t="str">
            <v>12</v>
          </cell>
          <cell r="D1783" t="str">
            <v>01/10/2000</v>
          </cell>
          <cell r="E1783" t="str">
            <v>OPR. FUEL PS - 2</v>
          </cell>
          <cell r="F1783" t="str">
            <v>11</v>
          </cell>
          <cell r="G1783" t="str">
            <v>03/01/2000</v>
          </cell>
          <cell r="H1783">
            <v>25152</v>
          </cell>
          <cell r="I1783" t="str">
            <v>0000055655</v>
          </cell>
          <cell r="J1783" t="str">
            <v>D1</v>
          </cell>
          <cell r="K1783" t="str">
            <v>AKA UTILITIES I</v>
          </cell>
          <cell r="L1783" t="str">
            <v>PLAJU</v>
          </cell>
          <cell r="M1783" t="str">
            <v>20/07/1992</v>
          </cell>
          <cell r="N1783" t="str">
            <v>E13118</v>
          </cell>
          <cell r="O1783" t="str">
            <v>U T L</v>
          </cell>
          <cell r="P1783">
            <v>6</v>
          </cell>
          <cell r="Q1783">
            <v>5</v>
          </cell>
          <cell r="R1783">
            <v>5</v>
          </cell>
          <cell r="S1783">
            <v>16.666666666666668</v>
          </cell>
          <cell r="T1783">
            <v>4</v>
          </cell>
          <cell r="U1783">
            <v>4</v>
          </cell>
          <cell r="V1783">
            <v>-1</v>
          </cell>
          <cell r="W1783">
            <v>36</v>
          </cell>
          <cell r="X1783">
            <v>45240</v>
          </cell>
        </row>
        <row r="1784">
          <cell r="A1784" t="str">
            <v>725982</v>
          </cell>
          <cell r="B1784" t="str">
            <v xml:space="preserve">AZWAR FAZAL    </v>
          </cell>
          <cell r="C1784" t="str">
            <v>11</v>
          </cell>
          <cell r="D1784" t="str">
            <v>01/10/2003</v>
          </cell>
          <cell r="E1784" t="str">
            <v>TESTER JAGA LAB PP</v>
          </cell>
          <cell r="F1784" t="str">
            <v>11</v>
          </cell>
          <cell r="G1784" t="str">
            <v>03/01/2000</v>
          </cell>
          <cell r="H1784">
            <v>24989</v>
          </cell>
          <cell r="I1784" t="str">
            <v>0000045565</v>
          </cell>
          <cell r="J1784" t="str">
            <v>SMA</v>
          </cell>
          <cell r="K1784" t="str">
            <v>S.M.A / FISIKA</v>
          </cell>
          <cell r="L1784" t="str">
            <v>PLAJU</v>
          </cell>
          <cell r="M1784" t="str">
            <v>20/07/1992</v>
          </cell>
          <cell r="N1784" t="str">
            <v>E13140</v>
          </cell>
          <cell r="O1784" t="str">
            <v>LABORATORIUM</v>
          </cell>
          <cell r="P1784">
            <v>5</v>
          </cell>
          <cell r="Q1784">
            <v>6</v>
          </cell>
          <cell r="R1784">
            <v>5</v>
          </cell>
          <cell r="S1784">
            <v>16.666666666666668</v>
          </cell>
          <cell r="T1784">
            <v>3</v>
          </cell>
          <cell r="U1784">
            <v>4</v>
          </cell>
          <cell r="V1784">
            <v>0</v>
          </cell>
          <cell r="W1784">
            <v>36</v>
          </cell>
          <cell r="X1784">
            <v>45077</v>
          </cell>
        </row>
        <row r="1785">
          <cell r="A1785" t="str">
            <v>725999</v>
          </cell>
          <cell r="B1785" t="str">
            <v xml:space="preserve">BENY RUDY GULTOM  A.MA  </v>
          </cell>
          <cell r="C1785" t="str">
            <v>12</v>
          </cell>
          <cell r="D1785" t="str">
            <v>01/04/2001</v>
          </cell>
          <cell r="E1785" t="str">
            <v>OPR. FUEL &amp; AC PS-1</v>
          </cell>
          <cell r="F1785" t="str">
            <v>11</v>
          </cell>
          <cell r="G1785" t="str">
            <v>01/04/2002</v>
          </cell>
          <cell r="H1785">
            <v>24809</v>
          </cell>
          <cell r="I1785" t="str">
            <v>0000056655</v>
          </cell>
          <cell r="J1785" t="str">
            <v>D2</v>
          </cell>
          <cell r="K1785" t="str">
            <v>AKA UTILITIES II</v>
          </cell>
          <cell r="L1785" t="str">
            <v>PLAJU</v>
          </cell>
          <cell r="M1785" t="str">
            <v>20/07/1992</v>
          </cell>
          <cell r="N1785" t="str">
            <v>E13118</v>
          </cell>
          <cell r="O1785" t="str">
            <v>U T L</v>
          </cell>
          <cell r="P1785">
            <v>6</v>
          </cell>
          <cell r="Q1785">
            <v>5</v>
          </cell>
          <cell r="R1785">
            <v>5</v>
          </cell>
          <cell r="S1785">
            <v>16.666666666666668</v>
          </cell>
          <cell r="T1785">
            <v>5</v>
          </cell>
          <cell r="U1785">
            <v>2</v>
          </cell>
          <cell r="V1785">
            <v>-1</v>
          </cell>
          <cell r="W1785">
            <v>37</v>
          </cell>
          <cell r="X1785">
            <v>44898</v>
          </cell>
        </row>
        <row r="1786">
          <cell r="A1786" t="str">
            <v>726005</v>
          </cell>
          <cell r="B1786" t="str">
            <v xml:space="preserve">BERRY CANDY  A.MA  </v>
          </cell>
          <cell r="C1786" t="str">
            <v>11</v>
          </cell>
          <cell r="D1786" t="str">
            <v>01/04/2003</v>
          </cell>
          <cell r="E1786" t="str">
            <v>PMK. HARIAN LAB SG</v>
          </cell>
          <cell r="F1786" t="str">
            <v>10</v>
          </cell>
          <cell r="G1786" t="str">
            <v>16/08/2000</v>
          </cell>
          <cell r="H1786">
            <v>25468</v>
          </cell>
          <cell r="I1786" t="str">
            <v>0000055554</v>
          </cell>
          <cell r="J1786" t="str">
            <v>D2</v>
          </cell>
          <cell r="K1786" t="str">
            <v>AKA LAB II</v>
          </cell>
          <cell r="L1786" t="str">
            <v>SUNGAI GERONG</v>
          </cell>
          <cell r="M1786" t="str">
            <v>20/07/1992</v>
          </cell>
          <cell r="N1786" t="str">
            <v>E13140</v>
          </cell>
          <cell r="O1786" t="str">
            <v>LABORATORIUM</v>
          </cell>
          <cell r="P1786">
            <v>5</v>
          </cell>
          <cell r="Q1786">
            <v>5</v>
          </cell>
          <cell r="R1786">
            <v>4</v>
          </cell>
          <cell r="S1786">
            <v>13.333333333333334</v>
          </cell>
          <cell r="T1786">
            <v>5</v>
          </cell>
          <cell r="U1786">
            <v>4</v>
          </cell>
          <cell r="V1786">
            <v>-1</v>
          </cell>
          <cell r="W1786">
            <v>35</v>
          </cell>
          <cell r="X1786">
            <v>45557</v>
          </cell>
        </row>
        <row r="1787">
          <cell r="A1787" t="str">
            <v>726013</v>
          </cell>
          <cell r="B1787" t="str">
            <v xml:space="preserve">BRATA MENGGALA  ST  </v>
          </cell>
          <cell r="C1787" t="str">
            <v>11</v>
          </cell>
          <cell r="D1787" t="str">
            <v>01/10/2002</v>
          </cell>
          <cell r="E1787" t="str">
            <v>PMK. H2 PLANT</v>
          </cell>
          <cell r="F1787" t="str">
            <v>10</v>
          </cell>
          <cell r="G1787" t="str">
            <v>08/08/2003</v>
          </cell>
          <cell r="H1787">
            <v>24795</v>
          </cell>
          <cell r="I1787" t="str">
            <v>0000056666</v>
          </cell>
          <cell r="J1787" t="str">
            <v>S1</v>
          </cell>
          <cell r="K1787" t="str">
            <v>TEKNIK MESIN</v>
          </cell>
          <cell r="L1787" t="str">
            <v>PLAJU</v>
          </cell>
          <cell r="M1787" t="str">
            <v>20/07/1992</v>
          </cell>
          <cell r="N1787" t="str">
            <v>E13132</v>
          </cell>
          <cell r="O1787" t="str">
            <v>TA/PTA</v>
          </cell>
          <cell r="P1787">
            <v>6</v>
          </cell>
          <cell r="Q1787">
            <v>6</v>
          </cell>
          <cell r="R1787">
            <v>6</v>
          </cell>
          <cell r="S1787">
            <v>20</v>
          </cell>
          <cell r="T1787">
            <v>7</v>
          </cell>
          <cell r="U1787">
            <v>1</v>
          </cell>
          <cell r="V1787">
            <v>-1</v>
          </cell>
          <cell r="W1787">
            <v>37</v>
          </cell>
          <cell r="X1787">
            <v>44884</v>
          </cell>
        </row>
        <row r="1788">
          <cell r="A1788" t="str">
            <v>726021</v>
          </cell>
          <cell r="B1788" t="str">
            <v xml:space="preserve">BUDI HARTONO  A.MD  </v>
          </cell>
          <cell r="C1788" t="str">
            <v>12</v>
          </cell>
          <cell r="D1788" t="str">
            <v>01/10/1999</v>
          </cell>
          <cell r="E1788" t="str">
            <v>TEK.ROT.EQ. AREA-B</v>
          </cell>
          <cell r="F1788" t="str">
            <v>10</v>
          </cell>
          <cell r="G1788" t="str">
            <v>31/12/2000</v>
          </cell>
          <cell r="H1788">
            <v>25900</v>
          </cell>
          <cell r="I1788" t="str">
            <v>0000055555</v>
          </cell>
          <cell r="J1788" t="str">
            <v>D2</v>
          </cell>
          <cell r="K1788" t="str">
            <v>AKA MESIN III</v>
          </cell>
          <cell r="L1788" t="str">
            <v>PLAJU</v>
          </cell>
          <cell r="M1788" t="str">
            <v>20/07/1992</v>
          </cell>
          <cell r="N1788" t="str">
            <v>E13A20</v>
          </cell>
          <cell r="O1788" t="str">
            <v>PEM-I</v>
          </cell>
          <cell r="P1788">
            <v>5</v>
          </cell>
          <cell r="Q1788">
            <v>5</v>
          </cell>
          <cell r="R1788">
            <v>5</v>
          </cell>
          <cell r="S1788">
            <v>15</v>
          </cell>
          <cell r="T1788">
            <v>5</v>
          </cell>
          <cell r="U1788">
            <v>4</v>
          </cell>
          <cell r="V1788">
            <v>-2</v>
          </cell>
          <cell r="W1788">
            <v>34</v>
          </cell>
          <cell r="X1788">
            <v>45989</v>
          </cell>
        </row>
        <row r="1789">
          <cell r="A1789" t="str">
            <v>726038</v>
          </cell>
          <cell r="B1789" t="str">
            <v xml:space="preserve">CHANDRA YASA  A.P  </v>
          </cell>
          <cell r="C1789" t="str">
            <v>11</v>
          </cell>
          <cell r="D1789" t="str">
            <v>01/04/2003</v>
          </cell>
          <cell r="E1789" t="str">
            <v>OPR. STAB - 3</v>
          </cell>
          <cell r="F1789" t="str">
            <v>11</v>
          </cell>
          <cell r="G1789" t="str">
            <v>03/01/2000</v>
          </cell>
          <cell r="H1789">
            <v>24490</v>
          </cell>
          <cell r="I1789" t="str">
            <v>0000055556</v>
          </cell>
          <cell r="J1789" t="str">
            <v>D1</v>
          </cell>
          <cell r="K1789" t="str">
            <v>AKA PENGOL/KIL.I</v>
          </cell>
          <cell r="L1789" t="str">
            <v>SUNGAI GERONG</v>
          </cell>
          <cell r="M1789" t="str">
            <v>20/07/1992</v>
          </cell>
          <cell r="N1789" t="str">
            <v>E13112</v>
          </cell>
          <cell r="O1789" t="str">
            <v>CD &amp; L</v>
          </cell>
          <cell r="P1789">
            <v>5</v>
          </cell>
          <cell r="Q1789">
            <v>5</v>
          </cell>
          <cell r="R1789">
            <v>6</v>
          </cell>
          <cell r="S1789">
            <v>16.666666666666668</v>
          </cell>
          <cell r="T1789">
            <v>4</v>
          </cell>
          <cell r="U1789">
            <v>4</v>
          </cell>
          <cell r="V1789">
            <v>0</v>
          </cell>
          <cell r="W1789">
            <v>37</v>
          </cell>
          <cell r="X1789">
            <v>44579</v>
          </cell>
        </row>
        <row r="1790">
          <cell r="A1790" t="str">
            <v>726054</v>
          </cell>
          <cell r="B1790" t="str">
            <v xml:space="preserve">DAROJI  A.P  </v>
          </cell>
          <cell r="C1790" t="str">
            <v>12</v>
          </cell>
          <cell r="D1790" t="str">
            <v>01/10/2000</v>
          </cell>
          <cell r="E1790" t="str">
            <v>OPR. DWP SG</v>
          </cell>
          <cell r="F1790" t="str">
            <v>11</v>
          </cell>
          <cell r="G1790" t="str">
            <v>01/04/2002</v>
          </cell>
          <cell r="H1790">
            <v>26249</v>
          </cell>
          <cell r="I1790" t="str">
            <v>0000056555</v>
          </cell>
          <cell r="J1790" t="str">
            <v>D1</v>
          </cell>
          <cell r="K1790" t="str">
            <v>AKA UTILITIES I</v>
          </cell>
          <cell r="L1790" t="str">
            <v>SUNGAI GERONG</v>
          </cell>
          <cell r="M1790" t="str">
            <v>20/07/1992</v>
          </cell>
          <cell r="N1790" t="str">
            <v>E13118</v>
          </cell>
          <cell r="O1790" t="str">
            <v>U T L</v>
          </cell>
          <cell r="P1790">
            <v>5</v>
          </cell>
          <cell r="Q1790">
            <v>5</v>
          </cell>
          <cell r="R1790">
            <v>5</v>
          </cell>
          <cell r="S1790">
            <v>15</v>
          </cell>
          <cell r="T1790">
            <v>4</v>
          </cell>
          <cell r="U1790">
            <v>2</v>
          </cell>
          <cell r="V1790">
            <v>-1</v>
          </cell>
          <cell r="W1790">
            <v>33</v>
          </cell>
          <cell r="X1790">
            <v>46338</v>
          </cell>
        </row>
        <row r="1791">
          <cell r="A1791" t="str">
            <v>726062</v>
          </cell>
          <cell r="B1791" t="str">
            <v xml:space="preserve">DEDI ASPIDENY  A.P  </v>
          </cell>
          <cell r="C1791" t="str">
            <v>12</v>
          </cell>
          <cell r="D1791" t="str">
            <v>01/04/2000</v>
          </cell>
          <cell r="E1791" t="str">
            <v>PWS. OPTIMASI &amp; LOSS NBM,PETKIM &amp; UTL</v>
          </cell>
          <cell r="F1791" t="str">
            <v>09</v>
          </cell>
          <cell r="G1791" t="str">
            <v>01/09/2003</v>
          </cell>
          <cell r="H1791">
            <v>25732</v>
          </cell>
          <cell r="I1791" t="str">
            <v>0000056555</v>
          </cell>
          <cell r="J1791" t="str">
            <v>D1</v>
          </cell>
          <cell r="K1791" t="str">
            <v>AKA PENGOL/KIL.I</v>
          </cell>
          <cell r="L1791" t="str">
            <v>PLAJU</v>
          </cell>
          <cell r="M1791" t="str">
            <v>20/07/1992</v>
          </cell>
          <cell r="N1791" t="str">
            <v>E13210</v>
          </cell>
          <cell r="O1791" t="str">
            <v>REN BB PROD&amp;EKON</v>
          </cell>
          <cell r="P1791">
            <v>5</v>
          </cell>
          <cell r="Q1791">
            <v>5</v>
          </cell>
          <cell r="R1791">
            <v>5</v>
          </cell>
          <cell r="S1791">
            <v>15</v>
          </cell>
          <cell r="T1791">
            <v>4</v>
          </cell>
          <cell r="U1791">
            <v>1</v>
          </cell>
          <cell r="V1791">
            <v>-3</v>
          </cell>
          <cell r="W1791">
            <v>34</v>
          </cell>
          <cell r="X1791">
            <v>45821</v>
          </cell>
        </row>
        <row r="1792">
          <cell r="A1792" t="str">
            <v>726079</v>
          </cell>
          <cell r="B1792" t="str">
            <v xml:space="preserve">DEDY SUGIANTO  S.T.  </v>
          </cell>
          <cell r="C1792" t="str">
            <v>12</v>
          </cell>
          <cell r="D1792" t="str">
            <v>01/04/2000</v>
          </cell>
          <cell r="E1792" t="str">
            <v>OPR. AREA II CDU-V</v>
          </cell>
          <cell r="F1792" t="str">
            <v>11</v>
          </cell>
          <cell r="G1792" t="str">
            <v>01/07/2001</v>
          </cell>
          <cell r="H1792">
            <v>24964</v>
          </cell>
          <cell r="I1792" t="str">
            <v>0000056655</v>
          </cell>
          <cell r="J1792" t="str">
            <v>S1</v>
          </cell>
          <cell r="K1792" t="str">
            <v>TEKNIK MESIN</v>
          </cell>
          <cell r="L1792" t="str">
            <v>PLAJU</v>
          </cell>
          <cell r="M1792" t="str">
            <v>20/07/1992</v>
          </cell>
          <cell r="N1792" t="str">
            <v>E13111</v>
          </cell>
          <cell r="O1792" t="str">
            <v>CD &amp; GP</v>
          </cell>
          <cell r="P1792">
            <v>6</v>
          </cell>
          <cell r="Q1792">
            <v>5</v>
          </cell>
          <cell r="R1792">
            <v>5</v>
          </cell>
          <cell r="S1792">
            <v>16.666666666666668</v>
          </cell>
          <cell r="T1792">
            <v>7</v>
          </cell>
          <cell r="U1792">
            <v>3</v>
          </cell>
          <cell r="V1792">
            <v>-1</v>
          </cell>
          <cell r="W1792">
            <v>36</v>
          </cell>
          <cell r="X1792">
            <v>45052</v>
          </cell>
        </row>
        <row r="1793">
          <cell r="A1793" t="str">
            <v>726087</v>
          </cell>
          <cell r="B1793" t="str">
            <v xml:space="preserve">DJAMHARI EFFENDY  A.MA  </v>
          </cell>
          <cell r="C1793" t="str">
            <v>12</v>
          </cell>
          <cell r="D1793" t="str">
            <v>01/10/2000</v>
          </cell>
          <cell r="E1793" t="str">
            <v>OPR. BFW PS - 1</v>
          </cell>
          <cell r="F1793" t="str">
            <v>11</v>
          </cell>
          <cell r="G1793" t="str">
            <v>03/01/2000</v>
          </cell>
          <cell r="H1793">
            <v>24659</v>
          </cell>
          <cell r="I1793" t="str">
            <v>0000055655</v>
          </cell>
          <cell r="J1793" t="str">
            <v>D2</v>
          </cell>
          <cell r="K1793" t="str">
            <v>AKA UTILITIES II</v>
          </cell>
          <cell r="L1793" t="str">
            <v>PLAJU</v>
          </cell>
          <cell r="M1793" t="str">
            <v>20/07/1992</v>
          </cell>
          <cell r="N1793" t="str">
            <v>E13118</v>
          </cell>
          <cell r="O1793" t="str">
            <v>U T L</v>
          </cell>
          <cell r="P1793">
            <v>6</v>
          </cell>
          <cell r="Q1793">
            <v>5</v>
          </cell>
          <cell r="R1793">
            <v>5</v>
          </cell>
          <cell r="S1793">
            <v>16.666666666666668</v>
          </cell>
          <cell r="T1793">
            <v>5</v>
          </cell>
          <cell r="U1793">
            <v>4</v>
          </cell>
          <cell r="V1793">
            <v>-1</v>
          </cell>
          <cell r="W1793">
            <v>37</v>
          </cell>
          <cell r="X1793">
            <v>44748</v>
          </cell>
        </row>
        <row r="1794">
          <cell r="A1794" t="str">
            <v>726095</v>
          </cell>
          <cell r="B1794" t="str">
            <v xml:space="preserve">EDY SUARNO  ST  </v>
          </cell>
          <cell r="C1794" t="str">
            <v>12</v>
          </cell>
          <cell r="D1794" t="str">
            <v>01/04/2000</v>
          </cell>
          <cell r="E1794" t="str">
            <v>TESTER LAB LIND LINK</v>
          </cell>
          <cell r="F1794" t="str">
            <v>11</v>
          </cell>
          <cell r="G1794" t="str">
            <v>03/01/2000</v>
          </cell>
          <cell r="H1794">
            <v>25680</v>
          </cell>
          <cell r="I1794" t="str">
            <v>0000065565</v>
          </cell>
          <cell r="J1794" t="str">
            <v>S1</v>
          </cell>
          <cell r="K1794" t="str">
            <v>TEKNIK KIMIA</v>
          </cell>
          <cell r="L1794" t="str">
            <v>PLAJU</v>
          </cell>
          <cell r="M1794" t="str">
            <v>20/07/1992</v>
          </cell>
          <cell r="N1794" t="str">
            <v>E13140</v>
          </cell>
          <cell r="O1794" t="str">
            <v>LABORATORIUM</v>
          </cell>
          <cell r="P1794">
            <v>5</v>
          </cell>
          <cell r="Q1794">
            <v>6</v>
          </cell>
          <cell r="R1794">
            <v>5</v>
          </cell>
          <cell r="S1794">
            <v>16.666666666666668</v>
          </cell>
          <cell r="T1794">
            <v>7</v>
          </cell>
          <cell r="U1794">
            <v>4</v>
          </cell>
          <cell r="V1794">
            <v>-1</v>
          </cell>
          <cell r="W1794">
            <v>34</v>
          </cell>
          <cell r="X1794">
            <v>45769</v>
          </cell>
        </row>
        <row r="1795">
          <cell r="A1795" t="str">
            <v>726119</v>
          </cell>
          <cell r="B1795" t="str">
            <v xml:space="preserve">EDDY SYAHRIAL    </v>
          </cell>
          <cell r="C1795" t="str">
            <v>11</v>
          </cell>
          <cell r="D1795" t="str">
            <v>01/10/2003</v>
          </cell>
          <cell r="E1795" t="str">
            <v>PMK. F R H  PTA</v>
          </cell>
          <cell r="F1795" t="str">
            <v>10</v>
          </cell>
          <cell r="G1795" t="str">
            <v>16/09/2002</v>
          </cell>
          <cell r="H1795">
            <v>26156</v>
          </cell>
          <cell r="I1795" t="str">
            <v>0000075655</v>
          </cell>
          <cell r="J1795" t="str">
            <v>SMA</v>
          </cell>
          <cell r="K1795" t="str">
            <v>SMA - BIOLOGIE</v>
          </cell>
          <cell r="L1795" t="str">
            <v>PLAJU</v>
          </cell>
          <cell r="M1795" t="str">
            <v>20/07/1992</v>
          </cell>
          <cell r="N1795" t="str">
            <v>E13132</v>
          </cell>
          <cell r="O1795" t="str">
            <v>TA/PTA</v>
          </cell>
          <cell r="P1795">
            <v>6</v>
          </cell>
          <cell r="Q1795">
            <v>5</v>
          </cell>
          <cell r="R1795">
            <v>5</v>
          </cell>
          <cell r="S1795">
            <v>16.666666666666668</v>
          </cell>
          <cell r="T1795">
            <v>3</v>
          </cell>
          <cell r="U1795">
            <v>2</v>
          </cell>
          <cell r="V1795">
            <v>-1</v>
          </cell>
          <cell r="W1795">
            <v>33</v>
          </cell>
          <cell r="X1795">
            <v>46245</v>
          </cell>
        </row>
        <row r="1796">
          <cell r="A1796" t="str">
            <v>726135</v>
          </cell>
          <cell r="B1796" t="str">
            <v xml:space="preserve">ENDANG SURYADI  A.P  </v>
          </cell>
          <cell r="C1796" t="str">
            <v>11</v>
          </cell>
          <cell r="D1796" t="str">
            <v>01/04/2003</v>
          </cell>
          <cell r="E1796" t="str">
            <v>OPR. FGC</v>
          </cell>
          <cell r="F1796" t="str">
            <v>11</v>
          </cell>
          <cell r="G1796" t="str">
            <v>03/01/2000</v>
          </cell>
          <cell r="H1796">
            <v>24896</v>
          </cell>
          <cell r="I1796" t="str">
            <v>0000055655</v>
          </cell>
          <cell r="J1796" t="str">
            <v>D1</v>
          </cell>
          <cell r="K1796" t="str">
            <v>AKA PENGOL/KIL.I</v>
          </cell>
          <cell r="L1796" t="str">
            <v>SUNGAI GERONG</v>
          </cell>
          <cell r="M1796" t="str">
            <v>20/07/1992</v>
          </cell>
          <cell r="N1796" t="str">
            <v>E13112</v>
          </cell>
          <cell r="O1796" t="str">
            <v>CD &amp; L</v>
          </cell>
          <cell r="P1796">
            <v>6</v>
          </cell>
          <cell r="Q1796">
            <v>5</v>
          </cell>
          <cell r="R1796">
            <v>5</v>
          </cell>
          <cell r="S1796">
            <v>16.666666666666668</v>
          </cell>
          <cell r="T1796">
            <v>4</v>
          </cell>
          <cell r="U1796">
            <v>4</v>
          </cell>
          <cell r="V1796">
            <v>0</v>
          </cell>
          <cell r="W1796">
            <v>36</v>
          </cell>
          <cell r="X1796">
            <v>44985</v>
          </cell>
        </row>
        <row r="1797">
          <cell r="A1797" t="str">
            <v>726151</v>
          </cell>
          <cell r="B1797" t="str">
            <v xml:space="preserve">FAKHRUROZIE,  A.P  </v>
          </cell>
          <cell r="C1797" t="str">
            <v>11</v>
          </cell>
          <cell r="D1797" t="str">
            <v>01/04/2003</v>
          </cell>
          <cell r="E1797" t="str">
            <v>OPR. FG &amp; SYSTEM</v>
          </cell>
          <cell r="F1797" t="str">
            <v>11</v>
          </cell>
          <cell r="G1797" t="str">
            <v>03/01/2000</v>
          </cell>
          <cell r="H1797">
            <v>25328</v>
          </cell>
          <cell r="I1797" t="str">
            <v>0000065555</v>
          </cell>
          <cell r="J1797" t="str">
            <v>D1</v>
          </cell>
          <cell r="K1797" t="str">
            <v>AKA PENGOL/KIL.I</v>
          </cell>
          <cell r="L1797" t="str">
            <v>SUNGAI GERONG</v>
          </cell>
          <cell r="M1797" t="str">
            <v>20/07/1992</v>
          </cell>
          <cell r="N1797" t="str">
            <v>E13112</v>
          </cell>
          <cell r="O1797" t="str">
            <v>CD &amp; L</v>
          </cell>
          <cell r="P1797">
            <v>5</v>
          </cell>
          <cell r="Q1797">
            <v>5</v>
          </cell>
          <cell r="R1797">
            <v>5</v>
          </cell>
          <cell r="S1797">
            <v>15</v>
          </cell>
          <cell r="T1797">
            <v>4</v>
          </cell>
          <cell r="U1797">
            <v>4</v>
          </cell>
          <cell r="V1797">
            <v>0</v>
          </cell>
          <cell r="W1797">
            <v>35</v>
          </cell>
          <cell r="X1797">
            <v>45417</v>
          </cell>
        </row>
        <row r="1798">
          <cell r="A1798" t="str">
            <v>726168</v>
          </cell>
          <cell r="B1798" t="str">
            <v xml:space="preserve">FERRY OKTOWIJAYA  ST  </v>
          </cell>
          <cell r="C1798" t="str">
            <v>12</v>
          </cell>
          <cell r="D1798" t="str">
            <v>01/04/2002</v>
          </cell>
          <cell r="E1798" t="str">
            <v>OPR. FIELD REFORMING</v>
          </cell>
          <cell r="F1798" t="str">
            <v>11</v>
          </cell>
          <cell r="G1798" t="str">
            <v>03/01/2000</v>
          </cell>
          <cell r="H1798">
            <v>26210</v>
          </cell>
          <cell r="I1798" t="str">
            <v>0000055565</v>
          </cell>
          <cell r="J1798" t="str">
            <v>S1</v>
          </cell>
          <cell r="K1798" t="str">
            <v>TEKNIK KIMIA</v>
          </cell>
          <cell r="L1798" t="str">
            <v>PLAJU</v>
          </cell>
          <cell r="M1798" t="str">
            <v>20/07/1992</v>
          </cell>
          <cell r="N1798" t="str">
            <v>E13111</v>
          </cell>
          <cell r="O1798" t="str">
            <v>CD &amp; GP</v>
          </cell>
          <cell r="P1798">
            <v>5</v>
          </cell>
          <cell r="Q1798">
            <v>6</v>
          </cell>
          <cell r="R1798">
            <v>5</v>
          </cell>
          <cell r="S1798">
            <v>16.666666666666668</v>
          </cell>
          <cell r="T1798">
            <v>7</v>
          </cell>
          <cell r="U1798">
            <v>4</v>
          </cell>
          <cell r="V1798">
            <v>-1</v>
          </cell>
          <cell r="W1798">
            <v>33</v>
          </cell>
          <cell r="X1798">
            <v>46299</v>
          </cell>
        </row>
        <row r="1799">
          <cell r="A1799" t="str">
            <v>726176</v>
          </cell>
          <cell r="B1799" t="str">
            <v xml:space="preserve">HARYANI  S.T  </v>
          </cell>
          <cell r="C1799" t="str">
            <v>11</v>
          </cell>
          <cell r="D1799" t="str">
            <v>01/10/2002</v>
          </cell>
          <cell r="E1799" t="str">
            <v>TEK.ROT.EQ. AREA-B</v>
          </cell>
          <cell r="F1799" t="str">
            <v>10</v>
          </cell>
          <cell r="G1799" t="str">
            <v>31/12/2000</v>
          </cell>
          <cell r="H1799">
            <v>24758</v>
          </cell>
          <cell r="I1799" t="str">
            <v>0000056656</v>
          </cell>
          <cell r="J1799" t="str">
            <v>S1</v>
          </cell>
          <cell r="K1799" t="str">
            <v>TEKNIK MESIN</v>
          </cell>
          <cell r="L1799" t="str">
            <v>PLAJU</v>
          </cell>
          <cell r="M1799" t="str">
            <v>20/07/1992</v>
          </cell>
          <cell r="N1799" t="str">
            <v>E13A30</v>
          </cell>
          <cell r="O1799" t="str">
            <v>PEM-II</v>
          </cell>
          <cell r="P1799">
            <v>6</v>
          </cell>
          <cell r="Q1799">
            <v>5</v>
          </cell>
          <cell r="R1799">
            <v>6</v>
          </cell>
          <cell r="S1799">
            <v>18.333333333333332</v>
          </cell>
          <cell r="T1799">
            <v>7</v>
          </cell>
          <cell r="U1799">
            <v>4</v>
          </cell>
          <cell r="V1799">
            <v>-1</v>
          </cell>
          <cell r="W1799">
            <v>37</v>
          </cell>
          <cell r="X1799">
            <v>44847</v>
          </cell>
        </row>
        <row r="1800">
          <cell r="A1800" t="str">
            <v>726192</v>
          </cell>
          <cell r="B1800" t="str">
            <v xml:space="preserve">HERMAN KUSNADI  A.MA  </v>
          </cell>
          <cell r="C1800" t="str">
            <v>12</v>
          </cell>
          <cell r="D1800" t="str">
            <v>01/04/2000</v>
          </cell>
          <cell r="E1800" t="str">
            <v>PMK. PANTAU &amp; DATA</v>
          </cell>
          <cell r="F1800" t="str">
            <v>10</v>
          </cell>
          <cell r="G1800" t="str">
            <v>03/01/2000</v>
          </cell>
          <cell r="H1800">
            <v>24474</v>
          </cell>
          <cell r="I1800" t="str">
            <v>0000055545</v>
          </cell>
          <cell r="J1800" t="str">
            <v>D2</v>
          </cell>
          <cell r="K1800" t="str">
            <v>AKA F &amp; S II</v>
          </cell>
          <cell r="L1800" t="str">
            <v>PLAJU</v>
          </cell>
          <cell r="M1800" t="str">
            <v>20/07/1992</v>
          </cell>
          <cell r="N1800" t="str">
            <v>E13430</v>
          </cell>
          <cell r="O1800" t="str">
            <v>LL</v>
          </cell>
          <cell r="P1800">
            <v>5</v>
          </cell>
          <cell r="Q1800">
            <v>4</v>
          </cell>
          <cell r="R1800">
            <v>5</v>
          </cell>
          <cell r="S1800">
            <v>13.333333333333334</v>
          </cell>
          <cell r="T1800">
            <v>5</v>
          </cell>
          <cell r="U1800">
            <v>4</v>
          </cell>
          <cell r="V1800">
            <v>-2</v>
          </cell>
          <cell r="W1800">
            <v>37</v>
          </cell>
          <cell r="X1800">
            <v>44563</v>
          </cell>
        </row>
        <row r="1801">
          <cell r="A1801" t="str">
            <v>726208</v>
          </cell>
          <cell r="B1801" t="str">
            <v xml:space="preserve">HIFNI IRAPATI  A.MA  </v>
          </cell>
          <cell r="C1801" t="str">
            <v>12</v>
          </cell>
          <cell r="D1801" t="str">
            <v>01/10/1999</v>
          </cell>
          <cell r="E1801" t="str">
            <v>PMK. LAB BBM PL</v>
          </cell>
          <cell r="F1801" t="str">
            <v>10</v>
          </cell>
          <cell r="G1801" t="str">
            <v>16/08/2000</v>
          </cell>
          <cell r="H1801">
            <v>25465</v>
          </cell>
          <cell r="I1801" t="str">
            <v>0000056556</v>
          </cell>
          <cell r="J1801" t="str">
            <v>D2</v>
          </cell>
          <cell r="K1801" t="str">
            <v>AKA LAB II</v>
          </cell>
          <cell r="L1801" t="str">
            <v>PLAJU</v>
          </cell>
          <cell r="M1801" t="str">
            <v>20/07/1992</v>
          </cell>
          <cell r="N1801" t="str">
            <v>E13140</v>
          </cell>
          <cell r="O1801" t="str">
            <v>LABORATORIUM</v>
          </cell>
          <cell r="P1801">
            <v>5</v>
          </cell>
          <cell r="Q1801">
            <v>5</v>
          </cell>
          <cell r="R1801">
            <v>6</v>
          </cell>
          <cell r="S1801">
            <v>16.666666666666668</v>
          </cell>
          <cell r="T1801">
            <v>5</v>
          </cell>
          <cell r="U1801">
            <v>4</v>
          </cell>
          <cell r="V1801">
            <v>-2</v>
          </cell>
          <cell r="W1801">
            <v>35</v>
          </cell>
          <cell r="X1801">
            <v>45554</v>
          </cell>
        </row>
        <row r="1802">
          <cell r="A1802" t="str">
            <v>726216</v>
          </cell>
          <cell r="B1802" t="str">
            <v xml:space="preserve">HUSNIL FIKRI  ST  </v>
          </cell>
          <cell r="C1802" t="str">
            <v>12</v>
          </cell>
          <cell r="D1802" t="str">
            <v>01/04/2001</v>
          </cell>
          <cell r="E1802" t="str">
            <v>OPR. AREA I CD V</v>
          </cell>
          <cell r="F1802" t="str">
            <v>11</v>
          </cell>
          <cell r="G1802" t="str">
            <v>03/01/2000</v>
          </cell>
          <cell r="H1802">
            <v>24708</v>
          </cell>
          <cell r="I1802" t="str">
            <v>0000066566</v>
          </cell>
          <cell r="J1802" t="str">
            <v>S1</v>
          </cell>
          <cell r="K1802" t="str">
            <v>TEKNIK KIMIA</v>
          </cell>
          <cell r="L1802" t="str">
            <v>PLAJU</v>
          </cell>
          <cell r="M1802" t="str">
            <v>20/07/1992</v>
          </cell>
          <cell r="N1802" t="str">
            <v>E13111</v>
          </cell>
          <cell r="O1802" t="str">
            <v>CD &amp; GP</v>
          </cell>
          <cell r="P1802">
            <v>5</v>
          </cell>
          <cell r="Q1802">
            <v>6</v>
          </cell>
          <cell r="R1802">
            <v>6</v>
          </cell>
          <cell r="S1802">
            <v>18.333333333333332</v>
          </cell>
          <cell r="T1802">
            <v>7</v>
          </cell>
          <cell r="U1802">
            <v>4</v>
          </cell>
          <cell r="V1802">
            <v>-1</v>
          </cell>
          <cell r="W1802">
            <v>37</v>
          </cell>
          <cell r="X1802">
            <v>44797</v>
          </cell>
        </row>
        <row r="1803">
          <cell r="A1803" t="str">
            <v>726224</v>
          </cell>
          <cell r="B1803" t="str">
            <v xml:space="preserve">IMAN HADIWIJAYA  A.P  </v>
          </cell>
          <cell r="C1803" t="str">
            <v>11</v>
          </cell>
          <cell r="D1803" t="str">
            <v>01/10/2002</v>
          </cell>
          <cell r="E1803" t="str">
            <v>OPR. SECTION 000 - 200</v>
          </cell>
          <cell r="F1803" t="str">
            <v>11</v>
          </cell>
          <cell r="G1803" t="str">
            <v>16/09/2002</v>
          </cell>
          <cell r="H1803">
            <v>25100</v>
          </cell>
          <cell r="I1803" t="str">
            <v>0000055656</v>
          </cell>
          <cell r="J1803" t="str">
            <v>D1</v>
          </cell>
          <cell r="K1803" t="str">
            <v>AKA PENGOL/KIL.I</v>
          </cell>
          <cell r="L1803" t="str">
            <v>PLAJU</v>
          </cell>
          <cell r="M1803" t="str">
            <v>20/07/1992</v>
          </cell>
          <cell r="N1803" t="str">
            <v>E13131</v>
          </cell>
          <cell r="O1803" t="str">
            <v>P P</v>
          </cell>
          <cell r="P1803">
            <v>6</v>
          </cell>
          <cell r="Q1803">
            <v>5</v>
          </cell>
          <cell r="R1803">
            <v>6</v>
          </cell>
          <cell r="S1803">
            <v>18.333333333333332</v>
          </cell>
          <cell r="T1803">
            <v>4</v>
          </cell>
          <cell r="U1803">
            <v>2</v>
          </cell>
          <cell r="V1803">
            <v>0</v>
          </cell>
          <cell r="W1803">
            <v>36</v>
          </cell>
          <cell r="X1803">
            <v>45188</v>
          </cell>
        </row>
        <row r="1804">
          <cell r="A1804" t="str">
            <v>726249</v>
          </cell>
          <cell r="B1804" t="str">
            <v xml:space="preserve">INDRA GUNAWAN  A.MA  </v>
          </cell>
          <cell r="C1804" t="str">
            <v>11</v>
          </cell>
          <cell r="D1804" t="str">
            <v>01/04/2003</v>
          </cell>
          <cell r="E1804" t="str">
            <v>PMK. JAGA LAB SG</v>
          </cell>
          <cell r="F1804" t="str">
            <v>10</v>
          </cell>
          <cell r="G1804" t="str">
            <v>16/08/2000</v>
          </cell>
          <cell r="H1804">
            <v>26355</v>
          </cell>
          <cell r="I1804" t="str">
            <v>0000045554</v>
          </cell>
          <cell r="J1804" t="str">
            <v>D2</v>
          </cell>
          <cell r="K1804" t="str">
            <v>AKA LAB II</v>
          </cell>
          <cell r="L1804" t="str">
            <v>SUNGAI GERONG</v>
          </cell>
          <cell r="M1804" t="str">
            <v>20/07/1992</v>
          </cell>
          <cell r="N1804" t="str">
            <v>E13140</v>
          </cell>
          <cell r="O1804" t="str">
            <v>LABORATORIUM</v>
          </cell>
          <cell r="P1804">
            <v>5</v>
          </cell>
          <cell r="Q1804">
            <v>5</v>
          </cell>
          <cell r="R1804">
            <v>4</v>
          </cell>
          <cell r="S1804">
            <v>13.333333333333334</v>
          </cell>
          <cell r="T1804">
            <v>5</v>
          </cell>
          <cell r="U1804">
            <v>4</v>
          </cell>
          <cell r="V1804">
            <v>-1</v>
          </cell>
          <cell r="W1804">
            <v>32</v>
          </cell>
          <cell r="X1804">
            <v>46444</v>
          </cell>
        </row>
        <row r="1805">
          <cell r="A1805" t="str">
            <v>726257</v>
          </cell>
          <cell r="B1805" t="str">
            <v xml:space="preserve">ISLAHUDDIN  IR  </v>
          </cell>
          <cell r="C1805" t="str">
            <v>11</v>
          </cell>
          <cell r="D1805" t="str">
            <v>01/04/2002</v>
          </cell>
          <cell r="E1805" t="str">
            <v>PMK. F C C U</v>
          </cell>
          <cell r="F1805" t="str">
            <v>10</v>
          </cell>
          <cell r="G1805" t="str">
            <v>19/03/2003</v>
          </cell>
          <cell r="H1805">
            <v>26053</v>
          </cell>
          <cell r="I1805" t="str">
            <v>0000066655</v>
          </cell>
          <cell r="J1805" t="str">
            <v>S1</v>
          </cell>
          <cell r="K1805" t="str">
            <v>TEKNIK KIMIA</v>
          </cell>
          <cell r="L1805" t="str">
            <v>SUNGAI GERONG</v>
          </cell>
          <cell r="M1805" t="str">
            <v>20/07/1992</v>
          </cell>
          <cell r="N1805" t="str">
            <v>E13112</v>
          </cell>
          <cell r="O1805" t="str">
            <v>CD &amp; L</v>
          </cell>
          <cell r="P1805">
            <v>6</v>
          </cell>
          <cell r="Q1805">
            <v>5</v>
          </cell>
          <cell r="R1805">
            <v>5</v>
          </cell>
          <cell r="S1805">
            <v>16.666666666666668</v>
          </cell>
          <cell r="T1805">
            <v>7</v>
          </cell>
          <cell r="U1805">
            <v>1</v>
          </cell>
          <cell r="V1805">
            <v>-1</v>
          </cell>
          <cell r="W1805">
            <v>33</v>
          </cell>
          <cell r="X1805">
            <v>46142</v>
          </cell>
        </row>
        <row r="1806">
          <cell r="A1806" t="str">
            <v>726298</v>
          </cell>
          <cell r="B1806" t="str">
            <v xml:space="preserve">JONI AZWAR  A.MA  </v>
          </cell>
          <cell r="C1806" t="str">
            <v>11</v>
          </cell>
          <cell r="D1806" t="str">
            <v>01/10/2002</v>
          </cell>
          <cell r="E1806" t="str">
            <v>OPR. N2 &amp; H2 PLANT</v>
          </cell>
          <cell r="F1806" t="str">
            <v>11</v>
          </cell>
          <cell r="G1806" t="str">
            <v>16/09/2002</v>
          </cell>
          <cell r="H1806">
            <v>24649</v>
          </cell>
          <cell r="I1806" t="str">
            <v>0000055655</v>
          </cell>
          <cell r="J1806" t="str">
            <v>D3</v>
          </cell>
          <cell r="K1806" t="str">
            <v>SM TEKNIK</v>
          </cell>
          <cell r="L1806" t="str">
            <v>PLAJU</v>
          </cell>
          <cell r="M1806" t="str">
            <v>20/07/1992</v>
          </cell>
          <cell r="N1806" t="str">
            <v>E13131</v>
          </cell>
          <cell r="O1806" t="str">
            <v>P P</v>
          </cell>
          <cell r="P1806">
            <v>6</v>
          </cell>
          <cell r="Q1806">
            <v>5</v>
          </cell>
          <cell r="R1806">
            <v>5</v>
          </cell>
          <cell r="S1806">
            <v>16.666666666666668</v>
          </cell>
          <cell r="T1806">
            <v>6</v>
          </cell>
          <cell r="U1806">
            <v>2</v>
          </cell>
          <cell r="V1806">
            <v>0</v>
          </cell>
          <cell r="W1806">
            <v>37</v>
          </cell>
          <cell r="X1806">
            <v>44738</v>
          </cell>
        </row>
        <row r="1807">
          <cell r="A1807" t="str">
            <v>726435</v>
          </cell>
          <cell r="B1807" t="str">
            <v xml:space="preserve">U D I N  A.P  </v>
          </cell>
          <cell r="C1807" t="str">
            <v>11</v>
          </cell>
          <cell r="D1807" t="str">
            <v>01/04/2003</v>
          </cell>
          <cell r="E1807" t="str">
            <v>TEKNISI SCAFFOLD</v>
          </cell>
          <cell r="F1807" t="str">
            <v>11</v>
          </cell>
          <cell r="G1807" t="str">
            <v>15/07/2002</v>
          </cell>
          <cell r="H1807">
            <v>25067</v>
          </cell>
          <cell r="I1807" t="str">
            <v>0000036555</v>
          </cell>
          <cell r="J1807" t="str">
            <v>D1</v>
          </cell>
          <cell r="K1807" t="str">
            <v>AKA.I - MANAJEMEN SERVICES MIGAS</v>
          </cell>
          <cell r="L1807" t="str">
            <v>PLAJU</v>
          </cell>
          <cell r="M1807" t="str">
            <v>20/07/1992</v>
          </cell>
          <cell r="N1807" t="str">
            <v>E13A50</v>
          </cell>
          <cell r="O1807" t="str">
            <v>BENGKEL</v>
          </cell>
          <cell r="P1807">
            <v>5</v>
          </cell>
          <cell r="Q1807">
            <v>5</v>
          </cell>
          <cell r="R1807">
            <v>5</v>
          </cell>
          <cell r="S1807">
            <v>15</v>
          </cell>
          <cell r="T1807">
            <v>4</v>
          </cell>
          <cell r="U1807">
            <v>2</v>
          </cell>
          <cell r="V1807">
            <v>0</v>
          </cell>
          <cell r="W1807">
            <v>36</v>
          </cell>
          <cell r="X1807">
            <v>45155</v>
          </cell>
        </row>
        <row r="1808">
          <cell r="A1808" t="str">
            <v>726451</v>
          </cell>
          <cell r="B1808" t="str">
            <v xml:space="preserve">KAHFI  S.T  </v>
          </cell>
          <cell r="C1808" t="str">
            <v>11</v>
          </cell>
          <cell r="D1808" t="str">
            <v>01/04/2002</v>
          </cell>
          <cell r="E1808" t="str">
            <v>AST. STOCK CHECK</v>
          </cell>
          <cell r="F1808" t="str">
            <v>08</v>
          </cell>
          <cell r="G1808" t="str">
            <v>03/01/2000</v>
          </cell>
          <cell r="H1808">
            <v>25093</v>
          </cell>
          <cell r="I1808" t="str">
            <v>0000065645</v>
          </cell>
          <cell r="J1808" t="str">
            <v>S1</v>
          </cell>
          <cell r="K1808" t="str">
            <v>TEK. ELEKTRO</v>
          </cell>
          <cell r="L1808" t="str">
            <v>PLAJU</v>
          </cell>
          <cell r="M1808" t="str">
            <v>20/07/1992</v>
          </cell>
          <cell r="N1808" t="str">
            <v>E13510</v>
          </cell>
          <cell r="O1808" t="str">
            <v>PENGADAAN</v>
          </cell>
          <cell r="P1808">
            <v>6</v>
          </cell>
          <cell r="Q1808">
            <v>4</v>
          </cell>
          <cell r="R1808">
            <v>5</v>
          </cell>
          <cell r="S1808">
            <v>15</v>
          </cell>
          <cell r="T1808">
            <v>7</v>
          </cell>
          <cell r="U1808">
            <v>4</v>
          </cell>
          <cell r="V1808">
            <v>-3</v>
          </cell>
          <cell r="W1808">
            <v>36</v>
          </cell>
          <cell r="X1808">
            <v>45181</v>
          </cell>
        </row>
        <row r="1809">
          <cell r="A1809" t="str">
            <v>726468</v>
          </cell>
          <cell r="B1809" t="str">
            <v xml:space="preserve">ACHMAD SENTOSA  A.P  </v>
          </cell>
          <cell r="C1809" t="str">
            <v>11</v>
          </cell>
          <cell r="D1809" t="str">
            <v>01/04/2003</v>
          </cell>
          <cell r="E1809" t="str">
            <v>TEKNISI SCAFFOLD</v>
          </cell>
          <cell r="F1809" t="str">
            <v>11</v>
          </cell>
          <cell r="G1809" t="str">
            <v>15/07/2002</v>
          </cell>
          <cell r="H1809">
            <v>25733</v>
          </cell>
          <cell r="I1809" t="str">
            <v>0000035555</v>
          </cell>
          <cell r="J1809" t="str">
            <v>D1</v>
          </cell>
          <cell r="K1809" t="str">
            <v>AKA MJM.SERV. MIGAS I</v>
          </cell>
          <cell r="L1809" t="str">
            <v>PLAJU</v>
          </cell>
          <cell r="M1809" t="str">
            <v>20/07/1992</v>
          </cell>
          <cell r="N1809" t="str">
            <v>E13A50</v>
          </cell>
          <cell r="O1809" t="str">
            <v>BENGKEL</v>
          </cell>
          <cell r="P1809">
            <v>5</v>
          </cell>
          <cell r="Q1809">
            <v>5</v>
          </cell>
          <cell r="R1809">
            <v>5</v>
          </cell>
          <cell r="S1809">
            <v>15</v>
          </cell>
          <cell r="T1809">
            <v>4</v>
          </cell>
          <cell r="U1809">
            <v>2</v>
          </cell>
          <cell r="V1809">
            <v>0</v>
          </cell>
          <cell r="W1809">
            <v>34</v>
          </cell>
          <cell r="X1809">
            <v>45822</v>
          </cell>
        </row>
        <row r="1810">
          <cell r="A1810" t="str">
            <v>726476</v>
          </cell>
          <cell r="B1810" t="str">
            <v xml:space="preserve">YUDI JUNAEDI  A.P  </v>
          </cell>
          <cell r="C1810" t="str">
            <v>12</v>
          </cell>
          <cell r="D1810" t="str">
            <v>01/04/2000</v>
          </cell>
          <cell r="E1810" t="str">
            <v>AST. STOCK CHECK</v>
          </cell>
          <cell r="F1810" t="str">
            <v>08</v>
          </cell>
          <cell r="G1810" t="str">
            <v>03/01/2000</v>
          </cell>
          <cell r="H1810">
            <v>26076</v>
          </cell>
          <cell r="I1810" t="str">
            <v>0000065556</v>
          </cell>
          <cell r="J1810" t="str">
            <v>D1</v>
          </cell>
          <cell r="K1810" t="str">
            <v>AKA.I - MANAJEMEN SERVICES MIGAS</v>
          </cell>
          <cell r="L1810" t="str">
            <v>PLAJU</v>
          </cell>
          <cell r="M1810" t="str">
            <v>20/07/1992</v>
          </cell>
          <cell r="N1810" t="str">
            <v>E13510</v>
          </cell>
          <cell r="O1810" t="str">
            <v>PENGADAAN</v>
          </cell>
          <cell r="P1810">
            <v>5</v>
          </cell>
          <cell r="Q1810">
            <v>5</v>
          </cell>
          <cell r="R1810">
            <v>6</v>
          </cell>
          <cell r="S1810">
            <v>16.666666666666668</v>
          </cell>
          <cell r="T1810">
            <v>4</v>
          </cell>
          <cell r="U1810">
            <v>4</v>
          </cell>
          <cell r="V1810">
            <v>-4</v>
          </cell>
          <cell r="W1810">
            <v>33</v>
          </cell>
          <cell r="X1810">
            <v>46165</v>
          </cell>
        </row>
        <row r="1811">
          <cell r="A1811" t="str">
            <v>726581</v>
          </cell>
          <cell r="B1811" t="str">
            <v xml:space="preserve">INDRA MASDUKI    </v>
          </cell>
          <cell r="C1811" t="str">
            <v>12</v>
          </cell>
          <cell r="D1811" t="str">
            <v>01/10/2002</v>
          </cell>
          <cell r="E1811" t="str">
            <v>AST. PEM DATA &amp; LAPORAN</v>
          </cell>
          <cell r="F1811" t="str">
            <v>09</v>
          </cell>
          <cell r="G1811" t="str">
            <v>03/01/2000</v>
          </cell>
          <cell r="H1811">
            <v>26119</v>
          </cell>
          <cell r="I1811" t="str">
            <v>0000045655</v>
          </cell>
          <cell r="J1811" t="str">
            <v>SMK</v>
          </cell>
          <cell r="K1811" t="str">
            <v>S.T.M  MESIN</v>
          </cell>
          <cell r="L1811" t="str">
            <v>PLAJU</v>
          </cell>
          <cell r="M1811" t="str">
            <v>20/07/1992</v>
          </cell>
          <cell r="N1811" t="str">
            <v>E13510</v>
          </cell>
          <cell r="O1811" t="str">
            <v>PENGADAAN</v>
          </cell>
          <cell r="P1811">
            <v>6</v>
          </cell>
          <cell r="Q1811">
            <v>5</v>
          </cell>
          <cell r="R1811">
            <v>5</v>
          </cell>
          <cell r="S1811">
            <v>16.666666666666668</v>
          </cell>
          <cell r="T1811">
            <v>3</v>
          </cell>
          <cell r="U1811">
            <v>4</v>
          </cell>
          <cell r="V1811">
            <v>-3</v>
          </cell>
          <cell r="W1811">
            <v>33</v>
          </cell>
          <cell r="X1811">
            <v>46208</v>
          </cell>
        </row>
        <row r="1812">
          <cell r="A1812" t="str">
            <v>726598</v>
          </cell>
          <cell r="B1812" t="str">
            <v xml:space="preserve">MUJAHIDIN  A.P  </v>
          </cell>
          <cell r="C1812" t="str">
            <v>11</v>
          </cell>
          <cell r="D1812" t="str">
            <v>01/04/2002</v>
          </cell>
          <cell r="E1812" t="str">
            <v>AST. BUYER UMUM</v>
          </cell>
          <cell r="F1812" t="str">
            <v>08</v>
          </cell>
          <cell r="G1812" t="str">
            <v>03/01/2000</v>
          </cell>
          <cell r="H1812">
            <v>25916</v>
          </cell>
          <cell r="I1812" t="str">
            <v>0000066545</v>
          </cell>
          <cell r="J1812" t="str">
            <v>D1</v>
          </cell>
          <cell r="K1812" t="str">
            <v>AKA.I - MSM</v>
          </cell>
          <cell r="L1812" t="str">
            <v>PLAJU</v>
          </cell>
          <cell r="M1812" t="str">
            <v>20/07/1992</v>
          </cell>
          <cell r="N1812" t="str">
            <v>E13510</v>
          </cell>
          <cell r="O1812" t="str">
            <v>PENGADAAN</v>
          </cell>
          <cell r="P1812">
            <v>5</v>
          </cell>
          <cell r="Q1812">
            <v>4</v>
          </cell>
          <cell r="R1812">
            <v>5</v>
          </cell>
          <cell r="S1812">
            <v>13.333333333333334</v>
          </cell>
          <cell r="T1812">
            <v>4</v>
          </cell>
          <cell r="U1812">
            <v>4</v>
          </cell>
          <cell r="V1812">
            <v>-3</v>
          </cell>
          <cell r="W1812">
            <v>34</v>
          </cell>
          <cell r="X1812">
            <v>46005</v>
          </cell>
        </row>
        <row r="1813">
          <cell r="A1813" t="str">
            <v>726638</v>
          </cell>
          <cell r="B1813" t="str">
            <v xml:space="preserve">TRI SEFI NUGROHO  ST  </v>
          </cell>
          <cell r="C1813" t="str">
            <v>11</v>
          </cell>
          <cell r="D1813" t="str">
            <v>01/04/2003</v>
          </cell>
          <cell r="E1813" t="str">
            <v>AST. BUYER CHEMICAL</v>
          </cell>
          <cell r="F1813" t="str">
            <v>08</v>
          </cell>
          <cell r="G1813" t="str">
            <v>03/01/2000</v>
          </cell>
          <cell r="H1813">
            <v>25610</v>
          </cell>
          <cell r="I1813" t="str">
            <v>0000066555</v>
          </cell>
          <cell r="J1813" t="str">
            <v>S1</v>
          </cell>
          <cell r="K1813" t="str">
            <v>TEKNIK MESIN</v>
          </cell>
          <cell r="L1813" t="str">
            <v>PLAJU</v>
          </cell>
          <cell r="M1813" t="str">
            <v>20/07/1992</v>
          </cell>
          <cell r="N1813" t="str">
            <v>E13510</v>
          </cell>
          <cell r="O1813" t="str">
            <v>PENGADAAN</v>
          </cell>
          <cell r="P1813">
            <v>5</v>
          </cell>
          <cell r="Q1813">
            <v>5</v>
          </cell>
          <cell r="R1813">
            <v>5</v>
          </cell>
          <cell r="S1813">
            <v>15</v>
          </cell>
          <cell r="T1813">
            <v>7</v>
          </cell>
          <cell r="U1813">
            <v>4</v>
          </cell>
          <cell r="V1813">
            <v>-3</v>
          </cell>
          <cell r="W1813">
            <v>34</v>
          </cell>
          <cell r="X1813">
            <v>45699</v>
          </cell>
        </row>
        <row r="1814">
          <cell r="A1814" t="str">
            <v>726646</v>
          </cell>
          <cell r="B1814" t="str">
            <v xml:space="preserve">JUNAIDI  A.MA  </v>
          </cell>
          <cell r="C1814" t="str">
            <v>12</v>
          </cell>
          <cell r="D1814" t="str">
            <v>01/04/1999</v>
          </cell>
          <cell r="E1814" t="str">
            <v>TEKNISI SCAFFOLD</v>
          </cell>
          <cell r="F1814" t="str">
            <v>11</v>
          </cell>
          <cell r="G1814" t="str">
            <v>15/07/2002</v>
          </cell>
          <cell r="H1814">
            <v>25983</v>
          </cell>
          <cell r="I1814" t="str">
            <v>0000035455</v>
          </cell>
          <cell r="J1814" t="str">
            <v>D2</v>
          </cell>
          <cell r="K1814" t="str">
            <v>AKA.II - MSM</v>
          </cell>
          <cell r="L1814" t="str">
            <v>PLAJU</v>
          </cell>
          <cell r="M1814" t="str">
            <v>20/07/1992</v>
          </cell>
          <cell r="N1814" t="str">
            <v>E13A50</v>
          </cell>
          <cell r="O1814" t="str">
            <v>BENGKEL</v>
          </cell>
          <cell r="P1814">
            <v>4</v>
          </cell>
          <cell r="Q1814">
            <v>5</v>
          </cell>
          <cell r="R1814">
            <v>5</v>
          </cell>
          <cell r="S1814">
            <v>13.333333333333334</v>
          </cell>
          <cell r="T1814">
            <v>5</v>
          </cell>
          <cell r="U1814">
            <v>2</v>
          </cell>
          <cell r="V1814">
            <v>-1</v>
          </cell>
          <cell r="W1814">
            <v>33</v>
          </cell>
          <cell r="X1814">
            <v>46072</v>
          </cell>
        </row>
        <row r="1815">
          <cell r="A1815" t="str">
            <v>726654</v>
          </cell>
          <cell r="B1815" t="str">
            <v xml:space="preserve">M. AIDI PARHAT  ST  </v>
          </cell>
          <cell r="C1815" t="str">
            <v>11</v>
          </cell>
          <cell r="D1815" t="str">
            <v>01/04/2002</v>
          </cell>
          <cell r="E1815" t="str">
            <v>TEKNISI SCAFFOLD</v>
          </cell>
          <cell r="F1815" t="str">
            <v>11</v>
          </cell>
          <cell r="G1815" t="str">
            <v>15/07/2002</v>
          </cell>
          <cell r="H1815">
            <v>24769</v>
          </cell>
          <cell r="I1815" t="str">
            <v>0000056656</v>
          </cell>
          <cell r="J1815" t="str">
            <v>S1</v>
          </cell>
          <cell r="K1815" t="str">
            <v>TEKNIK MESIN</v>
          </cell>
          <cell r="L1815" t="str">
            <v>PLAJU</v>
          </cell>
          <cell r="M1815" t="str">
            <v>20/07/1992</v>
          </cell>
          <cell r="N1815" t="str">
            <v>E13A50</v>
          </cell>
          <cell r="O1815" t="str">
            <v>BENGKEL</v>
          </cell>
          <cell r="P1815">
            <v>6</v>
          </cell>
          <cell r="Q1815">
            <v>5</v>
          </cell>
          <cell r="R1815">
            <v>6</v>
          </cell>
          <cell r="S1815">
            <v>18.333333333333332</v>
          </cell>
          <cell r="T1815">
            <v>7</v>
          </cell>
          <cell r="U1815">
            <v>2</v>
          </cell>
          <cell r="V1815">
            <v>0</v>
          </cell>
          <cell r="W1815">
            <v>37</v>
          </cell>
          <cell r="X1815">
            <v>44858</v>
          </cell>
        </row>
        <row r="1816">
          <cell r="A1816" t="str">
            <v>726679</v>
          </cell>
          <cell r="B1816" t="str">
            <v xml:space="preserve">A. FATHONI ARIEF  SE  </v>
          </cell>
          <cell r="C1816" t="str">
            <v>11</v>
          </cell>
          <cell r="D1816" t="str">
            <v>01/10/2003</v>
          </cell>
          <cell r="E1816" t="str">
            <v>AST. STOCK CHECK</v>
          </cell>
          <cell r="F1816" t="str">
            <v>08</v>
          </cell>
          <cell r="G1816" t="str">
            <v>30/10/2000</v>
          </cell>
          <cell r="H1816">
            <v>25173</v>
          </cell>
          <cell r="I1816" t="str">
            <v>0000066555</v>
          </cell>
          <cell r="J1816" t="str">
            <v>S1</v>
          </cell>
          <cell r="K1816" t="str">
            <v>EKONOMI MANAGEMENT</v>
          </cell>
          <cell r="L1816" t="str">
            <v>PLAJU</v>
          </cell>
          <cell r="M1816" t="str">
            <v>20/07/1992</v>
          </cell>
          <cell r="N1816" t="str">
            <v>E13510</v>
          </cell>
          <cell r="O1816" t="str">
            <v>PENGADAAN</v>
          </cell>
          <cell r="P1816">
            <v>5</v>
          </cell>
          <cell r="Q1816">
            <v>5</v>
          </cell>
          <cell r="R1816">
            <v>5</v>
          </cell>
          <cell r="S1816">
            <v>15</v>
          </cell>
          <cell r="T1816">
            <v>7</v>
          </cell>
          <cell r="U1816">
            <v>4</v>
          </cell>
          <cell r="V1816">
            <v>-3</v>
          </cell>
          <cell r="W1816">
            <v>36</v>
          </cell>
          <cell r="X1816">
            <v>45261</v>
          </cell>
        </row>
        <row r="1817">
          <cell r="A1817" t="str">
            <v>726898</v>
          </cell>
          <cell r="B1817" t="str">
            <v xml:space="preserve">ETIKA KESUMAWARDHANI WD  SH  </v>
          </cell>
          <cell r="C1817" t="str">
            <v>05</v>
          </cell>
          <cell r="D1817" t="str">
            <v>01/04/2002</v>
          </cell>
          <cell r="E1817" t="str">
            <v>AHLI SISTEM INFORMASI</v>
          </cell>
          <cell r="F1817" t="str">
            <v>05</v>
          </cell>
          <cell r="G1817" t="str">
            <v>03/01/2000</v>
          </cell>
          <cell r="H1817">
            <v>23229</v>
          </cell>
          <cell r="I1817" t="str">
            <v>0000066655</v>
          </cell>
          <cell r="J1817" t="str">
            <v>S1</v>
          </cell>
          <cell r="K1817" t="str">
            <v>HUKUM UMUM</v>
          </cell>
          <cell r="L1817" t="str">
            <v>PLAJU</v>
          </cell>
          <cell r="M1817" t="str">
            <v>17/06/1992</v>
          </cell>
          <cell r="N1817" t="str">
            <v>E13920</v>
          </cell>
          <cell r="O1817" t="str">
            <v>BANGSIS</v>
          </cell>
          <cell r="P1817">
            <v>6</v>
          </cell>
          <cell r="Q1817">
            <v>5</v>
          </cell>
          <cell r="R1817">
            <v>5</v>
          </cell>
          <cell r="S1817">
            <v>16.666666666666668</v>
          </cell>
          <cell r="T1817">
            <v>7</v>
          </cell>
          <cell r="U1817">
            <v>4</v>
          </cell>
          <cell r="V1817">
            <v>0</v>
          </cell>
          <cell r="W1817">
            <v>41</v>
          </cell>
          <cell r="X1817">
            <v>43318</v>
          </cell>
        </row>
        <row r="1818">
          <cell r="A1818" t="str">
            <v>728614</v>
          </cell>
          <cell r="B1818" t="str">
            <v xml:space="preserve">EKO SIGIT SUKADI    </v>
          </cell>
          <cell r="C1818" t="str">
            <v>05</v>
          </cell>
          <cell r="D1818" t="str">
            <v>01/04/2002</v>
          </cell>
          <cell r="E1818" t="str">
            <v>KA. KONSOLIDASI &amp; LAPORAN</v>
          </cell>
          <cell r="F1818" t="str">
            <v>04</v>
          </cell>
          <cell r="G1818" t="str">
            <v>01/09/2003</v>
          </cell>
          <cell r="H1818">
            <v>24215</v>
          </cell>
          <cell r="I1818" t="str">
            <v>0000B55656</v>
          </cell>
          <cell r="J1818" t="str">
            <v>S1</v>
          </cell>
          <cell r="K1818" t="str">
            <v>EKONOMI AKUNTANSI</v>
          </cell>
          <cell r="L1818" t="str">
            <v>PLAJU</v>
          </cell>
          <cell r="M1818" t="str">
            <v>29/09/1992</v>
          </cell>
          <cell r="N1818" t="str">
            <v>E13810</v>
          </cell>
          <cell r="O1818" t="str">
            <v>KONTROLLER</v>
          </cell>
          <cell r="P1818">
            <v>6</v>
          </cell>
          <cell r="Q1818">
            <v>5</v>
          </cell>
          <cell r="R1818">
            <v>6</v>
          </cell>
          <cell r="S1818">
            <v>18.333333333333332</v>
          </cell>
          <cell r="T1818">
            <v>7</v>
          </cell>
          <cell r="U1818">
            <v>1</v>
          </cell>
          <cell r="V1818">
            <v>-1</v>
          </cell>
          <cell r="W1818">
            <v>38</v>
          </cell>
          <cell r="X1818">
            <v>44304</v>
          </cell>
        </row>
        <row r="1819">
          <cell r="A1819" t="str">
            <v>728663</v>
          </cell>
          <cell r="B1819" t="str">
            <v xml:space="preserve">EDWARDI  DRS AK </v>
          </cell>
          <cell r="C1819" t="str">
            <v>05</v>
          </cell>
          <cell r="D1819" t="str">
            <v>01/04/2002</v>
          </cell>
          <cell r="E1819" t="str">
            <v>KA. BAG. PERBENDAHARAAN</v>
          </cell>
          <cell r="F1819" t="str">
            <v>04</v>
          </cell>
          <cell r="G1819" t="str">
            <v>06/08/2001</v>
          </cell>
          <cell r="H1819">
            <v>22928</v>
          </cell>
          <cell r="I1819" t="str">
            <v>0000066666</v>
          </cell>
          <cell r="J1819" t="str">
            <v>S1</v>
          </cell>
          <cell r="K1819" t="str">
            <v>EKONOMI AKUNTANSI</v>
          </cell>
          <cell r="L1819" t="str">
            <v>PLAJU</v>
          </cell>
          <cell r="M1819" t="str">
            <v>29/09/1992</v>
          </cell>
          <cell r="N1819" t="str">
            <v>E13830</v>
          </cell>
          <cell r="O1819" t="str">
            <v>PERBENDAHARAAN</v>
          </cell>
          <cell r="P1819">
            <v>6</v>
          </cell>
          <cell r="Q1819">
            <v>6</v>
          </cell>
          <cell r="R1819">
            <v>6</v>
          </cell>
          <cell r="S1819">
            <v>20</v>
          </cell>
          <cell r="T1819">
            <v>7</v>
          </cell>
          <cell r="U1819">
            <v>3</v>
          </cell>
          <cell r="V1819">
            <v>-1</v>
          </cell>
          <cell r="W1819">
            <v>42</v>
          </cell>
          <cell r="X1819">
            <v>43017</v>
          </cell>
        </row>
        <row r="1820">
          <cell r="A1820" t="str">
            <v>730777</v>
          </cell>
          <cell r="B1820" t="str">
            <v xml:space="preserve">RAMLAN  SH  </v>
          </cell>
          <cell r="C1820" t="str">
            <v>06</v>
          </cell>
          <cell r="D1820" t="str">
            <v>01/04/2001</v>
          </cell>
          <cell r="E1820" t="str">
            <v>PWSU. HUBUNGAN INDUSTRIAL</v>
          </cell>
          <cell r="F1820" t="str">
            <v>05</v>
          </cell>
          <cell r="G1820" t="str">
            <v>01/12/2003</v>
          </cell>
          <cell r="H1820">
            <v>24112</v>
          </cell>
          <cell r="I1820" t="str">
            <v>0000056566</v>
          </cell>
          <cell r="J1820" t="str">
            <v>S1</v>
          </cell>
          <cell r="K1820" t="str">
            <v>HUKUM PERDATA</v>
          </cell>
          <cell r="L1820" t="str">
            <v>PLAJU</v>
          </cell>
          <cell r="M1820" t="str">
            <v>04/02/1993</v>
          </cell>
          <cell r="N1820" t="str">
            <v>E13730</v>
          </cell>
          <cell r="O1820" t="str">
            <v>H I K</v>
          </cell>
          <cell r="P1820">
            <v>5</v>
          </cell>
          <cell r="Q1820">
            <v>6</v>
          </cell>
          <cell r="R1820">
            <v>6</v>
          </cell>
          <cell r="S1820">
            <v>18.333333333333332</v>
          </cell>
          <cell r="T1820">
            <v>7</v>
          </cell>
          <cell r="U1820">
            <v>1</v>
          </cell>
          <cell r="V1820">
            <v>-1</v>
          </cell>
          <cell r="W1820">
            <v>38</v>
          </cell>
          <cell r="X1820">
            <v>44201</v>
          </cell>
        </row>
        <row r="1821">
          <cell r="A1821" t="str">
            <v>730841</v>
          </cell>
          <cell r="B1821" t="str">
            <v xml:space="preserve">SYAHRIAL  IR  </v>
          </cell>
          <cell r="C1821" t="str">
            <v>05</v>
          </cell>
          <cell r="D1821" t="str">
            <v>01/10/2003</v>
          </cell>
          <cell r="E1821" t="str">
            <v>PWS. REN. AREA-II</v>
          </cell>
          <cell r="F1821" t="str">
            <v>05</v>
          </cell>
          <cell r="G1821" t="str">
            <v>01/10/2001</v>
          </cell>
          <cell r="H1821">
            <v>24709</v>
          </cell>
          <cell r="I1821" t="str">
            <v>0000056656</v>
          </cell>
          <cell r="J1821" t="str">
            <v>S1</v>
          </cell>
          <cell r="K1821" t="str">
            <v>TEKNIK INDUSTRI</v>
          </cell>
          <cell r="L1821" t="str">
            <v>SUNGAI GERONG</v>
          </cell>
          <cell r="M1821" t="str">
            <v>04/02/1993</v>
          </cell>
          <cell r="N1821" t="str">
            <v>E13A10</v>
          </cell>
          <cell r="O1821" t="str">
            <v>PERENCANAAN</v>
          </cell>
          <cell r="P1821">
            <v>6</v>
          </cell>
          <cell r="Q1821">
            <v>5</v>
          </cell>
          <cell r="R1821">
            <v>6</v>
          </cell>
          <cell r="S1821">
            <v>18.333333333333332</v>
          </cell>
          <cell r="T1821">
            <v>7</v>
          </cell>
          <cell r="U1821">
            <v>3</v>
          </cell>
          <cell r="V1821">
            <v>0</v>
          </cell>
          <cell r="W1821">
            <v>37</v>
          </cell>
          <cell r="X1821">
            <v>44798</v>
          </cell>
        </row>
        <row r="1822">
          <cell r="A1822" t="str">
            <v>730858</v>
          </cell>
          <cell r="B1822" t="str">
            <v xml:space="preserve">NINDYA PRASETYO  IR MM. </v>
          </cell>
          <cell r="C1822" t="str">
            <v>05</v>
          </cell>
          <cell r="D1822" t="str">
            <v>01/04/2003</v>
          </cell>
          <cell r="E1822" t="str">
            <v>PWSU. OPERASI MARINE</v>
          </cell>
          <cell r="F1822" t="str">
            <v>05</v>
          </cell>
          <cell r="G1822" t="str">
            <v>01/12/2003</v>
          </cell>
          <cell r="H1822">
            <v>24052</v>
          </cell>
          <cell r="I1822" t="str">
            <v>0000055676</v>
          </cell>
          <cell r="J1822" t="str">
            <v>S2</v>
          </cell>
          <cell r="K1822" t="str">
            <v>(S2) - MAGISTER MANAJEMEN/SWD</v>
          </cell>
          <cell r="L1822" t="str">
            <v>PLAJU</v>
          </cell>
          <cell r="M1822" t="str">
            <v>04/02/1993</v>
          </cell>
          <cell r="N1822" t="str">
            <v>E13540</v>
          </cell>
          <cell r="O1822" t="str">
            <v>MARINE</v>
          </cell>
          <cell r="P1822">
            <v>6</v>
          </cell>
          <cell r="Q1822">
            <v>7</v>
          </cell>
          <cell r="R1822">
            <v>6</v>
          </cell>
          <cell r="S1822">
            <v>23.333333333333332</v>
          </cell>
          <cell r="T1822">
            <v>8</v>
          </cell>
          <cell r="U1822">
            <v>1</v>
          </cell>
          <cell r="V1822">
            <v>0</v>
          </cell>
          <cell r="W1822">
            <v>39</v>
          </cell>
          <cell r="X1822">
            <v>44141</v>
          </cell>
        </row>
        <row r="1823">
          <cell r="A1823" t="str">
            <v>730996</v>
          </cell>
          <cell r="B1823" t="str">
            <v xml:space="preserve">SUSI IRSAL PATTOPANG  SE  </v>
          </cell>
          <cell r="C1823" t="str">
            <v>06</v>
          </cell>
          <cell r="D1823" t="str">
            <v>01/10/1999</v>
          </cell>
          <cell r="E1823" t="str">
            <v>PWSU. DISTRIBUSI</v>
          </cell>
          <cell r="F1823" t="str">
            <v>05</v>
          </cell>
          <cell r="G1823" t="str">
            <v>25/10/2002</v>
          </cell>
          <cell r="H1823">
            <v>24225</v>
          </cell>
          <cell r="I1823" t="str">
            <v>0000066666</v>
          </cell>
          <cell r="J1823" t="str">
            <v>S1</v>
          </cell>
          <cell r="K1823" t="str">
            <v>EKONOMI MANAGEMENT</v>
          </cell>
          <cell r="L1823" t="str">
            <v>PLAJU</v>
          </cell>
          <cell r="M1823" t="str">
            <v>04/02/1993</v>
          </cell>
          <cell r="N1823" t="str">
            <v>E13510</v>
          </cell>
          <cell r="O1823" t="str">
            <v>PENGADAAN</v>
          </cell>
          <cell r="P1823">
            <v>6</v>
          </cell>
          <cell r="Q1823">
            <v>6</v>
          </cell>
          <cell r="R1823">
            <v>6</v>
          </cell>
          <cell r="S1823">
            <v>20</v>
          </cell>
          <cell r="T1823">
            <v>7</v>
          </cell>
          <cell r="U1823">
            <v>2</v>
          </cell>
          <cell r="V1823">
            <v>-1</v>
          </cell>
          <cell r="W1823">
            <v>38</v>
          </cell>
          <cell r="X1823">
            <v>44314</v>
          </cell>
        </row>
        <row r="1824">
          <cell r="A1824" t="str">
            <v>731157</v>
          </cell>
          <cell r="B1824" t="str">
            <v xml:space="preserve">ASSURNILA MURSYID  BSC  </v>
          </cell>
          <cell r="C1824" t="str">
            <v>07</v>
          </cell>
          <cell r="D1824" t="str">
            <v>01/10/2003</v>
          </cell>
          <cell r="E1824" t="str">
            <v>PWS. PEMASARAN</v>
          </cell>
          <cell r="F1824" t="str">
            <v>07</v>
          </cell>
          <cell r="G1824" t="str">
            <v>16/07/2002</v>
          </cell>
          <cell r="H1824">
            <v>22257</v>
          </cell>
          <cell r="I1824" t="str">
            <v>0000066666</v>
          </cell>
          <cell r="J1824" t="str">
            <v>D3</v>
          </cell>
          <cell r="K1824" t="str">
            <v>AK SEKRETARIS</v>
          </cell>
          <cell r="L1824" t="str">
            <v>PLAJU</v>
          </cell>
          <cell r="M1824" t="str">
            <v>01/02/1993</v>
          </cell>
          <cell r="N1824" t="str">
            <v>E13760</v>
          </cell>
          <cell r="O1824" t="str">
            <v>DIKLAT</v>
          </cell>
          <cell r="P1824">
            <v>6</v>
          </cell>
          <cell r="Q1824">
            <v>6</v>
          </cell>
          <cell r="R1824">
            <v>6</v>
          </cell>
          <cell r="S1824">
            <v>20</v>
          </cell>
          <cell r="T1824">
            <v>6</v>
          </cell>
          <cell r="U1824">
            <v>2</v>
          </cell>
          <cell r="V1824">
            <v>0</v>
          </cell>
          <cell r="W1824">
            <v>44</v>
          </cell>
          <cell r="X1824">
            <v>42345</v>
          </cell>
        </row>
        <row r="1825">
          <cell r="A1825" t="str">
            <v>731749</v>
          </cell>
          <cell r="B1825" t="str">
            <v xml:space="preserve">EKO RAHARJO    </v>
          </cell>
          <cell r="C1825" t="str">
            <v>13</v>
          </cell>
          <cell r="D1825" t="str">
            <v>01/04/2003</v>
          </cell>
          <cell r="E1825" t="str">
            <v>OPR. LIGHT END</v>
          </cell>
          <cell r="F1825" t="str">
            <v>11</v>
          </cell>
          <cell r="G1825" t="str">
            <v>07/09/2003</v>
          </cell>
          <cell r="H1825">
            <v>25671</v>
          </cell>
          <cell r="I1825" t="str">
            <v>0000056655</v>
          </cell>
          <cell r="J1825" t="str">
            <v>SMK</v>
          </cell>
          <cell r="K1825" t="str">
            <v>S T M / MESIN</v>
          </cell>
          <cell r="L1825" t="str">
            <v>SUNGAI GERONG</v>
          </cell>
          <cell r="M1825" t="str">
            <v>15/02/1993</v>
          </cell>
          <cell r="N1825" t="str">
            <v>E13112</v>
          </cell>
          <cell r="O1825" t="str">
            <v>CD &amp; L</v>
          </cell>
          <cell r="P1825">
            <v>6</v>
          </cell>
          <cell r="Q1825">
            <v>5</v>
          </cell>
          <cell r="R1825">
            <v>5</v>
          </cell>
          <cell r="S1825">
            <v>16.666666666666668</v>
          </cell>
          <cell r="T1825">
            <v>3</v>
          </cell>
          <cell r="U1825">
            <v>1</v>
          </cell>
          <cell r="V1825">
            <v>-2</v>
          </cell>
          <cell r="W1825">
            <v>34</v>
          </cell>
          <cell r="X1825">
            <v>45760</v>
          </cell>
        </row>
        <row r="1826">
          <cell r="A1826" t="str">
            <v>732137</v>
          </cell>
          <cell r="B1826" t="str">
            <v xml:space="preserve">ISKANDAR  ST  </v>
          </cell>
          <cell r="C1826" t="str">
            <v>12</v>
          </cell>
          <cell r="D1826" t="str">
            <v>01/04/2001</v>
          </cell>
          <cell r="E1826" t="str">
            <v>OPR. FUEL &amp; AC PS - 1</v>
          </cell>
          <cell r="F1826" t="str">
            <v>11</v>
          </cell>
          <cell r="G1826" t="str">
            <v>03/01/2000</v>
          </cell>
          <cell r="H1826">
            <v>25749</v>
          </cell>
          <cell r="I1826" t="str">
            <v>0000056556</v>
          </cell>
          <cell r="J1826" t="str">
            <v>S1</v>
          </cell>
          <cell r="K1826" t="str">
            <v>TEKNIK KIMIA</v>
          </cell>
          <cell r="L1826" t="str">
            <v>PLAJU</v>
          </cell>
          <cell r="M1826" t="str">
            <v>15/02/1993</v>
          </cell>
          <cell r="N1826" t="str">
            <v>E13118</v>
          </cell>
          <cell r="O1826" t="str">
            <v>U T L</v>
          </cell>
          <cell r="P1826">
            <v>5</v>
          </cell>
          <cell r="Q1826">
            <v>5</v>
          </cell>
          <cell r="R1826">
            <v>6</v>
          </cell>
          <cell r="S1826">
            <v>16.666666666666668</v>
          </cell>
          <cell r="T1826">
            <v>7</v>
          </cell>
          <cell r="U1826">
            <v>4</v>
          </cell>
          <cell r="V1826">
            <v>-1</v>
          </cell>
          <cell r="W1826">
            <v>34</v>
          </cell>
          <cell r="X1826">
            <v>45838</v>
          </cell>
        </row>
        <row r="1827">
          <cell r="A1827" t="str">
            <v>732145</v>
          </cell>
          <cell r="B1827" t="str">
            <v xml:space="preserve">KHAIRIL ANWAR  A.P  </v>
          </cell>
          <cell r="C1827" t="str">
            <v>11</v>
          </cell>
          <cell r="D1827" t="str">
            <v>01/04/2003</v>
          </cell>
          <cell r="E1827" t="str">
            <v>OPR. STAB-3</v>
          </cell>
          <cell r="F1827" t="str">
            <v>11</v>
          </cell>
          <cell r="G1827" t="str">
            <v>01/01/2001</v>
          </cell>
          <cell r="H1827">
            <v>26525</v>
          </cell>
          <cell r="I1827" t="str">
            <v>0000065665</v>
          </cell>
          <cell r="J1827" t="str">
            <v>D1</v>
          </cell>
          <cell r="K1827" t="str">
            <v>AKA UTILITIES I</v>
          </cell>
          <cell r="L1827" t="str">
            <v>SUNGAI GERONG</v>
          </cell>
          <cell r="M1827" t="str">
            <v>15/02/1993</v>
          </cell>
          <cell r="N1827" t="str">
            <v>E13112</v>
          </cell>
          <cell r="O1827" t="str">
            <v>CD &amp; L</v>
          </cell>
          <cell r="P1827">
            <v>6</v>
          </cell>
          <cell r="Q1827">
            <v>6</v>
          </cell>
          <cell r="R1827">
            <v>5</v>
          </cell>
          <cell r="S1827">
            <v>18.333333333333332</v>
          </cell>
          <cell r="T1827">
            <v>4</v>
          </cell>
          <cell r="U1827">
            <v>3</v>
          </cell>
          <cell r="V1827">
            <v>0</v>
          </cell>
          <cell r="W1827">
            <v>32</v>
          </cell>
          <cell r="X1827">
            <v>46613</v>
          </cell>
        </row>
        <row r="1828">
          <cell r="A1828" t="str">
            <v>732153</v>
          </cell>
          <cell r="B1828" t="str">
            <v xml:space="preserve">HERY APRISAL MUFTI  AP  </v>
          </cell>
          <cell r="C1828" t="str">
            <v>11</v>
          </cell>
          <cell r="D1828" t="str">
            <v>01/04/2003</v>
          </cell>
          <cell r="E1828" t="str">
            <v>OPR. FG &amp; SYSTEM</v>
          </cell>
          <cell r="F1828" t="str">
            <v>11</v>
          </cell>
          <cell r="G1828" t="str">
            <v>03/01/2000</v>
          </cell>
          <cell r="H1828">
            <v>26404</v>
          </cell>
          <cell r="I1828" t="str">
            <v>0000066665</v>
          </cell>
          <cell r="J1828" t="str">
            <v>D1</v>
          </cell>
          <cell r="K1828" t="str">
            <v>AKA PENGOL/KIL I</v>
          </cell>
          <cell r="L1828" t="str">
            <v>SUNGAI GERONG</v>
          </cell>
          <cell r="M1828" t="str">
            <v>15/02/1993</v>
          </cell>
          <cell r="N1828" t="str">
            <v>E13112</v>
          </cell>
          <cell r="O1828" t="str">
            <v>CD &amp; L</v>
          </cell>
          <cell r="P1828">
            <v>6</v>
          </cell>
          <cell r="Q1828">
            <v>6</v>
          </cell>
          <cell r="R1828">
            <v>5</v>
          </cell>
          <cell r="S1828">
            <v>18.333333333333332</v>
          </cell>
          <cell r="T1828">
            <v>4</v>
          </cell>
          <cell r="U1828">
            <v>4</v>
          </cell>
          <cell r="V1828">
            <v>0</v>
          </cell>
          <cell r="W1828">
            <v>32</v>
          </cell>
          <cell r="X1828">
            <v>46492</v>
          </cell>
        </row>
        <row r="1829">
          <cell r="A1829" t="str">
            <v>732161</v>
          </cell>
          <cell r="B1829" t="str">
            <v xml:space="preserve">M. POLTAK SITOMPUL  AP  </v>
          </cell>
          <cell r="C1829" t="str">
            <v>11</v>
          </cell>
          <cell r="D1829" t="str">
            <v>01/10/2003</v>
          </cell>
          <cell r="E1829" t="str">
            <v>OPR. LPG HAND</v>
          </cell>
          <cell r="F1829" t="str">
            <v>11</v>
          </cell>
          <cell r="G1829" t="str">
            <v>03/01/2000</v>
          </cell>
          <cell r="H1829">
            <v>26290</v>
          </cell>
          <cell r="I1829" t="str">
            <v>0000065555</v>
          </cell>
          <cell r="J1829" t="str">
            <v>D1</v>
          </cell>
          <cell r="K1829" t="str">
            <v>AKA PENGOL/KIL.I</v>
          </cell>
          <cell r="L1829" t="str">
            <v>SUNGAI GERONG</v>
          </cell>
          <cell r="M1829" t="str">
            <v>15/02/1993</v>
          </cell>
          <cell r="N1829" t="str">
            <v>E13112</v>
          </cell>
          <cell r="O1829" t="str">
            <v>CD &amp; L</v>
          </cell>
          <cell r="P1829">
            <v>5</v>
          </cell>
          <cell r="Q1829">
            <v>5</v>
          </cell>
          <cell r="R1829">
            <v>5</v>
          </cell>
          <cell r="S1829">
            <v>15</v>
          </cell>
          <cell r="T1829">
            <v>4</v>
          </cell>
          <cell r="U1829">
            <v>4</v>
          </cell>
          <cell r="V1829">
            <v>0</v>
          </cell>
          <cell r="W1829">
            <v>33</v>
          </cell>
          <cell r="X1829">
            <v>46379</v>
          </cell>
        </row>
        <row r="1830">
          <cell r="A1830" t="str">
            <v>732178</v>
          </cell>
          <cell r="B1830" t="str">
            <v xml:space="preserve">SUPRIONO  A.P  </v>
          </cell>
          <cell r="C1830" t="str">
            <v>12</v>
          </cell>
          <cell r="D1830" t="str">
            <v>01/04/2002</v>
          </cell>
          <cell r="E1830" t="str">
            <v>OPR. DWP S.GERONG</v>
          </cell>
          <cell r="F1830" t="str">
            <v>11</v>
          </cell>
          <cell r="G1830" t="str">
            <v>03/01/2000</v>
          </cell>
          <cell r="H1830">
            <v>25871</v>
          </cell>
          <cell r="I1830" t="str">
            <v>0000044555</v>
          </cell>
          <cell r="J1830" t="str">
            <v>D1</v>
          </cell>
          <cell r="K1830" t="str">
            <v>AKA UTILITIES I</v>
          </cell>
          <cell r="L1830" t="str">
            <v>SUNGAI GERONG</v>
          </cell>
          <cell r="M1830" t="str">
            <v>15/02/1993</v>
          </cell>
          <cell r="N1830" t="str">
            <v>E13118</v>
          </cell>
          <cell r="O1830" t="str">
            <v>U T L</v>
          </cell>
          <cell r="P1830">
            <v>5</v>
          </cell>
          <cell r="Q1830">
            <v>5</v>
          </cell>
          <cell r="R1830">
            <v>5</v>
          </cell>
          <cell r="S1830">
            <v>15</v>
          </cell>
          <cell r="T1830">
            <v>4</v>
          </cell>
          <cell r="U1830">
            <v>4</v>
          </cell>
          <cell r="V1830">
            <v>-1</v>
          </cell>
          <cell r="W1830">
            <v>34</v>
          </cell>
          <cell r="X1830">
            <v>45960</v>
          </cell>
        </row>
        <row r="1831">
          <cell r="A1831" t="str">
            <v>732186</v>
          </cell>
          <cell r="B1831" t="str">
            <v xml:space="preserve">IMRAN  AP  </v>
          </cell>
          <cell r="C1831" t="str">
            <v>11</v>
          </cell>
          <cell r="D1831" t="str">
            <v>01/04/2003</v>
          </cell>
          <cell r="E1831" t="str">
            <v>OPR. LIGHT END</v>
          </cell>
          <cell r="F1831" t="str">
            <v>11</v>
          </cell>
          <cell r="G1831" t="str">
            <v>03/01/2000</v>
          </cell>
          <cell r="H1831">
            <v>25929</v>
          </cell>
          <cell r="I1831" t="str">
            <v>0000066675</v>
          </cell>
          <cell r="J1831" t="str">
            <v>D1</v>
          </cell>
          <cell r="K1831" t="str">
            <v>AKA PENGOL/KIL I</v>
          </cell>
          <cell r="L1831" t="str">
            <v>SUNGAI GERONG</v>
          </cell>
          <cell r="M1831" t="str">
            <v>15/02/1993</v>
          </cell>
          <cell r="N1831" t="str">
            <v>E13112</v>
          </cell>
          <cell r="O1831" t="str">
            <v>CD &amp; L</v>
          </cell>
          <cell r="P1831">
            <v>6</v>
          </cell>
          <cell r="Q1831">
            <v>7</v>
          </cell>
          <cell r="R1831">
            <v>5</v>
          </cell>
          <cell r="S1831">
            <v>21.666666666666668</v>
          </cell>
          <cell r="T1831">
            <v>4</v>
          </cell>
          <cell r="U1831">
            <v>4</v>
          </cell>
          <cell r="V1831">
            <v>0</v>
          </cell>
          <cell r="W1831">
            <v>34</v>
          </cell>
          <cell r="X1831">
            <v>46018</v>
          </cell>
        </row>
        <row r="1832">
          <cell r="A1832" t="str">
            <v>732194</v>
          </cell>
          <cell r="B1832" t="str">
            <v xml:space="preserve">DARMANSYAH  S.T  </v>
          </cell>
          <cell r="C1832" t="str">
            <v>12</v>
          </cell>
          <cell r="D1832" t="str">
            <v>01/10/2000</v>
          </cell>
          <cell r="E1832" t="str">
            <v>OPR. FUEL PS - 2</v>
          </cell>
          <cell r="F1832" t="str">
            <v>11</v>
          </cell>
          <cell r="G1832" t="str">
            <v>03/01/2000</v>
          </cell>
          <cell r="H1832">
            <v>26129</v>
          </cell>
          <cell r="I1832" t="str">
            <v>0000055666</v>
          </cell>
          <cell r="J1832" t="str">
            <v>S1</v>
          </cell>
          <cell r="K1832" t="str">
            <v>TEKNIK KIMIA</v>
          </cell>
          <cell r="L1832" t="str">
            <v>PLAJU</v>
          </cell>
          <cell r="M1832" t="str">
            <v>15/02/1993</v>
          </cell>
          <cell r="N1832" t="str">
            <v>E13118</v>
          </cell>
          <cell r="O1832" t="str">
            <v>U T L</v>
          </cell>
          <cell r="P1832">
            <v>6</v>
          </cell>
          <cell r="Q1832">
            <v>6</v>
          </cell>
          <cell r="R1832">
            <v>6</v>
          </cell>
          <cell r="S1832">
            <v>20</v>
          </cell>
          <cell r="T1832">
            <v>7</v>
          </cell>
          <cell r="U1832">
            <v>4</v>
          </cell>
          <cell r="V1832">
            <v>-1</v>
          </cell>
          <cell r="W1832">
            <v>33</v>
          </cell>
          <cell r="X1832">
            <v>46218</v>
          </cell>
        </row>
        <row r="1833">
          <cell r="A1833" t="str">
            <v>732201</v>
          </cell>
          <cell r="B1833" t="str">
            <v xml:space="preserve">BUDI YENDRI  ST  </v>
          </cell>
          <cell r="C1833" t="str">
            <v>12</v>
          </cell>
          <cell r="D1833" t="str">
            <v>01/04/2001</v>
          </cell>
          <cell r="E1833" t="str">
            <v>OPR. STAB - 3</v>
          </cell>
          <cell r="F1833" t="str">
            <v>11</v>
          </cell>
          <cell r="G1833" t="str">
            <v>01/04/2001</v>
          </cell>
          <cell r="H1833">
            <v>26656</v>
          </cell>
          <cell r="I1833" t="str">
            <v>0000056655</v>
          </cell>
          <cell r="J1833" t="str">
            <v>S1</v>
          </cell>
          <cell r="K1833" t="str">
            <v>TEKNIK KIMIA</v>
          </cell>
          <cell r="L1833" t="str">
            <v>PLAJU</v>
          </cell>
          <cell r="M1833" t="str">
            <v>15/02/1993</v>
          </cell>
          <cell r="N1833" t="str">
            <v>E13112</v>
          </cell>
          <cell r="O1833" t="str">
            <v>CD &amp; L</v>
          </cell>
          <cell r="P1833">
            <v>6</v>
          </cell>
          <cell r="Q1833">
            <v>5</v>
          </cell>
          <cell r="R1833">
            <v>5</v>
          </cell>
          <cell r="S1833">
            <v>16.666666666666668</v>
          </cell>
          <cell r="T1833">
            <v>7</v>
          </cell>
          <cell r="U1833">
            <v>3</v>
          </cell>
          <cell r="V1833">
            <v>-1</v>
          </cell>
          <cell r="W1833">
            <v>32</v>
          </cell>
          <cell r="X1833">
            <v>46744</v>
          </cell>
        </row>
        <row r="1834">
          <cell r="A1834" t="str">
            <v>732218</v>
          </cell>
          <cell r="B1834" t="str">
            <v xml:space="preserve">NUARDI  A.P  </v>
          </cell>
          <cell r="C1834" t="str">
            <v>12</v>
          </cell>
          <cell r="D1834" t="str">
            <v>01/04/2001</v>
          </cell>
          <cell r="E1834" t="str">
            <v>OPR. VAC SYSTEM</v>
          </cell>
          <cell r="F1834" t="str">
            <v>11</v>
          </cell>
          <cell r="G1834" t="str">
            <v>01/04/2001</v>
          </cell>
          <cell r="H1834">
            <v>24872</v>
          </cell>
          <cell r="I1834" t="str">
            <v>0000056555</v>
          </cell>
          <cell r="J1834" t="str">
            <v>D1</v>
          </cell>
          <cell r="K1834" t="str">
            <v>AKA PENGOL/KIL I</v>
          </cell>
          <cell r="L1834" t="str">
            <v>PLAJU</v>
          </cell>
          <cell r="M1834" t="str">
            <v>15/02/1993</v>
          </cell>
          <cell r="N1834" t="str">
            <v>E13112</v>
          </cell>
          <cell r="O1834" t="str">
            <v>CD &amp; L</v>
          </cell>
          <cell r="P1834">
            <v>5</v>
          </cell>
          <cell r="Q1834">
            <v>5</v>
          </cell>
          <cell r="R1834">
            <v>5</v>
          </cell>
          <cell r="S1834">
            <v>15</v>
          </cell>
          <cell r="T1834">
            <v>4</v>
          </cell>
          <cell r="U1834">
            <v>3</v>
          </cell>
          <cell r="V1834">
            <v>-1</v>
          </cell>
          <cell r="W1834">
            <v>36</v>
          </cell>
          <cell r="X1834">
            <v>44961</v>
          </cell>
        </row>
        <row r="1835">
          <cell r="A1835" t="str">
            <v>732331</v>
          </cell>
          <cell r="B1835" t="str">
            <v xml:space="preserve">FITRI AMAN ZAMZAMI    </v>
          </cell>
          <cell r="C1835" t="str">
            <v>11</v>
          </cell>
          <cell r="D1835" t="str">
            <v>01/04/2002</v>
          </cell>
          <cell r="E1835" t="str">
            <v>PTR. ENCHIP / DECHIPER</v>
          </cell>
          <cell r="F1835" t="str">
            <v>10</v>
          </cell>
          <cell r="G1835" t="str">
            <v>15/12/2001</v>
          </cell>
          <cell r="H1835">
            <v>26277</v>
          </cell>
          <cell r="I1835" t="str">
            <v>0000056655</v>
          </cell>
          <cell r="J1835" t="str">
            <v>SMA</v>
          </cell>
          <cell r="K1835" t="str">
            <v>PENDD.JURU SANDI</v>
          </cell>
          <cell r="L1835" t="str">
            <v>PLAJU</v>
          </cell>
          <cell r="M1835" t="str">
            <v>15/02/1993</v>
          </cell>
          <cell r="N1835" t="str">
            <v>E13630</v>
          </cell>
          <cell r="O1835" t="str">
            <v>SEKURITI</v>
          </cell>
          <cell r="P1835">
            <v>6</v>
          </cell>
          <cell r="Q1835">
            <v>5</v>
          </cell>
          <cell r="R1835">
            <v>5</v>
          </cell>
          <cell r="S1835">
            <v>16.666666666666668</v>
          </cell>
          <cell r="T1835">
            <v>3</v>
          </cell>
          <cell r="U1835">
            <v>3</v>
          </cell>
          <cell r="V1835">
            <v>-1</v>
          </cell>
          <cell r="W1835">
            <v>33</v>
          </cell>
          <cell r="X1835">
            <v>46366</v>
          </cell>
        </row>
        <row r="1836">
          <cell r="A1836" t="str">
            <v>732664</v>
          </cell>
          <cell r="B1836" t="str">
            <v xml:space="preserve">HERY ANTONI  ST  </v>
          </cell>
          <cell r="C1836" t="str">
            <v>12</v>
          </cell>
          <cell r="D1836" t="str">
            <v>01/10/2001</v>
          </cell>
          <cell r="E1836" t="str">
            <v>OPR. PROPYLENE</v>
          </cell>
          <cell r="F1836" t="str">
            <v>11</v>
          </cell>
          <cell r="G1836" t="str">
            <v>10/09/2003</v>
          </cell>
          <cell r="H1836">
            <v>26383</v>
          </cell>
          <cell r="I1836" t="str">
            <v>0000056565</v>
          </cell>
          <cell r="J1836" t="str">
            <v>S1</v>
          </cell>
          <cell r="K1836" t="str">
            <v>TEKNIK KIMIA</v>
          </cell>
          <cell r="L1836" t="str">
            <v>PLAJU</v>
          </cell>
          <cell r="M1836" t="str">
            <v>15/02/1993</v>
          </cell>
          <cell r="N1836" t="str">
            <v>E13131</v>
          </cell>
          <cell r="O1836" t="str">
            <v>P P</v>
          </cell>
          <cell r="P1836">
            <v>5</v>
          </cell>
          <cell r="Q1836">
            <v>6</v>
          </cell>
          <cell r="R1836">
            <v>5</v>
          </cell>
          <cell r="S1836">
            <v>16.666666666666668</v>
          </cell>
          <cell r="T1836">
            <v>7</v>
          </cell>
          <cell r="U1836">
            <v>1</v>
          </cell>
          <cell r="V1836">
            <v>-1</v>
          </cell>
          <cell r="W1836">
            <v>32</v>
          </cell>
          <cell r="X1836">
            <v>46471</v>
          </cell>
        </row>
        <row r="1837">
          <cell r="A1837" t="str">
            <v>732672</v>
          </cell>
          <cell r="B1837" t="str">
            <v xml:space="preserve">EDWARD  A.MA  </v>
          </cell>
          <cell r="C1837" t="str">
            <v>11</v>
          </cell>
          <cell r="D1837" t="str">
            <v>01/04/2003</v>
          </cell>
          <cell r="E1837" t="str">
            <v>OPR. POLYMERISASI</v>
          </cell>
          <cell r="F1837" t="str">
            <v>11</v>
          </cell>
          <cell r="G1837" t="str">
            <v>03/01/2000</v>
          </cell>
          <cell r="H1837">
            <v>25766</v>
          </cell>
          <cell r="I1837" t="str">
            <v>0000056555</v>
          </cell>
          <cell r="J1837" t="str">
            <v>D2</v>
          </cell>
          <cell r="K1837" t="str">
            <v>AKA PENGOL/KIL II</v>
          </cell>
          <cell r="L1837" t="str">
            <v>PLAJU</v>
          </cell>
          <cell r="M1837" t="str">
            <v>15/02/1993</v>
          </cell>
          <cell r="N1837" t="str">
            <v>E13111</v>
          </cell>
          <cell r="O1837" t="str">
            <v>CD &amp; GP</v>
          </cell>
          <cell r="P1837">
            <v>5</v>
          </cell>
          <cell r="Q1837">
            <v>5</v>
          </cell>
          <cell r="R1837">
            <v>5</v>
          </cell>
          <cell r="S1837">
            <v>15</v>
          </cell>
          <cell r="T1837">
            <v>5</v>
          </cell>
          <cell r="U1837">
            <v>4</v>
          </cell>
          <cell r="V1837">
            <v>0</v>
          </cell>
          <cell r="W1837">
            <v>34</v>
          </cell>
          <cell r="X1837">
            <v>45855</v>
          </cell>
        </row>
        <row r="1838">
          <cell r="A1838" t="str">
            <v>732689</v>
          </cell>
          <cell r="B1838" t="str">
            <v xml:space="preserve">IYANG SUYANTO  A.MA  </v>
          </cell>
          <cell r="C1838" t="str">
            <v>11</v>
          </cell>
          <cell r="D1838" t="str">
            <v>01/04/2003</v>
          </cell>
          <cell r="E1838" t="str">
            <v>OPR. SILO &amp; BAGGING</v>
          </cell>
          <cell r="F1838" t="str">
            <v>11</v>
          </cell>
          <cell r="G1838" t="str">
            <v>16/09/2002</v>
          </cell>
          <cell r="H1838">
            <v>26011</v>
          </cell>
          <cell r="I1838" t="str">
            <v>0000055556</v>
          </cell>
          <cell r="J1838" t="str">
            <v>D2</v>
          </cell>
          <cell r="K1838" t="str">
            <v>AKA PENGOL/KIL II</v>
          </cell>
          <cell r="L1838" t="str">
            <v>PLAJU</v>
          </cell>
          <cell r="M1838" t="str">
            <v>15/02/1993</v>
          </cell>
          <cell r="N1838" t="str">
            <v>E13131</v>
          </cell>
          <cell r="O1838" t="str">
            <v>P P</v>
          </cell>
          <cell r="P1838">
            <v>5</v>
          </cell>
          <cell r="Q1838">
            <v>5</v>
          </cell>
          <cell r="R1838">
            <v>6</v>
          </cell>
          <cell r="S1838">
            <v>16.666666666666668</v>
          </cell>
          <cell r="T1838">
            <v>5</v>
          </cell>
          <cell r="U1838">
            <v>2</v>
          </cell>
          <cell r="V1838">
            <v>0</v>
          </cell>
          <cell r="W1838">
            <v>33</v>
          </cell>
          <cell r="X1838">
            <v>46100</v>
          </cell>
        </row>
        <row r="1839">
          <cell r="A1839" t="str">
            <v>732704</v>
          </cell>
          <cell r="B1839" t="str">
            <v xml:space="preserve">ALFANUDDIN  A.P  </v>
          </cell>
          <cell r="C1839" t="str">
            <v>12</v>
          </cell>
          <cell r="D1839" t="str">
            <v>01/10/2000</v>
          </cell>
          <cell r="E1839" t="str">
            <v>PTR. DOKUMEN</v>
          </cell>
          <cell r="F1839" t="str">
            <v>11</v>
          </cell>
          <cell r="G1839" t="str">
            <v>01/11/2001</v>
          </cell>
          <cell r="H1839">
            <v>24929</v>
          </cell>
          <cell r="I1839" t="str">
            <v>0000055556</v>
          </cell>
          <cell r="J1839" t="str">
            <v>D1</v>
          </cell>
          <cell r="K1839" t="str">
            <v>AKA.I - MSM</v>
          </cell>
          <cell r="L1839" t="str">
            <v>PLAJU</v>
          </cell>
          <cell r="M1839" t="str">
            <v>15/02/1993</v>
          </cell>
          <cell r="N1839" t="str">
            <v>E13610</v>
          </cell>
          <cell r="O1839" t="str">
            <v>H K P</v>
          </cell>
          <cell r="P1839">
            <v>5</v>
          </cell>
          <cell r="Q1839">
            <v>5</v>
          </cell>
          <cell r="R1839">
            <v>6</v>
          </cell>
          <cell r="S1839">
            <v>16.666666666666668</v>
          </cell>
          <cell r="T1839">
            <v>4</v>
          </cell>
          <cell r="U1839">
            <v>3</v>
          </cell>
          <cell r="V1839">
            <v>-1</v>
          </cell>
          <cell r="W1839">
            <v>36</v>
          </cell>
          <cell r="X1839">
            <v>45017</v>
          </cell>
        </row>
        <row r="1840">
          <cell r="A1840" t="str">
            <v>732712</v>
          </cell>
          <cell r="B1840" t="str">
            <v xml:space="preserve">SAYID ISKANDAR  A.P  </v>
          </cell>
          <cell r="C1840" t="str">
            <v>11</v>
          </cell>
          <cell r="D1840" t="str">
            <v>01/10/2003</v>
          </cell>
          <cell r="E1840" t="str">
            <v>OPR. R P A  PL</v>
          </cell>
          <cell r="F1840" t="str">
            <v>11</v>
          </cell>
          <cell r="G1840" t="str">
            <v>01/10/2002</v>
          </cell>
          <cell r="H1840">
            <v>26091</v>
          </cell>
          <cell r="I1840" t="str">
            <v>0000065565</v>
          </cell>
          <cell r="J1840" t="str">
            <v>D1</v>
          </cell>
          <cell r="K1840" t="str">
            <v>AKA UTILITIES I</v>
          </cell>
          <cell r="L1840" t="str">
            <v>PLAJU</v>
          </cell>
          <cell r="M1840" t="str">
            <v>15/02/1993</v>
          </cell>
          <cell r="N1840" t="str">
            <v>E13118</v>
          </cell>
          <cell r="O1840" t="str">
            <v>U T L</v>
          </cell>
          <cell r="P1840">
            <v>5</v>
          </cell>
          <cell r="Q1840">
            <v>6</v>
          </cell>
          <cell r="R1840">
            <v>5</v>
          </cell>
          <cell r="S1840">
            <v>16.666666666666668</v>
          </cell>
          <cell r="T1840">
            <v>4</v>
          </cell>
          <cell r="U1840">
            <v>2</v>
          </cell>
          <cell r="V1840">
            <v>0</v>
          </cell>
          <cell r="W1840">
            <v>33</v>
          </cell>
          <cell r="X1840">
            <v>46180</v>
          </cell>
        </row>
        <row r="1841">
          <cell r="A1841" t="str">
            <v>732729</v>
          </cell>
          <cell r="B1841" t="str">
            <v xml:space="preserve">AZNAR PUTRA  A.P  </v>
          </cell>
          <cell r="C1841" t="str">
            <v>12</v>
          </cell>
          <cell r="D1841" t="str">
            <v>01/04/2002</v>
          </cell>
          <cell r="E1841" t="str">
            <v>OPR. W H R U</v>
          </cell>
          <cell r="F1841" t="str">
            <v>11</v>
          </cell>
          <cell r="G1841" t="str">
            <v>01/04/2002</v>
          </cell>
          <cell r="H1841">
            <v>25888</v>
          </cell>
          <cell r="I1841" t="str">
            <v>0000055555</v>
          </cell>
          <cell r="J1841" t="str">
            <v>D1</v>
          </cell>
          <cell r="K1841" t="str">
            <v>AKA UTILITIES I</v>
          </cell>
          <cell r="L1841" t="str">
            <v>PLAJU</v>
          </cell>
          <cell r="M1841" t="str">
            <v>15/02/1993</v>
          </cell>
          <cell r="N1841" t="str">
            <v>E13118</v>
          </cell>
          <cell r="O1841" t="str">
            <v>U T L</v>
          </cell>
          <cell r="P1841">
            <v>5</v>
          </cell>
          <cell r="Q1841">
            <v>5</v>
          </cell>
          <cell r="R1841">
            <v>5</v>
          </cell>
          <cell r="S1841">
            <v>15</v>
          </cell>
          <cell r="T1841">
            <v>4</v>
          </cell>
          <cell r="U1841">
            <v>2</v>
          </cell>
          <cell r="V1841">
            <v>-1</v>
          </cell>
          <cell r="W1841">
            <v>34</v>
          </cell>
          <cell r="X1841">
            <v>45977</v>
          </cell>
        </row>
        <row r="1842">
          <cell r="A1842" t="str">
            <v>732737</v>
          </cell>
          <cell r="B1842" t="str">
            <v xml:space="preserve">IMRAN USMAN  A.P  </v>
          </cell>
          <cell r="C1842" t="str">
            <v>11</v>
          </cell>
          <cell r="D1842" t="str">
            <v>01/04/2003</v>
          </cell>
          <cell r="E1842" t="str">
            <v>AST. PENGGAJIAN &amp; BENEFIT</v>
          </cell>
          <cell r="F1842" t="str">
            <v>08</v>
          </cell>
          <cell r="G1842" t="str">
            <v>12/09/2001</v>
          </cell>
          <cell r="H1842">
            <v>25703</v>
          </cell>
          <cell r="I1842" t="str">
            <v>0000065666</v>
          </cell>
          <cell r="J1842" t="str">
            <v>D1</v>
          </cell>
          <cell r="K1842" t="str">
            <v>AKA MJM.SERV. MIGAS I</v>
          </cell>
          <cell r="L1842" t="str">
            <v>PLAJU</v>
          </cell>
          <cell r="M1842" t="str">
            <v>15/02/1993</v>
          </cell>
          <cell r="N1842" t="str">
            <v>E13710</v>
          </cell>
          <cell r="O1842" t="str">
            <v>P &amp; B</v>
          </cell>
          <cell r="P1842">
            <v>6</v>
          </cell>
          <cell r="Q1842">
            <v>6</v>
          </cell>
          <cell r="R1842">
            <v>6</v>
          </cell>
          <cell r="S1842">
            <v>20</v>
          </cell>
          <cell r="T1842">
            <v>4</v>
          </cell>
          <cell r="U1842">
            <v>3</v>
          </cell>
          <cell r="V1842">
            <v>-3</v>
          </cell>
          <cell r="W1842">
            <v>34</v>
          </cell>
          <cell r="X1842">
            <v>45792</v>
          </cell>
        </row>
        <row r="1843">
          <cell r="A1843" t="str">
            <v>732745</v>
          </cell>
          <cell r="B1843" t="str">
            <v xml:space="preserve">KARMAN  A.P  </v>
          </cell>
          <cell r="C1843" t="str">
            <v>12</v>
          </cell>
          <cell r="D1843" t="str">
            <v>01/10/2000</v>
          </cell>
          <cell r="E1843" t="str">
            <v>OPR. FUEL PS - 2</v>
          </cell>
          <cell r="F1843" t="str">
            <v>11</v>
          </cell>
          <cell r="G1843" t="str">
            <v>03/01/2000</v>
          </cell>
          <cell r="H1843">
            <v>26094</v>
          </cell>
          <cell r="I1843" t="str">
            <v>0000055656</v>
          </cell>
          <cell r="J1843" t="str">
            <v>D1</v>
          </cell>
          <cell r="K1843" t="str">
            <v>AKA UTILITIES I</v>
          </cell>
          <cell r="L1843" t="str">
            <v>PLAJU</v>
          </cell>
          <cell r="M1843" t="str">
            <v>15/02/1993</v>
          </cell>
          <cell r="N1843" t="str">
            <v>E13118</v>
          </cell>
          <cell r="O1843" t="str">
            <v>U T L</v>
          </cell>
          <cell r="P1843">
            <v>6</v>
          </cell>
          <cell r="Q1843">
            <v>5</v>
          </cell>
          <cell r="R1843">
            <v>6</v>
          </cell>
          <cell r="S1843">
            <v>18.333333333333332</v>
          </cell>
          <cell r="T1843">
            <v>4</v>
          </cell>
          <cell r="U1843">
            <v>4</v>
          </cell>
          <cell r="V1843">
            <v>-1</v>
          </cell>
          <cell r="W1843">
            <v>33</v>
          </cell>
          <cell r="X1843">
            <v>46183</v>
          </cell>
        </row>
        <row r="1844">
          <cell r="A1844" t="str">
            <v>732753</v>
          </cell>
          <cell r="B1844" t="str">
            <v xml:space="preserve">SUMARYANTO  ST  </v>
          </cell>
          <cell r="C1844" t="str">
            <v>12</v>
          </cell>
          <cell r="D1844" t="str">
            <v>01/04/2000</v>
          </cell>
          <cell r="E1844" t="str">
            <v>OPR. RWC &amp; CT S.GERONG</v>
          </cell>
          <cell r="F1844" t="str">
            <v>11</v>
          </cell>
          <cell r="G1844" t="str">
            <v>01/04/2001</v>
          </cell>
          <cell r="H1844">
            <v>26803</v>
          </cell>
          <cell r="I1844" t="str">
            <v>0000065566</v>
          </cell>
          <cell r="J1844" t="str">
            <v>S1</v>
          </cell>
          <cell r="K1844" t="str">
            <v>TEKNIK KIMIA</v>
          </cell>
          <cell r="L1844" t="str">
            <v>PLAJU</v>
          </cell>
          <cell r="M1844" t="str">
            <v>15/02/1993</v>
          </cell>
          <cell r="N1844" t="str">
            <v>E13118</v>
          </cell>
          <cell r="O1844" t="str">
            <v>U T L</v>
          </cell>
          <cell r="P1844">
            <v>5</v>
          </cell>
          <cell r="Q1844">
            <v>6</v>
          </cell>
          <cell r="R1844">
            <v>6</v>
          </cell>
          <cell r="S1844">
            <v>18.333333333333332</v>
          </cell>
          <cell r="T1844">
            <v>7</v>
          </cell>
          <cell r="U1844">
            <v>3</v>
          </cell>
          <cell r="V1844">
            <v>-1</v>
          </cell>
          <cell r="W1844">
            <v>31</v>
          </cell>
          <cell r="X1844">
            <v>46892</v>
          </cell>
        </row>
        <row r="1845">
          <cell r="A1845" t="str">
            <v>732761</v>
          </cell>
          <cell r="B1845" t="str">
            <v xml:space="preserve">MARTANTO  A.MA  </v>
          </cell>
          <cell r="C1845" t="str">
            <v>12</v>
          </cell>
          <cell r="D1845" t="str">
            <v>01/04/2002</v>
          </cell>
          <cell r="E1845" t="str">
            <v>OPR. RPA PL</v>
          </cell>
          <cell r="F1845" t="str">
            <v>11</v>
          </cell>
          <cell r="G1845" t="str">
            <v>03/01/2000</v>
          </cell>
          <cell r="H1845">
            <v>25978</v>
          </cell>
          <cell r="I1845" t="str">
            <v>0000055555</v>
          </cell>
          <cell r="J1845" t="str">
            <v>D2</v>
          </cell>
          <cell r="K1845" t="str">
            <v>AKA UTILITIES II</v>
          </cell>
          <cell r="L1845" t="str">
            <v>PLAJU</v>
          </cell>
          <cell r="M1845" t="str">
            <v>15/02/1993</v>
          </cell>
          <cell r="N1845" t="str">
            <v>E13118</v>
          </cell>
          <cell r="O1845" t="str">
            <v>U T L</v>
          </cell>
          <cell r="P1845">
            <v>5</v>
          </cell>
          <cell r="Q1845">
            <v>5</v>
          </cell>
          <cell r="R1845">
            <v>5</v>
          </cell>
          <cell r="S1845">
            <v>15</v>
          </cell>
          <cell r="T1845">
            <v>5</v>
          </cell>
          <cell r="U1845">
            <v>4</v>
          </cell>
          <cell r="V1845">
            <v>-1</v>
          </cell>
          <cell r="W1845">
            <v>33</v>
          </cell>
          <cell r="X1845">
            <v>46067</v>
          </cell>
        </row>
        <row r="1846">
          <cell r="A1846" t="str">
            <v>732997</v>
          </cell>
          <cell r="B1846" t="str">
            <v xml:space="preserve">EKA GUNAWAN GIWANGKARA S  A.P  </v>
          </cell>
          <cell r="C1846" t="str">
            <v>12</v>
          </cell>
          <cell r="D1846" t="str">
            <v>01/04/2002</v>
          </cell>
          <cell r="E1846" t="str">
            <v>PTR. ADM REN &amp; PROD</v>
          </cell>
          <cell r="F1846" t="str">
            <v>10</v>
          </cell>
          <cell r="G1846" t="str">
            <v>01/11/2001</v>
          </cell>
          <cell r="H1846">
            <v>25887</v>
          </cell>
          <cell r="I1846" t="str">
            <v>0000035545</v>
          </cell>
          <cell r="J1846" t="str">
            <v>D1</v>
          </cell>
          <cell r="K1846" t="str">
            <v>AKA LAB/KILANG I</v>
          </cell>
          <cell r="L1846" t="str">
            <v>PLAJU</v>
          </cell>
          <cell r="M1846" t="str">
            <v>15/02/1993</v>
          </cell>
          <cell r="N1846" t="str">
            <v>E13210</v>
          </cell>
          <cell r="O1846" t="str">
            <v>REN BB PROD&amp;EKON</v>
          </cell>
          <cell r="P1846">
            <v>5</v>
          </cell>
          <cell r="Q1846">
            <v>4</v>
          </cell>
          <cell r="R1846">
            <v>5</v>
          </cell>
          <cell r="S1846">
            <v>13.333333333333334</v>
          </cell>
          <cell r="T1846">
            <v>4</v>
          </cell>
          <cell r="U1846">
            <v>3</v>
          </cell>
          <cell r="V1846">
            <v>-2</v>
          </cell>
          <cell r="W1846">
            <v>34</v>
          </cell>
          <cell r="X1846">
            <v>45976</v>
          </cell>
        </row>
        <row r="1847">
          <cell r="A1847" t="str">
            <v>733003</v>
          </cell>
          <cell r="B1847" t="str">
            <v xml:space="preserve">PHILIP YOHANNES ROMMEL K  A.MA  </v>
          </cell>
          <cell r="C1847" t="str">
            <v>12</v>
          </cell>
          <cell r="D1847" t="str">
            <v>01/10/2001</v>
          </cell>
          <cell r="E1847" t="str">
            <v>TESTER LAB MOTOR</v>
          </cell>
          <cell r="F1847" t="str">
            <v>11</v>
          </cell>
          <cell r="G1847" t="str">
            <v>03/01/2000</v>
          </cell>
          <cell r="H1847">
            <v>25758</v>
          </cell>
          <cell r="I1847" t="str">
            <v>0000046555</v>
          </cell>
          <cell r="J1847" t="str">
            <v>D2</v>
          </cell>
          <cell r="K1847" t="str">
            <v>AKA LAB II</v>
          </cell>
          <cell r="L1847" t="str">
            <v>PLAJU</v>
          </cell>
          <cell r="M1847" t="str">
            <v>15/02/1993</v>
          </cell>
          <cell r="N1847" t="str">
            <v>E13140</v>
          </cell>
          <cell r="O1847" t="str">
            <v>LABORATORIUM</v>
          </cell>
          <cell r="P1847">
            <v>5</v>
          </cell>
          <cell r="Q1847">
            <v>5</v>
          </cell>
          <cell r="R1847">
            <v>5</v>
          </cell>
          <cell r="S1847">
            <v>15</v>
          </cell>
          <cell r="T1847">
            <v>5</v>
          </cell>
          <cell r="U1847">
            <v>4</v>
          </cell>
          <cell r="V1847">
            <v>-1</v>
          </cell>
          <cell r="W1847">
            <v>34</v>
          </cell>
          <cell r="X1847">
            <v>45847</v>
          </cell>
        </row>
        <row r="1848">
          <cell r="A1848" t="str">
            <v>733011</v>
          </cell>
          <cell r="B1848" t="str">
            <v xml:space="preserve">HERMAN SUDRAJAT  A.MA  </v>
          </cell>
          <cell r="C1848" t="str">
            <v>11</v>
          </cell>
          <cell r="D1848" t="str">
            <v>01/04/2003</v>
          </cell>
          <cell r="E1848" t="str">
            <v>TEK.ROT.EQUIP AREA-B</v>
          </cell>
          <cell r="F1848" t="str">
            <v>10</v>
          </cell>
          <cell r="G1848" t="str">
            <v>31/12/2000</v>
          </cell>
          <cell r="H1848">
            <v>25053</v>
          </cell>
          <cell r="I1848" t="str">
            <v>0000066546</v>
          </cell>
          <cell r="J1848" t="str">
            <v>D2</v>
          </cell>
          <cell r="K1848" t="str">
            <v>AKA TEK. MESIN KILANG II</v>
          </cell>
          <cell r="L1848" t="str">
            <v>PLAJU</v>
          </cell>
          <cell r="M1848" t="str">
            <v>15/02/1993</v>
          </cell>
          <cell r="N1848" t="str">
            <v>E13A30</v>
          </cell>
          <cell r="O1848" t="str">
            <v>PEM-II</v>
          </cell>
          <cell r="P1848">
            <v>5</v>
          </cell>
          <cell r="Q1848">
            <v>4</v>
          </cell>
          <cell r="R1848">
            <v>6</v>
          </cell>
          <cell r="S1848">
            <v>15</v>
          </cell>
          <cell r="T1848">
            <v>5</v>
          </cell>
          <cell r="U1848">
            <v>4</v>
          </cell>
          <cell r="V1848">
            <v>-1</v>
          </cell>
          <cell r="W1848">
            <v>36</v>
          </cell>
          <cell r="X1848">
            <v>45141</v>
          </cell>
        </row>
        <row r="1849">
          <cell r="A1849" t="str">
            <v>733036</v>
          </cell>
          <cell r="B1849" t="str">
            <v xml:space="preserve">ASHADI  A.MA  </v>
          </cell>
          <cell r="C1849" t="str">
            <v>12</v>
          </cell>
          <cell r="D1849" t="str">
            <v>01/04/2000</v>
          </cell>
          <cell r="E1849" t="str">
            <v>TEK.ROT.EQUIP AREA-B</v>
          </cell>
          <cell r="F1849" t="str">
            <v>10</v>
          </cell>
          <cell r="G1849" t="str">
            <v>31/12/2000</v>
          </cell>
          <cell r="H1849">
            <v>24854</v>
          </cell>
          <cell r="I1849" t="str">
            <v>0000055655</v>
          </cell>
          <cell r="J1849" t="str">
            <v>D2</v>
          </cell>
          <cell r="K1849" t="str">
            <v>AKA MESIN II</v>
          </cell>
          <cell r="L1849" t="str">
            <v>PLAJU</v>
          </cell>
          <cell r="M1849" t="str">
            <v>15/02/1993</v>
          </cell>
          <cell r="N1849" t="str">
            <v>E13A20</v>
          </cell>
          <cell r="O1849" t="str">
            <v>PEM-I</v>
          </cell>
          <cell r="P1849">
            <v>6</v>
          </cell>
          <cell r="Q1849">
            <v>5</v>
          </cell>
          <cell r="R1849">
            <v>5</v>
          </cell>
          <cell r="S1849">
            <v>16.666666666666668</v>
          </cell>
          <cell r="T1849">
            <v>5</v>
          </cell>
          <cell r="U1849">
            <v>4</v>
          </cell>
          <cell r="V1849">
            <v>-2</v>
          </cell>
          <cell r="W1849">
            <v>36</v>
          </cell>
          <cell r="X1849">
            <v>44943</v>
          </cell>
        </row>
        <row r="1850">
          <cell r="A1850" t="str">
            <v>733044</v>
          </cell>
          <cell r="B1850" t="str">
            <v xml:space="preserve">ACUK PUJO WAHONO  A.MA  </v>
          </cell>
          <cell r="C1850" t="str">
            <v>12</v>
          </cell>
          <cell r="D1850" t="str">
            <v>01/04/2000</v>
          </cell>
          <cell r="E1850" t="str">
            <v>TEK.ROT.EQUIP AREA-B</v>
          </cell>
          <cell r="F1850" t="str">
            <v>10</v>
          </cell>
          <cell r="G1850" t="str">
            <v>31/12/2000</v>
          </cell>
          <cell r="H1850">
            <v>24803</v>
          </cell>
          <cell r="I1850" t="str">
            <v>0000064556</v>
          </cell>
          <cell r="J1850" t="str">
            <v>D2</v>
          </cell>
          <cell r="K1850" t="str">
            <v>AKA MESIN II</v>
          </cell>
          <cell r="L1850" t="str">
            <v>PLAJU</v>
          </cell>
          <cell r="M1850" t="str">
            <v>15/02/1993</v>
          </cell>
          <cell r="N1850" t="str">
            <v>E13A20</v>
          </cell>
          <cell r="O1850" t="str">
            <v>PEM-I</v>
          </cell>
          <cell r="P1850">
            <v>5</v>
          </cell>
          <cell r="Q1850">
            <v>5</v>
          </cell>
          <cell r="R1850">
            <v>6</v>
          </cell>
          <cell r="S1850">
            <v>16.666666666666668</v>
          </cell>
          <cell r="T1850">
            <v>5</v>
          </cell>
          <cell r="U1850">
            <v>4</v>
          </cell>
          <cell r="V1850">
            <v>-2</v>
          </cell>
          <cell r="W1850">
            <v>37</v>
          </cell>
          <cell r="X1850">
            <v>44892</v>
          </cell>
        </row>
        <row r="1851">
          <cell r="A1851" t="str">
            <v>733052</v>
          </cell>
          <cell r="B1851" t="str">
            <v xml:space="preserve">PUJIANTO  A.MA  </v>
          </cell>
          <cell r="C1851" t="str">
            <v>11</v>
          </cell>
          <cell r="D1851" t="str">
            <v>01/04/2003</v>
          </cell>
          <cell r="E1851" t="str">
            <v>TEK.ROT. AREA-A</v>
          </cell>
          <cell r="F1851" t="str">
            <v>10</v>
          </cell>
          <cell r="G1851" t="str">
            <v>31/12/2000</v>
          </cell>
          <cell r="H1851">
            <v>25621</v>
          </cell>
          <cell r="I1851" t="str">
            <v>0000056556</v>
          </cell>
          <cell r="J1851" t="str">
            <v>D2</v>
          </cell>
          <cell r="K1851" t="str">
            <v>AKA TEK. MESIN KILANG II</v>
          </cell>
          <cell r="L1851" t="str">
            <v>PLAJU</v>
          </cell>
          <cell r="M1851" t="str">
            <v>15/02/1993</v>
          </cell>
          <cell r="N1851" t="str">
            <v>E13A30</v>
          </cell>
          <cell r="O1851" t="str">
            <v>PEM-II</v>
          </cell>
          <cell r="P1851">
            <v>5</v>
          </cell>
          <cell r="Q1851">
            <v>5</v>
          </cell>
          <cell r="R1851">
            <v>6</v>
          </cell>
          <cell r="S1851">
            <v>16.666666666666668</v>
          </cell>
          <cell r="T1851">
            <v>5</v>
          </cell>
          <cell r="U1851">
            <v>4</v>
          </cell>
          <cell r="V1851">
            <v>-1</v>
          </cell>
          <cell r="W1851">
            <v>34</v>
          </cell>
          <cell r="X1851">
            <v>45710</v>
          </cell>
        </row>
        <row r="1852">
          <cell r="A1852" t="str">
            <v>733077</v>
          </cell>
          <cell r="B1852" t="str">
            <v xml:space="preserve">NGUDI SUGIARTO  A.MA  </v>
          </cell>
          <cell r="C1852" t="str">
            <v>12</v>
          </cell>
          <cell r="D1852" t="str">
            <v>01/10/2001</v>
          </cell>
          <cell r="E1852" t="str">
            <v>TESTER JAGA LAB  SG</v>
          </cell>
          <cell r="F1852" t="str">
            <v>11</v>
          </cell>
          <cell r="G1852" t="str">
            <v>03/01/2000</v>
          </cell>
          <cell r="H1852">
            <v>26721</v>
          </cell>
          <cell r="I1852" t="str">
            <v>0000056555</v>
          </cell>
          <cell r="J1852" t="str">
            <v>D2</v>
          </cell>
          <cell r="K1852" t="str">
            <v>AKA LAB II</v>
          </cell>
          <cell r="L1852" t="str">
            <v>SUNGAI GERONG</v>
          </cell>
          <cell r="M1852" t="str">
            <v>15/02/1993</v>
          </cell>
          <cell r="N1852" t="str">
            <v>E13140</v>
          </cell>
          <cell r="O1852" t="str">
            <v>LABORATORIUM</v>
          </cell>
          <cell r="P1852">
            <v>5</v>
          </cell>
          <cell r="Q1852">
            <v>5</v>
          </cell>
          <cell r="R1852">
            <v>5</v>
          </cell>
          <cell r="S1852">
            <v>15</v>
          </cell>
          <cell r="T1852">
            <v>5</v>
          </cell>
          <cell r="U1852">
            <v>4</v>
          </cell>
          <cell r="V1852">
            <v>-1</v>
          </cell>
          <cell r="W1852">
            <v>31</v>
          </cell>
          <cell r="X1852">
            <v>46809</v>
          </cell>
        </row>
        <row r="1853">
          <cell r="A1853" t="str">
            <v>733085</v>
          </cell>
          <cell r="B1853" t="str">
            <v xml:space="preserve">MUHAMAD YUNUS  AP  </v>
          </cell>
          <cell r="C1853" t="str">
            <v>11</v>
          </cell>
          <cell r="D1853" t="str">
            <v>01/04/2003</v>
          </cell>
          <cell r="E1853" t="str">
            <v>OPR. PANEL 500</v>
          </cell>
          <cell r="F1853" t="str">
            <v>11</v>
          </cell>
          <cell r="G1853" t="str">
            <v>16/09/2002</v>
          </cell>
          <cell r="H1853">
            <v>25419</v>
          </cell>
          <cell r="I1853" t="str">
            <v>0000055565</v>
          </cell>
          <cell r="J1853" t="str">
            <v>D1</v>
          </cell>
          <cell r="K1853" t="str">
            <v>AKA PENGOL/KIL I</v>
          </cell>
          <cell r="L1853" t="str">
            <v>PLAJU</v>
          </cell>
          <cell r="M1853" t="str">
            <v>15/02/1993</v>
          </cell>
          <cell r="N1853" t="str">
            <v>E13131</v>
          </cell>
          <cell r="O1853" t="str">
            <v>P P</v>
          </cell>
          <cell r="P1853">
            <v>5</v>
          </cell>
          <cell r="Q1853">
            <v>6</v>
          </cell>
          <cell r="R1853">
            <v>5</v>
          </cell>
          <cell r="S1853">
            <v>16.666666666666668</v>
          </cell>
          <cell r="T1853">
            <v>4</v>
          </cell>
          <cell r="U1853">
            <v>2</v>
          </cell>
          <cell r="V1853">
            <v>0</v>
          </cell>
          <cell r="W1853">
            <v>35</v>
          </cell>
          <cell r="X1853">
            <v>45508</v>
          </cell>
        </row>
        <row r="1854">
          <cell r="A1854" t="str">
            <v>733158</v>
          </cell>
          <cell r="B1854" t="str">
            <v xml:space="preserve">YUCHNAIDI  A.MA  </v>
          </cell>
          <cell r="C1854" t="str">
            <v>12</v>
          </cell>
          <cell r="D1854" t="str">
            <v>01/10/2001</v>
          </cell>
          <cell r="E1854" t="str">
            <v>TEEK. INT. AREA-C</v>
          </cell>
          <cell r="F1854" t="str">
            <v>10</v>
          </cell>
          <cell r="G1854" t="str">
            <v>31/12/2000</v>
          </cell>
          <cell r="H1854">
            <v>24668</v>
          </cell>
          <cell r="I1854" t="str">
            <v>0000046655</v>
          </cell>
          <cell r="J1854" t="str">
            <v>D2</v>
          </cell>
          <cell r="K1854" t="str">
            <v>AKA INST/ELKA II</v>
          </cell>
          <cell r="L1854" t="str">
            <v>PLAJU</v>
          </cell>
          <cell r="M1854" t="str">
            <v>15/02/1993</v>
          </cell>
          <cell r="N1854" t="str">
            <v>E13A20</v>
          </cell>
          <cell r="O1854" t="str">
            <v>PEM-I</v>
          </cell>
          <cell r="P1854">
            <v>6</v>
          </cell>
          <cell r="Q1854">
            <v>5</v>
          </cell>
          <cell r="R1854">
            <v>5</v>
          </cell>
          <cell r="S1854">
            <v>16.666666666666668</v>
          </cell>
          <cell r="T1854">
            <v>5</v>
          </cell>
          <cell r="U1854">
            <v>4</v>
          </cell>
          <cell r="V1854">
            <v>-2</v>
          </cell>
          <cell r="W1854">
            <v>37</v>
          </cell>
          <cell r="X1854">
            <v>44757</v>
          </cell>
        </row>
        <row r="1855">
          <cell r="A1855" t="str">
            <v>733166</v>
          </cell>
          <cell r="B1855" t="str">
            <v xml:space="preserve">TAUFIK HASSEP NURFANTO  SKOM  </v>
          </cell>
          <cell r="C1855" t="str">
            <v>12</v>
          </cell>
          <cell r="D1855" t="str">
            <v>01/04/2000</v>
          </cell>
          <cell r="E1855" t="str">
            <v>TEK. INT. AREA-C</v>
          </cell>
          <cell r="F1855" t="str">
            <v>10</v>
          </cell>
          <cell r="G1855" t="str">
            <v>31/12/2000</v>
          </cell>
          <cell r="H1855">
            <v>26581</v>
          </cell>
          <cell r="I1855" t="str">
            <v>0000055556</v>
          </cell>
          <cell r="J1855" t="str">
            <v>S1</v>
          </cell>
          <cell r="K1855" t="str">
            <v>TEK.MANAJEMEN INFORMATIKA &amp; KOMPUTER</v>
          </cell>
          <cell r="L1855" t="str">
            <v>PLAJU</v>
          </cell>
          <cell r="M1855" t="str">
            <v>15/02/1993</v>
          </cell>
          <cell r="N1855" t="str">
            <v>E13A20</v>
          </cell>
          <cell r="O1855" t="str">
            <v>PEM-I</v>
          </cell>
          <cell r="P1855">
            <v>5</v>
          </cell>
          <cell r="Q1855">
            <v>5</v>
          </cell>
          <cell r="R1855">
            <v>6</v>
          </cell>
          <cell r="S1855">
            <v>16.666666666666668</v>
          </cell>
          <cell r="T1855">
            <v>7</v>
          </cell>
          <cell r="U1855">
            <v>4</v>
          </cell>
          <cell r="V1855">
            <v>-2</v>
          </cell>
          <cell r="W1855">
            <v>32</v>
          </cell>
          <cell r="X1855">
            <v>46669</v>
          </cell>
        </row>
        <row r="1856">
          <cell r="A1856" t="str">
            <v>733855</v>
          </cell>
          <cell r="B1856" t="str">
            <v xml:space="preserve">AGUS WISNUAJI  A.MA  </v>
          </cell>
          <cell r="C1856" t="str">
            <v>11</v>
          </cell>
          <cell r="D1856" t="str">
            <v>01/10/2002</v>
          </cell>
          <cell r="E1856" t="str">
            <v>OPR. MESPA</v>
          </cell>
          <cell r="F1856" t="str">
            <v>11</v>
          </cell>
          <cell r="G1856" t="str">
            <v>03/01/2000</v>
          </cell>
          <cell r="H1856">
            <v>25431</v>
          </cell>
          <cell r="I1856" t="str">
            <v>0000065645</v>
          </cell>
          <cell r="J1856" t="str">
            <v>D2</v>
          </cell>
          <cell r="K1856" t="str">
            <v>AKA F &amp; S II</v>
          </cell>
          <cell r="L1856" t="str">
            <v>PLAJU</v>
          </cell>
          <cell r="M1856" t="str">
            <v>15/02/1993</v>
          </cell>
          <cell r="N1856" t="str">
            <v>E13410</v>
          </cell>
          <cell r="O1856" t="str">
            <v>PK. LAT &amp; ADM</v>
          </cell>
          <cell r="P1856">
            <v>6</v>
          </cell>
          <cell r="Q1856">
            <v>4</v>
          </cell>
          <cell r="R1856">
            <v>5</v>
          </cell>
          <cell r="S1856">
            <v>15</v>
          </cell>
          <cell r="T1856">
            <v>5</v>
          </cell>
          <cell r="U1856">
            <v>4</v>
          </cell>
          <cell r="V1856">
            <v>0</v>
          </cell>
          <cell r="W1856">
            <v>35</v>
          </cell>
          <cell r="X1856">
            <v>45520</v>
          </cell>
        </row>
        <row r="1857">
          <cell r="A1857" t="str">
            <v>734454</v>
          </cell>
          <cell r="B1857" t="str">
            <v xml:space="preserve">KRISNAWATI  SE  </v>
          </cell>
          <cell r="C1857" t="str">
            <v>06</v>
          </cell>
          <cell r="D1857" t="str">
            <v>01/10/2003</v>
          </cell>
          <cell r="E1857" t="str">
            <v>PWS. LAPORAN ANGGARAN</v>
          </cell>
          <cell r="F1857" t="str">
            <v>06</v>
          </cell>
          <cell r="G1857" t="str">
            <v>03/01/2000</v>
          </cell>
          <cell r="H1857">
            <v>21177</v>
          </cell>
          <cell r="I1857" t="str">
            <v>0000056655</v>
          </cell>
          <cell r="J1857" t="str">
            <v>S1</v>
          </cell>
          <cell r="K1857" t="str">
            <v>EKONOMI PERUSAHAAN</v>
          </cell>
          <cell r="L1857" t="str">
            <v>PLAJU</v>
          </cell>
          <cell r="M1857" t="str">
            <v>08/02/1993</v>
          </cell>
          <cell r="N1857" t="str">
            <v>E13810</v>
          </cell>
          <cell r="O1857" t="str">
            <v>KONTROLLER</v>
          </cell>
          <cell r="P1857">
            <v>6</v>
          </cell>
          <cell r="Q1857">
            <v>5</v>
          </cell>
          <cell r="R1857">
            <v>5</v>
          </cell>
          <cell r="S1857">
            <v>16.666666666666668</v>
          </cell>
          <cell r="T1857">
            <v>7</v>
          </cell>
          <cell r="U1857">
            <v>4</v>
          </cell>
          <cell r="V1857">
            <v>0</v>
          </cell>
          <cell r="W1857">
            <v>47</v>
          </cell>
          <cell r="X1857">
            <v>41266</v>
          </cell>
        </row>
        <row r="1858">
          <cell r="A1858" t="str">
            <v>734527</v>
          </cell>
          <cell r="B1858" t="str">
            <v xml:space="preserve">CECEP MISBAHUDIN    </v>
          </cell>
          <cell r="C1858" t="str">
            <v>11</v>
          </cell>
          <cell r="D1858" t="str">
            <v>01/04/2002</v>
          </cell>
          <cell r="E1858" t="str">
            <v>AST. OPERASI MULTIMEDIA</v>
          </cell>
          <cell r="F1858" t="str">
            <v>09</v>
          </cell>
          <cell r="G1858" t="str">
            <v>01/10/2003</v>
          </cell>
          <cell r="H1858">
            <v>21271</v>
          </cell>
          <cell r="I1858" t="str">
            <v>0000066666</v>
          </cell>
          <cell r="J1858" t="str">
            <v>SMA</v>
          </cell>
          <cell r="K1858" t="str">
            <v>S.M.A / SOSIAL</v>
          </cell>
          <cell r="L1858" t="str">
            <v>PLAJU</v>
          </cell>
          <cell r="M1858" t="str">
            <v>16/02/1993</v>
          </cell>
          <cell r="N1858" t="str">
            <v>E13910</v>
          </cell>
          <cell r="O1858" t="str">
            <v>OPERASI</v>
          </cell>
          <cell r="P1858">
            <v>6</v>
          </cell>
          <cell r="Q1858">
            <v>6</v>
          </cell>
          <cell r="R1858">
            <v>6</v>
          </cell>
          <cell r="S1858">
            <v>20</v>
          </cell>
          <cell r="T1858">
            <v>3</v>
          </cell>
          <cell r="U1858">
            <v>1</v>
          </cell>
          <cell r="V1858">
            <v>-2</v>
          </cell>
          <cell r="W1858">
            <v>46</v>
          </cell>
          <cell r="X1858">
            <v>41360</v>
          </cell>
        </row>
        <row r="1859">
          <cell r="A1859" t="str">
            <v>734535</v>
          </cell>
          <cell r="B1859" t="str">
            <v xml:space="preserve">ROSYIDAH    </v>
          </cell>
          <cell r="C1859" t="str">
            <v>11</v>
          </cell>
          <cell r="D1859" t="str">
            <v>01/04/2002</v>
          </cell>
          <cell r="E1859" t="str">
            <v>PNT. VERIFIKASI/PEMBAYARA</v>
          </cell>
          <cell r="F1859" t="str">
            <v>09</v>
          </cell>
          <cell r="G1859" t="str">
            <v>03/01/2000</v>
          </cell>
          <cell r="H1859">
            <v>23517</v>
          </cell>
          <cell r="I1859" t="str">
            <v>0000056665</v>
          </cell>
          <cell r="J1859" t="str">
            <v>SMA</v>
          </cell>
          <cell r="K1859" t="str">
            <v>SMA - BIOLOGIE</v>
          </cell>
          <cell r="L1859" t="str">
            <v>PLAJU</v>
          </cell>
          <cell r="M1859" t="str">
            <v>16/10/1991</v>
          </cell>
          <cell r="N1859" t="str">
            <v>E13Y40</v>
          </cell>
          <cell r="O1859" t="str">
            <v>KEUANGAN/RS</v>
          </cell>
          <cell r="P1859">
            <v>6</v>
          </cell>
          <cell r="Q1859">
            <v>6</v>
          </cell>
          <cell r="R1859">
            <v>5</v>
          </cell>
          <cell r="S1859">
            <v>18.333333333333332</v>
          </cell>
          <cell r="T1859">
            <v>3</v>
          </cell>
          <cell r="U1859">
            <v>4</v>
          </cell>
          <cell r="V1859">
            <v>-2</v>
          </cell>
          <cell r="W1859">
            <v>40</v>
          </cell>
          <cell r="X1859">
            <v>43605</v>
          </cell>
        </row>
        <row r="1860">
          <cell r="A1860" t="str">
            <v>734551</v>
          </cell>
          <cell r="B1860" t="str">
            <v xml:space="preserve">SUWARSIH APRIYANTI    </v>
          </cell>
          <cell r="C1860" t="str">
            <v>12</v>
          </cell>
          <cell r="D1860" t="str">
            <v>01/10/2000</v>
          </cell>
          <cell r="E1860" t="str">
            <v>PTR. PRWT INSTRUMEN</v>
          </cell>
          <cell r="F1860" t="str">
            <v>11</v>
          </cell>
          <cell r="G1860" t="str">
            <v>03/01/2000</v>
          </cell>
          <cell r="H1860">
            <v>26415</v>
          </cell>
          <cell r="I1860" t="str">
            <v>0000065655</v>
          </cell>
          <cell r="J1860" t="str">
            <v>SMA</v>
          </cell>
          <cell r="K1860" t="str">
            <v>S P K-C (PERAWATAN)</v>
          </cell>
          <cell r="L1860" t="str">
            <v>PLAJU</v>
          </cell>
          <cell r="M1860" t="str">
            <v>16/10/1991</v>
          </cell>
          <cell r="N1860" t="str">
            <v>E13Y80</v>
          </cell>
          <cell r="O1860" t="str">
            <v>INST. BEDAH/CSSD</v>
          </cell>
          <cell r="P1860">
            <v>6</v>
          </cell>
          <cell r="Q1860">
            <v>5</v>
          </cell>
          <cell r="R1860">
            <v>5</v>
          </cell>
          <cell r="S1860">
            <v>16.666666666666668</v>
          </cell>
          <cell r="T1860">
            <v>3</v>
          </cell>
          <cell r="U1860">
            <v>4</v>
          </cell>
          <cell r="V1860">
            <v>-1</v>
          </cell>
          <cell r="W1860">
            <v>32</v>
          </cell>
          <cell r="X1860">
            <v>46503</v>
          </cell>
        </row>
        <row r="1861">
          <cell r="A1861" t="str">
            <v>734568</v>
          </cell>
          <cell r="B1861" t="str">
            <v xml:space="preserve">RIZALUDDIN  SE  </v>
          </cell>
          <cell r="C1861" t="str">
            <v>12</v>
          </cell>
          <cell r="D1861" t="str">
            <v>01/10/2000</v>
          </cell>
          <cell r="E1861" t="str">
            <v>PTR. PRWT STERILISASI</v>
          </cell>
          <cell r="F1861" t="str">
            <v>11</v>
          </cell>
          <cell r="G1861" t="str">
            <v>03/01/2000</v>
          </cell>
          <cell r="H1861">
            <v>26365</v>
          </cell>
          <cell r="I1861" t="str">
            <v>0000065665</v>
          </cell>
          <cell r="J1861" t="str">
            <v>S1</v>
          </cell>
          <cell r="K1861" t="str">
            <v>EKONOMI MANAGEMENT</v>
          </cell>
          <cell r="L1861" t="str">
            <v>PLAJU</v>
          </cell>
          <cell r="M1861" t="str">
            <v>16/10/1991</v>
          </cell>
          <cell r="N1861" t="str">
            <v>E13Y80</v>
          </cell>
          <cell r="O1861" t="str">
            <v>INST. BEDAH/CSSD</v>
          </cell>
          <cell r="P1861">
            <v>6</v>
          </cell>
          <cell r="Q1861">
            <v>6</v>
          </cell>
          <cell r="R1861">
            <v>5</v>
          </cell>
          <cell r="S1861">
            <v>18.333333333333332</v>
          </cell>
          <cell r="T1861">
            <v>7</v>
          </cell>
          <cell r="U1861">
            <v>4</v>
          </cell>
          <cell r="V1861">
            <v>-1</v>
          </cell>
          <cell r="W1861">
            <v>32</v>
          </cell>
          <cell r="X1861">
            <v>46453</v>
          </cell>
        </row>
        <row r="1862">
          <cell r="A1862" t="str">
            <v>734576</v>
          </cell>
          <cell r="B1862" t="str">
            <v xml:space="preserve">ALIYYUDDIN  SH  </v>
          </cell>
          <cell r="C1862" t="str">
            <v>11</v>
          </cell>
          <cell r="D1862" t="str">
            <v>01/10/2003</v>
          </cell>
          <cell r="E1862" t="str">
            <v>ANL. NORMA &amp; SYARAT KERJA</v>
          </cell>
          <cell r="F1862" t="str">
            <v>09</v>
          </cell>
          <cell r="G1862" t="str">
            <v>22/12/2003</v>
          </cell>
          <cell r="H1862">
            <v>25240</v>
          </cell>
          <cell r="I1862" t="str">
            <v>0000066655</v>
          </cell>
          <cell r="J1862" t="str">
            <v>S1</v>
          </cell>
          <cell r="K1862" t="str">
            <v>SARJANA HUKUM</v>
          </cell>
          <cell r="L1862" t="str">
            <v>PLAJU</v>
          </cell>
          <cell r="M1862" t="str">
            <v>04/02/1992</v>
          </cell>
          <cell r="N1862" t="str">
            <v>E13730</v>
          </cell>
          <cell r="O1862" t="str">
            <v>H I K</v>
          </cell>
          <cell r="P1862">
            <v>6</v>
          </cell>
          <cell r="Q1862">
            <v>5</v>
          </cell>
          <cell r="R1862">
            <v>5</v>
          </cell>
          <cell r="S1862">
            <v>16.666666666666668</v>
          </cell>
          <cell r="T1862">
            <v>7</v>
          </cell>
          <cell r="U1862">
            <v>1</v>
          </cell>
          <cell r="V1862">
            <v>-2</v>
          </cell>
          <cell r="W1862">
            <v>35</v>
          </cell>
          <cell r="X1862">
            <v>45328</v>
          </cell>
        </row>
        <row r="1863">
          <cell r="A1863" t="str">
            <v>734608</v>
          </cell>
          <cell r="B1863" t="str">
            <v xml:space="preserve">DEDY ISKANDAR LATUCONSINA  A.P  </v>
          </cell>
          <cell r="C1863" t="str">
            <v>12</v>
          </cell>
          <cell r="D1863" t="str">
            <v>01/04/2001</v>
          </cell>
          <cell r="E1863" t="str">
            <v>OPR. PK</v>
          </cell>
          <cell r="F1863" t="str">
            <v>11</v>
          </cell>
          <cell r="G1863" t="str">
            <v>03/01/2000</v>
          </cell>
          <cell r="H1863">
            <v>25296</v>
          </cell>
          <cell r="I1863" t="str">
            <v>0000046555</v>
          </cell>
          <cell r="J1863" t="str">
            <v>D1</v>
          </cell>
          <cell r="K1863" t="str">
            <v>AKA F &amp; S I</v>
          </cell>
          <cell r="L1863" t="str">
            <v>PLAJU</v>
          </cell>
          <cell r="M1863" t="str">
            <v>20/03/1993</v>
          </cell>
          <cell r="N1863" t="str">
            <v>E13410</v>
          </cell>
          <cell r="O1863" t="str">
            <v>PK. LAT &amp; ADM</v>
          </cell>
          <cell r="P1863">
            <v>5</v>
          </cell>
          <cell r="Q1863">
            <v>5</v>
          </cell>
          <cell r="R1863">
            <v>5</v>
          </cell>
          <cell r="S1863">
            <v>15</v>
          </cell>
          <cell r="T1863">
            <v>4</v>
          </cell>
          <cell r="U1863">
            <v>4</v>
          </cell>
          <cell r="V1863">
            <v>-1</v>
          </cell>
          <cell r="W1863">
            <v>35</v>
          </cell>
          <cell r="X1863">
            <v>45385</v>
          </cell>
        </row>
        <row r="1864">
          <cell r="A1864" t="str">
            <v>734616</v>
          </cell>
          <cell r="B1864" t="str">
            <v xml:space="preserve">PURWANTO HADI MILONO  A.MD  </v>
          </cell>
          <cell r="C1864" t="str">
            <v>12</v>
          </cell>
          <cell r="D1864" t="str">
            <v>01/04/2001</v>
          </cell>
          <cell r="E1864" t="str">
            <v>PMK. PERBAIKAN SARANA</v>
          </cell>
          <cell r="F1864" t="str">
            <v>10</v>
          </cell>
          <cell r="G1864" t="str">
            <v>03/01/2000</v>
          </cell>
          <cell r="H1864">
            <v>24585</v>
          </cell>
          <cell r="I1864" t="str">
            <v>0000067556</v>
          </cell>
          <cell r="J1864" t="str">
            <v>D3</v>
          </cell>
          <cell r="K1864" t="str">
            <v>AKA.III / FS &amp; LL</v>
          </cell>
          <cell r="L1864" t="str">
            <v>PLAJU</v>
          </cell>
          <cell r="M1864" t="str">
            <v>20/03/1993</v>
          </cell>
          <cell r="N1864" t="str">
            <v>E13410</v>
          </cell>
          <cell r="O1864" t="str">
            <v>PK. LAT &amp; ADM</v>
          </cell>
          <cell r="P1864">
            <v>5</v>
          </cell>
          <cell r="Q1864">
            <v>5</v>
          </cell>
          <cell r="R1864">
            <v>6</v>
          </cell>
          <cell r="S1864">
            <v>16.666666666666668</v>
          </cell>
          <cell r="T1864">
            <v>6</v>
          </cell>
          <cell r="U1864">
            <v>4</v>
          </cell>
          <cell r="V1864">
            <v>-2</v>
          </cell>
          <cell r="W1864">
            <v>37</v>
          </cell>
          <cell r="X1864">
            <v>44674</v>
          </cell>
        </row>
        <row r="1865">
          <cell r="A1865" t="str">
            <v>734624</v>
          </cell>
          <cell r="B1865" t="str">
            <v xml:space="preserve">DICKY FIRMANSYAH  A.P  </v>
          </cell>
          <cell r="C1865" t="str">
            <v>11</v>
          </cell>
          <cell r="D1865" t="str">
            <v>01/10/2003</v>
          </cell>
          <cell r="E1865" t="str">
            <v>PMK. PERBAIKAN SARANA</v>
          </cell>
          <cell r="F1865" t="str">
            <v>10</v>
          </cell>
          <cell r="G1865" t="str">
            <v>01/10/2003</v>
          </cell>
          <cell r="H1865">
            <v>26268</v>
          </cell>
          <cell r="I1865" t="str">
            <v>0000066555</v>
          </cell>
          <cell r="J1865" t="str">
            <v>D1</v>
          </cell>
          <cell r="K1865" t="str">
            <v>AKA F &amp; S I</v>
          </cell>
          <cell r="L1865" t="str">
            <v>PLAJU</v>
          </cell>
          <cell r="M1865" t="str">
            <v>20/03/1993</v>
          </cell>
          <cell r="N1865" t="str">
            <v>E13410</v>
          </cell>
          <cell r="O1865" t="str">
            <v>PK. LAT &amp; ADM</v>
          </cell>
          <cell r="P1865">
            <v>5</v>
          </cell>
          <cell r="Q1865">
            <v>5</v>
          </cell>
          <cell r="R1865">
            <v>5</v>
          </cell>
          <cell r="S1865">
            <v>15</v>
          </cell>
          <cell r="T1865">
            <v>4</v>
          </cell>
          <cell r="U1865">
            <v>1</v>
          </cell>
          <cell r="V1865">
            <v>-1</v>
          </cell>
          <cell r="W1865">
            <v>33</v>
          </cell>
          <cell r="X1865">
            <v>46357</v>
          </cell>
        </row>
        <row r="1866">
          <cell r="A1866" t="str">
            <v>734649</v>
          </cell>
          <cell r="B1866" t="str">
            <v xml:space="preserve">MARYANI    </v>
          </cell>
          <cell r="C1866" t="str">
            <v>11</v>
          </cell>
          <cell r="D1866" t="str">
            <v>01/04/2003</v>
          </cell>
          <cell r="E1866" t="str">
            <v>AST. LAT. BANG</v>
          </cell>
          <cell r="F1866" t="str">
            <v>08</v>
          </cell>
          <cell r="G1866" t="str">
            <v>01/04/2003</v>
          </cell>
          <cell r="H1866">
            <v>25207</v>
          </cell>
          <cell r="I1866" t="str">
            <v>0000065655</v>
          </cell>
          <cell r="J1866" t="str">
            <v>SMA</v>
          </cell>
          <cell r="K1866" t="str">
            <v>S.M.A-C/SOSIAL</v>
          </cell>
          <cell r="L1866" t="str">
            <v>PLAJU</v>
          </cell>
          <cell r="M1866" t="str">
            <v>20/03/1993</v>
          </cell>
          <cell r="N1866" t="str">
            <v>E13410</v>
          </cell>
          <cell r="O1866" t="str">
            <v>PK. LAT &amp; ADM</v>
          </cell>
          <cell r="P1866">
            <v>6</v>
          </cell>
          <cell r="Q1866">
            <v>5</v>
          </cell>
          <cell r="R1866">
            <v>5</v>
          </cell>
          <cell r="S1866">
            <v>16.666666666666668</v>
          </cell>
          <cell r="T1866">
            <v>3</v>
          </cell>
          <cell r="U1866">
            <v>1</v>
          </cell>
          <cell r="V1866">
            <v>-3</v>
          </cell>
          <cell r="W1866">
            <v>35</v>
          </cell>
          <cell r="X1866">
            <v>45295</v>
          </cell>
        </row>
        <row r="1867">
          <cell r="A1867" t="str">
            <v>734657</v>
          </cell>
          <cell r="B1867" t="str">
            <v xml:space="preserve">SUYITNO  A.MA  </v>
          </cell>
          <cell r="C1867" t="str">
            <v>11</v>
          </cell>
          <cell r="D1867" t="str">
            <v>01/04/2003</v>
          </cell>
          <cell r="E1867" t="str">
            <v>PMK. KK PROD. I</v>
          </cell>
          <cell r="F1867" t="str">
            <v>10</v>
          </cell>
          <cell r="G1867" t="str">
            <v>10/12/2001</v>
          </cell>
          <cell r="H1867">
            <v>24906</v>
          </cell>
          <cell r="I1867" t="str">
            <v>0000066555</v>
          </cell>
          <cell r="J1867" t="str">
            <v>D2</v>
          </cell>
          <cell r="K1867" t="str">
            <v>AKA F &amp; S II</v>
          </cell>
          <cell r="L1867" t="str">
            <v>PLAJU</v>
          </cell>
          <cell r="M1867" t="str">
            <v>20/03/1993</v>
          </cell>
          <cell r="N1867" t="str">
            <v>E13420</v>
          </cell>
          <cell r="O1867" t="str">
            <v>K &amp; KLK</v>
          </cell>
          <cell r="P1867">
            <v>5</v>
          </cell>
          <cell r="Q1867">
            <v>5</v>
          </cell>
          <cell r="R1867">
            <v>5</v>
          </cell>
          <cell r="S1867">
            <v>15</v>
          </cell>
          <cell r="T1867">
            <v>5</v>
          </cell>
          <cell r="U1867">
            <v>3</v>
          </cell>
          <cell r="V1867">
            <v>-1</v>
          </cell>
          <cell r="W1867">
            <v>36</v>
          </cell>
          <cell r="X1867">
            <v>44994</v>
          </cell>
        </row>
        <row r="1868">
          <cell r="A1868" t="str">
            <v>734665</v>
          </cell>
          <cell r="B1868" t="str">
            <v xml:space="preserve">YUDI PRASETIYO  A.P  </v>
          </cell>
          <cell r="C1868" t="str">
            <v>12</v>
          </cell>
          <cell r="D1868" t="str">
            <v>01/04/2000</v>
          </cell>
          <cell r="E1868" t="str">
            <v>OPR. MESPA</v>
          </cell>
          <cell r="F1868" t="str">
            <v>11</v>
          </cell>
          <cell r="G1868" t="str">
            <v>01/03/2003</v>
          </cell>
          <cell r="H1868">
            <v>27060</v>
          </cell>
          <cell r="I1868" t="str">
            <v>0000065565</v>
          </cell>
          <cell r="J1868" t="str">
            <v>D1</v>
          </cell>
          <cell r="K1868" t="str">
            <v>AKA.I / FIRE &amp; SAFETY</v>
          </cell>
          <cell r="L1868" t="str">
            <v>PLAJU</v>
          </cell>
          <cell r="M1868" t="str">
            <v>20/03/1993</v>
          </cell>
          <cell r="N1868" t="str">
            <v>E13410</v>
          </cell>
          <cell r="O1868" t="str">
            <v>PK. LAT &amp; ADM</v>
          </cell>
          <cell r="P1868">
            <v>5</v>
          </cell>
          <cell r="Q1868">
            <v>6</v>
          </cell>
          <cell r="R1868">
            <v>5</v>
          </cell>
          <cell r="S1868">
            <v>16.666666666666668</v>
          </cell>
          <cell r="T1868">
            <v>4</v>
          </cell>
          <cell r="U1868">
            <v>1</v>
          </cell>
          <cell r="V1868">
            <v>-1</v>
          </cell>
          <cell r="W1868">
            <v>30</v>
          </cell>
          <cell r="X1868">
            <v>47149</v>
          </cell>
        </row>
        <row r="1869">
          <cell r="A1869" t="str">
            <v>734705</v>
          </cell>
          <cell r="B1869" t="str">
            <v xml:space="preserve">AZWAR SYAHIDIN  IR MM </v>
          </cell>
          <cell r="C1869" t="str">
            <v>05</v>
          </cell>
          <cell r="D1869" t="str">
            <v>01/04/2003</v>
          </cell>
          <cell r="E1869" t="str">
            <v>KA.BAG. P &amp; B</v>
          </cell>
          <cell r="F1869" t="str">
            <v>04</v>
          </cell>
          <cell r="G1869" t="str">
            <v>31/03/2003</v>
          </cell>
          <cell r="H1869">
            <v>23410</v>
          </cell>
          <cell r="I1869" t="str">
            <v>0000056666</v>
          </cell>
          <cell r="J1869" t="str">
            <v>S2</v>
          </cell>
          <cell r="K1869" t="str">
            <v>(S2) - MAGISTER MANAJEMEN/SWD</v>
          </cell>
          <cell r="L1869" t="str">
            <v>PLAJU</v>
          </cell>
          <cell r="M1869" t="str">
            <v>22/04/1993</v>
          </cell>
          <cell r="N1869" t="str">
            <v>E13710</v>
          </cell>
          <cell r="O1869" t="str">
            <v>P &amp; B</v>
          </cell>
          <cell r="P1869">
            <v>6</v>
          </cell>
          <cell r="Q1869">
            <v>6</v>
          </cell>
          <cell r="R1869">
            <v>6</v>
          </cell>
          <cell r="S1869">
            <v>20</v>
          </cell>
          <cell r="T1869">
            <v>8</v>
          </cell>
          <cell r="U1869">
            <v>1</v>
          </cell>
          <cell r="V1869">
            <v>-1</v>
          </cell>
          <cell r="W1869">
            <v>40</v>
          </cell>
          <cell r="X1869">
            <v>43499</v>
          </cell>
        </row>
        <row r="1870">
          <cell r="A1870" t="str">
            <v>734843</v>
          </cell>
          <cell r="B1870" t="str">
            <v xml:space="preserve">LEODAN HAADIN  IR  </v>
          </cell>
          <cell r="C1870" t="str">
            <v>06</v>
          </cell>
          <cell r="D1870" t="str">
            <v>01/10/2001</v>
          </cell>
          <cell r="E1870" t="str">
            <v>PWSU. PENANGGULANGAN KEBAKARAN</v>
          </cell>
          <cell r="F1870" t="str">
            <v>05</v>
          </cell>
          <cell r="G1870" t="str">
            <v>01/12/2003</v>
          </cell>
          <cell r="H1870">
            <v>24457</v>
          </cell>
          <cell r="I1870" t="str">
            <v>0000055666</v>
          </cell>
          <cell r="J1870" t="str">
            <v>S1</v>
          </cell>
          <cell r="K1870" t="str">
            <v>TEKNIK KIMIA</v>
          </cell>
          <cell r="L1870" t="str">
            <v>PLAJU</v>
          </cell>
          <cell r="M1870" t="str">
            <v>22/04/1993</v>
          </cell>
          <cell r="N1870" t="str">
            <v>E13410</v>
          </cell>
          <cell r="O1870" t="str">
            <v>PK. LAT &amp; ADM</v>
          </cell>
          <cell r="P1870">
            <v>6</v>
          </cell>
          <cell r="Q1870">
            <v>6</v>
          </cell>
          <cell r="R1870">
            <v>6</v>
          </cell>
          <cell r="S1870">
            <v>20</v>
          </cell>
          <cell r="T1870">
            <v>7</v>
          </cell>
          <cell r="U1870">
            <v>1</v>
          </cell>
          <cell r="V1870">
            <v>-1</v>
          </cell>
          <cell r="W1870">
            <v>38</v>
          </cell>
          <cell r="X1870">
            <v>44546</v>
          </cell>
        </row>
        <row r="1871">
          <cell r="A1871" t="str">
            <v>736025</v>
          </cell>
          <cell r="B1871" t="str">
            <v xml:space="preserve">SIGIT HANGGORO  SE  </v>
          </cell>
          <cell r="C1871" t="str">
            <v>05</v>
          </cell>
          <cell r="D1871" t="str">
            <v>01/04/2003</v>
          </cell>
          <cell r="E1871" t="str">
            <v>KA. BAG AKUNTANSI KILANG</v>
          </cell>
          <cell r="F1871" t="str">
            <v>04</v>
          </cell>
          <cell r="G1871" t="str">
            <v>12/11/2003</v>
          </cell>
          <cell r="H1871">
            <v>24062</v>
          </cell>
          <cell r="I1871" t="str">
            <v>0000066656</v>
          </cell>
          <cell r="J1871" t="str">
            <v>S1</v>
          </cell>
          <cell r="K1871" t="str">
            <v>EKONOMI MANAGEMENT</v>
          </cell>
          <cell r="L1871" t="str">
            <v>PLAJU</v>
          </cell>
          <cell r="M1871" t="str">
            <v>13/08/1993</v>
          </cell>
          <cell r="N1871" t="str">
            <v>E13820</v>
          </cell>
          <cell r="O1871" t="str">
            <v>AKT. KILANG</v>
          </cell>
          <cell r="P1871">
            <v>6</v>
          </cell>
          <cell r="Q1871">
            <v>5</v>
          </cell>
          <cell r="R1871">
            <v>6</v>
          </cell>
          <cell r="S1871">
            <v>18.333333333333332</v>
          </cell>
          <cell r="T1871">
            <v>7</v>
          </cell>
          <cell r="U1871">
            <v>1</v>
          </cell>
          <cell r="V1871">
            <v>-1</v>
          </cell>
          <cell r="W1871">
            <v>39</v>
          </cell>
          <cell r="X1871">
            <v>44151</v>
          </cell>
        </row>
        <row r="1872">
          <cell r="A1872" t="str">
            <v>736706</v>
          </cell>
          <cell r="B1872" t="str">
            <v xml:space="preserve">SALEKUN  A.MD  </v>
          </cell>
          <cell r="C1872" t="str">
            <v>12</v>
          </cell>
          <cell r="D1872" t="str">
            <v>01/10/2000</v>
          </cell>
          <cell r="E1872" t="str">
            <v>PMK. JAGA LAB PP</v>
          </cell>
          <cell r="F1872" t="str">
            <v>10</v>
          </cell>
          <cell r="G1872" t="str">
            <v>11/06/2001</v>
          </cell>
          <cell r="H1872">
            <v>24625</v>
          </cell>
          <cell r="I1872" t="str">
            <v>0000065556</v>
          </cell>
          <cell r="J1872" t="str">
            <v>D2</v>
          </cell>
          <cell r="K1872" t="str">
            <v>AKA LAB III</v>
          </cell>
          <cell r="L1872" t="str">
            <v>PLAJU</v>
          </cell>
          <cell r="M1872" t="str">
            <v>11/10/1993</v>
          </cell>
          <cell r="N1872" t="str">
            <v>E13140</v>
          </cell>
          <cell r="O1872" t="str">
            <v>LABORATORIUM</v>
          </cell>
          <cell r="P1872">
            <v>5</v>
          </cell>
          <cell r="Q1872">
            <v>5</v>
          </cell>
          <cell r="R1872">
            <v>6</v>
          </cell>
          <cell r="S1872">
            <v>16.666666666666668</v>
          </cell>
          <cell r="T1872">
            <v>5</v>
          </cell>
          <cell r="U1872">
            <v>3</v>
          </cell>
          <cell r="V1872">
            <v>-2</v>
          </cell>
          <cell r="W1872">
            <v>37</v>
          </cell>
          <cell r="X1872">
            <v>44714</v>
          </cell>
        </row>
        <row r="1873">
          <cell r="A1873" t="str">
            <v>736714</v>
          </cell>
          <cell r="B1873" t="str">
            <v xml:space="preserve">JOKO TRI HARTONO  ST  </v>
          </cell>
          <cell r="C1873" t="str">
            <v>12</v>
          </cell>
          <cell r="D1873" t="str">
            <v>01/04/2001</v>
          </cell>
          <cell r="E1873" t="str">
            <v>PMK. JAGA LAB TA/PTA</v>
          </cell>
          <cell r="F1873" t="str">
            <v>10</v>
          </cell>
          <cell r="G1873" t="str">
            <v>11/06/2001</v>
          </cell>
          <cell r="H1873">
            <v>26697</v>
          </cell>
          <cell r="I1873" t="str">
            <v>0000066576</v>
          </cell>
          <cell r="J1873" t="str">
            <v>S1</v>
          </cell>
          <cell r="K1873" t="str">
            <v>TEKNIK KIMIA</v>
          </cell>
          <cell r="L1873" t="str">
            <v>PLAJU</v>
          </cell>
          <cell r="M1873" t="str">
            <v>11/10/1993</v>
          </cell>
          <cell r="N1873" t="str">
            <v>E13140</v>
          </cell>
          <cell r="O1873" t="str">
            <v>LABORATORIUM</v>
          </cell>
          <cell r="P1873">
            <v>5</v>
          </cell>
          <cell r="Q1873">
            <v>7</v>
          </cell>
          <cell r="R1873">
            <v>6</v>
          </cell>
          <cell r="S1873">
            <v>21.666666666666668</v>
          </cell>
          <cell r="T1873">
            <v>7</v>
          </cell>
          <cell r="U1873">
            <v>3</v>
          </cell>
          <cell r="V1873">
            <v>-2</v>
          </cell>
          <cell r="W1873">
            <v>31</v>
          </cell>
          <cell r="X1873">
            <v>46785</v>
          </cell>
        </row>
        <row r="1874">
          <cell r="A1874" t="str">
            <v>736788</v>
          </cell>
          <cell r="B1874" t="str">
            <v xml:space="preserve">ARIF FAUZI  A.P  </v>
          </cell>
          <cell r="C1874" t="str">
            <v>11</v>
          </cell>
          <cell r="D1874" t="str">
            <v>01/04/2003</v>
          </cell>
          <cell r="E1874" t="str">
            <v>OPR. LIGHT END</v>
          </cell>
          <cell r="F1874" t="str">
            <v>11</v>
          </cell>
          <cell r="G1874" t="str">
            <v>03/01/2000</v>
          </cell>
          <cell r="H1874">
            <v>26429</v>
          </cell>
          <cell r="I1874" t="str">
            <v>0000066665</v>
          </cell>
          <cell r="J1874" t="str">
            <v>D1</v>
          </cell>
          <cell r="K1874" t="str">
            <v>AKA PENGOL/KIL I</v>
          </cell>
          <cell r="L1874" t="str">
            <v>SUNGAI GERONG</v>
          </cell>
          <cell r="M1874" t="str">
            <v>11/10/1993</v>
          </cell>
          <cell r="N1874" t="str">
            <v>E13112</v>
          </cell>
          <cell r="O1874" t="str">
            <v>CD &amp; L</v>
          </cell>
          <cell r="P1874">
            <v>6</v>
          </cell>
          <cell r="Q1874">
            <v>6</v>
          </cell>
          <cell r="R1874">
            <v>5</v>
          </cell>
          <cell r="S1874">
            <v>18.333333333333332</v>
          </cell>
          <cell r="T1874">
            <v>4</v>
          </cell>
          <cell r="U1874">
            <v>4</v>
          </cell>
          <cell r="V1874">
            <v>0</v>
          </cell>
          <cell r="W1874">
            <v>32</v>
          </cell>
          <cell r="X1874">
            <v>46517</v>
          </cell>
        </row>
        <row r="1875">
          <cell r="A1875" t="str">
            <v>736844</v>
          </cell>
          <cell r="B1875" t="str">
            <v xml:space="preserve">HERMAN PRASETIJO  A.MA  </v>
          </cell>
          <cell r="C1875" t="str">
            <v>12</v>
          </cell>
          <cell r="D1875" t="str">
            <v>01/04/2003</v>
          </cell>
          <cell r="E1875" t="str">
            <v>TESTER LAB AIR SG</v>
          </cell>
          <cell r="F1875" t="str">
            <v>11</v>
          </cell>
          <cell r="G1875" t="str">
            <v>03/01/2000</v>
          </cell>
          <cell r="H1875">
            <v>26508</v>
          </cell>
          <cell r="I1875" t="str">
            <v>0000055556</v>
          </cell>
          <cell r="J1875" t="str">
            <v>D2</v>
          </cell>
          <cell r="K1875" t="str">
            <v>AKA LAB II</v>
          </cell>
          <cell r="L1875" t="str">
            <v>SUNGAI GERONG</v>
          </cell>
          <cell r="M1875" t="str">
            <v>11/10/1993</v>
          </cell>
          <cell r="N1875" t="str">
            <v>E13140</v>
          </cell>
          <cell r="O1875" t="str">
            <v>LABORATORIUM</v>
          </cell>
          <cell r="P1875">
            <v>5</v>
          </cell>
          <cell r="Q1875">
            <v>5</v>
          </cell>
          <cell r="R1875">
            <v>6</v>
          </cell>
          <cell r="S1875">
            <v>16.666666666666668</v>
          </cell>
          <cell r="T1875">
            <v>5</v>
          </cell>
          <cell r="U1875">
            <v>4</v>
          </cell>
          <cell r="V1875">
            <v>-1</v>
          </cell>
          <cell r="W1875">
            <v>32</v>
          </cell>
          <cell r="X1875">
            <v>46596</v>
          </cell>
        </row>
        <row r="1876">
          <cell r="A1876" t="str">
            <v>736869</v>
          </cell>
          <cell r="B1876" t="str">
            <v xml:space="preserve">SUWARNO ADI KUSUMAH  A.P  </v>
          </cell>
          <cell r="C1876" t="str">
            <v>11</v>
          </cell>
          <cell r="D1876" t="str">
            <v>01/10/2003</v>
          </cell>
          <cell r="E1876" t="str">
            <v>OPR. LIGHT END</v>
          </cell>
          <cell r="F1876" t="str">
            <v>11</v>
          </cell>
          <cell r="G1876" t="str">
            <v>03/01/2000</v>
          </cell>
          <cell r="H1876">
            <v>26434</v>
          </cell>
          <cell r="I1876" t="str">
            <v>0000066556</v>
          </cell>
          <cell r="J1876" t="str">
            <v>D1</v>
          </cell>
          <cell r="K1876" t="str">
            <v>AKA PENGOL/KIL I</v>
          </cell>
          <cell r="L1876" t="str">
            <v>SUNGAI GERONG</v>
          </cell>
          <cell r="M1876" t="str">
            <v>11/10/1993</v>
          </cell>
          <cell r="N1876" t="str">
            <v>E13112</v>
          </cell>
          <cell r="O1876" t="str">
            <v>CD &amp; L</v>
          </cell>
          <cell r="P1876">
            <v>5</v>
          </cell>
          <cell r="Q1876">
            <v>5</v>
          </cell>
          <cell r="R1876">
            <v>6</v>
          </cell>
          <cell r="S1876">
            <v>16.666666666666668</v>
          </cell>
          <cell r="T1876">
            <v>4</v>
          </cell>
          <cell r="U1876">
            <v>4</v>
          </cell>
          <cell r="V1876">
            <v>0</v>
          </cell>
          <cell r="W1876">
            <v>32</v>
          </cell>
          <cell r="X1876">
            <v>46522</v>
          </cell>
        </row>
        <row r="1877">
          <cell r="A1877" t="str">
            <v>738278</v>
          </cell>
          <cell r="B1877" t="str">
            <v xml:space="preserve">H.HERMAN PRASETYO  SKM  </v>
          </cell>
          <cell r="C1877" t="str">
            <v>05</v>
          </cell>
          <cell r="D1877" t="str">
            <v>01/10/2001</v>
          </cell>
          <cell r="E1877" t="str">
            <v>KABAG. PK.LAT &amp; ADM</v>
          </cell>
          <cell r="F1877" t="str">
            <v>04</v>
          </cell>
          <cell r="G1877" t="str">
            <v>01/12/2003</v>
          </cell>
          <cell r="H1877">
            <v>20868</v>
          </cell>
          <cell r="I1877" t="str">
            <v>0000056666</v>
          </cell>
          <cell r="J1877" t="str">
            <v>S1</v>
          </cell>
          <cell r="K1877" t="str">
            <v>SARJANA KESMAS (SKM)</v>
          </cell>
          <cell r="L1877" t="str">
            <v>PLAJU</v>
          </cell>
          <cell r="M1877" t="str">
            <v>14/10/1983</v>
          </cell>
          <cell r="N1877" t="str">
            <v>E13410</v>
          </cell>
          <cell r="O1877" t="str">
            <v>PK. LAT &amp; ADM</v>
          </cell>
          <cell r="P1877">
            <v>6</v>
          </cell>
          <cell r="Q1877">
            <v>6</v>
          </cell>
          <cell r="R1877">
            <v>6</v>
          </cell>
          <cell r="S1877">
            <v>20</v>
          </cell>
          <cell r="T1877">
            <v>7</v>
          </cell>
          <cell r="U1877">
            <v>1</v>
          </cell>
          <cell r="V1877">
            <v>-1</v>
          </cell>
          <cell r="W1877">
            <v>47</v>
          </cell>
          <cell r="X1877">
            <v>40956</v>
          </cell>
        </row>
        <row r="1878">
          <cell r="A1878" t="str">
            <v>739111</v>
          </cell>
          <cell r="B1878" t="str">
            <v xml:space="preserve">MUCHAMAD LUTFI    </v>
          </cell>
          <cell r="C1878" t="str">
            <v>07</v>
          </cell>
          <cell r="D1878" t="str">
            <v>01/10/2001</v>
          </cell>
          <cell r="E1878" t="str">
            <v>ASISTEN GUDANG</v>
          </cell>
          <cell r="F1878" t="str">
            <v>06</v>
          </cell>
          <cell r="G1878" t="str">
            <v>01/10/2001</v>
          </cell>
          <cell r="H1878">
            <v>26134</v>
          </cell>
          <cell r="I1878" t="str">
            <v>0000046566</v>
          </cell>
          <cell r="J1878" t="str">
            <v>D3</v>
          </cell>
          <cell r="K1878" t="str">
            <v>SM TEKNIK</v>
          </cell>
          <cell r="L1878" t="str">
            <v>SUNGAI GERONG</v>
          </cell>
          <cell r="M1878" t="str">
            <v>28/10/1994</v>
          </cell>
          <cell r="N1878" t="str">
            <v>E13A10</v>
          </cell>
          <cell r="O1878" t="str">
            <v>PERENCANAAN</v>
          </cell>
          <cell r="P1878">
            <v>5</v>
          </cell>
          <cell r="Q1878">
            <v>6</v>
          </cell>
          <cell r="R1878">
            <v>6</v>
          </cell>
          <cell r="S1878">
            <v>18.333333333333332</v>
          </cell>
          <cell r="T1878">
            <v>6</v>
          </cell>
          <cell r="U1878">
            <v>3</v>
          </cell>
          <cell r="V1878">
            <v>-1</v>
          </cell>
          <cell r="W1878">
            <v>33</v>
          </cell>
          <cell r="X1878">
            <v>46223</v>
          </cell>
        </row>
        <row r="1879">
          <cell r="A1879" t="str">
            <v>739136</v>
          </cell>
          <cell r="B1879" t="str">
            <v xml:space="preserve">IIH IYA IKHYADI    </v>
          </cell>
          <cell r="C1879" t="str">
            <v>07</v>
          </cell>
          <cell r="D1879" t="str">
            <v>01/10/2001</v>
          </cell>
          <cell r="E1879" t="str">
            <v>AST.PEMBELIAN UMUM</v>
          </cell>
          <cell r="F1879" t="str">
            <v>07</v>
          </cell>
          <cell r="G1879" t="str">
            <v>15/07/2002</v>
          </cell>
          <cell r="H1879">
            <v>25918</v>
          </cell>
          <cell r="I1879" t="str">
            <v>0000056666</v>
          </cell>
          <cell r="J1879" t="str">
            <v>D3</v>
          </cell>
          <cell r="K1879" t="str">
            <v>SARMUD TEKNIK</v>
          </cell>
          <cell r="L1879" t="str">
            <v>PLAJU</v>
          </cell>
          <cell r="M1879" t="str">
            <v>28/10/1994</v>
          </cell>
          <cell r="N1879" t="str">
            <v>E13A60</v>
          </cell>
          <cell r="O1879" t="str">
            <v>PENGADAAN/JPK</v>
          </cell>
          <cell r="P1879">
            <v>6</v>
          </cell>
          <cell r="Q1879">
            <v>6</v>
          </cell>
          <cell r="R1879">
            <v>6</v>
          </cell>
          <cell r="S1879">
            <v>20</v>
          </cell>
          <cell r="T1879">
            <v>6</v>
          </cell>
          <cell r="U1879">
            <v>2</v>
          </cell>
          <cell r="V1879">
            <v>0</v>
          </cell>
          <cell r="W1879">
            <v>34</v>
          </cell>
          <cell r="X1879">
            <v>46007</v>
          </cell>
        </row>
        <row r="1880">
          <cell r="A1880" t="str">
            <v>739347</v>
          </cell>
          <cell r="B1880" t="str">
            <v xml:space="preserve">DEDY RISWANTO  ST  </v>
          </cell>
          <cell r="C1880" t="str">
            <v>09</v>
          </cell>
          <cell r="D1880" t="str">
            <v>01/04/2001</v>
          </cell>
          <cell r="E1880" t="str">
            <v>AST. JAGA LAB SG</v>
          </cell>
          <cell r="F1880" t="str">
            <v>07</v>
          </cell>
          <cell r="G1880" t="str">
            <v>01/10/2000</v>
          </cell>
          <cell r="H1880">
            <v>25721</v>
          </cell>
          <cell r="I1880" t="str">
            <v>0000045555</v>
          </cell>
          <cell r="J1880" t="str">
            <v>S1</v>
          </cell>
          <cell r="K1880" t="str">
            <v>TEKNIK KIMIA</v>
          </cell>
          <cell r="L1880" t="str">
            <v>PLAJU</v>
          </cell>
          <cell r="M1880" t="str">
            <v>02/12/1996</v>
          </cell>
          <cell r="N1880" t="str">
            <v>E13140</v>
          </cell>
          <cell r="O1880" t="str">
            <v>LABORATORIUM</v>
          </cell>
          <cell r="P1880">
            <v>5</v>
          </cell>
          <cell r="Q1880">
            <v>5</v>
          </cell>
          <cell r="R1880">
            <v>5</v>
          </cell>
          <cell r="S1880">
            <v>15</v>
          </cell>
          <cell r="T1880">
            <v>7</v>
          </cell>
          <cell r="U1880">
            <v>4</v>
          </cell>
          <cell r="V1880">
            <v>-2</v>
          </cell>
          <cell r="W1880">
            <v>34</v>
          </cell>
          <cell r="X1880">
            <v>45810</v>
          </cell>
        </row>
        <row r="1881">
          <cell r="A1881" t="str">
            <v>739939</v>
          </cell>
          <cell r="B1881" t="str">
            <v xml:space="preserve">JOKO PRANOTO  ST.  </v>
          </cell>
          <cell r="C1881" t="str">
            <v>07</v>
          </cell>
          <cell r="D1881" t="str">
            <v>01/04/2002</v>
          </cell>
          <cell r="E1881" t="str">
            <v>AHLI DISTILASI &amp; SEPARASI</v>
          </cell>
          <cell r="F1881" t="str">
            <v>05</v>
          </cell>
          <cell r="G1881" t="str">
            <v>01/05/2002</v>
          </cell>
          <cell r="H1881">
            <v>27388</v>
          </cell>
          <cell r="I1881" t="str">
            <v>0000056655</v>
          </cell>
          <cell r="J1881" t="str">
            <v>S1</v>
          </cell>
          <cell r="K1881" t="str">
            <v>TEKNIK KIMIA</v>
          </cell>
          <cell r="L1881" t="str">
            <v>PLAJU</v>
          </cell>
          <cell r="M1881" t="str">
            <v>12/01/1999</v>
          </cell>
          <cell r="N1881" t="str">
            <v>E13310</v>
          </cell>
          <cell r="O1881" t="str">
            <v>PE</v>
          </cell>
          <cell r="P1881">
            <v>6</v>
          </cell>
          <cell r="Q1881">
            <v>5</v>
          </cell>
          <cell r="R1881">
            <v>5</v>
          </cell>
          <cell r="S1881">
            <v>16.666666666666668</v>
          </cell>
          <cell r="T1881">
            <v>7</v>
          </cell>
          <cell r="U1881">
            <v>2</v>
          </cell>
          <cell r="V1881">
            <v>-2</v>
          </cell>
          <cell r="W1881">
            <v>30</v>
          </cell>
          <cell r="X1881">
            <v>47477</v>
          </cell>
        </row>
        <row r="1882">
          <cell r="A1882" t="str">
            <v>739996</v>
          </cell>
          <cell r="B1882" t="str">
            <v xml:space="preserve">SUMARNO  ST.  </v>
          </cell>
          <cell r="C1882" t="str">
            <v>07</v>
          </cell>
          <cell r="D1882" t="str">
            <v>01/04/2002</v>
          </cell>
          <cell r="E1882" t="str">
            <v>AHLI COMBUSTION</v>
          </cell>
          <cell r="F1882" t="str">
            <v>05</v>
          </cell>
          <cell r="G1882" t="str">
            <v>01/05/2002</v>
          </cell>
          <cell r="H1882">
            <v>26670</v>
          </cell>
          <cell r="I1882" t="str">
            <v>0000066655</v>
          </cell>
          <cell r="J1882" t="str">
            <v>S1</v>
          </cell>
          <cell r="K1882" t="str">
            <v>TEKNIK KIMIA</v>
          </cell>
          <cell r="L1882" t="str">
            <v>PLAJU</v>
          </cell>
          <cell r="M1882" t="str">
            <v>12/01/1999</v>
          </cell>
          <cell r="N1882" t="str">
            <v>E13310</v>
          </cell>
          <cell r="O1882" t="str">
            <v>PE</v>
          </cell>
          <cell r="P1882">
            <v>6</v>
          </cell>
          <cell r="Q1882">
            <v>5</v>
          </cell>
          <cell r="R1882">
            <v>5</v>
          </cell>
          <cell r="S1882">
            <v>16.666666666666668</v>
          </cell>
          <cell r="T1882">
            <v>7</v>
          </cell>
          <cell r="U1882">
            <v>2</v>
          </cell>
          <cell r="V1882">
            <v>-2</v>
          </cell>
          <cell r="W1882">
            <v>31</v>
          </cell>
          <cell r="X1882">
            <v>46758</v>
          </cell>
        </row>
        <row r="1883">
          <cell r="A1883" t="str">
            <v>740034</v>
          </cell>
          <cell r="B1883" t="str">
            <v xml:space="preserve">I GUSTI BAGUS PRIHANTA  ST  </v>
          </cell>
          <cell r="C1883" t="str">
            <v>07</v>
          </cell>
          <cell r="D1883" t="str">
            <v>01/04/2002</v>
          </cell>
          <cell r="E1883" t="str">
            <v>AHLI KONVERSI &amp; CRACKING</v>
          </cell>
          <cell r="F1883" t="str">
            <v>05</v>
          </cell>
          <cell r="G1883" t="str">
            <v>01/05/2002</v>
          </cell>
          <cell r="H1883">
            <v>27284</v>
          </cell>
          <cell r="I1883" t="str">
            <v>0000056655</v>
          </cell>
          <cell r="J1883" t="str">
            <v>S1</v>
          </cell>
          <cell r="K1883" t="str">
            <v>TEKNIK KIMIA</v>
          </cell>
          <cell r="L1883" t="str">
            <v>PLAJU</v>
          </cell>
          <cell r="M1883" t="str">
            <v>12/01/1999</v>
          </cell>
          <cell r="N1883" t="str">
            <v>E13310</v>
          </cell>
          <cell r="O1883" t="str">
            <v>PE</v>
          </cell>
          <cell r="P1883">
            <v>6</v>
          </cell>
          <cell r="Q1883">
            <v>5</v>
          </cell>
          <cell r="R1883">
            <v>5</v>
          </cell>
          <cell r="S1883">
            <v>16.666666666666668</v>
          </cell>
          <cell r="T1883">
            <v>7</v>
          </cell>
          <cell r="U1883">
            <v>2</v>
          </cell>
          <cell r="V1883">
            <v>-2</v>
          </cell>
          <cell r="W1883">
            <v>30</v>
          </cell>
          <cell r="X1883">
            <v>47373</v>
          </cell>
        </row>
        <row r="1884">
          <cell r="A1884" t="str">
            <v>740083</v>
          </cell>
          <cell r="B1884" t="str">
            <v xml:space="preserve">DIANDORO ARIFIAN  ST  </v>
          </cell>
          <cell r="C1884" t="str">
            <v>07</v>
          </cell>
          <cell r="D1884" t="str">
            <v>01/04/2002</v>
          </cell>
          <cell r="E1884" t="str">
            <v>OPERATION ENGINEERING</v>
          </cell>
          <cell r="F1884" t="str">
            <v>05</v>
          </cell>
          <cell r="G1884" t="str">
            <v>01/11/2003</v>
          </cell>
          <cell r="H1884">
            <v>26131</v>
          </cell>
          <cell r="I1884" t="str">
            <v>0000056656</v>
          </cell>
          <cell r="J1884" t="str">
            <v>S1</v>
          </cell>
          <cell r="K1884" t="str">
            <v>TEKNIK KIMIA</v>
          </cell>
          <cell r="L1884" t="str">
            <v>PLAJU</v>
          </cell>
          <cell r="M1884" t="str">
            <v>12/01/1999</v>
          </cell>
          <cell r="N1884" t="str">
            <v>E13111</v>
          </cell>
          <cell r="O1884" t="str">
            <v>CD &amp; GP</v>
          </cell>
          <cell r="P1884">
            <v>6</v>
          </cell>
          <cell r="Q1884">
            <v>5</v>
          </cell>
          <cell r="R1884">
            <v>6</v>
          </cell>
          <cell r="S1884">
            <v>18.333333333333332</v>
          </cell>
          <cell r="T1884">
            <v>7</v>
          </cell>
          <cell r="U1884">
            <v>1</v>
          </cell>
          <cell r="V1884">
            <v>-2</v>
          </cell>
          <cell r="W1884">
            <v>33</v>
          </cell>
          <cell r="X1884">
            <v>46220</v>
          </cell>
        </row>
        <row r="1885">
          <cell r="A1885" t="str">
            <v>741096</v>
          </cell>
          <cell r="B1885" t="str">
            <v xml:space="preserve">ANDI PRIHANDONO  ST  </v>
          </cell>
          <cell r="C1885" t="str">
            <v>08</v>
          </cell>
          <cell r="D1885" t="str">
            <v>16/11/2001</v>
          </cell>
          <cell r="E1885" t="str">
            <v>AST. JAGA CONSOLE-7</v>
          </cell>
          <cell r="F1885" t="str">
            <v>07</v>
          </cell>
          <cell r="G1885" t="str">
            <v>01/01/2002</v>
          </cell>
          <cell r="H1885">
            <v>26907</v>
          </cell>
          <cell r="I1885" t="str">
            <v>0000000066</v>
          </cell>
          <cell r="J1885" t="str">
            <v>S1</v>
          </cell>
          <cell r="K1885" t="str">
            <v>TEKNIK KIMIA</v>
          </cell>
          <cell r="L1885" t="str">
            <v>PLAJU</v>
          </cell>
          <cell r="M1885" t="str">
            <v>16/11/2001</v>
          </cell>
          <cell r="N1885" t="str">
            <v>E13118</v>
          </cell>
          <cell r="O1885" t="str">
            <v>U T L</v>
          </cell>
          <cell r="P1885">
            <v>0</v>
          </cell>
          <cell r="Q1885">
            <v>6</v>
          </cell>
          <cell r="R1885">
            <v>6</v>
          </cell>
          <cell r="S1885">
            <v>13.333333333333334</v>
          </cell>
          <cell r="T1885">
            <v>7</v>
          </cell>
          <cell r="U1885">
            <v>2</v>
          </cell>
          <cell r="V1885">
            <v>-1</v>
          </cell>
          <cell r="W1885">
            <v>31</v>
          </cell>
          <cell r="X1885">
            <v>46996</v>
          </cell>
        </row>
        <row r="1886">
          <cell r="A1886" t="str">
            <v>741128</v>
          </cell>
          <cell r="B1886" t="str">
            <v xml:space="preserve">ASRINUR  ST  </v>
          </cell>
          <cell r="C1886" t="str">
            <v>08</v>
          </cell>
          <cell r="D1886" t="str">
            <v>16/11/2001</v>
          </cell>
          <cell r="E1886" t="str">
            <v>PWS. JAGA GP</v>
          </cell>
          <cell r="F1886" t="str">
            <v>07</v>
          </cell>
          <cell r="G1886" t="str">
            <v>11/06/2003</v>
          </cell>
          <cell r="H1886">
            <v>27222</v>
          </cell>
          <cell r="I1886" t="str">
            <v>0000000066</v>
          </cell>
          <cell r="J1886" t="str">
            <v>S1</v>
          </cell>
          <cell r="K1886" t="str">
            <v>TEKNIK KIMIA</v>
          </cell>
          <cell r="L1886" t="str">
            <v>PLAJU</v>
          </cell>
          <cell r="M1886" t="str">
            <v>16/11/2001</v>
          </cell>
          <cell r="N1886" t="str">
            <v>E13112</v>
          </cell>
          <cell r="O1886" t="str">
            <v>CD &amp; L</v>
          </cell>
          <cell r="P1886">
            <v>0</v>
          </cell>
          <cell r="Q1886">
            <v>6</v>
          </cell>
          <cell r="R1886">
            <v>6</v>
          </cell>
          <cell r="S1886">
            <v>13.333333333333334</v>
          </cell>
          <cell r="T1886">
            <v>7</v>
          </cell>
          <cell r="U1886">
            <v>1</v>
          </cell>
          <cell r="V1886">
            <v>-1</v>
          </cell>
          <cell r="W1886">
            <v>30</v>
          </cell>
          <cell r="X1886">
            <v>47311</v>
          </cell>
        </row>
        <row r="1887">
          <cell r="A1887" t="str">
            <v>741144</v>
          </cell>
          <cell r="B1887" t="str">
            <v xml:space="preserve">DJATMIKO DARMO SAPUTRO  ST  </v>
          </cell>
          <cell r="C1887" t="str">
            <v>08</v>
          </cell>
          <cell r="D1887" t="str">
            <v>16/11/2001</v>
          </cell>
          <cell r="E1887" t="str">
            <v>AST. AHLI MONITORING OPS</v>
          </cell>
          <cell r="F1887" t="str">
            <v>06</v>
          </cell>
          <cell r="G1887" t="str">
            <v>16/09/2002</v>
          </cell>
          <cell r="H1887">
            <v>27991</v>
          </cell>
          <cell r="I1887" t="str">
            <v>0000000066</v>
          </cell>
          <cell r="J1887" t="str">
            <v>S1</v>
          </cell>
          <cell r="K1887" t="str">
            <v>TEKNIK KIMIA</v>
          </cell>
          <cell r="L1887" t="str">
            <v>PLAJU</v>
          </cell>
          <cell r="M1887" t="str">
            <v>16/11/2001</v>
          </cell>
          <cell r="N1887" t="str">
            <v>E13132</v>
          </cell>
          <cell r="O1887" t="str">
            <v>TA/PTA</v>
          </cell>
          <cell r="P1887">
            <v>0</v>
          </cell>
          <cell r="Q1887">
            <v>6</v>
          </cell>
          <cell r="R1887">
            <v>6</v>
          </cell>
          <cell r="S1887">
            <v>13.333333333333334</v>
          </cell>
          <cell r="T1887">
            <v>7</v>
          </cell>
          <cell r="U1887">
            <v>2</v>
          </cell>
          <cell r="V1887">
            <v>-2</v>
          </cell>
          <cell r="W1887">
            <v>28</v>
          </cell>
          <cell r="X1887">
            <v>48079</v>
          </cell>
        </row>
        <row r="1888">
          <cell r="A1888" t="str">
            <v>741185</v>
          </cell>
          <cell r="B1888" t="str">
            <v xml:space="preserve">HENDRO SUSANTO  ST  </v>
          </cell>
          <cell r="C1888" t="str">
            <v>08</v>
          </cell>
          <cell r="D1888" t="str">
            <v>16/11/2001</v>
          </cell>
          <cell r="E1888" t="str">
            <v>AST. AHLI REN OPS</v>
          </cell>
          <cell r="F1888" t="str">
            <v>06</v>
          </cell>
          <cell r="G1888" t="str">
            <v>08/08/2003</v>
          </cell>
          <cell r="H1888">
            <v>27994</v>
          </cell>
          <cell r="I1888" t="str">
            <v>0000000066</v>
          </cell>
          <cell r="J1888" t="str">
            <v>S1</v>
          </cell>
          <cell r="K1888" t="str">
            <v>TEKNIK KIMIA</v>
          </cell>
          <cell r="L1888" t="str">
            <v>PLAJU</v>
          </cell>
          <cell r="M1888" t="str">
            <v>16/11/2001</v>
          </cell>
          <cell r="N1888" t="str">
            <v>E13132</v>
          </cell>
          <cell r="O1888" t="str">
            <v>TA/PTA</v>
          </cell>
          <cell r="P1888">
            <v>0</v>
          </cell>
          <cell r="Q1888">
            <v>6</v>
          </cell>
          <cell r="R1888">
            <v>6</v>
          </cell>
          <cell r="S1888">
            <v>13.333333333333334</v>
          </cell>
          <cell r="T1888">
            <v>7</v>
          </cell>
          <cell r="U1888">
            <v>1</v>
          </cell>
          <cell r="V1888">
            <v>-2</v>
          </cell>
          <cell r="W1888">
            <v>28</v>
          </cell>
          <cell r="X1888">
            <v>48082</v>
          </cell>
        </row>
        <row r="1889">
          <cell r="A1889" t="str">
            <v>741258</v>
          </cell>
          <cell r="B1889" t="str">
            <v xml:space="preserve">MUHAMMAD RAHMAD  ST  </v>
          </cell>
          <cell r="C1889" t="str">
            <v>08</v>
          </cell>
          <cell r="D1889" t="str">
            <v>16/11/2001</v>
          </cell>
          <cell r="E1889" t="str">
            <v>PWS. JAGA POLYPROPYLENE</v>
          </cell>
          <cell r="F1889" t="str">
            <v>06</v>
          </cell>
          <cell r="G1889" t="str">
            <v>16/09/2002</v>
          </cell>
          <cell r="H1889">
            <v>27513</v>
          </cell>
          <cell r="I1889" t="str">
            <v>0000000066</v>
          </cell>
          <cell r="J1889" t="str">
            <v>S1</v>
          </cell>
          <cell r="K1889" t="str">
            <v>TEKNIK KIMIA</v>
          </cell>
          <cell r="L1889" t="str">
            <v>PLAJU</v>
          </cell>
          <cell r="M1889" t="str">
            <v>16/11/2001</v>
          </cell>
          <cell r="N1889" t="str">
            <v>E13131</v>
          </cell>
          <cell r="O1889" t="str">
            <v>P P</v>
          </cell>
          <cell r="P1889">
            <v>0</v>
          </cell>
          <cell r="Q1889">
            <v>6</v>
          </cell>
          <cell r="R1889">
            <v>6</v>
          </cell>
          <cell r="S1889">
            <v>13.333333333333334</v>
          </cell>
          <cell r="T1889">
            <v>7</v>
          </cell>
          <cell r="U1889">
            <v>2</v>
          </cell>
          <cell r="V1889">
            <v>-2</v>
          </cell>
          <cell r="W1889">
            <v>29</v>
          </cell>
          <cell r="X1889">
            <v>47602</v>
          </cell>
        </row>
        <row r="1890">
          <cell r="A1890" t="str">
            <v>741299</v>
          </cell>
          <cell r="B1890" t="str">
            <v xml:space="preserve">RIFAI HASAN  ST  </v>
          </cell>
          <cell r="C1890" t="str">
            <v>08</v>
          </cell>
          <cell r="D1890" t="str">
            <v>16/11/2001</v>
          </cell>
          <cell r="E1890" t="str">
            <v>POK.SPES.BANG ROT.EQUIP</v>
          </cell>
          <cell r="F1890" t="str">
            <v>07</v>
          </cell>
          <cell r="G1890" t="str">
            <v>15/07/2002</v>
          </cell>
          <cell r="H1890">
            <v>27951</v>
          </cell>
          <cell r="I1890" t="str">
            <v>0000000055</v>
          </cell>
          <cell r="J1890" t="str">
            <v>S1</v>
          </cell>
          <cell r="K1890" t="str">
            <v>TEKNIK MESIN</v>
          </cell>
          <cell r="L1890" t="str">
            <v>PLAJU</v>
          </cell>
          <cell r="M1890" t="str">
            <v>16/11/2001</v>
          </cell>
          <cell r="N1890" t="str">
            <v>E13A90</v>
          </cell>
          <cell r="O1890" t="str">
            <v>ENJ. PEM</v>
          </cell>
          <cell r="P1890">
            <v>0</v>
          </cell>
          <cell r="Q1890">
            <v>5</v>
          </cell>
          <cell r="R1890">
            <v>5</v>
          </cell>
          <cell r="S1890">
            <v>10</v>
          </cell>
          <cell r="T1890">
            <v>7</v>
          </cell>
          <cell r="U1890">
            <v>2</v>
          </cell>
          <cell r="V1890">
            <v>-1</v>
          </cell>
          <cell r="W1890">
            <v>28</v>
          </cell>
          <cell r="X1890">
            <v>48039</v>
          </cell>
        </row>
        <row r="1891">
          <cell r="A1891" t="str">
            <v>741744</v>
          </cell>
          <cell r="B1891" t="str">
            <v xml:space="preserve">CATUR DERMAWAN  SE  </v>
          </cell>
          <cell r="C1891" t="str">
            <v>08</v>
          </cell>
          <cell r="D1891" t="str">
            <v>16/11/2001</v>
          </cell>
          <cell r="E1891" t="str">
            <v>PWS. KONSOLIDASI ANGG</v>
          </cell>
          <cell r="F1891" t="str">
            <v>06</v>
          </cell>
          <cell r="G1891" t="str">
            <v>27/11/2001</v>
          </cell>
          <cell r="H1891">
            <v>27008</v>
          </cell>
          <cell r="I1891" t="str">
            <v>0000000066</v>
          </cell>
          <cell r="J1891" t="str">
            <v>S1</v>
          </cell>
          <cell r="K1891" t="str">
            <v>EKONOMI AKUNTANSI</v>
          </cell>
          <cell r="L1891" t="str">
            <v>PLAJU</v>
          </cell>
          <cell r="M1891" t="str">
            <v>16/11/2001</v>
          </cell>
          <cell r="N1891" t="str">
            <v>E13810</v>
          </cell>
          <cell r="O1891" t="str">
            <v>KONTROLLER</v>
          </cell>
          <cell r="P1891">
            <v>0</v>
          </cell>
          <cell r="Q1891">
            <v>6</v>
          </cell>
          <cell r="R1891">
            <v>6</v>
          </cell>
          <cell r="S1891">
            <v>13.333333333333334</v>
          </cell>
          <cell r="T1891">
            <v>7</v>
          </cell>
          <cell r="U1891">
            <v>3</v>
          </cell>
          <cell r="V1891">
            <v>-2</v>
          </cell>
          <cell r="W1891">
            <v>31</v>
          </cell>
          <cell r="X1891">
            <v>47097</v>
          </cell>
        </row>
        <row r="1892">
          <cell r="A1892" t="str">
            <v>741809</v>
          </cell>
          <cell r="B1892" t="str">
            <v xml:space="preserve">EKA SUHENDRA  SE  </v>
          </cell>
          <cell r="C1892" t="str">
            <v>08</v>
          </cell>
          <cell r="D1892" t="str">
            <v>16/11/2001</v>
          </cell>
          <cell r="E1892" t="str">
            <v>PWS. PAJAK</v>
          </cell>
          <cell r="F1892" t="str">
            <v>07</v>
          </cell>
          <cell r="G1892" t="str">
            <v>01/10/2003</v>
          </cell>
          <cell r="H1892">
            <v>28167</v>
          </cell>
          <cell r="I1892" t="str">
            <v>0000000066</v>
          </cell>
          <cell r="J1892" t="str">
            <v>S1</v>
          </cell>
          <cell r="K1892" t="str">
            <v>EKONOMI AKUNTANSI</v>
          </cell>
          <cell r="L1892" t="str">
            <v>PLAJU</v>
          </cell>
          <cell r="M1892" t="str">
            <v>16/11/2001</v>
          </cell>
          <cell r="N1892" t="str">
            <v>E13830</v>
          </cell>
          <cell r="O1892" t="str">
            <v>PERBENDAHARAAN</v>
          </cell>
          <cell r="P1892">
            <v>0</v>
          </cell>
          <cell r="Q1892">
            <v>6</v>
          </cell>
          <cell r="R1892">
            <v>6</v>
          </cell>
          <cell r="S1892">
            <v>13.333333333333334</v>
          </cell>
          <cell r="T1892">
            <v>7</v>
          </cell>
          <cell r="U1892">
            <v>1</v>
          </cell>
          <cell r="V1892">
            <v>-1</v>
          </cell>
          <cell r="W1892">
            <v>27</v>
          </cell>
          <cell r="X1892">
            <v>48255</v>
          </cell>
        </row>
        <row r="1893">
          <cell r="A1893" t="str">
            <v>742019</v>
          </cell>
          <cell r="B1893" t="str">
            <v xml:space="preserve">DEDE MIHARJA  SE  </v>
          </cell>
          <cell r="C1893" t="str">
            <v>08</v>
          </cell>
          <cell r="D1893" t="str">
            <v>16/11/2001</v>
          </cell>
          <cell r="E1893" t="str">
            <v>PWS. REN KEBUTUHAN SDM</v>
          </cell>
          <cell r="F1893" t="str">
            <v>06</v>
          </cell>
          <cell r="G1893" t="str">
            <v>16/04/2003</v>
          </cell>
          <cell r="H1893">
            <v>27542</v>
          </cell>
          <cell r="I1893" t="str">
            <v>0000000056</v>
          </cell>
          <cell r="J1893" t="str">
            <v>S1</v>
          </cell>
          <cell r="K1893" t="str">
            <v>EKONOMI AKUNTANSI</v>
          </cell>
          <cell r="L1893" t="str">
            <v>PLAJU</v>
          </cell>
          <cell r="M1893" t="str">
            <v>16/11/2001</v>
          </cell>
          <cell r="N1893" t="str">
            <v>E13720</v>
          </cell>
          <cell r="O1893" t="str">
            <v>RENBANG</v>
          </cell>
          <cell r="P1893">
            <v>0</v>
          </cell>
          <cell r="Q1893">
            <v>5</v>
          </cell>
          <cell r="R1893">
            <v>6</v>
          </cell>
          <cell r="S1893">
            <v>11.666666666666666</v>
          </cell>
          <cell r="T1893">
            <v>7</v>
          </cell>
          <cell r="U1893">
            <v>1</v>
          </cell>
          <cell r="V1893">
            <v>-2</v>
          </cell>
          <cell r="W1893">
            <v>29</v>
          </cell>
          <cell r="X1893">
            <v>47631</v>
          </cell>
        </row>
        <row r="1894">
          <cell r="A1894" t="str">
            <v>742481</v>
          </cell>
          <cell r="B1894" t="str">
            <v xml:space="preserve">IWAN RIDWAN FAIZAL  SSOS  </v>
          </cell>
          <cell r="C1894" t="str">
            <v>08</v>
          </cell>
          <cell r="D1894" t="str">
            <v>16/11/2001</v>
          </cell>
          <cell r="E1894" t="str">
            <v>PWS.DATA &amp; ADM</v>
          </cell>
          <cell r="F1894" t="str">
            <v>07</v>
          </cell>
          <cell r="G1894" t="str">
            <v>01/01/2002</v>
          </cell>
          <cell r="H1894">
            <v>26929</v>
          </cell>
          <cell r="I1894" t="str">
            <v>0000000056</v>
          </cell>
          <cell r="J1894" t="str">
            <v>S1</v>
          </cell>
          <cell r="K1894" t="str">
            <v>SARJANA ILMU KOMUNIKASI</v>
          </cell>
          <cell r="L1894" t="str">
            <v>PLAJU</v>
          </cell>
          <cell r="M1894" t="str">
            <v>16/11/2001</v>
          </cell>
          <cell r="N1894" t="str">
            <v>E13620</v>
          </cell>
          <cell r="O1894" t="str">
            <v>HUPMAS</v>
          </cell>
          <cell r="P1894">
            <v>0</v>
          </cell>
          <cell r="Q1894">
            <v>5</v>
          </cell>
          <cell r="R1894">
            <v>6</v>
          </cell>
          <cell r="S1894">
            <v>11.666666666666666</v>
          </cell>
          <cell r="T1894">
            <v>7</v>
          </cell>
          <cell r="U1894">
            <v>2</v>
          </cell>
          <cell r="V1894">
            <v>-1</v>
          </cell>
          <cell r="W1894">
            <v>31</v>
          </cell>
          <cell r="X1894">
            <v>47018</v>
          </cell>
        </row>
        <row r="1895">
          <cell r="A1895" t="str">
            <v>743275</v>
          </cell>
          <cell r="B1895" t="str">
            <v xml:space="preserve">ISMAIL    </v>
          </cell>
          <cell r="C1895" t="str">
            <v>14</v>
          </cell>
          <cell r="D1895" t="str">
            <v>15/01/2003</v>
          </cell>
          <cell r="E1895" t="str">
            <v>TESTER JAGA LAB.PL</v>
          </cell>
          <cell r="F1895" t="str">
            <v>11</v>
          </cell>
          <cell r="G1895" t="str">
            <v>16/01/2003</v>
          </cell>
          <cell r="H1895">
            <v>30381</v>
          </cell>
          <cell r="I1895" t="str">
            <v>---------5</v>
          </cell>
          <cell r="J1895" t="str">
            <v>SMK</v>
          </cell>
          <cell r="K1895" t="str">
            <v>SMK AVIONIK</v>
          </cell>
          <cell r="L1895" t="str">
            <v>PLAJU</v>
          </cell>
          <cell r="M1895" t="str">
            <v>15/01/2003</v>
          </cell>
          <cell r="N1895" t="str">
            <v>E13140</v>
          </cell>
          <cell r="O1895" t="str">
            <v>LABORATORIUM</v>
          </cell>
          <cell r="P1895" t="e">
            <v>#VALUE!</v>
          </cell>
          <cell r="Q1895" t="e">
            <v>#VALUE!</v>
          </cell>
          <cell r="R1895">
            <v>5</v>
          </cell>
          <cell r="S1895" t="e">
            <v>#VALUE!</v>
          </cell>
          <cell r="T1895">
            <v>3</v>
          </cell>
          <cell r="U1895">
            <v>1</v>
          </cell>
          <cell r="V1895">
            <v>-3</v>
          </cell>
          <cell r="W1895">
            <v>21</v>
          </cell>
          <cell r="X1895">
            <v>50470</v>
          </cell>
        </row>
        <row r="1896">
          <cell r="A1896" t="str">
            <v>743283</v>
          </cell>
          <cell r="B1896" t="str">
            <v xml:space="preserve">RUSTAM HIDAYAT    </v>
          </cell>
          <cell r="C1896" t="str">
            <v>14</v>
          </cell>
          <cell r="D1896" t="str">
            <v>15/01/2003</v>
          </cell>
          <cell r="E1896" t="str">
            <v>OPR. N2, H2 PLANT</v>
          </cell>
          <cell r="F1896" t="str">
            <v>11</v>
          </cell>
          <cell r="G1896" t="str">
            <v>16/01/2003</v>
          </cell>
          <cell r="H1896">
            <v>30344</v>
          </cell>
          <cell r="I1896" t="str">
            <v>---------5</v>
          </cell>
          <cell r="J1896" t="str">
            <v>SMK</v>
          </cell>
          <cell r="K1896" t="str">
            <v>SMK MEKANIK OTOMOTIF</v>
          </cell>
          <cell r="L1896" t="str">
            <v>PLAJU</v>
          </cell>
          <cell r="M1896" t="str">
            <v>15/01/2003</v>
          </cell>
          <cell r="N1896" t="str">
            <v>E13131</v>
          </cell>
          <cell r="O1896" t="str">
            <v>P P</v>
          </cell>
          <cell r="P1896" t="e">
            <v>#VALUE!</v>
          </cell>
          <cell r="Q1896" t="e">
            <v>#VALUE!</v>
          </cell>
          <cell r="R1896">
            <v>5</v>
          </cell>
          <cell r="S1896" t="e">
            <v>#VALUE!</v>
          </cell>
          <cell r="T1896">
            <v>3</v>
          </cell>
          <cell r="U1896">
            <v>1</v>
          </cell>
          <cell r="V1896">
            <v>-3</v>
          </cell>
          <cell r="W1896">
            <v>21</v>
          </cell>
          <cell r="X1896">
            <v>50433</v>
          </cell>
        </row>
        <row r="1897">
          <cell r="A1897" t="str">
            <v>743291</v>
          </cell>
          <cell r="B1897" t="str">
            <v xml:space="preserve">ANDI NAYUSA    </v>
          </cell>
          <cell r="C1897" t="str">
            <v>14</v>
          </cell>
          <cell r="D1897" t="str">
            <v>15/01/2003</v>
          </cell>
          <cell r="E1897" t="str">
            <v>OPR. CD II &amp; FLARE</v>
          </cell>
          <cell r="F1897" t="str">
            <v>11</v>
          </cell>
          <cell r="G1897" t="str">
            <v>16/01/2003</v>
          </cell>
          <cell r="H1897">
            <v>30245</v>
          </cell>
          <cell r="I1897" t="str">
            <v>---------5</v>
          </cell>
          <cell r="J1897" t="str">
            <v>SMA</v>
          </cell>
          <cell r="K1897" t="str">
            <v>S.M.A-B/PASPAL</v>
          </cell>
          <cell r="L1897" t="str">
            <v>PLAJU</v>
          </cell>
          <cell r="M1897" t="str">
            <v>15/01/2003</v>
          </cell>
          <cell r="N1897" t="str">
            <v>E13111</v>
          </cell>
          <cell r="O1897" t="str">
            <v>CD &amp; GP</v>
          </cell>
          <cell r="P1897" t="e">
            <v>#VALUE!</v>
          </cell>
          <cell r="Q1897" t="e">
            <v>#VALUE!</v>
          </cell>
          <cell r="R1897">
            <v>5</v>
          </cell>
          <cell r="S1897" t="e">
            <v>#VALUE!</v>
          </cell>
          <cell r="T1897">
            <v>3</v>
          </cell>
          <cell r="U1897">
            <v>1</v>
          </cell>
          <cell r="V1897">
            <v>-3</v>
          </cell>
          <cell r="W1897">
            <v>22</v>
          </cell>
          <cell r="X1897">
            <v>50334</v>
          </cell>
        </row>
        <row r="1898">
          <cell r="A1898" t="str">
            <v>743307</v>
          </cell>
          <cell r="B1898" t="str">
            <v xml:space="preserve">ISHAK    </v>
          </cell>
          <cell r="C1898" t="str">
            <v>14</v>
          </cell>
          <cell r="D1898" t="str">
            <v>15/01/2003</v>
          </cell>
          <cell r="E1898" t="str">
            <v>OPR.PANEL BOARD</v>
          </cell>
          <cell r="F1898" t="str">
            <v>11</v>
          </cell>
          <cell r="G1898" t="str">
            <v>16/01/2003</v>
          </cell>
          <cell r="H1898">
            <v>30149</v>
          </cell>
          <cell r="I1898" t="str">
            <v>---------5</v>
          </cell>
          <cell r="J1898" t="str">
            <v>SMA</v>
          </cell>
          <cell r="K1898" t="str">
            <v>S.M.A-B/PASPAL</v>
          </cell>
          <cell r="L1898" t="str">
            <v>PLAJU</v>
          </cell>
          <cell r="M1898" t="str">
            <v>15/01/2003</v>
          </cell>
          <cell r="N1898" t="str">
            <v>E13132</v>
          </cell>
          <cell r="O1898" t="str">
            <v>TA/PTA</v>
          </cell>
          <cell r="P1898" t="e">
            <v>#VALUE!</v>
          </cell>
          <cell r="Q1898" t="e">
            <v>#VALUE!</v>
          </cell>
          <cell r="R1898">
            <v>5</v>
          </cell>
          <cell r="S1898" t="e">
            <v>#VALUE!</v>
          </cell>
          <cell r="T1898">
            <v>3</v>
          </cell>
          <cell r="U1898">
            <v>1</v>
          </cell>
          <cell r="V1898">
            <v>-3</v>
          </cell>
          <cell r="W1898">
            <v>22</v>
          </cell>
          <cell r="X1898">
            <v>50238</v>
          </cell>
        </row>
        <row r="1899">
          <cell r="A1899" t="str">
            <v>743315</v>
          </cell>
          <cell r="B1899" t="str">
            <v xml:space="preserve">AKHMAD RIZAL    </v>
          </cell>
          <cell r="C1899" t="str">
            <v>14</v>
          </cell>
          <cell r="D1899" t="str">
            <v>15/01/2003</v>
          </cell>
          <cell r="E1899" t="str">
            <v>TESTER JAGA LAB.PL</v>
          </cell>
          <cell r="F1899" t="str">
            <v>11</v>
          </cell>
          <cell r="G1899" t="str">
            <v>16/01/2003</v>
          </cell>
          <cell r="H1899">
            <v>30146</v>
          </cell>
          <cell r="I1899" t="str">
            <v>---------5</v>
          </cell>
          <cell r="J1899" t="str">
            <v>SMA</v>
          </cell>
          <cell r="K1899" t="str">
            <v>S.M.A-B/PASPAL</v>
          </cell>
          <cell r="L1899" t="str">
            <v>PLAJU</v>
          </cell>
          <cell r="M1899" t="str">
            <v>15/01/2003</v>
          </cell>
          <cell r="N1899" t="str">
            <v>E13140</v>
          </cell>
          <cell r="O1899" t="str">
            <v>LABORATORIUM</v>
          </cell>
          <cell r="P1899" t="e">
            <v>#VALUE!</v>
          </cell>
          <cell r="Q1899" t="e">
            <v>#VALUE!</v>
          </cell>
          <cell r="R1899">
            <v>5</v>
          </cell>
          <cell r="S1899" t="e">
            <v>#VALUE!</v>
          </cell>
          <cell r="T1899">
            <v>3</v>
          </cell>
          <cell r="U1899">
            <v>1</v>
          </cell>
          <cell r="V1899">
            <v>-3</v>
          </cell>
          <cell r="W1899">
            <v>22</v>
          </cell>
          <cell r="X1899">
            <v>50235</v>
          </cell>
        </row>
        <row r="1900">
          <cell r="A1900" t="str">
            <v>743323</v>
          </cell>
          <cell r="B1900" t="str">
            <v xml:space="preserve">HENDRU ROMULAN    </v>
          </cell>
          <cell r="C1900" t="str">
            <v>14</v>
          </cell>
          <cell r="D1900" t="str">
            <v>15/01/2003</v>
          </cell>
          <cell r="E1900" t="str">
            <v>PMK.H2 PLANT</v>
          </cell>
          <cell r="F1900" t="str">
            <v>10</v>
          </cell>
          <cell r="G1900" t="str">
            <v>08/08/2003</v>
          </cell>
          <cell r="H1900">
            <v>29987</v>
          </cell>
          <cell r="I1900" t="str">
            <v>---------5</v>
          </cell>
          <cell r="J1900" t="str">
            <v>SMA</v>
          </cell>
          <cell r="K1900" t="str">
            <v>S.M.A-B/PASPAL</v>
          </cell>
          <cell r="L1900" t="str">
            <v>PLAJU</v>
          </cell>
          <cell r="M1900" t="str">
            <v>15/01/2003</v>
          </cell>
          <cell r="N1900" t="str">
            <v>E13132</v>
          </cell>
          <cell r="O1900" t="str">
            <v>TA/PTA</v>
          </cell>
          <cell r="P1900" t="e">
            <v>#VALUE!</v>
          </cell>
          <cell r="Q1900" t="e">
            <v>#VALUE!</v>
          </cell>
          <cell r="R1900">
            <v>5</v>
          </cell>
          <cell r="S1900" t="e">
            <v>#VALUE!</v>
          </cell>
          <cell r="T1900">
            <v>3</v>
          </cell>
          <cell r="U1900">
            <v>1</v>
          </cell>
          <cell r="V1900">
            <v>-4</v>
          </cell>
          <cell r="W1900">
            <v>22</v>
          </cell>
          <cell r="X1900">
            <v>50076</v>
          </cell>
        </row>
        <row r="1901">
          <cell r="A1901" t="str">
            <v>743331</v>
          </cell>
          <cell r="B1901" t="str">
            <v xml:space="preserve">HIDAYAT FANDITA    </v>
          </cell>
          <cell r="C1901" t="str">
            <v>14</v>
          </cell>
          <cell r="D1901" t="str">
            <v>15/01/2003</v>
          </cell>
          <cell r="E1901" t="str">
            <v>OPR. SEKSI 100 - 900</v>
          </cell>
          <cell r="F1901" t="str">
            <v>11</v>
          </cell>
          <cell r="G1901" t="str">
            <v>16/01/2003</v>
          </cell>
          <cell r="H1901">
            <v>30179</v>
          </cell>
          <cell r="I1901" t="str">
            <v>---------5</v>
          </cell>
          <cell r="J1901" t="str">
            <v>SMA</v>
          </cell>
          <cell r="K1901" t="str">
            <v>S.M.A-B/PASPAL</v>
          </cell>
          <cell r="L1901" t="str">
            <v>PLAJU</v>
          </cell>
          <cell r="M1901" t="str">
            <v>15/01/2003</v>
          </cell>
          <cell r="N1901" t="str">
            <v>E13131</v>
          </cell>
          <cell r="O1901" t="str">
            <v>P P</v>
          </cell>
          <cell r="P1901" t="e">
            <v>#VALUE!</v>
          </cell>
          <cell r="Q1901" t="e">
            <v>#VALUE!</v>
          </cell>
          <cell r="R1901">
            <v>5</v>
          </cell>
          <cell r="S1901" t="e">
            <v>#VALUE!</v>
          </cell>
          <cell r="T1901">
            <v>3</v>
          </cell>
          <cell r="U1901">
            <v>1</v>
          </cell>
          <cell r="V1901">
            <v>-3</v>
          </cell>
          <cell r="W1901">
            <v>22</v>
          </cell>
          <cell r="X1901">
            <v>50268</v>
          </cell>
        </row>
        <row r="1902">
          <cell r="A1902" t="str">
            <v>743348</v>
          </cell>
          <cell r="B1902" t="str">
            <v xml:space="preserve">ANDRI ARI WIBOWO    </v>
          </cell>
          <cell r="C1902" t="str">
            <v>14</v>
          </cell>
          <cell r="D1902" t="str">
            <v>15/01/2003</v>
          </cell>
          <cell r="E1902" t="str">
            <v>OPR. TANK RPM 4/7 SG</v>
          </cell>
          <cell r="F1902" t="str">
            <v>11</v>
          </cell>
          <cell r="G1902" t="str">
            <v>16/01/2003</v>
          </cell>
          <cell r="H1902">
            <v>30208</v>
          </cell>
          <cell r="I1902" t="str">
            <v>---------5</v>
          </cell>
          <cell r="J1902" t="str">
            <v>SMA</v>
          </cell>
          <cell r="K1902" t="str">
            <v>S.M.A-B/PASPAL</v>
          </cell>
          <cell r="L1902" t="str">
            <v>SUNGAI GERONG</v>
          </cell>
          <cell r="M1902" t="str">
            <v>15/01/2003</v>
          </cell>
          <cell r="N1902" t="str">
            <v>E13119</v>
          </cell>
          <cell r="O1902" t="str">
            <v>I T P</v>
          </cell>
          <cell r="P1902" t="e">
            <v>#VALUE!</v>
          </cell>
          <cell r="Q1902" t="e">
            <v>#VALUE!</v>
          </cell>
          <cell r="R1902">
            <v>5</v>
          </cell>
          <cell r="S1902" t="e">
            <v>#VALUE!</v>
          </cell>
          <cell r="T1902">
            <v>3</v>
          </cell>
          <cell r="U1902">
            <v>1</v>
          </cell>
          <cell r="V1902">
            <v>-3</v>
          </cell>
          <cell r="W1902">
            <v>22</v>
          </cell>
          <cell r="X1902">
            <v>50297</v>
          </cell>
        </row>
        <row r="1903">
          <cell r="A1903" t="str">
            <v>743356</v>
          </cell>
          <cell r="B1903" t="str">
            <v xml:space="preserve">HAFIZ WAHYONO    </v>
          </cell>
          <cell r="C1903" t="str">
            <v>14</v>
          </cell>
          <cell r="D1903" t="str">
            <v>15/01/2003</v>
          </cell>
          <cell r="E1903" t="str">
            <v>PMK. PET SET</v>
          </cell>
          <cell r="F1903" t="str">
            <v>10</v>
          </cell>
          <cell r="G1903" t="str">
            <v>08/08/2003</v>
          </cell>
          <cell r="H1903">
            <v>30213</v>
          </cell>
          <cell r="I1903" t="str">
            <v>---------5</v>
          </cell>
          <cell r="J1903" t="str">
            <v>SMA</v>
          </cell>
          <cell r="K1903" t="str">
            <v>S.M.A-B/PASPAL</v>
          </cell>
          <cell r="L1903" t="str">
            <v>PLAJU</v>
          </cell>
          <cell r="M1903" t="str">
            <v>15/01/2003</v>
          </cell>
          <cell r="N1903" t="str">
            <v>E13132</v>
          </cell>
          <cell r="O1903" t="str">
            <v>TA/PTA</v>
          </cell>
          <cell r="P1903" t="e">
            <v>#VALUE!</v>
          </cell>
          <cell r="Q1903" t="e">
            <v>#VALUE!</v>
          </cell>
          <cell r="R1903">
            <v>5</v>
          </cell>
          <cell r="S1903" t="e">
            <v>#VALUE!</v>
          </cell>
          <cell r="T1903">
            <v>3</v>
          </cell>
          <cell r="U1903">
            <v>1</v>
          </cell>
          <cell r="V1903">
            <v>-4</v>
          </cell>
          <cell r="W1903">
            <v>22</v>
          </cell>
          <cell r="X1903">
            <v>50302</v>
          </cell>
        </row>
        <row r="1904">
          <cell r="A1904" t="str">
            <v>743364</v>
          </cell>
          <cell r="B1904" t="str">
            <v xml:space="preserve">WIDYHARTO HADI    </v>
          </cell>
          <cell r="C1904" t="str">
            <v>14</v>
          </cell>
          <cell r="D1904" t="str">
            <v>15/01/2003</v>
          </cell>
          <cell r="E1904" t="str">
            <v>OPR. PENY PRODUKSI SG</v>
          </cell>
          <cell r="F1904" t="str">
            <v>11</v>
          </cell>
          <cell r="G1904" t="str">
            <v>16/01/2003</v>
          </cell>
          <cell r="H1904">
            <v>30486</v>
          </cell>
          <cell r="I1904" t="str">
            <v>---------5</v>
          </cell>
          <cell r="J1904" t="str">
            <v>SMA</v>
          </cell>
          <cell r="K1904" t="str">
            <v>S.M.A-B/PASPAL</v>
          </cell>
          <cell r="L1904" t="str">
            <v>SUNGAI GERONG</v>
          </cell>
          <cell r="M1904" t="str">
            <v>15/01/2003</v>
          </cell>
          <cell r="N1904" t="str">
            <v>E13119</v>
          </cell>
          <cell r="O1904" t="str">
            <v>I T P</v>
          </cell>
          <cell r="P1904" t="e">
            <v>#VALUE!</v>
          </cell>
          <cell r="Q1904" t="e">
            <v>#VALUE!</v>
          </cell>
          <cell r="R1904">
            <v>5</v>
          </cell>
          <cell r="S1904" t="e">
            <v>#VALUE!</v>
          </cell>
          <cell r="T1904">
            <v>3</v>
          </cell>
          <cell r="U1904">
            <v>1</v>
          </cell>
          <cell r="V1904">
            <v>-3</v>
          </cell>
          <cell r="W1904">
            <v>21</v>
          </cell>
          <cell r="X1904">
            <v>50575</v>
          </cell>
        </row>
        <row r="1905">
          <cell r="A1905" t="str">
            <v>743372</v>
          </cell>
          <cell r="B1905" t="str">
            <v xml:space="preserve">MULYONO SUSILAWAN    </v>
          </cell>
          <cell r="C1905" t="str">
            <v>14</v>
          </cell>
          <cell r="D1905" t="str">
            <v>15/01/2003</v>
          </cell>
          <cell r="E1905" t="str">
            <v>OPR. F G C</v>
          </cell>
          <cell r="F1905" t="str">
            <v>11</v>
          </cell>
          <cell r="G1905" t="str">
            <v>16/01/2003</v>
          </cell>
          <cell r="H1905">
            <v>30347</v>
          </cell>
          <cell r="I1905" t="str">
            <v>---------6</v>
          </cell>
          <cell r="J1905" t="str">
            <v>SMA</v>
          </cell>
          <cell r="K1905" t="str">
            <v>S.M.A-B/PASPAL</v>
          </cell>
          <cell r="L1905" t="str">
            <v>SUNGAI GERONG</v>
          </cell>
          <cell r="M1905" t="str">
            <v>15/01/2003</v>
          </cell>
          <cell r="N1905" t="str">
            <v>E13112</v>
          </cell>
          <cell r="O1905" t="str">
            <v>CD &amp; L</v>
          </cell>
          <cell r="P1905" t="e">
            <v>#VALUE!</v>
          </cell>
          <cell r="Q1905" t="e">
            <v>#VALUE!</v>
          </cell>
          <cell r="R1905">
            <v>6</v>
          </cell>
          <cell r="S1905" t="e">
            <v>#VALUE!</v>
          </cell>
          <cell r="T1905">
            <v>3</v>
          </cell>
          <cell r="U1905">
            <v>1</v>
          </cell>
          <cell r="V1905">
            <v>-3</v>
          </cell>
          <cell r="W1905">
            <v>21</v>
          </cell>
          <cell r="X1905">
            <v>50436</v>
          </cell>
        </row>
        <row r="1906">
          <cell r="A1906" t="str">
            <v>743389</v>
          </cell>
          <cell r="B1906" t="str">
            <v xml:space="preserve">SYAFRUDDIN STEVEN M    </v>
          </cell>
          <cell r="C1906" t="str">
            <v>14</v>
          </cell>
          <cell r="D1906" t="str">
            <v>15/01/2003</v>
          </cell>
          <cell r="E1906" t="str">
            <v>OPR. RDU &amp; HAWS</v>
          </cell>
          <cell r="F1906" t="str">
            <v>11</v>
          </cell>
          <cell r="G1906" t="str">
            <v>16/01/2003</v>
          </cell>
          <cell r="H1906">
            <v>30246</v>
          </cell>
          <cell r="I1906" t="str">
            <v>---------5</v>
          </cell>
          <cell r="J1906" t="str">
            <v>SMA</v>
          </cell>
          <cell r="K1906" t="str">
            <v>S.M.A-B/PASPAL</v>
          </cell>
          <cell r="L1906" t="str">
            <v>PLAJU</v>
          </cell>
          <cell r="M1906" t="str">
            <v>15/01/2003</v>
          </cell>
          <cell r="N1906" t="str">
            <v>E13111</v>
          </cell>
          <cell r="O1906" t="str">
            <v>CD &amp; GP</v>
          </cell>
          <cell r="P1906" t="e">
            <v>#VALUE!</v>
          </cell>
          <cell r="Q1906" t="e">
            <v>#VALUE!</v>
          </cell>
          <cell r="R1906">
            <v>5</v>
          </cell>
          <cell r="S1906" t="e">
            <v>#VALUE!</v>
          </cell>
          <cell r="T1906">
            <v>3</v>
          </cell>
          <cell r="U1906">
            <v>1</v>
          </cell>
          <cell r="V1906">
            <v>-3</v>
          </cell>
          <cell r="W1906">
            <v>22</v>
          </cell>
          <cell r="X1906">
            <v>50335</v>
          </cell>
        </row>
        <row r="1907">
          <cell r="A1907" t="str">
            <v>743397</v>
          </cell>
          <cell r="B1907" t="str">
            <v xml:space="preserve">DEDY KURNIAWAN    </v>
          </cell>
          <cell r="C1907" t="str">
            <v>14</v>
          </cell>
          <cell r="D1907" t="str">
            <v>15/01/2003</v>
          </cell>
          <cell r="E1907" t="str">
            <v>OPR. PA COMP TA</v>
          </cell>
          <cell r="F1907" t="str">
            <v>11</v>
          </cell>
          <cell r="G1907" t="str">
            <v>08/08/2003</v>
          </cell>
          <cell r="H1907">
            <v>30287</v>
          </cell>
          <cell r="I1907" t="str">
            <v>---------5</v>
          </cell>
          <cell r="J1907" t="str">
            <v>SMA</v>
          </cell>
          <cell r="K1907" t="str">
            <v>S.M.A-B/PASPAL</v>
          </cell>
          <cell r="L1907" t="str">
            <v>PLAJU</v>
          </cell>
          <cell r="M1907" t="str">
            <v>15/01/2003</v>
          </cell>
          <cell r="N1907" t="str">
            <v>E13132</v>
          </cell>
          <cell r="O1907" t="str">
            <v>TA/PTA</v>
          </cell>
          <cell r="P1907" t="e">
            <v>#VALUE!</v>
          </cell>
          <cell r="Q1907" t="e">
            <v>#VALUE!</v>
          </cell>
          <cell r="R1907">
            <v>5</v>
          </cell>
          <cell r="S1907" t="e">
            <v>#VALUE!</v>
          </cell>
          <cell r="T1907">
            <v>3</v>
          </cell>
          <cell r="U1907">
            <v>1</v>
          </cell>
          <cell r="V1907">
            <v>-3</v>
          </cell>
          <cell r="W1907">
            <v>22</v>
          </cell>
          <cell r="X1907">
            <v>50376</v>
          </cell>
        </row>
        <row r="1908">
          <cell r="A1908" t="str">
            <v>743404</v>
          </cell>
          <cell r="B1908" t="str">
            <v xml:space="preserve">DEDY MULYO    </v>
          </cell>
          <cell r="C1908" t="str">
            <v>14</v>
          </cell>
          <cell r="D1908" t="str">
            <v>15/01/2003</v>
          </cell>
          <cell r="E1908" t="str">
            <v>TESTER JAGA LAB.SG</v>
          </cell>
          <cell r="F1908" t="str">
            <v>11</v>
          </cell>
          <cell r="G1908" t="str">
            <v>16/01/2003</v>
          </cell>
          <cell r="H1908">
            <v>30233</v>
          </cell>
          <cell r="I1908" t="str">
            <v>---------5</v>
          </cell>
          <cell r="J1908" t="str">
            <v>SMK</v>
          </cell>
          <cell r="K1908" t="str">
            <v>SMK LISTRIK PEMAKAIAN</v>
          </cell>
          <cell r="L1908" t="str">
            <v>PLAJU</v>
          </cell>
          <cell r="M1908" t="str">
            <v>15/01/2003</v>
          </cell>
          <cell r="N1908" t="str">
            <v>E13140</v>
          </cell>
          <cell r="O1908" t="str">
            <v>LABORATORIUM</v>
          </cell>
          <cell r="P1908" t="e">
            <v>#VALUE!</v>
          </cell>
          <cell r="Q1908" t="e">
            <v>#VALUE!</v>
          </cell>
          <cell r="R1908">
            <v>5</v>
          </cell>
          <cell r="S1908" t="e">
            <v>#VALUE!</v>
          </cell>
          <cell r="T1908">
            <v>3</v>
          </cell>
          <cell r="U1908">
            <v>1</v>
          </cell>
          <cell r="V1908">
            <v>-3</v>
          </cell>
          <cell r="W1908">
            <v>22</v>
          </cell>
          <cell r="X1908">
            <v>50322</v>
          </cell>
        </row>
        <row r="1909">
          <cell r="A1909" t="str">
            <v>743412</v>
          </cell>
          <cell r="B1909" t="str">
            <v xml:space="preserve">D E D I    </v>
          </cell>
          <cell r="C1909" t="str">
            <v>14</v>
          </cell>
          <cell r="D1909" t="str">
            <v>15/01/2003</v>
          </cell>
          <cell r="E1909" t="str">
            <v>OPR. C T U</v>
          </cell>
          <cell r="F1909" t="str">
            <v>11</v>
          </cell>
          <cell r="G1909" t="str">
            <v>16/01/2003</v>
          </cell>
          <cell r="H1909">
            <v>30287</v>
          </cell>
          <cell r="I1909" t="str">
            <v>---------5</v>
          </cell>
          <cell r="J1909" t="str">
            <v>SMK</v>
          </cell>
          <cell r="K1909" t="str">
            <v>SMK ELEKTRONIKA KOMUNIKASI</v>
          </cell>
          <cell r="L1909" t="str">
            <v>SUNGAI GERONG</v>
          </cell>
          <cell r="M1909" t="str">
            <v>15/01/2003</v>
          </cell>
          <cell r="N1909" t="str">
            <v>E13112</v>
          </cell>
          <cell r="O1909" t="str">
            <v>CD &amp; L</v>
          </cell>
          <cell r="P1909" t="e">
            <v>#VALUE!</v>
          </cell>
          <cell r="Q1909" t="e">
            <v>#VALUE!</v>
          </cell>
          <cell r="R1909">
            <v>5</v>
          </cell>
          <cell r="S1909" t="e">
            <v>#VALUE!</v>
          </cell>
          <cell r="T1909">
            <v>3</v>
          </cell>
          <cell r="U1909">
            <v>1</v>
          </cell>
          <cell r="V1909">
            <v>-3</v>
          </cell>
          <cell r="W1909">
            <v>22</v>
          </cell>
          <cell r="X1909">
            <v>50376</v>
          </cell>
        </row>
        <row r="1910">
          <cell r="A1910" t="str">
            <v>743429</v>
          </cell>
          <cell r="B1910" t="str">
            <v xml:space="preserve">APRIANSYAH    </v>
          </cell>
          <cell r="C1910" t="str">
            <v>14</v>
          </cell>
          <cell r="D1910" t="str">
            <v>15/01/2003</v>
          </cell>
          <cell r="E1910" t="str">
            <v>OPR. AREA I CDU V</v>
          </cell>
          <cell r="F1910" t="str">
            <v>11</v>
          </cell>
          <cell r="G1910" t="str">
            <v>16/01/2003</v>
          </cell>
          <cell r="H1910">
            <v>28956</v>
          </cell>
          <cell r="I1910" t="str">
            <v>---------4</v>
          </cell>
          <cell r="J1910" t="str">
            <v>SMA</v>
          </cell>
          <cell r="K1910" t="str">
            <v>S.M.A-B/PASPAL</v>
          </cell>
          <cell r="L1910" t="str">
            <v>PLAJU</v>
          </cell>
          <cell r="M1910" t="str">
            <v>15/01/2003</v>
          </cell>
          <cell r="N1910" t="str">
            <v>E13111</v>
          </cell>
          <cell r="O1910" t="str">
            <v>CD &amp; GP</v>
          </cell>
          <cell r="P1910" t="e">
            <v>#VALUE!</v>
          </cell>
          <cell r="Q1910" t="e">
            <v>#VALUE!</v>
          </cell>
          <cell r="R1910">
            <v>4</v>
          </cell>
          <cell r="S1910" t="e">
            <v>#VALUE!</v>
          </cell>
          <cell r="T1910">
            <v>3</v>
          </cell>
          <cell r="U1910">
            <v>1</v>
          </cell>
          <cell r="V1910">
            <v>-3</v>
          </cell>
          <cell r="W1910">
            <v>25</v>
          </cell>
          <cell r="X1910">
            <v>49045</v>
          </cell>
        </row>
        <row r="1911">
          <cell r="A1911" t="str">
            <v>743437</v>
          </cell>
          <cell r="B1911" t="str">
            <v xml:space="preserve">NURMAN SAZILI    </v>
          </cell>
          <cell r="C1911" t="str">
            <v>14</v>
          </cell>
          <cell r="D1911" t="str">
            <v>15/01/2003</v>
          </cell>
          <cell r="E1911" t="str">
            <v>OPR. LPG HANDLING</v>
          </cell>
          <cell r="F1911" t="str">
            <v>11</v>
          </cell>
          <cell r="G1911" t="str">
            <v>16/01/2003</v>
          </cell>
          <cell r="H1911">
            <v>30312</v>
          </cell>
          <cell r="I1911" t="str">
            <v>---------5</v>
          </cell>
          <cell r="J1911" t="str">
            <v>SMA</v>
          </cell>
          <cell r="K1911" t="str">
            <v>S.M.A-B/PASPAL</v>
          </cell>
          <cell r="L1911" t="str">
            <v>SUNGAI GERONG</v>
          </cell>
          <cell r="M1911" t="str">
            <v>15/01/2003</v>
          </cell>
          <cell r="N1911" t="str">
            <v>E13112</v>
          </cell>
          <cell r="O1911" t="str">
            <v>CD &amp; L</v>
          </cell>
          <cell r="P1911" t="e">
            <v>#VALUE!</v>
          </cell>
          <cell r="Q1911" t="e">
            <v>#VALUE!</v>
          </cell>
          <cell r="R1911">
            <v>5</v>
          </cell>
          <cell r="S1911" t="e">
            <v>#VALUE!</v>
          </cell>
          <cell r="T1911">
            <v>3</v>
          </cell>
          <cell r="U1911">
            <v>1</v>
          </cell>
          <cell r="V1911">
            <v>-3</v>
          </cell>
          <cell r="W1911">
            <v>22</v>
          </cell>
          <cell r="X1911">
            <v>50401</v>
          </cell>
        </row>
        <row r="1912">
          <cell r="A1912" t="str">
            <v>743445</v>
          </cell>
          <cell r="B1912" t="str">
            <v xml:space="preserve">FREDY FERDENAN    </v>
          </cell>
          <cell r="C1912" t="str">
            <v>14</v>
          </cell>
          <cell r="D1912" t="str">
            <v>15/01/2003</v>
          </cell>
          <cell r="E1912" t="str">
            <v>OPR. C T U</v>
          </cell>
          <cell r="F1912" t="str">
            <v>11</v>
          </cell>
          <cell r="G1912" t="str">
            <v>16/01/2003</v>
          </cell>
          <cell r="H1912">
            <v>30130</v>
          </cell>
          <cell r="I1912" t="str">
            <v>---------5</v>
          </cell>
          <cell r="J1912" t="str">
            <v>SMA</v>
          </cell>
          <cell r="K1912" t="str">
            <v>MAN / IPA</v>
          </cell>
          <cell r="L1912" t="str">
            <v>SUNGAI GERONG</v>
          </cell>
          <cell r="M1912" t="str">
            <v>15/01/2003</v>
          </cell>
          <cell r="N1912" t="str">
            <v>E13112</v>
          </cell>
          <cell r="O1912" t="str">
            <v>CD &amp; L</v>
          </cell>
          <cell r="P1912" t="e">
            <v>#VALUE!</v>
          </cell>
          <cell r="Q1912" t="e">
            <v>#VALUE!</v>
          </cell>
          <cell r="R1912">
            <v>5</v>
          </cell>
          <cell r="S1912" t="e">
            <v>#VALUE!</v>
          </cell>
          <cell r="T1912">
            <v>3</v>
          </cell>
          <cell r="U1912">
            <v>1</v>
          </cell>
          <cell r="V1912">
            <v>-3</v>
          </cell>
          <cell r="W1912">
            <v>22</v>
          </cell>
          <cell r="X1912">
            <v>50219</v>
          </cell>
        </row>
        <row r="1913">
          <cell r="A1913" t="str">
            <v>743453</v>
          </cell>
          <cell r="B1913" t="str">
            <v xml:space="preserve">ENDANG KURNIAWAN    </v>
          </cell>
          <cell r="C1913" t="str">
            <v>14</v>
          </cell>
          <cell r="D1913" t="str">
            <v>15/01/2003</v>
          </cell>
          <cell r="E1913" t="str">
            <v>OPR.PANEL BOARD</v>
          </cell>
          <cell r="F1913" t="str">
            <v>11</v>
          </cell>
          <cell r="G1913" t="str">
            <v>16/01/2003</v>
          </cell>
          <cell r="H1913">
            <v>30601</v>
          </cell>
          <cell r="I1913" t="str">
            <v>---------5</v>
          </cell>
          <cell r="J1913" t="str">
            <v>SMA</v>
          </cell>
          <cell r="K1913" t="str">
            <v>S.M.A-B/PASPAL</v>
          </cell>
          <cell r="L1913" t="str">
            <v>PLAJU</v>
          </cell>
          <cell r="M1913" t="str">
            <v>15/01/2003</v>
          </cell>
          <cell r="N1913" t="str">
            <v>E13132</v>
          </cell>
          <cell r="O1913" t="str">
            <v>TA/PTA</v>
          </cell>
          <cell r="P1913" t="e">
            <v>#VALUE!</v>
          </cell>
          <cell r="Q1913" t="e">
            <v>#VALUE!</v>
          </cell>
          <cell r="R1913">
            <v>5</v>
          </cell>
          <cell r="S1913" t="e">
            <v>#VALUE!</v>
          </cell>
          <cell r="T1913">
            <v>3</v>
          </cell>
          <cell r="U1913">
            <v>1</v>
          </cell>
          <cell r="V1913">
            <v>-3</v>
          </cell>
          <cell r="W1913">
            <v>21</v>
          </cell>
          <cell r="X1913">
            <v>50690</v>
          </cell>
        </row>
        <row r="1914">
          <cell r="A1914" t="str">
            <v>743461</v>
          </cell>
          <cell r="B1914" t="str">
            <v xml:space="preserve">ROMIE SILADO    </v>
          </cell>
          <cell r="C1914" t="str">
            <v>14</v>
          </cell>
          <cell r="D1914" t="str">
            <v>15/01/2003</v>
          </cell>
          <cell r="E1914" t="str">
            <v>OPR. HP &amp; FO</v>
          </cell>
          <cell r="F1914" t="str">
            <v>11</v>
          </cell>
          <cell r="G1914" t="str">
            <v>16/01/2003</v>
          </cell>
          <cell r="H1914">
            <v>30160</v>
          </cell>
          <cell r="I1914" t="str">
            <v>---------5</v>
          </cell>
          <cell r="J1914" t="str">
            <v>SMA</v>
          </cell>
          <cell r="K1914" t="str">
            <v>S.M.A-B/PASPAL</v>
          </cell>
          <cell r="L1914" t="str">
            <v>PLAJU</v>
          </cell>
          <cell r="M1914" t="str">
            <v>15/01/2003</v>
          </cell>
          <cell r="N1914" t="str">
            <v>E13111</v>
          </cell>
          <cell r="O1914" t="str">
            <v>CD &amp; GP</v>
          </cell>
          <cell r="P1914" t="e">
            <v>#VALUE!</v>
          </cell>
          <cell r="Q1914" t="e">
            <v>#VALUE!</v>
          </cell>
          <cell r="R1914">
            <v>5</v>
          </cell>
          <cell r="S1914" t="e">
            <v>#VALUE!</v>
          </cell>
          <cell r="T1914">
            <v>3</v>
          </cell>
          <cell r="U1914">
            <v>1</v>
          </cell>
          <cell r="V1914">
            <v>-3</v>
          </cell>
          <cell r="W1914">
            <v>22</v>
          </cell>
          <cell r="X1914">
            <v>50249</v>
          </cell>
        </row>
        <row r="1915">
          <cell r="A1915" t="str">
            <v>743478</v>
          </cell>
          <cell r="B1915" t="str">
            <v xml:space="preserve">DICKY ZULKARNAIN    </v>
          </cell>
          <cell r="C1915" t="str">
            <v>14</v>
          </cell>
          <cell r="D1915" t="str">
            <v>15/01/2003</v>
          </cell>
          <cell r="E1915" t="str">
            <v>OPR. PA COMP TA</v>
          </cell>
          <cell r="F1915" t="str">
            <v>11</v>
          </cell>
          <cell r="G1915" t="str">
            <v>08/08/2003</v>
          </cell>
          <cell r="H1915">
            <v>30577</v>
          </cell>
          <cell r="I1915" t="str">
            <v>---------5</v>
          </cell>
          <cell r="J1915" t="str">
            <v>SMA</v>
          </cell>
          <cell r="K1915" t="str">
            <v>S.M.A-B/PASPAL</v>
          </cell>
          <cell r="L1915" t="str">
            <v>PLAJU</v>
          </cell>
          <cell r="M1915" t="str">
            <v>15/01/2003</v>
          </cell>
          <cell r="N1915" t="str">
            <v>E13132</v>
          </cell>
          <cell r="O1915" t="str">
            <v>TA/PTA</v>
          </cell>
          <cell r="P1915" t="e">
            <v>#VALUE!</v>
          </cell>
          <cell r="Q1915" t="e">
            <v>#VALUE!</v>
          </cell>
          <cell r="R1915">
            <v>5</v>
          </cell>
          <cell r="S1915" t="e">
            <v>#VALUE!</v>
          </cell>
          <cell r="T1915">
            <v>3</v>
          </cell>
          <cell r="U1915">
            <v>1</v>
          </cell>
          <cell r="V1915">
            <v>-3</v>
          </cell>
          <cell r="W1915">
            <v>21</v>
          </cell>
          <cell r="X1915">
            <v>50666</v>
          </cell>
        </row>
        <row r="1916">
          <cell r="A1916" t="str">
            <v>743486</v>
          </cell>
          <cell r="B1916" t="str">
            <v xml:space="preserve">ERWIN YUSUF    </v>
          </cell>
          <cell r="C1916" t="str">
            <v>14</v>
          </cell>
          <cell r="D1916" t="str">
            <v>15/01/2003</v>
          </cell>
          <cell r="E1916" t="str">
            <v>OPR. PENY PRODUKSI PL</v>
          </cell>
          <cell r="F1916" t="str">
            <v>11</v>
          </cell>
          <cell r="G1916" t="str">
            <v>16/01/2003</v>
          </cell>
          <cell r="H1916">
            <v>30072</v>
          </cell>
          <cell r="I1916" t="str">
            <v>---------5</v>
          </cell>
          <cell r="J1916" t="str">
            <v>SMA</v>
          </cell>
          <cell r="K1916" t="str">
            <v>S.M.A-B/PASPAL</v>
          </cell>
          <cell r="L1916" t="str">
            <v>PLAJU</v>
          </cell>
          <cell r="M1916" t="str">
            <v>15/01/2003</v>
          </cell>
          <cell r="N1916" t="str">
            <v>E13119</v>
          </cell>
          <cell r="O1916" t="str">
            <v>I T P</v>
          </cell>
          <cell r="P1916" t="e">
            <v>#VALUE!</v>
          </cell>
          <cell r="Q1916" t="e">
            <v>#VALUE!</v>
          </cell>
          <cell r="R1916">
            <v>5</v>
          </cell>
          <cell r="S1916" t="e">
            <v>#VALUE!</v>
          </cell>
          <cell r="T1916">
            <v>3</v>
          </cell>
          <cell r="U1916">
            <v>1</v>
          </cell>
          <cell r="V1916">
            <v>-3</v>
          </cell>
          <cell r="W1916">
            <v>22</v>
          </cell>
          <cell r="X1916">
            <v>50161</v>
          </cell>
        </row>
        <row r="1917">
          <cell r="A1917" t="str">
            <v>743494</v>
          </cell>
          <cell r="B1917" t="str">
            <v xml:space="preserve">BRAM PRAMANA    </v>
          </cell>
          <cell r="C1917" t="str">
            <v>14</v>
          </cell>
          <cell r="D1917" t="str">
            <v>15/01/2003</v>
          </cell>
          <cell r="E1917" t="str">
            <v>TESTER JAGA LAB.SG</v>
          </cell>
          <cell r="F1917" t="str">
            <v>11</v>
          </cell>
          <cell r="G1917" t="str">
            <v>16/01/2003</v>
          </cell>
          <cell r="H1917">
            <v>30162</v>
          </cell>
          <cell r="I1917" t="str">
            <v>---------5</v>
          </cell>
          <cell r="J1917" t="str">
            <v>SMA</v>
          </cell>
          <cell r="K1917" t="str">
            <v>S.M.A-B/PASPAL</v>
          </cell>
          <cell r="L1917" t="str">
            <v>SUNGAI GERONG</v>
          </cell>
          <cell r="M1917" t="str">
            <v>15/01/2003</v>
          </cell>
          <cell r="N1917" t="str">
            <v>E13140</v>
          </cell>
          <cell r="O1917" t="str">
            <v>LABORATORIUM</v>
          </cell>
          <cell r="P1917" t="e">
            <v>#VALUE!</v>
          </cell>
          <cell r="Q1917" t="e">
            <v>#VALUE!</v>
          </cell>
          <cell r="R1917">
            <v>5</v>
          </cell>
          <cell r="S1917" t="e">
            <v>#VALUE!</v>
          </cell>
          <cell r="T1917">
            <v>3</v>
          </cell>
          <cell r="U1917">
            <v>1</v>
          </cell>
          <cell r="V1917">
            <v>-3</v>
          </cell>
          <cell r="W1917">
            <v>22</v>
          </cell>
          <cell r="X1917">
            <v>50251</v>
          </cell>
        </row>
        <row r="1918">
          <cell r="A1918" t="str">
            <v>743501</v>
          </cell>
          <cell r="B1918" t="str">
            <v xml:space="preserve">ARDANI    </v>
          </cell>
          <cell r="C1918" t="str">
            <v>14</v>
          </cell>
          <cell r="D1918" t="str">
            <v>15/01/2003</v>
          </cell>
          <cell r="E1918" t="str">
            <v>OPR. PENY PRODUKSI</v>
          </cell>
          <cell r="F1918" t="str">
            <v>11</v>
          </cell>
          <cell r="G1918" t="str">
            <v>16/01/2003</v>
          </cell>
          <cell r="H1918">
            <v>30513</v>
          </cell>
          <cell r="I1918" t="str">
            <v>---------6</v>
          </cell>
          <cell r="J1918" t="str">
            <v>SMA</v>
          </cell>
          <cell r="K1918" t="str">
            <v>S.M.A-B/PASPAL</v>
          </cell>
          <cell r="L1918" t="str">
            <v>SUNGAI GERONG</v>
          </cell>
          <cell r="M1918" t="str">
            <v>15/01/2003</v>
          </cell>
          <cell r="N1918" t="str">
            <v>E13119</v>
          </cell>
          <cell r="O1918" t="str">
            <v>I T P</v>
          </cell>
          <cell r="P1918" t="e">
            <v>#VALUE!</v>
          </cell>
          <cell r="Q1918" t="e">
            <v>#VALUE!</v>
          </cell>
          <cell r="R1918">
            <v>6</v>
          </cell>
          <cell r="S1918" t="e">
            <v>#VALUE!</v>
          </cell>
          <cell r="T1918">
            <v>3</v>
          </cell>
          <cell r="U1918">
            <v>1</v>
          </cell>
          <cell r="V1918">
            <v>-3</v>
          </cell>
          <cell r="W1918">
            <v>21</v>
          </cell>
          <cell r="X1918">
            <v>50602</v>
          </cell>
        </row>
        <row r="1919">
          <cell r="A1919" t="str">
            <v>743518</v>
          </cell>
          <cell r="B1919" t="str">
            <v xml:space="preserve">AGUS SETIAWAN    </v>
          </cell>
          <cell r="C1919" t="str">
            <v>14</v>
          </cell>
          <cell r="D1919" t="str">
            <v>15/01/2003</v>
          </cell>
          <cell r="E1919" t="str">
            <v>TESTER JAGA LAB.SG</v>
          </cell>
          <cell r="F1919" t="str">
            <v>11</v>
          </cell>
          <cell r="G1919" t="str">
            <v>16/01/2003</v>
          </cell>
          <cell r="H1919">
            <v>30530</v>
          </cell>
          <cell r="I1919" t="str">
            <v>---------5</v>
          </cell>
          <cell r="J1919" t="str">
            <v>SMK</v>
          </cell>
          <cell r="K1919" t="str">
            <v>SMK ELEKTRONIKA KOMUNIKASI</v>
          </cell>
          <cell r="L1919" t="str">
            <v>SUNGAI GERONG</v>
          </cell>
          <cell r="M1919" t="str">
            <v>15/01/2003</v>
          </cell>
          <cell r="N1919" t="str">
            <v>E13140</v>
          </cell>
          <cell r="O1919" t="str">
            <v>LABORATORIUM</v>
          </cell>
          <cell r="P1919" t="e">
            <v>#VALUE!</v>
          </cell>
          <cell r="Q1919" t="e">
            <v>#VALUE!</v>
          </cell>
          <cell r="R1919">
            <v>5</v>
          </cell>
          <cell r="S1919" t="e">
            <v>#VALUE!</v>
          </cell>
          <cell r="T1919">
            <v>3</v>
          </cell>
          <cell r="U1919">
            <v>1</v>
          </cell>
          <cell r="V1919">
            <v>-3</v>
          </cell>
          <cell r="W1919">
            <v>21</v>
          </cell>
          <cell r="X1919">
            <v>50619</v>
          </cell>
        </row>
        <row r="1920">
          <cell r="A1920" t="str">
            <v>743526</v>
          </cell>
          <cell r="B1920" t="str">
            <v xml:space="preserve">ANDRIAN APRIANTO    </v>
          </cell>
          <cell r="C1920" t="str">
            <v>14</v>
          </cell>
          <cell r="D1920" t="str">
            <v>15/01/2003</v>
          </cell>
          <cell r="E1920" t="str">
            <v>TESTER JAGA LAB.SG</v>
          </cell>
          <cell r="F1920" t="str">
            <v>11</v>
          </cell>
          <cell r="G1920" t="str">
            <v>16/01/2003</v>
          </cell>
          <cell r="H1920">
            <v>30434</v>
          </cell>
          <cell r="I1920" t="str">
            <v>---------5</v>
          </cell>
          <cell r="J1920" t="str">
            <v>SMA</v>
          </cell>
          <cell r="K1920" t="str">
            <v>S.M.A-B/PASPAL</v>
          </cell>
          <cell r="L1920" t="str">
            <v>SUNGAI GERONG</v>
          </cell>
          <cell r="M1920" t="str">
            <v>15/01/2003</v>
          </cell>
          <cell r="N1920" t="str">
            <v>E13140</v>
          </cell>
          <cell r="O1920" t="str">
            <v>LABORATORIUM</v>
          </cell>
          <cell r="P1920" t="e">
            <v>#VALUE!</v>
          </cell>
          <cell r="Q1920" t="e">
            <v>#VALUE!</v>
          </cell>
          <cell r="R1920">
            <v>5</v>
          </cell>
          <cell r="S1920" t="e">
            <v>#VALUE!</v>
          </cell>
          <cell r="T1920">
            <v>3</v>
          </cell>
          <cell r="U1920">
            <v>1</v>
          </cell>
          <cell r="V1920">
            <v>-3</v>
          </cell>
          <cell r="W1920">
            <v>21</v>
          </cell>
          <cell r="X1920">
            <v>50523</v>
          </cell>
        </row>
        <row r="1921">
          <cell r="A1921" t="str">
            <v>743534</v>
          </cell>
          <cell r="B1921" t="str">
            <v xml:space="preserve">ALI AKBAR    </v>
          </cell>
          <cell r="C1921" t="str">
            <v>14</v>
          </cell>
          <cell r="D1921" t="str">
            <v>15/01/2003</v>
          </cell>
          <cell r="E1921" t="str">
            <v>OPR. SILO &amp; BAGGING</v>
          </cell>
          <cell r="F1921" t="str">
            <v>11</v>
          </cell>
          <cell r="G1921" t="str">
            <v>16/01/2003</v>
          </cell>
          <cell r="H1921">
            <v>30584</v>
          </cell>
          <cell r="I1921" t="str">
            <v>---------5</v>
          </cell>
          <cell r="J1921" t="str">
            <v>SMK</v>
          </cell>
          <cell r="K1921" t="str">
            <v>SMK LAS FABRIKASI</v>
          </cell>
          <cell r="L1921" t="str">
            <v>PLAJU</v>
          </cell>
          <cell r="M1921" t="str">
            <v>15/01/2003</v>
          </cell>
          <cell r="N1921" t="str">
            <v>E13131</v>
          </cell>
          <cell r="O1921" t="str">
            <v>P P</v>
          </cell>
          <cell r="P1921" t="e">
            <v>#VALUE!</v>
          </cell>
          <cell r="Q1921" t="e">
            <v>#VALUE!</v>
          </cell>
          <cell r="R1921">
            <v>5</v>
          </cell>
          <cell r="S1921" t="e">
            <v>#VALUE!</v>
          </cell>
          <cell r="T1921">
            <v>3</v>
          </cell>
          <cell r="U1921">
            <v>1</v>
          </cell>
          <cell r="V1921">
            <v>-3</v>
          </cell>
          <cell r="W1921">
            <v>21</v>
          </cell>
          <cell r="X1921">
            <v>50673</v>
          </cell>
        </row>
        <row r="1922">
          <cell r="A1922" t="str">
            <v>743543</v>
          </cell>
          <cell r="B1922" t="str">
            <v xml:space="preserve">RAMA SANTOSA    </v>
          </cell>
          <cell r="C1922" t="str">
            <v>14</v>
          </cell>
          <cell r="D1922" t="str">
            <v>15/01/2003</v>
          </cell>
          <cell r="E1922" t="str">
            <v>OPR. PA COMP TA</v>
          </cell>
          <cell r="F1922" t="str">
            <v>11</v>
          </cell>
          <cell r="G1922" t="str">
            <v>08/08/2003</v>
          </cell>
          <cell r="H1922">
            <v>30213</v>
          </cell>
          <cell r="I1922" t="str">
            <v>---------5</v>
          </cell>
          <cell r="J1922" t="str">
            <v>SMA</v>
          </cell>
          <cell r="K1922" t="str">
            <v>S.M.A-B/PASPAL</v>
          </cell>
          <cell r="L1922" t="str">
            <v>PLAJU</v>
          </cell>
          <cell r="M1922" t="str">
            <v>15/01/2003</v>
          </cell>
          <cell r="N1922" t="str">
            <v>E13132</v>
          </cell>
          <cell r="O1922" t="str">
            <v>TA/PTA</v>
          </cell>
          <cell r="P1922" t="e">
            <v>#VALUE!</v>
          </cell>
          <cell r="Q1922" t="e">
            <v>#VALUE!</v>
          </cell>
          <cell r="R1922">
            <v>5</v>
          </cell>
          <cell r="S1922" t="e">
            <v>#VALUE!</v>
          </cell>
          <cell r="T1922">
            <v>3</v>
          </cell>
          <cell r="U1922">
            <v>1</v>
          </cell>
          <cell r="V1922">
            <v>-3</v>
          </cell>
          <cell r="W1922">
            <v>22</v>
          </cell>
          <cell r="X1922">
            <v>50302</v>
          </cell>
        </row>
        <row r="1923">
          <cell r="A1923" t="str">
            <v>743559</v>
          </cell>
          <cell r="B1923" t="str">
            <v xml:space="preserve">MOHAMMAD HERWANSYAH    </v>
          </cell>
          <cell r="C1923" t="str">
            <v>14</v>
          </cell>
          <cell r="D1923" t="str">
            <v>15/01/2003</v>
          </cell>
          <cell r="E1923" t="str">
            <v>PMK. PET SET</v>
          </cell>
          <cell r="F1923" t="str">
            <v>10</v>
          </cell>
          <cell r="G1923" t="str">
            <v>08/08/2003</v>
          </cell>
          <cell r="H1923">
            <v>30078</v>
          </cell>
          <cell r="I1923" t="str">
            <v>---------5</v>
          </cell>
          <cell r="J1923" t="str">
            <v>SMK</v>
          </cell>
          <cell r="K1923" t="str">
            <v>SMK LISTRIK INSTALASI</v>
          </cell>
          <cell r="L1923" t="str">
            <v>PLAJU</v>
          </cell>
          <cell r="M1923" t="str">
            <v>15/01/2003</v>
          </cell>
          <cell r="N1923" t="str">
            <v>E13132</v>
          </cell>
          <cell r="O1923" t="str">
            <v>TA/PTA</v>
          </cell>
          <cell r="P1923" t="e">
            <v>#VALUE!</v>
          </cell>
          <cell r="Q1923" t="e">
            <v>#VALUE!</v>
          </cell>
          <cell r="R1923">
            <v>5</v>
          </cell>
          <cell r="S1923" t="e">
            <v>#VALUE!</v>
          </cell>
          <cell r="T1923">
            <v>3</v>
          </cell>
          <cell r="U1923">
            <v>1</v>
          </cell>
          <cell r="V1923">
            <v>-4</v>
          </cell>
          <cell r="W1923">
            <v>22</v>
          </cell>
          <cell r="X1923">
            <v>50167</v>
          </cell>
        </row>
        <row r="1924">
          <cell r="A1924" t="str">
            <v>743567</v>
          </cell>
          <cell r="B1924" t="str">
            <v xml:space="preserve">DERIYANTO    </v>
          </cell>
          <cell r="C1924" t="str">
            <v>14</v>
          </cell>
          <cell r="D1924" t="str">
            <v>15/01/2003</v>
          </cell>
          <cell r="E1924" t="str">
            <v>OPR. LPG HANDLING</v>
          </cell>
          <cell r="F1924" t="str">
            <v>11</v>
          </cell>
          <cell r="G1924" t="str">
            <v>16/01/2003</v>
          </cell>
          <cell r="H1924">
            <v>30620</v>
          </cell>
          <cell r="I1924" t="str">
            <v>---------6</v>
          </cell>
          <cell r="J1924" t="str">
            <v>SMK</v>
          </cell>
          <cell r="K1924" t="str">
            <v>SMK LISTRIK INSTALASI</v>
          </cell>
          <cell r="L1924" t="str">
            <v>SUNGAI GERONG</v>
          </cell>
          <cell r="M1924" t="str">
            <v>15/01/2003</v>
          </cell>
          <cell r="N1924" t="str">
            <v>E13112</v>
          </cell>
          <cell r="O1924" t="str">
            <v>CD &amp; L</v>
          </cell>
          <cell r="P1924" t="e">
            <v>#VALUE!</v>
          </cell>
          <cell r="Q1924" t="e">
            <v>#VALUE!</v>
          </cell>
          <cell r="R1924">
            <v>6</v>
          </cell>
          <cell r="S1924" t="e">
            <v>#VALUE!</v>
          </cell>
          <cell r="T1924">
            <v>3</v>
          </cell>
          <cell r="U1924">
            <v>1</v>
          </cell>
          <cell r="V1924">
            <v>-3</v>
          </cell>
          <cell r="W1924">
            <v>21</v>
          </cell>
          <cell r="X1924">
            <v>50709</v>
          </cell>
        </row>
        <row r="1925">
          <cell r="A1925" t="str">
            <v>743575</v>
          </cell>
          <cell r="B1925" t="str">
            <v xml:space="preserve">DEDE ZULFIKRISYAH    </v>
          </cell>
          <cell r="C1925" t="str">
            <v>14</v>
          </cell>
          <cell r="D1925" t="str">
            <v>15/01/2003</v>
          </cell>
          <cell r="E1925" t="str">
            <v>OPR. CD III &amp; CPI</v>
          </cell>
          <cell r="F1925" t="str">
            <v>11</v>
          </cell>
          <cell r="G1925" t="str">
            <v>16/01/2003</v>
          </cell>
          <cell r="H1925">
            <v>30660</v>
          </cell>
          <cell r="I1925" t="str">
            <v>---------5</v>
          </cell>
          <cell r="J1925" t="str">
            <v>SMA</v>
          </cell>
          <cell r="K1925" t="str">
            <v>S.M.A-B/PASPAL</v>
          </cell>
          <cell r="L1925" t="str">
            <v>PLAJU</v>
          </cell>
          <cell r="M1925" t="str">
            <v>15/01/2003</v>
          </cell>
          <cell r="N1925" t="str">
            <v>E13111</v>
          </cell>
          <cell r="O1925" t="str">
            <v>CD &amp; GP</v>
          </cell>
          <cell r="P1925" t="e">
            <v>#VALUE!</v>
          </cell>
          <cell r="Q1925" t="e">
            <v>#VALUE!</v>
          </cell>
          <cell r="R1925">
            <v>5</v>
          </cell>
          <cell r="S1925" t="e">
            <v>#VALUE!</v>
          </cell>
          <cell r="T1925">
            <v>3</v>
          </cell>
          <cell r="U1925">
            <v>1</v>
          </cell>
          <cell r="V1925">
            <v>-3</v>
          </cell>
          <cell r="W1925">
            <v>21</v>
          </cell>
          <cell r="X1925">
            <v>50749</v>
          </cell>
        </row>
        <row r="1926">
          <cell r="A1926" t="str">
            <v>743583</v>
          </cell>
          <cell r="B1926" t="str">
            <v xml:space="preserve">M. APRIZA KURNIAWAN    </v>
          </cell>
          <cell r="C1926" t="str">
            <v>14</v>
          </cell>
          <cell r="D1926" t="str">
            <v>15/01/2003</v>
          </cell>
          <cell r="E1926" t="str">
            <v>OPR. TANK RPM 3/6 SG</v>
          </cell>
          <cell r="F1926" t="str">
            <v>11</v>
          </cell>
          <cell r="G1926" t="str">
            <v>16/01/2003</v>
          </cell>
          <cell r="H1926">
            <v>30059</v>
          </cell>
          <cell r="I1926" t="str">
            <v>---------5</v>
          </cell>
          <cell r="J1926" t="str">
            <v>SMA</v>
          </cell>
          <cell r="K1926" t="str">
            <v>S.M.A-B/PASPAL</v>
          </cell>
          <cell r="L1926" t="str">
            <v>SUNGAI GERONG</v>
          </cell>
          <cell r="M1926" t="str">
            <v>15/01/2003</v>
          </cell>
          <cell r="N1926" t="str">
            <v>E13119</v>
          </cell>
          <cell r="O1926" t="str">
            <v>I T P</v>
          </cell>
          <cell r="P1926" t="e">
            <v>#VALUE!</v>
          </cell>
          <cell r="Q1926" t="e">
            <v>#VALUE!</v>
          </cell>
          <cell r="R1926">
            <v>5</v>
          </cell>
          <cell r="S1926" t="e">
            <v>#VALUE!</v>
          </cell>
          <cell r="T1926">
            <v>3</v>
          </cell>
          <cell r="U1926">
            <v>1</v>
          </cell>
          <cell r="V1926">
            <v>-3</v>
          </cell>
          <cell r="W1926">
            <v>22</v>
          </cell>
          <cell r="X1926">
            <v>50148</v>
          </cell>
        </row>
        <row r="1927">
          <cell r="A1927" t="str">
            <v>743591</v>
          </cell>
          <cell r="B1927" t="str">
            <v xml:space="preserve">ADHI PRASETYAWAN    </v>
          </cell>
          <cell r="C1927" t="str">
            <v>14</v>
          </cell>
          <cell r="D1927" t="str">
            <v>15/01/2003</v>
          </cell>
          <cell r="E1927" t="str">
            <v>PMK. H2 PLANT</v>
          </cell>
          <cell r="F1927" t="str">
            <v>10</v>
          </cell>
          <cell r="G1927" t="str">
            <v>08/08/2003</v>
          </cell>
          <cell r="H1927">
            <v>30288</v>
          </cell>
          <cell r="I1927" t="str">
            <v>---------5</v>
          </cell>
          <cell r="J1927" t="str">
            <v>SMA</v>
          </cell>
          <cell r="K1927" t="str">
            <v>S.M.A-B/PASPAL</v>
          </cell>
          <cell r="L1927" t="str">
            <v>PLAJU</v>
          </cell>
          <cell r="M1927" t="str">
            <v>15/01/2003</v>
          </cell>
          <cell r="N1927" t="str">
            <v>E13132</v>
          </cell>
          <cell r="O1927" t="str">
            <v>TA/PTA</v>
          </cell>
          <cell r="P1927" t="e">
            <v>#VALUE!</v>
          </cell>
          <cell r="Q1927" t="e">
            <v>#VALUE!</v>
          </cell>
          <cell r="R1927">
            <v>5</v>
          </cell>
          <cell r="S1927" t="e">
            <v>#VALUE!</v>
          </cell>
          <cell r="T1927">
            <v>3</v>
          </cell>
          <cell r="U1927">
            <v>1</v>
          </cell>
          <cell r="V1927">
            <v>-4</v>
          </cell>
          <cell r="W1927">
            <v>22</v>
          </cell>
          <cell r="X1927">
            <v>50377</v>
          </cell>
        </row>
        <row r="1928">
          <cell r="A1928" t="str">
            <v>743607</v>
          </cell>
          <cell r="B1928" t="str">
            <v xml:space="preserve">DEDY SUTRISNO    </v>
          </cell>
          <cell r="C1928" t="str">
            <v>14</v>
          </cell>
          <cell r="D1928" t="str">
            <v>15/01/2003</v>
          </cell>
          <cell r="E1928" t="str">
            <v>OPR. SILO &amp; BAGGING</v>
          </cell>
          <cell r="F1928" t="str">
            <v>11</v>
          </cell>
          <cell r="G1928" t="str">
            <v>16/01/2003</v>
          </cell>
          <cell r="H1928">
            <v>30263</v>
          </cell>
          <cell r="I1928" t="str">
            <v>---------5</v>
          </cell>
          <cell r="J1928" t="str">
            <v>SMK</v>
          </cell>
          <cell r="K1928" t="str">
            <v>SMK LISTRIK INSTALASI</v>
          </cell>
          <cell r="L1928" t="str">
            <v>PLAJU</v>
          </cell>
          <cell r="M1928" t="str">
            <v>15/01/2003</v>
          </cell>
          <cell r="N1928" t="str">
            <v>E13131</v>
          </cell>
          <cell r="O1928" t="str">
            <v>P P</v>
          </cell>
          <cell r="P1928" t="e">
            <v>#VALUE!</v>
          </cell>
          <cell r="Q1928" t="e">
            <v>#VALUE!</v>
          </cell>
          <cell r="R1928">
            <v>5</v>
          </cell>
          <cell r="S1928" t="e">
            <v>#VALUE!</v>
          </cell>
          <cell r="T1928">
            <v>3</v>
          </cell>
          <cell r="U1928">
            <v>1</v>
          </cell>
          <cell r="V1928">
            <v>-3</v>
          </cell>
          <cell r="W1928">
            <v>22</v>
          </cell>
          <cell r="X1928">
            <v>50352</v>
          </cell>
        </row>
        <row r="1929">
          <cell r="A1929" t="str">
            <v>743615</v>
          </cell>
          <cell r="B1929" t="str">
            <v xml:space="preserve">MUSLIM ZARKASI A    </v>
          </cell>
          <cell r="C1929" t="str">
            <v>14</v>
          </cell>
          <cell r="D1929" t="str">
            <v>15/01/2003</v>
          </cell>
          <cell r="E1929" t="str">
            <v>OPR. TANK RPM 4/7 SG</v>
          </cell>
          <cell r="F1929" t="str">
            <v>11</v>
          </cell>
          <cell r="G1929" t="str">
            <v>16/01/2003</v>
          </cell>
          <cell r="H1929">
            <v>30337</v>
          </cell>
          <cell r="I1929" t="str">
            <v>---------5</v>
          </cell>
          <cell r="J1929" t="str">
            <v>SMA</v>
          </cell>
          <cell r="K1929" t="str">
            <v>S.M.A-B/PASPAL</v>
          </cell>
          <cell r="L1929" t="str">
            <v>SUNGAI GERONG</v>
          </cell>
          <cell r="M1929" t="str">
            <v>15/01/2003</v>
          </cell>
          <cell r="N1929" t="str">
            <v>E13119</v>
          </cell>
          <cell r="O1929" t="str">
            <v>I T P</v>
          </cell>
          <cell r="P1929" t="e">
            <v>#VALUE!</v>
          </cell>
          <cell r="Q1929" t="e">
            <v>#VALUE!</v>
          </cell>
          <cell r="R1929">
            <v>5</v>
          </cell>
          <cell r="S1929" t="e">
            <v>#VALUE!</v>
          </cell>
          <cell r="T1929">
            <v>3</v>
          </cell>
          <cell r="U1929">
            <v>1</v>
          </cell>
          <cell r="V1929">
            <v>-3</v>
          </cell>
          <cell r="W1929">
            <v>21</v>
          </cell>
          <cell r="X1929">
            <v>50426</v>
          </cell>
        </row>
        <row r="1930">
          <cell r="A1930" t="str">
            <v>743623</v>
          </cell>
          <cell r="B1930" t="str">
            <v xml:space="preserve">HERU PRAMONO    </v>
          </cell>
          <cell r="C1930" t="str">
            <v>14</v>
          </cell>
          <cell r="D1930" t="str">
            <v>15/01/2003</v>
          </cell>
          <cell r="E1930" t="str">
            <v>OPR. TANK RPM 3/6 SG</v>
          </cell>
          <cell r="F1930" t="str">
            <v>11</v>
          </cell>
          <cell r="G1930" t="str">
            <v>16/01/2003</v>
          </cell>
          <cell r="H1930">
            <v>30015</v>
          </cell>
          <cell r="I1930" t="str">
            <v>---------5</v>
          </cell>
          <cell r="J1930" t="str">
            <v>SMA</v>
          </cell>
          <cell r="K1930" t="str">
            <v>S.M.A-B/PASPAL</v>
          </cell>
          <cell r="L1930" t="str">
            <v>SUNGAI GERONG</v>
          </cell>
          <cell r="M1930" t="str">
            <v>15/01/2003</v>
          </cell>
          <cell r="N1930" t="str">
            <v>E13119</v>
          </cell>
          <cell r="O1930" t="str">
            <v>I T P</v>
          </cell>
          <cell r="P1930" t="e">
            <v>#VALUE!</v>
          </cell>
          <cell r="Q1930" t="e">
            <v>#VALUE!</v>
          </cell>
          <cell r="R1930">
            <v>5</v>
          </cell>
          <cell r="S1930" t="e">
            <v>#VALUE!</v>
          </cell>
          <cell r="T1930">
            <v>3</v>
          </cell>
          <cell r="U1930">
            <v>1</v>
          </cell>
          <cell r="V1930">
            <v>-3</v>
          </cell>
          <cell r="W1930">
            <v>22</v>
          </cell>
          <cell r="X1930">
            <v>50104</v>
          </cell>
        </row>
        <row r="1931">
          <cell r="A1931" t="str">
            <v>743631</v>
          </cell>
          <cell r="B1931" t="str">
            <v xml:space="preserve">SEBHAN MULYAWAN    </v>
          </cell>
          <cell r="C1931" t="str">
            <v>14</v>
          </cell>
          <cell r="D1931" t="str">
            <v>15/01/2003</v>
          </cell>
          <cell r="E1931" t="str">
            <v>OPR. POLYMERISASI</v>
          </cell>
          <cell r="F1931" t="str">
            <v>11</v>
          </cell>
          <cell r="G1931" t="str">
            <v>16/01/2003</v>
          </cell>
          <cell r="H1931">
            <v>30669</v>
          </cell>
          <cell r="I1931" t="str">
            <v>---------4</v>
          </cell>
          <cell r="J1931" t="str">
            <v>SMA</v>
          </cell>
          <cell r="K1931" t="str">
            <v>S.M.A-B/PASPAL</v>
          </cell>
          <cell r="L1931" t="str">
            <v>PLAJU</v>
          </cell>
          <cell r="M1931" t="str">
            <v>15/01/2003</v>
          </cell>
          <cell r="N1931" t="str">
            <v>E13111</v>
          </cell>
          <cell r="O1931" t="str">
            <v>CD &amp; GP</v>
          </cell>
          <cell r="P1931" t="e">
            <v>#VALUE!</v>
          </cell>
          <cell r="Q1931" t="e">
            <v>#VALUE!</v>
          </cell>
          <cell r="R1931">
            <v>4</v>
          </cell>
          <cell r="S1931" t="e">
            <v>#VALUE!</v>
          </cell>
          <cell r="T1931">
            <v>3</v>
          </cell>
          <cell r="U1931">
            <v>1</v>
          </cell>
          <cell r="V1931">
            <v>-3</v>
          </cell>
          <cell r="W1931">
            <v>21</v>
          </cell>
          <cell r="X1931">
            <v>50758</v>
          </cell>
        </row>
        <row r="1932">
          <cell r="A1932" t="str">
            <v>743648</v>
          </cell>
          <cell r="B1932" t="str">
            <v xml:space="preserve">SISWANTO    </v>
          </cell>
          <cell r="C1932" t="str">
            <v>14</v>
          </cell>
          <cell r="D1932" t="str">
            <v>15/01/2003</v>
          </cell>
          <cell r="E1932" t="str">
            <v>TESTER JAGA LAB.PL</v>
          </cell>
          <cell r="F1932" t="str">
            <v>11</v>
          </cell>
          <cell r="G1932" t="str">
            <v>16/01/2003</v>
          </cell>
          <cell r="H1932">
            <v>30529</v>
          </cell>
          <cell r="I1932" t="str">
            <v>---------5</v>
          </cell>
          <cell r="J1932" t="str">
            <v>SMK</v>
          </cell>
          <cell r="K1932" t="str">
            <v>SMK MESIN PRODUKSI</v>
          </cell>
          <cell r="L1932" t="str">
            <v>PLAJU</v>
          </cell>
          <cell r="M1932" t="str">
            <v>15/01/2003</v>
          </cell>
          <cell r="N1932" t="str">
            <v>E13140</v>
          </cell>
          <cell r="O1932" t="str">
            <v>LABORATORIUM</v>
          </cell>
          <cell r="P1932" t="e">
            <v>#VALUE!</v>
          </cell>
          <cell r="Q1932" t="e">
            <v>#VALUE!</v>
          </cell>
          <cell r="R1932">
            <v>5</v>
          </cell>
          <cell r="S1932" t="e">
            <v>#VALUE!</v>
          </cell>
          <cell r="T1932">
            <v>3</v>
          </cell>
          <cell r="U1932">
            <v>1</v>
          </cell>
          <cell r="V1932">
            <v>-3</v>
          </cell>
          <cell r="W1932">
            <v>21</v>
          </cell>
          <cell r="X1932">
            <v>50618</v>
          </cell>
        </row>
        <row r="1933">
          <cell r="A1933" t="str">
            <v>743656</v>
          </cell>
          <cell r="B1933" t="str">
            <v xml:space="preserve">MUHAMMAD DANIEL    </v>
          </cell>
          <cell r="C1933" t="str">
            <v>14</v>
          </cell>
          <cell r="D1933" t="str">
            <v>15/01/2003</v>
          </cell>
          <cell r="E1933" t="str">
            <v>TESTER JAGA LAB.PL</v>
          </cell>
          <cell r="F1933" t="str">
            <v>11</v>
          </cell>
          <cell r="G1933" t="str">
            <v>16/01/2003</v>
          </cell>
          <cell r="H1933">
            <v>30249</v>
          </cell>
          <cell r="I1933" t="str">
            <v>---------5</v>
          </cell>
          <cell r="J1933" t="str">
            <v>SMA</v>
          </cell>
          <cell r="K1933" t="str">
            <v>S.M.A-B/PASPAL</v>
          </cell>
          <cell r="L1933" t="str">
            <v>PLAJU</v>
          </cell>
          <cell r="M1933" t="str">
            <v>15/01/2003</v>
          </cell>
          <cell r="N1933" t="str">
            <v>E13140</v>
          </cell>
          <cell r="O1933" t="str">
            <v>LABORATORIUM</v>
          </cell>
          <cell r="P1933" t="e">
            <v>#VALUE!</v>
          </cell>
          <cell r="Q1933" t="e">
            <v>#VALUE!</v>
          </cell>
          <cell r="R1933">
            <v>5</v>
          </cell>
          <cell r="S1933" t="e">
            <v>#VALUE!</v>
          </cell>
          <cell r="T1933">
            <v>3</v>
          </cell>
          <cell r="U1933">
            <v>1</v>
          </cell>
          <cell r="V1933">
            <v>-3</v>
          </cell>
          <cell r="W1933">
            <v>22</v>
          </cell>
          <cell r="X1933">
            <v>50338</v>
          </cell>
        </row>
        <row r="1934">
          <cell r="A1934" t="str">
            <v>743664</v>
          </cell>
          <cell r="B1934" t="str">
            <v xml:space="preserve">ROLAN IRAWAN    </v>
          </cell>
          <cell r="C1934" t="str">
            <v>14</v>
          </cell>
          <cell r="D1934" t="str">
            <v>15/01/2003</v>
          </cell>
          <cell r="E1934" t="str">
            <v>OPR. SEKSI 100 - 900</v>
          </cell>
          <cell r="F1934" t="str">
            <v>11</v>
          </cell>
          <cell r="G1934" t="str">
            <v>16/01/2003</v>
          </cell>
          <cell r="H1934">
            <v>30649</v>
          </cell>
          <cell r="I1934" t="str">
            <v>---------5</v>
          </cell>
          <cell r="J1934" t="str">
            <v>SMA</v>
          </cell>
          <cell r="K1934" t="str">
            <v>S.M.A-B/PASPAL</v>
          </cell>
          <cell r="L1934" t="str">
            <v>PLAJU</v>
          </cell>
          <cell r="M1934" t="str">
            <v>15/01/2003</v>
          </cell>
          <cell r="N1934" t="str">
            <v>E13131</v>
          </cell>
          <cell r="O1934" t="str">
            <v>P P</v>
          </cell>
          <cell r="P1934" t="e">
            <v>#VALUE!</v>
          </cell>
          <cell r="Q1934" t="e">
            <v>#VALUE!</v>
          </cell>
          <cell r="R1934">
            <v>5</v>
          </cell>
          <cell r="S1934" t="e">
            <v>#VALUE!</v>
          </cell>
          <cell r="T1934">
            <v>3</v>
          </cell>
          <cell r="U1934">
            <v>1</v>
          </cell>
          <cell r="V1934">
            <v>-3</v>
          </cell>
          <cell r="W1934">
            <v>21</v>
          </cell>
          <cell r="X1934">
            <v>50738</v>
          </cell>
        </row>
        <row r="1935">
          <cell r="A1935" t="str">
            <v>743672</v>
          </cell>
          <cell r="B1935" t="str">
            <v xml:space="preserve">ARIS WIDODO    </v>
          </cell>
          <cell r="C1935" t="str">
            <v>14</v>
          </cell>
          <cell r="D1935" t="str">
            <v>15/01/2003</v>
          </cell>
          <cell r="E1935" t="str">
            <v>OPR. PENY PRODUKSI PL</v>
          </cell>
          <cell r="F1935" t="str">
            <v>11</v>
          </cell>
          <cell r="G1935" t="str">
            <v>16/01/2003</v>
          </cell>
          <cell r="H1935">
            <v>29970</v>
          </cell>
          <cell r="I1935" t="str">
            <v>---------6</v>
          </cell>
          <cell r="J1935" t="str">
            <v>SMA</v>
          </cell>
          <cell r="K1935" t="str">
            <v>S.M.A-B/PASPAL</v>
          </cell>
          <cell r="L1935" t="str">
            <v>PLAJU</v>
          </cell>
          <cell r="M1935" t="str">
            <v>15/01/2003</v>
          </cell>
          <cell r="N1935" t="str">
            <v>E13119</v>
          </cell>
          <cell r="O1935" t="str">
            <v>I T P</v>
          </cell>
          <cell r="P1935" t="e">
            <v>#VALUE!</v>
          </cell>
          <cell r="Q1935" t="e">
            <v>#VALUE!</v>
          </cell>
          <cell r="R1935">
            <v>6</v>
          </cell>
          <cell r="S1935" t="e">
            <v>#VALUE!</v>
          </cell>
          <cell r="T1935">
            <v>3</v>
          </cell>
          <cell r="U1935">
            <v>1</v>
          </cell>
          <cell r="V1935">
            <v>-3</v>
          </cell>
          <cell r="W1935">
            <v>22</v>
          </cell>
          <cell r="X1935">
            <v>50059</v>
          </cell>
        </row>
        <row r="1936">
          <cell r="A1936" t="str">
            <v>743689</v>
          </cell>
          <cell r="B1936" t="str">
            <v xml:space="preserve">BENI IQBAL    </v>
          </cell>
          <cell r="C1936" t="str">
            <v>14</v>
          </cell>
          <cell r="D1936" t="str">
            <v>15/01/2003</v>
          </cell>
          <cell r="E1936" t="str">
            <v>OPR. S R M G C</v>
          </cell>
          <cell r="F1936" t="str">
            <v>11</v>
          </cell>
          <cell r="G1936" t="str">
            <v>16/01/2003</v>
          </cell>
          <cell r="H1936">
            <v>30313</v>
          </cell>
          <cell r="I1936" t="str">
            <v>---------4</v>
          </cell>
          <cell r="J1936" t="str">
            <v>SMA</v>
          </cell>
          <cell r="K1936" t="str">
            <v>S.M.A-B/PASPAL</v>
          </cell>
          <cell r="L1936" t="str">
            <v>PLAJU</v>
          </cell>
          <cell r="M1936" t="str">
            <v>15/01/2003</v>
          </cell>
          <cell r="N1936" t="str">
            <v>E13111</v>
          </cell>
          <cell r="O1936" t="str">
            <v>CD &amp; GP</v>
          </cell>
          <cell r="P1936" t="e">
            <v>#VALUE!</v>
          </cell>
          <cell r="Q1936" t="e">
            <v>#VALUE!</v>
          </cell>
          <cell r="R1936">
            <v>4</v>
          </cell>
          <cell r="S1936" t="e">
            <v>#VALUE!</v>
          </cell>
          <cell r="T1936">
            <v>3</v>
          </cell>
          <cell r="U1936">
            <v>1</v>
          </cell>
          <cell r="V1936">
            <v>-3</v>
          </cell>
          <cell r="W1936">
            <v>22</v>
          </cell>
          <cell r="X1936">
            <v>50402</v>
          </cell>
        </row>
        <row r="1937">
          <cell r="A1937" t="str">
            <v>743697</v>
          </cell>
          <cell r="B1937" t="str">
            <v xml:space="preserve">BENNY WIBISONO    </v>
          </cell>
          <cell r="C1937" t="str">
            <v>14</v>
          </cell>
          <cell r="D1937" t="str">
            <v>15/01/2003</v>
          </cell>
          <cell r="E1937" t="str">
            <v>OPR. VAC SYSTEM</v>
          </cell>
          <cell r="F1937" t="str">
            <v>11</v>
          </cell>
          <cell r="G1937" t="str">
            <v>16/01/2003</v>
          </cell>
          <cell r="H1937">
            <v>30373</v>
          </cell>
          <cell r="I1937" t="str">
            <v>---------5</v>
          </cell>
          <cell r="J1937" t="str">
            <v>SMA</v>
          </cell>
          <cell r="K1937" t="str">
            <v>S.M.A-B/PASPAL</v>
          </cell>
          <cell r="L1937" t="str">
            <v>SUNGAI GERONG</v>
          </cell>
          <cell r="M1937" t="str">
            <v>15/01/2003</v>
          </cell>
          <cell r="N1937" t="str">
            <v>E13112</v>
          </cell>
          <cell r="O1937" t="str">
            <v>CD &amp; L</v>
          </cell>
          <cell r="P1937" t="e">
            <v>#VALUE!</v>
          </cell>
          <cell r="Q1937" t="e">
            <v>#VALUE!</v>
          </cell>
          <cell r="R1937">
            <v>5</v>
          </cell>
          <cell r="S1937" t="e">
            <v>#VALUE!</v>
          </cell>
          <cell r="T1937">
            <v>3</v>
          </cell>
          <cell r="U1937">
            <v>1</v>
          </cell>
          <cell r="V1937">
            <v>-3</v>
          </cell>
          <cell r="W1937">
            <v>21</v>
          </cell>
          <cell r="X1937">
            <v>50462</v>
          </cell>
        </row>
        <row r="1938">
          <cell r="A1938" t="str">
            <v>743704</v>
          </cell>
          <cell r="B1938" t="str">
            <v xml:space="preserve">DEDI FAJRIANSYAH    </v>
          </cell>
          <cell r="C1938" t="str">
            <v>14</v>
          </cell>
          <cell r="D1938" t="str">
            <v>15/01/2003</v>
          </cell>
          <cell r="E1938" t="str">
            <v>OPR. DISILASI</v>
          </cell>
          <cell r="F1938" t="str">
            <v>11</v>
          </cell>
          <cell r="G1938" t="str">
            <v>16/01/2003</v>
          </cell>
          <cell r="H1938">
            <v>30411</v>
          </cell>
          <cell r="I1938" t="str">
            <v>---------5</v>
          </cell>
          <cell r="J1938" t="str">
            <v>SMK</v>
          </cell>
          <cell r="K1938" t="str">
            <v>SMK LAS FABRIKASI</v>
          </cell>
          <cell r="L1938" t="str">
            <v>PLAJU</v>
          </cell>
          <cell r="M1938" t="str">
            <v>15/01/2003</v>
          </cell>
          <cell r="N1938" t="str">
            <v>E13111</v>
          </cell>
          <cell r="O1938" t="str">
            <v>CD &amp; GP</v>
          </cell>
          <cell r="P1938" t="e">
            <v>#VALUE!</v>
          </cell>
          <cell r="Q1938" t="e">
            <v>#VALUE!</v>
          </cell>
          <cell r="R1938">
            <v>5</v>
          </cell>
          <cell r="S1938" t="e">
            <v>#VALUE!</v>
          </cell>
          <cell r="T1938">
            <v>3</v>
          </cell>
          <cell r="U1938">
            <v>1</v>
          </cell>
          <cell r="V1938">
            <v>-3</v>
          </cell>
          <cell r="W1938">
            <v>21</v>
          </cell>
          <cell r="X1938">
            <v>50500</v>
          </cell>
        </row>
        <row r="1939">
          <cell r="A1939" t="str">
            <v>743712</v>
          </cell>
          <cell r="B1939" t="str">
            <v xml:space="preserve">SURYANTO    </v>
          </cell>
          <cell r="C1939" t="str">
            <v>14</v>
          </cell>
          <cell r="D1939" t="str">
            <v>15/01/2003</v>
          </cell>
          <cell r="E1939" t="str">
            <v>OPR. SEKSI 000 - 200</v>
          </cell>
          <cell r="F1939" t="str">
            <v>11</v>
          </cell>
          <cell r="G1939" t="str">
            <v>16/01/2003</v>
          </cell>
          <cell r="H1939">
            <v>30426</v>
          </cell>
          <cell r="I1939" t="str">
            <v>---------5</v>
          </cell>
          <cell r="J1939" t="str">
            <v>SMA</v>
          </cell>
          <cell r="K1939" t="str">
            <v>S.M.A-B/PASPAL</v>
          </cell>
          <cell r="L1939" t="str">
            <v>PLAJU</v>
          </cell>
          <cell r="M1939" t="str">
            <v>15/01/2003</v>
          </cell>
          <cell r="N1939" t="str">
            <v>E13131</v>
          </cell>
          <cell r="O1939" t="str">
            <v>P P</v>
          </cell>
          <cell r="P1939" t="e">
            <v>#VALUE!</v>
          </cell>
          <cell r="Q1939" t="e">
            <v>#VALUE!</v>
          </cell>
          <cell r="R1939">
            <v>5</v>
          </cell>
          <cell r="S1939" t="e">
            <v>#VALUE!</v>
          </cell>
          <cell r="T1939">
            <v>3</v>
          </cell>
          <cell r="U1939">
            <v>1</v>
          </cell>
          <cell r="V1939">
            <v>-3</v>
          </cell>
          <cell r="W1939">
            <v>21</v>
          </cell>
          <cell r="X1939">
            <v>50515</v>
          </cell>
        </row>
        <row r="1940">
          <cell r="A1940" t="str">
            <v>743729</v>
          </cell>
          <cell r="B1940" t="str">
            <v xml:space="preserve">SUGIYONO    </v>
          </cell>
          <cell r="C1940" t="str">
            <v>14</v>
          </cell>
          <cell r="D1940" t="str">
            <v>15/01/2003</v>
          </cell>
          <cell r="E1940" t="str">
            <v>OPR. N2, H2 PLANT</v>
          </cell>
          <cell r="F1940" t="str">
            <v>11</v>
          </cell>
          <cell r="G1940" t="str">
            <v>16/01/2003</v>
          </cell>
          <cell r="H1940">
            <v>27070</v>
          </cell>
          <cell r="I1940" t="str">
            <v>---------5</v>
          </cell>
          <cell r="J1940" t="str">
            <v>SMA</v>
          </cell>
          <cell r="K1940" t="str">
            <v>S.M.A-B/PASPAL</v>
          </cell>
          <cell r="L1940" t="str">
            <v>PLAJU</v>
          </cell>
          <cell r="M1940" t="str">
            <v>15/01/2003</v>
          </cell>
          <cell r="N1940" t="str">
            <v>E13131</v>
          </cell>
          <cell r="O1940" t="str">
            <v>P P</v>
          </cell>
          <cell r="P1940" t="e">
            <v>#VALUE!</v>
          </cell>
          <cell r="Q1940" t="e">
            <v>#VALUE!</v>
          </cell>
          <cell r="R1940">
            <v>5</v>
          </cell>
          <cell r="S1940" t="e">
            <v>#VALUE!</v>
          </cell>
          <cell r="T1940">
            <v>3</v>
          </cell>
          <cell r="U1940">
            <v>1</v>
          </cell>
          <cell r="V1940">
            <v>-3</v>
          </cell>
          <cell r="W1940">
            <v>30</v>
          </cell>
          <cell r="X1940">
            <v>47159</v>
          </cell>
        </row>
        <row r="1941">
          <cell r="A1941" t="str">
            <v>743737</v>
          </cell>
          <cell r="B1941" t="str">
            <v xml:space="preserve">UMAR FAROUQ    </v>
          </cell>
          <cell r="C1941" t="str">
            <v>14</v>
          </cell>
          <cell r="D1941" t="str">
            <v>15/01/2003</v>
          </cell>
          <cell r="E1941" t="str">
            <v>OPR.PA COMP TA</v>
          </cell>
          <cell r="F1941" t="str">
            <v>11</v>
          </cell>
          <cell r="G1941" t="str">
            <v>08/08/2003</v>
          </cell>
          <cell r="H1941">
            <v>30459</v>
          </cell>
          <cell r="I1941" t="str">
            <v>---------5</v>
          </cell>
          <cell r="J1941" t="str">
            <v>SMA</v>
          </cell>
          <cell r="K1941" t="str">
            <v>S.M.A-B/PASPAL</v>
          </cell>
          <cell r="L1941" t="str">
            <v>PLAJU</v>
          </cell>
          <cell r="M1941" t="str">
            <v>15/01/2003</v>
          </cell>
          <cell r="N1941" t="str">
            <v>E13132</v>
          </cell>
          <cell r="O1941" t="str">
            <v>TA/PTA</v>
          </cell>
          <cell r="P1941" t="e">
            <v>#VALUE!</v>
          </cell>
          <cell r="Q1941" t="e">
            <v>#VALUE!</v>
          </cell>
          <cell r="R1941">
            <v>5</v>
          </cell>
          <cell r="S1941" t="e">
            <v>#VALUE!</v>
          </cell>
          <cell r="T1941">
            <v>3</v>
          </cell>
          <cell r="U1941">
            <v>1</v>
          </cell>
          <cell r="V1941">
            <v>-3</v>
          </cell>
          <cell r="W1941">
            <v>21</v>
          </cell>
          <cell r="X1941">
            <v>50548</v>
          </cell>
        </row>
        <row r="1942">
          <cell r="A1942" t="str">
            <v>744562</v>
          </cell>
          <cell r="B1942" t="str">
            <v xml:space="preserve">ABRAHAM ASAD  SKOM  </v>
          </cell>
          <cell r="C1942" t="str">
            <v>08</v>
          </cell>
          <cell r="D1942" t="str">
            <v>01/12/2003</v>
          </cell>
          <cell r="E1942" t="str">
            <v>AHLI SISTEM INFORMASI</v>
          </cell>
          <cell r="F1942" t="str">
            <v>05</v>
          </cell>
          <cell r="G1942" t="str">
            <v>01/12/2003</v>
          </cell>
          <cell r="H1942">
            <v>28582</v>
          </cell>
          <cell r="I1942" t="str">
            <v>---------</v>
          </cell>
          <cell r="J1942" t="str">
            <v>S1</v>
          </cell>
          <cell r="K1942" t="str">
            <v>TEK.MANAJEMEN INFORMATIKA &amp; KOMPUTER</v>
          </cell>
          <cell r="L1942" t="str">
            <v>PLAJU</v>
          </cell>
          <cell r="M1942" t="str">
            <v>01/12/2003</v>
          </cell>
          <cell r="N1942" t="str">
            <v>E13920</v>
          </cell>
          <cell r="O1942" t="str">
            <v>BANGSIS</v>
          </cell>
          <cell r="P1942" t="e">
            <v>#VALUE!</v>
          </cell>
          <cell r="Q1942" t="e">
            <v>#VALUE!</v>
          </cell>
          <cell r="R1942" t="e">
            <v>#VALUE!</v>
          </cell>
          <cell r="S1942" t="e">
            <v>#VALUE!</v>
          </cell>
          <cell r="T1942">
            <v>7</v>
          </cell>
          <cell r="U1942">
            <v>1</v>
          </cell>
          <cell r="V1942">
            <v>-3</v>
          </cell>
          <cell r="W1942">
            <v>26</v>
          </cell>
          <cell r="X1942">
            <v>48671</v>
          </cell>
        </row>
        <row r="1943">
          <cell r="A1943" t="str">
            <v>744594</v>
          </cell>
          <cell r="B1943" t="str">
            <v xml:space="preserve">BAYU KUSUMA DEWANTO  SE  </v>
          </cell>
          <cell r="C1943" t="str">
            <v>08</v>
          </cell>
          <cell r="D1943" t="str">
            <v>01/12/2003</v>
          </cell>
          <cell r="E1943" t="str">
            <v>AST. INVOICING</v>
          </cell>
          <cell r="F1943" t="str">
            <v>08</v>
          </cell>
          <cell r="G1943" t="str">
            <v>01/12/2003</v>
          </cell>
          <cell r="H1943">
            <v>27845</v>
          </cell>
          <cell r="I1943" t="str">
            <v>---------</v>
          </cell>
          <cell r="J1943" t="str">
            <v>S1</v>
          </cell>
          <cell r="K1943" t="str">
            <v>EKONOMI MANAGEMENT</v>
          </cell>
          <cell r="L1943" t="str">
            <v>PLAJU</v>
          </cell>
          <cell r="M1943" t="str">
            <v>01/12/2003</v>
          </cell>
          <cell r="N1943" t="str">
            <v>E13810</v>
          </cell>
          <cell r="O1943" t="str">
            <v>KONTROLLER</v>
          </cell>
          <cell r="P1943" t="e">
            <v>#VALUE!</v>
          </cell>
          <cell r="Q1943" t="e">
            <v>#VALUE!</v>
          </cell>
          <cell r="R1943" t="e">
            <v>#VALUE!</v>
          </cell>
          <cell r="S1943" t="e">
            <v>#VALUE!</v>
          </cell>
          <cell r="T1943">
            <v>7</v>
          </cell>
          <cell r="U1943">
            <v>1</v>
          </cell>
          <cell r="V1943">
            <v>0</v>
          </cell>
          <cell r="W1943">
            <v>28</v>
          </cell>
          <cell r="X1943">
            <v>47933</v>
          </cell>
        </row>
        <row r="1944">
          <cell r="A1944" t="str">
            <v>744600</v>
          </cell>
          <cell r="B1944" t="str">
            <v xml:space="preserve">DAHLIA  SE  </v>
          </cell>
          <cell r="C1944" t="str">
            <v>08</v>
          </cell>
          <cell r="D1944" t="str">
            <v>01/12/2003</v>
          </cell>
          <cell r="E1944" t="str">
            <v>STAF IAD-II</v>
          </cell>
          <cell r="F1944" t="str">
            <v>--</v>
          </cell>
          <cell r="G1944" t="str">
            <v>01/12/2003</v>
          </cell>
          <cell r="H1944">
            <v>29317</v>
          </cell>
          <cell r="I1944" t="str">
            <v>---------</v>
          </cell>
          <cell r="J1944" t="str">
            <v>S1</v>
          </cell>
          <cell r="K1944" t="str">
            <v>EKONOMI AKUNTANSI</v>
          </cell>
          <cell r="L1944" t="str">
            <v>PLAJU</v>
          </cell>
          <cell r="M1944" t="str">
            <v>01/12/2003</v>
          </cell>
          <cell r="N1944" t="str">
            <v>J02100</v>
          </cell>
          <cell r="O1944" t="str">
            <v>IAD-II</v>
          </cell>
          <cell r="P1944" t="e">
            <v>#VALUE!</v>
          </cell>
          <cell r="Q1944" t="e">
            <v>#VALUE!</v>
          </cell>
          <cell r="R1944" t="e">
            <v>#VALUE!</v>
          </cell>
          <cell r="S1944" t="e">
            <v>#VALUE!</v>
          </cell>
          <cell r="T1944">
            <v>7</v>
          </cell>
          <cell r="U1944">
            <v>1</v>
          </cell>
          <cell r="V1944" t="e">
            <v>#VALUE!</v>
          </cell>
          <cell r="W1944">
            <v>24</v>
          </cell>
          <cell r="X1944">
            <v>49405</v>
          </cell>
        </row>
        <row r="1945">
          <cell r="A1945" t="str">
            <v>744623</v>
          </cell>
          <cell r="B1945" t="str">
            <v xml:space="preserve">F.ADHITYA DIPO ALAM  SH  </v>
          </cell>
          <cell r="C1945" t="str">
            <v>08</v>
          </cell>
          <cell r="D1945" t="str">
            <v>01/12/2003</v>
          </cell>
          <cell r="E1945" t="str">
            <v>PWS. BANTUAN HUKUM</v>
          </cell>
          <cell r="F1945" t="str">
            <v>07</v>
          </cell>
          <cell r="G1945" t="str">
            <v>01/12/2003</v>
          </cell>
          <cell r="H1945">
            <v>29277</v>
          </cell>
          <cell r="I1945" t="str">
            <v>---------</v>
          </cell>
          <cell r="J1945" t="str">
            <v>S1</v>
          </cell>
          <cell r="K1945" t="str">
            <v>SARJANA HUKUM</v>
          </cell>
          <cell r="L1945" t="str">
            <v>PLAJU</v>
          </cell>
          <cell r="M1945" t="str">
            <v>01/12/2003</v>
          </cell>
          <cell r="N1945" t="str">
            <v>E13610</v>
          </cell>
          <cell r="O1945" t="str">
            <v>H K P</v>
          </cell>
          <cell r="P1945" t="e">
            <v>#VALUE!</v>
          </cell>
          <cell r="Q1945" t="e">
            <v>#VALUE!</v>
          </cell>
          <cell r="R1945" t="e">
            <v>#VALUE!</v>
          </cell>
          <cell r="S1945" t="e">
            <v>#VALUE!</v>
          </cell>
          <cell r="T1945">
            <v>7</v>
          </cell>
          <cell r="U1945">
            <v>1</v>
          </cell>
          <cell r="V1945">
            <v>-1</v>
          </cell>
          <cell r="W1945">
            <v>24</v>
          </cell>
          <cell r="X1945">
            <v>49366</v>
          </cell>
        </row>
        <row r="1946">
          <cell r="A1946" t="str">
            <v>744628</v>
          </cell>
          <cell r="B1946" t="str">
            <v xml:space="preserve">FRANSISKA  SH  </v>
          </cell>
          <cell r="C1946" t="str">
            <v>08</v>
          </cell>
          <cell r="D1946" t="str">
            <v>01/12/2003</v>
          </cell>
          <cell r="E1946" t="str">
            <v>PWS. BANTUAN HUKUM</v>
          </cell>
          <cell r="F1946" t="str">
            <v>07</v>
          </cell>
          <cell r="G1946" t="str">
            <v>01/12/2003</v>
          </cell>
          <cell r="H1946">
            <v>29365</v>
          </cell>
          <cell r="I1946" t="str">
            <v>---------</v>
          </cell>
          <cell r="J1946" t="str">
            <v>S1</v>
          </cell>
          <cell r="K1946" t="str">
            <v>SARJANA HUKUM</v>
          </cell>
          <cell r="L1946" t="str">
            <v>PLAJU</v>
          </cell>
          <cell r="M1946" t="str">
            <v>01/12/2003</v>
          </cell>
          <cell r="N1946" t="str">
            <v>E13610</v>
          </cell>
          <cell r="O1946" t="str">
            <v>H K P</v>
          </cell>
          <cell r="P1946" t="e">
            <v>#VALUE!</v>
          </cell>
          <cell r="Q1946" t="e">
            <v>#VALUE!</v>
          </cell>
          <cell r="R1946" t="e">
            <v>#VALUE!</v>
          </cell>
          <cell r="S1946" t="e">
            <v>#VALUE!</v>
          </cell>
          <cell r="T1946">
            <v>7</v>
          </cell>
          <cell r="U1946">
            <v>1</v>
          </cell>
          <cell r="V1946">
            <v>-1</v>
          </cell>
          <cell r="W1946">
            <v>24</v>
          </cell>
          <cell r="X1946">
            <v>49453</v>
          </cell>
        </row>
        <row r="1947">
          <cell r="A1947" t="str">
            <v>744646</v>
          </cell>
          <cell r="B1947" t="str">
            <v xml:space="preserve">IRA WIDIARTI  ST  </v>
          </cell>
          <cell r="C1947" t="str">
            <v>08</v>
          </cell>
          <cell r="D1947" t="str">
            <v>01/12/2003</v>
          </cell>
          <cell r="E1947" t="str">
            <v>STAF IAD-II</v>
          </cell>
          <cell r="F1947" t="str">
            <v>--</v>
          </cell>
          <cell r="G1947" t="str">
            <v>01/12/2003</v>
          </cell>
          <cell r="H1947">
            <v>28270</v>
          </cell>
          <cell r="I1947" t="str">
            <v>---------</v>
          </cell>
          <cell r="J1947" t="str">
            <v>S1</v>
          </cell>
          <cell r="K1947" t="str">
            <v>TEKNIK INDUSTRI</v>
          </cell>
          <cell r="L1947" t="str">
            <v>PLAJU</v>
          </cell>
          <cell r="M1947" t="str">
            <v>01/12/2003</v>
          </cell>
          <cell r="N1947" t="str">
            <v>J02100</v>
          </cell>
          <cell r="O1947" t="str">
            <v>IAD-II</v>
          </cell>
          <cell r="P1947" t="e">
            <v>#VALUE!</v>
          </cell>
          <cell r="Q1947" t="e">
            <v>#VALUE!</v>
          </cell>
          <cell r="R1947" t="e">
            <v>#VALUE!</v>
          </cell>
          <cell r="S1947" t="e">
            <v>#VALUE!</v>
          </cell>
          <cell r="T1947">
            <v>7</v>
          </cell>
          <cell r="U1947">
            <v>1</v>
          </cell>
          <cell r="V1947" t="e">
            <v>#VALUE!</v>
          </cell>
          <cell r="W1947">
            <v>27</v>
          </cell>
          <cell r="X1947">
            <v>48359</v>
          </cell>
        </row>
        <row r="1948">
          <cell r="A1948" t="str">
            <v>744657</v>
          </cell>
          <cell r="B1948" t="str">
            <v xml:space="preserve">JONSEN BANGUN  SH  </v>
          </cell>
          <cell r="C1948" t="str">
            <v>08</v>
          </cell>
          <cell r="D1948" t="str">
            <v>01/12/2003</v>
          </cell>
          <cell r="E1948" t="str">
            <v>STAF IAD-II</v>
          </cell>
          <cell r="F1948" t="str">
            <v>--</v>
          </cell>
          <cell r="G1948" t="str">
            <v>01/12/2003</v>
          </cell>
          <cell r="H1948">
            <v>29200</v>
          </cell>
          <cell r="I1948" t="str">
            <v>---------</v>
          </cell>
          <cell r="J1948" t="str">
            <v>S1</v>
          </cell>
          <cell r="K1948" t="str">
            <v>SARJANA HUKUM</v>
          </cell>
          <cell r="L1948" t="str">
            <v>PLAJU</v>
          </cell>
          <cell r="M1948" t="str">
            <v>01/12/2003</v>
          </cell>
          <cell r="N1948" t="str">
            <v>J02100</v>
          </cell>
          <cell r="O1948" t="str">
            <v>IAD-II</v>
          </cell>
          <cell r="P1948" t="e">
            <v>#VALUE!</v>
          </cell>
          <cell r="Q1948" t="e">
            <v>#VALUE!</v>
          </cell>
          <cell r="R1948" t="e">
            <v>#VALUE!</v>
          </cell>
          <cell r="S1948" t="e">
            <v>#VALUE!</v>
          </cell>
          <cell r="T1948">
            <v>7</v>
          </cell>
          <cell r="U1948">
            <v>1</v>
          </cell>
          <cell r="V1948" t="e">
            <v>#VALUE!</v>
          </cell>
          <cell r="W1948">
            <v>25</v>
          </cell>
          <cell r="X1948">
            <v>49289</v>
          </cell>
        </row>
        <row r="1949">
          <cell r="A1949" t="str">
            <v>744668</v>
          </cell>
          <cell r="B1949" t="str">
            <v xml:space="preserve">LOVIA LOVA  DR  </v>
          </cell>
          <cell r="C1949" t="str">
            <v>08</v>
          </cell>
          <cell r="D1949" t="str">
            <v>01/12/2003</v>
          </cell>
          <cell r="E1949" t="str">
            <v>DOKTER UMUM</v>
          </cell>
          <cell r="F1949" t="str">
            <v>04</v>
          </cell>
          <cell r="G1949" t="str">
            <v>01/12/2003</v>
          </cell>
          <cell r="H1949">
            <v>28679</v>
          </cell>
          <cell r="I1949" t="str">
            <v>---------</v>
          </cell>
          <cell r="J1949" t="str">
            <v>S1</v>
          </cell>
          <cell r="K1949" t="str">
            <v>KEDOKTERAN UMUM</v>
          </cell>
          <cell r="L1949" t="str">
            <v>PLAJU</v>
          </cell>
          <cell r="M1949" t="str">
            <v>01/12/2003</v>
          </cell>
          <cell r="N1949" t="str">
            <v>E13Y00</v>
          </cell>
          <cell r="O1949" t="str">
            <v>RS. PERTAMINA</v>
          </cell>
          <cell r="P1949" t="e">
            <v>#VALUE!</v>
          </cell>
          <cell r="Q1949" t="e">
            <v>#VALUE!</v>
          </cell>
          <cell r="R1949" t="e">
            <v>#VALUE!</v>
          </cell>
          <cell r="S1949" t="e">
            <v>#VALUE!</v>
          </cell>
          <cell r="T1949">
            <v>7</v>
          </cell>
          <cell r="U1949">
            <v>1</v>
          </cell>
          <cell r="V1949">
            <v>-4</v>
          </cell>
          <cell r="W1949">
            <v>26</v>
          </cell>
          <cell r="X1949">
            <v>48768</v>
          </cell>
        </row>
        <row r="1950">
          <cell r="A1950" t="str">
            <v>744681</v>
          </cell>
          <cell r="B1950" t="str">
            <v xml:space="preserve">MONICA MORRATHA.S  DR  </v>
          </cell>
          <cell r="C1950" t="str">
            <v>08</v>
          </cell>
          <cell r="D1950" t="str">
            <v>01/12/2003</v>
          </cell>
          <cell r="E1950" t="str">
            <v>DOKTER UMUM</v>
          </cell>
          <cell r="F1950" t="str">
            <v>04</v>
          </cell>
          <cell r="G1950" t="str">
            <v>01/12/2003</v>
          </cell>
          <cell r="H1950">
            <v>28333</v>
          </cell>
          <cell r="I1950" t="str">
            <v>---------</v>
          </cell>
          <cell r="J1950" t="str">
            <v>S1</v>
          </cell>
          <cell r="K1950" t="str">
            <v>KEDOKTERAN UMUM</v>
          </cell>
          <cell r="L1950" t="str">
            <v>PLAJU</v>
          </cell>
          <cell r="M1950" t="str">
            <v>01/12/2003</v>
          </cell>
          <cell r="N1950" t="str">
            <v>E13Y00</v>
          </cell>
          <cell r="O1950" t="str">
            <v>RS. PERTAMINA</v>
          </cell>
          <cell r="P1950" t="e">
            <v>#VALUE!</v>
          </cell>
          <cell r="Q1950" t="e">
            <v>#VALUE!</v>
          </cell>
          <cell r="R1950" t="e">
            <v>#VALUE!</v>
          </cell>
          <cell r="S1950" t="e">
            <v>#VALUE!</v>
          </cell>
          <cell r="T1950">
            <v>7</v>
          </cell>
          <cell r="U1950">
            <v>1</v>
          </cell>
          <cell r="V1950">
            <v>-4</v>
          </cell>
          <cell r="W1950">
            <v>27</v>
          </cell>
          <cell r="X1950">
            <v>48422</v>
          </cell>
        </row>
        <row r="1951">
          <cell r="A1951" t="str">
            <v>744693</v>
          </cell>
          <cell r="B1951" t="str">
            <v xml:space="preserve">RAHMAD UTOMO  ST  </v>
          </cell>
          <cell r="C1951" t="str">
            <v>08</v>
          </cell>
          <cell r="D1951" t="str">
            <v>01/12/2003</v>
          </cell>
          <cell r="E1951" t="str">
            <v>STAF IAD-II</v>
          </cell>
          <cell r="F1951" t="str">
            <v>--</v>
          </cell>
          <cell r="G1951" t="str">
            <v>01/12/2003</v>
          </cell>
          <cell r="H1951">
            <v>29396</v>
          </cell>
          <cell r="I1951" t="str">
            <v>---------</v>
          </cell>
          <cell r="J1951" t="str">
            <v>S1</v>
          </cell>
          <cell r="K1951" t="str">
            <v>TEKNIK MESIN</v>
          </cell>
          <cell r="L1951" t="str">
            <v>PLAJU</v>
          </cell>
          <cell r="M1951" t="str">
            <v>01/12/2003</v>
          </cell>
          <cell r="N1951" t="str">
            <v>J02100</v>
          </cell>
          <cell r="O1951" t="str">
            <v>IAD-II</v>
          </cell>
          <cell r="P1951" t="e">
            <v>#VALUE!</v>
          </cell>
          <cell r="Q1951" t="e">
            <v>#VALUE!</v>
          </cell>
          <cell r="R1951" t="e">
            <v>#VALUE!</v>
          </cell>
          <cell r="S1951" t="e">
            <v>#VALUE!</v>
          </cell>
          <cell r="T1951">
            <v>7</v>
          </cell>
          <cell r="U1951">
            <v>1</v>
          </cell>
          <cell r="V1951" t="e">
            <v>#VALUE!</v>
          </cell>
          <cell r="W1951">
            <v>24</v>
          </cell>
          <cell r="X1951">
            <v>49484</v>
          </cell>
        </row>
        <row r="1952">
          <cell r="A1952" t="str">
            <v>744702</v>
          </cell>
          <cell r="B1952" t="str">
            <v xml:space="preserve">RINA WITDYANTI  SH  </v>
          </cell>
          <cell r="C1952" t="str">
            <v>08</v>
          </cell>
          <cell r="D1952" t="str">
            <v>01/12/2003</v>
          </cell>
          <cell r="E1952" t="str">
            <v>AST. ADMINISTRASI SDM</v>
          </cell>
          <cell r="F1952" t="str">
            <v>08</v>
          </cell>
          <cell r="G1952" t="str">
            <v>01/12/2003</v>
          </cell>
          <cell r="H1952">
            <v>28265</v>
          </cell>
          <cell r="I1952" t="str">
            <v>---------</v>
          </cell>
          <cell r="J1952" t="str">
            <v>S1</v>
          </cell>
          <cell r="K1952" t="str">
            <v>SARJANA HUKUM</v>
          </cell>
          <cell r="L1952" t="str">
            <v>PLAJU</v>
          </cell>
          <cell r="M1952" t="str">
            <v>01/12/2003</v>
          </cell>
          <cell r="N1952" t="str">
            <v>E13730</v>
          </cell>
          <cell r="O1952" t="str">
            <v>H I K</v>
          </cell>
          <cell r="P1952" t="e">
            <v>#VALUE!</v>
          </cell>
          <cell r="Q1952" t="e">
            <v>#VALUE!</v>
          </cell>
          <cell r="R1952" t="e">
            <v>#VALUE!</v>
          </cell>
          <cell r="S1952" t="e">
            <v>#VALUE!</v>
          </cell>
          <cell r="T1952">
            <v>7</v>
          </cell>
          <cell r="U1952">
            <v>1</v>
          </cell>
          <cell r="V1952">
            <v>0</v>
          </cell>
          <cell r="W1952">
            <v>27</v>
          </cell>
          <cell r="X1952">
            <v>48354</v>
          </cell>
        </row>
        <row r="1953">
          <cell r="A1953" t="str">
            <v>744718</v>
          </cell>
          <cell r="B1953" t="str">
            <v xml:space="preserve">SUBIYANTORO  SE MM </v>
          </cell>
          <cell r="C1953" t="str">
            <v>08</v>
          </cell>
          <cell r="D1953" t="str">
            <v>01/12/2003</v>
          </cell>
          <cell r="E1953" t="str">
            <v>AST. HBM DAN WIP</v>
          </cell>
          <cell r="F1953" t="str">
            <v>08</v>
          </cell>
          <cell r="G1953" t="str">
            <v>01/12/2003</v>
          </cell>
          <cell r="H1953">
            <v>28200</v>
          </cell>
          <cell r="I1953" t="str">
            <v>---------</v>
          </cell>
          <cell r="J1953" t="str">
            <v>S2</v>
          </cell>
          <cell r="K1953" t="str">
            <v>(S2) - MAGISTER MANAJEMEN/SWD</v>
          </cell>
          <cell r="L1953" t="str">
            <v>PLAJU</v>
          </cell>
          <cell r="M1953" t="str">
            <v>01/12/2003</v>
          </cell>
          <cell r="N1953" t="str">
            <v>E13810</v>
          </cell>
          <cell r="O1953" t="str">
            <v>KONTROLLER</v>
          </cell>
          <cell r="P1953" t="e">
            <v>#REF!</v>
          </cell>
          <cell r="Q1953" t="e">
            <v>#REF!</v>
          </cell>
          <cell r="R1953" t="e">
            <v>#REF!</v>
          </cell>
          <cell r="S1953" t="e">
            <v>#REF!</v>
          </cell>
          <cell r="T1953" t="e">
            <v>#REF!</v>
          </cell>
          <cell r="U1953" t="e">
            <v>#REF!</v>
          </cell>
          <cell r="V1953" t="e">
            <v>#REF!</v>
          </cell>
          <cell r="W1953" t="e">
            <v>#REF!</v>
          </cell>
          <cell r="X1953" t="e">
            <v>#REF!</v>
          </cell>
        </row>
        <row r="1954">
          <cell r="P1954" t="e">
            <v>#REF!</v>
          </cell>
          <cell r="Q1954" t="e">
            <v>#REF!</v>
          </cell>
          <cell r="R1954" t="e">
            <v>#REF!</v>
          </cell>
          <cell r="S1954" t="e">
            <v>#REF!</v>
          </cell>
          <cell r="T1954" t="e">
            <v>#REF!</v>
          </cell>
          <cell r="U1954" t="e">
            <v>#REF!</v>
          </cell>
          <cell r="V1954" t="e">
            <v>#REF!</v>
          </cell>
          <cell r="W1954" t="e">
            <v>#REF!</v>
          </cell>
          <cell r="X1954" t="e">
            <v>#REF!</v>
          </cell>
        </row>
        <row r="1955">
          <cell r="P1955" t="e">
            <v>#REF!</v>
          </cell>
          <cell r="Q1955" t="e">
            <v>#REF!</v>
          </cell>
          <cell r="R1955" t="e">
            <v>#REF!</v>
          </cell>
          <cell r="S1955" t="e">
            <v>#REF!</v>
          </cell>
          <cell r="T1955" t="e">
            <v>#REF!</v>
          </cell>
          <cell r="U1955" t="e">
            <v>#REF!</v>
          </cell>
          <cell r="V1955" t="e">
            <v>#REF!</v>
          </cell>
          <cell r="W1955" t="e">
            <v>#REF!</v>
          </cell>
          <cell r="X1955" t="e">
            <v>#REF!</v>
          </cell>
        </row>
        <row r="1956">
          <cell r="P1956" t="e">
            <v>#REF!</v>
          </cell>
          <cell r="Q1956" t="e">
            <v>#REF!</v>
          </cell>
          <cell r="R1956" t="e">
            <v>#REF!</v>
          </cell>
          <cell r="S1956" t="e">
            <v>#REF!</v>
          </cell>
          <cell r="T1956" t="e">
            <v>#REF!</v>
          </cell>
          <cell r="U1956" t="e">
            <v>#REF!</v>
          </cell>
          <cell r="V1956" t="e">
            <v>#REF!</v>
          </cell>
          <cell r="W1956" t="e">
            <v>#REF!</v>
          </cell>
          <cell r="X1956" t="e">
            <v>#REF!</v>
          </cell>
        </row>
        <row r="1957">
          <cell r="P1957" t="e">
            <v>#REF!</v>
          </cell>
          <cell r="Q1957" t="e">
            <v>#REF!</v>
          </cell>
          <cell r="R1957" t="e">
            <v>#REF!</v>
          </cell>
          <cell r="S1957" t="e">
            <v>#REF!</v>
          </cell>
          <cell r="T1957" t="e">
            <v>#REF!</v>
          </cell>
          <cell r="U1957" t="e">
            <v>#REF!</v>
          </cell>
          <cell r="V1957" t="e">
            <v>#REF!</v>
          </cell>
          <cell r="W1957" t="e">
            <v>#REF!</v>
          </cell>
          <cell r="X1957" t="e">
            <v>#REF!</v>
          </cell>
        </row>
        <row r="1958">
          <cell r="P1958" t="e">
            <v>#REF!</v>
          </cell>
          <cell r="Q1958" t="e">
            <v>#REF!</v>
          </cell>
          <cell r="R1958" t="e">
            <v>#REF!</v>
          </cell>
          <cell r="S1958" t="e">
            <v>#REF!</v>
          </cell>
          <cell r="T1958" t="e">
            <v>#REF!</v>
          </cell>
          <cell r="U1958" t="e">
            <v>#REF!</v>
          </cell>
          <cell r="V1958" t="e">
            <v>#REF!</v>
          </cell>
          <cell r="W1958" t="e">
            <v>#REF!</v>
          </cell>
          <cell r="X1958" t="e">
            <v>#REF!</v>
          </cell>
        </row>
        <row r="1959">
          <cell r="P1959" t="e">
            <v>#REF!</v>
          </cell>
          <cell r="Q1959" t="e">
            <v>#REF!</v>
          </cell>
          <cell r="R1959" t="e">
            <v>#REF!</v>
          </cell>
          <cell r="S1959" t="e">
            <v>#REF!</v>
          </cell>
          <cell r="T1959" t="e">
            <v>#REF!</v>
          </cell>
          <cell r="U1959" t="e">
            <v>#REF!</v>
          </cell>
          <cell r="V1959" t="e">
            <v>#REF!</v>
          </cell>
          <cell r="W1959" t="e">
            <v>#REF!</v>
          </cell>
          <cell r="X1959" t="e">
            <v>#REF!</v>
          </cell>
        </row>
        <row r="1960">
          <cell r="P1960" t="e">
            <v>#REF!</v>
          </cell>
          <cell r="Q1960" t="e">
            <v>#REF!</v>
          </cell>
          <cell r="R1960" t="e">
            <v>#REF!</v>
          </cell>
          <cell r="S1960" t="e">
            <v>#REF!</v>
          </cell>
          <cell r="T1960" t="e">
            <v>#REF!</v>
          </cell>
          <cell r="U1960" t="e">
            <v>#REF!</v>
          </cell>
          <cell r="V1960" t="e">
            <v>#REF!</v>
          </cell>
          <cell r="W1960" t="e">
            <v>#REF!</v>
          </cell>
          <cell r="X1960" t="e">
            <v>#REF!</v>
          </cell>
        </row>
        <row r="1961">
          <cell r="P1961" t="e">
            <v>#REF!</v>
          </cell>
          <cell r="Q1961" t="e">
            <v>#REF!</v>
          </cell>
          <cell r="R1961" t="e">
            <v>#REF!</v>
          </cell>
          <cell r="S1961" t="e">
            <v>#REF!</v>
          </cell>
          <cell r="T1961" t="e">
            <v>#REF!</v>
          </cell>
          <cell r="U1961" t="e">
            <v>#REF!</v>
          </cell>
          <cell r="V1961" t="e">
            <v>#REF!</v>
          </cell>
          <cell r="W1961" t="e">
            <v>#REF!</v>
          </cell>
          <cell r="X1961" t="e">
            <v>#REF!</v>
          </cell>
        </row>
        <row r="1962">
          <cell r="P1962" t="e">
            <v>#REF!</v>
          </cell>
          <cell r="Q1962" t="e">
            <v>#REF!</v>
          </cell>
          <cell r="R1962" t="e">
            <v>#REF!</v>
          </cell>
          <cell r="S1962" t="e">
            <v>#REF!</v>
          </cell>
          <cell r="T1962" t="e">
            <v>#REF!</v>
          </cell>
          <cell r="U1962" t="e">
            <v>#REF!</v>
          </cell>
          <cell r="V1962" t="e">
            <v>#REF!</v>
          </cell>
          <cell r="W1962" t="e">
            <v>#REF!</v>
          </cell>
          <cell r="X1962" t="e">
            <v>#REF!</v>
          </cell>
        </row>
        <row r="1963">
          <cell r="P1963" t="e">
            <v>#REF!</v>
          </cell>
          <cell r="Q1963" t="e">
            <v>#REF!</v>
          </cell>
          <cell r="R1963" t="e">
            <v>#REF!</v>
          </cell>
          <cell r="S1963" t="e">
            <v>#REF!</v>
          </cell>
          <cell r="T1963" t="e">
            <v>#REF!</v>
          </cell>
          <cell r="U1963" t="e">
            <v>#REF!</v>
          </cell>
          <cell r="V1963" t="e">
            <v>#REF!</v>
          </cell>
          <cell r="W1963" t="e">
            <v>#REF!</v>
          </cell>
          <cell r="X1963" t="e">
            <v>#REF!</v>
          </cell>
        </row>
        <row r="1964">
          <cell r="P1964" t="e">
            <v>#REF!</v>
          </cell>
          <cell r="Q1964" t="e">
            <v>#REF!</v>
          </cell>
          <cell r="R1964" t="e">
            <v>#REF!</v>
          </cell>
          <cell r="S1964" t="e">
            <v>#REF!</v>
          </cell>
          <cell r="T1964" t="e">
            <v>#REF!</v>
          </cell>
          <cell r="U1964" t="e">
            <v>#REF!</v>
          </cell>
          <cell r="V1964" t="e">
            <v>#REF!</v>
          </cell>
          <cell r="W1964" t="e">
            <v>#REF!</v>
          </cell>
          <cell r="X1964" t="e">
            <v>#REF!</v>
          </cell>
        </row>
        <row r="1965">
          <cell r="P1965" t="e">
            <v>#REF!</v>
          </cell>
          <cell r="Q1965" t="e">
            <v>#REF!</v>
          </cell>
          <cell r="R1965" t="e">
            <v>#REF!</v>
          </cell>
          <cell r="S1965" t="e">
            <v>#REF!</v>
          </cell>
          <cell r="T1965" t="e">
            <v>#REF!</v>
          </cell>
          <cell r="U1965" t="e">
            <v>#REF!</v>
          </cell>
          <cell r="V1965" t="e">
            <v>#REF!</v>
          </cell>
          <cell r="W1965" t="e">
            <v>#REF!</v>
          </cell>
          <cell r="X1965" t="e">
            <v>#REF!</v>
          </cell>
        </row>
        <row r="1966">
          <cell r="P1966" t="e">
            <v>#REF!</v>
          </cell>
          <cell r="Q1966" t="e">
            <v>#REF!</v>
          </cell>
          <cell r="R1966" t="e">
            <v>#REF!</v>
          </cell>
          <cell r="S1966" t="e">
            <v>#REF!</v>
          </cell>
          <cell r="T1966" t="e">
            <v>#REF!</v>
          </cell>
          <cell r="U1966" t="e">
            <v>#REF!</v>
          </cell>
          <cell r="V1966" t="e">
            <v>#REF!</v>
          </cell>
          <cell r="W1966" t="e">
            <v>#REF!</v>
          </cell>
          <cell r="X1966" t="e">
            <v>#REF!</v>
          </cell>
        </row>
        <row r="1967">
          <cell r="P1967" t="e">
            <v>#REF!</v>
          </cell>
          <cell r="Q1967" t="e">
            <v>#REF!</v>
          </cell>
          <cell r="R1967" t="e">
            <v>#REF!</v>
          </cell>
          <cell r="S1967" t="e">
            <v>#REF!</v>
          </cell>
          <cell r="T1967" t="e">
            <v>#REF!</v>
          </cell>
          <cell r="U1967" t="e">
            <v>#REF!</v>
          </cell>
          <cell r="V1967" t="e">
            <v>#REF!</v>
          </cell>
          <cell r="W1967" t="e">
            <v>#REF!</v>
          </cell>
          <cell r="X1967" t="e">
            <v>#REF!</v>
          </cell>
        </row>
        <row r="1968">
          <cell r="P1968" t="e">
            <v>#REF!</v>
          </cell>
          <cell r="Q1968" t="e">
            <v>#REF!</v>
          </cell>
          <cell r="R1968" t="e">
            <v>#REF!</v>
          </cell>
          <cell r="S1968" t="e">
            <v>#REF!</v>
          </cell>
          <cell r="T1968" t="e">
            <v>#REF!</v>
          </cell>
          <cell r="U1968" t="e">
            <v>#REF!</v>
          </cell>
          <cell r="V1968" t="e">
            <v>#REF!</v>
          </cell>
          <cell r="W1968" t="e">
            <v>#REF!</v>
          </cell>
          <cell r="X1968" t="e">
            <v>#REF!</v>
          </cell>
        </row>
        <row r="1969">
          <cell r="P1969" t="e">
            <v>#REF!</v>
          </cell>
          <cell r="Q1969" t="e">
            <v>#REF!</v>
          </cell>
          <cell r="R1969" t="e">
            <v>#REF!</v>
          </cell>
          <cell r="S1969" t="e">
            <v>#REF!</v>
          </cell>
          <cell r="T1969" t="e">
            <v>#REF!</v>
          </cell>
          <cell r="U1969" t="e">
            <v>#REF!</v>
          </cell>
          <cell r="V1969" t="e">
            <v>#REF!</v>
          </cell>
          <cell r="W1969" t="e">
            <v>#REF!</v>
          </cell>
          <cell r="X1969" t="e">
            <v>#REF!</v>
          </cell>
        </row>
        <row r="1970">
          <cell r="P1970" t="e">
            <v>#REF!</v>
          </cell>
          <cell r="Q1970" t="e">
            <v>#REF!</v>
          </cell>
          <cell r="R1970" t="e">
            <v>#REF!</v>
          </cell>
          <cell r="S1970" t="e">
            <v>#REF!</v>
          </cell>
          <cell r="T1970" t="e">
            <v>#REF!</v>
          </cell>
          <cell r="U1970" t="e">
            <v>#REF!</v>
          </cell>
          <cell r="V1970" t="e">
            <v>#REF!</v>
          </cell>
          <cell r="W1970" t="e">
            <v>#REF!</v>
          </cell>
          <cell r="X1970" t="e">
            <v>#REF!</v>
          </cell>
        </row>
        <row r="1971">
          <cell r="P1971" t="e">
            <v>#REF!</v>
          </cell>
          <cell r="Q1971" t="e">
            <v>#REF!</v>
          </cell>
          <cell r="R1971" t="e">
            <v>#REF!</v>
          </cell>
          <cell r="S1971" t="e">
            <v>#REF!</v>
          </cell>
          <cell r="T1971" t="e">
            <v>#REF!</v>
          </cell>
          <cell r="U1971" t="e">
            <v>#REF!</v>
          </cell>
          <cell r="V1971" t="e">
            <v>#REF!</v>
          </cell>
          <cell r="W1971" t="e">
            <v>#REF!</v>
          </cell>
          <cell r="X1971" t="e">
            <v>#REF!</v>
          </cell>
        </row>
        <row r="1972">
          <cell r="P1972" t="e">
            <v>#REF!</v>
          </cell>
          <cell r="Q1972" t="e">
            <v>#REF!</v>
          </cell>
          <cell r="R1972" t="e">
            <v>#REF!</v>
          </cell>
          <cell r="S1972" t="e">
            <v>#REF!</v>
          </cell>
          <cell r="T1972" t="e">
            <v>#REF!</v>
          </cell>
          <cell r="U1972" t="e">
            <v>#REF!</v>
          </cell>
          <cell r="V1972" t="e">
            <v>#REF!</v>
          </cell>
          <cell r="W1972" t="e">
            <v>#REF!</v>
          </cell>
          <cell r="X1972" t="e">
            <v>#REF!</v>
          </cell>
        </row>
        <row r="1973">
          <cell r="P1973" t="e">
            <v>#REF!</v>
          </cell>
          <cell r="Q1973" t="e">
            <v>#REF!</v>
          </cell>
          <cell r="R1973" t="e">
            <v>#REF!</v>
          </cell>
          <cell r="S1973" t="e">
            <v>#REF!</v>
          </cell>
          <cell r="T1973" t="e">
            <v>#REF!</v>
          </cell>
          <cell r="U1973" t="e">
            <v>#REF!</v>
          </cell>
          <cell r="V1973" t="e">
            <v>#REF!</v>
          </cell>
          <cell r="W1973" t="e">
            <v>#REF!</v>
          </cell>
          <cell r="X1973" t="e">
            <v>#REF!</v>
          </cell>
        </row>
        <row r="1974">
          <cell r="P1974" t="e">
            <v>#REF!</v>
          </cell>
          <cell r="Q1974" t="e">
            <v>#REF!</v>
          </cell>
          <cell r="R1974" t="e">
            <v>#REF!</v>
          </cell>
          <cell r="S1974" t="e">
            <v>#REF!</v>
          </cell>
          <cell r="T1974" t="e">
            <v>#REF!</v>
          </cell>
          <cell r="U1974" t="e">
            <v>#REF!</v>
          </cell>
          <cell r="V1974" t="e">
            <v>#REF!</v>
          </cell>
          <cell r="W1974" t="e">
            <v>#REF!</v>
          </cell>
          <cell r="X1974" t="e">
            <v>#REF!</v>
          </cell>
        </row>
        <row r="1975">
          <cell r="P1975" t="e">
            <v>#REF!</v>
          </cell>
          <cell r="Q1975" t="e">
            <v>#REF!</v>
          </cell>
          <cell r="R1975" t="e">
            <v>#REF!</v>
          </cell>
          <cell r="S1975" t="e">
            <v>#REF!</v>
          </cell>
          <cell r="T1975" t="e">
            <v>#REF!</v>
          </cell>
          <cell r="U1975" t="e">
            <v>#REF!</v>
          </cell>
          <cell r="V1975" t="e">
            <v>#REF!</v>
          </cell>
          <cell r="W1975" t="e">
            <v>#REF!</v>
          </cell>
          <cell r="X1975" t="e">
            <v>#REF!</v>
          </cell>
        </row>
        <row r="1976">
          <cell r="P1976" t="e">
            <v>#REF!</v>
          </cell>
          <cell r="Q1976" t="e">
            <v>#REF!</v>
          </cell>
          <cell r="R1976" t="e">
            <v>#REF!</v>
          </cell>
          <cell r="S1976" t="e">
            <v>#REF!</v>
          </cell>
          <cell r="T1976" t="e">
            <v>#REF!</v>
          </cell>
          <cell r="U1976" t="e">
            <v>#REF!</v>
          </cell>
          <cell r="V1976" t="e">
            <v>#REF!</v>
          </cell>
          <cell r="W1976" t="e">
            <v>#REF!</v>
          </cell>
          <cell r="X1976" t="e">
            <v>#REF!</v>
          </cell>
        </row>
        <row r="1977">
          <cell r="P1977" t="e">
            <v>#REF!</v>
          </cell>
          <cell r="Q1977" t="e">
            <v>#REF!</v>
          </cell>
          <cell r="R1977" t="e">
            <v>#REF!</v>
          </cell>
          <cell r="S1977" t="e">
            <v>#REF!</v>
          </cell>
          <cell r="T1977" t="e">
            <v>#REF!</v>
          </cell>
          <cell r="U1977" t="e">
            <v>#REF!</v>
          </cell>
          <cell r="V1977" t="e">
            <v>#REF!</v>
          </cell>
          <cell r="W1977" t="e">
            <v>#REF!</v>
          </cell>
          <cell r="X1977" t="e">
            <v>#REF!</v>
          </cell>
        </row>
        <row r="1978">
          <cell r="P1978" t="e">
            <v>#REF!</v>
          </cell>
          <cell r="Q1978" t="e">
            <v>#REF!</v>
          </cell>
          <cell r="R1978" t="e">
            <v>#REF!</v>
          </cell>
          <cell r="S1978" t="e">
            <v>#REF!</v>
          </cell>
          <cell r="T1978" t="e">
            <v>#REF!</v>
          </cell>
          <cell r="U1978" t="e">
            <v>#REF!</v>
          </cell>
          <cell r="V1978" t="e">
            <v>#REF!</v>
          </cell>
          <cell r="W1978" t="e">
            <v>#REF!</v>
          </cell>
          <cell r="X1978" t="e">
            <v>#REF!</v>
          </cell>
        </row>
        <row r="1979">
          <cell r="P1979" t="e">
            <v>#REF!</v>
          </cell>
          <cell r="Q1979" t="e">
            <v>#REF!</v>
          </cell>
          <cell r="R1979" t="e">
            <v>#REF!</v>
          </cell>
          <cell r="S1979" t="e">
            <v>#REF!</v>
          </cell>
          <cell r="T1979" t="e">
            <v>#REF!</v>
          </cell>
          <cell r="U1979" t="e">
            <v>#REF!</v>
          </cell>
          <cell r="V1979" t="e">
            <v>#REF!</v>
          </cell>
          <cell r="W1979" t="e">
            <v>#REF!</v>
          </cell>
          <cell r="X1979" t="e">
            <v>#REF!</v>
          </cell>
        </row>
        <row r="1980">
          <cell r="P1980" t="e">
            <v>#REF!</v>
          </cell>
          <cell r="Q1980" t="e">
            <v>#REF!</v>
          </cell>
          <cell r="R1980" t="e">
            <v>#REF!</v>
          </cell>
          <cell r="S1980" t="e">
            <v>#REF!</v>
          </cell>
          <cell r="T1980" t="e">
            <v>#REF!</v>
          </cell>
          <cell r="U1980" t="e">
            <v>#REF!</v>
          </cell>
          <cell r="V1980" t="e">
            <v>#REF!</v>
          </cell>
          <cell r="W1980" t="e">
            <v>#REF!</v>
          </cell>
          <cell r="X1980" t="e">
            <v>#REF!</v>
          </cell>
        </row>
        <row r="1981">
          <cell r="P1981" t="e">
            <v>#REF!</v>
          </cell>
          <cell r="Q1981" t="e">
            <v>#REF!</v>
          </cell>
          <cell r="R1981" t="e">
            <v>#REF!</v>
          </cell>
          <cell r="S1981" t="e">
            <v>#REF!</v>
          </cell>
          <cell r="T1981" t="e">
            <v>#REF!</v>
          </cell>
          <cell r="U1981" t="e">
            <v>#REF!</v>
          </cell>
          <cell r="V1981" t="e">
            <v>#REF!</v>
          </cell>
          <cell r="W1981" t="e">
            <v>#REF!</v>
          </cell>
          <cell r="X1981" t="e">
            <v>#REF!</v>
          </cell>
        </row>
        <row r="1982">
          <cell r="P1982" t="e">
            <v>#REF!</v>
          </cell>
          <cell r="Q1982" t="e">
            <v>#REF!</v>
          </cell>
          <cell r="R1982" t="e">
            <v>#REF!</v>
          </cell>
          <cell r="S1982" t="e">
            <v>#REF!</v>
          </cell>
          <cell r="T1982" t="e">
            <v>#REF!</v>
          </cell>
          <cell r="U1982" t="e">
            <v>#REF!</v>
          </cell>
          <cell r="V1982" t="e">
            <v>#REF!</v>
          </cell>
          <cell r="W1982" t="e">
            <v>#REF!</v>
          </cell>
          <cell r="X1982" t="e">
            <v>#REF!</v>
          </cell>
        </row>
        <row r="1983">
          <cell r="P1983" t="e">
            <v>#REF!</v>
          </cell>
          <cell r="Q1983" t="e">
            <v>#REF!</v>
          </cell>
          <cell r="R1983" t="e">
            <v>#REF!</v>
          </cell>
          <cell r="S1983" t="e">
            <v>#REF!</v>
          </cell>
          <cell r="T1983" t="e">
            <v>#REF!</v>
          </cell>
          <cell r="U1983" t="e">
            <v>#REF!</v>
          </cell>
          <cell r="V1983" t="e">
            <v>#REF!</v>
          </cell>
          <cell r="W1983" t="e">
            <v>#REF!</v>
          </cell>
          <cell r="X1983" t="e">
            <v>#REF!</v>
          </cell>
        </row>
        <row r="1984">
          <cell r="P1984" t="e">
            <v>#REF!</v>
          </cell>
          <cell r="Q1984" t="e">
            <v>#REF!</v>
          </cell>
          <cell r="R1984" t="e">
            <v>#REF!</v>
          </cell>
          <cell r="S1984" t="e">
            <v>#REF!</v>
          </cell>
          <cell r="T1984" t="e">
            <v>#REF!</v>
          </cell>
          <cell r="U1984" t="e">
            <v>#REF!</v>
          </cell>
          <cell r="V1984" t="e">
            <v>#REF!</v>
          </cell>
          <cell r="W1984" t="e">
            <v>#REF!</v>
          </cell>
          <cell r="X1984" t="e">
            <v>#REF!</v>
          </cell>
        </row>
        <row r="1985">
          <cell r="P1985" t="e">
            <v>#REF!</v>
          </cell>
          <cell r="Q1985" t="e">
            <v>#REF!</v>
          </cell>
          <cell r="R1985" t="e">
            <v>#REF!</v>
          </cell>
          <cell r="S1985" t="e">
            <v>#REF!</v>
          </cell>
          <cell r="T1985" t="e">
            <v>#REF!</v>
          </cell>
          <cell r="U1985" t="e">
            <v>#REF!</v>
          </cell>
          <cell r="V1985" t="e">
            <v>#REF!</v>
          </cell>
          <cell r="W1985" t="e">
            <v>#REF!</v>
          </cell>
          <cell r="X1985" t="e">
            <v>#REF!</v>
          </cell>
        </row>
        <row r="1986">
          <cell r="P1986" t="e">
            <v>#REF!</v>
          </cell>
          <cell r="Q1986" t="e">
            <v>#REF!</v>
          </cell>
          <cell r="R1986" t="e">
            <v>#REF!</v>
          </cell>
          <cell r="S1986" t="e">
            <v>#REF!</v>
          </cell>
          <cell r="T1986" t="e">
            <v>#REF!</v>
          </cell>
          <cell r="U1986" t="e">
            <v>#REF!</v>
          </cell>
          <cell r="V1986" t="e">
            <v>#REF!</v>
          </cell>
          <cell r="W1986" t="e">
            <v>#REF!</v>
          </cell>
          <cell r="X1986" t="e">
            <v>#REF!</v>
          </cell>
        </row>
        <row r="1987">
          <cell r="P1987" t="e">
            <v>#REF!</v>
          </cell>
          <cell r="Q1987" t="e">
            <v>#REF!</v>
          </cell>
          <cell r="R1987" t="e">
            <v>#REF!</v>
          </cell>
          <cell r="S1987" t="e">
            <v>#REF!</v>
          </cell>
          <cell r="T1987" t="e">
            <v>#REF!</v>
          </cell>
          <cell r="U1987" t="e">
            <v>#REF!</v>
          </cell>
          <cell r="V1987" t="e">
            <v>#REF!</v>
          </cell>
          <cell r="W1987" t="e">
            <v>#REF!</v>
          </cell>
          <cell r="X1987" t="e">
            <v>#REF!</v>
          </cell>
        </row>
        <row r="1988">
          <cell r="P1988" t="e">
            <v>#REF!</v>
          </cell>
          <cell r="Q1988" t="e">
            <v>#REF!</v>
          </cell>
          <cell r="R1988" t="e">
            <v>#REF!</v>
          </cell>
          <cell r="S1988" t="e">
            <v>#REF!</v>
          </cell>
          <cell r="T1988" t="e">
            <v>#REF!</v>
          </cell>
          <cell r="U1988" t="e">
            <v>#REF!</v>
          </cell>
          <cell r="V1988" t="e">
            <v>#REF!</v>
          </cell>
          <cell r="W1988" t="e">
            <v>#REF!</v>
          </cell>
          <cell r="X1988" t="e">
            <v>#REF!</v>
          </cell>
        </row>
        <row r="1989">
          <cell r="P1989" t="e">
            <v>#REF!</v>
          </cell>
          <cell r="Q1989" t="e">
            <v>#REF!</v>
          </cell>
          <cell r="R1989" t="e">
            <v>#REF!</v>
          </cell>
          <cell r="S1989" t="e">
            <v>#REF!</v>
          </cell>
          <cell r="T1989" t="e">
            <v>#REF!</v>
          </cell>
          <cell r="U1989" t="e">
            <v>#REF!</v>
          </cell>
          <cell r="V1989" t="e">
            <v>#REF!</v>
          </cell>
          <cell r="W1989" t="e">
            <v>#REF!</v>
          </cell>
          <cell r="X1989" t="e">
            <v>#REF!</v>
          </cell>
        </row>
        <row r="1990">
          <cell r="P1990" t="e">
            <v>#REF!</v>
          </cell>
          <cell r="Q1990" t="e">
            <v>#REF!</v>
          </cell>
          <cell r="R1990" t="e">
            <v>#REF!</v>
          </cell>
          <cell r="S1990" t="e">
            <v>#REF!</v>
          </cell>
          <cell r="T1990" t="e">
            <v>#REF!</v>
          </cell>
          <cell r="U1990" t="e">
            <v>#REF!</v>
          </cell>
          <cell r="V1990" t="e">
            <v>#REF!</v>
          </cell>
          <cell r="W1990" t="e">
            <v>#REF!</v>
          </cell>
          <cell r="X1990" t="e">
            <v>#REF!</v>
          </cell>
        </row>
        <row r="1991">
          <cell r="P1991" t="e">
            <v>#REF!</v>
          </cell>
          <cell r="Q1991" t="e">
            <v>#REF!</v>
          </cell>
          <cell r="R1991" t="e">
            <v>#REF!</v>
          </cell>
          <cell r="S1991" t="e">
            <v>#REF!</v>
          </cell>
          <cell r="T1991" t="e">
            <v>#REF!</v>
          </cell>
          <cell r="U1991" t="e">
            <v>#REF!</v>
          </cell>
          <cell r="V1991" t="e">
            <v>#REF!</v>
          </cell>
          <cell r="W1991" t="e">
            <v>#REF!</v>
          </cell>
          <cell r="X1991" t="e">
            <v>#REF!</v>
          </cell>
        </row>
        <row r="1992">
          <cell r="P1992" t="e">
            <v>#REF!</v>
          </cell>
          <cell r="Q1992" t="e">
            <v>#REF!</v>
          </cell>
          <cell r="R1992" t="e">
            <v>#REF!</v>
          </cell>
          <cell r="S1992" t="e">
            <v>#REF!</v>
          </cell>
          <cell r="T1992" t="e">
            <v>#REF!</v>
          </cell>
          <cell r="U1992" t="e">
            <v>#REF!</v>
          </cell>
          <cell r="V1992" t="e">
            <v>#REF!</v>
          </cell>
          <cell r="W1992" t="e">
            <v>#REF!</v>
          </cell>
          <cell r="X1992" t="e">
            <v>#REF!</v>
          </cell>
        </row>
        <row r="1993">
          <cell r="P1993" t="e">
            <v>#REF!</v>
          </cell>
          <cell r="Q1993" t="e">
            <v>#REF!</v>
          </cell>
          <cell r="R1993" t="e">
            <v>#REF!</v>
          </cell>
          <cell r="S1993" t="e">
            <v>#REF!</v>
          </cell>
          <cell r="T1993" t="e">
            <v>#REF!</v>
          </cell>
          <cell r="U1993" t="e">
            <v>#REF!</v>
          </cell>
          <cell r="V1993" t="e">
            <v>#REF!</v>
          </cell>
          <cell r="W1993" t="e">
            <v>#REF!</v>
          </cell>
          <cell r="X1993" t="e">
            <v>#REF!</v>
          </cell>
        </row>
        <row r="1994">
          <cell r="P1994" t="e">
            <v>#REF!</v>
          </cell>
          <cell r="Q1994" t="e">
            <v>#REF!</v>
          </cell>
          <cell r="R1994" t="e">
            <v>#REF!</v>
          </cell>
          <cell r="S1994" t="e">
            <v>#REF!</v>
          </cell>
          <cell r="T1994" t="e">
            <v>#REF!</v>
          </cell>
          <cell r="U1994" t="e">
            <v>#REF!</v>
          </cell>
          <cell r="V1994" t="e">
            <v>#REF!</v>
          </cell>
          <cell r="W1994" t="e">
            <v>#REF!</v>
          </cell>
          <cell r="X1994" t="e">
            <v>#REF!</v>
          </cell>
        </row>
        <row r="1995">
          <cell r="P1995" t="e">
            <v>#REF!</v>
          </cell>
          <cell r="Q1995" t="e">
            <v>#REF!</v>
          </cell>
          <cell r="R1995" t="e">
            <v>#REF!</v>
          </cell>
          <cell r="S1995" t="e">
            <v>#REF!</v>
          </cell>
          <cell r="T1995" t="e">
            <v>#REF!</v>
          </cell>
          <cell r="U1995" t="e">
            <v>#REF!</v>
          </cell>
          <cell r="V1995" t="e">
            <v>#REF!</v>
          </cell>
          <cell r="W1995" t="e">
            <v>#REF!</v>
          </cell>
          <cell r="X1995" t="e">
            <v>#REF!</v>
          </cell>
        </row>
        <row r="1996">
          <cell r="P1996" t="e">
            <v>#REF!</v>
          </cell>
          <cell r="Q1996" t="e">
            <v>#REF!</v>
          </cell>
          <cell r="R1996" t="e">
            <v>#REF!</v>
          </cell>
          <cell r="S1996" t="e">
            <v>#REF!</v>
          </cell>
          <cell r="T1996" t="e">
            <v>#REF!</v>
          </cell>
          <cell r="U1996" t="e">
            <v>#REF!</v>
          </cell>
          <cell r="V1996" t="e">
            <v>#REF!</v>
          </cell>
          <cell r="W1996" t="e">
            <v>#REF!</v>
          </cell>
          <cell r="X1996" t="e">
            <v>#REF!</v>
          </cell>
        </row>
        <row r="1997">
          <cell r="P1997" t="e">
            <v>#REF!</v>
          </cell>
          <cell r="Q1997" t="e">
            <v>#REF!</v>
          </cell>
          <cell r="R1997" t="e">
            <v>#REF!</v>
          </cell>
          <cell r="S1997" t="e">
            <v>#REF!</v>
          </cell>
          <cell r="T1997" t="e">
            <v>#REF!</v>
          </cell>
          <cell r="U1997" t="e">
            <v>#REF!</v>
          </cell>
          <cell r="V1997" t="e">
            <v>#REF!</v>
          </cell>
          <cell r="W1997" t="e">
            <v>#REF!</v>
          </cell>
          <cell r="X1997" t="e">
            <v>#REF!</v>
          </cell>
        </row>
        <row r="1998">
          <cell r="P1998" t="e">
            <v>#REF!</v>
          </cell>
          <cell r="Q1998" t="e">
            <v>#REF!</v>
          </cell>
          <cell r="R1998" t="e">
            <v>#REF!</v>
          </cell>
          <cell r="S1998" t="e">
            <v>#REF!</v>
          </cell>
          <cell r="T1998" t="e">
            <v>#REF!</v>
          </cell>
          <cell r="U1998" t="e">
            <v>#REF!</v>
          </cell>
          <cell r="V1998" t="e">
            <v>#REF!</v>
          </cell>
          <cell r="W1998" t="e">
            <v>#REF!</v>
          </cell>
          <cell r="X1998" t="e">
            <v>#REF!</v>
          </cell>
        </row>
        <row r="1999">
          <cell r="P1999" t="e">
            <v>#REF!</v>
          </cell>
          <cell r="Q1999" t="e">
            <v>#REF!</v>
          </cell>
          <cell r="R1999" t="e">
            <v>#REF!</v>
          </cell>
          <cell r="S1999" t="e">
            <v>#REF!</v>
          </cell>
          <cell r="T1999" t="e">
            <v>#REF!</v>
          </cell>
          <cell r="U1999" t="e">
            <v>#REF!</v>
          </cell>
          <cell r="V1999" t="e">
            <v>#REF!</v>
          </cell>
          <cell r="W1999" t="e">
            <v>#REF!</v>
          </cell>
          <cell r="X1999" t="e">
            <v>#REF!</v>
          </cell>
        </row>
        <row r="2000">
          <cell r="P2000" t="e">
            <v>#REF!</v>
          </cell>
          <cell r="Q2000" t="e">
            <v>#REF!</v>
          </cell>
          <cell r="R2000" t="e">
            <v>#REF!</v>
          </cell>
          <cell r="S2000" t="e">
            <v>#REF!</v>
          </cell>
          <cell r="T2000" t="e">
            <v>#REF!</v>
          </cell>
          <cell r="U2000" t="e">
            <v>#REF!</v>
          </cell>
          <cell r="V2000" t="e">
            <v>#REF!</v>
          </cell>
          <cell r="W2000" t="e">
            <v>#REF!</v>
          </cell>
          <cell r="X2000" t="e">
            <v>#REF!</v>
          </cell>
        </row>
        <row r="2001">
          <cell r="P2001" t="e">
            <v>#REF!</v>
          </cell>
          <cell r="Q2001" t="e">
            <v>#REF!</v>
          </cell>
          <cell r="R2001" t="e">
            <v>#REF!</v>
          </cell>
          <cell r="S2001" t="e">
            <v>#REF!</v>
          </cell>
          <cell r="T2001" t="e">
            <v>#REF!</v>
          </cell>
          <cell r="U2001" t="e">
            <v>#REF!</v>
          </cell>
          <cell r="V2001" t="e">
            <v>#REF!</v>
          </cell>
          <cell r="W2001" t="e">
            <v>#REF!</v>
          </cell>
          <cell r="X2001" t="e">
            <v>#REF!</v>
          </cell>
        </row>
        <row r="2002">
          <cell r="P2002" t="e">
            <v>#REF!</v>
          </cell>
          <cell r="Q2002" t="e">
            <v>#REF!</v>
          </cell>
          <cell r="R2002" t="e">
            <v>#REF!</v>
          </cell>
          <cell r="S2002" t="e">
            <v>#REF!</v>
          </cell>
          <cell r="T2002" t="e">
            <v>#REF!</v>
          </cell>
          <cell r="U2002" t="e">
            <v>#REF!</v>
          </cell>
          <cell r="V2002" t="e">
            <v>#REF!</v>
          </cell>
          <cell r="W2002" t="e">
            <v>#REF!</v>
          </cell>
          <cell r="X2002" t="e">
            <v>#REF!</v>
          </cell>
        </row>
        <row r="2003">
          <cell r="P2003" t="e">
            <v>#REF!</v>
          </cell>
          <cell r="Q2003" t="e">
            <v>#REF!</v>
          </cell>
          <cell r="R2003" t="e">
            <v>#REF!</v>
          </cell>
          <cell r="S2003" t="e">
            <v>#REF!</v>
          </cell>
          <cell r="T2003" t="e">
            <v>#REF!</v>
          </cell>
          <cell r="U2003" t="e">
            <v>#REF!</v>
          </cell>
          <cell r="V2003" t="e">
            <v>#REF!</v>
          </cell>
          <cell r="W2003" t="e">
            <v>#REF!</v>
          </cell>
          <cell r="X2003" t="e">
            <v>#REF!</v>
          </cell>
        </row>
        <row r="2004">
          <cell r="P2004" t="e">
            <v>#REF!</v>
          </cell>
          <cell r="Q2004" t="e">
            <v>#REF!</v>
          </cell>
          <cell r="R2004" t="e">
            <v>#REF!</v>
          </cell>
          <cell r="S2004" t="e">
            <v>#REF!</v>
          </cell>
          <cell r="T2004" t="e">
            <v>#REF!</v>
          </cell>
          <cell r="U2004" t="e">
            <v>#REF!</v>
          </cell>
          <cell r="V2004" t="e">
            <v>#REF!</v>
          </cell>
          <cell r="W2004" t="e">
            <v>#REF!</v>
          </cell>
          <cell r="X2004" t="e">
            <v>#REF!</v>
          </cell>
        </row>
        <row r="2005">
          <cell r="P2005" t="e">
            <v>#REF!</v>
          </cell>
          <cell r="Q2005" t="e">
            <v>#REF!</v>
          </cell>
          <cell r="R2005" t="e">
            <v>#REF!</v>
          </cell>
          <cell r="S2005" t="e">
            <v>#REF!</v>
          </cell>
          <cell r="T2005" t="e">
            <v>#REF!</v>
          </cell>
          <cell r="U2005" t="e">
            <v>#REF!</v>
          </cell>
          <cell r="V2005" t="e">
            <v>#REF!</v>
          </cell>
          <cell r="W2005" t="e">
            <v>#REF!</v>
          </cell>
          <cell r="X2005" t="e">
            <v>#REF!</v>
          </cell>
        </row>
        <row r="2006">
          <cell r="P2006" t="e">
            <v>#REF!</v>
          </cell>
          <cell r="Q2006" t="e">
            <v>#REF!</v>
          </cell>
          <cell r="R2006" t="e">
            <v>#REF!</v>
          </cell>
          <cell r="S2006" t="e">
            <v>#REF!</v>
          </cell>
          <cell r="T2006" t="e">
            <v>#REF!</v>
          </cell>
          <cell r="U2006" t="e">
            <v>#REF!</v>
          </cell>
          <cell r="V2006" t="e">
            <v>#REF!</v>
          </cell>
          <cell r="W2006" t="e">
            <v>#REF!</v>
          </cell>
          <cell r="X2006" t="e">
            <v>#REF!</v>
          </cell>
        </row>
        <row r="2007">
          <cell r="P2007" t="e">
            <v>#REF!</v>
          </cell>
          <cell r="Q2007" t="e">
            <v>#REF!</v>
          </cell>
          <cell r="R2007" t="e">
            <v>#REF!</v>
          </cell>
          <cell r="S2007" t="e">
            <v>#REF!</v>
          </cell>
          <cell r="T2007" t="e">
            <v>#REF!</v>
          </cell>
          <cell r="U2007" t="e">
            <v>#REF!</v>
          </cell>
          <cell r="V2007" t="e">
            <v>#REF!</v>
          </cell>
          <cell r="W2007" t="e">
            <v>#REF!</v>
          </cell>
          <cell r="X2007" t="e">
            <v>#REF!</v>
          </cell>
        </row>
        <row r="2008">
          <cell r="P2008" t="e">
            <v>#REF!</v>
          </cell>
          <cell r="Q2008" t="e">
            <v>#REF!</v>
          </cell>
          <cell r="R2008" t="e">
            <v>#REF!</v>
          </cell>
          <cell r="S2008" t="e">
            <v>#REF!</v>
          </cell>
          <cell r="T2008" t="e">
            <v>#REF!</v>
          </cell>
          <cell r="U2008" t="e">
            <v>#REF!</v>
          </cell>
          <cell r="V2008" t="e">
            <v>#REF!</v>
          </cell>
          <cell r="W2008" t="e">
            <v>#REF!</v>
          </cell>
          <cell r="X2008" t="e">
            <v>#REF!</v>
          </cell>
        </row>
        <row r="2009">
          <cell r="P2009" t="e">
            <v>#REF!</v>
          </cell>
          <cell r="Q2009" t="e">
            <v>#REF!</v>
          </cell>
          <cell r="R2009" t="e">
            <v>#REF!</v>
          </cell>
          <cell r="S2009" t="e">
            <v>#REF!</v>
          </cell>
          <cell r="T2009" t="e">
            <v>#REF!</v>
          </cell>
          <cell r="U2009" t="e">
            <v>#REF!</v>
          </cell>
          <cell r="V2009" t="e">
            <v>#REF!</v>
          </cell>
          <cell r="W2009" t="e">
            <v>#REF!</v>
          </cell>
          <cell r="X2009" t="e">
            <v>#REF!</v>
          </cell>
        </row>
        <row r="2010">
          <cell r="P2010" t="e">
            <v>#REF!</v>
          </cell>
          <cell r="Q2010" t="e">
            <v>#REF!</v>
          </cell>
          <cell r="R2010" t="e">
            <v>#REF!</v>
          </cell>
          <cell r="S2010" t="e">
            <v>#REF!</v>
          </cell>
          <cell r="T2010" t="e">
            <v>#REF!</v>
          </cell>
          <cell r="U2010" t="e">
            <v>#REF!</v>
          </cell>
          <cell r="V2010" t="e">
            <v>#REF!</v>
          </cell>
          <cell r="W2010" t="e">
            <v>#REF!</v>
          </cell>
          <cell r="X2010" t="e">
            <v>#REF!</v>
          </cell>
        </row>
        <row r="2011">
          <cell r="P2011" t="e">
            <v>#REF!</v>
          </cell>
          <cell r="Q2011" t="e">
            <v>#REF!</v>
          </cell>
          <cell r="R2011" t="e">
            <v>#REF!</v>
          </cell>
          <cell r="S2011" t="e">
            <v>#REF!</v>
          </cell>
          <cell r="T2011" t="e">
            <v>#REF!</v>
          </cell>
          <cell r="U2011" t="e">
            <v>#REF!</v>
          </cell>
          <cell r="V2011" t="e">
            <v>#REF!</v>
          </cell>
          <cell r="W2011" t="e">
            <v>#REF!</v>
          </cell>
          <cell r="X2011" t="e">
            <v>#REF!</v>
          </cell>
        </row>
        <row r="2012">
          <cell r="P2012" t="e">
            <v>#REF!</v>
          </cell>
          <cell r="Q2012" t="e">
            <v>#REF!</v>
          </cell>
          <cell r="R2012" t="e">
            <v>#REF!</v>
          </cell>
          <cell r="S2012" t="e">
            <v>#REF!</v>
          </cell>
          <cell r="T2012" t="e">
            <v>#REF!</v>
          </cell>
          <cell r="U2012" t="e">
            <v>#REF!</v>
          </cell>
          <cell r="V2012" t="e">
            <v>#REF!</v>
          </cell>
          <cell r="W2012" t="e">
            <v>#REF!</v>
          </cell>
          <cell r="X2012" t="e">
            <v>#REF!</v>
          </cell>
        </row>
        <row r="2013">
          <cell r="P2013" t="e">
            <v>#REF!</v>
          </cell>
          <cell r="Q2013" t="e">
            <v>#REF!</v>
          </cell>
          <cell r="R2013" t="e">
            <v>#REF!</v>
          </cell>
          <cell r="S2013" t="e">
            <v>#REF!</v>
          </cell>
          <cell r="T2013" t="e">
            <v>#REF!</v>
          </cell>
          <cell r="U2013" t="e">
            <v>#REF!</v>
          </cell>
          <cell r="V2013" t="e">
            <v>#REF!</v>
          </cell>
          <cell r="W2013" t="e">
            <v>#REF!</v>
          </cell>
          <cell r="X2013" t="e">
            <v>#REF!</v>
          </cell>
        </row>
        <row r="2014">
          <cell r="P2014" t="e">
            <v>#REF!</v>
          </cell>
          <cell r="Q2014" t="e">
            <v>#REF!</v>
          </cell>
          <cell r="R2014" t="e">
            <v>#REF!</v>
          </cell>
          <cell r="S2014" t="e">
            <v>#REF!</v>
          </cell>
          <cell r="T2014" t="e">
            <v>#REF!</v>
          </cell>
          <cell r="U2014" t="e">
            <v>#REF!</v>
          </cell>
          <cell r="V2014" t="e">
            <v>#REF!</v>
          </cell>
          <cell r="W2014" t="e">
            <v>#REF!</v>
          </cell>
          <cell r="X2014" t="e">
            <v>#REF!</v>
          </cell>
        </row>
        <row r="2015">
          <cell r="P2015" t="e">
            <v>#REF!</v>
          </cell>
          <cell r="Q2015" t="e">
            <v>#REF!</v>
          </cell>
          <cell r="R2015" t="e">
            <v>#REF!</v>
          </cell>
          <cell r="S2015" t="e">
            <v>#REF!</v>
          </cell>
          <cell r="T2015" t="e">
            <v>#REF!</v>
          </cell>
          <cell r="U2015" t="e">
            <v>#REF!</v>
          </cell>
          <cell r="V2015" t="e">
            <v>#REF!</v>
          </cell>
          <cell r="W2015" t="e">
            <v>#REF!</v>
          </cell>
          <cell r="X2015" t="e">
            <v>#REF!</v>
          </cell>
        </row>
        <row r="2016">
          <cell r="P2016" t="e">
            <v>#REF!</v>
          </cell>
          <cell r="Q2016" t="e">
            <v>#REF!</v>
          </cell>
          <cell r="R2016" t="e">
            <v>#REF!</v>
          </cell>
          <cell r="S2016" t="e">
            <v>#REF!</v>
          </cell>
          <cell r="T2016" t="e">
            <v>#REF!</v>
          </cell>
          <cell r="U2016" t="e">
            <v>#REF!</v>
          </cell>
          <cell r="V2016" t="e">
            <v>#REF!</v>
          </cell>
          <cell r="W2016" t="e">
            <v>#REF!</v>
          </cell>
          <cell r="X2016" t="e">
            <v>#REF!</v>
          </cell>
        </row>
        <row r="2017">
          <cell r="P2017" t="e">
            <v>#REF!</v>
          </cell>
          <cell r="Q2017" t="e">
            <v>#REF!</v>
          </cell>
          <cell r="R2017" t="e">
            <v>#REF!</v>
          </cell>
          <cell r="S2017" t="e">
            <v>#REF!</v>
          </cell>
          <cell r="T2017" t="e">
            <v>#REF!</v>
          </cell>
          <cell r="U2017" t="e">
            <v>#REF!</v>
          </cell>
          <cell r="V2017" t="e">
            <v>#REF!</v>
          </cell>
          <cell r="W2017" t="e">
            <v>#REF!</v>
          </cell>
          <cell r="X2017" t="e">
            <v>#REF!</v>
          </cell>
        </row>
        <row r="2018">
          <cell r="P2018" t="e">
            <v>#REF!</v>
          </cell>
          <cell r="Q2018" t="e">
            <v>#REF!</v>
          </cell>
          <cell r="R2018" t="e">
            <v>#REF!</v>
          </cell>
          <cell r="S2018" t="e">
            <v>#REF!</v>
          </cell>
          <cell r="T2018" t="e">
            <v>#REF!</v>
          </cell>
          <cell r="U2018" t="e">
            <v>#REF!</v>
          </cell>
          <cell r="V2018" t="e">
            <v>#REF!</v>
          </cell>
          <cell r="W2018" t="e">
            <v>#REF!</v>
          </cell>
          <cell r="X2018" t="e">
            <v>#REF!</v>
          </cell>
        </row>
        <row r="2019">
          <cell r="P2019" t="e">
            <v>#REF!</v>
          </cell>
          <cell r="Q2019" t="e">
            <v>#REF!</v>
          </cell>
          <cell r="R2019" t="e">
            <v>#REF!</v>
          </cell>
          <cell r="S2019" t="e">
            <v>#REF!</v>
          </cell>
          <cell r="T2019" t="e">
            <v>#REF!</v>
          </cell>
          <cell r="U2019" t="e">
            <v>#REF!</v>
          </cell>
          <cell r="V2019" t="e">
            <v>#REF!</v>
          </cell>
          <cell r="W2019" t="e">
            <v>#REF!</v>
          </cell>
          <cell r="X2019" t="e">
            <v>#REF!</v>
          </cell>
        </row>
        <row r="2020">
          <cell r="P2020" t="e">
            <v>#REF!</v>
          </cell>
          <cell r="Q2020" t="e">
            <v>#REF!</v>
          </cell>
          <cell r="R2020" t="e">
            <v>#REF!</v>
          </cell>
          <cell r="S2020" t="e">
            <v>#REF!</v>
          </cell>
          <cell r="T2020" t="e">
            <v>#REF!</v>
          </cell>
          <cell r="U2020" t="e">
            <v>#REF!</v>
          </cell>
          <cell r="V2020" t="e">
            <v>#REF!</v>
          </cell>
          <cell r="W2020" t="e">
            <v>#REF!</v>
          </cell>
          <cell r="X2020" t="e">
            <v>#REF!</v>
          </cell>
        </row>
        <row r="2021">
          <cell r="P2021" t="e">
            <v>#REF!</v>
          </cell>
          <cell r="Q2021" t="e">
            <v>#REF!</v>
          </cell>
          <cell r="R2021" t="e">
            <v>#REF!</v>
          </cell>
          <cell r="S2021" t="e">
            <v>#REF!</v>
          </cell>
          <cell r="T2021" t="e">
            <v>#REF!</v>
          </cell>
          <cell r="U2021" t="e">
            <v>#REF!</v>
          </cell>
          <cell r="V2021" t="e">
            <v>#REF!</v>
          </cell>
          <cell r="W2021" t="e">
            <v>#REF!</v>
          </cell>
          <cell r="X2021" t="e">
            <v>#REF!</v>
          </cell>
        </row>
        <row r="2022">
          <cell r="P2022" t="e">
            <v>#REF!</v>
          </cell>
          <cell r="Q2022" t="e">
            <v>#REF!</v>
          </cell>
          <cell r="R2022" t="e">
            <v>#REF!</v>
          </cell>
          <cell r="S2022" t="e">
            <v>#REF!</v>
          </cell>
          <cell r="T2022" t="e">
            <v>#REF!</v>
          </cell>
          <cell r="U2022" t="e">
            <v>#REF!</v>
          </cell>
          <cell r="V2022" t="e">
            <v>#REF!</v>
          </cell>
          <cell r="W2022" t="e">
            <v>#REF!</v>
          </cell>
          <cell r="X2022" t="e">
            <v>#REF!</v>
          </cell>
        </row>
        <row r="2023">
          <cell r="P2023" t="e">
            <v>#REF!</v>
          </cell>
          <cell r="Q2023" t="e">
            <v>#REF!</v>
          </cell>
          <cell r="R2023" t="e">
            <v>#REF!</v>
          </cell>
          <cell r="S2023" t="e">
            <v>#REF!</v>
          </cell>
          <cell r="T2023" t="e">
            <v>#REF!</v>
          </cell>
          <cell r="U2023" t="e">
            <v>#REF!</v>
          </cell>
          <cell r="V2023" t="e">
            <v>#REF!</v>
          </cell>
          <cell r="W2023" t="e">
            <v>#REF!</v>
          </cell>
          <cell r="X2023" t="e">
            <v>#REF!</v>
          </cell>
        </row>
        <row r="2024">
          <cell r="P2024" t="e">
            <v>#REF!</v>
          </cell>
          <cell r="Q2024" t="e">
            <v>#REF!</v>
          </cell>
          <cell r="R2024" t="e">
            <v>#REF!</v>
          </cell>
          <cell r="S2024" t="e">
            <v>#REF!</v>
          </cell>
          <cell r="T2024" t="e">
            <v>#REF!</v>
          </cell>
          <cell r="U2024" t="e">
            <v>#REF!</v>
          </cell>
          <cell r="V2024" t="e">
            <v>#REF!</v>
          </cell>
          <cell r="W2024" t="e">
            <v>#REF!</v>
          </cell>
          <cell r="X2024" t="e">
            <v>#REF!</v>
          </cell>
        </row>
        <row r="2025">
          <cell r="P2025" t="e">
            <v>#REF!</v>
          </cell>
          <cell r="Q2025" t="e">
            <v>#REF!</v>
          </cell>
          <cell r="R2025" t="e">
            <v>#REF!</v>
          </cell>
          <cell r="S2025" t="e">
            <v>#REF!</v>
          </cell>
          <cell r="T2025" t="e">
            <v>#REF!</v>
          </cell>
          <cell r="U2025" t="e">
            <v>#REF!</v>
          </cell>
          <cell r="V2025" t="e">
            <v>#REF!</v>
          </cell>
          <cell r="W2025" t="e">
            <v>#REF!</v>
          </cell>
          <cell r="X2025" t="e">
            <v>#REF!</v>
          </cell>
        </row>
        <row r="2026">
          <cell r="P2026" t="e">
            <v>#REF!</v>
          </cell>
          <cell r="Q2026" t="e">
            <v>#REF!</v>
          </cell>
          <cell r="R2026" t="e">
            <v>#REF!</v>
          </cell>
          <cell r="S2026" t="e">
            <v>#REF!</v>
          </cell>
          <cell r="T2026" t="e">
            <v>#REF!</v>
          </cell>
          <cell r="U2026" t="e">
            <v>#REF!</v>
          </cell>
          <cell r="V2026" t="e">
            <v>#REF!</v>
          </cell>
          <cell r="W2026" t="e">
            <v>#REF!</v>
          </cell>
          <cell r="X2026" t="e">
            <v>#REF!</v>
          </cell>
        </row>
        <row r="2027">
          <cell r="P2027" t="e">
            <v>#REF!</v>
          </cell>
          <cell r="Q2027" t="e">
            <v>#REF!</v>
          </cell>
          <cell r="R2027" t="e">
            <v>#REF!</v>
          </cell>
          <cell r="S2027" t="e">
            <v>#REF!</v>
          </cell>
          <cell r="T2027" t="e">
            <v>#REF!</v>
          </cell>
          <cell r="U2027" t="e">
            <v>#REF!</v>
          </cell>
          <cell r="V2027" t="e">
            <v>#REF!</v>
          </cell>
          <cell r="W2027" t="e">
            <v>#REF!</v>
          </cell>
          <cell r="X2027" t="e">
            <v>#REF!</v>
          </cell>
        </row>
        <row r="2028">
          <cell r="P2028" t="e">
            <v>#REF!</v>
          </cell>
          <cell r="Q2028" t="e">
            <v>#REF!</v>
          </cell>
          <cell r="R2028" t="e">
            <v>#REF!</v>
          </cell>
          <cell r="S2028" t="e">
            <v>#REF!</v>
          </cell>
          <cell r="T2028" t="e">
            <v>#REF!</v>
          </cell>
          <cell r="U2028" t="e">
            <v>#REF!</v>
          </cell>
          <cell r="V2028" t="e">
            <v>#REF!</v>
          </cell>
          <cell r="W2028" t="e">
            <v>#REF!</v>
          </cell>
          <cell r="X2028" t="e">
            <v>#REF!</v>
          </cell>
        </row>
        <row r="2029">
          <cell r="P2029" t="e">
            <v>#REF!</v>
          </cell>
          <cell r="Q2029" t="e">
            <v>#REF!</v>
          </cell>
          <cell r="R2029" t="e">
            <v>#REF!</v>
          </cell>
          <cell r="S2029" t="e">
            <v>#REF!</v>
          </cell>
          <cell r="T2029" t="e">
            <v>#REF!</v>
          </cell>
          <cell r="U2029" t="e">
            <v>#REF!</v>
          </cell>
          <cell r="V2029" t="e">
            <v>#REF!</v>
          </cell>
          <cell r="W2029" t="e">
            <v>#REF!</v>
          </cell>
          <cell r="X2029" t="e">
            <v>#REF!</v>
          </cell>
        </row>
        <row r="2030">
          <cell r="P2030" t="e">
            <v>#REF!</v>
          </cell>
          <cell r="Q2030" t="e">
            <v>#REF!</v>
          </cell>
          <cell r="R2030" t="e">
            <v>#REF!</v>
          </cell>
          <cell r="S2030" t="e">
            <v>#REF!</v>
          </cell>
          <cell r="T2030" t="e">
            <v>#REF!</v>
          </cell>
          <cell r="U2030" t="e">
            <v>#REF!</v>
          </cell>
          <cell r="V2030" t="e">
            <v>#REF!</v>
          </cell>
          <cell r="W2030" t="e">
            <v>#REF!</v>
          </cell>
          <cell r="X2030" t="e">
            <v>#REF!</v>
          </cell>
        </row>
        <row r="2031">
          <cell r="P2031" t="e">
            <v>#REF!</v>
          </cell>
          <cell r="Q2031" t="e">
            <v>#REF!</v>
          </cell>
          <cell r="R2031" t="e">
            <v>#REF!</v>
          </cell>
          <cell r="S2031" t="e">
            <v>#REF!</v>
          </cell>
          <cell r="T2031" t="e">
            <v>#REF!</v>
          </cell>
          <cell r="U2031" t="e">
            <v>#REF!</v>
          </cell>
          <cell r="V2031" t="e">
            <v>#REF!</v>
          </cell>
          <cell r="W2031" t="e">
            <v>#REF!</v>
          </cell>
          <cell r="X2031" t="e">
            <v>#REF!</v>
          </cell>
        </row>
        <row r="2032">
          <cell r="P2032" t="e">
            <v>#REF!</v>
          </cell>
          <cell r="Q2032" t="e">
            <v>#REF!</v>
          </cell>
          <cell r="R2032" t="e">
            <v>#REF!</v>
          </cell>
          <cell r="S2032" t="e">
            <v>#REF!</v>
          </cell>
          <cell r="T2032" t="e">
            <v>#REF!</v>
          </cell>
          <cell r="U2032" t="e">
            <v>#REF!</v>
          </cell>
          <cell r="V2032" t="e">
            <v>#REF!</v>
          </cell>
          <cell r="W2032" t="e">
            <v>#REF!</v>
          </cell>
          <cell r="X2032" t="e">
            <v>#REF!</v>
          </cell>
        </row>
        <row r="2033">
          <cell r="P2033" t="e">
            <v>#REF!</v>
          </cell>
          <cell r="Q2033" t="e">
            <v>#REF!</v>
          </cell>
          <cell r="R2033" t="e">
            <v>#REF!</v>
          </cell>
          <cell r="S2033" t="e">
            <v>#REF!</v>
          </cell>
          <cell r="T2033" t="e">
            <v>#REF!</v>
          </cell>
          <cell r="U2033" t="e">
            <v>#REF!</v>
          </cell>
          <cell r="V2033" t="e">
            <v>#REF!</v>
          </cell>
          <cell r="W2033" t="e">
            <v>#REF!</v>
          </cell>
          <cell r="X2033" t="e">
            <v>#REF!</v>
          </cell>
        </row>
        <row r="2034">
          <cell r="P2034" t="e">
            <v>#REF!</v>
          </cell>
          <cell r="Q2034" t="e">
            <v>#REF!</v>
          </cell>
          <cell r="R2034" t="e">
            <v>#REF!</v>
          </cell>
          <cell r="S2034" t="e">
            <v>#REF!</v>
          </cell>
          <cell r="T2034" t="e">
            <v>#REF!</v>
          </cell>
          <cell r="U2034" t="e">
            <v>#REF!</v>
          </cell>
          <cell r="V2034" t="e">
            <v>#REF!</v>
          </cell>
          <cell r="W2034" t="e">
            <v>#REF!</v>
          </cell>
          <cell r="X2034" t="e">
            <v>#REF!</v>
          </cell>
        </row>
        <row r="2035">
          <cell r="P2035" t="e">
            <v>#REF!</v>
          </cell>
          <cell r="Q2035" t="e">
            <v>#REF!</v>
          </cell>
          <cell r="R2035" t="e">
            <v>#REF!</v>
          </cell>
          <cell r="S2035" t="e">
            <v>#REF!</v>
          </cell>
          <cell r="T2035" t="e">
            <v>#REF!</v>
          </cell>
          <cell r="U2035" t="e">
            <v>#REF!</v>
          </cell>
          <cell r="V2035" t="e">
            <v>#REF!</v>
          </cell>
          <cell r="W2035" t="e">
            <v>#REF!</v>
          </cell>
          <cell r="X2035" t="e">
            <v>#REF!</v>
          </cell>
        </row>
        <row r="2036">
          <cell r="P2036" t="e">
            <v>#REF!</v>
          </cell>
          <cell r="Q2036" t="e">
            <v>#REF!</v>
          </cell>
          <cell r="R2036" t="e">
            <v>#REF!</v>
          </cell>
          <cell r="S2036" t="e">
            <v>#REF!</v>
          </cell>
          <cell r="T2036" t="e">
            <v>#REF!</v>
          </cell>
          <cell r="U2036" t="e">
            <v>#REF!</v>
          </cell>
          <cell r="V2036" t="e">
            <v>#REF!</v>
          </cell>
          <cell r="W2036" t="e">
            <v>#REF!</v>
          </cell>
          <cell r="X2036" t="e">
            <v>#REF!</v>
          </cell>
        </row>
        <row r="2037">
          <cell r="P2037" t="e">
            <v>#REF!</v>
          </cell>
          <cell r="Q2037" t="e">
            <v>#REF!</v>
          </cell>
          <cell r="R2037" t="e">
            <v>#REF!</v>
          </cell>
          <cell r="S2037" t="e">
            <v>#REF!</v>
          </cell>
          <cell r="T2037" t="e">
            <v>#REF!</v>
          </cell>
          <cell r="U2037" t="e">
            <v>#REF!</v>
          </cell>
          <cell r="V2037" t="e">
            <v>#REF!</v>
          </cell>
          <cell r="W2037" t="e">
            <v>#REF!</v>
          </cell>
          <cell r="X2037" t="e">
            <v>#REF!</v>
          </cell>
        </row>
        <row r="2038">
          <cell r="P2038" t="e">
            <v>#REF!</v>
          </cell>
          <cell r="Q2038" t="e">
            <v>#REF!</v>
          </cell>
          <cell r="R2038" t="e">
            <v>#REF!</v>
          </cell>
          <cell r="S2038" t="e">
            <v>#REF!</v>
          </cell>
          <cell r="T2038" t="e">
            <v>#REF!</v>
          </cell>
          <cell r="U2038" t="e">
            <v>#REF!</v>
          </cell>
          <cell r="V2038" t="e">
            <v>#REF!</v>
          </cell>
          <cell r="W2038" t="e">
            <v>#REF!</v>
          </cell>
          <cell r="X2038" t="e">
            <v>#REF!</v>
          </cell>
        </row>
        <row r="2039">
          <cell r="P2039" t="e">
            <v>#REF!</v>
          </cell>
          <cell r="Q2039" t="e">
            <v>#REF!</v>
          </cell>
          <cell r="R2039" t="e">
            <v>#REF!</v>
          </cell>
          <cell r="S2039" t="e">
            <v>#REF!</v>
          </cell>
          <cell r="T2039" t="e">
            <v>#REF!</v>
          </cell>
          <cell r="U2039" t="e">
            <v>#REF!</v>
          </cell>
          <cell r="V2039" t="e">
            <v>#REF!</v>
          </cell>
          <cell r="W2039" t="e">
            <v>#REF!</v>
          </cell>
          <cell r="X2039" t="e">
            <v>#REF!</v>
          </cell>
        </row>
        <row r="2040">
          <cell r="P2040" t="e">
            <v>#REF!</v>
          </cell>
          <cell r="Q2040" t="e">
            <v>#REF!</v>
          </cell>
          <cell r="R2040" t="e">
            <v>#REF!</v>
          </cell>
          <cell r="S2040" t="e">
            <v>#REF!</v>
          </cell>
          <cell r="T2040" t="e">
            <v>#REF!</v>
          </cell>
          <cell r="U2040" t="e">
            <v>#REF!</v>
          </cell>
          <cell r="V2040" t="e">
            <v>#REF!</v>
          </cell>
          <cell r="W2040" t="e">
            <v>#REF!</v>
          </cell>
          <cell r="X2040" t="e">
            <v>#REF!</v>
          </cell>
        </row>
        <row r="2041">
          <cell r="P2041" t="e">
            <v>#REF!</v>
          </cell>
          <cell r="Q2041" t="e">
            <v>#REF!</v>
          </cell>
          <cell r="R2041" t="e">
            <v>#REF!</v>
          </cell>
          <cell r="S2041" t="e">
            <v>#REF!</v>
          </cell>
          <cell r="T2041" t="e">
            <v>#REF!</v>
          </cell>
          <cell r="U2041" t="e">
            <v>#REF!</v>
          </cell>
          <cell r="V2041" t="e">
            <v>#REF!</v>
          </cell>
          <cell r="W2041" t="e">
            <v>#REF!</v>
          </cell>
          <cell r="X2041" t="e">
            <v>#REF!</v>
          </cell>
        </row>
        <row r="2042">
          <cell r="P2042" t="e">
            <v>#REF!</v>
          </cell>
          <cell r="Q2042" t="e">
            <v>#REF!</v>
          </cell>
          <cell r="R2042" t="e">
            <v>#REF!</v>
          </cell>
          <cell r="S2042" t="e">
            <v>#REF!</v>
          </cell>
          <cell r="T2042" t="e">
            <v>#REF!</v>
          </cell>
          <cell r="U2042" t="e">
            <v>#REF!</v>
          </cell>
          <cell r="V2042" t="e">
            <v>#REF!</v>
          </cell>
          <cell r="W2042" t="e">
            <v>#REF!</v>
          </cell>
          <cell r="X2042" t="e">
            <v>#REF!</v>
          </cell>
        </row>
        <row r="2043">
          <cell r="P2043" t="e">
            <v>#REF!</v>
          </cell>
          <cell r="Q2043" t="e">
            <v>#REF!</v>
          </cell>
          <cell r="R2043" t="e">
            <v>#REF!</v>
          </cell>
          <cell r="S2043" t="e">
            <v>#REF!</v>
          </cell>
          <cell r="T2043" t="e">
            <v>#REF!</v>
          </cell>
          <cell r="U2043" t="e">
            <v>#REF!</v>
          </cell>
          <cell r="V2043" t="e">
            <v>#REF!</v>
          </cell>
          <cell r="W2043" t="e">
            <v>#REF!</v>
          </cell>
          <cell r="X2043" t="e">
            <v>#REF!</v>
          </cell>
        </row>
        <row r="2044">
          <cell r="P2044" t="e">
            <v>#REF!</v>
          </cell>
          <cell r="Q2044" t="e">
            <v>#REF!</v>
          </cell>
          <cell r="R2044" t="e">
            <v>#REF!</v>
          </cell>
          <cell r="S2044" t="e">
            <v>#REF!</v>
          </cell>
          <cell r="T2044" t="e">
            <v>#REF!</v>
          </cell>
          <cell r="U2044" t="e">
            <v>#REF!</v>
          </cell>
          <cell r="V2044" t="e">
            <v>#REF!</v>
          </cell>
          <cell r="W2044" t="e">
            <v>#REF!</v>
          </cell>
          <cell r="X2044" t="e">
            <v>#REF!</v>
          </cell>
        </row>
        <row r="2045">
          <cell r="P2045" t="e">
            <v>#REF!</v>
          </cell>
          <cell r="Q2045" t="e">
            <v>#REF!</v>
          </cell>
          <cell r="R2045" t="e">
            <v>#REF!</v>
          </cell>
          <cell r="S2045" t="e">
            <v>#REF!</v>
          </cell>
          <cell r="T2045" t="e">
            <v>#REF!</v>
          </cell>
          <cell r="U2045" t="e">
            <v>#REF!</v>
          </cell>
          <cell r="V2045" t="e">
            <v>#REF!</v>
          </cell>
          <cell r="W2045" t="e">
            <v>#REF!</v>
          </cell>
          <cell r="X2045" t="e">
            <v>#REF!</v>
          </cell>
        </row>
        <row r="2046">
          <cell r="P2046" t="e">
            <v>#REF!</v>
          </cell>
          <cell r="Q2046" t="e">
            <v>#REF!</v>
          </cell>
          <cell r="R2046" t="e">
            <v>#REF!</v>
          </cell>
          <cell r="S2046" t="e">
            <v>#REF!</v>
          </cell>
          <cell r="T2046" t="e">
            <v>#REF!</v>
          </cell>
          <cell r="U2046" t="e">
            <v>#REF!</v>
          </cell>
          <cell r="V2046" t="e">
            <v>#REF!</v>
          </cell>
          <cell r="W2046" t="e">
            <v>#REF!</v>
          </cell>
          <cell r="X2046" t="e">
            <v>#REF!</v>
          </cell>
        </row>
        <row r="2047">
          <cell r="P2047" t="e">
            <v>#REF!</v>
          </cell>
          <cell r="Q2047" t="e">
            <v>#REF!</v>
          </cell>
          <cell r="R2047" t="e">
            <v>#REF!</v>
          </cell>
          <cell r="S2047" t="e">
            <v>#REF!</v>
          </cell>
          <cell r="T2047" t="e">
            <v>#REF!</v>
          </cell>
          <cell r="U2047" t="e">
            <v>#REF!</v>
          </cell>
          <cell r="V2047" t="e">
            <v>#REF!</v>
          </cell>
          <cell r="W2047" t="e">
            <v>#REF!</v>
          </cell>
          <cell r="X2047" t="e">
            <v>#REF!</v>
          </cell>
        </row>
        <row r="2048">
          <cell r="P2048" t="e">
            <v>#REF!</v>
          </cell>
          <cell r="Q2048" t="e">
            <v>#REF!</v>
          </cell>
          <cell r="R2048" t="e">
            <v>#REF!</v>
          </cell>
          <cell r="S2048" t="e">
            <v>#REF!</v>
          </cell>
          <cell r="T2048" t="e">
            <v>#REF!</v>
          </cell>
          <cell r="U2048" t="e">
            <v>#REF!</v>
          </cell>
          <cell r="V2048" t="e">
            <v>#REF!</v>
          </cell>
          <cell r="W2048" t="e">
            <v>#REF!</v>
          </cell>
          <cell r="X2048" t="e">
            <v>#REF!</v>
          </cell>
        </row>
        <row r="2049">
          <cell r="P2049" t="e">
            <v>#REF!</v>
          </cell>
          <cell r="Q2049" t="e">
            <v>#REF!</v>
          </cell>
          <cell r="R2049" t="e">
            <v>#REF!</v>
          </cell>
          <cell r="S2049" t="e">
            <v>#REF!</v>
          </cell>
          <cell r="T2049" t="e">
            <v>#REF!</v>
          </cell>
          <cell r="U2049" t="e">
            <v>#REF!</v>
          </cell>
          <cell r="V2049" t="e">
            <v>#REF!</v>
          </cell>
          <cell r="W2049" t="e">
            <v>#REF!</v>
          </cell>
          <cell r="X2049" t="e">
            <v>#REF!</v>
          </cell>
        </row>
        <row r="2050">
          <cell r="P2050" t="e">
            <v>#REF!</v>
          </cell>
          <cell r="Q2050" t="e">
            <v>#REF!</v>
          </cell>
          <cell r="R2050" t="e">
            <v>#REF!</v>
          </cell>
          <cell r="S2050" t="e">
            <v>#REF!</v>
          </cell>
          <cell r="T2050" t="e">
            <v>#REF!</v>
          </cell>
          <cell r="U2050" t="e">
            <v>#REF!</v>
          </cell>
          <cell r="V2050" t="e">
            <v>#REF!</v>
          </cell>
          <cell r="W2050" t="e">
            <v>#REF!</v>
          </cell>
          <cell r="X2050" t="e">
            <v>#REF!</v>
          </cell>
        </row>
        <row r="2051">
          <cell r="P2051" t="e">
            <v>#REF!</v>
          </cell>
          <cell r="Q2051" t="e">
            <v>#REF!</v>
          </cell>
          <cell r="R2051" t="e">
            <v>#REF!</v>
          </cell>
          <cell r="S2051" t="e">
            <v>#REF!</v>
          </cell>
          <cell r="T2051" t="e">
            <v>#REF!</v>
          </cell>
          <cell r="U2051" t="e">
            <v>#REF!</v>
          </cell>
          <cell r="V2051" t="e">
            <v>#REF!</v>
          </cell>
          <cell r="W2051" t="e">
            <v>#REF!</v>
          </cell>
          <cell r="X2051" t="e">
            <v>#REF!</v>
          </cell>
        </row>
        <row r="2052">
          <cell r="P2052" t="e">
            <v>#REF!</v>
          </cell>
          <cell r="Q2052" t="e">
            <v>#REF!</v>
          </cell>
          <cell r="R2052" t="e">
            <v>#REF!</v>
          </cell>
          <cell r="S2052" t="e">
            <v>#REF!</v>
          </cell>
          <cell r="T2052" t="e">
            <v>#REF!</v>
          </cell>
          <cell r="U2052" t="e">
            <v>#REF!</v>
          </cell>
          <cell r="V2052" t="e">
            <v>#REF!</v>
          </cell>
          <cell r="W2052" t="e">
            <v>#REF!</v>
          </cell>
          <cell r="X2052" t="e">
            <v>#REF!</v>
          </cell>
        </row>
        <row r="2053">
          <cell r="P2053" t="e">
            <v>#REF!</v>
          </cell>
          <cell r="Q2053" t="e">
            <v>#REF!</v>
          </cell>
          <cell r="R2053" t="e">
            <v>#REF!</v>
          </cell>
          <cell r="S2053" t="e">
            <v>#REF!</v>
          </cell>
          <cell r="T2053" t="e">
            <v>#REF!</v>
          </cell>
          <cell r="U2053" t="e">
            <v>#REF!</v>
          </cell>
          <cell r="V2053" t="e">
            <v>#REF!</v>
          </cell>
          <cell r="W2053" t="e">
            <v>#REF!</v>
          </cell>
          <cell r="X2053" t="e">
            <v>#REF!</v>
          </cell>
        </row>
        <row r="2054">
          <cell r="P2054" t="e">
            <v>#REF!</v>
          </cell>
          <cell r="Q2054" t="e">
            <v>#REF!</v>
          </cell>
          <cell r="R2054" t="e">
            <v>#REF!</v>
          </cell>
          <cell r="S2054" t="e">
            <v>#REF!</v>
          </cell>
          <cell r="T2054" t="e">
            <v>#REF!</v>
          </cell>
          <cell r="U2054" t="e">
            <v>#REF!</v>
          </cell>
          <cell r="V2054" t="e">
            <v>#REF!</v>
          </cell>
          <cell r="W2054" t="e">
            <v>#REF!</v>
          </cell>
          <cell r="X2054" t="e">
            <v>#REF!</v>
          </cell>
        </row>
        <row r="2055">
          <cell r="P2055" t="e">
            <v>#REF!</v>
          </cell>
          <cell r="Q2055" t="e">
            <v>#REF!</v>
          </cell>
          <cell r="R2055" t="e">
            <v>#REF!</v>
          </cell>
          <cell r="S2055" t="e">
            <v>#REF!</v>
          </cell>
          <cell r="T2055" t="e">
            <v>#REF!</v>
          </cell>
          <cell r="U2055" t="e">
            <v>#REF!</v>
          </cell>
          <cell r="V2055" t="e">
            <v>#REF!</v>
          </cell>
          <cell r="W2055" t="e">
            <v>#REF!</v>
          </cell>
          <cell r="X2055" t="e">
            <v>#REF!</v>
          </cell>
        </row>
        <row r="2056">
          <cell r="P2056" t="e">
            <v>#REF!</v>
          </cell>
          <cell r="Q2056" t="e">
            <v>#REF!</v>
          </cell>
          <cell r="R2056" t="e">
            <v>#REF!</v>
          </cell>
          <cell r="S2056" t="e">
            <v>#REF!</v>
          </cell>
          <cell r="T2056" t="e">
            <v>#REF!</v>
          </cell>
          <cell r="U2056" t="e">
            <v>#REF!</v>
          </cell>
          <cell r="V2056" t="e">
            <v>#REF!</v>
          </cell>
          <cell r="W2056" t="e">
            <v>#REF!</v>
          </cell>
          <cell r="X2056" t="e">
            <v>#REF!</v>
          </cell>
        </row>
        <row r="2057">
          <cell r="P2057" t="e">
            <v>#REF!</v>
          </cell>
          <cell r="Q2057" t="e">
            <v>#REF!</v>
          </cell>
          <cell r="R2057" t="e">
            <v>#REF!</v>
          </cell>
          <cell r="S2057" t="e">
            <v>#REF!</v>
          </cell>
          <cell r="T2057" t="e">
            <v>#REF!</v>
          </cell>
          <cell r="U2057" t="e">
            <v>#REF!</v>
          </cell>
          <cell r="V2057" t="e">
            <v>#REF!</v>
          </cell>
          <cell r="W2057" t="e">
            <v>#REF!</v>
          </cell>
          <cell r="X2057" t="e">
            <v>#REF!</v>
          </cell>
        </row>
        <row r="2058">
          <cell r="P2058" t="e">
            <v>#REF!</v>
          </cell>
          <cell r="Q2058" t="e">
            <v>#REF!</v>
          </cell>
          <cell r="R2058" t="e">
            <v>#REF!</v>
          </cell>
          <cell r="S2058" t="e">
            <v>#REF!</v>
          </cell>
          <cell r="T2058" t="e">
            <v>#REF!</v>
          </cell>
          <cell r="U2058" t="e">
            <v>#REF!</v>
          </cell>
          <cell r="V2058" t="e">
            <v>#REF!</v>
          </cell>
          <cell r="W2058" t="e">
            <v>#REF!</v>
          </cell>
          <cell r="X2058" t="e">
            <v>#REF!</v>
          </cell>
        </row>
        <row r="2059">
          <cell r="P2059" t="e">
            <v>#REF!</v>
          </cell>
          <cell r="Q2059" t="e">
            <v>#REF!</v>
          </cell>
          <cell r="R2059" t="e">
            <v>#REF!</v>
          </cell>
          <cell r="S2059" t="e">
            <v>#REF!</v>
          </cell>
          <cell r="T2059" t="e">
            <v>#REF!</v>
          </cell>
          <cell r="U2059" t="e">
            <v>#REF!</v>
          </cell>
          <cell r="V2059" t="e">
            <v>#REF!</v>
          </cell>
          <cell r="W2059" t="e">
            <v>#REF!</v>
          </cell>
          <cell r="X2059" t="e">
            <v>#REF!</v>
          </cell>
        </row>
        <row r="2060">
          <cell r="P2060" t="e">
            <v>#REF!</v>
          </cell>
          <cell r="Q2060" t="e">
            <v>#REF!</v>
          </cell>
          <cell r="R2060" t="e">
            <v>#REF!</v>
          </cell>
          <cell r="S2060" t="e">
            <v>#REF!</v>
          </cell>
          <cell r="T2060" t="e">
            <v>#REF!</v>
          </cell>
          <cell r="U2060" t="e">
            <v>#REF!</v>
          </cell>
          <cell r="V2060" t="e">
            <v>#REF!</v>
          </cell>
          <cell r="W2060" t="e">
            <v>#REF!</v>
          </cell>
          <cell r="X2060" t="e">
            <v>#REF!</v>
          </cell>
        </row>
        <row r="2061">
          <cell r="P2061" t="e">
            <v>#REF!</v>
          </cell>
          <cell r="Q2061" t="e">
            <v>#REF!</v>
          </cell>
          <cell r="R2061" t="e">
            <v>#REF!</v>
          </cell>
          <cell r="S2061" t="e">
            <v>#REF!</v>
          </cell>
          <cell r="T2061" t="e">
            <v>#REF!</v>
          </cell>
          <cell r="U2061" t="e">
            <v>#REF!</v>
          </cell>
          <cell r="V2061" t="e">
            <v>#REF!</v>
          </cell>
          <cell r="W2061" t="e">
            <v>#REF!</v>
          </cell>
          <cell r="X2061" t="e">
            <v>#REF!</v>
          </cell>
        </row>
        <row r="2062">
          <cell r="P2062" t="e">
            <v>#REF!</v>
          </cell>
          <cell r="Q2062" t="e">
            <v>#REF!</v>
          </cell>
          <cell r="R2062" t="e">
            <v>#REF!</v>
          </cell>
          <cell r="S2062" t="e">
            <v>#REF!</v>
          </cell>
          <cell r="T2062" t="e">
            <v>#REF!</v>
          </cell>
          <cell r="U2062" t="e">
            <v>#REF!</v>
          </cell>
          <cell r="V2062" t="e">
            <v>#REF!</v>
          </cell>
          <cell r="W2062" t="e">
            <v>#REF!</v>
          </cell>
          <cell r="X2062" t="e">
            <v>#REF!</v>
          </cell>
        </row>
        <row r="2063">
          <cell r="P2063" t="e">
            <v>#REF!</v>
          </cell>
          <cell r="Q2063" t="e">
            <v>#REF!</v>
          </cell>
          <cell r="R2063" t="e">
            <v>#REF!</v>
          </cell>
          <cell r="S2063" t="e">
            <v>#REF!</v>
          </cell>
          <cell r="T2063" t="e">
            <v>#REF!</v>
          </cell>
          <cell r="U2063" t="e">
            <v>#REF!</v>
          </cell>
          <cell r="V2063" t="e">
            <v>#REF!</v>
          </cell>
          <cell r="W2063" t="e">
            <v>#REF!</v>
          </cell>
          <cell r="X2063" t="e">
            <v>#REF!</v>
          </cell>
        </row>
        <row r="2064">
          <cell r="P2064" t="e">
            <v>#REF!</v>
          </cell>
          <cell r="Q2064" t="e">
            <v>#REF!</v>
          </cell>
          <cell r="R2064" t="e">
            <v>#REF!</v>
          </cell>
          <cell r="S2064" t="e">
            <v>#REF!</v>
          </cell>
          <cell r="T2064" t="e">
            <v>#REF!</v>
          </cell>
          <cell r="U2064" t="e">
            <v>#REF!</v>
          </cell>
          <cell r="V2064" t="e">
            <v>#REF!</v>
          </cell>
          <cell r="W2064" t="e">
            <v>#REF!</v>
          </cell>
          <cell r="X2064" t="e">
            <v>#REF!</v>
          </cell>
        </row>
        <row r="2065">
          <cell r="P2065" t="e">
            <v>#REF!</v>
          </cell>
          <cell r="Q2065" t="e">
            <v>#REF!</v>
          </cell>
          <cell r="R2065" t="e">
            <v>#REF!</v>
          </cell>
          <cell r="S2065" t="e">
            <v>#REF!</v>
          </cell>
          <cell r="T2065" t="e">
            <v>#REF!</v>
          </cell>
          <cell r="U2065" t="e">
            <v>#REF!</v>
          </cell>
          <cell r="V2065" t="e">
            <v>#REF!</v>
          </cell>
          <cell r="W2065" t="e">
            <v>#REF!</v>
          </cell>
          <cell r="X2065" t="e">
            <v>#REF!</v>
          </cell>
        </row>
        <row r="2066">
          <cell r="P2066" t="e">
            <v>#REF!</v>
          </cell>
          <cell r="Q2066" t="e">
            <v>#REF!</v>
          </cell>
          <cell r="R2066" t="e">
            <v>#REF!</v>
          </cell>
          <cell r="S2066" t="e">
            <v>#REF!</v>
          </cell>
          <cell r="T2066" t="e">
            <v>#REF!</v>
          </cell>
          <cell r="U2066" t="e">
            <v>#REF!</v>
          </cell>
          <cell r="V2066" t="e">
            <v>#REF!</v>
          </cell>
          <cell r="W2066" t="e">
            <v>#REF!</v>
          </cell>
          <cell r="X2066" t="e">
            <v>#REF!</v>
          </cell>
        </row>
        <row r="2067">
          <cell r="P2067" t="e">
            <v>#REF!</v>
          </cell>
          <cell r="Q2067" t="e">
            <v>#REF!</v>
          </cell>
          <cell r="R2067" t="e">
            <v>#REF!</v>
          </cell>
          <cell r="S2067" t="e">
            <v>#REF!</v>
          </cell>
          <cell r="T2067" t="e">
            <v>#REF!</v>
          </cell>
          <cell r="U2067" t="e">
            <v>#REF!</v>
          </cell>
          <cell r="V2067" t="e">
            <v>#REF!</v>
          </cell>
          <cell r="W2067" t="e">
            <v>#REF!</v>
          </cell>
          <cell r="X2067" t="e">
            <v>#REF!</v>
          </cell>
        </row>
        <row r="2068">
          <cell r="P2068" t="e">
            <v>#REF!</v>
          </cell>
          <cell r="Q2068" t="e">
            <v>#REF!</v>
          </cell>
          <cell r="R2068" t="e">
            <v>#REF!</v>
          </cell>
          <cell r="S2068" t="e">
            <v>#REF!</v>
          </cell>
          <cell r="T2068" t="e">
            <v>#REF!</v>
          </cell>
          <cell r="U2068" t="e">
            <v>#REF!</v>
          </cell>
          <cell r="V2068" t="e">
            <v>#REF!</v>
          </cell>
          <cell r="W2068" t="e">
            <v>#REF!</v>
          </cell>
          <cell r="X2068" t="e">
            <v>#REF!</v>
          </cell>
        </row>
        <row r="2069">
          <cell r="P2069" t="e">
            <v>#REF!</v>
          </cell>
          <cell r="Q2069" t="e">
            <v>#REF!</v>
          </cell>
          <cell r="R2069" t="e">
            <v>#REF!</v>
          </cell>
          <cell r="S2069" t="e">
            <v>#REF!</v>
          </cell>
          <cell r="T2069" t="e">
            <v>#REF!</v>
          </cell>
          <cell r="U2069" t="e">
            <v>#REF!</v>
          </cell>
          <cell r="V2069" t="e">
            <v>#REF!</v>
          </cell>
          <cell r="W2069" t="e">
            <v>#REF!</v>
          </cell>
          <cell r="X2069" t="e">
            <v>#REF!</v>
          </cell>
        </row>
        <row r="2070">
          <cell r="P2070" t="e">
            <v>#REF!</v>
          </cell>
          <cell r="Q2070" t="e">
            <v>#REF!</v>
          </cell>
          <cell r="R2070" t="e">
            <v>#REF!</v>
          </cell>
          <cell r="S2070" t="e">
            <v>#REF!</v>
          </cell>
          <cell r="T2070" t="e">
            <v>#REF!</v>
          </cell>
          <cell r="U2070" t="e">
            <v>#REF!</v>
          </cell>
          <cell r="V2070" t="e">
            <v>#REF!</v>
          </cell>
          <cell r="W2070" t="e">
            <v>#REF!</v>
          </cell>
          <cell r="X2070" t="e">
            <v>#REF!</v>
          </cell>
        </row>
        <row r="2071">
          <cell r="P2071" t="e">
            <v>#REF!</v>
          </cell>
          <cell r="Q2071" t="e">
            <v>#REF!</v>
          </cell>
          <cell r="R2071" t="e">
            <v>#REF!</v>
          </cell>
          <cell r="S2071" t="e">
            <v>#REF!</v>
          </cell>
          <cell r="T2071" t="e">
            <v>#REF!</v>
          </cell>
          <cell r="U2071" t="e">
            <v>#REF!</v>
          </cell>
          <cell r="V2071" t="e">
            <v>#REF!</v>
          </cell>
          <cell r="W2071" t="e">
            <v>#REF!</v>
          </cell>
          <cell r="X2071" t="e">
            <v>#REF!</v>
          </cell>
        </row>
        <row r="2072">
          <cell r="P2072" t="e">
            <v>#REF!</v>
          </cell>
          <cell r="Q2072" t="e">
            <v>#REF!</v>
          </cell>
          <cell r="R2072" t="e">
            <v>#REF!</v>
          </cell>
          <cell r="S2072" t="e">
            <v>#REF!</v>
          </cell>
          <cell r="T2072" t="e">
            <v>#REF!</v>
          </cell>
          <cell r="U2072" t="e">
            <v>#REF!</v>
          </cell>
          <cell r="V2072" t="e">
            <v>#REF!</v>
          </cell>
          <cell r="W2072" t="e">
            <v>#REF!</v>
          </cell>
          <cell r="X2072" t="e">
            <v>#REF!</v>
          </cell>
        </row>
        <row r="2073">
          <cell r="P2073" t="e">
            <v>#REF!</v>
          </cell>
          <cell r="Q2073" t="e">
            <v>#REF!</v>
          </cell>
          <cell r="R2073" t="e">
            <v>#REF!</v>
          </cell>
          <cell r="S2073" t="e">
            <v>#REF!</v>
          </cell>
          <cell r="T2073" t="e">
            <v>#REF!</v>
          </cell>
          <cell r="U2073" t="e">
            <v>#REF!</v>
          </cell>
          <cell r="V2073" t="e">
            <v>#REF!</v>
          </cell>
          <cell r="W2073" t="e">
            <v>#REF!</v>
          </cell>
          <cell r="X2073" t="e">
            <v>#REF!</v>
          </cell>
        </row>
        <row r="2074">
          <cell r="P2074" t="e">
            <v>#REF!</v>
          </cell>
          <cell r="Q2074" t="e">
            <v>#REF!</v>
          </cell>
          <cell r="R2074" t="e">
            <v>#REF!</v>
          </cell>
          <cell r="S2074" t="e">
            <v>#REF!</v>
          </cell>
          <cell r="T2074" t="e">
            <v>#REF!</v>
          </cell>
          <cell r="U2074" t="e">
            <v>#REF!</v>
          </cell>
          <cell r="V2074" t="e">
            <v>#REF!</v>
          </cell>
          <cell r="W2074" t="e">
            <v>#REF!</v>
          </cell>
          <cell r="X2074" t="e">
            <v>#REF!</v>
          </cell>
        </row>
        <row r="2075">
          <cell r="P2075" t="e">
            <v>#REF!</v>
          </cell>
          <cell r="Q2075" t="e">
            <v>#REF!</v>
          </cell>
          <cell r="R2075" t="e">
            <v>#REF!</v>
          </cell>
          <cell r="S2075" t="e">
            <v>#REF!</v>
          </cell>
          <cell r="T2075" t="e">
            <v>#REF!</v>
          </cell>
          <cell r="U2075" t="e">
            <v>#REF!</v>
          </cell>
          <cell r="V2075" t="e">
            <v>#REF!</v>
          </cell>
          <cell r="W2075" t="e">
            <v>#REF!</v>
          </cell>
          <cell r="X2075" t="e">
            <v>#REF!</v>
          </cell>
        </row>
        <row r="2076">
          <cell r="P2076" t="e">
            <v>#REF!</v>
          </cell>
          <cell r="Q2076" t="e">
            <v>#REF!</v>
          </cell>
          <cell r="R2076" t="e">
            <v>#REF!</v>
          </cell>
          <cell r="S2076" t="e">
            <v>#REF!</v>
          </cell>
          <cell r="T2076" t="e">
            <v>#REF!</v>
          </cell>
          <cell r="U2076" t="e">
            <v>#REF!</v>
          </cell>
          <cell r="V2076" t="e">
            <v>#REF!</v>
          </cell>
          <cell r="W2076" t="e">
            <v>#REF!</v>
          </cell>
          <cell r="X2076" t="e">
            <v>#REF!</v>
          </cell>
        </row>
        <row r="2077">
          <cell r="P2077" t="e">
            <v>#REF!</v>
          </cell>
          <cell r="Q2077" t="e">
            <v>#REF!</v>
          </cell>
          <cell r="R2077" t="e">
            <v>#REF!</v>
          </cell>
          <cell r="S2077" t="e">
            <v>#REF!</v>
          </cell>
          <cell r="T2077" t="e">
            <v>#REF!</v>
          </cell>
          <cell r="U2077" t="e">
            <v>#REF!</v>
          </cell>
          <cell r="V2077" t="e">
            <v>#REF!</v>
          </cell>
          <cell r="W2077" t="e">
            <v>#REF!</v>
          </cell>
          <cell r="X2077" t="e">
            <v>#REF!</v>
          </cell>
        </row>
        <row r="2078">
          <cell r="P2078" t="e">
            <v>#REF!</v>
          </cell>
          <cell r="Q2078" t="e">
            <v>#REF!</v>
          </cell>
          <cell r="R2078" t="e">
            <v>#REF!</v>
          </cell>
          <cell r="S2078" t="e">
            <v>#REF!</v>
          </cell>
          <cell r="T2078" t="e">
            <v>#REF!</v>
          </cell>
          <cell r="U2078" t="e">
            <v>#REF!</v>
          </cell>
          <cell r="V2078" t="e">
            <v>#REF!</v>
          </cell>
          <cell r="W2078" t="e">
            <v>#REF!</v>
          </cell>
          <cell r="X2078" t="e">
            <v>#REF!</v>
          </cell>
        </row>
        <row r="2079">
          <cell r="P2079" t="e">
            <v>#REF!</v>
          </cell>
          <cell r="Q2079" t="e">
            <v>#REF!</v>
          </cell>
          <cell r="R2079" t="e">
            <v>#REF!</v>
          </cell>
          <cell r="S2079" t="e">
            <v>#REF!</v>
          </cell>
          <cell r="T2079" t="e">
            <v>#REF!</v>
          </cell>
          <cell r="U2079" t="e">
            <v>#REF!</v>
          </cell>
          <cell r="V2079" t="e">
            <v>#REF!</v>
          </cell>
          <cell r="W2079" t="e">
            <v>#REF!</v>
          </cell>
          <cell r="X2079" t="e">
            <v>#REF!</v>
          </cell>
        </row>
        <row r="2080">
          <cell r="P2080" t="e">
            <v>#REF!</v>
          </cell>
          <cell r="Q2080" t="e">
            <v>#REF!</v>
          </cell>
          <cell r="R2080" t="e">
            <v>#REF!</v>
          </cell>
          <cell r="S2080" t="e">
            <v>#REF!</v>
          </cell>
          <cell r="T2080" t="e">
            <v>#REF!</v>
          </cell>
          <cell r="U2080" t="e">
            <v>#REF!</v>
          </cell>
          <cell r="V2080" t="e">
            <v>#REF!</v>
          </cell>
          <cell r="W2080" t="e">
            <v>#REF!</v>
          </cell>
          <cell r="X2080" t="e">
            <v>#REF!</v>
          </cell>
        </row>
        <row r="2081">
          <cell r="P2081" t="e">
            <v>#REF!</v>
          </cell>
          <cell r="Q2081" t="e">
            <v>#REF!</v>
          </cell>
          <cell r="R2081" t="e">
            <v>#REF!</v>
          </cell>
          <cell r="S2081" t="e">
            <v>#REF!</v>
          </cell>
          <cell r="T2081" t="e">
            <v>#REF!</v>
          </cell>
          <cell r="U2081" t="e">
            <v>#REF!</v>
          </cell>
          <cell r="V2081" t="e">
            <v>#REF!</v>
          </cell>
          <cell r="W2081" t="e">
            <v>#REF!</v>
          </cell>
          <cell r="X2081" t="e">
            <v>#REF!</v>
          </cell>
        </row>
        <row r="2082">
          <cell r="P2082" t="e">
            <v>#REF!</v>
          </cell>
          <cell r="Q2082" t="e">
            <v>#REF!</v>
          </cell>
          <cell r="R2082" t="e">
            <v>#REF!</v>
          </cell>
          <cell r="S2082" t="e">
            <v>#REF!</v>
          </cell>
          <cell r="T2082" t="e">
            <v>#REF!</v>
          </cell>
          <cell r="U2082" t="e">
            <v>#REF!</v>
          </cell>
          <cell r="V2082" t="e">
            <v>#REF!</v>
          </cell>
          <cell r="W2082" t="e">
            <v>#REF!</v>
          </cell>
          <cell r="X2082" t="e">
            <v>#REF!</v>
          </cell>
        </row>
        <row r="2083">
          <cell r="P2083" t="e">
            <v>#REF!</v>
          </cell>
          <cell r="Q2083" t="e">
            <v>#REF!</v>
          </cell>
          <cell r="R2083" t="e">
            <v>#REF!</v>
          </cell>
          <cell r="S2083" t="e">
            <v>#REF!</v>
          </cell>
          <cell r="T2083" t="e">
            <v>#REF!</v>
          </cell>
          <cell r="U2083" t="e">
            <v>#REF!</v>
          </cell>
          <cell r="V2083" t="e">
            <v>#REF!</v>
          </cell>
          <cell r="W2083" t="e">
            <v>#REF!</v>
          </cell>
          <cell r="X2083" t="e">
            <v>#REF!</v>
          </cell>
        </row>
        <row r="2084">
          <cell r="P2084" t="e">
            <v>#REF!</v>
          </cell>
          <cell r="Q2084" t="e">
            <v>#REF!</v>
          </cell>
          <cell r="R2084" t="e">
            <v>#REF!</v>
          </cell>
          <cell r="S2084" t="e">
            <v>#REF!</v>
          </cell>
          <cell r="T2084" t="e">
            <v>#REF!</v>
          </cell>
          <cell r="U2084" t="e">
            <v>#REF!</v>
          </cell>
          <cell r="V2084" t="e">
            <v>#REF!</v>
          </cell>
          <cell r="W2084" t="e">
            <v>#REF!</v>
          </cell>
          <cell r="X2084" t="e">
            <v>#REF!</v>
          </cell>
        </row>
        <row r="2085">
          <cell r="P2085" t="e">
            <v>#REF!</v>
          </cell>
          <cell r="Q2085" t="e">
            <v>#REF!</v>
          </cell>
          <cell r="R2085" t="e">
            <v>#REF!</v>
          </cell>
          <cell r="S2085" t="e">
            <v>#REF!</v>
          </cell>
          <cell r="T2085" t="e">
            <v>#REF!</v>
          </cell>
          <cell r="U2085" t="e">
            <v>#REF!</v>
          </cell>
          <cell r="V2085" t="e">
            <v>#REF!</v>
          </cell>
          <cell r="W2085" t="e">
            <v>#REF!</v>
          </cell>
          <cell r="X2085" t="e">
            <v>#REF!</v>
          </cell>
        </row>
        <row r="2086">
          <cell r="P2086" t="e">
            <v>#REF!</v>
          </cell>
          <cell r="Q2086" t="e">
            <v>#REF!</v>
          </cell>
          <cell r="R2086" t="e">
            <v>#REF!</v>
          </cell>
          <cell r="S2086" t="e">
            <v>#REF!</v>
          </cell>
          <cell r="T2086" t="e">
            <v>#REF!</v>
          </cell>
          <cell r="U2086" t="e">
            <v>#REF!</v>
          </cell>
          <cell r="V2086" t="e">
            <v>#REF!</v>
          </cell>
          <cell r="W2086" t="e">
            <v>#REF!</v>
          </cell>
          <cell r="X2086" t="e">
            <v>#REF!</v>
          </cell>
        </row>
        <row r="2087">
          <cell r="P2087" t="e">
            <v>#REF!</v>
          </cell>
          <cell r="Q2087" t="e">
            <v>#REF!</v>
          </cell>
          <cell r="R2087" t="e">
            <v>#REF!</v>
          </cell>
          <cell r="S2087" t="e">
            <v>#REF!</v>
          </cell>
          <cell r="T2087" t="e">
            <v>#REF!</v>
          </cell>
          <cell r="U2087" t="e">
            <v>#REF!</v>
          </cell>
          <cell r="V2087" t="e">
            <v>#REF!</v>
          </cell>
          <cell r="W2087" t="e">
            <v>#REF!</v>
          </cell>
          <cell r="X2087" t="e">
            <v>#REF!</v>
          </cell>
        </row>
        <row r="2088">
          <cell r="P2088" t="e">
            <v>#REF!</v>
          </cell>
          <cell r="Q2088" t="e">
            <v>#REF!</v>
          </cell>
          <cell r="R2088" t="e">
            <v>#REF!</v>
          </cell>
          <cell r="S2088" t="e">
            <v>#REF!</v>
          </cell>
          <cell r="T2088" t="e">
            <v>#REF!</v>
          </cell>
          <cell r="U2088" t="e">
            <v>#REF!</v>
          </cell>
          <cell r="V2088" t="e">
            <v>#REF!</v>
          </cell>
          <cell r="W2088" t="e">
            <v>#REF!</v>
          </cell>
          <cell r="X2088" t="e">
            <v>#REF!</v>
          </cell>
        </row>
        <row r="2089">
          <cell r="P2089" t="e">
            <v>#REF!</v>
          </cell>
          <cell r="Q2089" t="e">
            <v>#REF!</v>
          </cell>
          <cell r="R2089" t="e">
            <v>#REF!</v>
          </cell>
          <cell r="S2089" t="e">
            <v>#REF!</v>
          </cell>
          <cell r="T2089" t="e">
            <v>#REF!</v>
          </cell>
          <cell r="U2089" t="e">
            <v>#REF!</v>
          </cell>
          <cell r="V2089" t="e">
            <v>#REF!</v>
          </cell>
          <cell r="W2089" t="e">
            <v>#REF!</v>
          </cell>
          <cell r="X2089" t="e">
            <v>#REF!</v>
          </cell>
        </row>
        <row r="2090">
          <cell r="P2090" t="e">
            <v>#REF!</v>
          </cell>
          <cell r="Q2090" t="e">
            <v>#REF!</v>
          </cell>
          <cell r="R2090" t="e">
            <v>#REF!</v>
          </cell>
          <cell r="S2090" t="e">
            <v>#REF!</v>
          </cell>
          <cell r="T2090" t="e">
            <v>#REF!</v>
          </cell>
          <cell r="U2090" t="e">
            <v>#REF!</v>
          </cell>
          <cell r="V2090" t="e">
            <v>#REF!</v>
          </cell>
          <cell r="W2090" t="e">
            <v>#REF!</v>
          </cell>
          <cell r="X2090" t="e">
            <v>#REF!</v>
          </cell>
        </row>
        <row r="2091">
          <cell r="P2091" t="e">
            <v>#VALUE!</v>
          </cell>
          <cell r="Q2091" t="e">
            <v>#VALUE!</v>
          </cell>
          <cell r="R2091" t="e">
            <v>#VALUE!</v>
          </cell>
          <cell r="S2091" t="e">
            <v>#VALUE!</v>
          </cell>
          <cell r="T2091">
            <v>8</v>
          </cell>
          <cell r="U2091">
            <v>1</v>
          </cell>
          <cell r="V2091">
            <v>0</v>
          </cell>
          <cell r="W2091">
            <v>27</v>
          </cell>
          <cell r="X2091">
            <v>48289</v>
          </cell>
        </row>
        <row r="2092">
          <cell r="P2092">
            <v>0</v>
          </cell>
          <cell r="Q2092" t="e">
            <v>#REF!</v>
          </cell>
          <cell r="R2092" t="e">
            <v>#REF!</v>
          </cell>
          <cell r="S2092" t="e">
            <v>#N/A</v>
          </cell>
          <cell r="T2092" t="e">
            <v>#REF!</v>
          </cell>
          <cell r="U2092" t="e">
            <v>#REF!</v>
          </cell>
          <cell r="V2092" t="e">
            <v>#REF!</v>
          </cell>
          <cell r="W2092">
            <v>104</v>
          </cell>
          <cell r="X2092">
            <v>20089</v>
          </cell>
        </row>
        <row r="2093">
          <cell r="P2093">
            <v>0</v>
          </cell>
          <cell r="Q2093" t="e">
            <v>#REF!</v>
          </cell>
          <cell r="R2093" t="e">
            <v>#REF!</v>
          </cell>
          <cell r="S2093" t="e">
            <v>#N/A</v>
          </cell>
          <cell r="T2093" t="e">
            <v>#REF!</v>
          </cell>
          <cell r="U2093" t="e">
            <v>#REF!</v>
          </cell>
          <cell r="V2093" t="e">
            <v>#REF!</v>
          </cell>
          <cell r="W2093">
            <v>104</v>
          </cell>
          <cell r="X2093">
            <v>20089</v>
          </cell>
        </row>
        <row r="2094">
          <cell r="P2094">
            <v>0</v>
          </cell>
          <cell r="Q2094" t="e">
            <v>#REF!</v>
          </cell>
          <cell r="R2094" t="e">
            <v>#REF!</v>
          </cell>
          <cell r="S2094" t="e">
            <v>#N/A</v>
          </cell>
          <cell r="T2094" t="e">
            <v>#REF!</v>
          </cell>
          <cell r="U2094" t="e">
            <v>#REF!</v>
          </cell>
          <cell r="V2094" t="e">
            <v>#REF!</v>
          </cell>
          <cell r="W2094">
            <v>104</v>
          </cell>
          <cell r="X2094">
            <v>20089</v>
          </cell>
        </row>
        <row r="2095">
          <cell r="P2095">
            <v>0</v>
          </cell>
          <cell r="Q2095" t="e">
            <v>#REF!</v>
          </cell>
          <cell r="R2095" t="e">
            <v>#REF!</v>
          </cell>
          <cell r="S2095" t="e">
            <v>#N/A</v>
          </cell>
          <cell r="T2095" t="e">
            <v>#REF!</v>
          </cell>
          <cell r="U2095" t="e">
            <v>#REF!</v>
          </cell>
          <cell r="V2095" t="e">
            <v>#REF!</v>
          </cell>
          <cell r="W2095">
            <v>104</v>
          </cell>
          <cell r="X2095">
            <v>20089</v>
          </cell>
        </row>
        <row r="2096">
          <cell r="P2096">
            <v>0</v>
          </cell>
          <cell r="Q2096" t="e">
            <v>#REF!</v>
          </cell>
          <cell r="R2096" t="e">
            <v>#REF!</v>
          </cell>
          <cell r="S2096" t="e">
            <v>#N/A</v>
          </cell>
          <cell r="T2096" t="e">
            <v>#REF!</v>
          </cell>
          <cell r="U2096" t="e">
            <v>#REF!</v>
          </cell>
          <cell r="V2096" t="e">
            <v>#REF!</v>
          </cell>
          <cell r="W2096">
            <v>104</v>
          </cell>
          <cell r="X2096">
            <v>20089</v>
          </cell>
        </row>
        <row r="2097">
          <cell r="P2097">
            <v>0</v>
          </cell>
          <cell r="Q2097" t="e">
            <v>#VALUE!</v>
          </cell>
          <cell r="R2097" t="e">
            <v>#VALUE!</v>
          </cell>
          <cell r="S2097" t="e">
            <v>#N/A</v>
          </cell>
          <cell r="T2097">
            <v>8</v>
          </cell>
          <cell r="U2097">
            <v>1</v>
          </cell>
          <cell r="V2097">
            <v>0</v>
          </cell>
          <cell r="W2097">
            <v>104</v>
          </cell>
          <cell r="X2097">
            <v>20089</v>
          </cell>
        </row>
        <row r="2098">
          <cell r="P2098">
            <v>0</v>
          </cell>
          <cell r="Q2098">
            <v>0</v>
          </cell>
          <cell r="R2098">
            <v>0</v>
          </cell>
          <cell r="S2098" t="e">
            <v>#N/A</v>
          </cell>
          <cell r="T2098" t="e">
            <v>#N/A</v>
          </cell>
          <cell r="U2098" t="e">
            <v>#VALUE!</v>
          </cell>
          <cell r="V2098">
            <v>0</v>
          </cell>
          <cell r="W2098">
            <v>104</v>
          </cell>
          <cell r="X2098">
            <v>20089</v>
          </cell>
        </row>
        <row r="2099">
          <cell r="P2099">
            <v>0</v>
          </cell>
          <cell r="Q2099">
            <v>0</v>
          </cell>
          <cell r="R2099">
            <v>0</v>
          </cell>
          <cell r="S2099" t="e">
            <v>#N/A</v>
          </cell>
          <cell r="T2099" t="e">
            <v>#N/A</v>
          </cell>
          <cell r="U2099" t="e">
            <v>#VALUE!</v>
          </cell>
          <cell r="V2099">
            <v>0</v>
          </cell>
          <cell r="W2099">
            <v>104</v>
          </cell>
          <cell r="X2099">
            <v>20089</v>
          </cell>
        </row>
        <row r="2100">
          <cell r="P2100">
            <v>0</v>
          </cell>
          <cell r="Q2100">
            <v>0</v>
          </cell>
          <cell r="R2100">
            <v>0</v>
          </cell>
          <cell r="S2100" t="e">
            <v>#N/A</v>
          </cell>
          <cell r="T2100" t="e">
            <v>#N/A</v>
          </cell>
          <cell r="U2100" t="e">
            <v>#VALUE!</v>
          </cell>
          <cell r="V2100">
            <v>0</v>
          </cell>
          <cell r="W2100">
            <v>104</v>
          </cell>
          <cell r="X2100">
            <v>20089</v>
          </cell>
        </row>
        <row r="2101">
          <cell r="P2101">
            <v>0</v>
          </cell>
          <cell r="Q2101">
            <v>0</v>
          </cell>
          <cell r="R2101">
            <v>0</v>
          </cell>
          <cell r="S2101" t="e">
            <v>#N/A</v>
          </cell>
          <cell r="T2101" t="e">
            <v>#N/A</v>
          </cell>
          <cell r="U2101" t="e">
            <v>#VALUE!</v>
          </cell>
          <cell r="V2101">
            <v>0</v>
          </cell>
          <cell r="W2101">
            <v>104</v>
          </cell>
          <cell r="X2101">
            <v>20089</v>
          </cell>
        </row>
        <row r="2102">
          <cell r="P2102">
            <v>0</v>
          </cell>
          <cell r="Q2102">
            <v>0</v>
          </cell>
          <cell r="R2102">
            <v>0</v>
          </cell>
          <cell r="S2102" t="e">
            <v>#N/A</v>
          </cell>
          <cell r="T2102" t="e">
            <v>#N/A</v>
          </cell>
          <cell r="U2102" t="e">
            <v>#VALUE!</v>
          </cell>
          <cell r="V2102">
            <v>0</v>
          </cell>
          <cell r="W2102">
            <v>104</v>
          </cell>
          <cell r="X2102">
            <v>20089</v>
          </cell>
        </row>
        <row r="2103">
          <cell r="P2103">
            <v>0</v>
          </cell>
          <cell r="Q2103">
            <v>0</v>
          </cell>
          <cell r="R2103">
            <v>0</v>
          </cell>
          <cell r="S2103" t="e">
            <v>#N/A</v>
          </cell>
          <cell r="T2103" t="e">
            <v>#N/A</v>
          </cell>
          <cell r="U2103" t="e">
            <v>#VALUE!</v>
          </cell>
          <cell r="V2103">
            <v>0</v>
          </cell>
          <cell r="W2103">
            <v>104</v>
          </cell>
          <cell r="X2103">
            <v>20089</v>
          </cell>
        </row>
        <row r="2104">
          <cell r="P2104">
            <v>0</v>
          </cell>
          <cell r="Q2104">
            <v>0</v>
          </cell>
          <cell r="R2104">
            <v>0</v>
          </cell>
          <cell r="S2104" t="e">
            <v>#N/A</v>
          </cell>
          <cell r="T2104" t="e">
            <v>#N/A</v>
          </cell>
          <cell r="U2104" t="e">
            <v>#VALUE!</v>
          </cell>
          <cell r="V2104">
            <v>0</v>
          </cell>
          <cell r="W2104">
            <v>104</v>
          </cell>
          <cell r="X2104">
            <v>20089</v>
          </cell>
        </row>
        <row r="2105">
          <cell r="P2105">
            <v>0</v>
          </cell>
          <cell r="Q2105">
            <v>0</v>
          </cell>
          <cell r="R2105">
            <v>0</v>
          </cell>
          <cell r="S2105" t="e">
            <v>#N/A</v>
          </cell>
          <cell r="T2105" t="e">
            <v>#N/A</v>
          </cell>
          <cell r="U2105" t="e">
            <v>#VALUE!</v>
          </cell>
          <cell r="V2105">
            <v>0</v>
          </cell>
          <cell r="W2105">
            <v>104</v>
          </cell>
          <cell r="X2105">
            <v>20089</v>
          </cell>
        </row>
        <row r="2106">
          <cell r="P2106">
            <v>0</v>
          </cell>
          <cell r="Q2106">
            <v>0</v>
          </cell>
          <cell r="R2106">
            <v>0</v>
          </cell>
          <cell r="S2106" t="e">
            <v>#N/A</v>
          </cell>
          <cell r="T2106" t="e">
            <v>#N/A</v>
          </cell>
          <cell r="U2106" t="e">
            <v>#VALUE!</v>
          </cell>
          <cell r="V2106">
            <v>0</v>
          </cell>
          <cell r="W2106">
            <v>104</v>
          </cell>
          <cell r="X2106">
            <v>20089</v>
          </cell>
        </row>
        <row r="2107">
          <cell r="P2107">
            <v>0</v>
          </cell>
          <cell r="Q2107">
            <v>0</v>
          </cell>
          <cell r="R2107">
            <v>0</v>
          </cell>
          <cell r="S2107" t="e">
            <v>#N/A</v>
          </cell>
          <cell r="T2107" t="e">
            <v>#N/A</v>
          </cell>
          <cell r="U2107" t="e">
            <v>#VALUE!</v>
          </cell>
          <cell r="V2107">
            <v>0</v>
          </cell>
          <cell r="W2107">
            <v>104</v>
          </cell>
          <cell r="X2107">
            <v>20089</v>
          </cell>
        </row>
        <row r="2108">
          <cell r="P2108">
            <v>0</v>
          </cell>
          <cell r="Q2108">
            <v>0</v>
          </cell>
          <cell r="R2108">
            <v>0</v>
          </cell>
          <cell r="S2108" t="e">
            <v>#N/A</v>
          </cell>
          <cell r="T2108" t="e">
            <v>#N/A</v>
          </cell>
          <cell r="U2108" t="e">
            <v>#VALUE!</v>
          </cell>
          <cell r="V2108">
            <v>0</v>
          </cell>
          <cell r="W2108">
            <v>104</v>
          </cell>
          <cell r="X2108">
            <v>20089</v>
          </cell>
        </row>
        <row r="2109">
          <cell r="P2109">
            <v>0</v>
          </cell>
          <cell r="Q2109">
            <v>0</v>
          </cell>
          <cell r="R2109">
            <v>0</v>
          </cell>
          <cell r="S2109" t="e">
            <v>#N/A</v>
          </cell>
          <cell r="T2109" t="e">
            <v>#N/A</v>
          </cell>
          <cell r="U2109" t="e">
            <v>#VALUE!</v>
          </cell>
          <cell r="V2109">
            <v>0</v>
          </cell>
          <cell r="W2109">
            <v>104</v>
          </cell>
          <cell r="X2109">
            <v>20089</v>
          </cell>
        </row>
        <row r="2110">
          <cell r="P2110">
            <v>0</v>
          </cell>
          <cell r="Q2110">
            <v>0</v>
          </cell>
          <cell r="R2110">
            <v>0</v>
          </cell>
          <cell r="S2110" t="e">
            <v>#N/A</v>
          </cell>
          <cell r="T2110" t="e">
            <v>#N/A</v>
          </cell>
          <cell r="U2110" t="e">
            <v>#VALUE!</v>
          </cell>
          <cell r="V2110">
            <v>0</v>
          </cell>
          <cell r="W2110">
            <v>104</v>
          </cell>
          <cell r="X2110">
            <v>20089</v>
          </cell>
        </row>
        <row r="2111">
          <cell r="P2111">
            <v>0</v>
          </cell>
          <cell r="Q2111">
            <v>0</v>
          </cell>
          <cell r="R2111">
            <v>0</v>
          </cell>
          <cell r="S2111" t="e">
            <v>#N/A</v>
          </cell>
          <cell r="T2111" t="e">
            <v>#N/A</v>
          </cell>
          <cell r="U2111" t="e">
            <v>#VALUE!</v>
          </cell>
          <cell r="V2111">
            <v>0</v>
          </cell>
          <cell r="W2111">
            <v>104</v>
          </cell>
          <cell r="X2111">
            <v>20089</v>
          </cell>
        </row>
        <row r="2112">
          <cell r="P2112">
            <v>0</v>
          </cell>
          <cell r="Q2112">
            <v>0</v>
          </cell>
          <cell r="R2112">
            <v>0</v>
          </cell>
          <cell r="S2112" t="e">
            <v>#N/A</v>
          </cell>
          <cell r="T2112" t="e">
            <v>#N/A</v>
          </cell>
          <cell r="U2112" t="e">
            <v>#VALUE!</v>
          </cell>
          <cell r="V2112">
            <v>0</v>
          </cell>
          <cell r="W2112">
            <v>104</v>
          </cell>
          <cell r="X2112">
            <v>20089</v>
          </cell>
        </row>
        <row r="2113">
          <cell r="P2113">
            <v>0</v>
          </cell>
          <cell r="Q2113">
            <v>0</v>
          </cell>
          <cell r="R2113">
            <v>0</v>
          </cell>
          <cell r="S2113" t="e">
            <v>#N/A</v>
          </cell>
          <cell r="T2113" t="e">
            <v>#N/A</v>
          </cell>
          <cell r="U2113" t="e">
            <v>#VALUE!</v>
          </cell>
          <cell r="V2113">
            <v>0</v>
          </cell>
          <cell r="W2113">
            <v>104</v>
          </cell>
          <cell r="X2113">
            <v>20089</v>
          </cell>
        </row>
        <row r="2114">
          <cell r="P2114">
            <v>0</v>
          </cell>
          <cell r="Q2114">
            <v>0</v>
          </cell>
          <cell r="R2114">
            <v>0</v>
          </cell>
          <cell r="S2114" t="e">
            <v>#N/A</v>
          </cell>
          <cell r="T2114" t="e">
            <v>#N/A</v>
          </cell>
          <cell r="U2114" t="e">
            <v>#VALUE!</v>
          </cell>
          <cell r="V2114">
            <v>0</v>
          </cell>
          <cell r="W2114">
            <v>104</v>
          </cell>
          <cell r="X2114">
            <v>20089</v>
          </cell>
        </row>
        <row r="2115">
          <cell r="P2115">
            <v>0</v>
          </cell>
          <cell r="Q2115">
            <v>0</v>
          </cell>
          <cell r="R2115">
            <v>0</v>
          </cell>
          <cell r="S2115" t="e">
            <v>#N/A</v>
          </cell>
          <cell r="T2115" t="e">
            <v>#N/A</v>
          </cell>
          <cell r="U2115" t="e">
            <v>#VALUE!</v>
          </cell>
          <cell r="V2115">
            <v>0</v>
          </cell>
          <cell r="W2115">
            <v>104</v>
          </cell>
          <cell r="X2115">
            <v>20089</v>
          </cell>
        </row>
        <row r="2116">
          <cell r="P2116">
            <v>0</v>
          </cell>
          <cell r="Q2116">
            <v>0</v>
          </cell>
          <cell r="R2116">
            <v>0</v>
          </cell>
          <cell r="S2116" t="e">
            <v>#N/A</v>
          </cell>
          <cell r="T2116" t="e">
            <v>#N/A</v>
          </cell>
          <cell r="U2116" t="e">
            <v>#VALUE!</v>
          </cell>
          <cell r="V2116">
            <v>0</v>
          </cell>
          <cell r="W2116">
            <v>104</v>
          </cell>
          <cell r="X2116">
            <v>20089</v>
          </cell>
        </row>
        <row r="2117">
          <cell r="P2117">
            <v>0</v>
          </cell>
          <cell r="Q2117">
            <v>0</v>
          </cell>
          <cell r="R2117">
            <v>0</v>
          </cell>
          <cell r="S2117" t="e">
            <v>#N/A</v>
          </cell>
          <cell r="T2117" t="e">
            <v>#N/A</v>
          </cell>
          <cell r="U2117" t="e">
            <v>#VALUE!</v>
          </cell>
          <cell r="V2117">
            <v>0</v>
          </cell>
          <cell r="W2117">
            <v>104</v>
          </cell>
          <cell r="X2117">
            <v>20089</v>
          </cell>
        </row>
        <row r="2118">
          <cell r="P2118">
            <v>0</v>
          </cell>
          <cell r="Q2118">
            <v>0</v>
          </cell>
          <cell r="R2118">
            <v>0</v>
          </cell>
          <cell r="S2118" t="e">
            <v>#N/A</v>
          </cell>
          <cell r="T2118" t="e">
            <v>#N/A</v>
          </cell>
          <cell r="U2118" t="e">
            <v>#VALUE!</v>
          </cell>
          <cell r="V2118">
            <v>0</v>
          </cell>
          <cell r="W2118">
            <v>104</v>
          </cell>
          <cell r="X2118">
            <v>20089</v>
          </cell>
        </row>
        <row r="2119">
          <cell r="P2119">
            <v>0</v>
          </cell>
          <cell r="Q2119">
            <v>0</v>
          </cell>
          <cell r="R2119">
            <v>0</v>
          </cell>
          <cell r="S2119" t="e">
            <v>#N/A</v>
          </cell>
          <cell r="T2119" t="e">
            <v>#N/A</v>
          </cell>
          <cell r="U2119" t="e">
            <v>#VALUE!</v>
          </cell>
          <cell r="V2119">
            <v>0</v>
          </cell>
          <cell r="W2119">
            <v>104</v>
          </cell>
          <cell r="X2119">
            <v>20089</v>
          </cell>
        </row>
        <row r="2120">
          <cell r="P2120">
            <v>0</v>
          </cell>
          <cell r="Q2120">
            <v>0</v>
          </cell>
          <cell r="R2120">
            <v>0</v>
          </cell>
          <cell r="S2120" t="e">
            <v>#N/A</v>
          </cell>
          <cell r="T2120" t="e">
            <v>#N/A</v>
          </cell>
          <cell r="U2120" t="e">
            <v>#VALUE!</v>
          </cell>
          <cell r="V2120">
            <v>0</v>
          </cell>
          <cell r="W2120">
            <v>104</v>
          </cell>
          <cell r="X2120">
            <v>20089</v>
          </cell>
        </row>
        <row r="2121">
          <cell r="P2121">
            <v>0</v>
          </cell>
          <cell r="Q2121">
            <v>0</v>
          </cell>
          <cell r="R2121">
            <v>0</v>
          </cell>
          <cell r="S2121" t="e">
            <v>#N/A</v>
          </cell>
          <cell r="T2121" t="e">
            <v>#N/A</v>
          </cell>
          <cell r="U2121" t="e">
            <v>#VALUE!</v>
          </cell>
          <cell r="V2121">
            <v>0</v>
          </cell>
          <cell r="W2121">
            <v>104</v>
          </cell>
          <cell r="X2121">
            <v>20089</v>
          </cell>
        </row>
        <row r="2122">
          <cell r="P2122">
            <v>0</v>
          </cell>
          <cell r="Q2122">
            <v>0</v>
          </cell>
          <cell r="R2122">
            <v>0</v>
          </cell>
          <cell r="S2122" t="e">
            <v>#N/A</v>
          </cell>
          <cell r="T2122" t="e">
            <v>#N/A</v>
          </cell>
          <cell r="U2122" t="e">
            <v>#VALUE!</v>
          </cell>
          <cell r="V2122">
            <v>0</v>
          </cell>
          <cell r="W2122">
            <v>104</v>
          </cell>
          <cell r="X2122">
            <v>20089</v>
          </cell>
        </row>
        <row r="2123">
          <cell r="P2123">
            <v>0</v>
          </cell>
          <cell r="Q2123">
            <v>0</v>
          </cell>
          <cell r="R2123">
            <v>0</v>
          </cell>
          <cell r="S2123" t="e">
            <v>#N/A</v>
          </cell>
          <cell r="T2123" t="e">
            <v>#N/A</v>
          </cell>
          <cell r="U2123" t="e">
            <v>#VALUE!</v>
          </cell>
          <cell r="V2123">
            <v>0</v>
          </cell>
          <cell r="W2123">
            <v>104</v>
          </cell>
          <cell r="X2123">
            <v>20089</v>
          </cell>
        </row>
        <row r="2124">
          <cell r="P2124">
            <v>0</v>
          </cell>
          <cell r="Q2124">
            <v>0</v>
          </cell>
          <cell r="R2124">
            <v>0</v>
          </cell>
          <cell r="S2124" t="e">
            <v>#N/A</v>
          </cell>
          <cell r="T2124" t="e">
            <v>#N/A</v>
          </cell>
          <cell r="U2124" t="e">
            <v>#VALUE!</v>
          </cell>
          <cell r="V2124">
            <v>0</v>
          </cell>
          <cell r="W2124">
            <v>104</v>
          </cell>
          <cell r="X2124">
            <v>20089</v>
          </cell>
        </row>
        <row r="2125">
          <cell r="P2125">
            <v>0</v>
          </cell>
          <cell r="Q2125">
            <v>0</v>
          </cell>
          <cell r="R2125">
            <v>0</v>
          </cell>
          <cell r="S2125" t="e">
            <v>#N/A</v>
          </cell>
          <cell r="T2125" t="e">
            <v>#N/A</v>
          </cell>
          <cell r="U2125" t="e">
            <v>#VALUE!</v>
          </cell>
          <cell r="V2125">
            <v>0</v>
          </cell>
          <cell r="W2125">
            <v>104</v>
          </cell>
          <cell r="X2125">
            <v>20089</v>
          </cell>
        </row>
        <row r="2126">
          <cell r="P2126">
            <v>0</v>
          </cell>
          <cell r="Q2126">
            <v>0</v>
          </cell>
          <cell r="R2126">
            <v>0</v>
          </cell>
          <cell r="S2126" t="e">
            <v>#N/A</v>
          </cell>
          <cell r="T2126" t="e">
            <v>#N/A</v>
          </cell>
          <cell r="U2126" t="e">
            <v>#VALUE!</v>
          </cell>
          <cell r="V2126">
            <v>0</v>
          </cell>
          <cell r="W2126">
            <v>104</v>
          </cell>
          <cell r="X2126">
            <v>20089</v>
          </cell>
        </row>
        <row r="2127">
          <cell r="P2127">
            <v>0</v>
          </cell>
          <cell r="Q2127">
            <v>0</v>
          </cell>
          <cell r="R2127">
            <v>0</v>
          </cell>
          <cell r="S2127" t="e">
            <v>#N/A</v>
          </cell>
          <cell r="T2127" t="e">
            <v>#N/A</v>
          </cell>
          <cell r="U2127" t="e">
            <v>#VALUE!</v>
          </cell>
          <cell r="V2127">
            <v>0</v>
          </cell>
          <cell r="W2127">
            <v>104</v>
          </cell>
          <cell r="X2127">
            <v>20089</v>
          </cell>
        </row>
        <row r="2128">
          <cell r="P2128">
            <v>0</v>
          </cell>
          <cell r="Q2128">
            <v>0</v>
          </cell>
          <cell r="R2128">
            <v>0</v>
          </cell>
          <cell r="S2128" t="e">
            <v>#N/A</v>
          </cell>
          <cell r="T2128" t="e">
            <v>#N/A</v>
          </cell>
          <cell r="U2128" t="e">
            <v>#VALUE!</v>
          </cell>
          <cell r="V2128">
            <v>0</v>
          </cell>
          <cell r="W2128">
            <v>104</v>
          </cell>
          <cell r="X2128">
            <v>20089</v>
          </cell>
        </row>
        <row r="2129">
          <cell r="P2129">
            <v>0</v>
          </cell>
          <cell r="Q2129">
            <v>0</v>
          </cell>
          <cell r="R2129">
            <v>0</v>
          </cell>
          <cell r="S2129" t="e">
            <v>#N/A</v>
          </cell>
          <cell r="T2129" t="e">
            <v>#N/A</v>
          </cell>
          <cell r="U2129" t="e">
            <v>#VALUE!</v>
          </cell>
          <cell r="V2129">
            <v>0</v>
          </cell>
          <cell r="W2129">
            <v>104</v>
          </cell>
          <cell r="X2129">
            <v>20089</v>
          </cell>
        </row>
        <row r="2130">
          <cell r="P2130">
            <v>0</v>
          </cell>
          <cell r="Q2130">
            <v>0</v>
          </cell>
          <cell r="R2130">
            <v>0</v>
          </cell>
          <cell r="S2130" t="e">
            <v>#N/A</v>
          </cell>
          <cell r="T2130" t="e">
            <v>#N/A</v>
          </cell>
          <cell r="U2130" t="e">
            <v>#VALUE!</v>
          </cell>
          <cell r="V2130">
            <v>0</v>
          </cell>
          <cell r="W2130">
            <v>104</v>
          </cell>
          <cell r="X2130">
            <v>20089</v>
          </cell>
        </row>
        <row r="2131">
          <cell r="P2131">
            <v>0</v>
          </cell>
          <cell r="Q2131">
            <v>0</v>
          </cell>
          <cell r="R2131">
            <v>0</v>
          </cell>
          <cell r="S2131" t="e">
            <v>#N/A</v>
          </cell>
          <cell r="T2131" t="e">
            <v>#N/A</v>
          </cell>
          <cell r="U2131" t="e">
            <v>#VALUE!</v>
          </cell>
          <cell r="V2131">
            <v>0</v>
          </cell>
          <cell r="W2131">
            <v>104</v>
          </cell>
          <cell r="X2131">
            <v>20089</v>
          </cell>
        </row>
        <row r="2132">
          <cell r="P2132">
            <v>0</v>
          </cell>
          <cell r="Q2132">
            <v>0</v>
          </cell>
          <cell r="R2132">
            <v>0</v>
          </cell>
          <cell r="S2132" t="e">
            <v>#N/A</v>
          </cell>
          <cell r="T2132" t="e">
            <v>#N/A</v>
          </cell>
          <cell r="U2132" t="e">
            <v>#VALUE!</v>
          </cell>
          <cell r="V2132">
            <v>0</v>
          </cell>
          <cell r="W2132">
            <v>104</v>
          </cell>
          <cell r="X2132">
            <v>20089</v>
          </cell>
        </row>
        <row r="2133">
          <cell r="P2133">
            <v>0</v>
          </cell>
          <cell r="Q2133">
            <v>0</v>
          </cell>
          <cell r="R2133">
            <v>0</v>
          </cell>
          <cell r="S2133" t="e">
            <v>#N/A</v>
          </cell>
          <cell r="T2133" t="e">
            <v>#N/A</v>
          </cell>
          <cell r="U2133" t="e">
            <v>#VALUE!</v>
          </cell>
          <cell r="V2133">
            <v>0</v>
          </cell>
          <cell r="W2133">
            <v>104</v>
          </cell>
          <cell r="X2133">
            <v>20089</v>
          </cell>
        </row>
        <row r="2134">
          <cell r="P2134">
            <v>0</v>
          </cell>
          <cell r="Q2134">
            <v>0</v>
          </cell>
          <cell r="R2134">
            <v>0</v>
          </cell>
          <cell r="S2134" t="e">
            <v>#N/A</v>
          </cell>
          <cell r="T2134" t="e">
            <v>#N/A</v>
          </cell>
          <cell r="U2134" t="e">
            <v>#VALUE!</v>
          </cell>
          <cell r="V2134">
            <v>0</v>
          </cell>
          <cell r="W2134">
            <v>104</v>
          </cell>
          <cell r="X2134">
            <v>20089</v>
          </cell>
        </row>
        <row r="2135">
          <cell r="P2135">
            <v>0</v>
          </cell>
          <cell r="Q2135">
            <v>0</v>
          </cell>
          <cell r="R2135">
            <v>0</v>
          </cell>
          <cell r="S2135" t="e">
            <v>#N/A</v>
          </cell>
          <cell r="T2135" t="e">
            <v>#N/A</v>
          </cell>
          <cell r="U2135" t="e">
            <v>#VALUE!</v>
          </cell>
          <cell r="V2135">
            <v>0</v>
          </cell>
          <cell r="W2135">
            <v>104</v>
          </cell>
          <cell r="X2135">
            <v>20089</v>
          </cell>
        </row>
        <row r="2136">
          <cell r="P2136">
            <v>0</v>
          </cell>
          <cell r="Q2136">
            <v>0</v>
          </cell>
          <cell r="R2136">
            <v>0</v>
          </cell>
          <cell r="S2136" t="e">
            <v>#N/A</v>
          </cell>
          <cell r="T2136" t="e">
            <v>#N/A</v>
          </cell>
          <cell r="U2136" t="e">
            <v>#VALUE!</v>
          </cell>
          <cell r="V2136">
            <v>0</v>
          </cell>
          <cell r="W2136">
            <v>104</v>
          </cell>
          <cell r="X2136">
            <v>20089</v>
          </cell>
        </row>
        <row r="2137">
          <cell r="P2137">
            <v>0</v>
          </cell>
          <cell r="Q2137">
            <v>0</v>
          </cell>
          <cell r="R2137">
            <v>0</v>
          </cell>
          <cell r="S2137" t="e">
            <v>#N/A</v>
          </cell>
          <cell r="T2137" t="e">
            <v>#N/A</v>
          </cell>
          <cell r="U2137" t="e">
            <v>#VALUE!</v>
          </cell>
          <cell r="V2137">
            <v>0</v>
          </cell>
          <cell r="W2137">
            <v>104</v>
          </cell>
          <cell r="X2137">
            <v>20089</v>
          </cell>
        </row>
        <row r="2138">
          <cell r="P2138">
            <v>0</v>
          </cell>
          <cell r="Q2138">
            <v>0</v>
          </cell>
          <cell r="R2138">
            <v>0</v>
          </cell>
          <cell r="S2138" t="e">
            <v>#N/A</v>
          </cell>
          <cell r="T2138" t="e">
            <v>#N/A</v>
          </cell>
          <cell r="U2138" t="e">
            <v>#VALUE!</v>
          </cell>
          <cell r="V2138">
            <v>0</v>
          </cell>
          <cell r="W2138">
            <v>104</v>
          </cell>
          <cell r="X2138">
            <v>20089</v>
          </cell>
        </row>
        <row r="2139">
          <cell r="P2139">
            <v>0</v>
          </cell>
          <cell r="Q2139">
            <v>0</v>
          </cell>
          <cell r="R2139">
            <v>0</v>
          </cell>
          <cell r="S2139" t="e">
            <v>#N/A</v>
          </cell>
          <cell r="T2139" t="e">
            <v>#N/A</v>
          </cell>
          <cell r="U2139" t="e">
            <v>#VALUE!</v>
          </cell>
          <cell r="V2139">
            <v>0</v>
          </cell>
          <cell r="W2139">
            <v>104</v>
          </cell>
          <cell r="X2139">
            <v>20089</v>
          </cell>
        </row>
        <row r="2140">
          <cell r="P2140">
            <v>0</v>
          </cell>
          <cell r="Q2140">
            <v>0</v>
          </cell>
          <cell r="R2140">
            <v>0</v>
          </cell>
          <cell r="S2140" t="e">
            <v>#N/A</v>
          </cell>
          <cell r="T2140" t="e">
            <v>#N/A</v>
          </cell>
          <cell r="U2140" t="e">
            <v>#VALUE!</v>
          </cell>
          <cell r="V2140">
            <v>0</v>
          </cell>
          <cell r="W2140">
            <v>104</v>
          </cell>
          <cell r="X2140">
            <v>20089</v>
          </cell>
        </row>
        <row r="2141">
          <cell r="P2141">
            <v>0</v>
          </cell>
          <cell r="Q2141">
            <v>0</v>
          </cell>
          <cell r="R2141">
            <v>0</v>
          </cell>
          <cell r="S2141" t="e">
            <v>#N/A</v>
          </cell>
          <cell r="T2141" t="e">
            <v>#N/A</v>
          </cell>
          <cell r="U2141" t="e">
            <v>#VALUE!</v>
          </cell>
          <cell r="V2141">
            <v>0</v>
          </cell>
          <cell r="W2141">
            <v>104</v>
          </cell>
          <cell r="X2141">
            <v>20089</v>
          </cell>
        </row>
        <row r="2142">
          <cell r="P2142">
            <v>0</v>
          </cell>
          <cell r="Q2142">
            <v>0</v>
          </cell>
          <cell r="R2142">
            <v>0</v>
          </cell>
          <cell r="S2142" t="e">
            <v>#N/A</v>
          </cell>
          <cell r="T2142" t="e">
            <v>#N/A</v>
          </cell>
          <cell r="U2142" t="e">
            <v>#VALUE!</v>
          </cell>
          <cell r="V2142">
            <v>0</v>
          </cell>
          <cell r="W2142">
            <v>104</v>
          </cell>
          <cell r="X2142">
            <v>20089</v>
          </cell>
        </row>
        <row r="2143">
          <cell r="P2143">
            <v>0</v>
          </cell>
          <cell r="Q2143">
            <v>0</v>
          </cell>
          <cell r="R2143">
            <v>0</v>
          </cell>
          <cell r="S2143" t="e">
            <v>#N/A</v>
          </cell>
          <cell r="T2143" t="e">
            <v>#N/A</v>
          </cell>
          <cell r="U2143" t="e">
            <v>#VALUE!</v>
          </cell>
          <cell r="V2143">
            <v>0</v>
          </cell>
          <cell r="W2143">
            <v>104</v>
          </cell>
          <cell r="X2143">
            <v>20089</v>
          </cell>
        </row>
        <row r="2144">
          <cell r="P2144">
            <v>0</v>
          </cell>
          <cell r="Q2144">
            <v>0</v>
          </cell>
          <cell r="R2144">
            <v>0</v>
          </cell>
          <cell r="S2144" t="e">
            <v>#N/A</v>
          </cell>
          <cell r="T2144" t="e">
            <v>#N/A</v>
          </cell>
          <cell r="U2144" t="e">
            <v>#VALUE!</v>
          </cell>
          <cell r="V2144">
            <v>0</v>
          </cell>
          <cell r="W2144">
            <v>104</v>
          </cell>
          <cell r="X2144">
            <v>20089</v>
          </cell>
        </row>
        <row r="2145">
          <cell r="P2145">
            <v>0</v>
          </cell>
          <cell r="Q2145">
            <v>0</v>
          </cell>
          <cell r="R2145">
            <v>0</v>
          </cell>
          <cell r="S2145" t="e">
            <v>#N/A</v>
          </cell>
          <cell r="T2145" t="e">
            <v>#N/A</v>
          </cell>
          <cell r="U2145" t="e">
            <v>#VALUE!</v>
          </cell>
          <cell r="V2145">
            <v>0</v>
          </cell>
          <cell r="W2145">
            <v>104</v>
          </cell>
          <cell r="X2145">
            <v>20089</v>
          </cell>
        </row>
        <row r="2146">
          <cell r="P2146">
            <v>0</v>
          </cell>
          <cell r="Q2146">
            <v>0</v>
          </cell>
          <cell r="R2146">
            <v>0</v>
          </cell>
          <cell r="S2146" t="e">
            <v>#N/A</v>
          </cell>
          <cell r="T2146" t="e">
            <v>#N/A</v>
          </cell>
          <cell r="U2146" t="e">
            <v>#VALUE!</v>
          </cell>
          <cell r="V2146">
            <v>0</v>
          </cell>
          <cell r="W2146">
            <v>104</v>
          </cell>
          <cell r="X2146">
            <v>20089</v>
          </cell>
        </row>
        <row r="2147">
          <cell r="P2147">
            <v>0</v>
          </cell>
          <cell r="Q2147">
            <v>0</v>
          </cell>
          <cell r="R2147">
            <v>0</v>
          </cell>
          <cell r="S2147" t="e">
            <v>#N/A</v>
          </cell>
          <cell r="T2147" t="e">
            <v>#N/A</v>
          </cell>
          <cell r="U2147" t="e">
            <v>#VALUE!</v>
          </cell>
          <cell r="V2147">
            <v>0</v>
          </cell>
          <cell r="W2147">
            <v>104</v>
          </cell>
          <cell r="X2147">
            <v>20089</v>
          </cell>
        </row>
        <row r="2148">
          <cell r="P2148">
            <v>0</v>
          </cell>
          <cell r="Q2148">
            <v>0</v>
          </cell>
          <cell r="R2148">
            <v>0</v>
          </cell>
          <cell r="S2148" t="e">
            <v>#N/A</v>
          </cell>
          <cell r="T2148" t="e">
            <v>#N/A</v>
          </cell>
          <cell r="U2148" t="e">
            <v>#VALUE!</v>
          </cell>
          <cell r="V2148">
            <v>0</v>
          </cell>
          <cell r="W2148">
            <v>104</v>
          </cell>
          <cell r="X2148">
            <v>20089</v>
          </cell>
        </row>
        <row r="2149">
          <cell r="P2149">
            <v>0</v>
          </cell>
          <cell r="Q2149">
            <v>0</v>
          </cell>
          <cell r="R2149">
            <v>0</v>
          </cell>
          <cell r="S2149" t="e">
            <v>#N/A</v>
          </cell>
          <cell r="T2149" t="e">
            <v>#N/A</v>
          </cell>
          <cell r="U2149" t="e">
            <v>#VALUE!</v>
          </cell>
          <cell r="V2149">
            <v>0</v>
          </cell>
          <cell r="W2149">
            <v>104</v>
          </cell>
          <cell r="X2149">
            <v>20089</v>
          </cell>
        </row>
        <row r="2150">
          <cell r="P2150">
            <v>0</v>
          </cell>
          <cell r="Q2150">
            <v>0</v>
          </cell>
          <cell r="R2150">
            <v>0</v>
          </cell>
          <cell r="S2150" t="e">
            <v>#N/A</v>
          </cell>
          <cell r="T2150" t="e">
            <v>#N/A</v>
          </cell>
          <cell r="U2150" t="e">
            <v>#VALUE!</v>
          </cell>
          <cell r="V2150">
            <v>0</v>
          </cell>
          <cell r="W2150">
            <v>104</v>
          </cell>
          <cell r="X2150">
            <v>20089</v>
          </cell>
        </row>
        <row r="2151">
          <cell r="P2151">
            <v>0</v>
          </cell>
          <cell r="Q2151">
            <v>0</v>
          </cell>
          <cell r="R2151">
            <v>0</v>
          </cell>
          <cell r="S2151" t="e">
            <v>#N/A</v>
          </cell>
          <cell r="T2151" t="e">
            <v>#N/A</v>
          </cell>
          <cell r="U2151" t="e">
            <v>#VALUE!</v>
          </cell>
          <cell r="V2151">
            <v>0</v>
          </cell>
          <cell r="W2151">
            <v>104</v>
          </cell>
          <cell r="X2151">
            <v>20089</v>
          </cell>
        </row>
        <row r="2152">
          <cell r="P2152">
            <v>0</v>
          </cell>
          <cell r="Q2152">
            <v>0</v>
          </cell>
          <cell r="R2152">
            <v>0</v>
          </cell>
          <cell r="S2152" t="e">
            <v>#N/A</v>
          </cell>
          <cell r="T2152" t="e">
            <v>#N/A</v>
          </cell>
          <cell r="U2152" t="e">
            <v>#VALUE!</v>
          </cell>
          <cell r="V2152">
            <v>0</v>
          </cell>
          <cell r="W2152">
            <v>104</v>
          </cell>
          <cell r="X2152">
            <v>20089</v>
          </cell>
        </row>
        <row r="2153">
          <cell r="P2153">
            <v>0</v>
          </cell>
          <cell r="Q2153">
            <v>0</v>
          </cell>
          <cell r="R2153">
            <v>0</v>
          </cell>
          <cell r="S2153" t="e">
            <v>#N/A</v>
          </cell>
          <cell r="T2153" t="e">
            <v>#N/A</v>
          </cell>
          <cell r="U2153" t="e">
            <v>#VALUE!</v>
          </cell>
          <cell r="V2153">
            <v>0</v>
          </cell>
          <cell r="W2153">
            <v>104</v>
          </cell>
          <cell r="X2153">
            <v>20089</v>
          </cell>
        </row>
        <row r="2154">
          <cell r="P2154">
            <v>0</v>
          </cell>
          <cell r="Q2154">
            <v>0</v>
          </cell>
          <cell r="R2154">
            <v>0</v>
          </cell>
          <cell r="S2154" t="e">
            <v>#N/A</v>
          </cell>
          <cell r="T2154" t="e">
            <v>#N/A</v>
          </cell>
          <cell r="U2154" t="e">
            <v>#VALUE!</v>
          </cell>
          <cell r="V2154">
            <v>0</v>
          </cell>
          <cell r="W2154">
            <v>104</v>
          </cell>
          <cell r="X2154">
            <v>20089</v>
          </cell>
        </row>
        <row r="2155">
          <cell r="P2155">
            <v>0</v>
          </cell>
          <cell r="Q2155">
            <v>0</v>
          </cell>
          <cell r="R2155">
            <v>0</v>
          </cell>
          <cell r="S2155" t="e">
            <v>#N/A</v>
          </cell>
          <cell r="T2155" t="e">
            <v>#N/A</v>
          </cell>
          <cell r="U2155" t="e">
            <v>#VALUE!</v>
          </cell>
          <cell r="V2155">
            <v>0</v>
          </cell>
          <cell r="W2155">
            <v>104</v>
          </cell>
          <cell r="X2155">
            <v>20089</v>
          </cell>
        </row>
        <row r="2156">
          <cell r="P2156">
            <v>0</v>
          </cell>
          <cell r="Q2156">
            <v>0</v>
          </cell>
          <cell r="R2156">
            <v>0</v>
          </cell>
          <cell r="S2156" t="e">
            <v>#N/A</v>
          </cell>
          <cell r="T2156" t="e">
            <v>#N/A</v>
          </cell>
          <cell r="U2156" t="e">
            <v>#VALUE!</v>
          </cell>
          <cell r="V2156">
            <v>0</v>
          </cell>
          <cell r="W2156">
            <v>104</v>
          </cell>
          <cell r="X2156">
            <v>20089</v>
          </cell>
        </row>
        <row r="2157">
          <cell r="P2157">
            <v>0</v>
          </cell>
          <cell r="Q2157">
            <v>0</v>
          </cell>
          <cell r="R2157">
            <v>0</v>
          </cell>
          <cell r="S2157" t="e">
            <v>#N/A</v>
          </cell>
          <cell r="T2157" t="e">
            <v>#N/A</v>
          </cell>
          <cell r="U2157" t="e">
            <v>#VALUE!</v>
          </cell>
          <cell r="V2157">
            <v>0</v>
          </cell>
          <cell r="W2157">
            <v>104</v>
          </cell>
          <cell r="X2157">
            <v>20089</v>
          </cell>
        </row>
        <row r="2158">
          <cell r="P2158">
            <v>0</v>
          </cell>
          <cell r="Q2158">
            <v>0</v>
          </cell>
          <cell r="R2158">
            <v>0</v>
          </cell>
          <cell r="S2158" t="e">
            <v>#N/A</v>
          </cell>
          <cell r="T2158" t="e">
            <v>#N/A</v>
          </cell>
          <cell r="U2158" t="e">
            <v>#VALUE!</v>
          </cell>
          <cell r="V2158">
            <v>0</v>
          </cell>
          <cell r="W2158">
            <v>104</v>
          </cell>
          <cell r="X2158">
            <v>20089</v>
          </cell>
        </row>
        <row r="2159">
          <cell r="P2159">
            <v>0</v>
          </cell>
          <cell r="Q2159">
            <v>0</v>
          </cell>
          <cell r="R2159">
            <v>0</v>
          </cell>
          <cell r="S2159" t="e">
            <v>#N/A</v>
          </cell>
          <cell r="T2159" t="e">
            <v>#N/A</v>
          </cell>
          <cell r="U2159" t="e">
            <v>#VALUE!</v>
          </cell>
          <cell r="V2159">
            <v>0</v>
          </cell>
          <cell r="W2159">
            <v>104</v>
          </cell>
          <cell r="X2159">
            <v>20089</v>
          </cell>
        </row>
        <row r="2160">
          <cell r="P2160">
            <v>0</v>
          </cell>
          <cell r="Q2160">
            <v>0</v>
          </cell>
          <cell r="R2160">
            <v>0</v>
          </cell>
          <cell r="S2160" t="e">
            <v>#N/A</v>
          </cell>
          <cell r="T2160" t="e">
            <v>#N/A</v>
          </cell>
          <cell r="U2160" t="e">
            <v>#VALUE!</v>
          </cell>
          <cell r="V2160">
            <v>0</v>
          </cell>
          <cell r="W2160">
            <v>104</v>
          </cell>
          <cell r="X2160">
            <v>20089</v>
          </cell>
        </row>
        <row r="2161">
          <cell r="P2161">
            <v>0</v>
          </cell>
          <cell r="Q2161">
            <v>0</v>
          </cell>
          <cell r="R2161">
            <v>0</v>
          </cell>
          <cell r="S2161" t="e">
            <v>#N/A</v>
          </cell>
          <cell r="T2161" t="e">
            <v>#N/A</v>
          </cell>
          <cell r="U2161" t="e">
            <v>#VALUE!</v>
          </cell>
          <cell r="V2161">
            <v>0</v>
          </cell>
          <cell r="W2161">
            <v>104</v>
          </cell>
          <cell r="X2161">
            <v>20089</v>
          </cell>
        </row>
        <row r="2162">
          <cell r="P2162">
            <v>0</v>
          </cell>
          <cell r="Q2162">
            <v>0</v>
          </cell>
          <cell r="R2162">
            <v>0</v>
          </cell>
          <cell r="S2162" t="e">
            <v>#N/A</v>
          </cell>
          <cell r="T2162" t="e">
            <v>#N/A</v>
          </cell>
          <cell r="U2162" t="e">
            <v>#VALUE!</v>
          </cell>
          <cell r="V2162">
            <v>0</v>
          </cell>
          <cell r="W2162">
            <v>104</v>
          </cell>
          <cell r="X2162">
            <v>20089</v>
          </cell>
        </row>
        <row r="2163">
          <cell r="P2163">
            <v>0</v>
          </cell>
          <cell r="Q2163">
            <v>0</v>
          </cell>
          <cell r="R2163">
            <v>0</v>
          </cell>
          <cell r="S2163" t="e">
            <v>#N/A</v>
          </cell>
          <cell r="T2163" t="e">
            <v>#N/A</v>
          </cell>
          <cell r="U2163" t="e">
            <v>#VALUE!</v>
          </cell>
          <cell r="V2163">
            <v>0</v>
          </cell>
          <cell r="W2163">
            <v>104</v>
          </cell>
          <cell r="X2163">
            <v>20089</v>
          </cell>
        </row>
        <row r="2164">
          <cell r="P2164">
            <v>0</v>
          </cell>
          <cell r="Q2164">
            <v>0</v>
          </cell>
          <cell r="R2164">
            <v>0</v>
          </cell>
          <cell r="S2164" t="e">
            <v>#N/A</v>
          </cell>
          <cell r="T2164" t="e">
            <v>#N/A</v>
          </cell>
          <cell r="U2164" t="e">
            <v>#VALUE!</v>
          </cell>
          <cell r="V2164">
            <v>0</v>
          </cell>
          <cell r="W2164">
            <v>104</v>
          </cell>
          <cell r="X2164">
            <v>20089</v>
          </cell>
        </row>
        <row r="2165">
          <cell r="P2165">
            <v>0</v>
          </cell>
          <cell r="Q2165">
            <v>0</v>
          </cell>
          <cell r="R2165">
            <v>0</v>
          </cell>
          <cell r="S2165" t="e">
            <v>#N/A</v>
          </cell>
          <cell r="T2165" t="e">
            <v>#N/A</v>
          </cell>
          <cell r="U2165" t="e">
            <v>#VALUE!</v>
          </cell>
          <cell r="V2165">
            <v>0</v>
          </cell>
          <cell r="W2165">
            <v>104</v>
          </cell>
          <cell r="X2165">
            <v>20089</v>
          </cell>
        </row>
        <row r="2166">
          <cell r="P2166">
            <v>0</v>
          </cell>
          <cell r="Q2166">
            <v>0</v>
          </cell>
          <cell r="R2166">
            <v>0</v>
          </cell>
          <cell r="S2166" t="e">
            <v>#N/A</v>
          </cell>
          <cell r="T2166" t="e">
            <v>#N/A</v>
          </cell>
          <cell r="U2166" t="e">
            <v>#VALUE!</v>
          </cell>
          <cell r="V2166">
            <v>0</v>
          </cell>
          <cell r="W2166">
            <v>104</v>
          </cell>
          <cell r="X2166">
            <v>20089</v>
          </cell>
        </row>
        <row r="2167">
          <cell r="P2167">
            <v>0</v>
          </cell>
          <cell r="Q2167">
            <v>0</v>
          </cell>
          <cell r="R2167">
            <v>0</v>
          </cell>
          <cell r="S2167" t="e">
            <v>#N/A</v>
          </cell>
          <cell r="T2167" t="e">
            <v>#N/A</v>
          </cell>
          <cell r="U2167" t="e">
            <v>#VALUE!</v>
          </cell>
          <cell r="V2167">
            <v>0</v>
          </cell>
          <cell r="W2167">
            <v>104</v>
          </cell>
          <cell r="X2167">
            <v>20089</v>
          </cell>
        </row>
        <row r="2168">
          <cell r="P2168">
            <v>0</v>
          </cell>
          <cell r="Q2168">
            <v>0</v>
          </cell>
          <cell r="R2168">
            <v>0</v>
          </cell>
          <cell r="S2168" t="e">
            <v>#N/A</v>
          </cell>
          <cell r="T2168" t="e">
            <v>#N/A</v>
          </cell>
          <cell r="U2168" t="e">
            <v>#VALUE!</v>
          </cell>
          <cell r="V2168">
            <v>0</v>
          </cell>
          <cell r="W2168">
            <v>104</v>
          </cell>
          <cell r="X2168">
            <v>20089</v>
          </cell>
        </row>
        <row r="2169">
          <cell r="P2169">
            <v>0</v>
          </cell>
          <cell r="Q2169">
            <v>0</v>
          </cell>
          <cell r="R2169">
            <v>0</v>
          </cell>
          <cell r="S2169" t="e">
            <v>#N/A</v>
          </cell>
          <cell r="T2169" t="e">
            <v>#N/A</v>
          </cell>
          <cell r="U2169" t="e">
            <v>#VALUE!</v>
          </cell>
          <cell r="V2169">
            <v>0</v>
          </cell>
          <cell r="W2169">
            <v>104</v>
          </cell>
          <cell r="X2169">
            <v>20089</v>
          </cell>
        </row>
        <row r="2170">
          <cell r="P2170">
            <v>0</v>
          </cell>
          <cell r="Q2170">
            <v>0</v>
          </cell>
          <cell r="R2170">
            <v>0</v>
          </cell>
          <cell r="S2170" t="e">
            <v>#N/A</v>
          </cell>
          <cell r="T2170" t="e">
            <v>#N/A</v>
          </cell>
          <cell r="U2170" t="e">
            <v>#VALUE!</v>
          </cell>
          <cell r="V2170">
            <v>0</v>
          </cell>
          <cell r="W2170">
            <v>104</v>
          </cell>
          <cell r="X2170">
            <v>20089</v>
          </cell>
        </row>
        <row r="2171">
          <cell r="P2171">
            <v>0</v>
          </cell>
          <cell r="Q2171">
            <v>0</v>
          </cell>
          <cell r="R2171">
            <v>0</v>
          </cell>
          <cell r="S2171" t="e">
            <v>#N/A</v>
          </cell>
          <cell r="T2171" t="e">
            <v>#N/A</v>
          </cell>
          <cell r="U2171" t="e">
            <v>#VALUE!</v>
          </cell>
          <cell r="V2171">
            <v>0</v>
          </cell>
          <cell r="W2171">
            <v>104</v>
          </cell>
          <cell r="X2171">
            <v>20089</v>
          </cell>
        </row>
        <row r="2172">
          <cell r="P2172">
            <v>0</v>
          </cell>
          <cell r="Q2172">
            <v>0</v>
          </cell>
          <cell r="R2172">
            <v>0</v>
          </cell>
          <cell r="S2172" t="e">
            <v>#N/A</v>
          </cell>
          <cell r="T2172" t="e">
            <v>#N/A</v>
          </cell>
          <cell r="U2172" t="e">
            <v>#VALUE!</v>
          </cell>
          <cell r="V2172">
            <v>0</v>
          </cell>
          <cell r="W2172">
            <v>104</v>
          </cell>
          <cell r="X2172">
            <v>20089</v>
          </cell>
        </row>
        <row r="2173">
          <cell r="P2173">
            <v>0</v>
          </cell>
          <cell r="Q2173">
            <v>0</v>
          </cell>
          <cell r="R2173">
            <v>0</v>
          </cell>
          <cell r="S2173" t="e">
            <v>#N/A</v>
          </cell>
          <cell r="T2173" t="e">
            <v>#N/A</v>
          </cell>
          <cell r="U2173" t="e">
            <v>#VALUE!</v>
          </cell>
          <cell r="V2173">
            <v>0</v>
          </cell>
          <cell r="W2173">
            <v>104</v>
          </cell>
          <cell r="X2173">
            <v>20089</v>
          </cell>
        </row>
        <row r="2174">
          <cell r="P2174">
            <v>0</v>
          </cell>
          <cell r="Q2174">
            <v>0</v>
          </cell>
          <cell r="R2174">
            <v>0</v>
          </cell>
          <cell r="S2174" t="e">
            <v>#N/A</v>
          </cell>
          <cell r="T2174" t="e">
            <v>#N/A</v>
          </cell>
          <cell r="U2174" t="e">
            <v>#VALUE!</v>
          </cell>
          <cell r="V2174">
            <v>0</v>
          </cell>
          <cell r="W2174">
            <v>104</v>
          </cell>
          <cell r="X2174">
            <v>20089</v>
          </cell>
        </row>
        <row r="2175">
          <cell r="P2175">
            <v>0</v>
          </cell>
          <cell r="Q2175">
            <v>0</v>
          </cell>
          <cell r="R2175">
            <v>0</v>
          </cell>
          <cell r="S2175" t="e">
            <v>#N/A</v>
          </cell>
          <cell r="T2175" t="e">
            <v>#N/A</v>
          </cell>
          <cell r="U2175" t="e">
            <v>#VALUE!</v>
          </cell>
          <cell r="V2175">
            <v>0</v>
          </cell>
          <cell r="W2175">
            <v>104</v>
          </cell>
          <cell r="X2175">
            <v>20089</v>
          </cell>
        </row>
        <row r="2176">
          <cell r="P2176">
            <v>0</v>
          </cell>
          <cell r="Q2176">
            <v>0</v>
          </cell>
          <cell r="R2176">
            <v>0</v>
          </cell>
          <cell r="S2176" t="e">
            <v>#N/A</v>
          </cell>
          <cell r="T2176" t="e">
            <v>#N/A</v>
          </cell>
          <cell r="U2176" t="e">
            <v>#VALUE!</v>
          </cell>
          <cell r="V2176">
            <v>0</v>
          </cell>
          <cell r="W2176">
            <v>104</v>
          </cell>
          <cell r="X2176">
            <v>20089</v>
          </cell>
        </row>
        <row r="2177">
          <cell r="P2177">
            <v>0</v>
          </cell>
          <cell r="Q2177">
            <v>0</v>
          </cell>
          <cell r="R2177">
            <v>0</v>
          </cell>
          <cell r="S2177" t="e">
            <v>#N/A</v>
          </cell>
          <cell r="T2177" t="e">
            <v>#N/A</v>
          </cell>
          <cell r="U2177" t="e">
            <v>#VALUE!</v>
          </cell>
          <cell r="V2177">
            <v>0</v>
          </cell>
          <cell r="W2177">
            <v>104</v>
          </cell>
          <cell r="X2177">
            <v>20089</v>
          </cell>
        </row>
        <row r="2178">
          <cell r="P2178">
            <v>0</v>
          </cell>
          <cell r="Q2178">
            <v>0</v>
          </cell>
          <cell r="R2178">
            <v>0</v>
          </cell>
          <cell r="S2178" t="e">
            <v>#N/A</v>
          </cell>
          <cell r="T2178" t="e">
            <v>#N/A</v>
          </cell>
          <cell r="U2178" t="e">
            <v>#VALUE!</v>
          </cell>
          <cell r="V2178">
            <v>0</v>
          </cell>
          <cell r="W2178">
            <v>104</v>
          </cell>
          <cell r="X2178">
            <v>20089</v>
          </cell>
        </row>
        <row r="2179">
          <cell r="P2179">
            <v>0</v>
          </cell>
          <cell r="Q2179">
            <v>0</v>
          </cell>
          <cell r="R2179">
            <v>0</v>
          </cell>
          <cell r="S2179" t="e">
            <v>#N/A</v>
          </cell>
          <cell r="T2179" t="e">
            <v>#N/A</v>
          </cell>
          <cell r="U2179" t="e">
            <v>#VALUE!</v>
          </cell>
          <cell r="V2179">
            <v>0</v>
          </cell>
          <cell r="W2179">
            <v>104</v>
          </cell>
          <cell r="X2179">
            <v>20089</v>
          </cell>
        </row>
        <row r="2180">
          <cell r="P2180">
            <v>0</v>
          </cell>
          <cell r="Q2180">
            <v>0</v>
          </cell>
          <cell r="R2180">
            <v>0</v>
          </cell>
          <cell r="S2180" t="e">
            <v>#N/A</v>
          </cell>
          <cell r="T2180" t="e">
            <v>#N/A</v>
          </cell>
          <cell r="U2180" t="e">
            <v>#VALUE!</v>
          </cell>
          <cell r="V2180">
            <v>0</v>
          </cell>
          <cell r="W2180">
            <v>104</v>
          </cell>
          <cell r="X2180">
            <v>20089</v>
          </cell>
        </row>
        <row r="2181">
          <cell r="P2181">
            <v>0</v>
          </cell>
          <cell r="Q2181">
            <v>0</v>
          </cell>
          <cell r="R2181">
            <v>0</v>
          </cell>
          <cell r="S2181" t="e">
            <v>#N/A</v>
          </cell>
          <cell r="T2181" t="e">
            <v>#N/A</v>
          </cell>
          <cell r="U2181" t="e">
            <v>#VALUE!</v>
          </cell>
          <cell r="V2181">
            <v>0</v>
          </cell>
          <cell r="W2181">
            <v>104</v>
          </cell>
          <cell r="X2181">
            <v>20089</v>
          </cell>
        </row>
        <row r="2182">
          <cell r="P2182">
            <v>0</v>
          </cell>
          <cell r="Q2182">
            <v>0</v>
          </cell>
          <cell r="R2182">
            <v>0</v>
          </cell>
          <cell r="S2182" t="e">
            <v>#N/A</v>
          </cell>
          <cell r="T2182" t="e">
            <v>#N/A</v>
          </cell>
          <cell r="U2182" t="e">
            <v>#VALUE!</v>
          </cell>
          <cell r="V2182">
            <v>0</v>
          </cell>
          <cell r="W2182">
            <v>104</v>
          </cell>
          <cell r="X2182">
            <v>20089</v>
          </cell>
        </row>
        <row r="2183">
          <cell r="P2183">
            <v>0</v>
          </cell>
          <cell r="Q2183">
            <v>0</v>
          </cell>
          <cell r="R2183">
            <v>0</v>
          </cell>
          <cell r="S2183" t="e">
            <v>#N/A</v>
          </cell>
          <cell r="T2183" t="e">
            <v>#N/A</v>
          </cell>
          <cell r="U2183" t="e">
            <v>#VALUE!</v>
          </cell>
          <cell r="V2183">
            <v>0</v>
          </cell>
          <cell r="W2183">
            <v>104</v>
          </cell>
          <cell r="X2183">
            <v>20089</v>
          </cell>
        </row>
        <row r="2184">
          <cell r="P2184">
            <v>0</v>
          </cell>
          <cell r="Q2184">
            <v>0</v>
          </cell>
          <cell r="R2184">
            <v>0</v>
          </cell>
          <cell r="S2184" t="e">
            <v>#N/A</v>
          </cell>
          <cell r="T2184" t="e">
            <v>#N/A</v>
          </cell>
          <cell r="U2184" t="e">
            <v>#VALUE!</v>
          </cell>
          <cell r="V2184">
            <v>0</v>
          </cell>
          <cell r="W2184">
            <v>104</v>
          </cell>
          <cell r="X2184">
            <v>20089</v>
          </cell>
        </row>
        <row r="2185">
          <cell r="P2185">
            <v>0</v>
          </cell>
          <cell r="Q2185">
            <v>0</v>
          </cell>
          <cell r="R2185">
            <v>0</v>
          </cell>
          <cell r="S2185" t="e">
            <v>#N/A</v>
          </cell>
          <cell r="T2185" t="e">
            <v>#N/A</v>
          </cell>
          <cell r="U2185" t="e">
            <v>#VALUE!</v>
          </cell>
          <cell r="V2185">
            <v>0</v>
          </cell>
          <cell r="W2185">
            <v>104</v>
          </cell>
          <cell r="X2185">
            <v>20089</v>
          </cell>
        </row>
        <row r="2186">
          <cell r="P2186">
            <v>0</v>
          </cell>
          <cell r="Q2186">
            <v>0</v>
          </cell>
          <cell r="R2186">
            <v>0</v>
          </cell>
          <cell r="S2186" t="e">
            <v>#N/A</v>
          </cell>
          <cell r="T2186" t="e">
            <v>#N/A</v>
          </cell>
          <cell r="U2186" t="e">
            <v>#VALUE!</v>
          </cell>
          <cell r="V2186">
            <v>0</v>
          </cell>
          <cell r="W2186">
            <v>104</v>
          </cell>
          <cell r="X2186">
            <v>20089</v>
          </cell>
        </row>
        <row r="2187">
          <cell r="P2187">
            <v>0</v>
          </cell>
          <cell r="Q2187">
            <v>0</v>
          </cell>
          <cell r="R2187">
            <v>0</v>
          </cell>
          <cell r="S2187" t="e">
            <v>#N/A</v>
          </cell>
          <cell r="T2187" t="e">
            <v>#N/A</v>
          </cell>
          <cell r="U2187" t="e">
            <v>#VALUE!</v>
          </cell>
          <cell r="V2187">
            <v>0</v>
          </cell>
          <cell r="W2187">
            <v>104</v>
          </cell>
          <cell r="X2187">
            <v>20089</v>
          </cell>
        </row>
        <row r="2188">
          <cell r="P2188">
            <v>0</v>
          </cell>
          <cell r="Q2188">
            <v>0</v>
          </cell>
          <cell r="R2188">
            <v>0</v>
          </cell>
          <cell r="S2188" t="e">
            <v>#N/A</v>
          </cell>
          <cell r="T2188" t="e">
            <v>#N/A</v>
          </cell>
          <cell r="U2188" t="e">
            <v>#VALUE!</v>
          </cell>
          <cell r="V2188">
            <v>0</v>
          </cell>
          <cell r="W2188">
            <v>104</v>
          </cell>
          <cell r="X2188">
            <v>20089</v>
          </cell>
        </row>
        <row r="2189">
          <cell r="P2189">
            <v>0</v>
          </cell>
          <cell r="Q2189">
            <v>0</v>
          </cell>
          <cell r="R2189">
            <v>0</v>
          </cell>
          <cell r="S2189" t="e">
            <v>#N/A</v>
          </cell>
          <cell r="T2189" t="e">
            <v>#N/A</v>
          </cell>
          <cell r="U2189" t="e">
            <v>#VALUE!</v>
          </cell>
          <cell r="V2189">
            <v>0</v>
          </cell>
          <cell r="W2189">
            <v>104</v>
          </cell>
          <cell r="X2189">
            <v>20089</v>
          </cell>
        </row>
        <row r="2190">
          <cell r="P2190">
            <v>0</v>
          </cell>
          <cell r="Q2190">
            <v>0</v>
          </cell>
          <cell r="R2190">
            <v>0</v>
          </cell>
          <cell r="S2190" t="e">
            <v>#N/A</v>
          </cell>
          <cell r="T2190" t="e">
            <v>#N/A</v>
          </cell>
          <cell r="U2190" t="e">
            <v>#VALUE!</v>
          </cell>
          <cell r="V2190">
            <v>0</v>
          </cell>
          <cell r="W2190">
            <v>104</v>
          </cell>
          <cell r="X2190">
            <v>20089</v>
          </cell>
        </row>
        <row r="2191">
          <cell r="P2191">
            <v>0</v>
          </cell>
          <cell r="Q2191">
            <v>0</v>
          </cell>
          <cell r="R2191">
            <v>0</v>
          </cell>
          <cell r="S2191" t="e">
            <v>#N/A</v>
          </cell>
          <cell r="T2191" t="e">
            <v>#N/A</v>
          </cell>
          <cell r="U2191" t="e">
            <v>#VALUE!</v>
          </cell>
          <cell r="V2191">
            <v>0</v>
          </cell>
          <cell r="W2191">
            <v>104</v>
          </cell>
          <cell r="X2191">
            <v>20089</v>
          </cell>
        </row>
        <row r="2192">
          <cell r="P2192">
            <v>0</v>
          </cell>
          <cell r="Q2192">
            <v>0</v>
          </cell>
          <cell r="R2192">
            <v>0</v>
          </cell>
          <cell r="S2192" t="e">
            <v>#N/A</v>
          </cell>
          <cell r="T2192" t="e">
            <v>#N/A</v>
          </cell>
          <cell r="U2192" t="e">
            <v>#VALUE!</v>
          </cell>
          <cell r="V2192">
            <v>0</v>
          </cell>
          <cell r="W2192">
            <v>104</v>
          </cell>
          <cell r="X2192">
            <v>20089</v>
          </cell>
        </row>
        <row r="2193">
          <cell r="P2193">
            <v>0</v>
          </cell>
          <cell r="Q2193">
            <v>0</v>
          </cell>
          <cell r="R2193">
            <v>0</v>
          </cell>
          <cell r="S2193" t="e">
            <v>#N/A</v>
          </cell>
          <cell r="T2193" t="e">
            <v>#N/A</v>
          </cell>
          <cell r="U2193" t="e">
            <v>#VALUE!</v>
          </cell>
          <cell r="V2193">
            <v>0</v>
          </cell>
          <cell r="W2193">
            <v>104</v>
          </cell>
          <cell r="X2193">
            <v>20089</v>
          </cell>
        </row>
        <row r="2194">
          <cell r="P2194">
            <v>0</v>
          </cell>
          <cell r="Q2194">
            <v>0</v>
          </cell>
          <cell r="R2194">
            <v>0</v>
          </cell>
          <cell r="S2194" t="e">
            <v>#N/A</v>
          </cell>
          <cell r="T2194" t="e">
            <v>#N/A</v>
          </cell>
          <cell r="U2194" t="e">
            <v>#VALUE!</v>
          </cell>
          <cell r="V2194">
            <v>0</v>
          </cell>
          <cell r="W2194">
            <v>104</v>
          </cell>
          <cell r="X2194">
            <v>20089</v>
          </cell>
        </row>
        <row r="2195">
          <cell r="P2195">
            <v>0</v>
          </cell>
          <cell r="Q2195">
            <v>0</v>
          </cell>
          <cell r="R2195">
            <v>0</v>
          </cell>
          <cell r="S2195" t="e">
            <v>#N/A</v>
          </cell>
          <cell r="T2195" t="e">
            <v>#N/A</v>
          </cell>
          <cell r="U2195" t="e">
            <v>#VALUE!</v>
          </cell>
          <cell r="V2195">
            <v>0</v>
          </cell>
          <cell r="W2195">
            <v>104</v>
          </cell>
          <cell r="X2195">
            <v>20089</v>
          </cell>
        </row>
        <row r="2196">
          <cell r="P2196">
            <v>0</v>
          </cell>
          <cell r="Q2196">
            <v>0</v>
          </cell>
          <cell r="R2196">
            <v>0</v>
          </cell>
          <cell r="S2196" t="e">
            <v>#N/A</v>
          </cell>
          <cell r="T2196" t="e">
            <v>#N/A</v>
          </cell>
          <cell r="U2196" t="e">
            <v>#VALUE!</v>
          </cell>
          <cell r="V2196">
            <v>0</v>
          </cell>
          <cell r="W2196">
            <v>104</v>
          </cell>
          <cell r="X2196">
            <v>20089</v>
          </cell>
        </row>
        <row r="2197">
          <cell r="P2197">
            <v>0</v>
          </cell>
          <cell r="Q2197">
            <v>0</v>
          </cell>
          <cell r="R2197">
            <v>0</v>
          </cell>
          <cell r="S2197" t="e">
            <v>#N/A</v>
          </cell>
          <cell r="T2197" t="e">
            <v>#N/A</v>
          </cell>
          <cell r="U2197" t="e">
            <v>#VALUE!</v>
          </cell>
          <cell r="V2197">
            <v>0</v>
          </cell>
          <cell r="W2197">
            <v>104</v>
          </cell>
          <cell r="X2197">
            <v>20089</v>
          </cell>
        </row>
        <row r="2198">
          <cell r="P2198">
            <v>0</v>
          </cell>
          <cell r="Q2198">
            <v>0</v>
          </cell>
          <cell r="R2198">
            <v>0</v>
          </cell>
          <cell r="S2198" t="e">
            <v>#N/A</v>
          </cell>
          <cell r="T2198" t="e">
            <v>#N/A</v>
          </cell>
          <cell r="U2198" t="e">
            <v>#VALUE!</v>
          </cell>
          <cell r="V2198">
            <v>0</v>
          </cell>
          <cell r="W2198">
            <v>104</v>
          </cell>
          <cell r="X2198">
            <v>20089</v>
          </cell>
        </row>
        <row r="2199">
          <cell r="P2199">
            <v>0</v>
          </cell>
          <cell r="Q2199">
            <v>0</v>
          </cell>
          <cell r="R2199">
            <v>0</v>
          </cell>
          <cell r="S2199" t="e">
            <v>#N/A</v>
          </cell>
          <cell r="T2199" t="e">
            <v>#N/A</v>
          </cell>
          <cell r="U2199" t="e">
            <v>#VALUE!</v>
          </cell>
          <cell r="V2199">
            <v>0</v>
          </cell>
          <cell r="W2199">
            <v>104</v>
          </cell>
          <cell r="X2199">
            <v>20089</v>
          </cell>
        </row>
        <row r="2200">
          <cell r="P2200">
            <v>0</v>
          </cell>
          <cell r="Q2200">
            <v>0</v>
          </cell>
          <cell r="R2200">
            <v>0</v>
          </cell>
          <cell r="S2200" t="e">
            <v>#N/A</v>
          </cell>
          <cell r="T2200" t="e">
            <v>#N/A</v>
          </cell>
          <cell r="U2200" t="e">
            <v>#VALUE!</v>
          </cell>
          <cell r="V2200">
            <v>0</v>
          </cell>
          <cell r="W2200">
            <v>104</v>
          </cell>
          <cell r="X2200">
            <v>20089</v>
          </cell>
        </row>
        <row r="2201">
          <cell r="P2201">
            <v>0</v>
          </cell>
          <cell r="Q2201">
            <v>0</v>
          </cell>
          <cell r="R2201">
            <v>0</v>
          </cell>
          <cell r="S2201" t="e">
            <v>#N/A</v>
          </cell>
          <cell r="T2201" t="e">
            <v>#N/A</v>
          </cell>
          <cell r="U2201" t="e">
            <v>#VALUE!</v>
          </cell>
          <cell r="V2201">
            <v>0</v>
          </cell>
          <cell r="W2201">
            <v>104</v>
          </cell>
          <cell r="X2201">
            <v>20089</v>
          </cell>
        </row>
        <row r="2202">
          <cell r="P2202">
            <v>0</v>
          </cell>
          <cell r="Q2202">
            <v>0</v>
          </cell>
          <cell r="R2202">
            <v>0</v>
          </cell>
          <cell r="S2202" t="e">
            <v>#N/A</v>
          </cell>
          <cell r="T2202" t="e">
            <v>#N/A</v>
          </cell>
          <cell r="U2202" t="e">
            <v>#VALUE!</v>
          </cell>
          <cell r="V2202">
            <v>0</v>
          </cell>
          <cell r="W2202">
            <v>104</v>
          </cell>
          <cell r="X2202">
            <v>20089</v>
          </cell>
        </row>
        <row r="2203">
          <cell r="P2203">
            <v>0</v>
          </cell>
          <cell r="Q2203">
            <v>0</v>
          </cell>
          <cell r="R2203">
            <v>0</v>
          </cell>
          <cell r="S2203" t="e">
            <v>#N/A</v>
          </cell>
          <cell r="T2203" t="e">
            <v>#N/A</v>
          </cell>
          <cell r="U2203" t="e">
            <v>#VALUE!</v>
          </cell>
          <cell r="V2203">
            <v>0</v>
          </cell>
          <cell r="W2203">
            <v>104</v>
          </cell>
          <cell r="X2203">
            <v>20089</v>
          </cell>
        </row>
        <row r="2204">
          <cell r="P2204">
            <v>0</v>
          </cell>
          <cell r="Q2204">
            <v>0</v>
          </cell>
          <cell r="R2204">
            <v>0</v>
          </cell>
          <cell r="S2204" t="e">
            <v>#N/A</v>
          </cell>
          <cell r="T2204" t="e">
            <v>#N/A</v>
          </cell>
          <cell r="U2204" t="e">
            <v>#VALUE!</v>
          </cell>
          <cell r="V2204">
            <v>0</v>
          </cell>
          <cell r="W2204">
            <v>104</v>
          </cell>
          <cell r="X2204">
            <v>20089</v>
          </cell>
        </row>
        <row r="2205">
          <cell r="P2205">
            <v>0</v>
          </cell>
          <cell r="Q2205">
            <v>0</v>
          </cell>
          <cell r="R2205">
            <v>0</v>
          </cell>
          <cell r="S2205" t="e">
            <v>#N/A</v>
          </cell>
          <cell r="T2205" t="e">
            <v>#N/A</v>
          </cell>
          <cell r="U2205" t="e">
            <v>#VALUE!</v>
          </cell>
          <cell r="V2205">
            <v>0</v>
          </cell>
          <cell r="W2205">
            <v>104</v>
          </cell>
          <cell r="X2205">
            <v>20089</v>
          </cell>
        </row>
        <row r="2206">
          <cell r="P2206">
            <v>0</v>
          </cell>
          <cell r="Q2206">
            <v>0</v>
          </cell>
          <cell r="R2206">
            <v>0</v>
          </cell>
          <cell r="S2206" t="e">
            <v>#N/A</v>
          </cell>
          <cell r="T2206" t="e">
            <v>#N/A</v>
          </cell>
          <cell r="U2206" t="e">
            <v>#VALUE!</v>
          </cell>
          <cell r="V2206">
            <v>0</v>
          </cell>
          <cell r="W2206">
            <v>104</v>
          </cell>
          <cell r="X2206">
            <v>20089</v>
          </cell>
        </row>
        <row r="2207">
          <cell r="P2207">
            <v>0</v>
          </cell>
          <cell r="Q2207">
            <v>0</v>
          </cell>
          <cell r="R2207">
            <v>0</v>
          </cell>
          <cell r="S2207" t="e">
            <v>#N/A</v>
          </cell>
          <cell r="T2207" t="e">
            <v>#N/A</v>
          </cell>
          <cell r="U2207" t="e">
            <v>#VALUE!</v>
          </cell>
          <cell r="V2207">
            <v>0</v>
          </cell>
          <cell r="W2207">
            <v>104</v>
          </cell>
          <cell r="X2207">
            <v>20089</v>
          </cell>
        </row>
        <row r="2208">
          <cell r="P2208">
            <v>0</v>
          </cell>
          <cell r="Q2208">
            <v>0</v>
          </cell>
          <cell r="R2208">
            <v>0</v>
          </cell>
          <cell r="S2208" t="e">
            <v>#N/A</v>
          </cell>
          <cell r="T2208" t="e">
            <v>#N/A</v>
          </cell>
          <cell r="U2208" t="e">
            <v>#VALUE!</v>
          </cell>
          <cell r="V2208">
            <v>0</v>
          </cell>
          <cell r="W2208">
            <v>104</v>
          </cell>
          <cell r="X2208">
            <v>20089</v>
          </cell>
        </row>
        <row r="2209">
          <cell r="P2209">
            <v>0</v>
          </cell>
          <cell r="Q2209">
            <v>0</v>
          </cell>
          <cell r="R2209">
            <v>0</v>
          </cell>
          <cell r="S2209" t="e">
            <v>#N/A</v>
          </cell>
          <cell r="T2209" t="e">
            <v>#N/A</v>
          </cell>
          <cell r="U2209" t="e">
            <v>#VALUE!</v>
          </cell>
          <cell r="V2209">
            <v>0</v>
          </cell>
          <cell r="W2209">
            <v>104</v>
          </cell>
          <cell r="X2209">
            <v>20089</v>
          </cell>
        </row>
        <row r="2210">
          <cell r="P2210">
            <v>0</v>
          </cell>
          <cell r="Q2210">
            <v>0</v>
          </cell>
          <cell r="R2210">
            <v>0</v>
          </cell>
          <cell r="S2210" t="e">
            <v>#N/A</v>
          </cell>
          <cell r="T2210" t="e">
            <v>#N/A</v>
          </cell>
          <cell r="U2210" t="e">
            <v>#VALUE!</v>
          </cell>
          <cell r="V2210">
            <v>0</v>
          </cell>
          <cell r="W2210">
            <v>104</v>
          </cell>
          <cell r="X2210">
            <v>20089</v>
          </cell>
        </row>
        <row r="2211">
          <cell r="P2211">
            <v>0</v>
          </cell>
          <cell r="Q2211">
            <v>0</v>
          </cell>
          <cell r="R2211">
            <v>0</v>
          </cell>
          <cell r="S2211" t="e">
            <v>#N/A</v>
          </cell>
          <cell r="T2211" t="e">
            <v>#N/A</v>
          </cell>
          <cell r="U2211" t="e">
            <v>#VALUE!</v>
          </cell>
          <cell r="V2211">
            <v>0</v>
          </cell>
          <cell r="W2211">
            <v>104</v>
          </cell>
          <cell r="X2211">
            <v>20089</v>
          </cell>
        </row>
        <row r="2212">
          <cell r="P2212">
            <v>0</v>
          </cell>
          <cell r="Q2212">
            <v>0</v>
          </cell>
          <cell r="R2212">
            <v>0</v>
          </cell>
          <cell r="S2212" t="e">
            <v>#N/A</v>
          </cell>
          <cell r="T2212" t="e">
            <v>#N/A</v>
          </cell>
          <cell r="U2212" t="e">
            <v>#VALUE!</v>
          </cell>
          <cell r="V2212">
            <v>0</v>
          </cell>
          <cell r="W2212">
            <v>104</v>
          </cell>
          <cell r="X2212">
            <v>20089</v>
          </cell>
        </row>
        <row r="2213">
          <cell r="P2213">
            <v>0</v>
          </cell>
          <cell r="Q2213">
            <v>0</v>
          </cell>
          <cell r="R2213">
            <v>0</v>
          </cell>
          <cell r="S2213" t="e">
            <v>#N/A</v>
          </cell>
          <cell r="T2213" t="e">
            <v>#N/A</v>
          </cell>
          <cell r="U2213" t="e">
            <v>#VALUE!</v>
          </cell>
          <cell r="V2213">
            <v>0</v>
          </cell>
          <cell r="W2213">
            <v>104</v>
          </cell>
          <cell r="X2213">
            <v>20089</v>
          </cell>
        </row>
        <row r="2214">
          <cell r="P2214">
            <v>0</v>
          </cell>
          <cell r="Q2214">
            <v>0</v>
          </cell>
          <cell r="R2214">
            <v>0</v>
          </cell>
          <cell r="S2214" t="e">
            <v>#N/A</v>
          </cell>
          <cell r="T2214" t="e">
            <v>#N/A</v>
          </cell>
          <cell r="U2214" t="e">
            <v>#VALUE!</v>
          </cell>
          <cell r="V2214">
            <v>0</v>
          </cell>
          <cell r="W2214">
            <v>104</v>
          </cell>
          <cell r="X2214">
            <v>20089</v>
          </cell>
        </row>
        <row r="2215">
          <cell r="P2215">
            <v>0</v>
          </cell>
          <cell r="Q2215">
            <v>0</v>
          </cell>
          <cell r="R2215">
            <v>0</v>
          </cell>
          <cell r="S2215" t="e">
            <v>#N/A</v>
          </cell>
          <cell r="T2215" t="e">
            <v>#N/A</v>
          </cell>
          <cell r="U2215" t="e">
            <v>#VALUE!</v>
          </cell>
          <cell r="V2215">
            <v>0</v>
          </cell>
          <cell r="W2215">
            <v>104</v>
          </cell>
          <cell r="X2215">
            <v>20089</v>
          </cell>
        </row>
        <row r="2216">
          <cell r="P2216">
            <v>0</v>
          </cell>
          <cell r="Q2216">
            <v>0</v>
          </cell>
          <cell r="R2216">
            <v>0</v>
          </cell>
          <cell r="S2216" t="e">
            <v>#N/A</v>
          </cell>
          <cell r="T2216" t="e">
            <v>#N/A</v>
          </cell>
          <cell r="U2216" t="e">
            <v>#VALUE!</v>
          </cell>
          <cell r="V2216">
            <v>0</v>
          </cell>
          <cell r="W2216">
            <v>104</v>
          </cell>
          <cell r="X2216">
            <v>20089</v>
          </cell>
        </row>
        <row r="2217">
          <cell r="P2217">
            <v>0</v>
          </cell>
          <cell r="Q2217">
            <v>0</v>
          </cell>
          <cell r="R2217">
            <v>0</v>
          </cell>
          <cell r="S2217" t="e">
            <v>#N/A</v>
          </cell>
          <cell r="T2217" t="e">
            <v>#N/A</v>
          </cell>
          <cell r="U2217" t="e">
            <v>#VALUE!</v>
          </cell>
          <cell r="V2217">
            <v>0</v>
          </cell>
          <cell r="W2217">
            <v>104</v>
          </cell>
          <cell r="X2217">
            <v>20089</v>
          </cell>
        </row>
        <row r="2218">
          <cell r="P2218">
            <v>0</v>
          </cell>
          <cell r="Q2218">
            <v>0</v>
          </cell>
          <cell r="R2218">
            <v>0</v>
          </cell>
          <cell r="S2218" t="e">
            <v>#N/A</v>
          </cell>
          <cell r="T2218" t="e">
            <v>#N/A</v>
          </cell>
          <cell r="U2218" t="e">
            <v>#VALUE!</v>
          </cell>
          <cell r="V2218">
            <v>0</v>
          </cell>
          <cell r="W2218">
            <v>104</v>
          </cell>
          <cell r="X2218">
            <v>20089</v>
          </cell>
        </row>
        <row r="2219">
          <cell r="P2219">
            <v>0</v>
          </cell>
          <cell r="Q2219">
            <v>0</v>
          </cell>
          <cell r="R2219">
            <v>0</v>
          </cell>
          <cell r="S2219" t="e">
            <v>#N/A</v>
          </cell>
          <cell r="T2219" t="e">
            <v>#N/A</v>
          </cell>
          <cell r="U2219" t="e">
            <v>#VALUE!</v>
          </cell>
          <cell r="V2219">
            <v>0</v>
          </cell>
          <cell r="W2219">
            <v>104</v>
          </cell>
          <cell r="X2219">
            <v>20089</v>
          </cell>
        </row>
        <row r="2220">
          <cell r="P2220">
            <v>0</v>
          </cell>
          <cell r="Q2220">
            <v>0</v>
          </cell>
          <cell r="R2220">
            <v>0</v>
          </cell>
          <cell r="S2220" t="e">
            <v>#N/A</v>
          </cell>
          <cell r="T2220" t="e">
            <v>#N/A</v>
          </cell>
          <cell r="U2220" t="e">
            <v>#VALUE!</v>
          </cell>
          <cell r="V2220">
            <v>0</v>
          </cell>
          <cell r="W2220">
            <v>104</v>
          </cell>
          <cell r="X2220">
            <v>20089</v>
          </cell>
        </row>
        <row r="2221">
          <cell r="P2221">
            <v>0</v>
          </cell>
          <cell r="Q2221">
            <v>0</v>
          </cell>
          <cell r="R2221">
            <v>0</v>
          </cell>
          <cell r="S2221" t="e">
            <v>#N/A</v>
          </cell>
          <cell r="T2221" t="e">
            <v>#N/A</v>
          </cell>
          <cell r="U2221" t="e">
            <v>#VALUE!</v>
          </cell>
          <cell r="V2221">
            <v>0</v>
          </cell>
          <cell r="W2221">
            <v>104</v>
          </cell>
          <cell r="X2221">
            <v>20089</v>
          </cell>
        </row>
        <row r="2222">
          <cell r="P2222">
            <v>0</v>
          </cell>
          <cell r="Q2222">
            <v>0</v>
          </cell>
          <cell r="R2222">
            <v>0</v>
          </cell>
          <cell r="S2222" t="e">
            <v>#N/A</v>
          </cell>
          <cell r="T2222" t="e">
            <v>#N/A</v>
          </cell>
          <cell r="U2222" t="e">
            <v>#VALUE!</v>
          </cell>
          <cell r="V2222">
            <v>0</v>
          </cell>
          <cell r="W2222">
            <v>104</v>
          </cell>
          <cell r="X2222">
            <v>20089</v>
          </cell>
        </row>
        <row r="2223">
          <cell r="P2223">
            <v>0</v>
          </cell>
          <cell r="Q2223">
            <v>0</v>
          </cell>
          <cell r="R2223">
            <v>0</v>
          </cell>
          <cell r="S2223" t="e">
            <v>#N/A</v>
          </cell>
          <cell r="T2223" t="e">
            <v>#N/A</v>
          </cell>
          <cell r="U2223" t="e">
            <v>#VALUE!</v>
          </cell>
          <cell r="V2223">
            <v>0</v>
          </cell>
          <cell r="W2223">
            <v>104</v>
          </cell>
          <cell r="X2223">
            <v>20089</v>
          </cell>
        </row>
        <row r="2224">
          <cell r="P2224">
            <v>0</v>
          </cell>
          <cell r="Q2224">
            <v>0</v>
          </cell>
          <cell r="R2224">
            <v>0</v>
          </cell>
          <cell r="S2224" t="e">
            <v>#N/A</v>
          </cell>
          <cell r="T2224" t="e">
            <v>#N/A</v>
          </cell>
          <cell r="U2224" t="e">
            <v>#VALUE!</v>
          </cell>
          <cell r="V2224">
            <v>0</v>
          </cell>
          <cell r="W2224">
            <v>104</v>
          </cell>
          <cell r="X2224">
            <v>20089</v>
          </cell>
        </row>
        <row r="2225">
          <cell r="P2225">
            <v>0</v>
          </cell>
          <cell r="Q2225">
            <v>0</v>
          </cell>
          <cell r="R2225">
            <v>0</v>
          </cell>
          <cell r="S2225" t="e">
            <v>#N/A</v>
          </cell>
          <cell r="T2225" t="e">
            <v>#N/A</v>
          </cell>
          <cell r="U2225" t="e">
            <v>#VALUE!</v>
          </cell>
          <cell r="V2225">
            <v>0</v>
          </cell>
          <cell r="W2225">
            <v>104</v>
          </cell>
          <cell r="X2225">
            <v>20089</v>
          </cell>
        </row>
        <row r="2226">
          <cell r="P2226">
            <v>0</v>
          </cell>
          <cell r="Q2226">
            <v>0</v>
          </cell>
          <cell r="R2226">
            <v>0</v>
          </cell>
          <cell r="S2226" t="e">
            <v>#N/A</v>
          </cell>
          <cell r="T2226" t="e">
            <v>#N/A</v>
          </cell>
          <cell r="U2226" t="e">
            <v>#VALUE!</v>
          </cell>
          <cell r="V2226">
            <v>0</v>
          </cell>
          <cell r="W2226">
            <v>104</v>
          </cell>
          <cell r="X2226">
            <v>20089</v>
          </cell>
        </row>
        <row r="2227">
          <cell r="P2227">
            <v>0</v>
          </cell>
          <cell r="Q2227">
            <v>0</v>
          </cell>
          <cell r="R2227">
            <v>0</v>
          </cell>
          <cell r="S2227" t="e">
            <v>#N/A</v>
          </cell>
          <cell r="T2227" t="e">
            <v>#N/A</v>
          </cell>
          <cell r="U2227" t="e">
            <v>#VALUE!</v>
          </cell>
          <cell r="V2227">
            <v>0</v>
          </cell>
          <cell r="W2227">
            <v>104</v>
          </cell>
          <cell r="X2227">
            <v>20089</v>
          </cell>
        </row>
        <row r="2228">
          <cell r="P2228">
            <v>0</v>
          </cell>
          <cell r="Q2228">
            <v>0</v>
          </cell>
          <cell r="R2228">
            <v>0</v>
          </cell>
          <cell r="S2228" t="e">
            <v>#N/A</v>
          </cell>
          <cell r="T2228" t="e">
            <v>#N/A</v>
          </cell>
          <cell r="U2228" t="e">
            <v>#VALUE!</v>
          </cell>
          <cell r="V2228">
            <v>0</v>
          </cell>
          <cell r="W2228">
            <v>104</v>
          </cell>
          <cell r="X2228">
            <v>20089</v>
          </cell>
        </row>
        <row r="2229">
          <cell r="P2229">
            <v>0</v>
          </cell>
          <cell r="Q2229">
            <v>0</v>
          </cell>
          <cell r="R2229">
            <v>0</v>
          </cell>
          <cell r="S2229" t="e">
            <v>#N/A</v>
          </cell>
          <cell r="T2229" t="e">
            <v>#N/A</v>
          </cell>
          <cell r="U2229" t="e">
            <v>#VALUE!</v>
          </cell>
          <cell r="V2229">
            <v>0</v>
          </cell>
          <cell r="W2229">
            <v>104</v>
          </cell>
          <cell r="X2229">
            <v>20089</v>
          </cell>
        </row>
        <row r="2230">
          <cell r="P2230">
            <v>0</v>
          </cell>
          <cell r="Q2230">
            <v>0</v>
          </cell>
          <cell r="R2230">
            <v>0</v>
          </cell>
          <cell r="S2230" t="e">
            <v>#N/A</v>
          </cell>
          <cell r="T2230" t="e">
            <v>#N/A</v>
          </cell>
          <cell r="U2230" t="e">
            <v>#VALUE!</v>
          </cell>
          <cell r="V2230">
            <v>0</v>
          </cell>
          <cell r="W2230">
            <v>104</v>
          </cell>
          <cell r="X2230">
            <v>20089</v>
          </cell>
        </row>
        <row r="2231">
          <cell r="P2231">
            <v>0</v>
          </cell>
          <cell r="Q2231">
            <v>0</v>
          </cell>
          <cell r="R2231">
            <v>0</v>
          </cell>
          <cell r="S2231" t="e">
            <v>#N/A</v>
          </cell>
          <cell r="T2231" t="e">
            <v>#N/A</v>
          </cell>
          <cell r="U2231" t="e">
            <v>#VALUE!</v>
          </cell>
          <cell r="V2231">
            <v>0</v>
          </cell>
          <cell r="W2231">
            <v>104</v>
          </cell>
          <cell r="X2231">
            <v>20089</v>
          </cell>
        </row>
        <row r="2232">
          <cell r="P2232">
            <v>0</v>
          </cell>
          <cell r="Q2232">
            <v>0</v>
          </cell>
          <cell r="R2232">
            <v>0</v>
          </cell>
          <cell r="S2232" t="e">
            <v>#N/A</v>
          </cell>
          <cell r="T2232" t="e">
            <v>#N/A</v>
          </cell>
          <cell r="U2232" t="e">
            <v>#VALUE!</v>
          </cell>
          <cell r="V2232">
            <v>0</v>
          </cell>
          <cell r="W2232">
            <v>104</v>
          </cell>
          <cell r="X2232">
            <v>20089</v>
          </cell>
        </row>
        <row r="2233">
          <cell r="P2233">
            <v>0</v>
          </cell>
          <cell r="Q2233">
            <v>0</v>
          </cell>
          <cell r="R2233">
            <v>0</v>
          </cell>
          <cell r="S2233" t="e">
            <v>#N/A</v>
          </cell>
          <cell r="T2233" t="e">
            <v>#N/A</v>
          </cell>
          <cell r="U2233" t="e">
            <v>#VALUE!</v>
          </cell>
          <cell r="V2233">
            <v>0</v>
          </cell>
          <cell r="W2233">
            <v>104</v>
          </cell>
          <cell r="X2233">
            <v>20089</v>
          </cell>
        </row>
        <row r="2234">
          <cell r="P2234">
            <v>0</v>
          </cell>
          <cell r="Q2234">
            <v>0</v>
          </cell>
          <cell r="R2234">
            <v>0</v>
          </cell>
          <cell r="S2234" t="e">
            <v>#N/A</v>
          </cell>
          <cell r="T2234" t="e">
            <v>#N/A</v>
          </cell>
          <cell r="U2234" t="e">
            <v>#VALUE!</v>
          </cell>
          <cell r="V2234">
            <v>0</v>
          </cell>
          <cell r="W2234">
            <v>104</v>
          </cell>
          <cell r="X2234">
            <v>20089</v>
          </cell>
        </row>
        <row r="2235">
          <cell r="P2235">
            <v>0</v>
          </cell>
          <cell r="Q2235">
            <v>0</v>
          </cell>
          <cell r="R2235">
            <v>0</v>
          </cell>
          <cell r="S2235" t="e">
            <v>#N/A</v>
          </cell>
          <cell r="T2235" t="e">
            <v>#N/A</v>
          </cell>
          <cell r="U2235" t="e">
            <v>#VALUE!</v>
          </cell>
          <cell r="V2235">
            <v>0</v>
          </cell>
          <cell r="W2235">
            <v>104</v>
          </cell>
          <cell r="X2235">
            <v>20089</v>
          </cell>
        </row>
        <row r="2236">
          <cell r="P2236">
            <v>0</v>
          </cell>
          <cell r="Q2236">
            <v>0</v>
          </cell>
          <cell r="R2236">
            <v>0</v>
          </cell>
          <cell r="S2236" t="e">
            <v>#N/A</v>
          </cell>
          <cell r="T2236" t="e">
            <v>#N/A</v>
          </cell>
          <cell r="U2236" t="e">
            <v>#VALUE!</v>
          </cell>
          <cell r="V2236">
            <v>0</v>
          </cell>
          <cell r="W2236">
            <v>104</v>
          </cell>
          <cell r="X2236">
            <v>20089</v>
          </cell>
        </row>
        <row r="2237">
          <cell r="P2237">
            <v>0</v>
          </cell>
          <cell r="Q2237">
            <v>0</v>
          </cell>
          <cell r="R2237">
            <v>0</v>
          </cell>
          <cell r="S2237" t="e">
            <v>#N/A</v>
          </cell>
          <cell r="T2237" t="e">
            <v>#N/A</v>
          </cell>
          <cell r="U2237" t="e">
            <v>#VALUE!</v>
          </cell>
          <cell r="V2237">
            <v>0</v>
          </cell>
          <cell r="W2237">
            <v>104</v>
          </cell>
          <cell r="X2237">
            <v>20089</v>
          </cell>
        </row>
        <row r="2238">
          <cell r="P2238">
            <v>0</v>
          </cell>
          <cell r="Q2238">
            <v>0</v>
          </cell>
          <cell r="R2238">
            <v>0</v>
          </cell>
          <cell r="S2238" t="e">
            <v>#N/A</v>
          </cell>
          <cell r="T2238" t="e">
            <v>#N/A</v>
          </cell>
          <cell r="U2238" t="e">
            <v>#VALUE!</v>
          </cell>
          <cell r="V2238">
            <v>0</v>
          </cell>
          <cell r="W2238">
            <v>104</v>
          </cell>
          <cell r="X2238">
            <v>20089</v>
          </cell>
        </row>
        <row r="2239">
          <cell r="P2239">
            <v>0</v>
          </cell>
          <cell r="Q2239">
            <v>0</v>
          </cell>
          <cell r="R2239">
            <v>0</v>
          </cell>
          <cell r="S2239" t="e">
            <v>#N/A</v>
          </cell>
          <cell r="T2239" t="e">
            <v>#N/A</v>
          </cell>
          <cell r="U2239" t="e">
            <v>#VALUE!</v>
          </cell>
          <cell r="V2239">
            <v>0</v>
          </cell>
          <cell r="W2239">
            <v>104</v>
          </cell>
          <cell r="X2239">
            <v>20089</v>
          </cell>
        </row>
        <row r="2240">
          <cell r="P2240">
            <v>0</v>
          </cell>
          <cell r="Q2240">
            <v>0</v>
          </cell>
          <cell r="R2240">
            <v>0</v>
          </cell>
          <cell r="S2240" t="e">
            <v>#N/A</v>
          </cell>
          <cell r="T2240" t="e">
            <v>#N/A</v>
          </cell>
          <cell r="U2240" t="e">
            <v>#VALUE!</v>
          </cell>
          <cell r="V2240">
            <v>0</v>
          </cell>
          <cell r="W2240">
            <v>104</v>
          </cell>
          <cell r="X2240">
            <v>20089</v>
          </cell>
        </row>
        <row r="2241">
          <cell r="P2241">
            <v>0</v>
          </cell>
          <cell r="Q2241">
            <v>0</v>
          </cell>
          <cell r="R2241">
            <v>0</v>
          </cell>
          <cell r="S2241" t="e">
            <v>#N/A</v>
          </cell>
          <cell r="T2241" t="e">
            <v>#N/A</v>
          </cell>
          <cell r="U2241" t="e">
            <v>#VALUE!</v>
          </cell>
          <cell r="V2241">
            <v>0</v>
          </cell>
          <cell r="W2241">
            <v>104</v>
          </cell>
          <cell r="X2241">
            <v>20089</v>
          </cell>
        </row>
        <row r="2242">
          <cell r="P2242">
            <v>0</v>
          </cell>
          <cell r="Q2242">
            <v>0</v>
          </cell>
          <cell r="R2242">
            <v>0</v>
          </cell>
          <cell r="S2242" t="e">
            <v>#N/A</v>
          </cell>
          <cell r="T2242" t="e">
            <v>#N/A</v>
          </cell>
          <cell r="U2242" t="e">
            <v>#VALUE!</v>
          </cell>
          <cell r="V2242">
            <v>0</v>
          </cell>
          <cell r="W2242">
            <v>104</v>
          </cell>
          <cell r="X2242">
            <v>20089</v>
          </cell>
        </row>
        <row r="2243">
          <cell r="P2243">
            <v>0</v>
          </cell>
          <cell r="Q2243">
            <v>0</v>
          </cell>
          <cell r="R2243">
            <v>0</v>
          </cell>
          <cell r="S2243" t="e">
            <v>#N/A</v>
          </cell>
          <cell r="T2243" t="e">
            <v>#N/A</v>
          </cell>
          <cell r="U2243" t="e">
            <v>#VALUE!</v>
          </cell>
          <cell r="V2243">
            <v>0</v>
          </cell>
          <cell r="W2243">
            <v>104</v>
          </cell>
          <cell r="X2243">
            <v>20089</v>
          </cell>
        </row>
        <row r="2244">
          <cell r="P2244">
            <v>0</v>
          </cell>
          <cell r="Q2244">
            <v>0</v>
          </cell>
          <cell r="R2244">
            <v>0</v>
          </cell>
          <cell r="S2244" t="e">
            <v>#N/A</v>
          </cell>
          <cell r="T2244" t="e">
            <v>#N/A</v>
          </cell>
          <cell r="U2244" t="e">
            <v>#VALUE!</v>
          </cell>
          <cell r="V2244">
            <v>0</v>
          </cell>
          <cell r="W2244">
            <v>104</v>
          </cell>
          <cell r="X2244">
            <v>20089</v>
          </cell>
        </row>
        <row r="2245">
          <cell r="P2245">
            <v>0</v>
          </cell>
          <cell r="Q2245">
            <v>0</v>
          </cell>
          <cell r="R2245">
            <v>0</v>
          </cell>
          <cell r="S2245" t="e">
            <v>#N/A</v>
          </cell>
          <cell r="T2245" t="e">
            <v>#N/A</v>
          </cell>
          <cell r="U2245" t="e">
            <v>#VALUE!</v>
          </cell>
          <cell r="V2245">
            <v>0</v>
          </cell>
          <cell r="W2245">
            <v>104</v>
          </cell>
          <cell r="X2245">
            <v>20089</v>
          </cell>
        </row>
        <row r="2246">
          <cell r="P2246">
            <v>0</v>
          </cell>
          <cell r="Q2246">
            <v>0</v>
          </cell>
          <cell r="R2246">
            <v>0</v>
          </cell>
          <cell r="S2246" t="e">
            <v>#N/A</v>
          </cell>
          <cell r="T2246" t="e">
            <v>#N/A</v>
          </cell>
          <cell r="U2246" t="e">
            <v>#VALUE!</v>
          </cell>
          <cell r="V2246">
            <v>0</v>
          </cell>
          <cell r="W2246">
            <v>104</v>
          </cell>
          <cell r="X2246">
            <v>20089</v>
          </cell>
        </row>
        <row r="2247">
          <cell r="P2247">
            <v>0</v>
          </cell>
          <cell r="Q2247">
            <v>0</v>
          </cell>
          <cell r="R2247">
            <v>0</v>
          </cell>
          <cell r="S2247" t="e">
            <v>#N/A</v>
          </cell>
          <cell r="T2247" t="e">
            <v>#N/A</v>
          </cell>
          <cell r="U2247" t="e">
            <v>#VALUE!</v>
          </cell>
          <cell r="V2247">
            <v>0</v>
          </cell>
          <cell r="W2247">
            <v>104</v>
          </cell>
          <cell r="X2247">
            <v>20089</v>
          </cell>
        </row>
        <row r="2248">
          <cell r="P2248">
            <v>0</v>
          </cell>
          <cell r="Q2248">
            <v>0</v>
          </cell>
          <cell r="R2248">
            <v>0</v>
          </cell>
          <cell r="S2248" t="e">
            <v>#N/A</v>
          </cell>
          <cell r="T2248" t="e">
            <v>#N/A</v>
          </cell>
          <cell r="U2248" t="e">
            <v>#VALUE!</v>
          </cell>
          <cell r="V2248">
            <v>0</v>
          </cell>
          <cell r="W2248">
            <v>104</v>
          </cell>
          <cell r="X2248">
            <v>20089</v>
          </cell>
        </row>
        <row r="2249">
          <cell r="P2249">
            <v>0</v>
          </cell>
          <cell r="Q2249">
            <v>0</v>
          </cell>
          <cell r="R2249">
            <v>0</v>
          </cell>
          <cell r="S2249" t="e">
            <v>#N/A</v>
          </cell>
          <cell r="T2249" t="e">
            <v>#N/A</v>
          </cell>
          <cell r="U2249" t="e">
            <v>#VALUE!</v>
          </cell>
          <cell r="V2249">
            <v>0</v>
          </cell>
          <cell r="W2249">
            <v>104</v>
          </cell>
          <cell r="X2249">
            <v>20089</v>
          </cell>
        </row>
        <row r="2250">
          <cell r="P2250">
            <v>0</v>
          </cell>
          <cell r="Q2250">
            <v>0</v>
          </cell>
          <cell r="R2250">
            <v>0</v>
          </cell>
          <cell r="S2250" t="e">
            <v>#N/A</v>
          </cell>
          <cell r="T2250" t="e">
            <v>#N/A</v>
          </cell>
          <cell r="U2250" t="e">
            <v>#VALUE!</v>
          </cell>
          <cell r="V2250">
            <v>0</v>
          </cell>
          <cell r="W2250">
            <v>104</v>
          </cell>
          <cell r="X2250">
            <v>20089</v>
          </cell>
        </row>
        <row r="2251">
          <cell r="P2251">
            <v>0</v>
          </cell>
          <cell r="Q2251">
            <v>0</v>
          </cell>
          <cell r="R2251">
            <v>0</v>
          </cell>
          <cell r="S2251" t="e">
            <v>#N/A</v>
          </cell>
          <cell r="T2251" t="e">
            <v>#N/A</v>
          </cell>
          <cell r="U2251" t="e">
            <v>#VALUE!</v>
          </cell>
          <cell r="V2251">
            <v>0</v>
          </cell>
          <cell r="W2251">
            <v>104</v>
          </cell>
          <cell r="X2251">
            <v>20089</v>
          </cell>
        </row>
        <row r="2252">
          <cell r="P2252">
            <v>0</v>
          </cell>
          <cell r="Q2252">
            <v>0</v>
          </cell>
          <cell r="R2252">
            <v>0</v>
          </cell>
          <cell r="S2252" t="e">
            <v>#N/A</v>
          </cell>
          <cell r="T2252" t="e">
            <v>#N/A</v>
          </cell>
          <cell r="U2252" t="e">
            <v>#VALUE!</v>
          </cell>
          <cell r="V2252">
            <v>0</v>
          </cell>
          <cell r="W2252">
            <v>104</v>
          </cell>
          <cell r="X2252">
            <v>20089</v>
          </cell>
        </row>
        <row r="2253">
          <cell r="P2253">
            <v>0</v>
          </cell>
          <cell r="Q2253">
            <v>0</v>
          </cell>
          <cell r="R2253">
            <v>0</v>
          </cell>
          <cell r="S2253" t="e">
            <v>#N/A</v>
          </cell>
          <cell r="T2253" t="e">
            <v>#N/A</v>
          </cell>
          <cell r="U2253" t="e">
            <v>#VALUE!</v>
          </cell>
          <cell r="V2253">
            <v>0</v>
          </cell>
          <cell r="W2253">
            <v>104</v>
          </cell>
          <cell r="X2253">
            <v>20089</v>
          </cell>
        </row>
        <row r="2254">
          <cell r="P2254">
            <v>0</v>
          </cell>
          <cell r="Q2254">
            <v>0</v>
          </cell>
          <cell r="R2254">
            <v>0</v>
          </cell>
          <cell r="S2254" t="e">
            <v>#N/A</v>
          </cell>
          <cell r="T2254" t="e">
            <v>#N/A</v>
          </cell>
          <cell r="U2254" t="e">
            <v>#VALUE!</v>
          </cell>
          <cell r="V2254">
            <v>0</v>
          </cell>
          <cell r="W2254">
            <v>104</v>
          </cell>
          <cell r="X2254">
            <v>20089</v>
          </cell>
        </row>
        <row r="2255">
          <cell r="P2255">
            <v>0</v>
          </cell>
          <cell r="Q2255">
            <v>0</v>
          </cell>
          <cell r="R2255">
            <v>0</v>
          </cell>
          <cell r="S2255" t="e">
            <v>#N/A</v>
          </cell>
          <cell r="T2255" t="e">
            <v>#N/A</v>
          </cell>
          <cell r="U2255" t="e">
            <v>#VALUE!</v>
          </cell>
          <cell r="V2255">
            <v>0</v>
          </cell>
          <cell r="W2255">
            <v>104</v>
          </cell>
          <cell r="X2255">
            <v>20089</v>
          </cell>
        </row>
        <row r="2256">
          <cell r="P2256">
            <v>0</v>
          </cell>
          <cell r="Q2256">
            <v>0</v>
          </cell>
          <cell r="R2256">
            <v>0</v>
          </cell>
          <cell r="S2256" t="e">
            <v>#N/A</v>
          </cell>
          <cell r="T2256" t="e">
            <v>#N/A</v>
          </cell>
          <cell r="U2256" t="e">
            <v>#VALUE!</v>
          </cell>
          <cell r="V2256">
            <v>0</v>
          </cell>
          <cell r="W2256">
            <v>104</v>
          </cell>
          <cell r="X2256">
            <v>20089</v>
          </cell>
        </row>
        <row r="2257">
          <cell r="P2257">
            <v>0</v>
          </cell>
          <cell r="Q2257">
            <v>0</v>
          </cell>
          <cell r="R2257">
            <v>0</v>
          </cell>
          <cell r="S2257" t="e">
            <v>#N/A</v>
          </cell>
          <cell r="T2257" t="e">
            <v>#N/A</v>
          </cell>
          <cell r="U2257" t="e">
            <v>#VALUE!</v>
          </cell>
          <cell r="V2257">
            <v>0</v>
          </cell>
          <cell r="W2257">
            <v>104</v>
          </cell>
          <cell r="X2257">
            <v>20089</v>
          </cell>
        </row>
        <row r="2258">
          <cell r="P2258">
            <v>0</v>
          </cell>
          <cell r="Q2258">
            <v>0</v>
          </cell>
          <cell r="R2258">
            <v>0</v>
          </cell>
          <cell r="S2258" t="e">
            <v>#N/A</v>
          </cell>
          <cell r="T2258" t="e">
            <v>#N/A</v>
          </cell>
          <cell r="U2258" t="e">
            <v>#VALUE!</v>
          </cell>
          <cell r="V2258">
            <v>0</v>
          </cell>
          <cell r="W2258">
            <v>104</v>
          </cell>
          <cell r="X2258">
            <v>20089</v>
          </cell>
        </row>
        <row r="2259">
          <cell r="P2259">
            <v>0</v>
          </cell>
          <cell r="Q2259">
            <v>0</v>
          </cell>
          <cell r="R2259">
            <v>0</v>
          </cell>
          <cell r="S2259" t="e">
            <v>#N/A</v>
          </cell>
          <cell r="T2259" t="e">
            <v>#N/A</v>
          </cell>
          <cell r="U2259" t="e">
            <v>#VALUE!</v>
          </cell>
          <cell r="V2259">
            <v>0</v>
          </cell>
          <cell r="W2259">
            <v>104</v>
          </cell>
          <cell r="X2259">
            <v>20089</v>
          </cell>
        </row>
        <row r="2260">
          <cell r="P2260">
            <v>0</v>
          </cell>
          <cell r="Q2260">
            <v>0</v>
          </cell>
          <cell r="R2260">
            <v>0</v>
          </cell>
          <cell r="S2260" t="e">
            <v>#N/A</v>
          </cell>
          <cell r="T2260" t="e">
            <v>#N/A</v>
          </cell>
          <cell r="U2260" t="e">
            <v>#VALUE!</v>
          </cell>
          <cell r="V2260">
            <v>0</v>
          </cell>
          <cell r="W2260">
            <v>104</v>
          </cell>
          <cell r="X2260">
            <v>20089</v>
          </cell>
        </row>
        <row r="2261">
          <cell r="P2261">
            <v>0</v>
          </cell>
          <cell r="Q2261">
            <v>0</v>
          </cell>
          <cell r="R2261">
            <v>0</v>
          </cell>
          <cell r="S2261" t="e">
            <v>#N/A</v>
          </cell>
          <cell r="T2261" t="e">
            <v>#N/A</v>
          </cell>
          <cell r="U2261" t="e">
            <v>#VALUE!</v>
          </cell>
          <cell r="V2261">
            <v>0</v>
          </cell>
          <cell r="W2261">
            <v>104</v>
          </cell>
          <cell r="X2261">
            <v>20089</v>
          </cell>
        </row>
        <row r="2262">
          <cell r="P2262">
            <v>0</v>
          </cell>
          <cell r="Q2262">
            <v>0</v>
          </cell>
          <cell r="R2262">
            <v>0</v>
          </cell>
          <cell r="S2262" t="e">
            <v>#N/A</v>
          </cell>
          <cell r="T2262" t="e">
            <v>#N/A</v>
          </cell>
          <cell r="U2262" t="e">
            <v>#VALUE!</v>
          </cell>
          <cell r="V2262">
            <v>0</v>
          </cell>
          <cell r="W2262">
            <v>104</v>
          </cell>
          <cell r="X2262">
            <v>20089</v>
          </cell>
        </row>
        <row r="2263">
          <cell r="P2263">
            <v>0</v>
          </cell>
          <cell r="Q2263">
            <v>0</v>
          </cell>
          <cell r="R2263">
            <v>0</v>
          </cell>
          <cell r="S2263" t="e">
            <v>#N/A</v>
          </cell>
          <cell r="T2263" t="e">
            <v>#N/A</v>
          </cell>
          <cell r="U2263" t="e">
            <v>#VALUE!</v>
          </cell>
          <cell r="V2263">
            <v>0</v>
          </cell>
          <cell r="W2263">
            <v>104</v>
          </cell>
          <cell r="X2263">
            <v>20089</v>
          </cell>
        </row>
        <row r="2264">
          <cell r="P2264">
            <v>0</v>
          </cell>
          <cell r="Q2264">
            <v>0</v>
          </cell>
          <cell r="R2264">
            <v>0</v>
          </cell>
          <cell r="S2264" t="e">
            <v>#N/A</v>
          </cell>
          <cell r="T2264" t="e">
            <v>#N/A</v>
          </cell>
          <cell r="U2264" t="e">
            <v>#VALUE!</v>
          </cell>
          <cell r="V2264">
            <v>0</v>
          </cell>
          <cell r="W2264">
            <v>104</v>
          </cell>
          <cell r="X2264">
            <v>20089</v>
          </cell>
        </row>
        <row r="2265">
          <cell r="P2265">
            <v>0</v>
          </cell>
          <cell r="Q2265">
            <v>0</v>
          </cell>
          <cell r="R2265">
            <v>0</v>
          </cell>
          <cell r="S2265" t="e">
            <v>#N/A</v>
          </cell>
          <cell r="T2265" t="e">
            <v>#N/A</v>
          </cell>
          <cell r="U2265" t="e">
            <v>#VALUE!</v>
          </cell>
          <cell r="V2265">
            <v>0</v>
          </cell>
          <cell r="W2265">
            <v>104</v>
          </cell>
          <cell r="X2265">
            <v>20089</v>
          </cell>
        </row>
        <row r="2266">
          <cell r="P2266">
            <v>0</v>
          </cell>
          <cell r="Q2266">
            <v>0</v>
          </cell>
          <cell r="R2266">
            <v>0</v>
          </cell>
          <cell r="S2266" t="e">
            <v>#N/A</v>
          </cell>
          <cell r="T2266" t="e">
            <v>#N/A</v>
          </cell>
          <cell r="U2266" t="e">
            <v>#VALUE!</v>
          </cell>
          <cell r="V2266">
            <v>0</v>
          </cell>
          <cell r="W2266">
            <v>104</v>
          </cell>
          <cell r="X2266">
            <v>20089</v>
          </cell>
        </row>
        <row r="2267">
          <cell r="P2267">
            <v>0</v>
          </cell>
          <cell r="Q2267">
            <v>0</v>
          </cell>
          <cell r="R2267">
            <v>0</v>
          </cell>
          <cell r="S2267" t="e">
            <v>#N/A</v>
          </cell>
          <cell r="T2267" t="e">
            <v>#N/A</v>
          </cell>
          <cell r="U2267" t="e">
            <v>#VALUE!</v>
          </cell>
          <cell r="V2267">
            <v>0</v>
          </cell>
          <cell r="W2267">
            <v>104</v>
          </cell>
          <cell r="X2267">
            <v>20089</v>
          </cell>
        </row>
        <row r="2268">
          <cell r="P2268">
            <v>0</v>
          </cell>
          <cell r="Q2268">
            <v>0</v>
          </cell>
          <cell r="R2268">
            <v>0</v>
          </cell>
          <cell r="S2268" t="e">
            <v>#N/A</v>
          </cell>
          <cell r="T2268" t="e">
            <v>#N/A</v>
          </cell>
          <cell r="U2268" t="e">
            <v>#VALUE!</v>
          </cell>
          <cell r="V2268">
            <v>0</v>
          </cell>
          <cell r="W2268">
            <v>104</v>
          </cell>
          <cell r="X2268">
            <v>20089</v>
          </cell>
        </row>
        <row r="2269">
          <cell r="P2269">
            <v>0</v>
          </cell>
          <cell r="Q2269">
            <v>0</v>
          </cell>
          <cell r="R2269">
            <v>0</v>
          </cell>
          <cell r="S2269" t="e">
            <v>#N/A</v>
          </cell>
          <cell r="T2269" t="e">
            <v>#N/A</v>
          </cell>
          <cell r="U2269" t="e">
            <v>#VALUE!</v>
          </cell>
          <cell r="V2269">
            <v>0</v>
          </cell>
          <cell r="W2269">
            <v>104</v>
          </cell>
          <cell r="X2269">
            <v>20089</v>
          </cell>
        </row>
        <row r="2270">
          <cell r="P2270">
            <v>0</v>
          </cell>
          <cell r="Q2270">
            <v>0</v>
          </cell>
          <cell r="R2270">
            <v>0</v>
          </cell>
          <cell r="S2270" t="e">
            <v>#N/A</v>
          </cell>
          <cell r="T2270" t="e">
            <v>#N/A</v>
          </cell>
          <cell r="U2270" t="e">
            <v>#VALUE!</v>
          </cell>
          <cell r="V2270">
            <v>0</v>
          </cell>
          <cell r="W2270">
            <v>104</v>
          </cell>
          <cell r="X2270">
            <v>20089</v>
          </cell>
        </row>
        <row r="2271">
          <cell r="P2271">
            <v>0</v>
          </cell>
          <cell r="Q2271">
            <v>0</v>
          </cell>
          <cell r="R2271">
            <v>0</v>
          </cell>
          <cell r="S2271" t="e">
            <v>#N/A</v>
          </cell>
          <cell r="T2271" t="e">
            <v>#N/A</v>
          </cell>
          <cell r="U2271" t="e">
            <v>#VALUE!</v>
          </cell>
          <cell r="V2271">
            <v>0</v>
          </cell>
          <cell r="W2271">
            <v>104</v>
          </cell>
          <cell r="X2271">
            <v>20089</v>
          </cell>
        </row>
        <row r="2272">
          <cell r="P2272">
            <v>0</v>
          </cell>
          <cell r="Q2272">
            <v>0</v>
          </cell>
          <cell r="R2272">
            <v>0</v>
          </cell>
          <cell r="S2272" t="e">
            <v>#N/A</v>
          </cell>
          <cell r="T2272" t="e">
            <v>#N/A</v>
          </cell>
          <cell r="U2272" t="e">
            <v>#VALUE!</v>
          </cell>
          <cell r="V2272">
            <v>0</v>
          </cell>
          <cell r="W2272">
            <v>104</v>
          </cell>
          <cell r="X2272">
            <v>20089</v>
          </cell>
        </row>
        <row r="2273">
          <cell r="P2273">
            <v>0</v>
          </cell>
          <cell r="Q2273">
            <v>0</v>
          </cell>
          <cell r="R2273">
            <v>0</v>
          </cell>
          <cell r="S2273" t="e">
            <v>#N/A</v>
          </cell>
          <cell r="T2273" t="e">
            <v>#N/A</v>
          </cell>
          <cell r="U2273" t="e">
            <v>#VALUE!</v>
          </cell>
          <cell r="V2273">
            <v>0</v>
          </cell>
          <cell r="W2273">
            <v>104</v>
          </cell>
          <cell r="X2273">
            <v>20089</v>
          </cell>
        </row>
        <row r="2274">
          <cell r="P2274">
            <v>0</v>
          </cell>
          <cell r="Q2274">
            <v>0</v>
          </cell>
          <cell r="R2274">
            <v>0</v>
          </cell>
          <cell r="S2274" t="e">
            <v>#N/A</v>
          </cell>
          <cell r="T2274" t="e">
            <v>#N/A</v>
          </cell>
          <cell r="U2274" t="e">
            <v>#VALUE!</v>
          </cell>
          <cell r="V2274">
            <v>0</v>
          </cell>
          <cell r="W2274">
            <v>104</v>
          </cell>
          <cell r="X2274">
            <v>20089</v>
          </cell>
        </row>
        <row r="2275">
          <cell r="P2275">
            <v>0</v>
          </cell>
          <cell r="Q2275">
            <v>0</v>
          </cell>
          <cell r="R2275">
            <v>0</v>
          </cell>
          <cell r="S2275" t="e">
            <v>#N/A</v>
          </cell>
          <cell r="T2275" t="e">
            <v>#N/A</v>
          </cell>
          <cell r="U2275" t="e">
            <v>#VALUE!</v>
          </cell>
          <cell r="V2275">
            <v>0</v>
          </cell>
          <cell r="W2275">
            <v>104</v>
          </cell>
          <cell r="X2275">
            <v>20089</v>
          </cell>
        </row>
        <row r="2276">
          <cell r="P2276">
            <v>0</v>
          </cell>
          <cell r="Q2276">
            <v>0</v>
          </cell>
          <cell r="R2276">
            <v>0</v>
          </cell>
          <cell r="S2276" t="e">
            <v>#N/A</v>
          </cell>
          <cell r="T2276" t="e">
            <v>#N/A</v>
          </cell>
          <cell r="U2276" t="e">
            <v>#VALUE!</v>
          </cell>
          <cell r="V2276">
            <v>0</v>
          </cell>
          <cell r="W2276">
            <v>104</v>
          </cell>
          <cell r="X2276">
            <v>20089</v>
          </cell>
        </row>
        <row r="2277">
          <cell r="P2277">
            <v>0</v>
          </cell>
          <cell r="Q2277">
            <v>0</v>
          </cell>
          <cell r="R2277">
            <v>0</v>
          </cell>
          <cell r="S2277" t="e">
            <v>#N/A</v>
          </cell>
          <cell r="T2277" t="e">
            <v>#N/A</v>
          </cell>
          <cell r="U2277" t="e">
            <v>#VALUE!</v>
          </cell>
          <cell r="V2277">
            <v>0</v>
          </cell>
          <cell r="W2277">
            <v>104</v>
          </cell>
          <cell r="X2277">
            <v>20089</v>
          </cell>
        </row>
        <row r="2278">
          <cell r="P2278">
            <v>0</v>
          </cell>
          <cell r="Q2278">
            <v>0</v>
          </cell>
          <cell r="R2278">
            <v>0</v>
          </cell>
          <cell r="S2278" t="e">
            <v>#N/A</v>
          </cell>
          <cell r="T2278" t="e">
            <v>#N/A</v>
          </cell>
          <cell r="U2278" t="e">
            <v>#VALUE!</v>
          </cell>
          <cell r="V2278">
            <v>0</v>
          </cell>
          <cell r="W2278">
            <v>104</v>
          </cell>
          <cell r="X2278">
            <v>20089</v>
          </cell>
        </row>
        <row r="2279">
          <cell r="P2279">
            <v>0</v>
          </cell>
          <cell r="Q2279">
            <v>0</v>
          </cell>
          <cell r="R2279">
            <v>0</v>
          </cell>
          <cell r="S2279" t="e">
            <v>#N/A</v>
          </cell>
          <cell r="T2279" t="e">
            <v>#N/A</v>
          </cell>
          <cell r="U2279" t="e">
            <v>#VALUE!</v>
          </cell>
          <cell r="V2279">
            <v>0</v>
          </cell>
          <cell r="W2279">
            <v>104</v>
          </cell>
          <cell r="X2279">
            <v>20089</v>
          </cell>
        </row>
        <row r="2280">
          <cell r="P2280">
            <v>0</v>
          </cell>
          <cell r="Q2280">
            <v>0</v>
          </cell>
          <cell r="R2280">
            <v>0</v>
          </cell>
          <cell r="S2280" t="e">
            <v>#N/A</v>
          </cell>
          <cell r="T2280" t="e">
            <v>#N/A</v>
          </cell>
          <cell r="U2280" t="e">
            <v>#VALUE!</v>
          </cell>
          <cell r="V2280">
            <v>0</v>
          </cell>
          <cell r="W2280">
            <v>104</v>
          </cell>
          <cell r="X2280">
            <v>20089</v>
          </cell>
        </row>
        <row r="2281">
          <cell r="P2281">
            <v>0</v>
          </cell>
          <cell r="Q2281">
            <v>0</v>
          </cell>
          <cell r="R2281">
            <v>0</v>
          </cell>
          <cell r="S2281" t="e">
            <v>#N/A</v>
          </cell>
          <cell r="T2281" t="e">
            <v>#N/A</v>
          </cell>
          <cell r="U2281" t="e">
            <v>#VALUE!</v>
          </cell>
          <cell r="V2281">
            <v>0</v>
          </cell>
          <cell r="W2281">
            <v>104</v>
          </cell>
          <cell r="X2281">
            <v>20089</v>
          </cell>
        </row>
        <row r="2282">
          <cell r="P2282">
            <v>0</v>
          </cell>
          <cell r="Q2282">
            <v>0</v>
          </cell>
          <cell r="R2282">
            <v>0</v>
          </cell>
          <cell r="S2282" t="e">
            <v>#N/A</v>
          </cell>
          <cell r="T2282" t="e">
            <v>#N/A</v>
          </cell>
          <cell r="U2282" t="e">
            <v>#VALUE!</v>
          </cell>
          <cell r="V2282">
            <v>0</v>
          </cell>
          <cell r="W2282">
            <v>104</v>
          </cell>
          <cell r="X2282">
            <v>20089</v>
          </cell>
        </row>
        <row r="2283">
          <cell r="P2283">
            <v>0</v>
          </cell>
          <cell r="Q2283">
            <v>0</v>
          </cell>
          <cell r="R2283">
            <v>0</v>
          </cell>
          <cell r="S2283" t="e">
            <v>#N/A</v>
          </cell>
          <cell r="T2283" t="e">
            <v>#N/A</v>
          </cell>
          <cell r="U2283" t="e">
            <v>#VALUE!</v>
          </cell>
          <cell r="V2283">
            <v>0</v>
          </cell>
          <cell r="W2283">
            <v>104</v>
          </cell>
          <cell r="X2283">
            <v>20089</v>
          </cell>
        </row>
        <row r="2284">
          <cell r="P2284">
            <v>0</v>
          </cell>
          <cell r="Q2284">
            <v>0</v>
          </cell>
          <cell r="R2284">
            <v>0</v>
          </cell>
          <cell r="S2284" t="e">
            <v>#N/A</v>
          </cell>
          <cell r="T2284" t="e">
            <v>#N/A</v>
          </cell>
          <cell r="U2284" t="e">
            <v>#VALUE!</v>
          </cell>
          <cell r="V2284">
            <v>0</v>
          </cell>
          <cell r="W2284">
            <v>104</v>
          </cell>
          <cell r="X2284">
            <v>20089</v>
          </cell>
        </row>
        <row r="2285">
          <cell r="P2285">
            <v>0</v>
          </cell>
          <cell r="Q2285">
            <v>0</v>
          </cell>
          <cell r="R2285">
            <v>0</v>
          </cell>
          <cell r="S2285" t="e">
            <v>#N/A</v>
          </cell>
          <cell r="T2285" t="e">
            <v>#N/A</v>
          </cell>
          <cell r="U2285" t="e">
            <v>#VALUE!</v>
          </cell>
          <cell r="V2285">
            <v>0</v>
          </cell>
          <cell r="W2285">
            <v>104</v>
          </cell>
          <cell r="X2285">
            <v>20089</v>
          </cell>
        </row>
        <row r="2286">
          <cell r="P2286">
            <v>0</v>
          </cell>
          <cell r="Q2286">
            <v>0</v>
          </cell>
          <cell r="R2286">
            <v>0</v>
          </cell>
          <cell r="S2286" t="e">
            <v>#N/A</v>
          </cell>
          <cell r="T2286" t="e">
            <v>#N/A</v>
          </cell>
          <cell r="U2286" t="e">
            <v>#VALUE!</v>
          </cell>
          <cell r="V2286">
            <v>0</v>
          </cell>
          <cell r="W2286">
            <v>104</v>
          </cell>
          <cell r="X2286">
            <v>20089</v>
          </cell>
        </row>
        <row r="2287">
          <cell r="P2287">
            <v>0</v>
          </cell>
          <cell r="Q2287">
            <v>0</v>
          </cell>
          <cell r="R2287">
            <v>0</v>
          </cell>
          <cell r="S2287" t="e">
            <v>#N/A</v>
          </cell>
          <cell r="T2287" t="e">
            <v>#N/A</v>
          </cell>
          <cell r="U2287" t="e">
            <v>#VALUE!</v>
          </cell>
          <cell r="V2287">
            <v>0</v>
          </cell>
          <cell r="W2287">
            <v>104</v>
          </cell>
          <cell r="X2287">
            <v>20089</v>
          </cell>
        </row>
        <row r="2288">
          <cell r="P2288">
            <v>0</v>
          </cell>
          <cell r="Q2288">
            <v>0</v>
          </cell>
          <cell r="R2288">
            <v>0</v>
          </cell>
          <cell r="S2288" t="e">
            <v>#N/A</v>
          </cell>
          <cell r="T2288" t="e">
            <v>#N/A</v>
          </cell>
          <cell r="U2288" t="e">
            <v>#VALUE!</v>
          </cell>
          <cell r="V2288">
            <v>0</v>
          </cell>
          <cell r="W2288">
            <v>104</v>
          </cell>
          <cell r="X2288">
            <v>20089</v>
          </cell>
        </row>
        <row r="2289">
          <cell r="P2289">
            <v>0</v>
          </cell>
          <cell r="Q2289">
            <v>0</v>
          </cell>
          <cell r="R2289">
            <v>0</v>
          </cell>
          <cell r="S2289" t="e">
            <v>#N/A</v>
          </cell>
          <cell r="T2289" t="e">
            <v>#N/A</v>
          </cell>
          <cell r="U2289" t="e">
            <v>#VALUE!</v>
          </cell>
          <cell r="V2289">
            <v>0</v>
          </cell>
          <cell r="W2289">
            <v>104</v>
          </cell>
          <cell r="X2289">
            <v>20089</v>
          </cell>
        </row>
        <row r="2290">
          <cell r="P2290">
            <v>0</v>
          </cell>
          <cell r="Q2290">
            <v>0</v>
          </cell>
          <cell r="R2290">
            <v>0</v>
          </cell>
          <cell r="S2290" t="e">
            <v>#N/A</v>
          </cell>
          <cell r="T2290" t="e">
            <v>#N/A</v>
          </cell>
          <cell r="U2290" t="e">
            <v>#VALUE!</v>
          </cell>
          <cell r="V2290">
            <v>0</v>
          </cell>
          <cell r="W2290">
            <v>104</v>
          </cell>
          <cell r="X2290">
            <v>20089</v>
          </cell>
        </row>
        <row r="2291">
          <cell r="P2291">
            <v>0</v>
          </cell>
          <cell r="Q2291">
            <v>0</v>
          </cell>
          <cell r="R2291">
            <v>0</v>
          </cell>
          <cell r="S2291" t="e">
            <v>#N/A</v>
          </cell>
          <cell r="T2291" t="e">
            <v>#N/A</v>
          </cell>
          <cell r="U2291" t="e">
            <v>#VALUE!</v>
          </cell>
          <cell r="V2291">
            <v>0</v>
          </cell>
          <cell r="W2291">
            <v>104</v>
          </cell>
          <cell r="X2291">
            <v>20089</v>
          </cell>
        </row>
        <row r="2292">
          <cell r="P2292">
            <v>0</v>
          </cell>
          <cell r="Q2292">
            <v>0</v>
          </cell>
          <cell r="R2292">
            <v>0</v>
          </cell>
          <cell r="S2292" t="e">
            <v>#N/A</v>
          </cell>
          <cell r="T2292" t="e">
            <v>#N/A</v>
          </cell>
          <cell r="U2292" t="e">
            <v>#VALUE!</v>
          </cell>
          <cell r="V2292">
            <v>0</v>
          </cell>
          <cell r="W2292">
            <v>104</v>
          </cell>
          <cell r="X2292">
            <v>20089</v>
          </cell>
        </row>
        <row r="2293">
          <cell r="P2293">
            <v>0</v>
          </cell>
          <cell r="Q2293">
            <v>0</v>
          </cell>
          <cell r="R2293">
            <v>0</v>
          </cell>
          <cell r="S2293" t="e">
            <v>#N/A</v>
          </cell>
          <cell r="T2293" t="e">
            <v>#N/A</v>
          </cell>
          <cell r="U2293" t="e">
            <v>#VALUE!</v>
          </cell>
          <cell r="V2293">
            <v>0</v>
          </cell>
          <cell r="W2293">
            <v>104</v>
          </cell>
          <cell r="X2293">
            <v>20089</v>
          </cell>
        </row>
        <row r="2294">
          <cell r="P2294">
            <v>0</v>
          </cell>
          <cell r="Q2294">
            <v>0</v>
          </cell>
          <cell r="R2294">
            <v>0</v>
          </cell>
          <cell r="S2294" t="e">
            <v>#N/A</v>
          </cell>
          <cell r="T2294" t="e">
            <v>#N/A</v>
          </cell>
          <cell r="U2294" t="e">
            <v>#VALUE!</v>
          </cell>
          <cell r="V2294">
            <v>0</v>
          </cell>
          <cell r="W2294">
            <v>104</v>
          </cell>
          <cell r="X2294">
            <v>20089</v>
          </cell>
        </row>
        <row r="2295">
          <cell r="P2295">
            <v>0</v>
          </cell>
          <cell r="Q2295">
            <v>0</v>
          </cell>
          <cell r="R2295">
            <v>0</v>
          </cell>
          <cell r="S2295" t="e">
            <v>#N/A</v>
          </cell>
          <cell r="T2295" t="e">
            <v>#N/A</v>
          </cell>
          <cell r="U2295" t="e">
            <v>#VALUE!</v>
          </cell>
          <cell r="V2295">
            <v>0</v>
          </cell>
          <cell r="W2295">
            <v>104</v>
          </cell>
          <cell r="X2295">
            <v>20089</v>
          </cell>
        </row>
        <row r="2296">
          <cell r="P2296">
            <v>0</v>
          </cell>
          <cell r="Q2296">
            <v>0</v>
          </cell>
          <cell r="R2296">
            <v>0</v>
          </cell>
          <cell r="S2296" t="e">
            <v>#N/A</v>
          </cell>
          <cell r="T2296" t="e">
            <v>#N/A</v>
          </cell>
          <cell r="U2296" t="e">
            <v>#VALUE!</v>
          </cell>
          <cell r="V2296">
            <v>0</v>
          </cell>
          <cell r="W2296">
            <v>104</v>
          </cell>
          <cell r="X2296">
            <v>20089</v>
          </cell>
        </row>
        <row r="2297">
          <cell r="P2297">
            <v>0</v>
          </cell>
          <cell r="Q2297">
            <v>0</v>
          </cell>
          <cell r="R2297">
            <v>0</v>
          </cell>
          <cell r="S2297" t="e">
            <v>#N/A</v>
          </cell>
          <cell r="T2297" t="e">
            <v>#N/A</v>
          </cell>
          <cell r="U2297" t="e">
            <v>#VALUE!</v>
          </cell>
          <cell r="V2297">
            <v>0</v>
          </cell>
          <cell r="W2297">
            <v>104</v>
          </cell>
          <cell r="X2297">
            <v>20089</v>
          </cell>
        </row>
        <row r="2298">
          <cell r="P2298">
            <v>0</v>
          </cell>
          <cell r="Q2298">
            <v>0</v>
          </cell>
          <cell r="R2298">
            <v>0</v>
          </cell>
          <cell r="S2298" t="e">
            <v>#N/A</v>
          </cell>
          <cell r="T2298" t="e">
            <v>#N/A</v>
          </cell>
          <cell r="U2298" t="e">
            <v>#VALUE!</v>
          </cell>
          <cell r="V2298">
            <v>0</v>
          </cell>
          <cell r="W2298">
            <v>104</v>
          </cell>
          <cell r="X2298">
            <v>20089</v>
          </cell>
        </row>
        <row r="2299">
          <cell r="P2299">
            <v>0</v>
          </cell>
          <cell r="Q2299">
            <v>0</v>
          </cell>
          <cell r="R2299">
            <v>0</v>
          </cell>
          <cell r="S2299" t="e">
            <v>#N/A</v>
          </cell>
          <cell r="T2299" t="e">
            <v>#N/A</v>
          </cell>
          <cell r="U2299" t="e">
            <v>#VALUE!</v>
          </cell>
          <cell r="V2299">
            <v>0</v>
          </cell>
          <cell r="W2299">
            <v>104</v>
          </cell>
          <cell r="X2299">
            <v>20089</v>
          </cell>
        </row>
        <row r="2300">
          <cell r="P2300">
            <v>0</v>
          </cell>
          <cell r="Q2300">
            <v>0</v>
          </cell>
          <cell r="R2300">
            <v>0</v>
          </cell>
          <cell r="S2300" t="e">
            <v>#N/A</v>
          </cell>
          <cell r="T2300" t="e">
            <v>#N/A</v>
          </cell>
          <cell r="U2300" t="e">
            <v>#VALUE!</v>
          </cell>
          <cell r="V2300">
            <v>0</v>
          </cell>
          <cell r="W2300">
            <v>104</v>
          </cell>
          <cell r="X2300">
            <v>20089</v>
          </cell>
        </row>
        <row r="2301">
          <cell r="P2301">
            <v>0</v>
          </cell>
          <cell r="Q2301">
            <v>0</v>
          </cell>
          <cell r="R2301">
            <v>0</v>
          </cell>
          <cell r="S2301" t="e">
            <v>#N/A</v>
          </cell>
          <cell r="T2301" t="e">
            <v>#N/A</v>
          </cell>
          <cell r="U2301" t="e">
            <v>#VALUE!</v>
          </cell>
          <cell r="V2301">
            <v>0</v>
          </cell>
          <cell r="W2301">
            <v>104</v>
          </cell>
          <cell r="X2301">
            <v>20089</v>
          </cell>
        </row>
        <row r="2302">
          <cell r="P2302">
            <v>0</v>
          </cell>
          <cell r="Q2302">
            <v>0</v>
          </cell>
          <cell r="R2302">
            <v>0</v>
          </cell>
          <cell r="S2302" t="e">
            <v>#N/A</v>
          </cell>
          <cell r="T2302" t="e">
            <v>#N/A</v>
          </cell>
          <cell r="U2302" t="e">
            <v>#VALUE!</v>
          </cell>
          <cell r="V2302">
            <v>0</v>
          </cell>
          <cell r="W2302">
            <v>104</v>
          </cell>
          <cell r="X2302">
            <v>20089</v>
          </cell>
        </row>
        <row r="2303">
          <cell r="P2303">
            <v>0</v>
          </cell>
          <cell r="Q2303">
            <v>0</v>
          </cell>
          <cell r="R2303">
            <v>0</v>
          </cell>
          <cell r="S2303" t="e">
            <v>#N/A</v>
          </cell>
          <cell r="T2303" t="e">
            <v>#N/A</v>
          </cell>
          <cell r="U2303" t="e">
            <v>#VALUE!</v>
          </cell>
          <cell r="V2303">
            <v>0</v>
          </cell>
          <cell r="W2303">
            <v>104</v>
          </cell>
          <cell r="X2303">
            <v>20089</v>
          </cell>
        </row>
        <row r="2304">
          <cell r="P2304">
            <v>0</v>
          </cell>
          <cell r="Q2304">
            <v>0</v>
          </cell>
          <cell r="R2304">
            <v>0</v>
          </cell>
          <cell r="S2304" t="e">
            <v>#N/A</v>
          </cell>
          <cell r="T2304" t="e">
            <v>#N/A</v>
          </cell>
          <cell r="U2304" t="e">
            <v>#VALUE!</v>
          </cell>
          <cell r="V2304">
            <v>0</v>
          </cell>
          <cell r="W2304">
            <v>104</v>
          </cell>
          <cell r="X2304">
            <v>20089</v>
          </cell>
        </row>
        <row r="2305">
          <cell r="P2305">
            <v>0</v>
          </cell>
          <cell r="Q2305">
            <v>0</v>
          </cell>
          <cell r="R2305">
            <v>0</v>
          </cell>
          <cell r="S2305" t="e">
            <v>#N/A</v>
          </cell>
          <cell r="T2305" t="e">
            <v>#N/A</v>
          </cell>
          <cell r="U2305" t="e">
            <v>#VALUE!</v>
          </cell>
          <cell r="V2305">
            <v>0</v>
          </cell>
          <cell r="W2305">
            <v>104</v>
          </cell>
          <cell r="X2305">
            <v>20089</v>
          </cell>
        </row>
        <row r="2306">
          <cell r="P2306">
            <v>0</v>
          </cell>
          <cell r="Q2306">
            <v>0</v>
          </cell>
          <cell r="R2306">
            <v>0</v>
          </cell>
          <cell r="S2306" t="e">
            <v>#N/A</v>
          </cell>
          <cell r="T2306" t="e">
            <v>#N/A</v>
          </cell>
          <cell r="U2306" t="e">
            <v>#VALUE!</v>
          </cell>
          <cell r="V2306">
            <v>0</v>
          </cell>
          <cell r="W2306">
            <v>104</v>
          </cell>
          <cell r="X2306">
            <v>20089</v>
          </cell>
        </row>
        <row r="2307">
          <cell r="P2307">
            <v>0</v>
          </cell>
          <cell r="Q2307">
            <v>0</v>
          </cell>
          <cell r="R2307">
            <v>0</v>
          </cell>
          <cell r="S2307" t="e">
            <v>#N/A</v>
          </cell>
          <cell r="T2307" t="e">
            <v>#N/A</v>
          </cell>
          <cell r="U2307" t="e">
            <v>#VALUE!</v>
          </cell>
          <cell r="V2307">
            <v>0</v>
          </cell>
          <cell r="W2307">
            <v>104</v>
          </cell>
          <cell r="X2307">
            <v>20089</v>
          </cell>
        </row>
        <row r="2308">
          <cell r="P2308">
            <v>0</v>
          </cell>
          <cell r="Q2308">
            <v>0</v>
          </cell>
          <cell r="R2308">
            <v>0</v>
          </cell>
          <cell r="S2308" t="e">
            <v>#N/A</v>
          </cell>
          <cell r="T2308" t="e">
            <v>#N/A</v>
          </cell>
          <cell r="U2308" t="e">
            <v>#VALUE!</v>
          </cell>
          <cell r="V2308">
            <v>0</v>
          </cell>
          <cell r="W2308">
            <v>104</v>
          </cell>
          <cell r="X2308">
            <v>20089</v>
          </cell>
        </row>
        <row r="2309">
          <cell r="P2309">
            <v>0</v>
          </cell>
          <cell r="Q2309">
            <v>0</v>
          </cell>
          <cell r="R2309">
            <v>0</v>
          </cell>
          <cell r="S2309" t="e">
            <v>#N/A</v>
          </cell>
          <cell r="T2309" t="e">
            <v>#N/A</v>
          </cell>
          <cell r="U2309" t="e">
            <v>#VALUE!</v>
          </cell>
          <cell r="V2309">
            <v>0</v>
          </cell>
          <cell r="W2309">
            <v>104</v>
          </cell>
          <cell r="X2309">
            <v>20089</v>
          </cell>
        </row>
        <row r="2310">
          <cell r="P2310">
            <v>0</v>
          </cell>
          <cell r="Q2310">
            <v>0</v>
          </cell>
          <cell r="R2310">
            <v>0</v>
          </cell>
          <cell r="S2310" t="e">
            <v>#N/A</v>
          </cell>
          <cell r="T2310" t="e">
            <v>#N/A</v>
          </cell>
          <cell r="U2310" t="e">
            <v>#VALUE!</v>
          </cell>
          <cell r="V2310">
            <v>0</v>
          </cell>
          <cell r="W2310">
            <v>104</v>
          </cell>
          <cell r="X2310">
            <v>20089</v>
          </cell>
        </row>
        <row r="2311">
          <cell r="P2311">
            <v>0</v>
          </cell>
          <cell r="Q2311">
            <v>0</v>
          </cell>
          <cell r="R2311">
            <v>0</v>
          </cell>
          <cell r="S2311" t="e">
            <v>#N/A</v>
          </cell>
          <cell r="T2311" t="e">
            <v>#N/A</v>
          </cell>
          <cell r="U2311" t="e">
            <v>#VALUE!</v>
          </cell>
          <cell r="V2311">
            <v>0</v>
          </cell>
          <cell r="W2311">
            <v>104</v>
          </cell>
          <cell r="X2311">
            <v>20089</v>
          </cell>
        </row>
        <row r="2312">
          <cell r="P2312">
            <v>0</v>
          </cell>
          <cell r="Q2312">
            <v>0</v>
          </cell>
          <cell r="R2312">
            <v>0</v>
          </cell>
          <cell r="S2312" t="e">
            <v>#N/A</v>
          </cell>
          <cell r="T2312" t="e">
            <v>#N/A</v>
          </cell>
          <cell r="U2312" t="e">
            <v>#VALUE!</v>
          </cell>
          <cell r="V2312">
            <v>0</v>
          </cell>
          <cell r="W2312">
            <v>104</v>
          </cell>
          <cell r="X2312">
            <v>20089</v>
          </cell>
        </row>
        <row r="2313">
          <cell r="P2313">
            <v>0</v>
          </cell>
          <cell r="Q2313">
            <v>0</v>
          </cell>
          <cell r="R2313">
            <v>0</v>
          </cell>
          <cell r="S2313" t="e">
            <v>#N/A</v>
          </cell>
          <cell r="T2313" t="e">
            <v>#N/A</v>
          </cell>
          <cell r="U2313" t="e">
            <v>#VALUE!</v>
          </cell>
          <cell r="V2313">
            <v>0</v>
          </cell>
          <cell r="W2313">
            <v>104</v>
          </cell>
          <cell r="X2313">
            <v>20089</v>
          </cell>
        </row>
        <row r="2314">
          <cell r="P2314">
            <v>0</v>
          </cell>
          <cell r="Q2314">
            <v>0</v>
          </cell>
          <cell r="R2314">
            <v>0</v>
          </cell>
          <cell r="S2314" t="e">
            <v>#N/A</v>
          </cell>
          <cell r="T2314" t="e">
            <v>#N/A</v>
          </cell>
          <cell r="U2314" t="e">
            <v>#VALUE!</v>
          </cell>
          <cell r="V2314">
            <v>0</v>
          </cell>
          <cell r="W2314">
            <v>104</v>
          </cell>
          <cell r="X2314">
            <v>20089</v>
          </cell>
        </row>
        <row r="2315">
          <cell r="P2315">
            <v>0</v>
          </cell>
          <cell r="Q2315">
            <v>0</v>
          </cell>
          <cell r="R2315">
            <v>0</v>
          </cell>
          <cell r="S2315" t="e">
            <v>#N/A</v>
          </cell>
          <cell r="T2315" t="e">
            <v>#N/A</v>
          </cell>
          <cell r="U2315" t="e">
            <v>#VALUE!</v>
          </cell>
          <cell r="V2315">
            <v>0</v>
          </cell>
          <cell r="W2315">
            <v>104</v>
          </cell>
          <cell r="X2315">
            <v>20089</v>
          </cell>
        </row>
        <row r="2316">
          <cell r="P2316">
            <v>0</v>
          </cell>
          <cell r="Q2316">
            <v>0</v>
          </cell>
          <cell r="R2316">
            <v>0</v>
          </cell>
          <cell r="S2316" t="e">
            <v>#N/A</v>
          </cell>
          <cell r="T2316" t="e">
            <v>#N/A</v>
          </cell>
          <cell r="U2316" t="e">
            <v>#VALUE!</v>
          </cell>
          <cell r="V2316">
            <v>0</v>
          </cell>
          <cell r="W2316">
            <v>104</v>
          </cell>
          <cell r="X2316">
            <v>20089</v>
          </cell>
        </row>
        <row r="2317">
          <cell r="P2317">
            <v>0</v>
          </cell>
          <cell r="Q2317">
            <v>0</v>
          </cell>
          <cell r="R2317">
            <v>0</v>
          </cell>
          <cell r="S2317" t="e">
            <v>#N/A</v>
          </cell>
          <cell r="T2317" t="e">
            <v>#N/A</v>
          </cell>
          <cell r="U2317" t="e">
            <v>#VALUE!</v>
          </cell>
          <cell r="V2317">
            <v>0</v>
          </cell>
          <cell r="W2317">
            <v>104</v>
          </cell>
          <cell r="X2317">
            <v>20089</v>
          </cell>
        </row>
        <row r="2318">
          <cell r="P2318">
            <v>0</v>
          </cell>
          <cell r="Q2318">
            <v>0</v>
          </cell>
          <cell r="R2318">
            <v>0</v>
          </cell>
          <cell r="S2318" t="e">
            <v>#N/A</v>
          </cell>
          <cell r="T2318" t="e">
            <v>#N/A</v>
          </cell>
          <cell r="U2318" t="e">
            <v>#VALUE!</v>
          </cell>
          <cell r="V2318">
            <v>0</v>
          </cell>
          <cell r="W2318">
            <v>104</v>
          </cell>
          <cell r="X2318">
            <v>20089</v>
          </cell>
        </row>
        <row r="2319">
          <cell r="P2319">
            <v>0</v>
          </cell>
          <cell r="Q2319">
            <v>0</v>
          </cell>
          <cell r="R2319">
            <v>0</v>
          </cell>
          <cell r="S2319" t="e">
            <v>#N/A</v>
          </cell>
          <cell r="T2319" t="e">
            <v>#N/A</v>
          </cell>
          <cell r="U2319" t="e">
            <v>#VALUE!</v>
          </cell>
          <cell r="V2319">
            <v>0</v>
          </cell>
          <cell r="W2319">
            <v>104</v>
          </cell>
          <cell r="X2319">
            <v>20089</v>
          </cell>
        </row>
        <row r="2320">
          <cell r="P2320">
            <v>0</v>
          </cell>
          <cell r="Q2320">
            <v>0</v>
          </cell>
          <cell r="R2320">
            <v>0</v>
          </cell>
          <cell r="S2320" t="e">
            <v>#N/A</v>
          </cell>
          <cell r="T2320" t="e">
            <v>#N/A</v>
          </cell>
          <cell r="U2320" t="e">
            <v>#VALUE!</v>
          </cell>
          <cell r="V2320">
            <v>0</v>
          </cell>
          <cell r="W2320">
            <v>104</v>
          </cell>
          <cell r="X2320">
            <v>20089</v>
          </cell>
        </row>
        <row r="2321">
          <cell r="P2321">
            <v>0</v>
          </cell>
          <cell r="Q2321">
            <v>0</v>
          </cell>
          <cell r="R2321">
            <v>0</v>
          </cell>
          <cell r="S2321" t="e">
            <v>#N/A</v>
          </cell>
          <cell r="T2321" t="e">
            <v>#N/A</v>
          </cell>
          <cell r="U2321" t="e">
            <v>#VALUE!</v>
          </cell>
          <cell r="V2321">
            <v>0</v>
          </cell>
          <cell r="W2321">
            <v>104</v>
          </cell>
          <cell r="X2321">
            <v>20089</v>
          </cell>
        </row>
        <row r="2322">
          <cell r="P2322">
            <v>0</v>
          </cell>
          <cell r="Q2322">
            <v>0</v>
          </cell>
          <cell r="R2322">
            <v>0</v>
          </cell>
          <cell r="S2322" t="e">
            <v>#N/A</v>
          </cell>
          <cell r="T2322" t="e">
            <v>#N/A</v>
          </cell>
          <cell r="U2322" t="e">
            <v>#VALUE!</v>
          </cell>
          <cell r="V2322">
            <v>0</v>
          </cell>
          <cell r="W2322">
            <v>104</v>
          </cell>
          <cell r="X2322">
            <v>20089</v>
          </cell>
        </row>
        <row r="2323">
          <cell r="P2323">
            <v>0</v>
          </cell>
          <cell r="Q2323">
            <v>0</v>
          </cell>
          <cell r="R2323">
            <v>0</v>
          </cell>
          <cell r="S2323" t="e">
            <v>#N/A</v>
          </cell>
          <cell r="T2323" t="e">
            <v>#N/A</v>
          </cell>
          <cell r="U2323" t="e">
            <v>#VALUE!</v>
          </cell>
          <cell r="V2323">
            <v>0</v>
          </cell>
          <cell r="W2323">
            <v>104</v>
          </cell>
          <cell r="X2323">
            <v>20089</v>
          </cell>
        </row>
        <row r="2324">
          <cell r="P2324">
            <v>0</v>
          </cell>
          <cell r="Q2324">
            <v>0</v>
          </cell>
          <cell r="R2324">
            <v>0</v>
          </cell>
          <cell r="S2324" t="e">
            <v>#N/A</v>
          </cell>
          <cell r="T2324" t="e">
            <v>#N/A</v>
          </cell>
          <cell r="U2324" t="e">
            <v>#VALUE!</v>
          </cell>
          <cell r="V2324">
            <v>0</v>
          </cell>
          <cell r="W2324">
            <v>104</v>
          </cell>
          <cell r="X2324">
            <v>20089</v>
          </cell>
        </row>
        <row r="2325">
          <cell r="P2325">
            <v>0</v>
          </cell>
          <cell r="Q2325">
            <v>0</v>
          </cell>
          <cell r="R2325">
            <v>0</v>
          </cell>
          <cell r="S2325" t="e">
            <v>#N/A</v>
          </cell>
          <cell r="T2325" t="e">
            <v>#N/A</v>
          </cell>
          <cell r="U2325" t="e">
            <v>#VALUE!</v>
          </cell>
          <cell r="V2325">
            <v>0</v>
          </cell>
          <cell r="W2325">
            <v>104</v>
          </cell>
          <cell r="X2325">
            <v>20089</v>
          </cell>
        </row>
        <row r="2326">
          <cell r="P2326">
            <v>0</v>
          </cell>
          <cell r="Q2326">
            <v>0</v>
          </cell>
          <cell r="R2326">
            <v>0</v>
          </cell>
          <cell r="S2326" t="e">
            <v>#N/A</v>
          </cell>
          <cell r="T2326" t="e">
            <v>#N/A</v>
          </cell>
          <cell r="U2326" t="e">
            <v>#VALUE!</v>
          </cell>
          <cell r="V2326">
            <v>0</v>
          </cell>
          <cell r="W2326">
            <v>104</v>
          </cell>
          <cell r="X2326">
            <v>20089</v>
          </cell>
        </row>
        <row r="2327">
          <cell r="P2327">
            <v>0</v>
          </cell>
          <cell r="Q2327">
            <v>0</v>
          </cell>
          <cell r="R2327">
            <v>0</v>
          </cell>
          <cell r="S2327" t="e">
            <v>#N/A</v>
          </cell>
          <cell r="T2327" t="e">
            <v>#N/A</v>
          </cell>
          <cell r="U2327" t="e">
            <v>#VALUE!</v>
          </cell>
          <cell r="V2327">
            <v>0</v>
          </cell>
          <cell r="W2327">
            <v>104</v>
          </cell>
          <cell r="X2327">
            <v>20089</v>
          </cell>
        </row>
        <row r="2328">
          <cell r="P2328">
            <v>0</v>
          </cell>
          <cell r="Q2328">
            <v>0</v>
          </cell>
          <cell r="R2328">
            <v>0</v>
          </cell>
          <cell r="S2328" t="e">
            <v>#N/A</v>
          </cell>
          <cell r="T2328" t="e">
            <v>#N/A</v>
          </cell>
          <cell r="U2328" t="e">
            <v>#VALUE!</v>
          </cell>
          <cell r="V2328">
            <v>0</v>
          </cell>
          <cell r="W2328">
            <v>104</v>
          </cell>
          <cell r="X2328">
            <v>20089</v>
          </cell>
        </row>
        <row r="2329">
          <cell r="P2329">
            <v>0</v>
          </cell>
          <cell r="Q2329">
            <v>0</v>
          </cell>
          <cell r="R2329">
            <v>0</v>
          </cell>
          <cell r="S2329" t="e">
            <v>#N/A</v>
          </cell>
          <cell r="T2329" t="e">
            <v>#N/A</v>
          </cell>
          <cell r="U2329" t="e">
            <v>#VALUE!</v>
          </cell>
          <cell r="V2329">
            <v>0</v>
          </cell>
          <cell r="W2329">
            <v>104</v>
          </cell>
          <cell r="X2329">
            <v>20089</v>
          </cell>
        </row>
        <row r="2330">
          <cell r="P2330">
            <v>0</v>
          </cell>
          <cell r="Q2330">
            <v>0</v>
          </cell>
          <cell r="R2330">
            <v>0</v>
          </cell>
          <cell r="S2330" t="e">
            <v>#N/A</v>
          </cell>
          <cell r="T2330" t="e">
            <v>#N/A</v>
          </cell>
          <cell r="U2330" t="e">
            <v>#VALUE!</v>
          </cell>
          <cell r="V2330">
            <v>0</v>
          </cell>
          <cell r="W2330">
            <v>104</v>
          </cell>
          <cell r="X2330">
            <v>20089</v>
          </cell>
        </row>
        <row r="2331">
          <cell r="P2331">
            <v>0</v>
          </cell>
          <cell r="Q2331">
            <v>0</v>
          </cell>
          <cell r="R2331">
            <v>0</v>
          </cell>
          <cell r="S2331" t="e">
            <v>#N/A</v>
          </cell>
          <cell r="T2331" t="e">
            <v>#N/A</v>
          </cell>
          <cell r="U2331" t="e">
            <v>#VALUE!</v>
          </cell>
          <cell r="V2331">
            <v>0</v>
          </cell>
          <cell r="W2331">
            <v>104</v>
          </cell>
          <cell r="X2331">
            <v>20089</v>
          </cell>
        </row>
        <row r="2332">
          <cell r="P2332">
            <v>0</v>
          </cell>
          <cell r="Q2332">
            <v>0</v>
          </cell>
          <cell r="R2332">
            <v>0</v>
          </cell>
          <cell r="S2332" t="e">
            <v>#N/A</v>
          </cell>
          <cell r="T2332" t="e">
            <v>#N/A</v>
          </cell>
          <cell r="U2332" t="e">
            <v>#VALUE!</v>
          </cell>
          <cell r="V2332">
            <v>0</v>
          </cell>
          <cell r="W2332">
            <v>104</v>
          </cell>
          <cell r="X2332">
            <v>20089</v>
          </cell>
        </row>
        <row r="2333">
          <cell r="P2333">
            <v>0</v>
          </cell>
          <cell r="Q2333">
            <v>0</v>
          </cell>
          <cell r="R2333">
            <v>0</v>
          </cell>
          <cell r="S2333" t="e">
            <v>#N/A</v>
          </cell>
          <cell r="T2333" t="e">
            <v>#N/A</v>
          </cell>
          <cell r="U2333" t="e">
            <v>#VALUE!</v>
          </cell>
          <cell r="V2333">
            <v>0</v>
          </cell>
          <cell r="W2333">
            <v>104</v>
          </cell>
          <cell r="X2333">
            <v>20089</v>
          </cell>
        </row>
        <row r="2334">
          <cell r="P2334">
            <v>0</v>
          </cell>
          <cell r="Q2334">
            <v>0</v>
          </cell>
          <cell r="R2334">
            <v>0</v>
          </cell>
          <cell r="S2334" t="e">
            <v>#N/A</v>
          </cell>
          <cell r="T2334" t="e">
            <v>#N/A</v>
          </cell>
          <cell r="U2334" t="e">
            <v>#VALUE!</v>
          </cell>
          <cell r="V2334">
            <v>0</v>
          </cell>
          <cell r="W2334">
            <v>104</v>
          </cell>
          <cell r="X2334">
            <v>20089</v>
          </cell>
        </row>
        <row r="2335">
          <cell r="P2335">
            <v>0</v>
          </cell>
          <cell r="Q2335">
            <v>0</v>
          </cell>
          <cell r="R2335">
            <v>0</v>
          </cell>
          <cell r="S2335" t="e">
            <v>#N/A</v>
          </cell>
          <cell r="T2335" t="e">
            <v>#N/A</v>
          </cell>
          <cell r="U2335" t="e">
            <v>#VALUE!</v>
          </cell>
          <cell r="V2335">
            <v>0</v>
          </cell>
          <cell r="W2335">
            <v>104</v>
          </cell>
          <cell r="X2335">
            <v>20089</v>
          </cell>
        </row>
        <row r="2336">
          <cell r="P2336">
            <v>0</v>
          </cell>
          <cell r="Q2336">
            <v>0</v>
          </cell>
          <cell r="R2336">
            <v>0</v>
          </cell>
          <cell r="S2336" t="e">
            <v>#N/A</v>
          </cell>
          <cell r="T2336" t="e">
            <v>#N/A</v>
          </cell>
          <cell r="U2336" t="e">
            <v>#VALUE!</v>
          </cell>
          <cell r="V2336">
            <v>0</v>
          </cell>
          <cell r="W2336">
            <v>104</v>
          </cell>
          <cell r="X2336">
            <v>20089</v>
          </cell>
        </row>
        <row r="2337">
          <cell r="P2337">
            <v>0</v>
          </cell>
          <cell r="Q2337">
            <v>0</v>
          </cell>
          <cell r="R2337">
            <v>0</v>
          </cell>
          <cell r="S2337" t="e">
            <v>#N/A</v>
          </cell>
          <cell r="T2337" t="e">
            <v>#N/A</v>
          </cell>
          <cell r="U2337" t="e">
            <v>#VALUE!</v>
          </cell>
          <cell r="V2337">
            <v>0</v>
          </cell>
          <cell r="W2337">
            <v>104</v>
          </cell>
          <cell r="X2337">
            <v>20089</v>
          </cell>
        </row>
        <row r="2338">
          <cell r="P2338">
            <v>0</v>
          </cell>
          <cell r="Q2338">
            <v>0</v>
          </cell>
          <cell r="R2338">
            <v>0</v>
          </cell>
          <cell r="S2338" t="e">
            <v>#N/A</v>
          </cell>
          <cell r="T2338" t="e">
            <v>#N/A</v>
          </cell>
          <cell r="U2338" t="e">
            <v>#VALUE!</v>
          </cell>
          <cell r="V2338">
            <v>0</v>
          </cell>
          <cell r="W2338">
            <v>104</v>
          </cell>
          <cell r="X2338">
            <v>20089</v>
          </cell>
        </row>
        <row r="2339">
          <cell r="P2339">
            <v>0</v>
          </cell>
          <cell r="Q2339">
            <v>0</v>
          </cell>
          <cell r="R2339">
            <v>0</v>
          </cell>
          <cell r="S2339" t="e">
            <v>#N/A</v>
          </cell>
          <cell r="T2339" t="e">
            <v>#N/A</v>
          </cell>
          <cell r="U2339" t="e">
            <v>#VALUE!</v>
          </cell>
          <cell r="V2339">
            <v>0</v>
          </cell>
          <cell r="W2339">
            <v>104</v>
          </cell>
          <cell r="X2339">
            <v>20089</v>
          </cell>
        </row>
        <row r="2340">
          <cell r="P2340">
            <v>0</v>
          </cell>
          <cell r="Q2340">
            <v>0</v>
          </cell>
          <cell r="R2340">
            <v>0</v>
          </cell>
          <cell r="S2340" t="e">
            <v>#N/A</v>
          </cell>
          <cell r="T2340" t="e">
            <v>#N/A</v>
          </cell>
          <cell r="U2340" t="e">
            <v>#VALUE!</v>
          </cell>
          <cell r="V2340">
            <v>0</v>
          </cell>
          <cell r="W2340">
            <v>104</v>
          </cell>
          <cell r="X2340">
            <v>20089</v>
          </cell>
        </row>
        <row r="2341">
          <cell r="P2341">
            <v>0</v>
          </cell>
          <cell r="Q2341">
            <v>0</v>
          </cell>
          <cell r="R2341">
            <v>0</v>
          </cell>
          <cell r="S2341" t="e">
            <v>#N/A</v>
          </cell>
          <cell r="T2341" t="e">
            <v>#N/A</v>
          </cell>
          <cell r="U2341" t="e">
            <v>#VALUE!</v>
          </cell>
          <cell r="V2341">
            <v>0</v>
          </cell>
          <cell r="W2341">
            <v>104</v>
          </cell>
          <cell r="X2341">
            <v>20089</v>
          </cell>
        </row>
        <row r="2342">
          <cell r="P2342">
            <v>0</v>
          </cell>
          <cell r="Q2342">
            <v>0</v>
          </cell>
          <cell r="R2342">
            <v>0</v>
          </cell>
          <cell r="S2342" t="e">
            <v>#N/A</v>
          </cell>
          <cell r="T2342" t="e">
            <v>#N/A</v>
          </cell>
          <cell r="U2342" t="e">
            <v>#VALUE!</v>
          </cell>
          <cell r="V2342">
            <v>0</v>
          </cell>
          <cell r="W2342">
            <v>104</v>
          </cell>
          <cell r="X2342">
            <v>20089</v>
          </cell>
        </row>
        <row r="2343">
          <cell r="P2343">
            <v>0</v>
          </cell>
          <cell r="Q2343">
            <v>0</v>
          </cell>
          <cell r="R2343">
            <v>0</v>
          </cell>
          <cell r="S2343" t="e">
            <v>#N/A</v>
          </cell>
          <cell r="T2343" t="e">
            <v>#N/A</v>
          </cell>
          <cell r="U2343" t="e">
            <v>#VALUE!</v>
          </cell>
          <cell r="V2343">
            <v>0</v>
          </cell>
          <cell r="W2343">
            <v>104</v>
          </cell>
          <cell r="X2343">
            <v>20089</v>
          </cell>
        </row>
        <row r="2344">
          <cell r="P2344">
            <v>0</v>
          </cell>
          <cell r="Q2344">
            <v>0</v>
          </cell>
          <cell r="R2344">
            <v>0</v>
          </cell>
          <cell r="S2344" t="e">
            <v>#N/A</v>
          </cell>
          <cell r="T2344" t="e">
            <v>#N/A</v>
          </cell>
          <cell r="U2344" t="e">
            <v>#VALUE!</v>
          </cell>
          <cell r="V2344">
            <v>0</v>
          </cell>
          <cell r="W2344">
            <v>104</v>
          </cell>
          <cell r="X2344">
            <v>20089</v>
          </cell>
        </row>
        <row r="2345">
          <cell r="P2345">
            <v>0</v>
          </cell>
          <cell r="Q2345">
            <v>0</v>
          </cell>
          <cell r="R2345">
            <v>0</v>
          </cell>
          <cell r="S2345" t="e">
            <v>#N/A</v>
          </cell>
          <cell r="T2345" t="e">
            <v>#N/A</v>
          </cell>
          <cell r="U2345" t="e">
            <v>#VALUE!</v>
          </cell>
          <cell r="V2345">
            <v>0</v>
          </cell>
          <cell r="W2345">
            <v>104</v>
          </cell>
          <cell r="X2345">
            <v>20089</v>
          </cell>
        </row>
        <row r="2346">
          <cell r="P2346">
            <v>0</v>
          </cell>
          <cell r="Q2346">
            <v>0</v>
          </cell>
          <cell r="R2346">
            <v>0</v>
          </cell>
          <cell r="S2346" t="e">
            <v>#N/A</v>
          </cell>
          <cell r="T2346" t="e">
            <v>#N/A</v>
          </cell>
          <cell r="U2346" t="e">
            <v>#VALUE!</v>
          </cell>
          <cell r="V2346">
            <v>0</v>
          </cell>
          <cell r="W2346">
            <v>104</v>
          </cell>
          <cell r="X2346">
            <v>20089</v>
          </cell>
        </row>
        <row r="2347">
          <cell r="P2347">
            <v>0</v>
          </cell>
          <cell r="Q2347">
            <v>0</v>
          </cell>
          <cell r="R2347">
            <v>0</v>
          </cell>
          <cell r="S2347" t="e">
            <v>#N/A</v>
          </cell>
          <cell r="T2347" t="e">
            <v>#N/A</v>
          </cell>
          <cell r="U2347" t="e">
            <v>#VALUE!</v>
          </cell>
          <cell r="V2347">
            <v>0</v>
          </cell>
          <cell r="W2347">
            <v>104</v>
          </cell>
          <cell r="X2347">
            <v>20089</v>
          </cell>
        </row>
        <row r="2348">
          <cell r="P2348">
            <v>0</v>
          </cell>
          <cell r="Q2348">
            <v>0</v>
          </cell>
          <cell r="R2348">
            <v>0</v>
          </cell>
          <cell r="S2348" t="e">
            <v>#N/A</v>
          </cell>
          <cell r="T2348" t="e">
            <v>#N/A</v>
          </cell>
          <cell r="U2348" t="e">
            <v>#VALUE!</v>
          </cell>
          <cell r="V2348">
            <v>0</v>
          </cell>
          <cell r="W2348">
            <v>104</v>
          </cell>
          <cell r="X2348">
            <v>20089</v>
          </cell>
        </row>
        <row r="2349">
          <cell r="P2349">
            <v>0</v>
          </cell>
          <cell r="Q2349">
            <v>0</v>
          </cell>
          <cell r="R2349">
            <v>0</v>
          </cell>
          <cell r="S2349" t="e">
            <v>#N/A</v>
          </cell>
          <cell r="T2349" t="e">
            <v>#N/A</v>
          </cell>
          <cell r="U2349" t="e">
            <v>#VALUE!</v>
          </cell>
          <cell r="V2349">
            <v>0</v>
          </cell>
          <cell r="W2349">
            <v>104</v>
          </cell>
          <cell r="X2349">
            <v>20089</v>
          </cell>
        </row>
        <row r="2350">
          <cell r="P2350">
            <v>0</v>
          </cell>
          <cell r="Q2350">
            <v>0</v>
          </cell>
          <cell r="R2350">
            <v>0</v>
          </cell>
          <cell r="S2350" t="e">
            <v>#N/A</v>
          </cell>
          <cell r="T2350" t="e">
            <v>#N/A</v>
          </cell>
          <cell r="U2350" t="e">
            <v>#VALUE!</v>
          </cell>
          <cell r="V2350">
            <v>0</v>
          </cell>
          <cell r="W2350">
            <v>104</v>
          </cell>
          <cell r="X2350">
            <v>20089</v>
          </cell>
        </row>
        <row r="2351">
          <cell r="P2351">
            <v>0</v>
          </cell>
          <cell r="Q2351">
            <v>0</v>
          </cell>
          <cell r="R2351">
            <v>0</v>
          </cell>
          <cell r="S2351" t="e">
            <v>#N/A</v>
          </cell>
          <cell r="T2351" t="e">
            <v>#N/A</v>
          </cell>
          <cell r="U2351" t="e">
            <v>#VALUE!</v>
          </cell>
          <cell r="V2351">
            <v>0</v>
          </cell>
          <cell r="W2351">
            <v>104</v>
          </cell>
          <cell r="X2351">
            <v>20089</v>
          </cell>
        </row>
        <row r="2352">
          <cell r="P2352">
            <v>0</v>
          </cell>
          <cell r="Q2352">
            <v>0</v>
          </cell>
          <cell r="R2352">
            <v>0</v>
          </cell>
          <cell r="S2352" t="e">
            <v>#N/A</v>
          </cell>
          <cell r="T2352" t="e">
            <v>#N/A</v>
          </cell>
          <cell r="U2352" t="e">
            <v>#VALUE!</v>
          </cell>
          <cell r="V2352">
            <v>0</v>
          </cell>
          <cell r="W2352">
            <v>104</v>
          </cell>
          <cell r="X2352">
            <v>20089</v>
          </cell>
        </row>
        <row r="2353">
          <cell r="P2353">
            <v>0</v>
          </cell>
          <cell r="Q2353">
            <v>0</v>
          </cell>
          <cell r="R2353">
            <v>0</v>
          </cell>
          <cell r="S2353" t="e">
            <v>#N/A</v>
          </cell>
          <cell r="T2353" t="e">
            <v>#N/A</v>
          </cell>
          <cell r="U2353" t="e">
            <v>#VALUE!</v>
          </cell>
          <cell r="V2353">
            <v>0</v>
          </cell>
          <cell r="W2353">
            <v>104</v>
          </cell>
          <cell r="X2353">
            <v>20089</v>
          </cell>
        </row>
        <row r="2354">
          <cell r="P2354">
            <v>0</v>
          </cell>
          <cell r="Q2354">
            <v>0</v>
          </cell>
          <cell r="R2354">
            <v>0</v>
          </cell>
          <cell r="S2354" t="e">
            <v>#N/A</v>
          </cell>
          <cell r="T2354" t="e">
            <v>#N/A</v>
          </cell>
          <cell r="U2354" t="e">
            <v>#VALUE!</v>
          </cell>
          <cell r="V2354">
            <v>0</v>
          </cell>
          <cell r="W2354">
            <v>104</v>
          </cell>
          <cell r="X2354">
            <v>20089</v>
          </cell>
        </row>
        <row r="2355">
          <cell r="P2355">
            <v>0</v>
          </cell>
          <cell r="Q2355">
            <v>0</v>
          </cell>
          <cell r="R2355">
            <v>0</v>
          </cell>
          <cell r="S2355" t="e">
            <v>#N/A</v>
          </cell>
          <cell r="T2355" t="e">
            <v>#N/A</v>
          </cell>
          <cell r="U2355" t="e">
            <v>#VALUE!</v>
          </cell>
          <cell r="V2355">
            <v>0</v>
          </cell>
          <cell r="W2355">
            <v>104</v>
          </cell>
          <cell r="X2355">
            <v>20089</v>
          </cell>
        </row>
        <row r="2356">
          <cell r="P2356">
            <v>0</v>
          </cell>
          <cell r="Q2356">
            <v>0</v>
          </cell>
          <cell r="R2356">
            <v>0</v>
          </cell>
          <cell r="S2356" t="e">
            <v>#N/A</v>
          </cell>
          <cell r="T2356" t="e">
            <v>#N/A</v>
          </cell>
          <cell r="U2356" t="e">
            <v>#VALUE!</v>
          </cell>
          <cell r="V2356">
            <v>0</v>
          </cell>
          <cell r="W2356">
            <v>104</v>
          </cell>
          <cell r="X2356">
            <v>20089</v>
          </cell>
        </row>
        <row r="2357">
          <cell r="P2357">
            <v>0</v>
          </cell>
          <cell r="Q2357">
            <v>0</v>
          </cell>
          <cell r="R2357">
            <v>0</v>
          </cell>
          <cell r="S2357" t="e">
            <v>#N/A</v>
          </cell>
          <cell r="T2357" t="e">
            <v>#N/A</v>
          </cell>
          <cell r="U2357" t="e">
            <v>#VALUE!</v>
          </cell>
          <cell r="V2357">
            <v>0</v>
          </cell>
          <cell r="W2357">
            <v>104</v>
          </cell>
          <cell r="X2357">
            <v>20089</v>
          </cell>
        </row>
        <row r="2358">
          <cell r="P2358">
            <v>0</v>
          </cell>
          <cell r="Q2358">
            <v>0</v>
          </cell>
          <cell r="R2358">
            <v>0</v>
          </cell>
          <cell r="S2358" t="e">
            <v>#N/A</v>
          </cell>
          <cell r="T2358" t="e">
            <v>#N/A</v>
          </cell>
          <cell r="U2358" t="e">
            <v>#VALUE!</v>
          </cell>
          <cell r="V2358">
            <v>0</v>
          </cell>
          <cell r="W2358">
            <v>104</v>
          </cell>
          <cell r="X2358">
            <v>20089</v>
          </cell>
        </row>
        <row r="2359">
          <cell r="P2359">
            <v>0</v>
          </cell>
          <cell r="Q2359">
            <v>0</v>
          </cell>
          <cell r="R2359">
            <v>0</v>
          </cell>
          <cell r="S2359" t="e">
            <v>#N/A</v>
          </cell>
          <cell r="T2359" t="e">
            <v>#N/A</v>
          </cell>
          <cell r="U2359" t="e">
            <v>#VALUE!</v>
          </cell>
          <cell r="V2359">
            <v>0</v>
          </cell>
          <cell r="W2359">
            <v>104</v>
          </cell>
          <cell r="X2359">
            <v>20089</v>
          </cell>
        </row>
        <row r="2360">
          <cell r="P2360">
            <v>0</v>
          </cell>
          <cell r="Q2360">
            <v>0</v>
          </cell>
          <cell r="R2360">
            <v>0</v>
          </cell>
          <cell r="S2360" t="e">
            <v>#N/A</v>
          </cell>
          <cell r="T2360" t="e">
            <v>#N/A</v>
          </cell>
          <cell r="U2360" t="e">
            <v>#VALUE!</v>
          </cell>
          <cell r="V2360">
            <v>0</v>
          </cell>
          <cell r="W2360">
            <v>104</v>
          </cell>
          <cell r="X2360">
            <v>20089</v>
          </cell>
        </row>
        <row r="2361">
          <cell r="P2361">
            <v>0</v>
          </cell>
          <cell r="Q2361">
            <v>0</v>
          </cell>
          <cell r="R2361">
            <v>0</v>
          </cell>
          <cell r="S2361" t="e">
            <v>#N/A</v>
          </cell>
          <cell r="T2361" t="e">
            <v>#N/A</v>
          </cell>
          <cell r="U2361" t="e">
            <v>#VALUE!</v>
          </cell>
          <cell r="V2361">
            <v>0</v>
          </cell>
          <cell r="W2361">
            <v>104</v>
          </cell>
          <cell r="X2361">
            <v>20089</v>
          </cell>
        </row>
        <row r="2362">
          <cell r="P2362">
            <v>0</v>
          </cell>
          <cell r="Q2362">
            <v>0</v>
          </cell>
          <cell r="R2362">
            <v>0</v>
          </cell>
          <cell r="S2362" t="e">
            <v>#N/A</v>
          </cell>
          <cell r="T2362" t="e">
            <v>#N/A</v>
          </cell>
          <cell r="U2362" t="e">
            <v>#VALUE!</v>
          </cell>
          <cell r="V2362">
            <v>0</v>
          </cell>
          <cell r="W2362">
            <v>104</v>
          </cell>
          <cell r="X2362">
            <v>20089</v>
          </cell>
        </row>
        <row r="2363">
          <cell r="P2363">
            <v>0</v>
          </cell>
          <cell r="Q2363">
            <v>0</v>
          </cell>
          <cell r="R2363">
            <v>0</v>
          </cell>
          <cell r="S2363" t="e">
            <v>#N/A</v>
          </cell>
          <cell r="T2363" t="e">
            <v>#N/A</v>
          </cell>
          <cell r="U2363" t="e">
            <v>#VALUE!</v>
          </cell>
          <cell r="V2363">
            <v>0</v>
          </cell>
          <cell r="W2363">
            <v>104</v>
          </cell>
          <cell r="X2363">
            <v>20089</v>
          </cell>
        </row>
        <row r="2364">
          <cell r="P2364">
            <v>0</v>
          </cell>
          <cell r="Q2364">
            <v>0</v>
          </cell>
          <cell r="R2364">
            <v>0</v>
          </cell>
          <cell r="S2364" t="e">
            <v>#N/A</v>
          </cell>
          <cell r="T2364" t="e">
            <v>#N/A</v>
          </cell>
          <cell r="U2364" t="e">
            <v>#VALUE!</v>
          </cell>
          <cell r="V2364">
            <v>0</v>
          </cell>
          <cell r="W2364">
            <v>104</v>
          </cell>
          <cell r="X2364">
            <v>20089</v>
          </cell>
        </row>
        <row r="2365">
          <cell r="P2365">
            <v>0</v>
          </cell>
          <cell r="Q2365">
            <v>0</v>
          </cell>
          <cell r="R2365">
            <v>0</v>
          </cell>
          <cell r="S2365" t="e">
            <v>#N/A</v>
          </cell>
          <cell r="T2365" t="e">
            <v>#N/A</v>
          </cell>
          <cell r="U2365" t="e">
            <v>#VALUE!</v>
          </cell>
          <cell r="V2365">
            <v>0</v>
          </cell>
          <cell r="W2365">
            <v>104</v>
          </cell>
          <cell r="X2365">
            <v>20089</v>
          </cell>
        </row>
        <row r="2366">
          <cell r="P2366">
            <v>0</v>
          </cell>
          <cell r="Q2366">
            <v>0</v>
          </cell>
          <cell r="R2366">
            <v>0</v>
          </cell>
          <cell r="S2366" t="e">
            <v>#N/A</v>
          </cell>
          <cell r="T2366" t="e">
            <v>#N/A</v>
          </cell>
          <cell r="U2366" t="e">
            <v>#VALUE!</v>
          </cell>
          <cell r="V2366">
            <v>0</v>
          </cell>
          <cell r="W2366">
            <v>104</v>
          </cell>
          <cell r="X2366">
            <v>20089</v>
          </cell>
        </row>
        <row r="2367">
          <cell r="P2367">
            <v>0</v>
          </cell>
          <cell r="Q2367">
            <v>0</v>
          </cell>
          <cell r="R2367">
            <v>0</v>
          </cell>
          <cell r="S2367" t="e">
            <v>#N/A</v>
          </cell>
          <cell r="T2367" t="e">
            <v>#N/A</v>
          </cell>
          <cell r="U2367" t="e">
            <v>#VALUE!</v>
          </cell>
          <cell r="V2367">
            <v>0</v>
          </cell>
          <cell r="W2367">
            <v>104</v>
          </cell>
          <cell r="X2367">
            <v>20089</v>
          </cell>
        </row>
        <row r="2368">
          <cell r="P2368">
            <v>0</v>
          </cell>
          <cell r="Q2368">
            <v>0</v>
          </cell>
          <cell r="R2368">
            <v>0</v>
          </cell>
          <cell r="S2368" t="e">
            <v>#N/A</v>
          </cell>
          <cell r="T2368" t="e">
            <v>#N/A</v>
          </cell>
          <cell r="U2368" t="e">
            <v>#VALUE!</v>
          </cell>
          <cell r="V2368">
            <v>0</v>
          </cell>
          <cell r="W2368">
            <v>104</v>
          </cell>
          <cell r="X2368">
            <v>20089</v>
          </cell>
        </row>
        <row r="2369">
          <cell r="P2369">
            <v>0</v>
          </cell>
          <cell r="Q2369">
            <v>0</v>
          </cell>
          <cell r="R2369">
            <v>0</v>
          </cell>
          <cell r="S2369" t="e">
            <v>#N/A</v>
          </cell>
          <cell r="T2369" t="e">
            <v>#N/A</v>
          </cell>
          <cell r="U2369" t="e">
            <v>#VALUE!</v>
          </cell>
          <cell r="V2369">
            <v>0</v>
          </cell>
          <cell r="W2369">
            <v>104</v>
          </cell>
          <cell r="X2369">
            <v>20089</v>
          </cell>
        </row>
        <row r="2370">
          <cell r="P2370">
            <v>0</v>
          </cell>
          <cell r="Q2370">
            <v>0</v>
          </cell>
          <cell r="R2370">
            <v>0</v>
          </cell>
          <cell r="S2370" t="e">
            <v>#N/A</v>
          </cell>
          <cell r="T2370" t="e">
            <v>#N/A</v>
          </cell>
          <cell r="U2370" t="e">
            <v>#VALUE!</v>
          </cell>
          <cell r="V2370">
            <v>0</v>
          </cell>
          <cell r="W2370">
            <v>104</v>
          </cell>
          <cell r="X2370">
            <v>20089</v>
          </cell>
        </row>
        <row r="2371">
          <cell r="P2371">
            <v>0</v>
          </cell>
          <cell r="Q2371">
            <v>0</v>
          </cell>
          <cell r="R2371">
            <v>0</v>
          </cell>
          <cell r="S2371" t="e">
            <v>#N/A</v>
          </cell>
          <cell r="T2371" t="e">
            <v>#N/A</v>
          </cell>
          <cell r="U2371" t="e">
            <v>#VALUE!</v>
          </cell>
          <cell r="V2371">
            <v>0</v>
          </cell>
          <cell r="W2371">
            <v>104</v>
          </cell>
          <cell r="X2371">
            <v>20089</v>
          </cell>
        </row>
        <row r="2372">
          <cell r="P2372">
            <v>0</v>
          </cell>
          <cell r="Q2372">
            <v>0</v>
          </cell>
          <cell r="R2372">
            <v>0</v>
          </cell>
          <cell r="S2372" t="e">
            <v>#N/A</v>
          </cell>
          <cell r="T2372" t="e">
            <v>#N/A</v>
          </cell>
          <cell r="U2372" t="e">
            <v>#VALUE!</v>
          </cell>
          <cell r="V2372">
            <v>0</v>
          </cell>
          <cell r="W2372">
            <v>104</v>
          </cell>
          <cell r="X2372">
            <v>20089</v>
          </cell>
        </row>
        <row r="2373">
          <cell r="P2373">
            <v>0</v>
          </cell>
          <cell r="Q2373">
            <v>0</v>
          </cell>
          <cell r="R2373">
            <v>0</v>
          </cell>
          <cell r="S2373" t="e">
            <v>#N/A</v>
          </cell>
          <cell r="T2373" t="e">
            <v>#N/A</v>
          </cell>
          <cell r="U2373" t="e">
            <v>#VALUE!</v>
          </cell>
          <cell r="V2373">
            <v>0</v>
          </cell>
          <cell r="W2373">
            <v>104</v>
          </cell>
          <cell r="X2373">
            <v>20089</v>
          </cell>
        </row>
        <row r="2374">
          <cell r="P2374">
            <v>0</v>
          </cell>
          <cell r="Q2374">
            <v>0</v>
          </cell>
          <cell r="R2374">
            <v>0</v>
          </cell>
          <cell r="S2374" t="e">
            <v>#N/A</v>
          </cell>
          <cell r="T2374" t="e">
            <v>#N/A</v>
          </cell>
          <cell r="U2374" t="e">
            <v>#VALUE!</v>
          </cell>
          <cell r="V2374">
            <v>0</v>
          </cell>
          <cell r="W2374">
            <v>104</v>
          </cell>
          <cell r="X2374">
            <v>20089</v>
          </cell>
        </row>
        <row r="2375">
          <cell r="P2375">
            <v>0</v>
          </cell>
          <cell r="Q2375">
            <v>0</v>
          </cell>
          <cell r="R2375">
            <v>0</v>
          </cell>
          <cell r="S2375" t="e">
            <v>#N/A</v>
          </cell>
          <cell r="T2375" t="e">
            <v>#N/A</v>
          </cell>
          <cell r="U2375" t="e">
            <v>#VALUE!</v>
          </cell>
          <cell r="V2375">
            <v>0</v>
          </cell>
          <cell r="W2375">
            <v>104</v>
          </cell>
          <cell r="X2375">
            <v>20089</v>
          </cell>
        </row>
        <row r="2376">
          <cell r="P2376">
            <v>0</v>
          </cell>
          <cell r="Q2376">
            <v>0</v>
          </cell>
          <cell r="R2376">
            <v>0</v>
          </cell>
          <cell r="S2376" t="e">
            <v>#N/A</v>
          </cell>
          <cell r="T2376" t="e">
            <v>#N/A</v>
          </cell>
          <cell r="U2376" t="e">
            <v>#VALUE!</v>
          </cell>
          <cell r="V2376">
            <v>0</v>
          </cell>
          <cell r="W2376">
            <v>104</v>
          </cell>
          <cell r="X2376">
            <v>20089</v>
          </cell>
        </row>
        <row r="2377">
          <cell r="P2377">
            <v>0</v>
          </cell>
          <cell r="Q2377">
            <v>0</v>
          </cell>
          <cell r="R2377">
            <v>0</v>
          </cell>
          <cell r="S2377" t="e">
            <v>#N/A</v>
          </cell>
          <cell r="T2377" t="e">
            <v>#N/A</v>
          </cell>
          <cell r="U2377" t="e">
            <v>#VALUE!</v>
          </cell>
          <cell r="V2377">
            <v>0</v>
          </cell>
          <cell r="W2377">
            <v>104</v>
          </cell>
          <cell r="X2377">
            <v>20089</v>
          </cell>
        </row>
        <row r="2378">
          <cell r="P2378">
            <v>0</v>
          </cell>
          <cell r="Q2378">
            <v>0</v>
          </cell>
          <cell r="R2378">
            <v>0</v>
          </cell>
          <cell r="S2378" t="e">
            <v>#N/A</v>
          </cell>
          <cell r="T2378" t="e">
            <v>#N/A</v>
          </cell>
          <cell r="U2378" t="e">
            <v>#VALUE!</v>
          </cell>
          <cell r="V2378">
            <v>0</v>
          </cell>
          <cell r="W2378">
            <v>104</v>
          </cell>
          <cell r="X2378">
            <v>20089</v>
          </cell>
        </row>
        <row r="2379">
          <cell r="P2379">
            <v>0</v>
          </cell>
          <cell r="Q2379">
            <v>0</v>
          </cell>
          <cell r="R2379">
            <v>0</v>
          </cell>
          <cell r="S2379" t="e">
            <v>#N/A</v>
          </cell>
          <cell r="T2379" t="e">
            <v>#N/A</v>
          </cell>
          <cell r="U2379" t="e">
            <v>#VALUE!</v>
          </cell>
          <cell r="V2379">
            <v>0</v>
          </cell>
          <cell r="W2379">
            <v>104</v>
          </cell>
          <cell r="X2379">
            <v>20089</v>
          </cell>
        </row>
        <row r="2380">
          <cell r="P2380">
            <v>0</v>
          </cell>
          <cell r="Q2380">
            <v>0</v>
          </cell>
          <cell r="R2380">
            <v>0</v>
          </cell>
          <cell r="S2380" t="e">
            <v>#N/A</v>
          </cell>
          <cell r="T2380" t="e">
            <v>#N/A</v>
          </cell>
          <cell r="U2380" t="e">
            <v>#VALUE!</v>
          </cell>
          <cell r="V2380">
            <v>0</v>
          </cell>
          <cell r="W2380">
            <v>104</v>
          </cell>
          <cell r="X2380">
            <v>20089</v>
          </cell>
        </row>
        <row r="2381">
          <cell r="P2381">
            <v>0</v>
          </cell>
          <cell r="Q2381">
            <v>0</v>
          </cell>
          <cell r="R2381">
            <v>0</v>
          </cell>
          <cell r="S2381" t="e">
            <v>#N/A</v>
          </cell>
          <cell r="T2381" t="e">
            <v>#N/A</v>
          </cell>
          <cell r="U2381" t="e">
            <v>#VALUE!</v>
          </cell>
          <cell r="V2381">
            <v>0</v>
          </cell>
          <cell r="W2381">
            <v>104</v>
          </cell>
          <cell r="X2381">
            <v>20089</v>
          </cell>
        </row>
        <row r="2382">
          <cell r="P2382">
            <v>0</v>
          </cell>
          <cell r="Q2382">
            <v>0</v>
          </cell>
          <cell r="R2382">
            <v>0</v>
          </cell>
          <cell r="S2382" t="e">
            <v>#N/A</v>
          </cell>
          <cell r="T2382" t="e">
            <v>#N/A</v>
          </cell>
          <cell r="U2382" t="e">
            <v>#VALUE!</v>
          </cell>
          <cell r="V2382">
            <v>0</v>
          </cell>
          <cell r="W2382">
            <v>104</v>
          </cell>
          <cell r="X2382">
            <v>20089</v>
          </cell>
        </row>
        <row r="2383">
          <cell r="P2383">
            <v>0</v>
          </cell>
          <cell r="Q2383">
            <v>0</v>
          </cell>
          <cell r="R2383">
            <v>0</v>
          </cell>
          <cell r="S2383" t="e">
            <v>#N/A</v>
          </cell>
          <cell r="T2383" t="e">
            <v>#N/A</v>
          </cell>
          <cell r="U2383" t="e">
            <v>#VALUE!</v>
          </cell>
          <cell r="V2383">
            <v>0</v>
          </cell>
          <cell r="W2383">
            <v>104</v>
          </cell>
          <cell r="X2383">
            <v>20089</v>
          </cell>
        </row>
        <row r="2384">
          <cell r="P2384">
            <v>0</v>
          </cell>
          <cell r="Q2384">
            <v>0</v>
          </cell>
          <cell r="R2384">
            <v>0</v>
          </cell>
          <cell r="S2384" t="e">
            <v>#N/A</v>
          </cell>
          <cell r="T2384" t="e">
            <v>#N/A</v>
          </cell>
          <cell r="U2384" t="e">
            <v>#VALUE!</v>
          </cell>
          <cell r="V2384">
            <v>0</v>
          </cell>
          <cell r="W2384">
            <v>104</v>
          </cell>
          <cell r="X2384">
            <v>20089</v>
          </cell>
        </row>
        <row r="2385">
          <cell r="P2385">
            <v>0</v>
          </cell>
          <cell r="Q2385">
            <v>0</v>
          </cell>
          <cell r="R2385">
            <v>0</v>
          </cell>
          <cell r="S2385" t="e">
            <v>#N/A</v>
          </cell>
          <cell r="T2385" t="e">
            <v>#N/A</v>
          </cell>
          <cell r="U2385" t="e">
            <v>#VALUE!</v>
          </cell>
          <cell r="V2385">
            <v>0</v>
          </cell>
          <cell r="W2385">
            <v>104</v>
          </cell>
          <cell r="X2385">
            <v>20089</v>
          </cell>
        </row>
        <row r="2386">
          <cell r="P2386">
            <v>0</v>
          </cell>
          <cell r="Q2386">
            <v>0</v>
          </cell>
          <cell r="R2386">
            <v>0</v>
          </cell>
          <cell r="S2386" t="e">
            <v>#N/A</v>
          </cell>
          <cell r="T2386" t="e">
            <v>#N/A</v>
          </cell>
          <cell r="U2386" t="e">
            <v>#VALUE!</v>
          </cell>
          <cell r="V2386">
            <v>0</v>
          </cell>
          <cell r="W2386">
            <v>104</v>
          </cell>
          <cell r="X2386">
            <v>20089</v>
          </cell>
        </row>
        <row r="2387">
          <cell r="P2387">
            <v>0</v>
          </cell>
          <cell r="Q2387">
            <v>0</v>
          </cell>
          <cell r="R2387">
            <v>0</v>
          </cell>
          <cell r="S2387" t="e">
            <v>#N/A</v>
          </cell>
          <cell r="T2387" t="e">
            <v>#N/A</v>
          </cell>
          <cell r="U2387" t="e">
            <v>#VALUE!</v>
          </cell>
          <cell r="V2387">
            <v>0</v>
          </cell>
          <cell r="W2387">
            <v>104</v>
          </cell>
          <cell r="X2387">
            <v>20089</v>
          </cell>
        </row>
        <row r="2388">
          <cell r="P2388">
            <v>0</v>
          </cell>
          <cell r="Q2388">
            <v>0</v>
          </cell>
          <cell r="R2388">
            <v>0</v>
          </cell>
          <cell r="S2388" t="e">
            <v>#N/A</v>
          </cell>
          <cell r="T2388" t="e">
            <v>#N/A</v>
          </cell>
          <cell r="U2388" t="e">
            <v>#VALUE!</v>
          </cell>
          <cell r="V2388">
            <v>0</v>
          </cell>
          <cell r="W2388">
            <v>104</v>
          </cell>
          <cell r="X2388">
            <v>20089</v>
          </cell>
        </row>
        <row r="2389">
          <cell r="P2389">
            <v>0</v>
          </cell>
          <cell r="Q2389">
            <v>0</v>
          </cell>
          <cell r="R2389">
            <v>0</v>
          </cell>
          <cell r="S2389" t="e">
            <v>#N/A</v>
          </cell>
          <cell r="T2389" t="e">
            <v>#N/A</v>
          </cell>
          <cell r="U2389" t="e">
            <v>#VALUE!</v>
          </cell>
          <cell r="V2389">
            <v>0</v>
          </cell>
          <cell r="W2389">
            <v>104</v>
          </cell>
          <cell r="X2389">
            <v>20089</v>
          </cell>
        </row>
        <row r="2390">
          <cell r="P2390">
            <v>0</v>
          </cell>
          <cell r="Q2390">
            <v>0</v>
          </cell>
          <cell r="R2390">
            <v>0</v>
          </cell>
          <cell r="S2390" t="e">
            <v>#N/A</v>
          </cell>
          <cell r="T2390" t="e">
            <v>#N/A</v>
          </cell>
          <cell r="U2390" t="e">
            <v>#VALUE!</v>
          </cell>
          <cell r="V2390">
            <v>0</v>
          </cell>
          <cell r="W2390">
            <v>104</v>
          </cell>
          <cell r="X2390">
            <v>20089</v>
          </cell>
        </row>
        <row r="2391">
          <cell r="P2391">
            <v>0</v>
          </cell>
          <cell r="Q2391">
            <v>0</v>
          </cell>
          <cell r="R2391">
            <v>0</v>
          </cell>
          <cell r="S2391" t="e">
            <v>#N/A</v>
          </cell>
          <cell r="T2391" t="e">
            <v>#N/A</v>
          </cell>
          <cell r="U2391" t="e">
            <v>#VALUE!</v>
          </cell>
          <cell r="V2391">
            <v>0</v>
          </cell>
          <cell r="W2391">
            <v>104</v>
          </cell>
          <cell r="X2391">
            <v>20089</v>
          </cell>
        </row>
        <row r="2392">
          <cell r="P2392">
            <v>0</v>
          </cell>
          <cell r="Q2392">
            <v>0</v>
          </cell>
          <cell r="R2392">
            <v>0</v>
          </cell>
          <cell r="S2392" t="e">
            <v>#N/A</v>
          </cell>
          <cell r="T2392" t="e">
            <v>#N/A</v>
          </cell>
          <cell r="U2392" t="e">
            <v>#VALUE!</v>
          </cell>
          <cell r="V2392">
            <v>0</v>
          </cell>
          <cell r="W2392">
            <v>104</v>
          </cell>
          <cell r="X2392">
            <v>20089</v>
          </cell>
        </row>
        <row r="2393">
          <cell r="P2393">
            <v>0</v>
          </cell>
          <cell r="Q2393">
            <v>0</v>
          </cell>
          <cell r="R2393">
            <v>0</v>
          </cell>
          <cell r="S2393" t="e">
            <v>#N/A</v>
          </cell>
          <cell r="T2393" t="e">
            <v>#N/A</v>
          </cell>
          <cell r="U2393" t="e">
            <v>#VALUE!</v>
          </cell>
          <cell r="V2393">
            <v>0</v>
          </cell>
          <cell r="W2393">
            <v>104</v>
          </cell>
          <cell r="X2393">
            <v>20089</v>
          </cell>
        </row>
        <row r="2394">
          <cell r="P2394">
            <v>0</v>
          </cell>
          <cell r="Q2394">
            <v>0</v>
          </cell>
          <cell r="R2394">
            <v>0</v>
          </cell>
          <cell r="S2394" t="e">
            <v>#N/A</v>
          </cell>
          <cell r="T2394" t="e">
            <v>#N/A</v>
          </cell>
          <cell r="U2394" t="e">
            <v>#VALUE!</v>
          </cell>
          <cell r="V2394">
            <v>0</v>
          </cell>
          <cell r="W2394">
            <v>104</v>
          </cell>
          <cell r="X2394">
            <v>20089</v>
          </cell>
        </row>
        <row r="2395">
          <cell r="P2395">
            <v>0</v>
          </cell>
          <cell r="Q2395">
            <v>0</v>
          </cell>
          <cell r="R2395">
            <v>0</v>
          </cell>
          <cell r="S2395" t="e">
            <v>#N/A</v>
          </cell>
          <cell r="T2395" t="e">
            <v>#N/A</v>
          </cell>
          <cell r="U2395" t="e">
            <v>#VALUE!</v>
          </cell>
          <cell r="V2395">
            <v>0</v>
          </cell>
          <cell r="W2395">
            <v>104</v>
          </cell>
          <cell r="X2395">
            <v>20089</v>
          </cell>
        </row>
        <row r="2396">
          <cell r="P2396">
            <v>0</v>
          </cell>
          <cell r="Q2396">
            <v>0</v>
          </cell>
          <cell r="R2396">
            <v>0</v>
          </cell>
          <cell r="S2396" t="e">
            <v>#N/A</v>
          </cell>
          <cell r="T2396" t="e">
            <v>#N/A</v>
          </cell>
          <cell r="U2396" t="e">
            <v>#VALUE!</v>
          </cell>
          <cell r="V2396">
            <v>0</v>
          </cell>
          <cell r="W2396">
            <v>104</v>
          </cell>
          <cell r="X2396">
            <v>20089</v>
          </cell>
        </row>
        <row r="2397">
          <cell r="P2397">
            <v>0</v>
          </cell>
          <cell r="Q2397">
            <v>0</v>
          </cell>
          <cell r="R2397">
            <v>0</v>
          </cell>
          <cell r="S2397" t="e">
            <v>#N/A</v>
          </cell>
          <cell r="T2397" t="e">
            <v>#N/A</v>
          </cell>
          <cell r="U2397" t="e">
            <v>#VALUE!</v>
          </cell>
          <cell r="V2397">
            <v>0</v>
          </cell>
          <cell r="W2397">
            <v>104</v>
          </cell>
          <cell r="X2397">
            <v>20089</v>
          </cell>
        </row>
        <row r="2398">
          <cell r="P2398">
            <v>0</v>
          </cell>
          <cell r="Q2398">
            <v>0</v>
          </cell>
          <cell r="R2398">
            <v>0</v>
          </cell>
          <cell r="S2398" t="e">
            <v>#N/A</v>
          </cell>
          <cell r="T2398" t="e">
            <v>#N/A</v>
          </cell>
          <cell r="U2398" t="e">
            <v>#VALUE!</v>
          </cell>
          <cell r="V2398">
            <v>0</v>
          </cell>
          <cell r="W2398">
            <v>104</v>
          </cell>
          <cell r="X2398">
            <v>20089</v>
          </cell>
        </row>
        <row r="2399">
          <cell r="P2399">
            <v>0</v>
          </cell>
          <cell r="Q2399">
            <v>0</v>
          </cell>
          <cell r="R2399">
            <v>0</v>
          </cell>
          <cell r="S2399" t="e">
            <v>#N/A</v>
          </cell>
          <cell r="T2399" t="e">
            <v>#N/A</v>
          </cell>
          <cell r="U2399" t="e">
            <v>#VALUE!</v>
          </cell>
          <cell r="V2399">
            <v>0</v>
          </cell>
          <cell r="W2399">
            <v>104</v>
          </cell>
          <cell r="X2399">
            <v>20089</v>
          </cell>
        </row>
        <row r="2400">
          <cell r="P2400">
            <v>0</v>
          </cell>
          <cell r="Q2400">
            <v>0</v>
          </cell>
          <cell r="R2400">
            <v>0</v>
          </cell>
          <cell r="S2400" t="e">
            <v>#N/A</v>
          </cell>
          <cell r="T2400" t="e">
            <v>#N/A</v>
          </cell>
          <cell r="U2400" t="e">
            <v>#VALUE!</v>
          </cell>
          <cell r="V2400">
            <v>0</v>
          </cell>
          <cell r="W2400">
            <v>104</v>
          </cell>
          <cell r="X2400">
            <v>20089</v>
          </cell>
        </row>
        <row r="2401">
          <cell r="P2401">
            <v>0</v>
          </cell>
          <cell r="Q2401">
            <v>0</v>
          </cell>
          <cell r="R2401">
            <v>0</v>
          </cell>
          <cell r="S2401" t="e">
            <v>#N/A</v>
          </cell>
          <cell r="T2401" t="e">
            <v>#N/A</v>
          </cell>
          <cell r="U2401" t="e">
            <v>#VALUE!</v>
          </cell>
          <cell r="V2401">
            <v>0</v>
          </cell>
          <cell r="W2401">
            <v>104</v>
          </cell>
          <cell r="X2401">
            <v>20089</v>
          </cell>
        </row>
        <row r="2402">
          <cell r="P2402">
            <v>0</v>
          </cell>
          <cell r="Q2402">
            <v>0</v>
          </cell>
          <cell r="R2402">
            <v>0</v>
          </cell>
          <cell r="S2402" t="e">
            <v>#N/A</v>
          </cell>
          <cell r="T2402" t="e">
            <v>#N/A</v>
          </cell>
          <cell r="U2402" t="e">
            <v>#VALUE!</v>
          </cell>
          <cell r="V2402">
            <v>0</v>
          </cell>
          <cell r="W2402">
            <v>104</v>
          </cell>
          <cell r="X2402">
            <v>20089</v>
          </cell>
        </row>
        <row r="2403">
          <cell r="P2403">
            <v>0</v>
          </cell>
          <cell r="Q2403">
            <v>0</v>
          </cell>
          <cell r="R2403">
            <v>0</v>
          </cell>
          <cell r="S2403" t="e">
            <v>#N/A</v>
          </cell>
          <cell r="T2403" t="e">
            <v>#N/A</v>
          </cell>
          <cell r="U2403" t="e">
            <v>#VALUE!</v>
          </cell>
          <cell r="V2403">
            <v>0</v>
          </cell>
          <cell r="W2403">
            <v>104</v>
          </cell>
          <cell r="X2403">
            <v>20089</v>
          </cell>
        </row>
        <row r="2404">
          <cell r="P2404">
            <v>0</v>
          </cell>
          <cell r="Q2404">
            <v>0</v>
          </cell>
          <cell r="R2404">
            <v>0</v>
          </cell>
          <cell r="S2404" t="e">
            <v>#N/A</v>
          </cell>
          <cell r="T2404" t="e">
            <v>#N/A</v>
          </cell>
          <cell r="U2404" t="e">
            <v>#VALUE!</v>
          </cell>
          <cell r="V2404">
            <v>0</v>
          </cell>
          <cell r="W2404">
            <v>104</v>
          </cell>
          <cell r="X2404">
            <v>20089</v>
          </cell>
        </row>
        <row r="2405">
          <cell r="P2405">
            <v>0</v>
          </cell>
          <cell r="Q2405">
            <v>0</v>
          </cell>
          <cell r="R2405">
            <v>0</v>
          </cell>
          <cell r="S2405" t="e">
            <v>#N/A</v>
          </cell>
          <cell r="T2405" t="e">
            <v>#N/A</v>
          </cell>
          <cell r="U2405" t="e">
            <v>#VALUE!</v>
          </cell>
          <cell r="V2405">
            <v>0</v>
          </cell>
          <cell r="W2405">
            <v>104</v>
          </cell>
          <cell r="X2405">
            <v>20089</v>
          </cell>
        </row>
        <row r="2406">
          <cell r="P2406">
            <v>0</v>
          </cell>
          <cell r="Q2406">
            <v>0</v>
          </cell>
          <cell r="R2406">
            <v>0</v>
          </cell>
          <cell r="S2406" t="e">
            <v>#N/A</v>
          </cell>
          <cell r="T2406" t="e">
            <v>#N/A</v>
          </cell>
          <cell r="U2406" t="e">
            <v>#VALUE!</v>
          </cell>
          <cell r="V2406">
            <v>0</v>
          </cell>
          <cell r="W2406">
            <v>104</v>
          </cell>
          <cell r="X2406">
            <v>20089</v>
          </cell>
        </row>
        <row r="2407">
          <cell r="P2407">
            <v>0</v>
          </cell>
          <cell r="Q2407">
            <v>0</v>
          </cell>
          <cell r="R2407">
            <v>0</v>
          </cell>
          <cell r="S2407" t="e">
            <v>#N/A</v>
          </cell>
          <cell r="T2407" t="e">
            <v>#N/A</v>
          </cell>
          <cell r="U2407" t="e">
            <v>#VALUE!</v>
          </cell>
          <cell r="V2407">
            <v>0</v>
          </cell>
          <cell r="W2407">
            <v>104</v>
          </cell>
          <cell r="X2407">
            <v>20089</v>
          </cell>
        </row>
        <row r="2408">
          <cell r="P2408">
            <v>0</v>
          </cell>
          <cell r="Q2408">
            <v>0</v>
          </cell>
          <cell r="R2408">
            <v>0</v>
          </cell>
          <cell r="S2408" t="e">
            <v>#N/A</v>
          </cell>
          <cell r="T2408" t="e">
            <v>#N/A</v>
          </cell>
          <cell r="U2408" t="e">
            <v>#VALUE!</v>
          </cell>
          <cell r="V2408">
            <v>0</v>
          </cell>
          <cell r="W2408">
            <v>104</v>
          </cell>
          <cell r="X2408">
            <v>20089</v>
          </cell>
        </row>
        <row r="2409">
          <cell r="P2409">
            <v>0</v>
          </cell>
          <cell r="Q2409">
            <v>0</v>
          </cell>
          <cell r="R2409">
            <v>0</v>
          </cell>
          <cell r="S2409" t="e">
            <v>#N/A</v>
          </cell>
          <cell r="T2409" t="e">
            <v>#N/A</v>
          </cell>
          <cell r="U2409" t="e">
            <v>#VALUE!</v>
          </cell>
          <cell r="V2409">
            <v>0</v>
          </cell>
          <cell r="W2409">
            <v>104</v>
          </cell>
          <cell r="X2409">
            <v>20089</v>
          </cell>
        </row>
        <row r="2410">
          <cell r="P2410">
            <v>0</v>
          </cell>
          <cell r="Q2410">
            <v>0</v>
          </cell>
          <cell r="R2410">
            <v>0</v>
          </cell>
          <cell r="S2410" t="e">
            <v>#N/A</v>
          </cell>
          <cell r="T2410" t="e">
            <v>#N/A</v>
          </cell>
          <cell r="U2410" t="e">
            <v>#VALUE!</v>
          </cell>
          <cell r="V2410">
            <v>0</v>
          </cell>
          <cell r="W2410">
            <v>104</v>
          </cell>
          <cell r="X2410">
            <v>20089</v>
          </cell>
        </row>
        <row r="2411">
          <cell r="P2411">
            <v>0</v>
          </cell>
          <cell r="Q2411">
            <v>0</v>
          </cell>
          <cell r="R2411">
            <v>0</v>
          </cell>
          <cell r="S2411" t="e">
            <v>#N/A</v>
          </cell>
          <cell r="T2411" t="e">
            <v>#N/A</v>
          </cell>
          <cell r="U2411" t="e">
            <v>#VALUE!</v>
          </cell>
          <cell r="V2411">
            <v>0</v>
          </cell>
          <cell r="W2411">
            <v>104</v>
          </cell>
          <cell r="X2411">
            <v>20089</v>
          </cell>
        </row>
        <row r="2412">
          <cell r="P2412">
            <v>0</v>
          </cell>
          <cell r="Q2412">
            <v>0</v>
          </cell>
          <cell r="R2412">
            <v>0</v>
          </cell>
          <cell r="S2412" t="e">
            <v>#N/A</v>
          </cell>
          <cell r="T2412" t="e">
            <v>#N/A</v>
          </cell>
          <cell r="U2412" t="e">
            <v>#VALUE!</v>
          </cell>
          <cell r="V2412">
            <v>0</v>
          </cell>
          <cell r="W2412">
            <v>104</v>
          </cell>
          <cell r="X2412">
            <v>20089</v>
          </cell>
        </row>
        <row r="2413">
          <cell r="P2413">
            <v>0</v>
          </cell>
          <cell r="Q2413">
            <v>0</v>
          </cell>
          <cell r="R2413">
            <v>0</v>
          </cell>
          <cell r="S2413" t="e">
            <v>#N/A</v>
          </cell>
          <cell r="T2413" t="e">
            <v>#N/A</v>
          </cell>
          <cell r="U2413" t="e">
            <v>#VALUE!</v>
          </cell>
          <cell r="V2413">
            <v>0</v>
          </cell>
          <cell r="W2413">
            <v>104</v>
          </cell>
          <cell r="X2413">
            <v>20089</v>
          </cell>
        </row>
        <row r="2414">
          <cell r="P2414">
            <v>0</v>
          </cell>
          <cell r="Q2414">
            <v>0</v>
          </cell>
          <cell r="R2414">
            <v>0</v>
          </cell>
          <cell r="S2414" t="e">
            <v>#N/A</v>
          </cell>
          <cell r="T2414" t="e">
            <v>#N/A</v>
          </cell>
          <cell r="U2414" t="e">
            <v>#VALUE!</v>
          </cell>
          <cell r="V2414">
            <v>0</v>
          </cell>
          <cell r="W2414">
            <v>104</v>
          </cell>
          <cell r="X2414">
            <v>20089</v>
          </cell>
        </row>
        <row r="2415">
          <cell r="P2415">
            <v>0</v>
          </cell>
          <cell r="Q2415">
            <v>0</v>
          </cell>
          <cell r="R2415">
            <v>0</v>
          </cell>
          <cell r="S2415" t="e">
            <v>#N/A</v>
          </cell>
          <cell r="T2415" t="e">
            <v>#N/A</v>
          </cell>
          <cell r="U2415" t="e">
            <v>#VALUE!</v>
          </cell>
          <cell r="V2415">
            <v>0</v>
          </cell>
          <cell r="W2415">
            <v>104</v>
          </cell>
          <cell r="X2415">
            <v>20089</v>
          </cell>
        </row>
        <row r="2416">
          <cell r="P2416">
            <v>0</v>
          </cell>
          <cell r="Q2416">
            <v>0</v>
          </cell>
          <cell r="R2416">
            <v>0</v>
          </cell>
          <cell r="S2416" t="e">
            <v>#N/A</v>
          </cell>
          <cell r="T2416" t="e">
            <v>#N/A</v>
          </cell>
          <cell r="U2416" t="e">
            <v>#VALUE!</v>
          </cell>
          <cell r="V2416">
            <v>0</v>
          </cell>
          <cell r="W2416">
            <v>104</v>
          </cell>
          <cell r="X2416">
            <v>20089</v>
          </cell>
        </row>
        <row r="2417">
          <cell r="P2417">
            <v>0</v>
          </cell>
          <cell r="Q2417">
            <v>0</v>
          </cell>
          <cell r="R2417">
            <v>0</v>
          </cell>
          <cell r="S2417" t="e">
            <v>#N/A</v>
          </cell>
          <cell r="T2417" t="e">
            <v>#N/A</v>
          </cell>
          <cell r="U2417" t="e">
            <v>#VALUE!</v>
          </cell>
          <cell r="V2417">
            <v>0</v>
          </cell>
          <cell r="W2417">
            <v>104</v>
          </cell>
          <cell r="X2417">
            <v>20089</v>
          </cell>
        </row>
        <row r="2418">
          <cell r="P2418">
            <v>0</v>
          </cell>
          <cell r="Q2418">
            <v>0</v>
          </cell>
          <cell r="R2418">
            <v>0</v>
          </cell>
          <cell r="S2418" t="e">
            <v>#N/A</v>
          </cell>
          <cell r="T2418" t="e">
            <v>#N/A</v>
          </cell>
          <cell r="U2418" t="e">
            <v>#VALUE!</v>
          </cell>
          <cell r="V2418">
            <v>0</v>
          </cell>
          <cell r="W2418">
            <v>104</v>
          </cell>
          <cell r="X2418">
            <v>20089</v>
          </cell>
        </row>
        <row r="2419">
          <cell r="P2419">
            <v>0</v>
          </cell>
          <cell r="Q2419">
            <v>0</v>
          </cell>
          <cell r="R2419">
            <v>0</v>
          </cell>
          <cell r="S2419" t="e">
            <v>#N/A</v>
          </cell>
          <cell r="T2419" t="e">
            <v>#N/A</v>
          </cell>
          <cell r="U2419" t="e">
            <v>#VALUE!</v>
          </cell>
          <cell r="V2419">
            <v>0</v>
          </cell>
          <cell r="W2419">
            <v>104</v>
          </cell>
          <cell r="X2419">
            <v>20089</v>
          </cell>
        </row>
        <row r="2420">
          <cell r="P2420">
            <v>0</v>
          </cell>
          <cell r="Q2420">
            <v>0</v>
          </cell>
          <cell r="R2420">
            <v>0</v>
          </cell>
          <cell r="S2420" t="e">
            <v>#N/A</v>
          </cell>
          <cell r="T2420" t="e">
            <v>#N/A</v>
          </cell>
          <cell r="U2420" t="e">
            <v>#VALUE!</v>
          </cell>
          <cell r="V2420">
            <v>0</v>
          </cell>
          <cell r="W2420">
            <v>104</v>
          </cell>
          <cell r="X2420">
            <v>20089</v>
          </cell>
        </row>
        <row r="2421">
          <cell r="P2421">
            <v>0</v>
          </cell>
          <cell r="Q2421">
            <v>0</v>
          </cell>
          <cell r="R2421">
            <v>0</v>
          </cell>
          <cell r="S2421" t="e">
            <v>#N/A</v>
          </cell>
          <cell r="T2421" t="e">
            <v>#N/A</v>
          </cell>
          <cell r="U2421" t="e">
            <v>#VALUE!</v>
          </cell>
          <cell r="V2421">
            <v>0</v>
          </cell>
          <cell r="W2421">
            <v>104</v>
          </cell>
          <cell r="X2421">
            <v>20089</v>
          </cell>
        </row>
        <row r="2422">
          <cell r="P2422">
            <v>0</v>
          </cell>
          <cell r="Q2422">
            <v>0</v>
          </cell>
          <cell r="R2422">
            <v>0</v>
          </cell>
          <cell r="S2422" t="e">
            <v>#N/A</v>
          </cell>
          <cell r="T2422" t="e">
            <v>#N/A</v>
          </cell>
          <cell r="U2422" t="e">
            <v>#VALUE!</v>
          </cell>
          <cell r="V2422">
            <v>0</v>
          </cell>
          <cell r="W2422">
            <v>104</v>
          </cell>
          <cell r="X2422">
            <v>20089</v>
          </cell>
        </row>
        <row r="2423">
          <cell r="P2423">
            <v>0</v>
          </cell>
          <cell r="Q2423">
            <v>0</v>
          </cell>
          <cell r="R2423">
            <v>0</v>
          </cell>
          <cell r="S2423" t="e">
            <v>#N/A</v>
          </cell>
          <cell r="T2423" t="e">
            <v>#N/A</v>
          </cell>
          <cell r="U2423" t="e">
            <v>#VALUE!</v>
          </cell>
          <cell r="V2423">
            <v>0</v>
          </cell>
          <cell r="W2423">
            <v>104</v>
          </cell>
          <cell r="X2423">
            <v>20089</v>
          </cell>
        </row>
        <row r="2424">
          <cell r="P2424">
            <v>0</v>
          </cell>
          <cell r="Q2424">
            <v>0</v>
          </cell>
          <cell r="R2424">
            <v>0</v>
          </cell>
          <cell r="S2424" t="e">
            <v>#N/A</v>
          </cell>
          <cell r="T2424" t="e">
            <v>#N/A</v>
          </cell>
          <cell r="U2424" t="e">
            <v>#VALUE!</v>
          </cell>
          <cell r="V2424">
            <v>0</v>
          </cell>
          <cell r="W2424">
            <v>104</v>
          </cell>
          <cell r="X2424">
            <v>20089</v>
          </cell>
        </row>
        <row r="2425">
          <cell r="P2425">
            <v>0</v>
          </cell>
          <cell r="Q2425">
            <v>0</v>
          </cell>
          <cell r="R2425">
            <v>0</v>
          </cell>
          <cell r="S2425" t="e">
            <v>#N/A</v>
          </cell>
          <cell r="T2425" t="e">
            <v>#N/A</v>
          </cell>
          <cell r="U2425" t="e">
            <v>#VALUE!</v>
          </cell>
          <cell r="V2425">
            <v>0</v>
          </cell>
          <cell r="W2425">
            <v>104</v>
          </cell>
          <cell r="X2425">
            <v>20089</v>
          </cell>
        </row>
        <row r="2426">
          <cell r="P2426">
            <v>0</v>
          </cell>
          <cell r="Q2426">
            <v>0</v>
          </cell>
          <cell r="R2426">
            <v>0</v>
          </cell>
          <cell r="S2426" t="e">
            <v>#N/A</v>
          </cell>
          <cell r="T2426" t="e">
            <v>#N/A</v>
          </cell>
          <cell r="U2426" t="e">
            <v>#VALUE!</v>
          </cell>
          <cell r="V2426">
            <v>0</v>
          </cell>
          <cell r="W2426">
            <v>104</v>
          </cell>
          <cell r="X2426">
            <v>20089</v>
          </cell>
        </row>
        <row r="2427">
          <cell r="P2427">
            <v>0</v>
          </cell>
          <cell r="Q2427">
            <v>0</v>
          </cell>
          <cell r="R2427">
            <v>0</v>
          </cell>
          <cell r="S2427" t="e">
            <v>#N/A</v>
          </cell>
          <cell r="T2427" t="e">
            <v>#N/A</v>
          </cell>
          <cell r="U2427" t="e">
            <v>#VALUE!</v>
          </cell>
          <cell r="V2427">
            <v>0</v>
          </cell>
          <cell r="W2427">
            <v>104</v>
          </cell>
          <cell r="X2427">
            <v>20089</v>
          </cell>
        </row>
        <row r="2428">
          <cell r="P2428">
            <v>0</v>
          </cell>
          <cell r="Q2428">
            <v>0</v>
          </cell>
          <cell r="R2428">
            <v>0</v>
          </cell>
          <cell r="S2428" t="e">
            <v>#N/A</v>
          </cell>
          <cell r="T2428" t="e">
            <v>#N/A</v>
          </cell>
          <cell r="U2428" t="e">
            <v>#VALUE!</v>
          </cell>
          <cell r="V2428">
            <v>0</v>
          </cell>
          <cell r="W2428">
            <v>104</v>
          </cell>
          <cell r="X2428">
            <v>20089</v>
          </cell>
        </row>
        <row r="2429">
          <cell r="P2429">
            <v>0</v>
          </cell>
          <cell r="Q2429">
            <v>0</v>
          </cell>
          <cell r="R2429">
            <v>0</v>
          </cell>
          <cell r="S2429" t="e">
            <v>#N/A</v>
          </cell>
          <cell r="T2429" t="e">
            <v>#N/A</v>
          </cell>
          <cell r="U2429" t="e">
            <v>#VALUE!</v>
          </cell>
          <cell r="V2429">
            <v>0</v>
          </cell>
          <cell r="W2429">
            <v>104</v>
          </cell>
          <cell r="X2429">
            <v>20089</v>
          </cell>
        </row>
        <row r="2430">
          <cell r="P2430">
            <v>0</v>
          </cell>
          <cell r="Q2430">
            <v>0</v>
          </cell>
          <cell r="R2430">
            <v>0</v>
          </cell>
          <cell r="S2430" t="e">
            <v>#N/A</v>
          </cell>
          <cell r="T2430" t="e">
            <v>#N/A</v>
          </cell>
          <cell r="U2430" t="e">
            <v>#VALUE!</v>
          </cell>
          <cell r="V2430">
            <v>0</v>
          </cell>
          <cell r="W2430">
            <v>104</v>
          </cell>
          <cell r="X2430">
            <v>20089</v>
          </cell>
        </row>
        <row r="2431">
          <cell r="P2431">
            <v>0</v>
          </cell>
          <cell r="Q2431">
            <v>0</v>
          </cell>
          <cell r="R2431">
            <v>0</v>
          </cell>
          <cell r="S2431" t="e">
            <v>#N/A</v>
          </cell>
          <cell r="T2431" t="e">
            <v>#N/A</v>
          </cell>
          <cell r="U2431" t="e">
            <v>#VALUE!</v>
          </cell>
          <cell r="V2431">
            <v>0</v>
          </cell>
          <cell r="W2431">
            <v>104</v>
          </cell>
          <cell r="X2431">
            <v>20089</v>
          </cell>
        </row>
        <row r="2432">
          <cell r="P2432">
            <v>0</v>
          </cell>
          <cell r="Q2432">
            <v>0</v>
          </cell>
          <cell r="R2432">
            <v>0</v>
          </cell>
          <cell r="S2432" t="e">
            <v>#N/A</v>
          </cell>
          <cell r="T2432" t="e">
            <v>#N/A</v>
          </cell>
          <cell r="U2432" t="e">
            <v>#VALUE!</v>
          </cell>
          <cell r="V2432">
            <v>0</v>
          </cell>
          <cell r="W2432">
            <v>104</v>
          </cell>
          <cell r="X2432">
            <v>20089</v>
          </cell>
        </row>
        <row r="2433">
          <cell r="P2433">
            <v>0</v>
          </cell>
          <cell r="Q2433">
            <v>0</v>
          </cell>
          <cell r="R2433">
            <v>0</v>
          </cell>
          <cell r="S2433" t="e">
            <v>#N/A</v>
          </cell>
          <cell r="T2433" t="e">
            <v>#N/A</v>
          </cell>
          <cell r="U2433" t="e">
            <v>#VALUE!</v>
          </cell>
          <cell r="V2433">
            <v>0</v>
          </cell>
          <cell r="W2433">
            <v>104</v>
          </cell>
          <cell r="X2433">
            <v>20089</v>
          </cell>
        </row>
        <row r="2434">
          <cell r="P2434">
            <v>0</v>
          </cell>
          <cell r="Q2434">
            <v>0</v>
          </cell>
          <cell r="R2434">
            <v>0</v>
          </cell>
          <cell r="S2434" t="e">
            <v>#N/A</v>
          </cell>
          <cell r="T2434" t="e">
            <v>#N/A</v>
          </cell>
          <cell r="U2434" t="e">
            <v>#VALUE!</v>
          </cell>
          <cell r="V2434">
            <v>0</v>
          </cell>
          <cell r="W2434">
            <v>104</v>
          </cell>
          <cell r="X2434">
            <v>20089</v>
          </cell>
        </row>
        <row r="2435">
          <cell r="P2435">
            <v>0</v>
          </cell>
          <cell r="Q2435">
            <v>0</v>
          </cell>
          <cell r="R2435">
            <v>0</v>
          </cell>
          <cell r="S2435" t="e">
            <v>#N/A</v>
          </cell>
          <cell r="T2435" t="e">
            <v>#N/A</v>
          </cell>
          <cell r="U2435" t="e">
            <v>#VALUE!</v>
          </cell>
          <cell r="V2435">
            <v>0</v>
          </cell>
          <cell r="W2435">
            <v>104</v>
          </cell>
          <cell r="X2435">
            <v>20089</v>
          </cell>
        </row>
        <row r="2436">
          <cell r="P2436">
            <v>0</v>
          </cell>
          <cell r="Q2436">
            <v>0</v>
          </cell>
          <cell r="R2436">
            <v>0</v>
          </cell>
          <cell r="S2436" t="e">
            <v>#N/A</v>
          </cell>
          <cell r="T2436" t="e">
            <v>#N/A</v>
          </cell>
          <cell r="U2436" t="e">
            <v>#VALUE!</v>
          </cell>
          <cell r="V2436">
            <v>0</v>
          </cell>
          <cell r="W2436">
            <v>104</v>
          </cell>
          <cell r="X2436">
            <v>20089</v>
          </cell>
        </row>
        <row r="2437">
          <cell r="P2437">
            <v>0</v>
          </cell>
          <cell r="Q2437">
            <v>0</v>
          </cell>
          <cell r="R2437">
            <v>0</v>
          </cell>
          <cell r="S2437" t="e">
            <v>#N/A</v>
          </cell>
          <cell r="T2437" t="e">
            <v>#N/A</v>
          </cell>
          <cell r="U2437" t="e">
            <v>#VALUE!</v>
          </cell>
          <cell r="V2437">
            <v>0</v>
          </cell>
          <cell r="W2437">
            <v>104</v>
          </cell>
          <cell r="X2437">
            <v>20089</v>
          </cell>
        </row>
        <row r="2438">
          <cell r="P2438">
            <v>0</v>
          </cell>
          <cell r="Q2438">
            <v>0</v>
          </cell>
          <cell r="R2438">
            <v>0</v>
          </cell>
          <cell r="S2438" t="e">
            <v>#N/A</v>
          </cell>
          <cell r="T2438" t="e">
            <v>#N/A</v>
          </cell>
          <cell r="U2438" t="e">
            <v>#VALUE!</v>
          </cell>
          <cell r="V2438">
            <v>0</v>
          </cell>
          <cell r="W2438">
            <v>104</v>
          </cell>
          <cell r="X2438">
            <v>20089</v>
          </cell>
        </row>
        <row r="2439">
          <cell r="P2439">
            <v>0</v>
          </cell>
          <cell r="Q2439">
            <v>0</v>
          </cell>
          <cell r="R2439">
            <v>0</v>
          </cell>
          <cell r="S2439" t="e">
            <v>#N/A</v>
          </cell>
          <cell r="T2439" t="e">
            <v>#N/A</v>
          </cell>
          <cell r="U2439" t="e">
            <v>#VALUE!</v>
          </cell>
          <cell r="V2439">
            <v>0</v>
          </cell>
          <cell r="W2439">
            <v>104</v>
          </cell>
          <cell r="X2439">
            <v>20089</v>
          </cell>
        </row>
        <row r="2440">
          <cell r="P2440">
            <v>0</v>
          </cell>
          <cell r="Q2440">
            <v>0</v>
          </cell>
          <cell r="R2440">
            <v>0</v>
          </cell>
          <cell r="S2440" t="e">
            <v>#N/A</v>
          </cell>
          <cell r="T2440" t="e">
            <v>#N/A</v>
          </cell>
          <cell r="U2440" t="e">
            <v>#VALUE!</v>
          </cell>
          <cell r="V2440">
            <v>0</v>
          </cell>
          <cell r="W2440">
            <v>104</v>
          </cell>
          <cell r="X2440">
            <v>20089</v>
          </cell>
        </row>
        <row r="2441">
          <cell r="P2441">
            <v>0</v>
          </cell>
          <cell r="Q2441">
            <v>0</v>
          </cell>
          <cell r="R2441">
            <v>0</v>
          </cell>
          <cell r="S2441" t="e">
            <v>#N/A</v>
          </cell>
          <cell r="T2441" t="e">
            <v>#N/A</v>
          </cell>
          <cell r="U2441" t="e">
            <v>#VALUE!</v>
          </cell>
          <cell r="V2441">
            <v>0</v>
          </cell>
          <cell r="W2441">
            <v>104</v>
          </cell>
          <cell r="X2441">
            <v>20089</v>
          </cell>
        </row>
        <row r="2442">
          <cell r="P2442">
            <v>0</v>
          </cell>
          <cell r="Q2442">
            <v>0</v>
          </cell>
          <cell r="R2442">
            <v>0</v>
          </cell>
          <cell r="S2442" t="e">
            <v>#N/A</v>
          </cell>
          <cell r="T2442" t="e">
            <v>#N/A</v>
          </cell>
          <cell r="U2442" t="e">
            <v>#VALUE!</v>
          </cell>
          <cell r="V2442">
            <v>0</v>
          </cell>
          <cell r="W2442">
            <v>104</v>
          </cell>
          <cell r="X2442">
            <v>20089</v>
          </cell>
        </row>
        <row r="2443">
          <cell r="P2443">
            <v>0</v>
          </cell>
          <cell r="Q2443">
            <v>0</v>
          </cell>
          <cell r="R2443">
            <v>0</v>
          </cell>
          <cell r="S2443" t="e">
            <v>#N/A</v>
          </cell>
          <cell r="T2443" t="e">
            <v>#N/A</v>
          </cell>
          <cell r="U2443" t="e">
            <v>#VALUE!</v>
          </cell>
          <cell r="V2443">
            <v>0</v>
          </cell>
          <cell r="W2443">
            <v>104</v>
          </cell>
          <cell r="X2443">
            <v>20089</v>
          </cell>
        </row>
        <row r="2444">
          <cell r="P2444">
            <v>0</v>
          </cell>
          <cell r="Q2444">
            <v>0</v>
          </cell>
          <cell r="R2444">
            <v>0</v>
          </cell>
          <cell r="S2444" t="e">
            <v>#N/A</v>
          </cell>
          <cell r="T2444" t="e">
            <v>#N/A</v>
          </cell>
          <cell r="U2444" t="e">
            <v>#VALUE!</v>
          </cell>
          <cell r="V2444">
            <v>0</v>
          </cell>
          <cell r="W2444">
            <v>104</v>
          </cell>
          <cell r="X2444">
            <v>20089</v>
          </cell>
        </row>
        <row r="2445">
          <cell r="P2445">
            <v>0</v>
          </cell>
          <cell r="Q2445">
            <v>0</v>
          </cell>
          <cell r="R2445">
            <v>0</v>
          </cell>
          <cell r="S2445" t="e">
            <v>#N/A</v>
          </cell>
          <cell r="T2445" t="e">
            <v>#N/A</v>
          </cell>
          <cell r="U2445" t="e">
            <v>#VALUE!</v>
          </cell>
          <cell r="V2445">
            <v>0</v>
          </cell>
          <cell r="W2445">
            <v>104</v>
          </cell>
          <cell r="X2445">
            <v>20089</v>
          </cell>
        </row>
        <row r="2446">
          <cell r="P2446">
            <v>0</v>
          </cell>
          <cell r="Q2446">
            <v>0</v>
          </cell>
          <cell r="R2446">
            <v>0</v>
          </cell>
          <cell r="S2446" t="e">
            <v>#N/A</v>
          </cell>
          <cell r="T2446" t="e">
            <v>#N/A</v>
          </cell>
          <cell r="U2446" t="e">
            <v>#VALUE!</v>
          </cell>
          <cell r="V2446">
            <v>0</v>
          </cell>
          <cell r="W2446">
            <v>104</v>
          </cell>
          <cell r="X2446">
            <v>20089</v>
          </cell>
        </row>
        <row r="2447">
          <cell r="P2447">
            <v>0</v>
          </cell>
          <cell r="Q2447">
            <v>0</v>
          </cell>
          <cell r="R2447">
            <v>0</v>
          </cell>
          <cell r="S2447" t="e">
            <v>#N/A</v>
          </cell>
          <cell r="T2447" t="e">
            <v>#N/A</v>
          </cell>
          <cell r="U2447" t="e">
            <v>#VALUE!</v>
          </cell>
          <cell r="V2447">
            <v>0</v>
          </cell>
          <cell r="W2447">
            <v>104</v>
          </cell>
          <cell r="X2447">
            <v>20089</v>
          </cell>
        </row>
        <row r="2448">
          <cell r="P2448">
            <v>0</v>
          </cell>
          <cell r="Q2448">
            <v>0</v>
          </cell>
          <cell r="R2448">
            <v>0</v>
          </cell>
          <cell r="S2448" t="e">
            <v>#N/A</v>
          </cell>
          <cell r="T2448" t="e">
            <v>#N/A</v>
          </cell>
          <cell r="U2448" t="e">
            <v>#VALUE!</v>
          </cell>
          <cell r="V2448">
            <v>0</v>
          </cell>
          <cell r="W2448">
            <v>104</v>
          </cell>
          <cell r="X2448">
            <v>20089</v>
          </cell>
        </row>
        <row r="2449">
          <cell r="P2449">
            <v>0</v>
          </cell>
          <cell r="Q2449">
            <v>0</v>
          </cell>
          <cell r="R2449">
            <v>0</v>
          </cell>
          <cell r="S2449" t="e">
            <v>#N/A</v>
          </cell>
          <cell r="T2449" t="e">
            <v>#N/A</v>
          </cell>
          <cell r="U2449" t="e">
            <v>#VALUE!</v>
          </cell>
          <cell r="V2449">
            <v>0</v>
          </cell>
          <cell r="W2449">
            <v>104</v>
          </cell>
          <cell r="X2449">
            <v>20089</v>
          </cell>
        </row>
        <row r="2450">
          <cell r="P2450">
            <v>0</v>
          </cell>
          <cell r="Q2450">
            <v>0</v>
          </cell>
          <cell r="R2450">
            <v>0</v>
          </cell>
          <cell r="S2450" t="e">
            <v>#N/A</v>
          </cell>
          <cell r="T2450" t="e">
            <v>#N/A</v>
          </cell>
          <cell r="U2450" t="e">
            <v>#VALUE!</v>
          </cell>
          <cell r="V2450">
            <v>0</v>
          </cell>
          <cell r="W2450">
            <v>104</v>
          </cell>
          <cell r="X2450">
            <v>20089</v>
          </cell>
        </row>
        <row r="2451">
          <cell r="P2451">
            <v>0</v>
          </cell>
          <cell r="Q2451">
            <v>0</v>
          </cell>
          <cell r="R2451">
            <v>0</v>
          </cell>
          <cell r="S2451" t="e">
            <v>#N/A</v>
          </cell>
          <cell r="T2451" t="e">
            <v>#N/A</v>
          </cell>
          <cell r="U2451" t="e">
            <v>#VALUE!</v>
          </cell>
          <cell r="V2451">
            <v>0</v>
          </cell>
          <cell r="W2451">
            <v>104</v>
          </cell>
          <cell r="X2451">
            <v>20089</v>
          </cell>
        </row>
        <row r="2452">
          <cell r="P2452">
            <v>0</v>
          </cell>
          <cell r="Q2452">
            <v>0</v>
          </cell>
          <cell r="R2452">
            <v>0</v>
          </cell>
          <cell r="S2452" t="e">
            <v>#N/A</v>
          </cell>
          <cell r="T2452" t="e">
            <v>#N/A</v>
          </cell>
          <cell r="U2452" t="e">
            <v>#VALUE!</v>
          </cell>
          <cell r="V2452">
            <v>0</v>
          </cell>
          <cell r="W2452">
            <v>104</v>
          </cell>
          <cell r="X2452">
            <v>20089</v>
          </cell>
        </row>
        <row r="2453">
          <cell r="P2453">
            <v>0</v>
          </cell>
          <cell r="Q2453">
            <v>0</v>
          </cell>
          <cell r="R2453">
            <v>0</v>
          </cell>
          <cell r="S2453" t="e">
            <v>#N/A</v>
          </cell>
          <cell r="T2453" t="e">
            <v>#N/A</v>
          </cell>
          <cell r="U2453" t="e">
            <v>#VALUE!</v>
          </cell>
          <cell r="V2453">
            <v>0</v>
          </cell>
          <cell r="W2453">
            <v>104</v>
          </cell>
          <cell r="X2453">
            <v>20089</v>
          </cell>
        </row>
        <row r="2454">
          <cell r="P2454">
            <v>0</v>
          </cell>
          <cell r="Q2454">
            <v>0</v>
          </cell>
          <cell r="R2454">
            <v>0</v>
          </cell>
          <cell r="S2454" t="e">
            <v>#N/A</v>
          </cell>
          <cell r="T2454" t="e">
            <v>#N/A</v>
          </cell>
          <cell r="U2454" t="e">
            <v>#VALUE!</v>
          </cell>
          <cell r="V2454">
            <v>0</v>
          </cell>
          <cell r="W2454">
            <v>104</v>
          </cell>
          <cell r="X2454">
            <v>20089</v>
          </cell>
        </row>
        <row r="2455">
          <cell r="P2455">
            <v>0</v>
          </cell>
          <cell r="Q2455">
            <v>0</v>
          </cell>
          <cell r="R2455">
            <v>0</v>
          </cell>
          <cell r="S2455" t="e">
            <v>#N/A</v>
          </cell>
          <cell r="T2455" t="e">
            <v>#N/A</v>
          </cell>
          <cell r="U2455" t="e">
            <v>#VALUE!</v>
          </cell>
          <cell r="V2455">
            <v>0</v>
          </cell>
          <cell r="W2455">
            <v>104</v>
          </cell>
          <cell r="X2455">
            <v>20089</v>
          </cell>
        </row>
        <row r="2456">
          <cell r="P2456">
            <v>0</v>
          </cell>
          <cell r="Q2456">
            <v>0</v>
          </cell>
          <cell r="R2456">
            <v>0</v>
          </cell>
          <cell r="S2456" t="e">
            <v>#N/A</v>
          </cell>
          <cell r="T2456" t="e">
            <v>#N/A</v>
          </cell>
          <cell r="U2456" t="e">
            <v>#VALUE!</v>
          </cell>
          <cell r="V2456">
            <v>0</v>
          </cell>
          <cell r="W2456">
            <v>104</v>
          </cell>
          <cell r="X2456">
            <v>20089</v>
          </cell>
        </row>
        <row r="2457">
          <cell r="P2457">
            <v>0</v>
          </cell>
          <cell r="Q2457">
            <v>0</v>
          </cell>
          <cell r="R2457">
            <v>0</v>
          </cell>
          <cell r="S2457" t="e">
            <v>#N/A</v>
          </cell>
          <cell r="T2457" t="e">
            <v>#N/A</v>
          </cell>
          <cell r="U2457" t="e">
            <v>#VALUE!</v>
          </cell>
          <cell r="V2457">
            <v>0</v>
          </cell>
          <cell r="W2457">
            <v>104</v>
          </cell>
          <cell r="X2457">
            <v>20089</v>
          </cell>
        </row>
        <row r="2458">
          <cell r="P2458">
            <v>0</v>
          </cell>
          <cell r="Q2458">
            <v>0</v>
          </cell>
          <cell r="R2458">
            <v>0</v>
          </cell>
          <cell r="S2458" t="e">
            <v>#N/A</v>
          </cell>
          <cell r="T2458" t="e">
            <v>#N/A</v>
          </cell>
          <cell r="U2458" t="e">
            <v>#VALUE!</v>
          </cell>
          <cell r="V2458">
            <v>0</v>
          </cell>
          <cell r="W2458">
            <v>104</v>
          </cell>
          <cell r="X2458">
            <v>20089</v>
          </cell>
        </row>
        <row r="2459">
          <cell r="P2459">
            <v>0</v>
          </cell>
          <cell r="Q2459">
            <v>0</v>
          </cell>
          <cell r="R2459">
            <v>0</v>
          </cell>
          <cell r="S2459" t="e">
            <v>#N/A</v>
          </cell>
          <cell r="T2459" t="e">
            <v>#N/A</v>
          </cell>
          <cell r="U2459" t="e">
            <v>#VALUE!</v>
          </cell>
          <cell r="V2459">
            <v>0</v>
          </cell>
          <cell r="W2459">
            <v>104</v>
          </cell>
          <cell r="X2459">
            <v>20089</v>
          </cell>
        </row>
        <row r="2460">
          <cell r="P2460">
            <v>0</v>
          </cell>
          <cell r="Q2460">
            <v>0</v>
          </cell>
          <cell r="R2460">
            <v>0</v>
          </cell>
          <cell r="S2460" t="e">
            <v>#N/A</v>
          </cell>
          <cell r="T2460" t="e">
            <v>#N/A</v>
          </cell>
          <cell r="U2460" t="e">
            <v>#VALUE!</v>
          </cell>
          <cell r="V2460">
            <v>0</v>
          </cell>
          <cell r="W2460">
            <v>104</v>
          </cell>
          <cell r="X2460">
            <v>20089</v>
          </cell>
        </row>
        <row r="2461">
          <cell r="P2461">
            <v>0</v>
          </cell>
          <cell r="Q2461">
            <v>0</v>
          </cell>
          <cell r="R2461">
            <v>0</v>
          </cell>
          <cell r="S2461" t="e">
            <v>#N/A</v>
          </cell>
          <cell r="T2461" t="e">
            <v>#N/A</v>
          </cell>
          <cell r="U2461" t="e">
            <v>#VALUE!</v>
          </cell>
          <cell r="V2461">
            <v>0</v>
          </cell>
          <cell r="W2461">
            <v>104</v>
          </cell>
          <cell r="X2461">
            <v>20089</v>
          </cell>
        </row>
        <row r="2462">
          <cell r="P2462">
            <v>0</v>
          </cell>
          <cell r="Q2462">
            <v>0</v>
          </cell>
          <cell r="R2462">
            <v>0</v>
          </cell>
          <cell r="S2462" t="e">
            <v>#N/A</v>
          </cell>
          <cell r="T2462" t="e">
            <v>#N/A</v>
          </cell>
          <cell r="U2462" t="e">
            <v>#VALUE!</v>
          </cell>
          <cell r="V2462">
            <v>0</v>
          </cell>
          <cell r="W2462">
            <v>104</v>
          </cell>
          <cell r="X2462">
            <v>20089</v>
          </cell>
        </row>
        <row r="2463">
          <cell r="P2463">
            <v>0</v>
          </cell>
          <cell r="Q2463">
            <v>0</v>
          </cell>
          <cell r="R2463">
            <v>0</v>
          </cell>
          <cell r="S2463" t="e">
            <v>#N/A</v>
          </cell>
          <cell r="T2463" t="e">
            <v>#N/A</v>
          </cell>
          <cell r="U2463" t="e">
            <v>#VALUE!</v>
          </cell>
          <cell r="V2463">
            <v>0</v>
          </cell>
          <cell r="W2463">
            <v>104</v>
          </cell>
          <cell r="X2463">
            <v>20089</v>
          </cell>
        </row>
        <row r="2464">
          <cell r="P2464">
            <v>0</v>
          </cell>
          <cell r="Q2464">
            <v>0</v>
          </cell>
          <cell r="R2464">
            <v>0</v>
          </cell>
          <cell r="S2464" t="e">
            <v>#N/A</v>
          </cell>
          <cell r="T2464" t="e">
            <v>#N/A</v>
          </cell>
          <cell r="U2464" t="e">
            <v>#VALUE!</v>
          </cell>
          <cell r="V2464">
            <v>0</v>
          </cell>
          <cell r="W2464">
            <v>104</v>
          </cell>
          <cell r="X2464">
            <v>20089</v>
          </cell>
        </row>
        <row r="2465">
          <cell r="P2465">
            <v>0</v>
          </cell>
          <cell r="Q2465">
            <v>0</v>
          </cell>
          <cell r="R2465">
            <v>0</v>
          </cell>
          <cell r="S2465" t="e">
            <v>#N/A</v>
          </cell>
          <cell r="T2465" t="e">
            <v>#N/A</v>
          </cell>
          <cell r="U2465" t="e">
            <v>#VALUE!</v>
          </cell>
          <cell r="V2465">
            <v>0</v>
          </cell>
          <cell r="W2465">
            <v>104</v>
          </cell>
          <cell r="X2465">
            <v>20089</v>
          </cell>
        </row>
        <row r="2466">
          <cell r="P2466">
            <v>0</v>
          </cell>
          <cell r="Q2466">
            <v>0</v>
          </cell>
          <cell r="R2466">
            <v>0</v>
          </cell>
          <cell r="S2466" t="e">
            <v>#N/A</v>
          </cell>
          <cell r="T2466" t="e">
            <v>#N/A</v>
          </cell>
          <cell r="U2466" t="e">
            <v>#VALUE!</v>
          </cell>
          <cell r="V2466">
            <v>0</v>
          </cell>
          <cell r="W2466">
            <v>104</v>
          </cell>
          <cell r="X2466">
            <v>20089</v>
          </cell>
        </row>
        <row r="2467">
          <cell r="P2467">
            <v>0</v>
          </cell>
          <cell r="Q2467">
            <v>0</v>
          </cell>
          <cell r="R2467">
            <v>0</v>
          </cell>
          <cell r="S2467" t="e">
            <v>#N/A</v>
          </cell>
          <cell r="T2467" t="e">
            <v>#N/A</v>
          </cell>
          <cell r="U2467" t="e">
            <v>#VALUE!</v>
          </cell>
          <cell r="V2467">
            <v>0</v>
          </cell>
          <cell r="W2467">
            <v>104</v>
          </cell>
          <cell r="X2467">
            <v>20089</v>
          </cell>
        </row>
        <row r="2468">
          <cell r="P2468">
            <v>0</v>
          </cell>
          <cell r="Q2468">
            <v>0</v>
          </cell>
          <cell r="R2468">
            <v>0</v>
          </cell>
          <cell r="S2468" t="e">
            <v>#N/A</v>
          </cell>
          <cell r="T2468" t="e">
            <v>#N/A</v>
          </cell>
          <cell r="U2468" t="e">
            <v>#VALUE!</v>
          </cell>
          <cell r="V2468">
            <v>0</v>
          </cell>
          <cell r="W2468">
            <v>104</v>
          </cell>
          <cell r="X2468">
            <v>20089</v>
          </cell>
        </row>
        <row r="2469">
          <cell r="P2469">
            <v>0</v>
          </cell>
          <cell r="Q2469">
            <v>0</v>
          </cell>
          <cell r="R2469">
            <v>0</v>
          </cell>
          <cell r="S2469" t="e">
            <v>#N/A</v>
          </cell>
          <cell r="T2469" t="e">
            <v>#N/A</v>
          </cell>
          <cell r="U2469" t="e">
            <v>#VALUE!</v>
          </cell>
          <cell r="V2469">
            <v>0</v>
          </cell>
          <cell r="W2469">
            <v>104</v>
          </cell>
          <cell r="X2469">
            <v>20089</v>
          </cell>
        </row>
        <row r="2470">
          <cell r="P2470">
            <v>0</v>
          </cell>
          <cell r="Q2470">
            <v>0</v>
          </cell>
          <cell r="R2470">
            <v>0</v>
          </cell>
          <cell r="S2470" t="e">
            <v>#N/A</v>
          </cell>
          <cell r="T2470" t="e">
            <v>#N/A</v>
          </cell>
          <cell r="U2470" t="e">
            <v>#VALUE!</v>
          </cell>
          <cell r="V2470">
            <v>0</v>
          </cell>
          <cell r="W2470">
            <v>104</v>
          </cell>
          <cell r="X2470">
            <v>20089</v>
          </cell>
        </row>
        <row r="2471">
          <cell r="P2471">
            <v>0</v>
          </cell>
          <cell r="Q2471">
            <v>0</v>
          </cell>
          <cell r="R2471">
            <v>0</v>
          </cell>
          <cell r="S2471" t="e">
            <v>#N/A</v>
          </cell>
          <cell r="T2471" t="e">
            <v>#N/A</v>
          </cell>
          <cell r="U2471" t="e">
            <v>#VALUE!</v>
          </cell>
          <cell r="V2471">
            <v>0</v>
          </cell>
          <cell r="W2471">
            <v>104</v>
          </cell>
          <cell r="X2471">
            <v>20089</v>
          </cell>
        </row>
        <row r="2472">
          <cell r="P2472">
            <v>0</v>
          </cell>
          <cell r="Q2472">
            <v>0</v>
          </cell>
          <cell r="R2472">
            <v>0</v>
          </cell>
          <cell r="S2472" t="e">
            <v>#N/A</v>
          </cell>
          <cell r="T2472" t="e">
            <v>#N/A</v>
          </cell>
          <cell r="U2472" t="e">
            <v>#VALUE!</v>
          </cell>
          <cell r="V2472">
            <v>0</v>
          </cell>
          <cell r="W2472">
            <v>104</v>
          </cell>
          <cell r="X2472">
            <v>20089</v>
          </cell>
        </row>
        <row r="2473">
          <cell r="P2473">
            <v>0</v>
          </cell>
          <cell r="Q2473">
            <v>0</v>
          </cell>
          <cell r="R2473">
            <v>0</v>
          </cell>
          <cell r="S2473" t="e">
            <v>#N/A</v>
          </cell>
          <cell r="T2473" t="e">
            <v>#N/A</v>
          </cell>
          <cell r="U2473" t="e">
            <v>#VALUE!</v>
          </cell>
          <cell r="V2473">
            <v>0</v>
          </cell>
          <cell r="W2473">
            <v>104</v>
          </cell>
          <cell r="X2473">
            <v>20089</v>
          </cell>
        </row>
        <row r="2474">
          <cell r="P2474">
            <v>0</v>
          </cell>
          <cell r="Q2474">
            <v>0</v>
          </cell>
          <cell r="R2474">
            <v>0</v>
          </cell>
          <cell r="S2474" t="e">
            <v>#N/A</v>
          </cell>
          <cell r="T2474" t="e">
            <v>#N/A</v>
          </cell>
          <cell r="U2474" t="e">
            <v>#VALUE!</v>
          </cell>
          <cell r="V2474">
            <v>0</v>
          </cell>
          <cell r="W2474">
            <v>104</v>
          </cell>
          <cell r="X2474">
            <v>20089</v>
          </cell>
        </row>
        <row r="2475">
          <cell r="P2475">
            <v>0</v>
          </cell>
          <cell r="Q2475">
            <v>0</v>
          </cell>
          <cell r="R2475">
            <v>0</v>
          </cell>
          <cell r="S2475" t="e">
            <v>#N/A</v>
          </cell>
          <cell r="T2475" t="e">
            <v>#N/A</v>
          </cell>
          <cell r="U2475" t="e">
            <v>#VALUE!</v>
          </cell>
          <cell r="V2475">
            <v>0</v>
          </cell>
          <cell r="W2475">
            <v>104</v>
          </cell>
          <cell r="X2475">
            <v>20089</v>
          </cell>
        </row>
        <row r="2476">
          <cell r="P2476">
            <v>0</v>
          </cell>
          <cell r="Q2476">
            <v>0</v>
          </cell>
          <cell r="R2476">
            <v>0</v>
          </cell>
          <cell r="S2476" t="e">
            <v>#N/A</v>
          </cell>
          <cell r="T2476" t="e">
            <v>#N/A</v>
          </cell>
          <cell r="U2476" t="e">
            <v>#VALUE!</v>
          </cell>
          <cell r="V2476">
            <v>0</v>
          </cell>
          <cell r="W2476">
            <v>104</v>
          </cell>
          <cell r="X2476">
            <v>20089</v>
          </cell>
        </row>
        <row r="2477">
          <cell r="P2477">
            <v>0</v>
          </cell>
          <cell r="Q2477">
            <v>0</v>
          </cell>
          <cell r="R2477">
            <v>0</v>
          </cell>
          <cell r="S2477" t="e">
            <v>#N/A</v>
          </cell>
          <cell r="T2477" t="e">
            <v>#N/A</v>
          </cell>
          <cell r="U2477" t="e">
            <v>#VALUE!</v>
          </cell>
          <cell r="V2477">
            <v>0</v>
          </cell>
          <cell r="W2477">
            <v>104</v>
          </cell>
          <cell r="X2477">
            <v>20089</v>
          </cell>
        </row>
        <row r="2478">
          <cell r="P2478">
            <v>0</v>
          </cell>
          <cell r="Q2478">
            <v>0</v>
          </cell>
          <cell r="R2478">
            <v>0</v>
          </cell>
          <cell r="S2478" t="e">
            <v>#N/A</v>
          </cell>
          <cell r="T2478" t="e">
            <v>#N/A</v>
          </cell>
          <cell r="U2478" t="e">
            <v>#VALUE!</v>
          </cell>
          <cell r="V2478">
            <v>0</v>
          </cell>
          <cell r="W2478">
            <v>104</v>
          </cell>
          <cell r="X2478">
            <v>20089</v>
          </cell>
        </row>
        <row r="2479">
          <cell r="P2479">
            <v>0</v>
          </cell>
          <cell r="Q2479">
            <v>0</v>
          </cell>
          <cell r="R2479">
            <v>0</v>
          </cell>
          <cell r="S2479" t="e">
            <v>#N/A</v>
          </cell>
          <cell r="T2479" t="e">
            <v>#N/A</v>
          </cell>
          <cell r="U2479" t="e">
            <v>#VALUE!</v>
          </cell>
          <cell r="V2479">
            <v>0</v>
          </cell>
          <cell r="W2479">
            <v>104</v>
          </cell>
          <cell r="X2479">
            <v>20089</v>
          </cell>
        </row>
        <row r="2480">
          <cell r="P2480">
            <v>0</v>
          </cell>
          <cell r="Q2480">
            <v>0</v>
          </cell>
          <cell r="R2480">
            <v>0</v>
          </cell>
          <cell r="S2480" t="e">
            <v>#N/A</v>
          </cell>
          <cell r="T2480" t="e">
            <v>#N/A</v>
          </cell>
          <cell r="U2480" t="e">
            <v>#VALUE!</v>
          </cell>
          <cell r="V2480">
            <v>0</v>
          </cell>
          <cell r="W2480">
            <v>104</v>
          </cell>
          <cell r="X2480">
            <v>20089</v>
          </cell>
        </row>
        <row r="2481">
          <cell r="P2481">
            <v>0</v>
          </cell>
          <cell r="Q2481">
            <v>0</v>
          </cell>
          <cell r="R2481">
            <v>0</v>
          </cell>
          <cell r="S2481" t="e">
            <v>#N/A</v>
          </cell>
          <cell r="T2481" t="e">
            <v>#N/A</v>
          </cell>
          <cell r="U2481" t="e">
            <v>#VALUE!</v>
          </cell>
          <cell r="V2481">
            <v>0</v>
          </cell>
          <cell r="W2481">
            <v>104</v>
          </cell>
          <cell r="X2481">
            <v>20089</v>
          </cell>
        </row>
        <row r="2482">
          <cell r="P2482">
            <v>0</v>
          </cell>
          <cell r="Q2482">
            <v>0</v>
          </cell>
          <cell r="R2482">
            <v>0</v>
          </cell>
          <cell r="S2482" t="e">
            <v>#N/A</v>
          </cell>
          <cell r="T2482" t="e">
            <v>#N/A</v>
          </cell>
          <cell r="U2482" t="e">
            <v>#VALUE!</v>
          </cell>
          <cell r="V2482">
            <v>0</v>
          </cell>
          <cell r="W2482">
            <v>104</v>
          </cell>
          <cell r="X2482">
            <v>20089</v>
          </cell>
        </row>
        <row r="2483">
          <cell r="P2483">
            <v>0</v>
          </cell>
          <cell r="Q2483">
            <v>0</v>
          </cell>
          <cell r="R2483">
            <v>0</v>
          </cell>
          <cell r="S2483" t="e">
            <v>#N/A</v>
          </cell>
          <cell r="T2483" t="e">
            <v>#N/A</v>
          </cell>
          <cell r="U2483" t="e">
            <v>#VALUE!</v>
          </cell>
          <cell r="V2483">
            <v>0</v>
          </cell>
          <cell r="W2483">
            <v>104</v>
          </cell>
          <cell r="X2483">
            <v>20089</v>
          </cell>
        </row>
        <row r="2484">
          <cell r="P2484">
            <v>0</v>
          </cell>
          <cell r="Q2484">
            <v>0</v>
          </cell>
          <cell r="R2484">
            <v>0</v>
          </cell>
          <cell r="S2484" t="e">
            <v>#N/A</v>
          </cell>
          <cell r="T2484" t="e">
            <v>#N/A</v>
          </cell>
          <cell r="U2484" t="e">
            <v>#VALUE!</v>
          </cell>
          <cell r="V2484">
            <v>0</v>
          </cell>
          <cell r="W2484">
            <v>104</v>
          </cell>
          <cell r="X2484">
            <v>20089</v>
          </cell>
        </row>
        <row r="2485">
          <cell r="P2485">
            <v>0</v>
          </cell>
          <cell r="Q2485">
            <v>0</v>
          </cell>
          <cell r="R2485">
            <v>0</v>
          </cell>
          <cell r="S2485" t="e">
            <v>#N/A</v>
          </cell>
          <cell r="T2485" t="e">
            <v>#N/A</v>
          </cell>
          <cell r="U2485" t="e">
            <v>#VALUE!</v>
          </cell>
          <cell r="V2485">
            <v>0</v>
          </cell>
          <cell r="W2485">
            <v>104</v>
          </cell>
          <cell r="X2485">
            <v>20089</v>
          </cell>
        </row>
        <row r="2486">
          <cell r="P2486">
            <v>0</v>
          </cell>
          <cell r="Q2486">
            <v>0</v>
          </cell>
          <cell r="R2486">
            <v>0</v>
          </cell>
          <cell r="S2486" t="e">
            <v>#N/A</v>
          </cell>
          <cell r="T2486" t="e">
            <v>#N/A</v>
          </cell>
          <cell r="U2486" t="e">
            <v>#VALUE!</v>
          </cell>
          <cell r="V2486">
            <v>0</v>
          </cell>
          <cell r="W2486">
            <v>104</v>
          </cell>
          <cell r="X2486">
            <v>20089</v>
          </cell>
        </row>
        <row r="2487">
          <cell r="P2487">
            <v>0</v>
          </cell>
          <cell r="Q2487">
            <v>0</v>
          </cell>
          <cell r="R2487">
            <v>0</v>
          </cell>
          <cell r="S2487" t="e">
            <v>#N/A</v>
          </cell>
          <cell r="T2487" t="e">
            <v>#N/A</v>
          </cell>
          <cell r="U2487" t="e">
            <v>#VALUE!</v>
          </cell>
          <cell r="V2487">
            <v>0</v>
          </cell>
          <cell r="W2487">
            <v>104</v>
          </cell>
          <cell r="X2487">
            <v>20089</v>
          </cell>
        </row>
        <row r="2488">
          <cell r="P2488">
            <v>0</v>
          </cell>
          <cell r="Q2488">
            <v>0</v>
          </cell>
          <cell r="R2488">
            <v>0</v>
          </cell>
          <cell r="S2488" t="e">
            <v>#N/A</v>
          </cell>
          <cell r="T2488" t="e">
            <v>#N/A</v>
          </cell>
          <cell r="U2488" t="e">
            <v>#VALUE!</v>
          </cell>
          <cell r="V2488">
            <v>0</v>
          </cell>
          <cell r="W2488">
            <v>104</v>
          </cell>
          <cell r="X2488">
            <v>20089</v>
          </cell>
        </row>
        <row r="2489">
          <cell r="P2489">
            <v>0</v>
          </cell>
          <cell r="Q2489">
            <v>0</v>
          </cell>
          <cell r="R2489">
            <v>0</v>
          </cell>
          <cell r="S2489" t="e">
            <v>#N/A</v>
          </cell>
          <cell r="T2489" t="e">
            <v>#N/A</v>
          </cell>
          <cell r="U2489" t="e">
            <v>#VALUE!</v>
          </cell>
          <cell r="V2489">
            <v>0</v>
          </cell>
          <cell r="W2489">
            <v>104</v>
          </cell>
          <cell r="X2489">
            <v>20089</v>
          </cell>
        </row>
        <row r="2490">
          <cell r="P2490">
            <v>0</v>
          </cell>
          <cell r="Q2490">
            <v>0</v>
          </cell>
          <cell r="R2490">
            <v>0</v>
          </cell>
          <cell r="S2490" t="e">
            <v>#N/A</v>
          </cell>
          <cell r="T2490" t="e">
            <v>#N/A</v>
          </cell>
          <cell r="U2490" t="e">
            <v>#VALUE!</v>
          </cell>
          <cell r="V2490">
            <v>0</v>
          </cell>
          <cell r="W2490">
            <v>104</v>
          </cell>
          <cell r="X2490">
            <v>20089</v>
          </cell>
        </row>
        <row r="2491">
          <cell r="P2491">
            <v>0</v>
          </cell>
          <cell r="Q2491">
            <v>0</v>
          </cell>
          <cell r="R2491">
            <v>0</v>
          </cell>
          <cell r="S2491" t="e">
            <v>#N/A</v>
          </cell>
          <cell r="T2491" t="e">
            <v>#N/A</v>
          </cell>
          <cell r="U2491" t="e">
            <v>#VALUE!</v>
          </cell>
          <cell r="V2491">
            <v>0</v>
          </cell>
          <cell r="W2491">
            <v>104</v>
          </cell>
          <cell r="X2491">
            <v>20089</v>
          </cell>
        </row>
        <row r="2492">
          <cell r="P2492">
            <v>0</v>
          </cell>
          <cell r="Q2492">
            <v>0</v>
          </cell>
          <cell r="R2492">
            <v>0</v>
          </cell>
          <cell r="S2492" t="e">
            <v>#N/A</v>
          </cell>
          <cell r="T2492" t="e">
            <v>#N/A</v>
          </cell>
          <cell r="U2492" t="e">
            <v>#VALUE!</v>
          </cell>
          <cell r="V2492">
            <v>0</v>
          </cell>
          <cell r="W2492">
            <v>104</v>
          </cell>
          <cell r="X2492">
            <v>20089</v>
          </cell>
        </row>
        <row r="2493">
          <cell r="P2493">
            <v>0</v>
          </cell>
          <cell r="Q2493">
            <v>0</v>
          </cell>
          <cell r="R2493">
            <v>0</v>
          </cell>
          <cell r="S2493" t="e">
            <v>#N/A</v>
          </cell>
          <cell r="T2493" t="e">
            <v>#N/A</v>
          </cell>
          <cell r="U2493" t="e">
            <v>#VALUE!</v>
          </cell>
          <cell r="V2493">
            <v>0</v>
          </cell>
          <cell r="W2493">
            <v>104</v>
          </cell>
          <cell r="X2493">
            <v>20089</v>
          </cell>
        </row>
        <row r="2494">
          <cell r="P2494">
            <v>0</v>
          </cell>
          <cell r="Q2494">
            <v>0</v>
          </cell>
          <cell r="R2494">
            <v>0</v>
          </cell>
          <cell r="S2494" t="e">
            <v>#N/A</v>
          </cell>
          <cell r="T2494" t="e">
            <v>#N/A</v>
          </cell>
          <cell r="U2494" t="e">
            <v>#VALUE!</v>
          </cell>
          <cell r="V2494">
            <v>0</v>
          </cell>
          <cell r="W2494">
            <v>104</v>
          </cell>
          <cell r="X2494">
            <v>20089</v>
          </cell>
        </row>
        <row r="2495">
          <cell r="P2495">
            <v>0</v>
          </cell>
          <cell r="Q2495">
            <v>0</v>
          </cell>
          <cell r="R2495">
            <v>0</v>
          </cell>
          <cell r="S2495" t="e">
            <v>#N/A</v>
          </cell>
          <cell r="T2495" t="e">
            <v>#N/A</v>
          </cell>
          <cell r="U2495" t="e">
            <v>#VALUE!</v>
          </cell>
          <cell r="V2495">
            <v>0</v>
          </cell>
          <cell r="W2495">
            <v>104</v>
          </cell>
          <cell r="X2495">
            <v>20089</v>
          </cell>
        </row>
        <row r="2496">
          <cell r="P2496">
            <v>0</v>
          </cell>
          <cell r="Q2496">
            <v>0</v>
          </cell>
          <cell r="R2496">
            <v>0</v>
          </cell>
          <cell r="S2496" t="e">
            <v>#N/A</v>
          </cell>
          <cell r="T2496" t="e">
            <v>#N/A</v>
          </cell>
          <cell r="U2496" t="e">
            <v>#VALUE!</v>
          </cell>
          <cell r="V2496">
            <v>0</v>
          </cell>
          <cell r="W2496">
            <v>104</v>
          </cell>
          <cell r="X2496">
            <v>20089</v>
          </cell>
        </row>
        <row r="2497">
          <cell r="P2497">
            <v>0</v>
          </cell>
          <cell r="Q2497">
            <v>0</v>
          </cell>
          <cell r="R2497">
            <v>0</v>
          </cell>
          <cell r="S2497" t="e">
            <v>#N/A</v>
          </cell>
          <cell r="T2497" t="e">
            <v>#N/A</v>
          </cell>
          <cell r="U2497" t="e">
            <v>#VALUE!</v>
          </cell>
          <cell r="V2497">
            <v>0</v>
          </cell>
          <cell r="W2497">
            <v>104</v>
          </cell>
          <cell r="X2497">
            <v>20089</v>
          </cell>
        </row>
        <row r="2498">
          <cell r="P2498">
            <v>0</v>
          </cell>
          <cell r="Q2498">
            <v>0</v>
          </cell>
          <cell r="R2498">
            <v>0</v>
          </cell>
          <cell r="S2498" t="e">
            <v>#N/A</v>
          </cell>
          <cell r="T2498" t="e">
            <v>#N/A</v>
          </cell>
          <cell r="U2498" t="e">
            <v>#VALUE!</v>
          </cell>
          <cell r="V2498">
            <v>0</v>
          </cell>
          <cell r="W2498">
            <v>104</v>
          </cell>
          <cell r="X2498">
            <v>20089</v>
          </cell>
        </row>
        <row r="2499">
          <cell r="P2499">
            <v>0</v>
          </cell>
          <cell r="Q2499">
            <v>0</v>
          </cell>
          <cell r="R2499">
            <v>0</v>
          </cell>
          <cell r="S2499" t="e">
            <v>#N/A</v>
          </cell>
          <cell r="T2499" t="e">
            <v>#N/A</v>
          </cell>
          <cell r="U2499" t="e">
            <v>#VALUE!</v>
          </cell>
          <cell r="V2499">
            <v>0</v>
          </cell>
          <cell r="W2499">
            <v>104</v>
          </cell>
          <cell r="X2499">
            <v>20089</v>
          </cell>
        </row>
        <row r="2500">
          <cell r="P2500">
            <v>0</v>
          </cell>
          <cell r="Q2500">
            <v>0</v>
          </cell>
          <cell r="R2500">
            <v>0</v>
          </cell>
          <cell r="S2500" t="e">
            <v>#N/A</v>
          </cell>
          <cell r="T2500" t="e">
            <v>#N/A</v>
          </cell>
          <cell r="U2500" t="e">
            <v>#VALUE!</v>
          </cell>
          <cell r="V2500">
            <v>0</v>
          </cell>
          <cell r="W2500">
            <v>104</v>
          </cell>
          <cell r="X2500">
            <v>20089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aksi"/>
      <sheetName val="Volume FOT"/>
      <sheetName val="V.lot2 Update"/>
      <sheetName val="Fraksi LOT update"/>
      <sheetName val="Mutasi PLN"/>
      <sheetName val="SLA8-Daily Report"/>
      <sheetName val="SS"/>
      <sheetName val="DataBongkar"/>
      <sheetName val="SPJ2 PONTON"/>
      <sheetName val="SPOJ"/>
      <sheetName val="SPJ2Ponton"/>
      <sheetName val="SPJ1"/>
      <sheetName val="Dashboard"/>
      <sheetName val="TUG 3"/>
      <sheetName val="PrintTuG"/>
      <sheetName val="Resume"/>
      <sheetName val="Mutasi HSD PLN"/>
      <sheetName val="BAPP BB"/>
      <sheetName val="BAPP HSD"/>
      <sheetName val="BAPP"/>
      <sheetName val="BA Sonding"/>
      <sheetName val="1. S.LOT"/>
      <sheetName val="2. M.LOT02"/>
      <sheetName val="3. S.FOT"/>
      <sheetName val="4. R.FOT"/>
      <sheetName val="6.Pn.HSD"/>
      <sheetName val="7.Pn.Tongkang"/>
      <sheetName val="5. Pk. HSD"/>
      <sheetName val="M.Tangki BBM Albes"/>
      <sheetName val="BBM Drum"/>
      <sheetName val="Rekap Pronia"/>
      <sheetName val="R. HSD"/>
      <sheetName val="R.BB"/>
      <sheetName val="Update BB&amp;HSD"/>
      <sheetName val="9. Pk.BB"/>
      <sheetName val="Mutasi BB 24.00"/>
      <sheetName val="10. Tara kalor"/>
      <sheetName val="Jadwal shift Operator"/>
    </sheetNames>
    <sheetDataSet>
      <sheetData sheetId="0">
        <row r="5">
          <cell r="A5">
            <v>0</v>
          </cell>
        </row>
      </sheetData>
      <sheetData sheetId="1"/>
      <sheetData sheetId="2"/>
      <sheetData sheetId="3"/>
      <sheetData sheetId="4">
        <row r="13">
          <cell r="C13">
            <v>42369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136822.04300000001</v>
          </cell>
          <cell r="S13">
            <v>14519.431</v>
          </cell>
          <cell r="T13">
            <v>122302.61200000001</v>
          </cell>
          <cell r="U13">
            <v>14.061180635616434</v>
          </cell>
        </row>
        <row r="14">
          <cell r="C14">
            <v>42370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2833.1</v>
          </cell>
          <cell r="P14">
            <v>0</v>
          </cell>
          <cell r="Q14">
            <v>2833.1</v>
          </cell>
          <cell r="R14">
            <v>133988.943</v>
          </cell>
          <cell r="S14">
            <v>14519.431</v>
          </cell>
          <cell r="T14">
            <v>119469.512</v>
          </cell>
          <cell r="U14">
            <v>13.638072146118722</v>
          </cell>
        </row>
        <row r="15">
          <cell r="C15">
            <v>42371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68.861000000000004</v>
          </cell>
          <cell r="P15">
            <v>0</v>
          </cell>
          <cell r="Q15">
            <v>68.861000000000004</v>
          </cell>
          <cell r="R15">
            <v>133920.08199999999</v>
          </cell>
          <cell r="S15">
            <v>14519.431</v>
          </cell>
          <cell r="T15">
            <v>119400.651</v>
          </cell>
          <cell r="U15">
            <v>13.630211301369863</v>
          </cell>
        </row>
        <row r="16">
          <cell r="C16">
            <v>42372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133920.08199999999</v>
          </cell>
          <cell r="S16">
            <v>14519.431</v>
          </cell>
          <cell r="T16">
            <v>119400.651</v>
          </cell>
          <cell r="U16">
            <v>13.630211301369863</v>
          </cell>
        </row>
        <row r="17">
          <cell r="C17">
            <v>42373</v>
          </cell>
          <cell r="D17">
            <v>0</v>
          </cell>
          <cell r="E17">
            <v>0</v>
          </cell>
          <cell r="F17">
            <v>7566.2020000000002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7566.2020000000002</v>
          </cell>
          <cell r="O17">
            <v>0</v>
          </cell>
          <cell r="P17">
            <v>0</v>
          </cell>
          <cell r="Q17">
            <v>0</v>
          </cell>
          <cell r="R17">
            <v>141486.28399999999</v>
          </cell>
          <cell r="S17">
            <v>14519.431</v>
          </cell>
          <cell r="T17">
            <v>126966.85299999999</v>
          </cell>
          <cell r="U17">
            <v>14.493932990867579</v>
          </cell>
        </row>
        <row r="18">
          <cell r="C18">
            <v>42374</v>
          </cell>
          <cell r="D18">
            <v>7512.9160000000002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7512.9160000000002</v>
          </cell>
          <cell r="O18">
            <v>0</v>
          </cell>
          <cell r="P18">
            <v>0</v>
          </cell>
          <cell r="Q18">
            <v>0</v>
          </cell>
          <cell r="R18">
            <v>148999.19999999998</v>
          </cell>
          <cell r="S18">
            <v>14519.431</v>
          </cell>
          <cell r="T18">
            <v>134479.76899999997</v>
          </cell>
          <cell r="U18">
            <v>15.351571803652964</v>
          </cell>
        </row>
        <row r="19">
          <cell r="C19">
            <v>42375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83.736000000000004</v>
          </cell>
          <cell r="P19">
            <v>0</v>
          </cell>
          <cell r="Q19">
            <v>83.736000000000004</v>
          </cell>
          <cell r="R19">
            <v>148915.46399999998</v>
          </cell>
          <cell r="S19">
            <v>14519.431</v>
          </cell>
          <cell r="T19">
            <v>134396.03299999997</v>
          </cell>
          <cell r="U19">
            <v>15.342012899543375</v>
          </cell>
        </row>
        <row r="20">
          <cell r="C20">
            <v>42376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5300.55</v>
          </cell>
          <cell r="P20">
            <v>0</v>
          </cell>
          <cell r="Q20">
            <v>5300.55</v>
          </cell>
          <cell r="R20">
            <v>143614.91399999999</v>
          </cell>
          <cell r="S20">
            <v>14519.431</v>
          </cell>
          <cell r="T20">
            <v>129095.48299999999</v>
          </cell>
          <cell r="U20">
            <v>14.736927283105022</v>
          </cell>
        </row>
        <row r="21">
          <cell r="C21">
            <v>42377</v>
          </cell>
          <cell r="D21">
            <v>0</v>
          </cell>
          <cell r="E21">
            <v>0</v>
          </cell>
          <cell r="F21">
            <v>7508.02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7508.02</v>
          </cell>
          <cell r="O21">
            <v>7016.4780000000001</v>
          </cell>
          <cell r="P21">
            <v>0</v>
          </cell>
          <cell r="Q21">
            <v>7016.4780000000001</v>
          </cell>
          <cell r="R21">
            <v>144106.45599999998</v>
          </cell>
          <cell r="S21">
            <v>14519.431</v>
          </cell>
          <cell r="T21">
            <v>129587.02499999998</v>
          </cell>
          <cell r="U21">
            <v>14.793039383561641</v>
          </cell>
        </row>
        <row r="22">
          <cell r="C22">
            <v>42378</v>
          </cell>
          <cell r="D22">
            <v>0</v>
          </cell>
          <cell r="E22">
            <v>7921.6180000000004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7921.6180000000004</v>
          </cell>
          <cell r="O22">
            <v>7068.4489999999996</v>
          </cell>
          <cell r="P22">
            <v>0</v>
          </cell>
          <cell r="Q22">
            <v>7068.4489999999996</v>
          </cell>
          <cell r="R22">
            <v>144959.62499999997</v>
          </cell>
          <cell r="S22">
            <v>14519.431</v>
          </cell>
          <cell r="T22">
            <v>130440.19399999997</v>
          </cell>
          <cell r="U22">
            <v>14.890433105022828</v>
          </cell>
        </row>
        <row r="23">
          <cell r="C23">
            <v>42379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7195.0320000000002</v>
          </cell>
          <cell r="P23">
            <v>0</v>
          </cell>
          <cell r="Q23">
            <v>7195.0320000000002</v>
          </cell>
          <cell r="R23">
            <v>137764.59299999996</v>
          </cell>
          <cell r="S23">
            <v>14519.431</v>
          </cell>
          <cell r="T23">
            <v>123245.16199999997</v>
          </cell>
          <cell r="U23">
            <v>14.06908242009132</v>
          </cell>
        </row>
        <row r="24">
          <cell r="C24">
            <v>42380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7368.0789999999997</v>
          </cell>
          <cell r="L24">
            <v>0</v>
          </cell>
          <cell r="M24">
            <v>0</v>
          </cell>
          <cell r="N24">
            <v>7368.0789999999997</v>
          </cell>
          <cell r="O24">
            <v>7486.0429999999997</v>
          </cell>
          <cell r="P24">
            <v>0</v>
          </cell>
          <cell r="Q24">
            <v>7486.0429999999997</v>
          </cell>
          <cell r="R24">
            <v>137646.62899999996</v>
          </cell>
          <cell r="S24">
            <v>14519.431</v>
          </cell>
          <cell r="T24">
            <v>123127.19799999996</v>
          </cell>
          <cell r="U24">
            <v>14.055616210045658</v>
          </cell>
        </row>
        <row r="25">
          <cell r="C25">
            <v>42381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7692.7619999999997</v>
          </cell>
          <cell r="P25">
            <v>0</v>
          </cell>
          <cell r="Q25">
            <v>7692.7619999999997</v>
          </cell>
          <cell r="R25">
            <v>129953.86699999995</v>
          </cell>
          <cell r="S25">
            <v>14519.431</v>
          </cell>
          <cell r="T25">
            <v>115434.43599999996</v>
          </cell>
          <cell r="U25">
            <v>13.177447031963466</v>
          </cell>
        </row>
        <row r="26">
          <cell r="C26">
            <v>42382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7464.6220000000003</v>
          </cell>
          <cell r="P26">
            <v>0</v>
          </cell>
          <cell r="Q26">
            <v>7464.6220000000003</v>
          </cell>
          <cell r="R26">
            <v>122489.24499999995</v>
          </cell>
          <cell r="S26">
            <v>14519.431</v>
          </cell>
          <cell r="T26">
            <v>107969.81399999995</v>
          </cell>
          <cell r="U26">
            <v>12.325321232876707</v>
          </cell>
        </row>
        <row r="27">
          <cell r="C27">
            <v>42383</v>
          </cell>
          <cell r="D27">
            <v>7589.0159999999996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10324.057000000001</v>
          </cell>
          <cell r="K27">
            <v>0</v>
          </cell>
          <cell r="L27">
            <v>0</v>
          </cell>
          <cell r="M27">
            <v>0</v>
          </cell>
          <cell r="N27">
            <v>17913.073</v>
          </cell>
          <cell r="O27">
            <v>7114.6239999999998</v>
          </cell>
          <cell r="P27">
            <v>0</v>
          </cell>
          <cell r="Q27">
            <v>7114.6239999999998</v>
          </cell>
          <cell r="R27">
            <v>133287.69399999993</v>
          </cell>
          <cell r="S27">
            <v>14519.431</v>
          </cell>
          <cell r="T27">
            <v>118768.26299999993</v>
          </cell>
          <cell r="U27">
            <v>13.558020890410951</v>
          </cell>
        </row>
        <row r="28">
          <cell r="C28">
            <v>42384</v>
          </cell>
          <cell r="D28">
            <v>9787.7090000000007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9787.7090000000007</v>
          </cell>
          <cell r="O28">
            <v>7406.4129999999996</v>
          </cell>
          <cell r="P28">
            <v>0</v>
          </cell>
          <cell r="Q28">
            <v>7406.4129999999996</v>
          </cell>
          <cell r="R28">
            <v>135668.98999999993</v>
          </cell>
          <cell r="S28">
            <v>14519.431</v>
          </cell>
          <cell r="T28">
            <v>121149.55899999994</v>
          </cell>
          <cell r="U28">
            <v>13.829858333333325</v>
          </cell>
        </row>
        <row r="29">
          <cell r="C29">
            <v>42385</v>
          </cell>
          <cell r="D29">
            <v>0</v>
          </cell>
          <cell r="E29">
            <v>7330.4679999999998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9356.73</v>
          </cell>
          <cell r="K29">
            <v>0</v>
          </cell>
          <cell r="L29">
            <v>0</v>
          </cell>
          <cell r="M29">
            <v>0</v>
          </cell>
          <cell r="N29">
            <v>16687.198</v>
          </cell>
          <cell r="O29">
            <v>6579.4579999999996</v>
          </cell>
          <cell r="P29">
            <v>0</v>
          </cell>
          <cell r="Q29">
            <v>6579.4579999999996</v>
          </cell>
          <cell r="R29">
            <v>145776.72999999992</v>
          </cell>
          <cell r="S29">
            <v>14519.431</v>
          </cell>
          <cell r="T29">
            <v>131257.29899999991</v>
          </cell>
          <cell r="U29">
            <v>14.983709931506839</v>
          </cell>
        </row>
        <row r="30">
          <cell r="C30">
            <v>42386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7146.8969999999999</v>
          </cell>
          <cell r="L30">
            <v>0</v>
          </cell>
          <cell r="M30">
            <v>0</v>
          </cell>
          <cell r="N30">
            <v>7146.8969999999999</v>
          </cell>
          <cell r="O30">
            <v>2579.6660000000002</v>
          </cell>
          <cell r="P30">
            <v>0</v>
          </cell>
          <cell r="Q30">
            <v>2579.6660000000002</v>
          </cell>
          <cell r="R30">
            <v>150343.96099999992</v>
          </cell>
          <cell r="S30">
            <v>14519.431</v>
          </cell>
          <cell r="T30">
            <v>135824.52999999991</v>
          </cell>
          <cell r="U30">
            <v>15.505083333333323</v>
          </cell>
        </row>
        <row r="31">
          <cell r="C31">
            <v>42387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4118.7629999999999</v>
          </cell>
          <cell r="P31">
            <v>0</v>
          </cell>
          <cell r="Q31">
            <v>4118.7629999999999</v>
          </cell>
          <cell r="R31">
            <v>146225.19799999992</v>
          </cell>
          <cell r="S31">
            <v>14519.431</v>
          </cell>
          <cell r="T31">
            <v>131705.76699999991</v>
          </cell>
          <cell r="U31">
            <v>15.034904908675788</v>
          </cell>
        </row>
        <row r="32">
          <cell r="C32">
            <v>42388</v>
          </cell>
          <cell r="D32">
            <v>10323.611000000001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7193.5010000000002</v>
          </cell>
          <cell r="M32">
            <v>0</v>
          </cell>
          <cell r="N32">
            <v>17517.112000000001</v>
          </cell>
          <cell r="O32">
            <v>5225.7730000000001</v>
          </cell>
          <cell r="P32">
            <v>0</v>
          </cell>
          <cell r="Q32">
            <v>5225.7730000000001</v>
          </cell>
          <cell r="R32">
            <v>158516.53699999992</v>
          </cell>
          <cell r="S32">
            <v>14519.431</v>
          </cell>
          <cell r="T32">
            <v>143997.10599999991</v>
          </cell>
          <cell r="U32">
            <v>16.438025799086748</v>
          </cell>
        </row>
        <row r="33">
          <cell r="C33">
            <v>42389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7416.9930000000004</v>
          </cell>
          <cell r="P33">
            <v>0</v>
          </cell>
          <cell r="Q33">
            <v>7416.9930000000004</v>
          </cell>
          <cell r="R33">
            <v>151099.54399999994</v>
          </cell>
          <cell r="S33">
            <v>14519.431</v>
          </cell>
          <cell r="T33">
            <v>136580.11299999992</v>
          </cell>
          <cell r="U33">
            <v>15.591337100456613</v>
          </cell>
        </row>
        <row r="34">
          <cell r="C34">
            <v>42390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7453.77</v>
          </cell>
          <cell r="P34">
            <v>0</v>
          </cell>
          <cell r="Q34">
            <v>7453.77</v>
          </cell>
          <cell r="R34">
            <v>143645.77399999995</v>
          </cell>
          <cell r="S34">
            <v>14519.431</v>
          </cell>
          <cell r="T34">
            <v>129126.34299999995</v>
          </cell>
          <cell r="U34">
            <v>14.740450114155246</v>
          </cell>
        </row>
        <row r="35">
          <cell r="C35">
            <v>42391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6873.8289999999997</v>
          </cell>
          <cell r="P35">
            <v>0</v>
          </cell>
          <cell r="Q35">
            <v>6873.8289999999997</v>
          </cell>
          <cell r="R35">
            <v>136771.94499999995</v>
          </cell>
          <cell r="S35">
            <v>14519.431</v>
          </cell>
          <cell r="T35">
            <v>122252.51399999995</v>
          </cell>
          <cell r="U35">
            <v>13.955766438356159</v>
          </cell>
        </row>
        <row r="36">
          <cell r="C36">
            <v>42392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6448.9489999999996</v>
          </cell>
          <cell r="P36">
            <v>0</v>
          </cell>
          <cell r="Q36">
            <v>6448.9489999999996</v>
          </cell>
          <cell r="R36">
            <v>130322.99599999996</v>
          </cell>
          <cell r="S36">
            <v>14519.431</v>
          </cell>
          <cell r="T36">
            <v>115803.56499999996</v>
          </cell>
          <cell r="U36">
            <v>13.219585045662095</v>
          </cell>
        </row>
        <row r="37">
          <cell r="C37">
            <v>42393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9519.0470000000005</v>
          </cell>
          <cell r="K37">
            <v>0</v>
          </cell>
          <cell r="L37">
            <v>0</v>
          </cell>
          <cell r="M37">
            <v>0</v>
          </cell>
          <cell r="N37">
            <v>9519.0470000000005</v>
          </cell>
          <cell r="O37">
            <v>5857.6509999999998</v>
          </cell>
          <cell r="P37">
            <v>0</v>
          </cell>
          <cell r="Q37">
            <v>5857.6509999999998</v>
          </cell>
          <cell r="R37">
            <v>133984.39199999993</v>
          </cell>
          <cell r="S37">
            <v>14519.431</v>
          </cell>
          <cell r="T37">
            <v>119464.96099999994</v>
          </cell>
          <cell r="U37">
            <v>13.63755262557077</v>
          </cell>
        </row>
        <row r="38">
          <cell r="C38">
            <v>42394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6453.1859999999997</v>
          </cell>
          <cell r="P38">
            <v>0</v>
          </cell>
          <cell r="Q38">
            <v>6453.1859999999997</v>
          </cell>
          <cell r="R38">
            <v>127531.20599999993</v>
          </cell>
          <cell r="S38">
            <v>14519.431</v>
          </cell>
          <cell r="T38">
            <v>113011.77499999994</v>
          </cell>
          <cell r="U38">
            <v>12.900887557077619</v>
          </cell>
        </row>
        <row r="39">
          <cell r="C39">
            <v>42395</v>
          </cell>
          <cell r="D39">
            <v>0</v>
          </cell>
          <cell r="E39">
            <v>0</v>
          </cell>
          <cell r="F39">
            <v>15114.591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15114.591</v>
          </cell>
          <cell r="O39">
            <v>1324.663</v>
          </cell>
          <cell r="P39">
            <v>0</v>
          </cell>
          <cell r="Q39">
            <v>1324.663</v>
          </cell>
          <cell r="R39">
            <v>141321.13399999993</v>
          </cell>
          <cell r="S39">
            <v>14519.431</v>
          </cell>
          <cell r="T39">
            <v>126801.70299999994</v>
          </cell>
          <cell r="U39">
            <v>14.475080251141545</v>
          </cell>
        </row>
        <row r="40">
          <cell r="C40">
            <v>42396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7453.8440000000001</v>
          </cell>
          <cell r="P40">
            <v>0</v>
          </cell>
          <cell r="Q40">
            <v>7453.8440000000001</v>
          </cell>
          <cell r="R40">
            <v>133867.28999999992</v>
          </cell>
          <cell r="S40">
            <v>14519.431</v>
          </cell>
          <cell r="T40">
            <v>119347.85899999992</v>
          </cell>
          <cell r="U40">
            <v>13.624184817351589</v>
          </cell>
        </row>
        <row r="41">
          <cell r="C41">
            <v>42397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7981.72</v>
          </cell>
          <cell r="P41">
            <v>0</v>
          </cell>
          <cell r="Q41">
            <v>7981.72</v>
          </cell>
          <cell r="R41">
            <v>125885.56999999992</v>
          </cell>
          <cell r="S41">
            <v>14519.431</v>
          </cell>
          <cell r="T41">
            <v>111366.13899999992</v>
          </cell>
          <cell r="U41">
            <v>12.713029566210038</v>
          </cell>
        </row>
        <row r="42">
          <cell r="C42">
            <v>42398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7351.8959999999997</v>
          </cell>
          <cell r="M42">
            <v>0</v>
          </cell>
          <cell r="N42">
            <v>7351.8959999999997</v>
          </cell>
          <cell r="O42">
            <v>7923.9889999999996</v>
          </cell>
          <cell r="P42">
            <v>0</v>
          </cell>
          <cell r="Q42">
            <v>7923.9889999999996</v>
          </cell>
          <cell r="R42">
            <v>125313.47699999993</v>
          </cell>
          <cell r="S42">
            <v>14519.431</v>
          </cell>
          <cell r="T42">
            <v>110794.04599999993</v>
          </cell>
          <cell r="U42">
            <v>12.647722146118713</v>
          </cell>
        </row>
        <row r="43">
          <cell r="C43">
            <v>42399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8139.683</v>
          </cell>
          <cell r="P43">
            <v>0</v>
          </cell>
          <cell r="Q43">
            <v>8139.683</v>
          </cell>
          <cell r="R43">
            <v>117173.79399999992</v>
          </cell>
          <cell r="S43">
            <v>14519.431</v>
          </cell>
          <cell r="T43">
            <v>102654.36299999992</v>
          </cell>
          <cell r="U43">
            <v>11.718534589041088</v>
          </cell>
        </row>
        <row r="44">
          <cell r="C44">
            <v>42400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7143.9709999999995</v>
          </cell>
          <cell r="P44">
            <v>0</v>
          </cell>
          <cell r="Q44">
            <v>7143.9709999999995</v>
          </cell>
          <cell r="R44">
            <v>110029.82299999992</v>
          </cell>
          <cell r="S44">
            <v>14519.431</v>
          </cell>
          <cell r="T44">
            <v>95510.39199999992</v>
          </cell>
          <cell r="U44">
            <v>10.903012785388119</v>
          </cell>
        </row>
        <row r="45">
          <cell r="C45">
            <v>42401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9945.366</v>
          </cell>
          <cell r="K45">
            <v>7386.7889999999998</v>
          </cell>
          <cell r="L45">
            <v>0</v>
          </cell>
          <cell r="M45">
            <v>0</v>
          </cell>
          <cell r="N45">
            <v>17332.154999999999</v>
          </cell>
          <cell r="O45">
            <v>731.44100000000003</v>
          </cell>
          <cell r="P45">
            <v>0</v>
          </cell>
          <cell r="Q45">
            <v>731.44100000000003</v>
          </cell>
          <cell r="R45">
            <v>126630.53699999991</v>
          </cell>
          <cell r="S45">
            <v>14519.431</v>
          </cell>
          <cell r="T45">
            <v>112111.10599999991</v>
          </cell>
          <cell r="U45">
            <v>12.798071461187204</v>
          </cell>
        </row>
        <row r="46">
          <cell r="C46">
            <v>42402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7107.9139999999998</v>
          </cell>
          <cell r="L46">
            <v>0</v>
          </cell>
          <cell r="M46">
            <v>0</v>
          </cell>
          <cell r="N46">
            <v>7107.9139999999998</v>
          </cell>
          <cell r="O46">
            <v>0</v>
          </cell>
          <cell r="P46">
            <v>0</v>
          </cell>
          <cell r="Q46">
            <v>0</v>
          </cell>
          <cell r="R46">
            <v>133738.45099999991</v>
          </cell>
          <cell r="S46">
            <v>14519.431</v>
          </cell>
          <cell r="T46">
            <v>119219.01999999992</v>
          </cell>
          <cell r="U46">
            <v>13.609477168949763</v>
          </cell>
        </row>
        <row r="47">
          <cell r="C47">
            <v>42403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133738.45099999991</v>
          </cell>
          <cell r="S47">
            <v>14519.431</v>
          </cell>
          <cell r="T47">
            <v>119219.01999999992</v>
          </cell>
          <cell r="U47">
            <v>13.609477168949763</v>
          </cell>
        </row>
        <row r="48">
          <cell r="C48">
            <v>42404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7223.2560000000003</v>
          </cell>
          <cell r="M48">
            <v>0</v>
          </cell>
          <cell r="N48">
            <v>7223.2560000000003</v>
          </cell>
          <cell r="O48">
            <v>0</v>
          </cell>
          <cell r="P48">
            <v>0</v>
          </cell>
          <cell r="Q48">
            <v>0</v>
          </cell>
          <cell r="R48">
            <v>140961.70699999991</v>
          </cell>
          <cell r="S48">
            <v>14519.431</v>
          </cell>
          <cell r="T48">
            <v>126442.27599999991</v>
          </cell>
          <cell r="U48">
            <v>14.434049771689487</v>
          </cell>
        </row>
        <row r="49">
          <cell r="C49">
            <v>42405</v>
          </cell>
          <cell r="D49">
            <v>0</v>
          </cell>
          <cell r="E49">
            <v>0</v>
          </cell>
          <cell r="F49">
            <v>0</v>
          </cell>
          <cell r="G49">
            <v>10332.553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10332.553</v>
          </cell>
          <cell r="O49">
            <v>2421.4879999999998</v>
          </cell>
          <cell r="P49">
            <v>0</v>
          </cell>
          <cell r="Q49">
            <v>2421.4879999999998</v>
          </cell>
          <cell r="R49">
            <v>148872.77199999988</v>
          </cell>
          <cell r="S49">
            <v>14519.431</v>
          </cell>
          <cell r="T49">
            <v>134353.34099999987</v>
          </cell>
          <cell r="U49">
            <v>15.337139383561629</v>
          </cell>
        </row>
        <row r="50">
          <cell r="C50">
            <v>42406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6151.5479999999998</v>
          </cell>
          <cell r="P50">
            <v>0</v>
          </cell>
          <cell r="Q50">
            <v>6151.5479999999998</v>
          </cell>
          <cell r="R50">
            <v>142721.22399999987</v>
          </cell>
          <cell r="S50">
            <v>14519.431</v>
          </cell>
          <cell r="T50">
            <v>128201.79299999987</v>
          </cell>
          <cell r="U50">
            <v>14.634907876712314</v>
          </cell>
        </row>
        <row r="51">
          <cell r="C51">
            <v>42407</v>
          </cell>
          <cell r="D51">
            <v>0</v>
          </cell>
          <cell r="E51">
            <v>0</v>
          </cell>
          <cell r="F51">
            <v>7505.3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7407.9120000000003</v>
          </cell>
          <cell r="L51">
            <v>0</v>
          </cell>
          <cell r="M51">
            <v>0</v>
          </cell>
          <cell r="N51">
            <v>14913.212</v>
          </cell>
          <cell r="O51">
            <v>6840.8670000000002</v>
          </cell>
          <cell r="P51">
            <v>0</v>
          </cell>
          <cell r="Q51">
            <v>6840.8670000000002</v>
          </cell>
          <cell r="R51">
            <v>150793.56899999987</v>
          </cell>
          <cell r="S51">
            <v>14519.431</v>
          </cell>
          <cell r="T51">
            <v>136274.13799999986</v>
          </cell>
          <cell r="U51">
            <v>15.556408447488568</v>
          </cell>
        </row>
        <row r="52">
          <cell r="C52">
            <v>42408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3390.9850000000001</v>
          </cell>
          <cell r="P52">
            <v>0</v>
          </cell>
          <cell r="Q52">
            <v>3390.9850000000001</v>
          </cell>
          <cell r="R52">
            <v>147402.58399999989</v>
          </cell>
          <cell r="S52">
            <v>14519.431</v>
          </cell>
          <cell r="T52">
            <v>132883.15299999987</v>
          </cell>
          <cell r="U52">
            <v>15.169309703196333</v>
          </cell>
        </row>
        <row r="53">
          <cell r="C53">
            <v>42409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5878.8149999999996</v>
          </cell>
          <cell r="P53">
            <v>0</v>
          </cell>
          <cell r="Q53">
            <v>5878.8149999999996</v>
          </cell>
          <cell r="R53">
            <v>141523.76899999988</v>
          </cell>
          <cell r="S53">
            <v>14519.431</v>
          </cell>
          <cell r="T53">
            <v>127004.33799999989</v>
          </cell>
          <cell r="U53">
            <v>14.498212100456609</v>
          </cell>
        </row>
        <row r="54">
          <cell r="C54">
            <v>42410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7802.5450000000001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7802.5450000000001</v>
          </cell>
          <cell r="O54">
            <v>7263.13</v>
          </cell>
          <cell r="P54">
            <v>0</v>
          </cell>
          <cell r="Q54">
            <v>7263.13</v>
          </cell>
          <cell r="R54">
            <v>142063.18399999989</v>
          </cell>
          <cell r="S54">
            <v>14519.431</v>
          </cell>
          <cell r="T54">
            <v>127543.7529999999</v>
          </cell>
          <cell r="U54">
            <v>14.55978915525113</v>
          </cell>
        </row>
        <row r="55">
          <cell r="C55">
            <v>42411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7116.3509999999997</v>
          </cell>
          <cell r="P55">
            <v>0</v>
          </cell>
          <cell r="Q55">
            <v>7116.3509999999997</v>
          </cell>
          <cell r="R55">
            <v>134946.8329999999</v>
          </cell>
          <cell r="S55">
            <v>14519.431</v>
          </cell>
          <cell r="T55">
            <v>120427.4019999999</v>
          </cell>
          <cell r="U55">
            <v>13.747420319634692</v>
          </cell>
        </row>
        <row r="56">
          <cell r="C56">
            <v>42412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7228.9769999999999</v>
          </cell>
          <cell r="M56">
            <v>0</v>
          </cell>
          <cell r="N56">
            <v>7228.9769999999999</v>
          </cell>
          <cell r="O56">
            <v>5901.2070000000003</v>
          </cell>
          <cell r="P56">
            <v>0</v>
          </cell>
          <cell r="Q56">
            <v>5901.2070000000003</v>
          </cell>
          <cell r="R56">
            <v>136274.60299999992</v>
          </cell>
          <cell r="S56">
            <v>14519.431</v>
          </cell>
          <cell r="T56">
            <v>121755.17199999992</v>
          </cell>
          <cell r="U56">
            <v>13.898992237442913</v>
          </cell>
        </row>
        <row r="57">
          <cell r="C57">
            <v>42413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3658.9409999999998</v>
          </cell>
          <cell r="P57">
            <v>0</v>
          </cell>
          <cell r="Q57">
            <v>3658.9409999999998</v>
          </cell>
          <cell r="R57">
            <v>132615.66199999992</v>
          </cell>
          <cell r="S57">
            <v>14519.431</v>
          </cell>
          <cell r="T57">
            <v>118096.23099999993</v>
          </cell>
          <cell r="U57">
            <v>13.48130490867579</v>
          </cell>
        </row>
        <row r="58">
          <cell r="C58">
            <v>42414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9407.7720000000008</v>
          </cell>
          <cell r="K58">
            <v>0</v>
          </cell>
          <cell r="L58">
            <v>0</v>
          </cell>
          <cell r="M58" t="str">
            <v xml:space="preserve">                     -  </v>
          </cell>
          <cell r="N58">
            <v>9407.7720000000008</v>
          </cell>
          <cell r="O58">
            <v>3218.6590000000001</v>
          </cell>
          <cell r="P58">
            <v>0</v>
          </cell>
          <cell r="Q58">
            <v>3218.6590000000001</v>
          </cell>
          <cell r="R58">
            <v>138804.77499999991</v>
          </cell>
          <cell r="S58">
            <v>14519.431</v>
          </cell>
          <cell r="T58">
            <v>124285.34399999991</v>
          </cell>
          <cell r="U58">
            <v>14.187824657534236</v>
          </cell>
        </row>
        <row r="59">
          <cell r="C59">
            <v>42415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 t="str">
            <v xml:space="preserve">                     -  </v>
          </cell>
          <cell r="N59">
            <v>0</v>
          </cell>
          <cell r="O59">
            <v>3191.6210000000001</v>
          </cell>
          <cell r="P59">
            <v>0</v>
          </cell>
          <cell r="Q59">
            <v>3191.6210000000001</v>
          </cell>
          <cell r="R59">
            <v>135613.15399999989</v>
          </cell>
          <cell r="S59">
            <v>14519.431</v>
          </cell>
          <cell r="T59">
            <v>121093.7229999999</v>
          </cell>
          <cell r="U59">
            <v>13.823484360730582</v>
          </cell>
        </row>
        <row r="60">
          <cell r="C60">
            <v>42416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 t="str">
            <v xml:space="preserve">                     -  </v>
          </cell>
          <cell r="N60">
            <v>0</v>
          </cell>
          <cell r="O60">
            <v>4868.085</v>
          </cell>
          <cell r="P60">
            <v>0</v>
          </cell>
          <cell r="Q60">
            <v>4868.085</v>
          </cell>
          <cell r="R60">
            <v>130745.06899999989</v>
          </cell>
          <cell r="S60">
            <v>14519.431</v>
          </cell>
          <cell r="T60">
            <v>116225.63799999989</v>
          </cell>
          <cell r="U60">
            <v>13.267766894977157</v>
          </cell>
        </row>
        <row r="61">
          <cell r="C61">
            <v>42417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 t="str">
            <v xml:space="preserve">                     -  </v>
          </cell>
          <cell r="N61">
            <v>0</v>
          </cell>
          <cell r="O61">
            <v>6115.45</v>
          </cell>
          <cell r="P61">
            <v>0</v>
          </cell>
          <cell r="Q61">
            <v>6115.45</v>
          </cell>
          <cell r="R61">
            <v>124629.61899999989</v>
          </cell>
          <cell r="S61">
            <v>14519.431</v>
          </cell>
          <cell r="T61">
            <v>110110.18799999989</v>
          </cell>
          <cell r="U61">
            <v>12.569656164383549</v>
          </cell>
        </row>
        <row r="62">
          <cell r="C62">
            <v>42418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 t="str">
            <v xml:space="preserve">                     -  </v>
          </cell>
          <cell r="N62">
            <v>0</v>
          </cell>
          <cell r="O62">
            <v>2774.9879999999998</v>
          </cell>
          <cell r="P62">
            <v>0</v>
          </cell>
          <cell r="Q62">
            <v>2774.9879999999998</v>
          </cell>
          <cell r="R62">
            <v>121854.63099999989</v>
          </cell>
          <cell r="S62">
            <v>14519.431</v>
          </cell>
          <cell r="T62">
            <v>107335.1999999999</v>
          </cell>
          <cell r="U62">
            <v>12.252876712328755</v>
          </cell>
        </row>
        <row r="63">
          <cell r="C63">
            <v>42419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 t="str">
            <v xml:space="preserve">                     -  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121854.63099999989</v>
          </cell>
          <cell r="S63">
            <v>14519.431</v>
          </cell>
          <cell r="T63">
            <v>107335.1999999999</v>
          </cell>
          <cell r="U63">
            <v>12.252876712328755</v>
          </cell>
        </row>
        <row r="64">
          <cell r="C64">
            <v>42420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 t="str">
            <v xml:space="preserve">                     -  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121854.63099999989</v>
          </cell>
          <cell r="S64">
            <v>14519.431</v>
          </cell>
          <cell r="T64">
            <v>107335.1999999999</v>
          </cell>
          <cell r="U64">
            <v>12.252876712328755</v>
          </cell>
        </row>
        <row r="65">
          <cell r="C65">
            <v>42421</v>
          </cell>
          <cell r="D65">
            <v>0</v>
          </cell>
          <cell r="E65">
            <v>0</v>
          </cell>
          <cell r="F65">
            <v>7341.2250000000004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 t="str">
            <v xml:space="preserve">                     -  </v>
          </cell>
          <cell r="N65">
            <v>7341.2250000000004</v>
          </cell>
          <cell r="O65">
            <v>0</v>
          </cell>
          <cell r="P65">
            <v>0</v>
          </cell>
          <cell r="Q65">
            <v>0</v>
          </cell>
          <cell r="R65">
            <v>129195.8559999999</v>
          </cell>
          <cell r="S65">
            <v>14519.431</v>
          </cell>
          <cell r="T65">
            <v>114676.4249999999</v>
          </cell>
          <cell r="U65">
            <v>13.0909160958904</v>
          </cell>
        </row>
        <row r="66">
          <cell r="C66">
            <v>42422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 t="str">
            <v xml:space="preserve">                     -  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129195.8559999999</v>
          </cell>
          <cell r="S66">
            <v>14519.431</v>
          </cell>
          <cell r="T66">
            <v>114676.4249999999</v>
          </cell>
          <cell r="U66">
            <v>13.0909160958904</v>
          </cell>
        </row>
        <row r="67">
          <cell r="C67">
            <v>42423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 t="str">
            <v xml:space="preserve">                     -  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129195.8559999999</v>
          </cell>
          <cell r="S67">
            <v>14519.431</v>
          </cell>
          <cell r="T67">
            <v>114676.4249999999</v>
          </cell>
          <cell r="U67">
            <v>13.0909160958904</v>
          </cell>
        </row>
        <row r="68">
          <cell r="C68">
            <v>42424</v>
          </cell>
          <cell r="D68">
            <v>10039.616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7307.7579999999998</v>
          </cell>
          <cell r="M68" t="str">
            <v xml:space="preserve">                     -  </v>
          </cell>
          <cell r="N68">
            <v>17347.374</v>
          </cell>
          <cell r="O68">
            <v>0</v>
          </cell>
          <cell r="P68">
            <v>0</v>
          </cell>
          <cell r="Q68">
            <v>0</v>
          </cell>
          <cell r="R68">
            <v>146543.22999999989</v>
          </cell>
          <cell r="S68">
            <v>14519.431</v>
          </cell>
          <cell r="T68">
            <v>132023.79899999988</v>
          </cell>
          <cell r="U68">
            <v>15.071209931506836</v>
          </cell>
        </row>
        <row r="69">
          <cell r="C69">
            <v>42425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 t="str">
            <v xml:space="preserve">                     -  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146543.22999999989</v>
          </cell>
          <cell r="S69">
            <v>14519.431</v>
          </cell>
          <cell r="T69">
            <v>132023.79899999988</v>
          </cell>
          <cell r="U69">
            <v>15.071209931506836</v>
          </cell>
        </row>
        <row r="70">
          <cell r="C70">
            <v>42426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 t="str">
            <v xml:space="preserve">                     -  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146543.22999999989</v>
          </cell>
          <cell r="S70">
            <v>14519.431</v>
          </cell>
          <cell r="T70">
            <v>132023.79899999988</v>
          </cell>
          <cell r="U70">
            <v>15.071209931506836</v>
          </cell>
        </row>
        <row r="71">
          <cell r="C71">
            <v>42427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 t="str">
            <v xml:space="preserve">                     -  </v>
          </cell>
          <cell r="N71">
            <v>0</v>
          </cell>
          <cell r="O71">
            <v>147.56</v>
          </cell>
          <cell r="P71">
            <v>0</v>
          </cell>
          <cell r="Q71">
            <v>147.56</v>
          </cell>
          <cell r="R71">
            <v>146395.6699999999</v>
          </cell>
          <cell r="S71">
            <v>14519.431</v>
          </cell>
          <cell r="T71">
            <v>131876.23899999988</v>
          </cell>
          <cell r="U71">
            <v>15.05436518264839</v>
          </cell>
        </row>
        <row r="72">
          <cell r="C72">
            <v>42428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11939.303</v>
          </cell>
          <cell r="K72">
            <v>0</v>
          </cell>
          <cell r="L72">
            <v>0</v>
          </cell>
          <cell r="M72" t="str">
            <v xml:space="preserve">                     -  </v>
          </cell>
          <cell r="N72">
            <v>11939.303</v>
          </cell>
          <cell r="O72">
            <v>5638.3879999999999</v>
          </cell>
          <cell r="P72">
            <v>0</v>
          </cell>
          <cell r="Q72">
            <v>5638.3879999999999</v>
          </cell>
          <cell r="R72">
            <v>152696.58499999988</v>
          </cell>
          <cell r="S72">
            <v>14519.431</v>
          </cell>
          <cell r="T72">
            <v>138177.15399999986</v>
          </cell>
          <cell r="U72">
            <v>15.773647716894962</v>
          </cell>
        </row>
        <row r="73">
          <cell r="C73">
            <v>42429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7472.8320000000003</v>
          </cell>
          <cell r="L73">
            <v>0</v>
          </cell>
          <cell r="M73" t="str">
            <v xml:space="preserve">                     -  </v>
          </cell>
          <cell r="N73">
            <v>7472.8320000000003</v>
          </cell>
          <cell r="O73">
            <v>7144.5630000000001</v>
          </cell>
          <cell r="P73">
            <v>0</v>
          </cell>
          <cell r="Q73">
            <v>7144.5630000000001</v>
          </cell>
          <cell r="R73">
            <v>153024.85399999988</v>
          </cell>
          <cell r="S73">
            <v>14519.431</v>
          </cell>
          <cell r="T73">
            <v>138505.42299999986</v>
          </cell>
          <cell r="U73">
            <v>15.811121347031948</v>
          </cell>
        </row>
        <row r="74">
          <cell r="C74">
            <v>42430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7397.0370000000003</v>
          </cell>
          <cell r="P74">
            <v>0</v>
          </cell>
          <cell r="Q74">
            <v>7397.0370000000003</v>
          </cell>
          <cell r="R74">
            <v>145627.81699999986</v>
          </cell>
          <cell r="S74">
            <v>14519.431</v>
          </cell>
          <cell r="T74">
            <v>131108.38599999985</v>
          </cell>
          <cell r="U74">
            <v>14.96671073059359</v>
          </cell>
        </row>
        <row r="75">
          <cell r="C75">
            <v>42431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7182.4889999999996</v>
          </cell>
          <cell r="P75">
            <v>0</v>
          </cell>
          <cell r="Q75">
            <v>7182.4889999999996</v>
          </cell>
          <cell r="R75">
            <v>138445.32799999986</v>
          </cell>
          <cell r="S75">
            <v>14519.431</v>
          </cell>
          <cell r="T75">
            <v>123925.89699999987</v>
          </cell>
          <cell r="U75">
            <v>14.146791894977154</v>
          </cell>
        </row>
        <row r="76">
          <cell r="C76">
            <v>42432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4009.7489999999998</v>
          </cell>
          <cell r="P76">
            <v>0</v>
          </cell>
          <cell r="Q76">
            <v>4009.7489999999998</v>
          </cell>
          <cell r="R76">
            <v>134435.57899999985</v>
          </cell>
          <cell r="S76">
            <v>14519.431</v>
          </cell>
          <cell r="T76">
            <v>119916.14799999986</v>
          </cell>
          <cell r="U76">
            <v>13.689057990867564</v>
          </cell>
        </row>
        <row r="77">
          <cell r="C77">
            <v>42433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7308.6679999999997</v>
          </cell>
          <cell r="J77">
            <v>0</v>
          </cell>
          <cell r="K77">
            <v>0</v>
          </cell>
          <cell r="L77">
            <v>7354.8</v>
          </cell>
          <cell r="M77">
            <v>0</v>
          </cell>
          <cell r="N77">
            <v>14663.468000000001</v>
          </cell>
          <cell r="O77">
            <v>3827.93</v>
          </cell>
          <cell r="P77">
            <v>0</v>
          </cell>
          <cell r="Q77">
            <v>3827.93</v>
          </cell>
          <cell r="R77">
            <v>145271.11699999985</v>
          </cell>
          <cell r="S77">
            <v>14519.431</v>
          </cell>
          <cell r="T77">
            <v>130751.68599999986</v>
          </cell>
          <cell r="U77">
            <v>14.9259915525114</v>
          </cell>
        </row>
        <row r="78">
          <cell r="C78">
            <v>42434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4647.8140000000003</v>
          </cell>
          <cell r="P78">
            <v>0</v>
          </cell>
          <cell r="Q78">
            <v>4647.8140000000003</v>
          </cell>
          <cell r="R78">
            <v>140623.30299999984</v>
          </cell>
          <cell r="S78">
            <v>14519.431</v>
          </cell>
          <cell r="T78">
            <v>126103.87199999984</v>
          </cell>
          <cell r="U78">
            <v>14.395419178082173</v>
          </cell>
        </row>
        <row r="79">
          <cell r="C79">
            <v>42435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7195.0649999999996</v>
          </cell>
          <cell r="M79">
            <v>0</v>
          </cell>
          <cell r="N79">
            <v>7195.0649999999996</v>
          </cell>
          <cell r="O79">
            <v>7924.7659999999996</v>
          </cell>
          <cell r="P79">
            <v>0</v>
          </cell>
          <cell r="Q79">
            <v>7924.7659999999996</v>
          </cell>
          <cell r="R79">
            <v>139893.60199999984</v>
          </cell>
          <cell r="S79">
            <v>14519.431</v>
          </cell>
          <cell r="T79">
            <v>125374.17099999984</v>
          </cell>
          <cell r="U79">
            <v>14.312119977168932</v>
          </cell>
        </row>
        <row r="80">
          <cell r="C80">
            <v>42436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5008.2820000000002</v>
          </cell>
          <cell r="P80">
            <v>0</v>
          </cell>
          <cell r="Q80">
            <v>5008.2820000000002</v>
          </cell>
          <cell r="R80">
            <v>134885.31999999983</v>
          </cell>
          <cell r="S80">
            <v>14519.431</v>
          </cell>
          <cell r="T80">
            <v>120365.88899999984</v>
          </cell>
          <cell r="U80">
            <v>13.740398287671214</v>
          </cell>
        </row>
        <row r="81">
          <cell r="C81">
            <v>42437</v>
          </cell>
          <cell r="D81">
            <v>9671.0630000000001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9671.0630000000001</v>
          </cell>
          <cell r="O81">
            <v>5632.9489999999996</v>
          </cell>
          <cell r="P81">
            <v>0</v>
          </cell>
          <cell r="Q81">
            <v>5632.9489999999996</v>
          </cell>
          <cell r="R81">
            <v>138923.43399999983</v>
          </cell>
          <cell r="S81">
            <v>14519.431</v>
          </cell>
          <cell r="T81">
            <v>124404.00299999984</v>
          </cell>
          <cell r="U81">
            <v>14.201370205479433</v>
          </cell>
        </row>
        <row r="82">
          <cell r="C82">
            <v>42438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10011.983</v>
          </cell>
          <cell r="K82">
            <v>7411.2759999999998</v>
          </cell>
          <cell r="L82">
            <v>0</v>
          </cell>
          <cell r="M82">
            <v>0</v>
          </cell>
          <cell r="N82">
            <v>17423.258999999998</v>
          </cell>
          <cell r="O82">
            <v>6268.7470000000003</v>
          </cell>
          <cell r="P82">
            <v>0</v>
          </cell>
          <cell r="Q82">
            <v>6268.7470000000003</v>
          </cell>
          <cell r="R82">
            <v>150077.94599999982</v>
          </cell>
          <cell r="S82">
            <v>14519.431</v>
          </cell>
          <cell r="T82">
            <v>135558.51499999981</v>
          </cell>
          <cell r="U82">
            <v>15.474716324200891</v>
          </cell>
        </row>
        <row r="83">
          <cell r="C83">
            <v>42439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3851.3530000000001</v>
          </cell>
          <cell r="P83">
            <v>0</v>
          </cell>
          <cell r="Q83">
            <v>3851.3530000000001</v>
          </cell>
          <cell r="R83">
            <v>146226.59299999982</v>
          </cell>
          <cell r="S83">
            <v>14519.431</v>
          </cell>
          <cell r="T83">
            <v>131707.16199999981</v>
          </cell>
          <cell r="U83">
            <v>15.035064155251119</v>
          </cell>
        </row>
        <row r="84">
          <cell r="C84">
            <v>42440</v>
          </cell>
          <cell r="D84">
            <v>7407.9129999999996</v>
          </cell>
          <cell r="E84">
            <v>0</v>
          </cell>
          <cell r="F84">
            <v>0</v>
          </cell>
          <cell r="G84">
            <v>10304.337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17712.25</v>
          </cell>
          <cell r="O84">
            <v>7268.4750000000004</v>
          </cell>
          <cell r="P84">
            <v>0</v>
          </cell>
          <cell r="Q84">
            <v>7268.4750000000004</v>
          </cell>
          <cell r="R84">
            <v>156670.36799999981</v>
          </cell>
          <cell r="S84">
            <v>14519.431</v>
          </cell>
          <cell r="T84">
            <v>142150.9369999998</v>
          </cell>
          <cell r="U84">
            <v>16.227275913241986</v>
          </cell>
        </row>
        <row r="85">
          <cell r="C85">
            <v>42441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7271.1869999999999</v>
          </cell>
          <cell r="P85">
            <v>0</v>
          </cell>
          <cell r="Q85">
            <v>7271.1869999999999</v>
          </cell>
          <cell r="R85">
            <v>149399.18099999981</v>
          </cell>
          <cell r="S85">
            <v>14519.431</v>
          </cell>
          <cell r="T85">
            <v>134879.7499999998</v>
          </cell>
          <cell r="U85">
            <v>15.397231735159794</v>
          </cell>
        </row>
        <row r="86">
          <cell r="C86">
            <v>42442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7606.2349999999997</v>
          </cell>
          <cell r="P86">
            <v>0</v>
          </cell>
          <cell r="Q86">
            <v>7606.2349999999997</v>
          </cell>
          <cell r="R86">
            <v>141792.94599999982</v>
          </cell>
          <cell r="S86">
            <v>14519.431</v>
          </cell>
          <cell r="T86">
            <v>127273.51499999982</v>
          </cell>
          <cell r="U86">
            <v>14.52894006849313</v>
          </cell>
        </row>
        <row r="87">
          <cell r="C87">
            <v>42443</v>
          </cell>
          <cell r="D87">
            <v>0</v>
          </cell>
          <cell r="E87">
            <v>0</v>
          </cell>
          <cell r="F87">
            <v>7534.9960000000001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7397.6350000000002</v>
          </cell>
          <cell r="L87">
            <v>0</v>
          </cell>
          <cell r="M87">
            <v>0</v>
          </cell>
          <cell r="N87">
            <v>14932.631000000001</v>
          </cell>
          <cell r="O87">
            <v>7679.1239999999998</v>
          </cell>
          <cell r="P87">
            <v>0</v>
          </cell>
          <cell r="Q87">
            <v>7679.1239999999998</v>
          </cell>
          <cell r="R87">
            <v>149046.4529999998</v>
          </cell>
          <cell r="S87">
            <v>14519.431</v>
          </cell>
          <cell r="T87">
            <v>134527.02199999979</v>
          </cell>
          <cell r="U87">
            <v>15.356965981735136</v>
          </cell>
        </row>
        <row r="88">
          <cell r="C88">
            <v>42444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7685.884</v>
          </cell>
          <cell r="P88">
            <v>0</v>
          </cell>
          <cell r="Q88">
            <v>7685.884</v>
          </cell>
          <cell r="R88">
            <v>141360.56899999981</v>
          </cell>
          <cell r="S88">
            <v>14519.431</v>
          </cell>
          <cell r="T88">
            <v>126841.13799999982</v>
          </cell>
          <cell r="U88">
            <v>14.479581963470299</v>
          </cell>
        </row>
        <row r="89">
          <cell r="C89">
            <v>42445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7317.7340000000004</v>
          </cell>
          <cell r="L89">
            <v>7240.7479999999996</v>
          </cell>
          <cell r="M89">
            <v>0</v>
          </cell>
          <cell r="N89">
            <v>14558.482</v>
          </cell>
          <cell r="O89">
            <v>7924.6570000000002</v>
          </cell>
          <cell r="P89">
            <v>0</v>
          </cell>
          <cell r="Q89">
            <v>7924.6570000000002</v>
          </cell>
          <cell r="R89">
            <v>147994.3939999998</v>
          </cell>
          <cell r="S89">
            <v>14519.431</v>
          </cell>
          <cell r="T89">
            <v>133474.96299999979</v>
          </cell>
          <cell r="U89">
            <v>15.236867922374405</v>
          </cell>
        </row>
        <row r="90">
          <cell r="C90">
            <v>42446</v>
          </cell>
          <cell r="D90">
            <v>7707.7380000000003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7707.7380000000003</v>
          </cell>
          <cell r="O90">
            <v>7526.5770000000002</v>
          </cell>
          <cell r="P90">
            <v>0</v>
          </cell>
          <cell r="Q90">
            <v>7526.5770000000002</v>
          </cell>
          <cell r="R90">
            <v>148175.55499999982</v>
          </cell>
          <cell r="S90">
            <v>14519.431</v>
          </cell>
          <cell r="T90">
            <v>133656.12399999981</v>
          </cell>
          <cell r="U90">
            <v>15.257548401826462</v>
          </cell>
        </row>
        <row r="91">
          <cell r="C91">
            <v>42447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7860.49</v>
          </cell>
          <cell r="P91">
            <v>0</v>
          </cell>
          <cell r="Q91">
            <v>7860.49</v>
          </cell>
          <cell r="R91">
            <v>140315.06499999983</v>
          </cell>
          <cell r="S91">
            <v>14519.431</v>
          </cell>
          <cell r="T91">
            <v>125795.63399999983</v>
          </cell>
          <cell r="U91">
            <v>14.360232191780803</v>
          </cell>
        </row>
        <row r="92">
          <cell r="C92">
            <v>42448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7838.56</v>
          </cell>
          <cell r="P92">
            <v>0</v>
          </cell>
          <cell r="Q92">
            <v>7838.56</v>
          </cell>
          <cell r="R92">
            <v>132476.50499999983</v>
          </cell>
          <cell r="S92">
            <v>14519.431</v>
          </cell>
          <cell r="T92">
            <v>117957.07399999983</v>
          </cell>
          <cell r="U92">
            <v>13.465419406392675</v>
          </cell>
        </row>
        <row r="93">
          <cell r="C93">
            <v>42449</v>
          </cell>
          <cell r="D93">
            <v>0</v>
          </cell>
          <cell r="E93">
            <v>0</v>
          </cell>
          <cell r="F93">
            <v>7588.2520000000004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7465.8370000000004</v>
          </cell>
          <cell r="L93">
            <v>0</v>
          </cell>
          <cell r="M93">
            <v>0</v>
          </cell>
          <cell r="N93">
            <v>15054.089</v>
          </cell>
          <cell r="O93">
            <v>7875.1869999999999</v>
          </cell>
          <cell r="P93">
            <v>0</v>
          </cell>
          <cell r="Q93">
            <v>7875.1869999999999</v>
          </cell>
          <cell r="R93">
            <v>139655.40699999983</v>
          </cell>
          <cell r="S93">
            <v>14519.431</v>
          </cell>
          <cell r="T93">
            <v>125135.97599999984</v>
          </cell>
          <cell r="U93">
            <v>14.284928767123269</v>
          </cell>
        </row>
        <row r="94">
          <cell r="C94">
            <v>42450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7585.6819999999998</v>
          </cell>
          <cell r="P94">
            <v>0</v>
          </cell>
          <cell r="Q94">
            <v>7585.6819999999998</v>
          </cell>
          <cell r="R94">
            <v>132069.72499999983</v>
          </cell>
          <cell r="S94">
            <v>14519.431</v>
          </cell>
          <cell r="T94">
            <v>117550.29399999983</v>
          </cell>
          <cell r="U94">
            <v>13.418983333333314</v>
          </cell>
        </row>
        <row r="95">
          <cell r="C95">
            <v>42451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7912.4560000000001</v>
          </cell>
          <cell r="P95">
            <v>0</v>
          </cell>
          <cell r="Q95">
            <v>7912.4560000000001</v>
          </cell>
          <cell r="R95">
            <v>124157.26899999983</v>
          </cell>
          <cell r="S95">
            <v>14519.431</v>
          </cell>
          <cell r="T95">
            <v>109637.83799999983</v>
          </cell>
          <cell r="U95">
            <v>12.515734931506829</v>
          </cell>
        </row>
        <row r="96">
          <cell r="C96">
            <v>42452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7914.3509999999997</v>
          </cell>
          <cell r="P96">
            <v>0</v>
          </cell>
          <cell r="Q96">
            <v>7914.3509999999997</v>
          </cell>
          <cell r="R96">
            <v>116242.91799999983</v>
          </cell>
          <cell r="S96">
            <v>14519.431</v>
          </cell>
          <cell r="T96">
            <v>101723.48699999983</v>
          </cell>
          <cell r="U96">
            <v>11.612270205479433</v>
          </cell>
        </row>
        <row r="97">
          <cell r="C97">
            <v>42453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7431.0630000000001</v>
          </cell>
          <cell r="L97">
            <v>0</v>
          </cell>
          <cell r="M97">
            <v>0</v>
          </cell>
          <cell r="N97">
            <v>7431.0630000000001</v>
          </cell>
          <cell r="O97">
            <v>7732.5389999999998</v>
          </cell>
          <cell r="P97">
            <v>0</v>
          </cell>
          <cell r="Q97">
            <v>7732.5389999999998</v>
          </cell>
          <cell r="R97">
            <v>115941.44199999982</v>
          </cell>
          <cell r="S97">
            <v>14519.431</v>
          </cell>
          <cell r="T97">
            <v>101422.01099999982</v>
          </cell>
          <cell r="U97">
            <v>11.577855136986281</v>
          </cell>
        </row>
        <row r="98">
          <cell r="C98">
            <v>42454</v>
          </cell>
          <cell r="D98">
            <v>0</v>
          </cell>
          <cell r="E98">
            <v>0</v>
          </cell>
          <cell r="F98">
            <v>7514.5280000000002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7514.5280000000002</v>
          </cell>
          <cell r="O98">
            <v>7468.741</v>
          </cell>
          <cell r="P98">
            <v>0</v>
          </cell>
          <cell r="Q98">
            <v>7468.741</v>
          </cell>
          <cell r="R98">
            <v>115987.22899999983</v>
          </cell>
          <cell r="S98">
            <v>14519.431</v>
          </cell>
          <cell r="T98">
            <v>101467.79799999984</v>
          </cell>
          <cell r="U98">
            <v>11.583081963470301</v>
          </cell>
        </row>
        <row r="99">
          <cell r="C99">
            <v>42455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7197.8220000000001</v>
          </cell>
          <cell r="M99">
            <v>0</v>
          </cell>
          <cell r="N99">
            <v>7197.8220000000001</v>
          </cell>
          <cell r="O99">
            <v>7059.0249999999996</v>
          </cell>
          <cell r="P99">
            <v>0</v>
          </cell>
          <cell r="Q99">
            <v>7059.0249999999996</v>
          </cell>
          <cell r="R99">
            <v>116126.02599999984</v>
          </cell>
          <cell r="S99">
            <v>14519.431</v>
          </cell>
          <cell r="T99">
            <v>101606.59499999984</v>
          </cell>
          <cell r="U99">
            <v>11.598926369862996</v>
          </cell>
        </row>
        <row r="100">
          <cell r="C100">
            <v>42456</v>
          </cell>
          <cell r="D100">
            <v>0</v>
          </cell>
          <cell r="E100">
            <v>0</v>
          </cell>
          <cell r="F100">
            <v>7560.1450000000004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7560.1450000000004</v>
          </cell>
          <cell r="O100">
            <v>7224.634</v>
          </cell>
          <cell r="P100">
            <v>0</v>
          </cell>
          <cell r="Q100">
            <v>7224.634</v>
          </cell>
          <cell r="R100">
            <v>116461.53699999984</v>
          </cell>
          <cell r="S100">
            <v>14519.431</v>
          </cell>
          <cell r="T100">
            <v>101942.10599999984</v>
          </cell>
          <cell r="U100">
            <v>11.637226712328749</v>
          </cell>
        </row>
        <row r="101">
          <cell r="C101">
            <v>42457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7448.5519999999997</v>
          </cell>
          <cell r="L101">
            <v>0</v>
          </cell>
          <cell r="M101">
            <v>0</v>
          </cell>
          <cell r="N101">
            <v>7448.5519999999997</v>
          </cell>
          <cell r="O101">
            <v>7384.2790000000005</v>
          </cell>
          <cell r="P101">
            <v>0</v>
          </cell>
          <cell r="Q101">
            <v>7384.2790000000005</v>
          </cell>
          <cell r="R101">
            <v>116525.80999999984</v>
          </cell>
          <cell r="S101">
            <v>14519.431</v>
          </cell>
          <cell r="T101">
            <v>102006.37899999984</v>
          </cell>
          <cell r="U101">
            <v>11.644563812785369</v>
          </cell>
        </row>
        <row r="102">
          <cell r="C102">
            <v>42458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7588.2110000000002</v>
          </cell>
          <cell r="P102">
            <v>0</v>
          </cell>
          <cell r="Q102">
            <v>7588.2110000000002</v>
          </cell>
          <cell r="R102">
            <v>108937.59899999984</v>
          </cell>
          <cell r="S102">
            <v>14519.431</v>
          </cell>
          <cell r="T102">
            <v>94418.167999999845</v>
          </cell>
          <cell r="U102">
            <v>10.77832968036528</v>
          </cell>
        </row>
        <row r="103">
          <cell r="C103">
            <v>42459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7488.08</v>
          </cell>
          <cell r="P103">
            <v>0</v>
          </cell>
          <cell r="Q103">
            <v>7488.08</v>
          </cell>
          <cell r="R103">
            <v>101449.51899999984</v>
          </cell>
          <cell r="S103">
            <v>14519.431</v>
          </cell>
          <cell r="T103">
            <v>86930.087999999843</v>
          </cell>
          <cell r="U103">
            <v>9.9235260273972425</v>
          </cell>
        </row>
        <row r="104">
          <cell r="C104">
            <v>42460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7424.7150000000001</v>
          </cell>
          <cell r="M104">
            <v>0</v>
          </cell>
          <cell r="N104">
            <v>7424.7150000000001</v>
          </cell>
          <cell r="O104">
            <v>7510.2529999999997</v>
          </cell>
          <cell r="P104">
            <v>0</v>
          </cell>
          <cell r="Q104">
            <v>7510.2529999999997</v>
          </cell>
          <cell r="R104">
            <v>101363.98099999984</v>
          </cell>
          <cell r="S104">
            <v>14519.431</v>
          </cell>
          <cell r="T104">
            <v>86844.549999999843</v>
          </cell>
          <cell r="U104">
            <v>9.9137614155250962</v>
          </cell>
        </row>
        <row r="105">
          <cell r="C105">
            <v>42461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8086.3789999999999</v>
          </cell>
          <cell r="P105">
            <v>0</v>
          </cell>
          <cell r="Q105">
            <v>8086.3789999999999</v>
          </cell>
          <cell r="R105">
            <v>93277.601999999839</v>
          </cell>
          <cell r="S105">
            <v>14519.431</v>
          </cell>
          <cell r="T105">
            <v>78758.170999999842</v>
          </cell>
          <cell r="U105">
            <v>8.9906587899543204</v>
          </cell>
        </row>
        <row r="106">
          <cell r="C106">
            <v>42462</v>
          </cell>
          <cell r="D106">
            <v>8634.1129999999994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8634.1129999999994</v>
          </cell>
          <cell r="O106">
            <v>7462.8360000000002</v>
          </cell>
          <cell r="P106">
            <v>0</v>
          </cell>
          <cell r="Q106">
            <v>7462.8360000000002</v>
          </cell>
          <cell r="R106">
            <v>94448.878999999841</v>
          </cell>
          <cell r="S106">
            <v>14519.431</v>
          </cell>
          <cell r="T106">
            <v>79929.447999999844</v>
          </cell>
          <cell r="U106">
            <v>9.1243662100456451</v>
          </cell>
        </row>
        <row r="107">
          <cell r="C107">
            <v>42463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7379.9350000000004</v>
          </cell>
          <cell r="J107">
            <v>0</v>
          </cell>
          <cell r="K107">
            <v>7535.9949999999999</v>
          </cell>
          <cell r="L107">
            <v>0</v>
          </cell>
          <cell r="M107">
            <v>0</v>
          </cell>
          <cell r="N107">
            <v>14915.93</v>
          </cell>
          <cell r="O107">
            <v>6633.7740000000003</v>
          </cell>
          <cell r="P107">
            <v>0</v>
          </cell>
          <cell r="Q107">
            <v>6633.7740000000003</v>
          </cell>
          <cell r="R107">
            <v>102731.03499999983</v>
          </cell>
          <cell r="S107">
            <v>14519.431</v>
          </cell>
          <cell r="T107">
            <v>88211.603999999832</v>
          </cell>
          <cell r="U107">
            <v>10.06981780821916</v>
          </cell>
        </row>
        <row r="108">
          <cell r="C108">
            <v>42464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7824.674</v>
          </cell>
          <cell r="P108">
            <v>0</v>
          </cell>
          <cell r="Q108">
            <v>7824.674</v>
          </cell>
          <cell r="R108">
            <v>94906.36099999983</v>
          </cell>
          <cell r="S108">
            <v>14519.431</v>
          </cell>
          <cell r="T108">
            <v>80386.929999999833</v>
          </cell>
          <cell r="U108">
            <v>9.1765901826483827</v>
          </cell>
        </row>
        <row r="109">
          <cell r="C109">
            <v>42465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7972.3059999999996</v>
          </cell>
          <cell r="P109">
            <v>0</v>
          </cell>
          <cell r="Q109">
            <v>7972.3059999999996</v>
          </cell>
          <cell r="R109">
            <v>86934.054999999833</v>
          </cell>
          <cell r="S109">
            <v>14519.431</v>
          </cell>
          <cell r="T109">
            <v>72414.623999999836</v>
          </cell>
          <cell r="U109">
            <v>8.2665095890410765</v>
          </cell>
        </row>
        <row r="110">
          <cell r="C110">
            <v>42466</v>
          </cell>
          <cell r="D110">
            <v>9853.75</v>
          </cell>
          <cell r="E110">
            <v>0</v>
          </cell>
          <cell r="F110">
            <v>7534.2280000000001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17387.977999999999</v>
          </cell>
          <cell r="O110">
            <v>8017.6450000000004</v>
          </cell>
          <cell r="P110">
            <v>0</v>
          </cell>
          <cell r="Q110">
            <v>8017.6450000000004</v>
          </cell>
          <cell r="R110">
            <v>96304.387999999832</v>
          </cell>
          <cell r="S110">
            <v>14519.431</v>
          </cell>
          <cell r="T110">
            <v>81784.956999999835</v>
          </cell>
          <cell r="U110">
            <v>9.3361823059360542</v>
          </cell>
        </row>
        <row r="111">
          <cell r="C111">
            <v>42467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7497.357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7497.357</v>
          </cell>
          <cell r="O111">
            <v>8024.7489999999998</v>
          </cell>
          <cell r="P111">
            <v>0</v>
          </cell>
          <cell r="Q111">
            <v>8024.7489999999998</v>
          </cell>
          <cell r="R111">
            <v>95776.995999999839</v>
          </cell>
          <cell r="S111">
            <v>14519.431</v>
          </cell>
          <cell r="T111">
            <v>81257.564999999842</v>
          </cell>
          <cell r="U111">
            <v>9.2759777397260095</v>
          </cell>
        </row>
        <row r="112">
          <cell r="C112">
            <v>42468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7530.63</v>
          </cell>
          <cell r="L112">
            <v>0</v>
          </cell>
          <cell r="M112">
            <v>0</v>
          </cell>
          <cell r="N112">
            <v>7530.63</v>
          </cell>
          <cell r="O112">
            <v>7763.9610000000002</v>
          </cell>
          <cell r="P112">
            <v>0</v>
          </cell>
          <cell r="Q112">
            <v>7763.9610000000002</v>
          </cell>
          <cell r="R112">
            <v>95543.664999999848</v>
          </cell>
          <cell r="S112">
            <v>14519.431</v>
          </cell>
          <cell r="T112">
            <v>81024.233999999851</v>
          </cell>
          <cell r="U112">
            <v>9.2493417808219007</v>
          </cell>
        </row>
        <row r="113">
          <cell r="C113">
            <v>42469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7790.6189999999997</v>
          </cell>
          <cell r="P113">
            <v>0</v>
          </cell>
          <cell r="Q113">
            <v>7790.6189999999997</v>
          </cell>
          <cell r="R113">
            <v>87753.045999999842</v>
          </cell>
          <cell r="S113">
            <v>14519.431</v>
          </cell>
          <cell r="T113">
            <v>73233.614999999845</v>
          </cell>
          <cell r="U113">
            <v>8.3600017123287493</v>
          </cell>
        </row>
        <row r="114">
          <cell r="C114">
            <v>42470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7402.8519999999999</v>
          </cell>
          <cell r="L114">
            <v>0</v>
          </cell>
          <cell r="M114">
            <v>0</v>
          </cell>
          <cell r="N114">
            <v>7402.8519999999999</v>
          </cell>
          <cell r="O114">
            <v>7111.0010000000002</v>
          </cell>
          <cell r="P114">
            <v>0</v>
          </cell>
          <cell r="Q114">
            <v>7111.0010000000002</v>
          </cell>
          <cell r="R114">
            <v>88044.896999999837</v>
          </cell>
          <cell r="S114">
            <v>14519.431</v>
          </cell>
          <cell r="T114">
            <v>73525.46599999984</v>
          </cell>
          <cell r="U114">
            <v>8.3933180365296618</v>
          </cell>
        </row>
        <row r="115">
          <cell r="C115">
            <v>42471</v>
          </cell>
          <cell r="D115">
            <v>0</v>
          </cell>
          <cell r="E115">
            <v>0</v>
          </cell>
          <cell r="F115">
            <v>0</v>
          </cell>
          <cell r="G115">
            <v>10157.683000000001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10157.683000000001</v>
          </cell>
          <cell r="O115">
            <v>7874.5039999999999</v>
          </cell>
          <cell r="P115">
            <v>0</v>
          </cell>
          <cell r="Q115">
            <v>7874.5039999999999</v>
          </cell>
          <cell r="R115">
            <v>90328.075999999841</v>
          </cell>
          <cell r="S115">
            <v>14519.431</v>
          </cell>
          <cell r="T115">
            <v>75808.644999999844</v>
          </cell>
          <cell r="U115">
            <v>8.6539549086757805</v>
          </cell>
        </row>
        <row r="116">
          <cell r="C116">
            <v>42472</v>
          </cell>
          <cell r="D116">
            <v>0</v>
          </cell>
          <cell r="E116">
            <v>0</v>
          </cell>
          <cell r="F116">
            <v>7515.6229999999996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7515.6229999999996</v>
          </cell>
          <cell r="O116">
            <v>7843.87</v>
          </cell>
          <cell r="P116">
            <v>0</v>
          </cell>
          <cell r="Q116">
            <v>7843.87</v>
          </cell>
          <cell r="R116">
            <v>89999.828999999852</v>
          </cell>
          <cell r="S116">
            <v>14519.431</v>
          </cell>
          <cell r="T116">
            <v>75480.397999999856</v>
          </cell>
          <cell r="U116">
            <v>8.6164837899543212</v>
          </cell>
        </row>
        <row r="117">
          <cell r="C117">
            <v>42473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10065.898999999999</v>
          </cell>
          <cell r="K117">
            <v>0</v>
          </cell>
          <cell r="L117">
            <v>0</v>
          </cell>
          <cell r="M117">
            <v>0</v>
          </cell>
          <cell r="N117">
            <v>10065.898999999999</v>
          </cell>
          <cell r="O117">
            <v>7174.9170000000004</v>
          </cell>
          <cell r="P117">
            <v>0</v>
          </cell>
          <cell r="Q117">
            <v>7174.9170000000004</v>
          </cell>
          <cell r="R117">
            <v>92890.810999999856</v>
          </cell>
          <cell r="S117">
            <v>14519.431</v>
          </cell>
          <cell r="T117">
            <v>78371.379999999859</v>
          </cell>
          <cell r="U117">
            <v>8.9465045662100291</v>
          </cell>
        </row>
        <row r="118">
          <cell r="C118">
            <v>42474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7302.3190000000004</v>
          </cell>
          <cell r="L118">
            <v>0</v>
          </cell>
          <cell r="M118">
            <v>0</v>
          </cell>
          <cell r="N118">
            <v>7302.3190000000004</v>
          </cell>
          <cell r="O118">
            <v>7704.9</v>
          </cell>
          <cell r="P118">
            <v>0</v>
          </cell>
          <cell r="Q118">
            <v>7704.9</v>
          </cell>
          <cell r="R118">
            <v>92488.229999999865</v>
          </cell>
          <cell r="S118">
            <v>14519.431</v>
          </cell>
          <cell r="T118">
            <v>77968.798999999868</v>
          </cell>
          <cell r="U118">
            <v>8.9005478310502131</v>
          </cell>
        </row>
        <row r="119">
          <cell r="C119">
            <v>42475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6610.2979999999998</v>
          </cell>
          <cell r="P119">
            <v>0</v>
          </cell>
          <cell r="Q119">
            <v>6610.2979999999998</v>
          </cell>
          <cell r="R119">
            <v>85877.93199999987</v>
          </cell>
          <cell r="S119">
            <v>14519.431</v>
          </cell>
          <cell r="T119">
            <v>71358.500999999873</v>
          </cell>
          <cell r="U119">
            <v>8.145947602739712</v>
          </cell>
        </row>
        <row r="120">
          <cell r="C120">
            <v>42476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6823.26</v>
          </cell>
          <cell r="P120">
            <v>0</v>
          </cell>
          <cell r="Q120">
            <v>6823.26</v>
          </cell>
          <cell r="R120">
            <v>79054.671999999875</v>
          </cell>
          <cell r="S120">
            <v>14519.431</v>
          </cell>
          <cell r="T120">
            <v>64535.240999999878</v>
          </cell>
          <cell r="U120">
            <v>7.3670366438356023</v>
          </cell>
        </row>
        <row r="121">
          <cell r="C121">
            <v>42477</v>
          </cell>
          <cell r="D121">
            <v>10312.11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10312.11</v>
          </cell>
          <cell r="O121">
            <v>6487.4669999999996</v>
          </cell>
          <cell r="P121">
            <v>0</v>
          </cell>
          <cell r="Q121">
            <v>6487.4669999999996</v>
          </cell>
          <cell r="R121">
            <v>82879.314999999871</v>
          </cell>
          <cell r="S121">
            <v>14519.431</v>
          </cell>
          <cell r="T121">
            <v>68359.883999999875</v>
          </cell>
          <cell r="U121">
            <v>7.8036397260273827</v>
          </cell>
        </row>
        <row r="122">
          <cell r="C122">
            <v>42478</v>
          </cell>
          <cell r="D122">
            <v>7535.2190000000001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7535.2190000000001</v>
          </cell>
          <cell r="O122">
            <v>8007.95</v>
          </cell>
          <cell r="P122">
            <v>0</v>
          </cell>
          <cell r="Q122">
            <v>8007.95</v>
          </cell>
          <cell r="R122">
            <v>82406.583999999872</v>
          </cell>
          <cell r="S122">
            <v>14519.431</v>
          </cell>
          <cell r="T122">
            <v>67887.152999999875</v>
          </cell>
          <cell r="U122">
            <v>7.7496749999999857</v>
          </cell>
        </row>
        <row r="123">
          <cell r="C123">
            <v>42479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8258.2909999999993</v>
          </cell>
          <cell r="P123">
            <v>0</v>
          </cell>
          <cell r="Q123">
            <v>8258.2909999999993</v>
          </cell>
          <cell r="R123">
            <v>74148.292999999874</v>
          </cell>
          <cell r="S123">
            <v>14519.431</v>
          </cell>
          <cell r="T123">
            <v>59628.861999999877</v>
          </cell>
          <cell r="U123">
            <v>6.806947716894963</v>
          </cell>
        </row>
        <row r="124">
          <cell r="C124">
            <v>42480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7544.6949999999997</v>
          </cell>
          <cell r="L124">
            <v>0</v>
          </cell>
          <cell r="M124">
            <v>0</v>
          </cell>
          <cell r="N124">
            <v>7544.6949999999997</v>
          </cell>
          <cell r="O124">
            <v>7844.9979999999996</v>
          </cell>
          <cell r="P124">
            <v>0</v>
          </cell>
          <cell r="Q124">
            <v>7844.9979999999996</v>
          </cell>
          <cell r="R124">
            <v>73847.989999999874</v>
          </cell>
          <cell r="S124">
            <v>14519.431</v>
          </cell>
          <cell r="T124">
            <v>59328.558999999877</v>
          </cell>
          <cell r="U124">
            <v>6.7726665525114012</v>
          </cell>
        </row>
        <row r="125">
          <cell r="C125">
            <v>42481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10001.093999999999</v>
          </cell>
          <cell r="K125">
            <v>0</v>
          </cell>
          <cell r="L125">
            <v>0</v>
          </cell>
          <cell r="M125">
            <v>0</v>
          </cell>
          <cell r="N125">
            <v>10001.093999999999</v>
          </cell>
          <cell r="O125">
            <v>8258.6319999999996</v>
          </cell>
          <cell r="P125">
            <v>0</v>
          </cell>
          <cell r="Q125">
            <v>8258.6319999999996</v>
          </cell>
          <cell r="R125">
            <v>75590.451999999874</v>
          </cell>
          <cell r="S125">
            <v>14519.431</v>
          </cell>
          <cell r="T125">
            <v>61071.020999999877</v>
          </cell>
          <cell r="U125">
            <v>6.9715777397260137</v>
          </cell>
        </row>
        <row r="126">
          <cell r="C126">
            <v>42482</v>
          </cell>
          <cell r="D126">
            <v>0</v>
          </cell>
          <cell r="E126">
            <v>0</v>
          </cell>
          <cell r="F126">
            <v>7505.6109999999999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7505.6109999999999</v>
          </cell>
          <cell r="O126">
            <v>8134.5479999999998</v>
          </cell>
          <cell r="P126">
            <v>0</v>
          </cell>
          <cell r="Q126">
            <v>8134.5479999999998</v>
          </cell>
          <cell r="R126">
            <v>74961.514999999883</v>
          </cell>
          <cell r="S126">
            <v>14519.431</v>
          </cell>
          <cell r="T126">
            <v>60442.083999999886</v>
          </cell>
          <cell r="U126">
            <v>6.8997812785388</v>
          </cell>
        </row>
        <row r="127">
          <cell r="C127">
            <v>42483</v>
          </cell>
          <cell r="D127">
            <v>10034.130999999999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10034.130999999999</v>
          </cell>
          <cell r="O127">
            <v>7450.79</v>
          </cell>
          <cell r="P127">
            <v>0</v>
          </cell>
          <cell r="Q127">
            <v>7450.79</v>
          </cell>
          <cell r="R127">
            <v>77544.855999999883</v>
          </cell>
          <cell r="S127">
            <v>14519.431</v>
          </cell>
          <cell r="T127">
            <v>63025.424999999886</v>
          </cell>
          <cell r="U127">
            <v>7.194683219178069</v>
          </cell>
        </row>
        <row r="128">
          <cell r="C128">
            <v>42484</v>
          </cell>
          <cell r="D128">
            <v>0</v>
          </cell>
          <cell r="E128">
            <v>0</v>
          </cell>
          <cell r="F128">
            <v>7534.8059999999996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7534.8059999999996</v>
          </cell>
          <cell r="O128">
            <v>6079.8549999999996</v>
          </cell>
          <cell r="P128">
            <v>0</v>
          </cell>
          <cell r="Q128">
            <v>6079.8549999999996</v>
          </cell>
          <cell r="R128">
            <v>78999.806999999884</v>
          </cell>
          <cell r="S128">
            <v>14519.431</v>
          </cell>
          <cell r="T128">
            <v>64480.375999999887</v>
          </cell>
          <cell r="U128">
            <v>7.3607735159817222</v>
          </cell>
        </row>
        <row r="129">
          <cell r="C129">
            <v>42485</v>
          </cell>
          <cell r="D129">
            <v>0</v>
          </cell>
          <cell r="E129">
            <v>8294.2150000000001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8294.2150000000001</v>
          </cell>
          <cell r="O129">
            <v>407.35899999999998</v>
          </cell>
          <cell r="P129">
            <v>0</v>
          </cell>
          <cell r="Q129">
            <v>407.35899999999998</v>
          </cell>
          <cell r="R129">
            <v>86886.662999999884</v>
          </cell>
          <cell r="S129">
            <v>14519.431</v>
          </cell>
          <cell r="T129">
            <v>72367.231999999887</v>
          </cell>
          <cell r="U129">
            <v>8.2610995433789824</v>
          </cell>
        </row>
        <row r="130">
          <cell r="C130">
            <v>42486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13001.629000000001</v>
          </cell>
          <cell r="K130">
            <v>0</v>
          </cell>
          <cell r="L130">
            <v>0</v>
          </cell>
          <cell r="M130">
            <v>0</v>
          </cell>
          <cell r="N130">
            <v>13001.629000000001</v>
          </cell>
          <cell r="O130">
            <v>1517.684</v>
          </cell>
          <cell r="P130">
            <v>0</v>
          </cell>
          <cell r="Q130">
            <v>1517.684</v>
          </cell>
          <cell r="R130">
            <v>98370.607999999891</v>
          </cell>
          <cell r="S130">
            <v>14519.431</v>
          </cell>
          <cell r="T130">
            <v>83851.176999999894</v>
          </cell>
          <cell r="U130">
            <v>9.5720521689497602</v>
          </cell>
        </row>
        <row r="131">
          <cell r="C131">
            <v>42487</v>
          </cell>
          <cell r="D131">
            <v>7497.018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7596.1949999999997</v>
          </cell>
          <cell r="L131">
            <v>0</v>
          </cell>
          <cell r="M131">
            <v>0</v>
          </cell>
          <cell r="N131">
            <v>15093.213</v>
          </cell>
          <cell r="O131">
            <v>2351.462</v>
          </cell>
          <cell r="P131">
            <v>0</v>
          </cell>
          <cell r="Q131">
            <v>2351.462</v>
          </cell>
          <cell r="R131">
            <v>111112.35899999989</v>
          </cell>
          <cell r="S131">
            <v>14519.431</v>
          </cell>
          <cell r="T131">
            <v>96592.927999999898</v>
          </cell>
          <cell r="U131">
            <v>11.026589954337888</v>
          </cell>
        </row>
        <row r="132">
          <cell r="C132">
            <v>42488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3409.7190000000001</v>
          </cell>
          <cell r="P132">
            <v>0</v>
          </cell>
          <cell r="Q132">
            <v>3409.7190000000001</v>
          </cell>
          <cell r="R132">
            <v>107702.6399999999</v>
          </cell>
          <cell r="S132">
            <v>14519.431</v>
          </cell>
          <cell r="T132">
            <v>93183.208999999901</v>
          </cell>
          <cell r="U132">
            <v>10.637352625570765</v>
          </cell>
        </row>
        <row r="133">
          <cell r="C133">
            <v>42489</v>
          </cell>
          <cell r="D133">
            <v>0</v>
          </cell>
          <cell r="E133">
            <v>0</v>
          </cell>
          <cell r="F133">
            <v>7549.1270000000004</v>
          </cell>
          <cell r="G133">
            <v>0</v>
          </cell>
          <cell r="H133">
            <v>0</v>
          </cell>
          <cell r="I133">
            <v>0</v>
          </cell>
          <cell r="J133">
            <v>10505.395</v>
          </cell>
          <cell r="K133">
            <v>7256.8990000000003</v>
          </cell>
          <cell r="L133">
            <v>0</v>
          </cell>
          <cell r="M133">
            <v>0</v>
          </cell>
          <cell r="N133">
            <v>25311.421000000002</v>
          </cell>
          <cell r="O133">
            <v>4268.3149999999996</v>
          </cell>
          <cell r="P133">
            <v>0</v>
          </cell>
          <cell r="Q133">
            <v>4268.3149999999996</v>
          </cell>
          <cell r="R133">
            <v>128745.7459999999</v>
          </cell>
          <cell r="S133">
            <v>14519.431</v>
          </cell>
          <cell r="T133">
            <v>114226.3149999999</v>
          </cell>
          <cell r="U133">
            <v>13.039533675799076</v>
          </cell>
        </row>
        <row r="134">
          <cell r="C134">
            <v>42490</v>
          </cell>
          <cell r="D134">
            <v>0</v>
          </cell>
          <cell r="E134">
            <v>0</v>
          </cell>
          <cell r="F134">
            <v>0</v>
          </cell>
          <cell r="G134">
            <v>10193.941999999999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10193.941999999999</v>
          </cell>
          <cell r="O134">
            <v>4160.4470000000001</v>
          </cell>
          <cell r="P134">
            <v>0</v>
          </cell>
          <cell r="Q134">
            <v>4160.4470000000001</v>
          </cell>
          <cell r="R134">
            <v>134779.24099999992</v>
          </cell>
          <cell r="S134">
            <v>14519.431</v>
          </cell>
          <cell r="T134">
            <v>120259.80999999992</v>
          </cell>
          <cell r="U134">
            <v>13.728288812785379</v>
          </cell>
        </row>
        <row r="135">
          <cell r="C135">
            <v>42491</v>
          </cell>
          <cell r="D135" t="str">
            <v>STOCK OPNAME BATUBARA TW I 2016 (-20,553,775 MT)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20553.775000000001</v>
          </cell>
          <cell r="Q135">
            <v>0</v>
          </cell>
          <cell r="R135">
            <v>114225.46599999993</v>
          </cell>
          <cell r="S135">
            <v>5607.1270000000004</v>
          </cell>
          <cell r="T135">
            <v>108618.33899999992</v>
          </cell>
          <cell r="U135">
            <v>12.399353767123278</v>
          </cell>
        </row>
        <row r="136">
          <cell r="C136">
            <v>42491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6734.37</v>
          </cell>
          <cell r="P136">
            <v>0</v>
          </cell>
          <cell r="Q136">
            <v>6734.37</v>
          </cell>
          <cell r="R136">
            <v>107491.09599999993</v>
          </cell>
          <cell r="S136">
            <v>5607.1270000000004</v>
          </cell>
          <cell r="T136">
            <v>101883.96899999992</v>
          </cell>
          <cell r="U136">
            <v>11.630590068493142</v>
          </cell>
        </row>
        <row r="137">
          <cell r="C137">
            <v>42492</v>
          </cell>
          <cell r="D137">
            <v>0</v>
          </cell>
          <cell r="E137">
            <v>9267.39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7566.4260000000004</v>
          </cell>
          <cell r="M137">
            <v>0</v>
          </cell>
          <cell r="N137">
            <v>16833.815999999999</v>
          </cell>
          <cell r="O137">
            <v>7805.6880000000001</v>
          </cell>
          <cell r="P137">
            <v>0</v>
          </cell>
          <cell r="Q137">
            <v>7805.6880000000001</v>
          </cell>
          <cell r="R137">
            <v>116519.22399999993</v>
          </cell>
          <cell r="S137">
            <v>5607.1270000000004</v>
          </cell>
          <cell r="T137">
            <v>110912.09699999992</v>
          </cell>
          <cell r="U137">
            <v>12.661198287671224</v>
          </cell>
        </row>
        <row r="138">
          <cell r="C138">
            <v>42493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7777.8879999999999</v>
          </cell>
          <cell r="P138">
            <v>0</v>
          </cell>
          <cell r="Q138">
            <v>7777.8879999999999</v>
          </cell>
          <cell r="R138">
            <v>108741.33599999992</v>
          </cell>
          <cell r="S138">
            <v>5607.1270000000004</v>
          </cell>
          <cell r="T138">
            <v>103134.20899999992</v>
          </cell>
          <cell r="U138">
            <v>11.773311529680356</v>
          </cell>
        </row>
        <row r="139">
          <cell r="C139">
            <v>42494</v>
          </cell>
          <cell r="D139">
            <v>0</v>
          </cell>
          <cell r="E139">
            <v>7321.8339999999998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7321.8339999999998</v>
          </cell>
          <cell r="O139">
            <v>7673.5060000000003</v>
          </cell>
          <cell r="P139">
            <v>0</v>
          </cell>
          <cell r="Q139">
            <v>7673.5060000000003</v>
          </cell>
          <cell r="R139">
            <v>108389.66399999993</v>
          </cell>
          <cell r="S139">
            <v>5607.1270000000004</v>
          </cell>
          <cell r="T139">
            <v>102782.53699999992</v>
          </cell>
          <cell r="U139">
            <v>11.733166324200905</v>
          </cell>
        </row>
        <row r="140">
          <cell r="C140">
            <v>42495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10410.837</v>
          </cell>
          <cell r="K140">
            <v>0</v>
          </cell>
          <cell r="L140">
            <v>0</v>
          </cell>
          <cell r="M140">
            <v>0</v>
          </cell>
          <cell r="N140">
            <v>10410.837</v>
          </cell>
          <cell r="O140">
            <v>6732.1989999999996</v>
          </cell>
          <cell r="P140">
            <v>0</v>
          </cell>
          <cell r="Q140">
            <v>6732.1989999999996</v>
          </cell>
          <cell r="R140">
            <v>112068.30199999994</v>
          </cell>
          <cell r="S140">
            <v>5607.1270000000004</v>
          </cell>
          <cell r="T140">
            <v>106461.17499999993</v>
          </cell>
          <cell r="U140">
            <v>12.153102168949763</v>
          </cell>
        </row>
        <row r="141">
          <cell r="C141">
            <v>42496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7510.991</v>
          </cell>
          <cell r="M141">
            <v>0</v>
          </cell>
          <cell r="N141">
            <v>7510.991</v>
          </cell>
          <cell r="O141">
            <v>5251.0379999999996</v>
          </cell>
          <cell r="P141">
            <v>0</v>
          </cell>
          <cell r="Q141">
            <v>5251.0379999999996</v>
          </cell>
          <cell r="R141">
            <v>114328.25499999993</v>
          </cell>
          <cell r="S141">
            <v>5607.1270000000004</v>
          </cell>
          <cell r="T141">
            <v>108721.12799999994</v>
          </cell>
          <cell r="U141">
            <v>12.41108767123287</v>
          </cell>
        </row>
        <row r="142">
          <cell r="C142">
            <v>42497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5704.4340000000002</v>
          </cell>
          <cell r="P142">
            <v>0</v>
          </cell>
          <cell r="Q142">
            <v>5704.4340000000002</v>
          </cell>
          <cell r="R142">
            <v>108623.82099999994</v>
          </cell>
          <cell r="S142">
            <v>5607.1270000000004</v>
          </cell>
          <cell r="T142">
            <v>103016.69399999993</v>
          </cell>
          <cell r="U142">
            <v>11.759896575342458</v>
          </cell>
        </row>
        <row r="143">
          <cell r="C143">
            <v>42498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9034.2420000000002</v>
          </cell>
          <cell r="K143">
            <v>0</v>
          </cell>
          <cell r="L143">
            <v>0</v>
          </cell>
          <cell r="M143">
            <v>0</v>
          </cell>
          <cell r="N143">
            <v>9034.2420000000002</v>
          </cell>
          <cell r="O143">
            <v>5299.567</v>
          </cell>
          <cell r="P143">
            <v>0</v>
          </cell>
          <cell r="Q143">
            <v>5299.567</v>
          </cell>
          <cell r="R143">
            <v>112358.49599999994</v>
          </cell>
          <cell r="S143">
            <v>5607.1270000000004</v>
          </cell>
          <cell r="T143">
            <v>106751.36899999995</v>
          </cell>
          <cell r="U143">
            <v>12.186229337899537</v>
          </cell>
        </row>
        <row r="144">
          <cell r="C144">
            <v>42499</v>
          </cell>
          <cell r="D144">
            <v>0</v>
          </cell>
          <cell r="E144">
            <v>0</v>
          </cell>
          <cell r="F144">
            <v>7517.8869999999997</v>
          </cell>
          <cell r="G144">
            <v>0</v>
          </cell>
          <cell r="H144">
            <v>0</v>
          </cell>
          <cell r="I144">
            <v>0</v>
          </cell>
          <cell r="J144">
            <v>10029.359</v>
          </cell>
          <cell r="K144">
            <v>7543.7690000000002</v>
          </cell>
          <cell r="L144">
            <v>0</v>
          </cell>
          <cell r="M144">
            <v>0</v>
          </cell>
          <cell r="N144">
            <v>25091.014999999999</v>
          </cell>
          <cell r="O144">
            <v>4027.3029999999999</v>
          </cell>
          <cell r="P144">
            <v>0</v>
          </cell>
          <cell r="Q144">
            <v>4027.3029999999999</v>
          </cell>
          <cell r="R144">
            <v>133422.20799999993</v>
          </cell>
          <cell r="S144">
            <v>5607.1270000000004</v>
          </cell>
          <cell r="T144">
            <v>127815.08099999992</v>
          </cell>
          <cell r="U144">
            <v>14.590762671232868</v>
          </cell>
        </row>
        <row r="145">
          <cell r="C145">
            <v>42500</v>
          </cell>
          <cell r="D145">
            <v>7659.8239999999996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7659.8239999999996</v>
          </cell>
          <cell r="O145">
            <v>5414.3590000000004</v>
          </cell>
          <cell r="P145">
            <v>0</v>
          </cell>
          <cell r="Q145">
            <v>5414.3590000000004</v>
          </cell>
          <cell r="R145">
            <v>135667.67299999992</v>
          </cell>
          <cell r="S145">
            <v>5607.1270000000004</v>
          </cell>
          <cell r="T145">
            <v>130060.54599999991</v>
          </cell>
          <cell r="U145">
            <v>14.847094292237433</v>
          </cell>
        </row>
        <row r="146">
          <cell r="C146">
            <v>42501</v>
          </cell>
          <cell r="D146">
            <v>0</v>
          </cell>
          <cell r="E146">
            <v>0</v>
          </cell>
          <cell r="F146">
            <v>0</v>
          </cell>
          <cell r="G146">
            <v>10331.25</v>
          </cell>
          <cell r="H146">
            <v>0</v>
          </cell>
          <cell r="I146">
            <v>7522.3620000000001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17853.612000000001</v>
          </cell>
          <cell r="O146">
            <v>7511.9279999999999</v>
          </cell>
          <cell r="P146">
            <v>0</v>
          </cell>
          <cell r="Q146">
            <v>7511.9279999999999</v>
          </cell>
          <cell r="R146">
            <v>146009.3569999999</v>
          </cell>
          <cell r="S146">
            <v>5607.1270000000004</v>
          </cell>
          <cell r="T146">
            <v>140402.22999999989</v>
          </cell>
          <cell r="U146">
            <v>16.027651826484007</v>
          </cell>
        </row>
        <row r="147">
          <cell r="C147">
            <v>42502</v>
          </cell>
          <cell r="D147">
            <v>0</v>
          </cell>
          <cell r="E147">
            <v>0</v>
          </cell>
          <cell r="F147">
            <v>7504.0460000000003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7504.0460000000003</v>
          </cell>
          <cell r="O147">
            <v>4445.1880000000001</v>
          </cell>
          <cell r="P147">
            <v>0</v>
          </cell>
          <cell r="Q147">
            <v>4445.1880000000001</v>
          </cell>
          <cell r="R147">
            <v>149068.21499999991</v>
          </cell>
          <cell r="S147">
            <v>5607.1270000000004</v>
          </cell>
          <cell r="T147">
            <v>143461.0879999999</v>
          </cell>
          <cell r="U147">
            <v>16.376836529680354</v>
          </cell>
        </row>
        <row r="148">
          <cell r="C148">
            <v>42503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7682.7579999999998</v>
          </cell>
          <cell r="P148">
            <v>0</v>
          </cell>
          <cell r="Q148">
            <v>7682.7579999999998</v>
          </cell>
          <cell r="R148">
            <v>141385.45699999991</v>
          </cell>
          <cell r="S148">
            <v>5607.1270000000004</v>
          </cell>
          <cell r="T148">
            <v>135778.3299999999</v>
          </cell>
          <cell r="U148">
            <v>15.499809360730582</v>
          </cell>
        </row>
        <row r="149">
          <cell r="C149">
            <v>42504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7487.9949999999999</v>
          </cell>
          <cell r="L149">
            <v>0</v>
          </cell>
          <cell r="M149">
            <v>0</v>
          </cell>
          <cell r="N149">
            <v>7487.9949999999999</v>
          </cell>
          <cell r="O149">
            <v>8180.0110000000004</v>
          </cell>
          <cell r="P149">
            <v>0</v>
          </cell>
          <cell r="Q149">
            <v>8180.0110000000004</v>
          </cell>
          <cell r="R149">
            <v>140693.4409999999</v>
          </cell>
          <cell r="S149">
            <v>5607.1270000000004</v>
          </cell>
          <cell r="T149">
            <v>135086.3139999999</v>
          </cell>
          <cell r="U149">
            <v>15.42081210045661</v>
          </cell>
        </row>
        <row r="150">
          <cell r="C150">
            <v>42505</v>
          </cell>
          <cell r="D150">
            <v>9681.02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7529.7389999999996</v>
          </cell>
          <cell r="L150">
            <v>0</v>
          </cell>
          <cell r="M150">
            <v>0</v>
          </cell>
          <cell r="N150">
            <v>17210.758999999998</v>
          </cell>
          <cell r="O150">
            <v>7272.8440000000001</v>
          </cell>
          <cell r="P150">
            <v>0</v>
          </cell>
          <cell r="Q150">
            <v>7272.8440000000001</v>
          </cell>
          <cell r="R150">
            <v>150631.35599999988</v>
          </cell>
          <cell r="S150">
            <v>5607.1270000000004</v>
          </cell>
          <cell r="T150">
            <v>145024.22899999988</v>
          </cell>
          <cell r="U150">
            <v>16.55527728310501</v>
          </cell>
        </row>
        <row r="151">
          <cell r="C151">
            <v>42506</v>
          </cell>
          <cell r="D151">
            <v>10116.290999999999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10116.290999999999</v>
          </cell>
          <cell r="O151">
            <v>7467.991</v>
          </cell>
          <cell r="P151">
            <v>0</v>
          </cell>
          <cell r="Q151">
            <v>7467.991</v>
          </cell>
          <cell r="R151">
            <v>153279.65599999987</v>
          </cell>
          <cell r="S151">
            <v>5607.1270000000004</v>
          </cell>
          <cell r="T151">
            <v>147672.52899999986</v>
          </cell>
          <cell r="U151">
            <v>16.85759463470318</v>
          </cell>
        </row>
        <row r="152">
          <cell r="C152">
            <v>42507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7497.5540000000001</v>
          </cell>
          <cell r="I152">
            <v>0</v>
          </cell>
          <cell r="J152">
            <v>9479.0859999999993</v>
          </cell>
          <cell r="K152">
            <v>0</v>
          </cell>
          <cell r="L152">
            <v>0</v>
          </cell>
          <cell r="M152">
            <v>0</v>
          </cell>
          <cell r="N152">
            <v>16976.64</v>
          </cell>
          <cell r="O152">
            <v>7459.04</v>
          </cell>
          <cell r="P152">
            <v>0</v>
          </cell>
          <cell r="Q152">
            <v>7459.04</v>
          </cell>
          <cell r="R152">
            <v>162797.25599999985</v>
          </cell>
          <cell r="S152">
            <v>5607.1270000000004</v>
          </cell>
          <cell r="T152">
            <v>157190.12899999984</v>
          </cell>
          <cell r="U152">
            <v>17.944078652968017</v>
          </cell>
        </row>
        <row r="153">
          <cell r="C153">
            <v>42508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7708.9920000000002</v>
          </cell>
          <cell r="P153">
            <v>0</v>
          </cell>
          <cell r="Q153">
            <v>7708.9920000000002</v>
          </cell>
          <cell r="R153">
            <v>155088.26399999985</v>
          </cell>
          <cell r="S153">
            <v>5607.1270000000004</v>
          </cell>
          <cell r="T153">
            <v>149481.13699999984</v>
          </cell>
          <cell r="U153">
            <v>17.064056735159799</v>
          </cell>
        </row>
        <row r="154">
          <cell r="C154">
            <v>42509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13003.575000000001</v>
          </cell>
          <cell r="K154">
            <v>0</v>
          </cell>
          <cell r="L154">
            <v>0</v>
          </cell>
          <cell r="M154">
            <v>0</v>
          </cell>
          <cell r="N154">
            <v>13003.575000000001</v>
          </cell>
          <cell r="O154">
            <v>4044.9769999999999</v>
          </cell>
          <cell r="P154">
            <v>0</v>
          </cell>
          <cell r="Q154">
            <v>4044.9769999999999</v>
          </cell>
          <cell r="R154">
            <v>164046.86199999985</v>
          </cell>
          <cell r="S154">
            <v>5607.1270000000004</v>
          </cell>
          <cell r="T154">
            <v>158439.73499999984</v>
          </cell>
          <cell r="U154">
            <v>18.086727739726008</v>
          </cell>
        </row>
        <row r="155">
          <cell r="C155">
            <v>42510</v>
          </cell>
          <cell r="D155">
            <v>0</v>
          </cell>
          <cell r="E155">
            <v>0</v>
          </cell>
          <cell r="F155">
            <v>7530.9279999999999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7530.9279999999999</v>
          </cell>
          <cell r="O155">
            <v>0</v>
          </cell>
          <cell r="P155">
            <v>0</v>
          </cell>
          <cell r="Q155">
            <v>0</v>
          </cell>
          <cell r="R155">
            <v>171577.78999999986</v>
          </cell>
          <cell r="S155">
            <v>5607.1270000000004</v>
          </cell>
          <cell r="T155">
            <v>165970.66299999985</v>
          </cell>
          <cell r="U155">
            <v>18.946422716894961</v>
          </cell>
        </row>
        <row r="156">
          <cell r="C156">
            <v>42511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171577.78999999986</v>
          </cell>
          <cell r="S156">
            <v>5607.1270000000004</v>
          </cell>
          <cell r="T156">
            <v>165970.66299999985</v>
          </cell>
          <cell r="U156">
            <v>18.946422716894961</v>
          </cell>
        </row>
        <row r="157">
          <cell r="C157">
            <v>42512</v>
          </cell>
          <cell r="D157">
            <v>0</v>
          </cell>
          <cell r="E157">
            <v>0</v>
          </cell>
          <cell r="F157">
            <v>7524.8159999999998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7524.8159999999998</v>
          </cell>
          <cell r="O157">
            <v>0</v>
          </cell>
          <cell r="P157">
            <v>0</v>
          </cell>
          <cell r="Q157">
            <v>0</v>
          </cell>
          <cell r="R157">
            <v>179102.60599999985</v>
          </cell>
          <cell r="S157">
            <v>5607.1270000000004</v>
          </cell>
          <cell r="T157">
            <v>173495.47899999985</v>
          </cell>
          <cell r="U157">
            <v>19.805419977168931</v>
          </cell>
        </row>
        <row r="158">
          <cell r="C158">
            <v>42513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179102.60599999985</v>
          </cell>
          <cell r="S158">
            <v>5607.1270000000004</v>
          </cell>
          <cell r="T158">
            <v>173495.47899999985</v>
          </cell>
          <cell r="U158">
            <v>19.805419977168931</v>
          </cell>
        </row>
        <row r="159">
          <cell r="C159">
            <v>42514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13520.758</v>
          </cell>
          <cell r="K159">
            <v>0</v>
          </cell>
          <cell r="L159">
            <v>0</v>
          </cell>
          <cell r="M159">
            <v>0</v>
          </cell>
          <cell r="N159">
            <v>13520.758</v>
          </cell>
          <cell r="O159">
            <v>0</v>
          </cell>
          <cell r="P159">
            <v>0</v>
          </cell>
          <cell r="Q159">
            <v>0</v>
          </cell>
          <cell r="R159">
            <v>192623.36399999986</v>
          </cell>
          <cell r="S159">
            <v>5607.1270000000004</v>
          </cell>
          <cell r="T159">
            <v>187016.23699999985</v>
          </cell>
          <cell r="U159">
            <v>21.348885502283089</v>
          </cell>
        </row>
        <row r="160">
          <cell r="C160">
            <v>42515</v>
          </cell>
          <cell r="D160">
            <v>0</v>
          </cell>
          <cell r="E160">
            <v>0</v>
          </cell>
          <cell r="F160">
            <v>7524.0380000000005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7524.0380000000005</v>
          </cell>
          <cell r="O160">
            <v>207.48400000000001</v>
          </cell>
          <cell r="P160">
            <v>0</v>
          </cell>
          <cell r="Q160">
            <v>207.48400000000001</v>
          </cell>
          <cell r="R160">
            <v>199939.91799999986</v>
          </cell>
          <cell r="S160">
            <v>5607.1270000000004</v>
          </cell>
          <cell r="T160">
            <v>194332.79099999985</v>
          </cell>
          <cell r="U160">
            <v>22.184108561643818</v>
          </cell>
        </row>
        <row r="161">
          <cell r="C161">
            <v>42516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2949.1239999999998</v>
          </cell>
          <cell r="P161">
            <v>0</v>
          </cell>
          <cell r="Q161">
            <v>2949.1239999999998</v>
          </cell>
          <cell r="R161">
            <v>196990.79399999985</v>
          </cell>
          <cell r="S161">
            <v>5607.1270000000004</v>
          </cell>
          <cell r="T161">
            <v>191383.66699999984</v>
          </cell>
          <cell r="U161">
            <v>21.847450570776239</v>
          </cell>
        </row>
        <row r="162">
          <cell r="C162">
            <v>42517</v>
          </cell>
          <cell r="D162">
            <v>0</v>
          </cell>
          <cell r="E162">
            <v>8183.1970000000001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8183.1970000000001</v>
          </cell>
          <cell r="O162">
            <v>7465.7579999999998</v>
          </cell>
          <cell r="P162">
            <v>0</v>
          </cell>
          <cell r="Q162">
            <v>7465.7579999999998</v>
          </cell>
          <cell r="R162">
            <v>197708.23299999986</v>
          </cell>
          <cell r="S162">
            <v>5607.1270000000004</v>
          </cell>
          <cell r="T162">
            <v>192101.10599999985</v>
          </cell>
          <cell r="U162">
            <v>21.929349999999982</v>
          </cell>
        </row>
        <row r="163">
          <cell r="C163">
            <v>42518</v>
          </cell>
          <cell r="D163">
            <v>0</v>
          </cell>
          <cell r="E163">
            <v>0</v>
          </cell>
          <cell r="F163">
            <v>0</v>
          </cell>
          <cell r="G163">
            <v>10188.388999999999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10188.388999999999</v>
          </cell>
          <cell r="O163">
            <v>6734.7879999999996</v>
          </cell>
          <cell r="P163">
            <v>0</v>
          </cell>
          <cell r="Q163">
            <v>6734.7879999999996</v>
          </cell>
          <cell r="R163">
            <v>201161.83399999986</v>
          </cell>
          <cell r="S163">
            <v>5607.1270000000004</v>
          </cell>
          <cell r="T163">
            <v>195554.70699999985</v>
          </cell>
          <cell r="U163">
            <v>22.323596689497698</v>
          </cell>
        </row>
        <row r="164">
          <cell r="C164">
            <v>42519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7074.5119999999997</v>
          </cell>
          <cell r="P164">
            <v>0</v>
          </cell>
          <cell r="Q164">
            <v>7074.5119999999997</v>
          </cell>
          <cell r="R164">
            <v>194087.32199999987</v>
          </cell>
          <cell r="S164">
            <v>5607.1270000000004</v>
          </cell>
          <cell r="T164">
            <v>188480.19499999986</v>
          </cell>
          <cell r="U164">
            <v>21.516003995433774</v>
          </cell>
        </row>
        <row r="165">
          <cell r="C165">
            <v>42520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7417.8320000000003</v>
          </cell>
          <cell r="M165">
            <v>0</v>
          </cell>
          <cell r="N165">
            <v>7417.8320000000003</v>
          </cell>
          <cell r="O165">
            <v>7545.0619999999999</v>
          </cell>
          <cell r="P165">
            <v>0</v>
          </cell>
          <cell r="Q165">
            <v>7545.0619999999999</v>
          </cell>
          <cell r="R165">
            <v>193960.09199999986</v>
          </cell>
          <cell r="S165">
            <v>5607.1270000000004</v>
          </cell>
          <cell r="T165">
            <v>188352.96499999985</v>
          </cell>
          <cell r="U165">
            <v>21.501480022831032</v>
          </cell>
        </row>
        <row r="166">
          <cell r="C166">
            <v>42521</v>
          </cell>
          <cell r="D166">
            <v>0</v>
          </cell>
          <cell r="E166">
            <v>0</v>
          </cell>
          <cell r="F166">
            <v>7506.0020000000004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7506.0020000000004</v>
          </cell>
          <cell r="O166">
            <v>7715.8059999999996</v>
          </cell>
          <cell r="P166">
            <v>0</v>
          </cell>
          <cell r="Q166">
            <v>7715.8059999999996</v>
          </cell>
          <cell r="R166">
            <v>193750.28799999985</v>
          </cell>
          <cell r="S166">
            <v>5607.1270000000004</v>
          </cell>
          <cell r="T166">
            <v>188143.16099999985</v>
          </cell>
          <cell r="U166">
            <v>21.477529794520532</v>
          </cell>
        </row>
        <row r="167">
          <cell r="C167">
            <v>42522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7749.826</v>
          </cell>
          <cell r="P167">
            <v>0</v>
          </cell>
          <cell r="Q167">
            <v>7749.826</v>
          </cell>
          <cell r="R167">
            <v>186000.46199999985</v>
          </cell>
          <cell r="S167">
            <v>5607.1270000000004</v>
          </cell>
          <cell r="T167">
            <v>180393.33499999985</v>
          </cell>
          <cell r="U167">
            <v>20.592846461187197</v>
          </cell>
        </row>
        <row r="168">
          <cell r="C168">
            <v>42523</v>
          </cell>
          <cell r="D168">
            <v>7495.8620000000001</v>
          </cell>
          <cell r="E168">
            <v>0</v>
          </cell>
          <cell r="F168">
            <v>7503.9059999999999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7559.0159999999996</v>
          </cell>
          <cell r="L168">
            <v>0</v>
          </cell>
          <cell r="M168">
            <v>0</v>
          </cell>
          <cell r="N168">
            <v>22558.784</v>
          </cell>
          <cell r="O168">
            <v>7664.518</v>
          </cell>
          <cell r="P168">
            <v>0</v>
          </cell>
          <cell r="Q168">
            <v>7664.518</v>
          </cell>
          <cell r="R168">
            <v>200894.72799999986</v>
          </cell>
          <cell r="S168">
            <v>5607.1270000000004</v>
          </cell>
          <cell r="T168">
            <v>195287.60099999985</v>
          </cell>
          <cell r="U168">
            <v>22.293105136986284</v>
          </cell>
        </row>
        <row r="169">
          <cell r="C169">
            <v>42524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7256.0460000000003</v>
          </cell>
          <cell r="P169">
            <v>0</v>
          </cell>
          <cell r="Q169">
            <v>7256.0460000000003</v>
          </cell>
          <cell r="R169">
            <v>193638.68199999986</v>
          </cell>
          <cell r="S169">
            <v>5607.1270000000004</v>
          </cell>
          <cell r="T169">
            <v>188031.55499999985</v>
          </cell>
          <cell r="U169">
            <v>21.464789383561627</v>
          </cell>
        </row>
        <row r="170">
          <cell r="C170">
            <v>42525</v>
          </cell>
          <cell r="D170">
            <v>0</v>
          </cell>
          <cell r="E170">
            <v>0</v>
          </cell>
          <cell r="F170">
            <v>7500.28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7500.28</v>
          </cell>
          <cell r="O170">
            <v>7375.2569999999996</v>
          </cell>
          <cell r="P170">
            <v>0</v>
          </cell>
          <cell r="Q170">
            <v>7375.2569999999996</v>
          </cell>
          <cell r="R170">
            <v>193763.70499999984</v>
          </cell>
          <cell r="S170">
            <v>5607.1270000000004</v>
          </cell>
          <cell r="T170">
            <v>188156.57799999983</v>
          </cell>
          <cell r="U170">
            <v>21.479061415525095</v>
          </cell>
        </row>
        <row r="171">
          <cell r="C171">
            <v>42526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13527.197</v>
          </cell>
          <cell r="K171">
            <v>0</v>
          </cell>
          <cell r="L171">
            <v>0</v>
          </cell>
          <cell r="M171">
            <v>0</v>
          </cell>
          <cell r="N171">
            <v>13527.197</v>
          </cell>
          <cell r="O171">
            <v>7383.0609999999997</v>
          </cell>
          <cell r="P171">
            <v>0</v>
          </cell>
          <cell r="Q171">
            <v>7383.0609999999997</v>
          </cell>
          <cell r="R171">
            <v>199907.84099999984</v>
          </cell>
          <cell r="S171">
            <v>5607.1270000000004</v>
          </cell>
          <cell r="T171">
            <v>194300.71399999983</v>
          </cell>
          <cell r="U171">
            <v>22.180446803652949</v>
          </cell>
        </row>
        <row r="172">
          <cell r="C172">
            <v>42527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7594.3940000000002</v>
          </cell>
          <cell r="M172">
            <v>0</v>
          </cell>
          <cell r="N172">
            <v>7594.3940000000002</v>
          </cell>
          <cell r="O172">
            <v>7394.5280000000002</v>
          </cell>
          <cell r="P172">
            <v>0</v>
          </cell>
          <cell r="Q172">
            <v>7394.5280000000002</v>
          </cell>
          <cell r="R172">
            <v>200107.70699999985</v>
          </cell>
          <cell r="S172">
            <v>5607.1270000000004</v>
          </cell>
          <cell r="T172">
            <v>194500.57999999984</v>
          </cell>
          <cell r="U172">
            <v>22.203262557077608</v>
          </cell>
        </row>
        <row r="173">
          <cell r="C173">
            <v>42528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7625.3729999999996</v>
          </cell>
          <cell r="P173">
            <v>0</v>
          </cell>
          <cell r="Q173">
            <v>7625.3729999999996</v>
          </cell>
          <cell r="R173">
            <v>192482.33399999986</v>
          </cell>
          <cell r="S173">
            <v>5607.1270000000004</v>
          </cell>
          <cell r="T173">
            <v>186875.20699999985</v>
          </cell>
          <cell r="U173">
            <v>21.332786187214595</v>
          </cell>
        </row>
        <row r="174">
          <cell r="C174">
            <v>42529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7576.14</v>
          </cell>
          <cell r="L174">
            <v>0</v>
          </cell>
          <cell r="M174">
            <v>0</v>
          </cell>
          <cell r="N174">
            <v>7576.14</v>
          </cell>
          <cell r="O174">
            <v>7868.8639999999996</v>
          </cell>
          <cell r="P174">
            <v>0</v>
          </cell>
          <cell r="Q174">
            <v>7868.8639999999996</v>
          </cell>
          <cell r="R174">
            <v>192189.60999999987</v>
          </cell>
          <cell r="S174">
            <v>5607.1270000000004</v>
          </cell>
          <cell r="T174">
            <v>186582.48299999986</v>
          </cell>
          <cell r="U174">
            <v>21.299370205479438</v>
          </cell>
        </row>
        <row r="175">
          <cell r="C175">
            <v>42530</v>
          </cell>
          <cell r="D175">
            <v>0</v>
          </cell>
          <cell r="E175">
            <v>7083.4439999999995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7083.4439999999995</v>
          </cell>
          <cell r="O175">
            <v>7551.2120000000004</v>
          </cell>
          <cell r="P175">
            <v>0</v>
          </cell>
          <cell r="Q175">
            <v>7551.2120000000004</v>
          </cell>
          <cell r="R175">
            <v>191721.84199999986</v>
          </cell>
          <cell r="S175">
            <v>5607.1270000000004</v>
          </cell>
          <cell r="T175">
            <v>186114.71499999985</v>
          </cell>
          <cell r="U175">
            <v>21.245972031963454</v>
          </cell>
        </row>
        <row r="176">
          <cell r="C176">
            <v>42531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7698.7110000000002</v>
          </cell>
          <cell r="P176">
            <v>0</v>
          </cell>
          <cell r="Q176">
            <v>7698.7110000000002</v>
          </cell>
          <cell r="R176">
            <v>184023.13099999985</v>
          </cell>
          <cell r="S176">
            <v>5607.1270000000004</v>
          </cell>
          <cell r="T176">
            <v>178416.00399999984</v>
          </cell>
          <cell r="U176">
            <v>20.367123744292218</v>
          </cell>
        </row>
        <row r="177">
          <cell r="C177">
            <v>42532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7322.22</v>
          </cell>
          <cell r="P177">
            <v>0</v>
          </cell>
          <cell r="Q177">
            <v>7322.22</v>
          </cell>
          <cell r="R177">
            <v>176700.91099999985</v>
          </cell>
          <cell r="S177">
            <v>5607.1270000000004</v>
          </cell>
          <cell r="T177">
            <v>171093.78399999984</v>
          </cell>
          <cell r="U177">
            <v>19.53125388127852</v>
          </cell>
        </row>
        <row r="178">
          <cell r="C178">
            <v>42533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7458.4579999999996</v>
          </cell>
          <cell r="L178">
            <v>7500.5450000000001</v>
          </cell>
          <cell r="M178">
            <v>0</v>
          </cell>
          <cell r="N178">
            <v>14959.003000000001</v>
          </cell>
          <cell r="O178">
            <v>6578.7209999999995</v>
          </cell>
          <cell r="P178">
            <v>0</v>
          </cell>
          <cell r="Q178">
            <v>6578.7209999999995</v>
          </cell>
          <cell r="R178">
            <v>185081.19299999985</v>
          </cell>
          <cell r="S178">
            <v>5607.1270000000004</v>
          </cell>
          <cell r="T178">
            <v>179474.06599999985</v>
          </cell>
          <cell r="U178">
            <v>20.487907077625554</v>
          </cell>
        </row>
        <row r="179">
          <cell r="C179">
            <v>42534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17071.133999999998</v>
          </cell>
          <cell r="K179">
            <v>0</v>
          </cell>
          <cell r="L179">
            <v>0</v>
          </cell>
          <cell r="M179">
            <v>0</v>
          </cell>
          <cell r="N179">
            <v>17071.133999999998</v>
          </cell>
          <cell r="O179">
            <v>6203.8490000000002</v>
          </cell>
          <cell r="P179">
            <v>0</v>
          </cell>
          <cell r="Q179">
            <v>6203.8490000000002</v>
          </cell>
          <cell r="R179">
            <v>195948.47799999986</v>
          </cell>
          <cell r="S179">
            <v>5607.1270000000004</v>
          </cell>
          <cell r="T179">
            <v>190341.35099999985</v>
          </cell>
          <cell r="U179">
            <v>21.728464726027379</v>
          </cell>
        </row>
        <row r="180">
          <cell r="C180">
            <v>42535</v>
          </cell>
          <cell r="D180">
            <v>0</v>
          </cell>
          <cell r="E180">
            <v>0</v>
          </cell>
          <cell r="F180">
            <v>0</v>
          </cell>
          <cell r="G180">
            <v>10310.973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10310.973</v>
          </cell>
          <cell r="O180">
            <v>4319.5169999999998</v>
          </cell>
          <cell r="P180">
            <v>0</v>
          </cell>
          <cell r="Q180">
            <v>4319.5169999999998</v>
          </cell>
          <cell r="R180">
            <v>201939.93399999986</v>
          </cell>
          <cell r="S180">
            <v>5607.1270000000004</v>
          </cell>
          <cell r="T180">
            <v>196332.80699999986</v>
          </cell>
          <cell r="U180">
            <v>22.412420890410942</v>
          </cell>
        </row>
        <row r="181">
          <cell r="C181">
            <v>42536</v>
          </cell>
          <cell r="D181">
            <v>0</v>
          </cell>
          <cell r="E181">
            <v>0</v>
          </cell>
          <cell r="F181">
            <v>7503.2079999999996</v>
          </cell>
          <cell r="G181">
            <v>0</v>
          </cell>
          <cell r="H181">
            <v>0</v>
          </cell>
          <cell r="I181">
            <v>0</v>
          </cell>
          <cell r="J181">
            <v>10199.709999999999</v>
          </cell>
          <cell r="K181">
            <v>0</v>
          </cell>
          <cell r="L181">
            <v>0</v>
          </cell>
          <cell r="M181">
            <v>0</v>
          </cell>
          <cell r="N181">
            <v>17702.917999999998</v>
          </cell>
          <cell r="O181">
            <v>3437.4180000000001</v>
          </cell>
          <cell r="P181">
            <v>0</v>
          </cell>
          <cell r="Q181">
            <v>3437.4180000000001</v>
          </cell>
          <cell r="R181">
            <v>216205.43399999986</v>
          </cell>
          <cell r="S181">
            <v>5607.1270000000004</v>
          </cell>
          <cell r="T181">
            <v>210598.30699999986</v>
          </cell>
          <cell r="U181">
            <v>24.040902625570759</v>
          </cell>
        </row>
        <row r="182">
          <cell r="C182">
            <v>42537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7531.4949999999999</v>
          </cell>
          <cell r="L182">
            <v>0</v>
          </cell>
          <cell r="M182">
            <v>0</v>
          </cell>
          <cell r="N182">
            <v>7531.4949999999999</v>
          </cell>
          <cell r="O182">
            <v>4687.1239999999998</v>
          </cell>
          <cell r="P182">
            <v>0</v>
          </cell>
          <cell r="Q182">
            <v>4687.1239999999998</v>
          </cell>
          <cell r="R182">
            <v>219049.80499999985</v>
          </cell>
          <cell r="S182">
            <v>5607.1270000000004</v>
          </cell>
          <cell r="T182">
            <v>213442.67799999984</v>
          </cell>
          <cell r="U182">
            <v>24.365602511415506</v>
          </cell>
        </row>
        <row r="183">
          <cell r="C183">
            <v>42538</v>
          </cell>
          <cell r="D183">
            <v>0</v>
          </cell>
          <cell r="E183">
            <v>0</v>
          </cell>
          <cell r="F183">
            <v>15003.276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15003.276</v>
          </cell>
          <cell r="O183">
            <v>6799.8689999999997</v>
          </cell>
          <cell r="P183">
            <v>0</v>
          </cell>
          <cell r="Q183">
            <v>6799.8689999999997</v>
          </cell>
          <cell r="R183">
            <v>227253.21199999985</v>
          </cell>
          <cell r="S183">
            <v>5607.1270000000004</v>
          </cell>
          <cell r="T183">
            <v>221646.08499999985</v>
          </cell>
          <cell r="U183">
            <v>25.302064497716877</v>
          </cell>
        </row>
        <row r="184">
          <cell r="C184">
            <v>42539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6338.5889999999999</v>
          </cell>
          <cell r="P184">
            <v>0</v>
          </cell>
          <cell r="Q184">
            <v>6338.5889999999999</v>
          </cell>
          <cell r="R184">
            <v>220914.62299999985</v>
          </cell>
          <cell r="S184">
            <v>5607.1270000000004</v>
          </cell>
          <cell r="T184">
            <v>215307.49599999984</v>
          </cell>
          <cell r="U184">
            <v>24.578481278538796</v>
          </cell>
        </row>
        <row r="185">
          <cell r="C185">
            <v>42540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5267.027</v>
          </cell>
          <cell r="P185">
            <v>0</v>
          </cell>
          <cell r="Q185">
            <v>5267.027</v>
          </cell>
          <cell r="R185">
            <v>215647.59599999984</v>
          </cell>
          <cell r="S185">
            <v>5607.1270000000004</v>
          </cell>
          <cell r="T185">
            <v>210040.46899999984</v>
          </cell>
          <cell r="U185">
            <v>23.977222488584456</v>
          </cell>
        </row>
        <row r="186">
          <cell r="C186">
            <v>42541</v>
          </cell>
          <cell r="D186">
            <v>0</v>
          </cell>
          <cell r="E186">
            <v>8770.4459999999999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8770.4459999999999</v>
          </cell>
          <cell r="O186">
            <v>3656.9009999999998</v>
          </cell>
          <cell r="P186">
            <v>0</v>
          </cell>
          <cell r="Q186">
            <v>3656.9009999999998</v>
          </cell>
          <cell r="R186">
            <v>220761.14099999983</v>
          </cell>
          <cell r="S186">
            <v>5607.1270000000004</v>
          </cell>
          <cell r="T186">
            <v>215154.01399999982</v>
          </cell>
          <cell r="U186">
            <v>24.560960502283084</v>
          </cell>
        </row>
        <row r="187">
          <cell r="C187">
            <v>42542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4011.4810000000002</v>
          </cell>
          <cell r="P187">
            <v>0</v>
          </cell>
          <cell r="Q187">
            <v>4011.4810000000002</v>
          </cell>
          <cell r="R187">
            <v>216749.65999999983</v>
          </cell>
          <cell r="S187">
            <v>5607.1270000000004</v>
          </cell>
          <cell r="T187">
            <v>211142.53299999982</v>
          </cell>
          <cell r="U187">
            <v>24.103028881278519</v>
          </cell>
        </row>
        <row r="188">
          <cell r="C188">
            <v>42543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4157.5640000000003</v>
          </cell>
          <cell r="P188">
            <v>0</v>
          </cell>
          <cell r="Q188">
            <v>4157.5640000000003</v>
          </cell>
          <cell r="R188">
            <v>212592.09599999982</v>
          </cell>
          <cell r="S188">
            <v>5607.1270000000004</v>
          </cell>
          <cell r="T188">
            <v>206984.96899999981</v>
          </cell>
          <cell r="U188">
            <v>23.628421118721441</v>
          </cell>
        </row>
        <row r="189">
          <cell r="C189">
            <v>42544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7569.7180000000008</v>
          </cell>
          <cell r="L189">
            <v>0</v>
          </cell>
          <cell r="M189">
            <v>0</v>
          </cell>
          <cell r="N189">
            <v>7569.7180000000008</v>
          </cell>
          <cell r="O189">
            <v>3747.5419999999999</v>
          </cell>
          <cell r="P189">
            <v>0</v>
          </cell>
          <cell r="Q189">
            <v>3747.5419999999999</v>
          </cell>
          <cell r="R189">
            <v>216414.27199999982</v>
          </cell>
          <cell r="S189">
            <v>5607.1270000000004</v>
          </cell>
          <cell r="T189">
            <v>210807.14499999981</v>
          </cell>
          <cell r="U189">
            <v>24.064742579908653</v>
          </cell>
        </row>
        <row r="190">
          <cell r="C190">
            <v>42545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13603.055</v>
          </cell>
          <cell r="K190">
            <v>0</v>
          </cell>
          <cell r="L190">
            <v>0</v>
          </cell>
          <cell r="M190">
            <v>0</v>
          </cell>
          <cell r="N190">
            <v>13603.055</v>
          </cell>
          <cell r="O190">
            <v>3429.5360000000001</v>
          </cell>
          <cell r="P190">
            <v>0</v>
          </cell>
          <cell r="Q190">
            <v>3429.5360000000001</v>
          </cell>
          <cell r="R190">
            <v>226587.79099999982</v>
          </cell>
          <cell r="S190">
            <v>5607.1270000000004</v>
          </cell>
          <cell r="T190">
            <v>220980.66399999982</v>
          </cell>
          <cell r="U190">
            <v>25.226103196347012</v>
          </cell>
        </row>
        <row r="191">
          <cell r="C191">
            <v>42546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7185.1610000000001</v>
          </cell>
          <cell r="M191">
            <v>0</v>
          </cell>
          <cell r="N191">
            <v>7185.1610000000001</v>
          </cell>
          <cell r="O191">
            <v>5650.91</v>
          </cell>
          <cell r="P191">
            <v>0</v>
          </cell>
          <cell r="Q191">
            <v>5650.91</v>
          </cell>
          <cell r="R191">
            <v>228122.04199999981</v>
          </cell>
          <cell r="S191">
            <v>5607.1270000000004</v>
          </cell>
          <cell r="T191">
            <v>222514.9149999998</v>
          </cell>
          <cell r="U191">
            <v>25.401246004566186</v>
          </cell>
        </row>
        <row r="192">
          <cell r="C192">
            <v>42547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6091.4859999999999</v>
          </cell>
          <cell r="P192">
            <v>0</v>
          </cell>
          <cell r="Q192">
            <v>6091.4859999999999</v>
          </cell>
          <cell r="R192">
            <v>222030.55599999981</v>
          </cell>
          <cell r="S192">
            <v>5607.1270000000004</v>
          </cell>
          <cell r="T192">
            <v>216423.4289999998</v>
          </cell>
          <cell r="U192">
            <v>24.705870890410935</v>
          </cell>
        </row>
        <row r="193">
          <cell r="C193">
            <v>42548</v>
          </cell>
          <cell r="D193">
            <v>0</v>
          </cell>
          <cell r="E193">
            <v>0</v>
          </cell>
          <cell r="F193">
            <v>7504.9949999999999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7504.9949999999999</v>
          </cell>
          <cell r="O193">
            <v>6849.0640000000003</v>
          </cell>
          <cell r="P193">
            <v>0</v>
          </cell>
          <cell r="Q193">
            <v>6849.0640000000003</v>
          </cell>
          <cell r="R193">
            <v>222686.48699999979</v>
          </cell>
          <cell r="S193">
            <v>5607.1270000000004</v>
          </cell>
          <cell r="T193">
            <v>217079.35999999978</v>
          </cell>
          <cell r="U193">
            <v>24.780748858447463</v>
          </cell>
        </row>
        <row r="194">
          <cell r="C194">
            <v>42549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6365.3519999999999</v>
          </cell>
          <cell r="P194">
            <v>0</v>
          </cell>
          <cell r="Q194">
            <v>6365.3519999999999</v>
          </cell>
          <cell r="R194">
            <v>216321.13499999978</v>
          </cell>
          <cell r="S194">
            <v>5607.1270000000004</v>
          </cell>
          <cell r="T194">
            <v>210714.00799999977</v>
          </cell>
          <cell r="U194">
            <v>24.054110502283077</v>
          </cell>
        </row>
        <row r="195">
          <cell r="C195">
            <v>42550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6444.4849999999997</v>
          </cell>
          <cell r="P195">
            <v>0</v>
          </cell>
          <cell r="Q195">
            <v>6444.4849999999997</v>
          </cell>
          <cell r="R195">
            <v>209876.64999999979</v>
          </cell>
          <cell r="S195">
            <v>5607.1270000000004</v>
          </cell>
          <cell r="T195">
            <v>204269.52299999978</v>
          </cell>
          <cell r="U195">
            <v>23.318438698630111</v>
          </cell>
        </row>
        <row r="196">
          <cell r="C196">
            <v>42551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 t="str">
            <v/>
          </cell>
          <cell r="P196">
            <v>0</v>
          </cell>
          <cell r="Q196" t="str">
            <v/>
          </cell>
          <cell r="R196" t="str">
            <v/>
          </cell>
          <cell r="S196" t="str">
            <v/>
          </cell>
          <cell r="T196" t="str">
            <v/>
          </cell>
          <cell r="U196" t="str">
            <v/>
          </cell>
        </row>
        <row r="197">
          <cell r="C197">
            <v>42552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 t="str">
            <v/>
          </cell>
          <cell r="P197">
            <v>0</v>
          </cell>
          <cell r="Q197" t="str">
            <v/>
          </cell>
          <cell r="R197" t="str">
            <v/>
          </cell>
          <cell r="S197" t="str">
            <v/>
          </cell>
          <cell r="T197" t="str">
            <v/>
          </cell>
          <cell r="U197" t="str">
            <v/>
          </cell>
        </row>
        <row r="198">
          <cell r="C198">
            <v>42553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 t="str">
            <v/>
          </cell>
          <cell r="P198">
            <v>0</v>
          </cell>
          <cell r="Q198" t="str">
            <v/>
          </cell>
          <cell r="R198" t="str">
            <v/>
          </cell>
          <cell r="S198" t="str">
            <v/>
          </cell>
          <cell r="T198" t="str">
            <v/>
          </cell>
          <cell r="U198" t="str">
            <v/>
          </cell>
        </row>
        <row r="199">
          <cell r="C199">
            <v>42554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 t="str">
            <v/>
          </cell>
          <cell r="P199">
            <v>0</v>
          </cell>
          <cell r="Q199" t="str">
            <v/>
          </cell>
          <cell r="R199" t="str">
            <v/>
          </cell>
          <cell r="S199" t="str">
            <v/>
          </cell>
          <cell r="T199" t="str">
            <v/>
          </cell>
          <cell r="U199" t="str">
            <v/>
          </cell>
        </row>
        <row r="200">
          <cell r="C200">
            <v>42555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 t="str">
            <v/>
          </cell>
          <cell r="P200">
            <v>0</v>
          </cell>
          <cell r="Q200" t="str">
            <v/>
          </cell>
          <cell r="R200" t="str">
            <v/>
          </cell>
          <cell r="S200" t="str">
            <v/>
          </cell>
          <cell r="T200" t="str">
            <v/>
          </cell>
          <cell r="U200" t="str">
            <v/>
          </cell>
        </row>
        <row r="201">
          <cell r="C201">
            <v>42556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 t="str">
            <v/>
          </cell>
          <cell r="P201">
            <v>0</v>
          </cell>
          <cell r="Q201" t="str">
            <v/>
          </cell>
          <cell r="R201" t="str">
            <v/>
          </cell>
          <cell r="S201" t="str">
            <v/>
          </cell>
          <cell r="T201" t="str">
            <v/>
          </cell>
          <cell r="U201" t="str">
            <v/>
          </cell>
        </row>
        <row r="202">
          <cell r="C202">
            <v>42557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 t="str">
            <v/>
          </cell>
          <cell r="P202">
            <v>0</v>
          </cell>
          <cell r="Q202" t="str">
            <v/>
          </cell>
          <cell r="R202" t="str">
            <v/>
          </cell>
          <cell r="S202" t="str">
            <v/>
          </cell>
          <cell r="T202" t="str">
            <v/>
          </cell>
          <cell r="U202" t="str">
            <v/>
          </cell>
        </row>
        <row r="203">
          <cell r="C203">
            <v>42558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 t="str">
            <v/>
          </cell>
          <cell r="P203">
            <v>0</v>
          </cell>
          <cell r="Q203" t="str">
            <v/>
          </cell>
          <cell r="R203" t="str">
            <v/>
          </cell>
          <cell r="S203" t="str">
            <v/>
          </cell>
          <cell r="T203" t="str">
            <v/>
          </cell>
          <cell r="U203" t="str">
            <v/>
          </cell>
        </row>
        <row r="204">
          <cell r="C204">
            <v>42559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 t="str">
            <v/>
          </cell>
          <cell r="P204">
            <v>0</v>
          </cell>
          <cell r="Q204" t="str">
            <v/>
          </cell>
          <cell r="R204" t="str">
            <v/>
          </cell>
          <cell r="S204" t="str">
            <v/>
          </cell>
          <cell r="T204" t="str">
            <v/>
          </cell>
          <cell r="U204" t="str">
            <v/>
          </cell>
        </row>
        <row r="205">
          <cell r="C205">
            <v>42560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 t="str">
            <v/>
          </cell>
          <cell r="P205">
            <v>0</v>
          </cell>
          <cell r="Q205" t="str">
            <v/>
          </cell>
          <cell r="R205" t="str">
            <v/>
          </cell>
          <cell r="S205" t="str">
            <v/>
          </cell>
          <cell r="T205" t="str">
            <v/>
          </cell>
          <cell r="U205" t="str">
            <v/>
          </cell>
        </row>
        <row r="206">
          <cell r="C206">
            <v>42561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 t="str">
            <v/>
          </cell>
          <cell r="P206">
            <v>0</v>
          </cell>
          <cell r="Q206" t="str">
            <v/>
          </cell>
          <cell r="R206" t="str">
            <v/>
          </cell>
          <cell r="S206" t="str">
            <v/>
          </cell>
          <cell r="T206" t="str">
            <v/>
          </cell>
          <cell r="U206" t="str">
            <v/>
          </cell>
        </row>
        <row r="207">
          <cell r="C207">
            <v>42562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 t="str">
            <v/>
          </cell>
          <cell r="P207">
            <v>0</v>
          </cell>
          <cell r="Q207" t="str">
            <v/>
          </cell>
          <cell r="R207" t="str">
            <v/>
          </cell>
          <cell r="S207" t="str">
            <v/>
          </cell>
          <cell r="T207" t="str">
            <v/>
          </cell>
          <cell r="U207" t="str">
            <v/>
          </cell>
        </row>
        <row r="208">
          <cell r="C208">
            <v>42563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 t="str">
            <v/>
          </cell>
          <cell r="P208">
            <v>0</v>
          </cell>
          <cell r="Q208" t="str">
            <v/>
          </cell>
          <cell r="R208" t="str">
            <v/>
          </cell>
          <cell r="S208" t="str">
            <v/>
          </cell>
          <cell r="T208" t="str">
            <v/>
          </cell>
          <cell r="U208" t="str">
            <v/>
          </cell>
        </row>
        <row r="209">
          <cell r="C209">
            <v>42564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 t="str">
            <v/>
          </cell>
          <cell r="P209">
            <v>0</v>
          </cell>
          <cell r="Q209" t="str">
            <v/>
          </cell>
          <cell r="R209" t="str">
            <v/>
          </cell>
          <cell r="S209" t="str">
            <v/>
          </cell>
          <cell r="T209" t="str">
            <v/>
          </cell>
          <cell r="U209" t="str">
            <v/>
          </cell>
        </row>
        <row r="210">
          <cell r="C210">
            <v>42565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 t="str">
            <v/>
          </cell>
          <cell r="P210">
            <v>0</v>
          </cell>
          <cell r="Q210" t="str">
            <v/>
          </cell>
          <cell r="R210" t="str">
            <v/>
          </cell>
          <cell r="S210" t="str">
            <v/>
          </cell>
          <cell r="T210" t="str">
            <v/>
          </cell>
          <cell r="U210" t="str">
            <v/>
          </cell>
        </row>
        <row r="211">
          <cell r="C211">
            <v>42566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 t="str">
            <v/>
          </cell>
          <cell r="P211">
            <v>0</v>
          </cell>
          <cell r="Q211" t="str">
            <v/>
          </cell>
          <cell r="R211" t="str">
            <v/>
          </cell>
          <cell r="S211" t="str">
            <v/>
          </cell>
          <cell r="T211" t="str">
            <v/>
          </cell>
          <cell r="U211" t="str">
            <v/>
          </cell>
        </row>
        <row r="212">
          <cell r="C212">
            <v>42567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 t="str">
            <v/>
          </cell>
          <cell r="P212">
            <v>0</v>
          </cell>
          <cell r="Q212" t="str">
            <v/>
          </cell>
          <cell r="R212" t="str">
            <v/>
          </cell>
          <cell r="S212" t="str">
            <v/>
          </cell>
          <cell r="T212" t="str">
            <v/>
          </cell>
          <cell r="U212" t="str">
            <v/>
          </cell>
        </row>
        <row r="213">
          <cell r="C213">
            <v>42568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 t="str">
            <v/>
          </cell>
          <cell r="P213">
            <v>0</v>
          </cell>
          <cell r="Q213" t="str">
            <v/>
          </cell>
          <cell r="R213" t="str">
            <v/>
          </cell>
          <cell r="S213" t="str">
            <v/>
          </cell>
          <cell r="T213" t="str">
            <v/>
          </cell>
          <cell r="U213" t="str">
            <v/>
          </cell>
        </row>
        <row r="214">
          <cell r="C214">
            <v>42569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 t="str">
            <v/>
          </cell>
          <cell r="P214">
            <v>0</v>
          </cell>
          <cell r="Q214" t="str">
            <v/>
          </cell>
          <cell r="R214" t="str">
            <v/>
          </cell>
          <cell r="S214" t="str">
            <v/>
          </cell>
          <cell r="T214" t="str">
            <v/>
          </cell>
          <cell r="U214" t="str">
            <v/>
          </cell>
        </row>
        <row r="215">
          <cell r="C215">
            <v>42570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 t="str">
            <v/>
          </cell>
          <cell r="P215">
            <v>0</v>
          </cell>
          <cell r="Q215" t="str">
            <v/>
          </cell>
          <cell r="R215" t="str">
            <v/>
          </cell>
          <cell r="S215" t="str">
            <v/>
          </cell>
          <cell r="T215" t="str">
            <v/>
          </cell>
          <cell r="U215" t="str">
            <v/>
          </cell>
        </row>
        <row r="216">
          <cell r="C216">
            <v>42571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 t="str">
            <v/>
          </cell>
          <cell r="P216">
            <v>0</v>
          </cell>
          <cell r="Q216" t="str">
            <v/>
          </cell>
          <cell r="R216" t="str">
            <v/>
          </cell>
          <cell r="S216" t="str">
            <v/>
          </cell>
          <cell r="T216" t="str">
            <v/>
          </cell>
          <cell r="U216" t="str">
            <v/>
          </cell>
        </row>
        <row r="217">
          <cell r="C217">
            <v>42572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 t="str">
            <v/>
          </cell>
          <cell r="P217">
            <v>0</v>
          </cell>
          <cell r="Q217" t="str">
            <v/>
          </cell>
          <cell r="R217" t="str">
            <v/>
          </cell>
          <cell r="S217" t="str">
            <v/>
          </cell>
          <cell r="T217" t="str">
            <v/>
          </cell>
          <cell r="U217" t="str">
            <v/>
          </cell>
        </row>
        <row r="218">
          <cell r="C218">
            <v>42573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 t="str">
            <v/>
          </cell>
          <cell r="P218">
            <v>0</v>
          </cell>
          <cell r="Q218" t="str">
            <v/>
          </cell>
          <cell r="R218" t="str">
            <v/>
          </cell>
          <cell r="S218" t="str">
            <v/>
          </cell>
          <cell r="T218" t="str">
            <v/>
          </cell>
          <cell r="U218" t="str">
            <v/>
          </cell>
        </row>
        <row r="219">
          <cell r="C219">
            <v>42574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 t="str">
            <v/>
          </cell>
          <cell r="P219">
            <v>0</v>
          </cell>
          <cell r="Q219" t="str">
            <v/>
          </cell>
          <cell r="R219" t="str">
            <v/>
          </cell>
          <cell r="S219" t="str">
            <v/>
          </cell>
          <cell r="T219" t="str">
            <v/>
          </cell>
          <cell r="U219" t="str">
            <v/>
          </cell>
        </row>
        <row r="220">
          <cell r="C220">
            <v>42575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 t="str">
            <v/>
          </cell>
          <cell r="P220">
            <v>0</v>
          </cell>
          <cell r="Q220" t="str">
            <v/>
          </cell>
          <cell r="R220" t="str">
            <v/>
          </cell>
          <cell r="S220" t="str">
            <v/>
          </cell>
          <cell r="T220" t="str">
            <v/>
          </cell>
          <cell r="U220" t="str">
            <v/>
          </cell>
        </row>
        <row r="221">
          <cell r="C221">
            <v>42576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 t="str">
            <v/>
          </cell>
          <cell r="P221">
            <v>0</v>
          </cell>
          <cell r="Q221" t="str">
            <v/>
          </cell>
          <cell r="R221" t="str">
            <v/>
          </cell>
          <cell r="S221" t="str">
            <v/>
          </cell>
          <cell r="T221" t="str">
            <v/>
          </cell>
          <cell r="U221" t="str">
            <v/>
          </cell>
        </row>
        <row r="222">
          <cell r="C222">
            <v>42577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 t="str">
            <v/>
          </cell>
          <cell r="P222">
            <v>0</v>
          </cell>
          <cell r="Q222" t="str">
            <v/>
          </cell>
          <cell r="R222" t="str">
            <v/>
          </cell>
          <cell r="S222" t="str">
            <v/>
          </cell>
          <cell r="T222" t="str">
            <v/>
          </cell>
          <cell r="U222" t="str">
            <v/>
          </cell>
        </row>
        <row r="223">
          <cell r="C223">
            <v>42578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 t="str">
            <v/>
          </cell>
          <cell r="P223">
            <v>0</v>
          </cell>
          <cell r="Q223" t="str">
            <v/>
          </cell>
          <cell r="R223" t="str">
            <v/>
          </cell>
          <cell r="S223" t="str">
            <v/>
          </cell>
          <cell r="T223" t="str">
            <v/>
          </cell>
          <cell r="U223" t="str">
            <v/>
          </cell>
        </row>
        <row r="224">
          <cell r="C224">
            <v>42579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 t="str">
            <v/>
          </cell>
          <cell r="P224">
            <v>0</v>
          </cell>
          <cell r="Q224" t="str">
            <v/>
          </cell>
          <cell r="R224" t="str">
            <v/>
          </cell>
          <cell r="S224" t="str">
            <v/>
          </cell>
          <cell r="T224" t="str">
            <v/>
          </cell>
          <cell r="U224" t="str">
            <v/>
          </cell>
        </row>
        <row r="225">
          <cell r="C225">
            <v>42580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 t="str">
            <v/>
          </cell>
          <cell r="P225">
            <v>0</v>
          </cell>
          <cell r="Q225" t="str">
            <v/>
          </cell>
          <cell r="R225" t="str">
            <v/>
          </cell>
          <cell r="S225" t="str">
            <v/>
          </cell>
          <cell r="T225" t="str">
            <v/>
          </cell>
          <cell r="U225" t="str">
            <v/>
          </cell>
        </row>
        <row r="226">
          <cell r="C226">
            <v>42581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 t="str">
            <v/>
          </cell>
          <cell r="P226">
            <v>0</v>
          </cell>
          <cell r="Q226" t="str">
            <v/>
          </cell>
          <cell r="R226" t="str">
            <v/>
          </cell>
          <cell r="S226" t="str">
            <v/>
          </cell>
          <cell r="T226" t="str">
            <v/>
          </cell>
          <cell r="U226" t="str">
            <v/>
          </cell>
        </row>
        <row r="227">
          <cell r="C227">
            <v>42582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 t="str">
            <v/>
          </cell>
          <cell r="P227">
            <v>0</v>
          </cell>
          <cell r="Q227" t="str">
            <v/>
          </cell>
          <cell r="R227" t="str">
            <v/>
          </cell>
          <cell r="S227" t="str">
            <v/>
          </cell>
          <cell r="T227" t="str">
            <v/>
          </cell>
          <cell r="U227" t="str">
            <v/>
          </cell>
        </row>
        <row r="228">
          <cell r="C228">
            <v>42583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 t="str">
            <v/>
          </cell>
          <cell r="P228">
            <v>0</v>
          </cell>
          <cell r="Q228" t="str">
            <v/>
          </cell>
          <cell r="R228" t="str">
            <v/>
          </cell>
          <cell r="S228" t="str">
            <v/>
          </cell>
          <cell r="T228" t="str">
            <v/>
          </cell>
          <cell r="U228" t="str">
            <v/>
          </cell>
        </row>
        <row r="229">
          <cell r="C229">
            <v>42584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 t="str">
            <v/>
          </cell>
          <cell r="P229">
            <v>0</v>
          </cell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U229" t="str">
            <v/>
          </cell>
        </row>
        <row r="230">
          <cell r="C230">
            <v>42585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 t="str">
            <v/>
          </cell>
          <cell r="P230">
            <v>0</v>
          </cell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U230" t="str">
            <v/>
          </cell>
        </row>
        <row r="231">
          <cell r="C231">
            <v>42586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 t="str">
            <v/>
          </cell>
          <cell r="P231">
            <v>0</v>
          </cell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U231" t="str">
            <v/>
          </cell>
        </row>
        <row r="232">
          <cell r="C232">
            <v>42587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 t="str">
            <v/>
          </cell>
          <cell r="P232">
            <v>0</v>
          </cell>
          <cell r="Q232" t="str">
            <v/>
          </cell>
          <cell r="R232" t="str">
            <v/>
          </cell>
          <cell r="S232" t="str">
            <v/>
          </cell>
          <cell r="T232" t="str">
            <v/>
          </cell>
          <cell r="U232" t="str">
            <v/>
          </cell>
        </row>
        <row r="233">
          <cell r="C233">
            <v>42588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 t="str">
            <v/>
          </cell>
          <cell r="P233">
            <v>0</v>
          </cell>
          <cell r="Q233" t="str">
            <v/>
          </cell>
          <cell r="R233" t="str">
            <v/>
          </cell>
          <cell r="S233" t="str">
            <v/>
          </cell>
          <cell r="T233" t="str">
            <v/>
          </cell>
          <cell r="U233" t="str">
            <v/>
          </cell>
        </row>
        <row r="234">
          <cell r="C234">
            <v>42589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 t="str">
            <v/>
          </cell>
          <cell r="P234">
            <v>0</v>
          </cell>
          <cell r="Q234" t="str">
            <v/>
          </cell>
          <cell r="R234" t="str">
            <v/>
          </cell>
          <cell r="S234" t="str">
            <v/>
          </cell>
          <cell r="T234" t="str">
            <v/>
          </cell>
          <cell r="U234" t="str">
            <v/>
          </cell>
        </row>
        <row r="235">
          <cell r="C235">
            <v>42590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 t="str">
            <v/>
          </cell>
          <cell r="P235">
            <v>0</v>
          </cell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U235" t="str">
            <v/>
          </cell>
        </row>
        <row r="236">
          <cell r="C236">
            <v>42591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 t="str">
            <v/>
          </cell>
          <cell r="P236">
            <v>0</v>
          </cell>
          <cell r="Q236" t="str">
            <v/>
          </cell>
          <cell r="R236" t="str">
            <v/>
          </cell>
          <cell r="S236" t="str">
            <v/>
          </cell>
          <cell r="T236" t="str">
            <v/>
          </cell>
          <cell r="U236" t="str">
            <v/>
          </cell>
        </row>
        <row r="237">
          <cell r="C237">
            <v>42592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 t="str">
            <v/>
          </cell>
          <cell r="P237">
            <v>0</v>
          </cell>
          <cell r="Q237" t="str">
            <v/>
          </cell>
          <cell r="R237" t="str">
            <v/>
          </cell>
          <cell r="S237" t="str">
            <v/>
          </cell>
          <cell r="T237" t="str">
            <v/>
          </cell>
          <cell r="U237" t="str">
            <v/>
          </cell>
        </row>
        <row r="238">
          <cell r="C238">
            <v>42593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 t="str">
            <v/>
          </cell>
          <cell r="P238">
            <v>0</v>
          </cell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U238" t="str">
            <v/>
          </cell>
        </row>
        <row r="239">
          <cell r="C239">
            <v>42594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 t="str">
            <v/>
          </cell>
          <cell r="P239">
            <v>0</v>
          </cell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U239" t="str">
            <v/>
          </cell>
        </row>
        <row r="240">
          <cell r="C240">
            <v>42595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 t="str">
            <v/>
          </cell>
          <cell r="P240">
            <v>0</v>
          </cell>
          <cell r="Q240" t="str">
            <v/>
          </cell>
          <cell r="R240" t="str">
            <v/>
          </cell>
          <cell r="S240" t="str">
            <v/>
          </cell>
          <cell r="T240" t="str">
            <v/>
          </cell>
          <cell r="U240" t="str">
            <v/>
          </cell>
        </row>
        <row r="241">
          <cell r="C241">
            <v>42596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 t="str">
            <v/>
          </cell>
          <cell r="P241">
            <v>0</v>
          </cell>
          <cell r="Q241" t="str">
            <v/>
          </cell>
          <cell r="R241" t="str">
            <v/>
          </cell>
          <cell r="S241" t="str">
            <v/>
          </cell>
          <cell r="T241" t="str">
            <v/>
          </cell>
          <cell r="U241" t="str">
            <v/>
          </cell>
        </row>
        <row r="242">
          <cell r="C242">
            <v>42597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 t="str">
            <v/>
          </cell>
          <cell r="P242">
            <v>0</v>
          </cell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U242" t="str">
            <v/>
          </cell>
        </row>
        <row r="243">
          <cell r="C243">
            <v>42598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 t="str">
            <v/>
          </cell>
          <cell r="P243">
            <v>0</v>
          </cell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U243" t="str">
            <v/>
          </cell>
        </row>
        <row r="244">
          <cell r="C244">
            <v>42599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 t="str">
            <v/>
          </cell>
          <cell r="P244">
            <v>0</v>
          </cell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U244" t="str">
            <v/>
          </cell>
        </row>
        <row r="245">
          <cell r="C245">
            <v>42600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 t="str">
            <v/>
          </cell>
          <cell r="P245">
            <v>0</v>
          </cell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U245" t="str">
            <v/>
          </cell>
        </row>
        <row r="246">
          <cell r="C246">
            <v>42601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 t="str">
            <v/>
          </cell>
          <cell r="P246">
            <v>0</v>
          </cell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U246" t="str">
            <v/>
          </cell>
        </row>
        <row r="247">
          <cell r="C247">
            <v>42602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 t="str">
            <v/>
          </cell>
          <cell r="P247">
            <v>0</v>
          </cell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U247" t="str">
            <v/>
          </cell>
        </row>
        <row r="248">
          <cell r="C248">
            <v>42603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 t="str">
            <v/>
          </cell>
          <cell r="P248">
            <v>0</v>
          </cell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U248" t="str">
            <v/>
          </cell>
        </row>
        <row r="249">
          <cell r="C249">
            <v>42604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 t="str">
            <v/>
          </cell>
          <cell r="P249">
            <v>0</v>
          </cell>
          <cell r="Q249" t="str">
            <v/>
          </cell>
          <cell r="R249" t="str">
            <v/>
          </cell>
          <cell r="S249" t="str">
            <v/>
          </cell>
          <cell r="T249" t="str">
            <v/>
          </cell>
          <cell r="U249" t="str">
            <v/>
          </cell>
        </row>
        <row r="250">
          <cell r="C250">
            <v>42605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 t="str">
            <v/>
          </cell>
          <cell r="P250">
            <v>0</v>
          </cell>
          <cell r="Q250" t="str">
            <v/>
          </cell>
          <cell r="R250" t="str">
            <v/>
          </cell>
          <cell r="S250" t="str">
            <v/>
          </cell>
          <cell r="T250" t="str">
            <v/>
          </cell>
          <cell r="U250" t="str">
            <v/>
          </cell>
        </row>
        <row r="251">
          <cell r="C251">
            <v>42606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 t="str">
            <v/>
          </cell>
          <cell r="P251">
            <v>0</v>
          </cell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U251" t="str">
            <v/>
          </cell>
        </row>
        <row r="252">
          <cell r="C252">
            <v>42607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 t="str">
            <v/>
          </cell>
          <cell r="P252">
            <v>0</v>
          </cell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U252" t="str">
            <v/>
          </cell>
        </row>
        <row r="253">
          <cell r="C253">
            <v>42608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 t="str">
            <v/>
          </cell>
          <cell r="P253">
            <v>0</v>
          </cell>
          <cell r="Q253" t="str">
            <v/>
          </cell>
          <cell r="R253" t="str">
            <v/>
          </cell>
          <cell r="S253" t="str">
            <v/>
          </cell>
          <cell r="T253" t="str">
            <v/>
          </cell>
          <cell r="U253" t="str">
            <v/>
          </cell>
        </row>
        <row r="254">
          <cell r="C254">
            <v>42609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 t="str">
            <v/>
          </cell>
          <cell r="P254">
            <v>0</v>
          </cell>
          <cell r="Q254" t="str">
            <v/>
          </cell>
          <cell r="R254" t="str">
            <v/>
          </cell>
          <cell r="S254" t="str">
            <v/>
          </cell>
          <cell r="T254" t="str">
            <v/>
          </cell>
          <cell r="U254" t="str">
            <v/>
          </cell>
        </row>
        <row r="255">
          <cell r="C255">
            <v>42610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 t="str">
            <v/>
          </cell>
          <cell r="P255">
            <v>0</v>
          </cell>
          <cell r="Q255" t="str">
            <v/>
          </cell>
          <cell r="R255" t="str">
            <v/>
          </cell>
          <cell r="S255" t="str">
            <v/>
          </cell>
          <cell r="T255" t="str">
            <v/>
          </cell>
          <cell r="U255" t="str">
            <v/>
          </cell>
        </row>
        <row r="256">
          <cell r="C256">
            <v>42611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 t="str">
            <v/>
          </cell>
          <cell r="P256">
            <v>0</v>
          </cell>
          <cell r="Q256" t="str">
            <v/>
          </cell>
          <cell r="R256" t="str">
            <v/>
          </cell>
          <cell r="S256" t="str">
            <v/>
          </cell>
          <cell r="T256" t="str">
            <v/>
          </cell>
          <cell r="U256" t="str">
            <v/>
          </cell>
        </row>
        <row r="257">
          <cell r="C257">
            <v>42612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 t="str">
            <v/>
          </cell>
          <cell r="P257">
            <v>0</v>
          </cell>
          <cell r="Q257" t="str">
            <v/>
          </cell>
          <cell r="R257" t="str">
            <v/>
          </cell>
          <cell r="S257" t="str">
            <v/>
          </cell>
          <cell r="T257" t="str">
            <v/>
          </cell>
          <cell r="U257" t="str">
            <v/>
          </cell>
        </row>
        <row r="258">
          <cell r="C258">
            <v>42613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 t="str">
            <v/>
          </cell>
          <cell r="P258">
            <v>0</v>
          </cell>
          <cell r="Q258" t="str">
            <v/>
          </cell>
          <cell r="R258" t="str">
            <v/>
          </cell>
          <cell r="S258" t="str">
            <v/>
          </cell>
          <cell r="T258" t="str">
            <v/>
          </cell>
          <cell r="U258" t="str">
            <v/>
          </cell>
        </row>
        <row r="259">
          <cell r="C259">
            <v>42614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 t="str">
            <v/>
          </cell>
          <cell r="P259">
            <v>0</v>
          </cell>
          <cell r="Q259" t="str">
            <v/>
          </cell>
          <cell r="R259" t="str">
            <v/>
          </cell>
          <cell r="S259" t="str">
            <v/>
          </cell>
          <cell r="T259" t="str">
            <v/>
          </cell>
          <cell r="U259" t="str">
            <v/>
          </cell>
        </row>
        <row r="260">
          <cell r="C260">
            <v>42615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 t="str">
            <v/>
          </cell>
          <cell r="P260">
            <v>0</v>
          </cell>
          <cell r="Q260" t="str">
            <v/>
          </cell>
          <cell r="R260" t="str">
            <v/>
          </cell>
          <cell r="S260" t="str">
            <v/>
          </cell>
          <cell r="T260" t="str">
            <v/>
          </cell>
          <cell r="U260" t="str">
            <v/>
          </cell>
        </row>
        <row r="261">
          <cell r="C261">
            <v>42616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 t="str">
            <v/>
          </cell>
          <cell r="P261">
            <v>0</v>
          </cell>
          <cell r="Q261" t="str">
            <v/>
          </cell>
          <cell r="R261" t="str">
            <v/>
          </cell>
          <cell r="S261" t="str">
            <v/>
          </cell>
          <cell r="T261" t="str">
            <v/>
          </cell>
          <cell r="U261" t="str">
            <v/>
          </cell>
        </row>
        <row r="262">
          <cell r="C262">
            <v>42617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 t="str">
            <v/>
          </cell>
          <cell r="P262">
            <v>0</v>
          </cell>
          <cell r="Q262" t="str">
            <v/>
          </cell>
          <cell r="R262" t="str">
            <v/>
          </cell>
          <cell r="S262" t="str">
            <v/>
          </cell>
          <cell r="T262" t="str">
            <v/>
          </cell>
          <cell r="U262" t="str">
            <v/>
          </cell>
        </row>
        <row r="263">
          <cell r="C263">
            <v>42618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 t="str">
            <v/>
          </cell>
          <cell r="P263">
            <v>0</v>
          </cell>
          <cell r="Q263" t="str">
            <v/>
          </cell>
          <cell r="R263" t="str">
            <v/>
          </cell>
          <cell r="S263" t="str">
            <v/>
          </cell>
          <cell r="T263" t="str">
            <v/>
          </cell>
          <cell r="U263" t="str">
            <v/>
          </cell>
        </row>
        <row r="264">
          <cell r="C264">
            <v>42619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 t="str">
            <v/>
          </cell>
          <cell r="P264">
            <v>0</v>
          </cell>
          <cell r="Q264" t="str">
            <v/>
          </cell>
          <cell r="R264" t="str">
            <v/>
          </cell>
          <cell r="S264" t="str">
            <v/>
          </cell>
          <cell r="T264" t="str">
            <v/>
          </cell>
          <cell r="U264" t="str">
            <v/>
          </cell>
        </row>
        <row r="265">
          <cell r="C265">
            <v>42620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 t="str">
            <v/>
          </cell>
          <cell r="P265">
            <v>0</v>
          </cell>
          <cell r="Q265" t="str">
            <v/>
          </cell>
          <cell r="R265" t="str">
            <v/>
          </cell>
          <cell r="S265" t="str">
            <v/>
          </cell>
          <cell r="T265" t="str">
            <v/>
          </cell>
          <cell r="U265" t="str">
            <v/>
          </cell>
        </row>
        <row r="266">
          <cell r="C266">
            <v>42621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 t="str">
            <v/>
          </cell>
          <cell r="P266">
            <v>0</v>
          </cell>
          <cell r="Q266" t="str">
            <v/>
          </cell>
          <cell r="R266" t="str">
            <v/>
          </cell>
          <cell r="S266" t="str">
            <v/>
          </cell>
          <cell r="T266" t="str">
            <v/>
          </cell>
          <cell r="U266" t="str">
            <v/>
          </cell>
        </row>
        <row r="267">
          <cell r="C267">
            <v>42622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 t="str">
            <v/>
          </cell>
          <cell r="P267">
            <v>0</v>
          </cell>
          <cell r="Q267" t="str">
            <v/>
          </cell>
          <cell r="R267" t="str">
            <v/>
          </cell>
          <cell r="S267" t="str">
            <v/>
          </cell>
          <cell r="T267" t="str">
            <v/>
          </cell>
          <cell r="U267" t="str">
            <v/>
          </cell>
        </row>
        <row r="268">
          <cell r="C268">
            <v>42623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 t="str">
            <v/>
          </cell>
          <cell r="P268">
            <v>0</v>
          </cell>
          <cell r="Q268" t="str">
            <v/>
          </cell>
          <cell r="R268" t="str">
            <v/>
          </cell>
          <cell r="S268" t="str">
            <v/>
          </cell>
          <cell r="T268" t="str">
            <v/>
          </cell>
          <cell r="U268" t="str">
            <v/>
          </cell>
        </row>
        <row r="269">
          <cell r="C269">
            <v>42624</v>
          </cell>
          <cell r="D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 t="str">
            <v/>
          </cell>
          <cell r="P269">
            <v>0</v>
          </cell>
          <cell r="Q269" t="str">
            <v/>
          </cell>
          <cell r="R269" t="str">
            <v/>
          </cell>
          <cell r="S269" t="str">
            <v/>
          </cell>
          <cell r="T269" t="str">
            <v/>
          </cell>
          <cell r="U269" t="str">
            <v/>
          </cell>
        </row>
        <row r="270">
          <cell r="C270">
            <v>42625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 t="str">
            <v/>
          </cell>
          <cell r="P270">
            <v>0</v>
          </cell>
          <cell r="Q270" t="str">
            <v/>
          </cell>
          <cell r="R270" t="str">
            <v/>
          </cell>
          <cell r="S270" t="str">
            <v/>
          </cell>
          <cell r="T270" t="str">
            <v/>
          </cell>
          <cell r="U270" t="str">
            <v/>
          </cell>
        </row>
        <row r="271">
          <cell r="C271">
            <v>42626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 t="str">
            <v/>
          </cell>
          <cell r="P271">
            <v>0</v>
          </cell>
          <cell r="Q271" t="str">
            <v/>
          </cell>
          <cell r="R271" t="str">
            <v/>
          </cell>
          <cell r="S271" t="str">
            <v/>
          </cell>
          <cell r="T271" t="str">
            <v/>
          </cell>
          <cell r="U271" t="str">
            <v/>
          </cell>
        </row>
        <row r="272">
          <cell r="C272">
            <v>42627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 t="str">
            <v/>
          </cell>
          <cell r="P272">
            <v>0</v>
          </cell>
          <cell r="Q272" t="str">
            <v/>
          </cell>
          <cell r="R272" t="str">
            <v/>
          </cell>
          <cell r="S272" t="str">
            <v/>
          </cell>
          <cell r="T272" t="str">
            <v/>
          </cell>
          <cell r="U272" t="str">
            <v/>
          </cell>
        </row>
        <row r="273">
          <cell r="C273">
            <v>42628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 t="str">
            <v/>
          </cell>
          <cell r="P273">
            <v>0</v>
          </cell>
          <cell r="Q273" t="str">
            <v/>
          </cell>
          <cell r="R273" t="str">
            <v/>
          </cell>
          <cell r="S273" t="str">
            <v/>
          </cell>
          <cell r="T273" t="str">
            <v/>
          </cell>
          <cell r="U273" t="str">
            <v/>
          </cell>
        </row>
        <row r="274">
          <cell r="C274">
            <v>42629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 t="str">
            <v/>
          </cell>
          <cell r="P274">
            <v>0</v>
          </cell>
          <cell r="Q274" t="str">
            <v/>
          </cell>
          <cell r="R274" t="str">
            <v/>
          </cell>
          <cell r="S274" t="str">
            <v/>
          </cell>
          <cell r="T274" t="str">
            <v/>
          </cell>
          <cell r="U274" t="str">
            <v/>
          </cell>
        </row>
        <row r="275">
          <cell r="C275">
            <v>42630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 t="str">
            <v/>
          </cell>
          <cell r="P275">
            <v>0</v>
          </cell>
          <cell r="Q275" t="str">
            <v/>
          </cell>
          <cell r="R275" t="str">
            <v/>
          </cell>
          <cell r="S275" t="str">
            <v/>
          </cell>
          <cell r="T275" t="str">
            <v/>
          </cell>
          <cell r="U275" t="str">
            <v/>
          </cell>
        </row>
        <row r="276">
          <cell r="C276">
            <v>42631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 t="str">
            <v/>
          </cell>
          <cell r="P276">
            <v>0</v>
          </cell>
          <cell r="Q276" t="str">
            <v/>
          </cell>
          <cell r="R276" t="str">
            <v/>
          </cell>
          <cell r="S276" t="str">
            <v/>
          </cell>
          <cell r="T276" t="str">
            <v/>
          </cell>
          <cell r="U276" t="str">
            <v/>
          </cell>
        </row>
        <row r="277">
          <cell r="C277">
            <v>42632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 t="str">
            <v/>
          </cell>
          <cell r="P277">
            <v>0</v>
          </cell>
          <cell r="Q277" t="str">
            <v/>
          </cell>
          <cell r="R277" t="str">
            <v/>
          </cell>
          <cell r="S277" t="str">
            <v/>
          </cell>
          <cell r="T277" t="str">
            <v/>
          </cell>
          <cell r="U277" t="str">
            <v/>
          </cell>
        </row>
        <row r="278">
          <cell r="C278">
            <v>42633</v>
          </cell>
          <cell r="D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 t="str">
            <v/>
          </cell>
          <cell r="P278">
            <v>0</v>
          </cell>
          <cell r="Q278" t="str">
            <v/>
          </cell>
          <cell r="R278" t="str">
            <v/>
          </cell>
          <cell r="S278" t="str">
            <v/>
          </cell>
          <cell r="T278" t="str">
            <v/>
          </cell>
          <cell r="U278" t="str">
            <v/>
          </cell>
        </row>
        <row r="279">
          <cell r="C279">
            <v>42634</v>
          </cell>
          <cell r="D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 t="str">
            <v/>
          </cell>
          <cell r="P279">
            <v>0</v>
          </cell>
          <cell r="Q279" t="str">
            <v/>
          </cell>
          <cell r="R279" t="str">
            <v/>
          </cell>
          <cell r="S279" t="str">
            <v/>
          </cell>
          <cell r="T279" t="str">
            <v/>
          </cell>
          <cell r="U279" t="str">
            <v/>
          </cell>
        </row>
        <row r="280">
          <cell r="C280">
            <v>42635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 t="str">
            <v/>
          </cell>
          <cell r="P280">
            <v>0</v>
          </cell>
          <cell r="Q280" t="str">
            <v/>
          </cell>
          <cell r="R280" t="str">
            <v/>
          </cell>
          <cell r="S280" t="str">
            <v/>
          </cell>
          <cell r="T280" t="str">
            <v/>
          </cell>
          <cell r="U280" t="str">
            <v/>
          </cell>
        </row>
        <row r="281">
          <cell r="C281">
            <v>42636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 t="str">
            <v/>
          </cell>
          <cell r="P281">
            <v>0</v>
          </cell>
          <cell r="Q281" t="str">
            <v/>
          </cell>
          <cell r="R281" t="str">
            <v/>
          </cell>
          <cell r="S281" t="str">
            <v/>
          </cell>
          <cell r="T281" t="str">
            <v/>
          </cell>
          <cell r="U281" t="str">
            <v/>
          </cell>
        </row>
        <row r="282">
          <cell r="C282">
            <v>42637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 t="str">
            <v/>
          </cell>
          <cell r="P282">
            <v>0</v>
          </cell>
          <cell r="Q282" t="str">
            <v/>
          </cell>
          <cell r="R282" t="str">
            <v/>
          </cell>
          <cell r="S282" t="str">
            <v/>
          </cell>
          <cell r="T282" t="str">
            <v/>
          </cell>
          <cell r="U282" t="str">
            <v/>
          </cell>
        </row>
        <row r="283">
          <cell r="C283">
            <v>42638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 t="str">
            <v/>
          </cell>
          <cell r="P283">
            <v>0</v>
          </cell>
          <cell r="Q283" t="str">
            <v/>
          </cell>
          <cell r="R283" t="str">
            <v/>
          </cell>
          <cell r="S283" t="str">
            <v/>
          </cell>
          <cell r="T283" t="str">
            <v/>
          </cell>
          <cell r="U283" t="str">
            <v/>
          </cell>
        </row>
        <row r="284">
          <cell r="C284">
            <v>42639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 t="str">
            <v/>
          </cell>
          <cell r="P284">
            <v>0</v>
          </cell>
          <cell r="Q284" t="str">
            <v/>
          </cell>
          <cell r="R284" t="str">
            <v/>
          </cell>
          <cell r="S284" t="str">
            <v/>
          </cell>
          <cell r="T284" t="str">
            <v/>
          </cell>
          <cell r="U284" t="str">
            <v/>
          </cell>
        </row>
        <row r="285">
          <cell r="C285">
            <v>42640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 t="str">
            <v/>
          </cell>
          <cell r="P285">
            <v>0</v>
          </cell>
          <cell r="Q285" t="str">
            <v/>
          </cell>
          <cell r="R285" t="str">
            <v/>
          </cell>
          <cell r="S285" t="str">
            <v/>
          </cell>
          <cell r="T285" t="str">
            <v/>
          </cell>
          <cell r="U285" t="str">
            <v/>
          </cell>
        </row>
        <row r="286">
          <cell r="C286">
            <v>42641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 t="str">
            <v/>
          </cell>
          <cell r="P286">
            <v>0</v>
          </cell>
          <cell r="Q286" t="str">
            <v/>
          </cell>
          <cell r="R286" t="str">
            <v/>
          </cell>
          <cell r="S286" t="str">
            <v/>
          </cell>
          <cell r="T286" t="str">
            <v/>
          </cell>
          <cell r="U286" t="str">
            <v/>
          </cell>
        </row>
        <row r="287">
          <cell r="C287">
            <v>42642</v>
          </cell>
          <cell r="D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 t="str">
            <v/>
          </cell>
          <cell r="P287">
            <v>0</v>
          </cell>
          <cell r="Q287" t="str">
            <v/>
          </cell>
          <cell r="R287" t="str">
            <v/>
          </cell>
          <cell r="S287" t="str">
            <v/>
          </cell>
          <cell r="T287" t="str">
            <v/>
          </cell>
          <cell r="U287" t="str">
            <v/>
          </cell>
        </row>
        <row r="288">
          <cell r="C288">
            <v>42643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 t="str">
            <v/>
          </cell>
          <cell r="P288">
            <v>0</v>
          </cell>
          <cell r="Q288" t="str">
            <v/>
          </cell>
          <cell r="R288" t="str">
            <v/>
          </cell>
          <cell r="S288" t="str">
            <v/>
          </cell>
          <cell r="T288" t="str">
            <v/>
          </cell>
          <cell r="U288" t="str">
            <v/>
          </cell>
        </row>
        <row r="289">
          <cell r="C289">
            <v>42644</v>
          </cell>
          <cell r="D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 t="str">
            <v/>
          </cell>
          <cell r="P289">
            <v>0</v>
          </cell>
          <cell r="Q289" t="str">
            <v/>
          </cell>
          <cell r="R289" t="str">
            <v/>
          </cell>
          <cell r="S289" t="str">
            <v/>
          </cell>
          <cell r="T289" t="str">
            <v/>
          </cell>
          <cell r="U289" t="str">
            <v/>
          </cell>
        </row>
        <row r="290">
          <cell r="C290">
            <v>42645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 t="str">
            <v/>
          </cell>
          <cell r="P290">
            <v>0</v>
          </cell>
          <cell r="Q290" t="str">
            <v/>
          </cell>
          <cell r="R290" t="str">
            <v/>
          </cell>
          <cell r="S290" t="str">
            <v/>
          </cell>
          <cell r="T290" t="str">
            <v/>
          </cell>
          <cell r="U290" t="str">
            <v/>
          </cell>
        </row>
        <row r="291">
          <cell r="C291">
            <v>42646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 t="str">
            <v/>
          </cell>
          <cell r="P291">
            <v>0</v>
          </cell>
          <cell r="Q291" t="str">
            <v/>
          </cell>
          <cell r="R291" t="str">
            <v/>
          </cell>
          <cell r="S291" t="str">
            <v/>
          </cell>
          <cell r="T291" t="str">
            <v/>
          </cell>
          <cell r="U291" t="str">
            <v/>
          </cell>
        </row>
        <row r="292">
          <cell r="C292">
            <v>42647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 t="str">
            <v/>
          </cell>
          <cell r="P292">
            <v>0</v>
          </cell>
          <cell r="Q292" t="str">
            <v/>
          </cell>
          <cell r="R292" t="str">
            <v/>
          </cell>
          <cell r="S292" t="str">
            <v/>
          </cell>
          <cell r="T292" t="str">
            <v/>
          </cell>
          <cell r="U292" t="str">
            <v/>
          </cell>
        </row>
        <row r="293">
          <cell r="C293">
            <v>42648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 t="str">
            <v/>
          </cell>
          <cell r="P293">
            <v>0</v>
          </cell>
          <cell r="Q293" t="str">
            <v/>
          </cell>
          <cell r="R293" t="str">
            <v/>
          </cell>
          <cell r="S293" t="str">
            <v/>
          </cell>
          <cell r="T293" t="str">
            <v/>
          </cell>
          <cell r="U293" t="str">
            <v/>
          </cell>
        </row>
        <row r="294">
          <cell r="C294">
            <v>42649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 t="str">
            <v/>
          </cell>
          <cell r="P294">
            <v>0</v>
          </cell>
          <cell r="Q294" t="str">
            <v/>
          </cell>
          <cell r="R294" t="str">
            <v/>
          </cell>
          <cell r="S294" t="str">
            <v/>
          </cell>
          <cell r="T294" t="str">
            <v/>
          </cell>
          <cell r="U294" t="str">
            <v/>
          </cell>
        </row>
        <row r="295">
          <cell r="C295">
            <v>42650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 t="str">
            <v/>
          </cell>
          <cell r="P295">
            <v>0</v>
          </cell>
          <cell r="Q295" t="str">
            <v/>
          </cell>
          <cell r="R295" t="str">
            <v/>
          </cell>
          <cell r="S295" t="str">
            <v/>
          </cell>
          <cell r="T295" t="str">
            <v/>
          </cell>
          <cell r="U295" t="str">
            <v/>
          </cell>
        </row>
        <row r="296">
          <cell r="C296">
            <v>42651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 t="str">
            <v/>
          </cell>
          <cell r="P296">
            <v>0</v>
          </cell>
          <cell r="Q296" t="str">
            <v/>
          </cell>
          <cell r="R296" t="str">
            <v/>
          </cell>
          <cell r="S296" t="str">
            <v/>
          </cell>
          <cell r="T296" t="str">
            <v/>
          </cell>
          <cell r="U296" t="str">
            <v/>
          </cell>
        </row>
        <row r="297">
          <cell r="C297">
            <v>42652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 t="str">
            <v/>
          </cell>
          <cell r="P297">
            <v>0</v>
          </cell>
          <cell r="Q297" t="str">
            <v/>
          </cell>
          <cell r="R297" t="str">
            <v/>
          </cell>
          <cell r="S297" t="str">
            <v/>
          </cell>
          <cell r="T297" t="str">
            <v/>
          </cell>
          <cell r="U297" t="str">
            <v/>
          </cell>
        </row>
        <row r="298">
          <cell r="C298">
            <v>42653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 t="str">
            <v/>
          </cell>
          <cell r="P298">
            <v>0</v>
          </cell>
          <cell r="Q298" t="str">
            <v/>
          </cell>
          <cell r="R298" t="str">
            <v/>
          </cell>
          <cell r="S298" t="str">
            <v/>
          </cell>
          <cell r="T298" t="str">
            <v/>
          </cell>
          <cell r="U298" t="str">
            <v/>
          </cell>
        </row>
        <row r="299">
          <cell r="C299">
            <v>42654</v>
          </cell>
          <cell r="D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 t="str">
            <v/>
          </cell>
          <cell r="P299">
            <v>0</v>
          </cell>
          <cell r="Q299" t="str">
            <v/>
          </cell>
          <cell r="R299" t="str">
            <v/>
          </cell>
          <cell r="S299" t="str">
            <v/>
          </cell>
          <cell r="T299" t="str">
            <v/>
          </cell>
          <cell r="U299" t="str">
            <v/>
          </cell>
        </row>
        <row r="300">
          <cell r="C300">
            <v>42655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 t="str">
            <v/>
          </cell>
          <cell r="P300">
            <v>0</v>
          </cell>
          <cell r="Q300" t="str">
            <v/>
          </cell>
          <cell r="R300" t="str">
            <v/>
          </cell>
          <cell r="S300" t="str">
            <v/>
          </cell>
          <cell r="T300" t="str">
            <v/>
          </cell>
          <cell r="U300" t="str">
            <v/>
          </cell>
        </row>
        <row r="301">
          <cell r="C301">
            <v>42656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 t="str">
            <v/>
          </cell>
          <cell r="P301">
            <v>0</v>
          </cell>
          <cell r="Q301" t="str">
            <v/>
          </cell>
          <cell r="R301" t="str">
            <v/>
          </cell>
          <cell r="S301" t="str">
            <v/>
          </cell>
          <cell r="T301" t="str">
            <v/>
          </cell>
          <cell r="U301" t="str">
            <v/>
          </cell>
        </row>
        <row r="302">
          <cell r="C302">
            <v>42657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 t="str">
            <v/>
          </cell>
          <cell r="P302">
            <v>0</v>
          </cell>
          <cell r="Q302" t="str">
            <v/>
          </cell>
          <cell r="R302" t="str">
            <v/>
          </cell>
          <cell r="S302" t="str">
            <v/>
          </cell>
          <cell r="T302" t="str">
            <v/>
          </cell>
          <cell r="U302" t="str">
            <v/>
          </cell>
        </row>
        <row r="303">
          <cell r="C303">
            <v>42658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 t="str">
            <v/>
          </cell>
          <cell r="P303">
            <v>0</v>
          </cell>
          <cell r="Q303" t="str">
            <v/>
          </cell>
          <cell r="R303" t="str">
            <v/>
          </cell>
          <cell r="S303" t="str">
            <v/>
          </cell>
          <cell r="T303" t="str">
            <v/>
          </cell>
          <cell r="U303" t="str">
            <v/>
          </cell>
        </row>
        <row r="304">
          <cell r="C304">
            <v>42659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 t="str">
            <v/>
          </cell>
          <cell r="P304">
            <v>0</v>
          </cell>
          <cell r="Q304" t="str">
            <v/>
          </cell>
          <cell r="R304" t="str">
            <v/>
          </cell>
          <cell r="S304" t="str">
            <v/>
          </cell>
          <cell r="T304" t="str">
            <v/>
          </cell>
          <cell r="U304" t="str">
            <v/>
          </cell>
        </row>
        <row r="305">
          <cell r="C305">
            <v>42660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 t="str">
            <v/>
          </cell>
          <cell r="P305">
            <v>0</v>
          </cell>
          <cell r="Q305" t="str">
            <v/>
          </cell>
          <cell r="R305" t="str">
            <v/>
          </cell>
          <cell r="S305" t="str">
            <v/>
          </cell>
          <cell r="T305" t="str">
            <v/>
          </cell>
          <cell r="U305" t="str">
            <v/>
          </cell>
        </row>
        <row r="306">
          <cell r="C306">
            <v>42661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 t="str">
            <v/>
          </cell>
          <cell r="P306">
            <v>0</v>
          </cell>
          <cell r="Q306" t="str">
            <v/>
          </cell>
          <cell r="R306" t="str">
            <v/>
          </cell>
          <cell r="S306" t="str">
            <v/>
          </cell>
          <cell r="T306" t="str">
            <v/>
          </cell>
          <cell r="U306" t="str">
            <v/>
          </cell>
        </row>
        <row r="307">
          <cell r="C307">
            <v>42662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 t="str">
            <v/>
          </cell>
          <cell r="P307">
            <v>0</v>
          </cell>
          <cell r="Q307" t="str">
            <v/>
          </cell>
          <cell r="R307" t="str">
            <v/>
          </cell>
          <cell r="S307" t="str">
            <v/>
          </cell>
          <cell r="T307" t="str">
            <v/>
          </cell>
          <cell r="U307" t="str">
            <v/>
          </cell>
        </row>
        <row r="308">
          <cell r="C308">
            <v>42663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 t="str">
            <v/>
          </cell>
          <cell r="P308">
            <v>0</v>
          </cell>
          <cell r="Q308" t="str">
            <v/>
          </cell>
          <cell r="R308" t="str">
            <v/>
          </cell>
          <cell r="S308" t="str">
            <v/>
          </cell>
          <cell r="T308" t="str">
            <v/>
          </cell>
          <cell r="U308" t="str">
            <v/>
          </cell>
        </row>
        <row r="309">
          <cell r="C309">
            <v>42664</v>
          </cell>
          <cell r="D309">
            <v>0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 t="str">
            <v/>
          </cell>
          <cell r="P309">
            <v>0</v>
          </cell>
          <cell r="Q309" t="str">
            <v/>
          </cell>
          <cell r="R309" t="str">
            <v/>
          </cell>
          <cell r="S309" t="str">
            <v/>
          </cell>
          <cell r="T309" t="str">
            <v/>
          </cell>
          <cell r="U309" t="str">
            <v/>
          </cell>
        </row>
        <row r="310">
          <cell r="C310">
            <v>42665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 t="str">
            <v/>
          </cell>
          <cell r="P310">
            <v>0</v>
          </cell>
          <cell r="Q310" t="str">
            <v/>
          </cell>
          <cell r="R310" t="str">
            <v/>
          </cell>
          <cell r="S310" t="str">
            <v/>
          </cell>
          <cell r="T310" t="str">
            <v/>
          </cell>
          <cell r="U310" t="str">
            <v/>
          </cell>
        </row>
        <row r="311">
          <cell r="C311">
            <v>42666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 t="str">
            <v/>
          </cell>
          <cell r="P311">
            <v>0</v>
          </cell>
          <cell r="Q311" t="str">
            <v/>
          </cell>
          <cell r="R311" t="str">
            <v/>
          </cell>
          <cell r="S311" t="str">
            <v/>
          </cell>
          <cell r="T311" t="str">
            <v/>
          </cell>
          <cell r="U311" t="str">
            <v/>
          </cell>
        </row>
        <row r="312">
          <cell r="C312">
            <v>42667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 t="str">
            <v/>
          </cell>
          <cell r="P312">
            <v>0</v>
          </cell>
          <cell r="Q312" t="str">
            <v/>
          </cell>
          <cell r="R312" t="str">
            <v/>
          </cell>
          <cell r="S312" t="str">
            <v/>
          </cell>
          <cell r="T312" t="str">
            <v/>
          </cell>
          <cell r="U312" t="str">
            <v/>
          </cell>
        </row>
        <row r="313">
          <cell r="C313">
            <v>42668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 t="str">
            <v/>
          </cell>
          <cell r="P313">
            <v>0</v>
          </cell>
          <cell r="Q313" t="str">
            <v/>
          </cell>
          <cell r="R313" t="str">
            <v/>
          </cell>
          <cell r="S313" t="str">
            <v/>
          </cell>
          <cell r="T313" t="str">
            <v/>
          </cell>
          <cell r="U313" t="str">
            <v/>
          </cell>
        </row>
        <row r="314">
          <cell r="C314">
            <v>42669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 t="str">
            <v/>
          </cell>
          <cell r="P314">
            <v>0</v>
          </cell>
          <cell r="Q314" t="str">
            <v/>
          </cell>
          <cell r="R314" t="str">
            <v/>
          </cell>
          <cell r="S314" t="str">
            <v/>
          </cell>
          <cell r="T314" t="str">
            <v/>
          </cell>
          <cell r="U314" t="str">
            <v/>
          </cell>
        </row>
        <row r="315">
          <cell r="C315">
            <v>42670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 t="str">
            <v/>
          </cell>
          <cell r="P315">
            <v>0</v>
          </cell>
          <cell r="Q315" t="str">
            <v/>
          </cell>
          <cell r="R315" t="str">
            <v/>
          </cell>
          <cell r="S315" t="str">
            <v/>
          </cell>
          <cell r="T315" t="str">
            <v/>
          </cell>
          <cell r="U315" t="str">
            <v/>
          </cell>
        </row>
        <row r="316">
          <cell r="C316">
            <v>42671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 t="str">
            <v/>
          </cell>
          <cell r="P316">
            <v>0</v>
          </cell>
          <cell r="Q316" t="str">
            <v/>
          </cell>
          <cell r="R316" t="str">
            <v/>
          </cell>
          <cell r="S316" t="str">
            <v/>
          </cell>
          <cell r="T316" t="str">
            <v/>
          </cell>
          <cell r="U316" t="str">
            <v/>
          </cell>
        </row>
        <row r="317">
          <cell r="C317">
            <v>42672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 t="str">
            <v/>
          </cell>
          <cell r="P317">
            <v>0</v>
          </cell>
          <cell r="Q317" t="str">
            <v/>
          </cell>
          <cell r="R317" t="str">
            <v/>
          </cell>
          <cell r="S317" t="str">
            <v/>
          </cell>
          <cell r="T317" t="str">
            <v/>
          </cell>
          <cell r="U317" t="str">
            <v/>
          </cell>
        </row>
        <row r="318">
          <cell r="C318">
            <v>42673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 t="str">
            <v/>
          </cell>
          <cell r="P318">
            <v>0</v>
          </cell>
          <cell r="Q318" t="str">
            <v/>
          </cell>
          <cell r="R318" t="str">
            <v/>
          </cell>
          <cell r="S318" t="str">
            <v/>
          </cell>
          <cell r="T318" t="str">
            <v/>
          </cell>
          <cell r="U318" t="str">
            <v/>
          </cell>
        </row>
        <row r="319">
          <cell r="C319">
            <v>42674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 t="str">
            <v/>
          </cell>
          <cell r="P319">
            <v>0</v>
          </cell>
          <cell r="Q319" t="str">
            <v/>
          </cell>
          <cell r="R319" t="str">
            <v/>
          </cell>
          <cell r="S319" t="str">
            <v/>
          </cell>
          <cell r="T319" t="str">
            <v/>
          </cell>
          <cell r="U319" t="str">
            <v/>
          </cell>
        </row>
        <row r="320">
          <cell r="C320">
            <v>42675</v>
          </cell>
          <cell r="D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 t="str">
            <v/>
          </cell>
          <cell r="P320">
            <v>0</v>
          </cell>
          <cell r="Q320" t="str">
            <v/>
          </cell>
          <cell r="R320" t="str">
            <v/>
          </cell>
          <cell r="S320" t="str">
            <v/>
          </cell>
          <cell r="T320" t="str">
            <v/>
          </cell>
          <cell r="U320" t="str">
            <v/>
          </cell>
        </row>
        <row r="321">
          <cell r="C321">
            <v>42676</v>
          </cell>
          <cell r="D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 t="str">
            <v/>
          </cell>
          <cell r="P321">
            <v>0</v>
          </cell>
          <cell r="Q321" t="str">
            <v/>
          </cell>
          <cell r="R321" t="str">
            <v/>
          </cell>
          <cell r="S321" t="str">
            <v/>
          </cell>
          <cell r="T321" t="str">
            <v/>
          </cell>
          <cell r="U321" t="str">
            <v/>
          </cell>
        </row>
        <row r="322">
          <cell r="C322">
            <v>42677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 t="str">
            <v/>
          </cell>
          <cell r="P322">
            <v>0</v>
          </cell>
          <cell r="Q322" t="str">
            <v/>
          </cell>
          <cell r="R322" t="str">
            <v/>
          </cell>
          <cell r="S322" t="str">
            <v/>
          </cell>
          <cell r="T322" t="str">
            <v/>
          </cell>
          <cell r="U322" t="str">
            <v/>
          </cell>
        </row>
        <row r="323">
          <cell r="C323">
            <v>42678</v>
          </cell>
          <cell r="D323">
            <v>0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 t="str">
            <v/>
          </cell>
          <cell r="P323">
            <v>0</v>
          </cell>
          <cell r="Q323" t="str">
            <v/>
          </cell>
          <cell r="R323" t="str">
            <v/>
          </cell>
          <cell r="S323" t="str">
            <v/>
          </cell>
          <cell r="T323" t="str">
            <v/>
          </cell>
          <cell r="U323" t="str">
            <v/>
          </cell>
        </row>
        <row r="324">
          <cell r="C324">
            <v>42679</v>
          </cell>
          <cell r="D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 t="str">
            <v/>
          </cell>
          <cell r="P324">
            <v>0</v>
          </cell>
          <cell r="Q324" t="str">
            <v/>
          </cell>
          <cell r="R324" t="str">
            <v/>
          </cell>
          <cell r="S324" t="str">
            <v/>
          </cell>
          <cell r="T324" t="str">
            <v/>
          </cell>
          <cell r="U324" t="str">
            <v/>
          </cell>
        </row>
        <row r="325">
          <cell r="C325">
            <v>42680</v>
          </cell>
          <cell r="D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 t="str">
            <v/>
          </cell>
          <cell r="P325">
            <v>0</v>
          </cell>
          <cell r="Q325" t="str">
            <v/>
          </cell>
          <cell r="R325" t="str">
            <v/>
          </cell>
          <cell r="S325" t="str">
            <v/>
          </cell>
          <cell r="T325" t="str">
            <v/>
          </cell>
          <cell r="U325" t="str">
            <v/>
          </cell>
        </row>
        <row r="326">
          <cell r="C326">
            <v>42681</v>
          </cell>
          <cell r="D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 t="str">
            <v/>
          </cell>
          <cell r="P326">
            <v>0</v>
          </cell>
          <cell r="Q326" t="str">
            <v/>
          </cell>
          <cell r="R326" t="str">
            <v/>
          </cell>
          <cell r="S326" t="str">
            <v/>
          </cell>
          <cell r="T326" t="str">
            <v/>
          </cell>
          <cell r="U326" t="str">
            <v/>
          </cell>
        </row>
        <row r="327">
          <cell r="C327">
            <v>42682</v>
          </cell>
          <cell r="D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 t="str">
            <v/>
          </cell>
          <cell r="P327">
            <v>0</v>
          </cell>
          <cell r="Q327" t="str">
            <v/>
          </cell>
          <cell r="R327" t="str">
            <v/>
          </cell>
          <cell r="S327" t="str">
            <v/>
          </cell>
          <cell r="T327" t="str">
            <v/>
          </cell>
          <cell r="U327" t="str">
            <v/>
          </cell>
        </row>
        <row r="328">
          <cell r="C328">
            <v>42683</v>
          </cell>
          <cell r="D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 t="str">
            <v/>
          </cell>
          <cell r="P328">
            <v>0</v>
          </cell>
          <cell r="Q328" t="str">
            <v/>
          </cell>
          <cell r="R328" t="str">
            <v/>
          </cell>
          <cell r="S328" t="str">
            <v/>
          </cell>
          <cell r="T328" t="str">
            <v/>
          </cell>
          <cell r="U328" t="str">
            <v/>
          </cell>
        </row>
        <row r="329">
          <cell r="C329">
            <v>42684</v>
          </cell>
          <cell r="D329">
            <v>0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 t="str">
            <v/>
          </cell>
          <cell r="P329">
            <v>0</v>
          </cell>
          <cell r="Q329" t="str">
            <v/>
          </cell>
          <cell r="R329" t="str">
            <v/>
          </cell>
          <cell r="S329" t="str">
            <v/>
          </cell>
          <cell r="T329" t="str">
            <v/>
          </cell>
          <cell r="U329" t="str">
            <v/>
          </cell>
        </row>
        <row r="330">
          <cell r="C330">
            <v>42685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 t="str">
            <v/>
          </cell>
          <cell r="P330">
            <v>0</v>
          </cell>
          <cell r="Q330" t="str">
            <v/>
          </cell>
          <cell r="R330" t="str">
            <v/>
          </cell>
          <cell r="S330" t="str">
            <v/>
          </cell>
          <cell r="T330" t="str">
            <v/>
          </cell>
          <cell r="U330" t="str">
            <v/>
          </cell>
        </row>
        <row r="331">
          <cell r="C331">
            <v>42686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 t="str">
            <v/>
          </cell>
          <cell r="P331">
            <v>0</v>
          </cell>
          <cell r="Q331" t="str">
            <v/>
          </cell>
          <cell r="R331" t="str">
            <v/>
          </cell>
          <cell r="S331" t="str">
            <v/>
          </cell>
          <cell r="T331" t="str">
            <v/>
          </cell>
          <cell r="U331" t="str">
            <v/>
          </cell>
        </row>
        <row r="332">
          <cell r="C332">
            <v>42687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 t="str">
            <v/>
          </cell>
          <cell r="P332">
            <v>0</v>
          </cell>
          <cell r="Q332" t="str">
            <v/>
          </cell>
          <cell r="R332" t="str">
            <v/>
          </cell>
          <cell r="S332" t="str">
            <v/>
          </cell>
          <cell r="T332" t="str">
            <v/>
          </cell>
          <cell r="U332" t="str">
            <v/>
          </cell>
        </row>
        <row r="333">
          <cell r="C333">
            <v>42688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 t="str">
            <v/>
          </cell>
          <cell r="P333">
            <v>0</v>
          </cell>
          <cell r="Q333" t="str">
            <v/>
          </cell>
          <cell r="R333" t="str">
            <v/>
          </cell>
          <cell r="S333" t="str">
            <v/>
          </cell>
          <cell r="T333" t="str">
            <v/>
          </cell>
          <cell r="U333" t="str">
            <v/>
          </cell>
        </row>
        <row r="334">
          <cell r="C334">
            <v>42689</v>
          </cell>
          <cell r="D334">
            <v>0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 t="str">
            <v/>
          </cell>
          <cell r="P334">
            <v>0</v>
          </cell>
          <cell r="Q334" t="str">
            <v/>
          </cell>
          <cell r="R334" t="str">
            <v/>
          </cell>
          <cell r="S334" t="str">
            <v/>
          </cell>
          <cell r="T334" t="str">
            <v/>
          </cell>
          <cell r="U334" t="str">
            <v/>
          </cell>
        </row>
        <row r="335">
          <cell r="C335">
            <v>42690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 t="str">
            <v/>
          </cell>
          <cell r="P335">
            <v>0</v>
          </cell>
          <cell r="Q335" t="str">
            <v/>
          </cell>
          <cell r="R335" t="str">
            <v/>
          </cell>
          <cell r="S335" t="str">
            <v/>
          </cell>
          <cell r="T335" t="str">
            <v/>
          </cell>
          <cell r="U335" t="str">
            <v/>
          </cell>
        </row>
        <row r="336">
          <cell r="C336">
            <v>42691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 t="str">
            <v/>
          </cell>
          <cell r="P336">
            <v>0</v>
          </cell>
          <cell r="Q336" t="str">
            <v/>
          </cell>
          <cell r="R336" t="str">
            <v/>
          </cell>
          <cell r="S336" t="str">
            <v/>
          </cell>
          <cell r="T336" t="str">
            <v/>
          </cell>
          <cell r="U336" t="str">
            <v/>
          </cell>
        </row>
        <row r="337">
          <cell r="C337">
            <v>42692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 t="str">
            <v/>
          </cell>
          <cell r="P337">
            <v>0</v>
          </cell>
          <cell r="Q337" t="str">
            <v/>
          </cell>
          <cell r="R337" t="str">
            <v/>
          </cell>
          <cell r="S337" t="str">
            <v/>
          </cell>
          <cell r="T337" t="str">
            <v/>
          </cell>
          <cell r="U337" t="str">
            <v/>
          </cell>
        </row>
        <row r="338">
          <cell r="C338">
            <v>42693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 t="str">
            <v/>
          </cell>
          <cell r="P338">
            <v>0</v>
          </cell>
          <cell r="Q338" t="str">
            <v/>
          </cell>
          <cell r="R338" t="str">
            <v/>
          </cell>
          <cell r="S338" t="str">
            <v/>
          </cell>
          <cell r="T338" t="str">
            <v/>
          </cell>
          <cell r="U338" t="str">
            <v/>
          </cell>
        </row>
        <row r="339">
          <cell r="C339">
            <v>42694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 t="str">
            <v/>
          </cell>
          <cell r="P339">
            <v>0</v>
          </cell>
          <cell r="Q339" t="str">
            <v/>
          </cell>
          <cell r="R339" t="str">
            <v/>
          </cell>
          <cell r="S339" t="str">
            <v/>
          </cell>
          <cell r="T339" t="str">
            <v/>
          </cell>
          <cell r="U339" t="str">
            <v/>
          </cell>
        </row>
        <row r="340">
          <cell r="C340">
            <v>42695</v>
          </cell>
          <cell r="D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 t="str">
            <v/>
          </cell>
          <cell r="P340">
            <v>0</v>
          </cell>
          <cell r="Q340" t="str">
            <v/>
          </cell>
          <cell r="R340" t="str">
            <v/>
          </cell>
          <cell r="S340" t="str">
            <v/>
          </cell>
          <cell r="T340" t="str">
            <v/>
          </cell>
          <cell r="U340" t="str">
            <v/>
          </cell>
        </row>
        <row r="341">
          <cell r="C341">
            <v>42696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 t="str">
            <v/>
          </cell>
          <cell r="P341">
            <v>0</v>
          </cell>
          <cell r="Q341" t="str">
            <v/>
          </cell>
          <cell r="R341" t="str">
            <v/>
          </cell>
          <cell r="S341" t="str">
            <v/>
          </cell>
          <cell r="T341" t="str">
            <v/>
          </cell>
          <cell r="U341" t="str">
            <v/>
          </cell>
        </row>
        <row r="342">
          <cell r="C342">
            <v>42697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 t="str">
            <v/>
          </cell>
          <cell r="P342">
            <v>0</v>
          </cell>
          <cell r="Q342" t="str">
            <v/>
          </cell>
          <cell r="R342" t="str">
            <v/>
          </cell>
          <cell r="S342" t="str">
            <v/>
          </cell>
          <cell r="T342" t="str">
            <v/>
          </cell>
          <cell r="U342" t="str">
            <v/>
          </cell>
        </row>
        <row r="343">
          <cell r="C343">
            <v>42698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 t="str">
            <v/>
          </cell>
          <cell r="P343">
            <v>0</v>
          </cell>
          <cell r="Q343" t="str">
            <v/>
          </cell>
          <cell r="R343" t="str">
            <v/>
          </cell>
          <cell r="S343" t="str">
            <v/>
          </cell>
          <cell r="T343" t="str">
            <v/>
          </cell>
          <cell r="U343" t="str">
            <v/>
          </cell>
        </row>
        <row r="344">
          <cell r="C344">
            <v>42699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 t="str">
            <v/>
          </cell>
          <cell r="P344">
            <v>0</v>
          </cell>
          <cell r="Q344" t="str">
            <v/>
          </cell>
          <cell r="R344" t="str">
            <v/>
          </cell>
          <cell r="S344" t="str">
            <v/>
          </cell>
          <cell r="T344" t="str">
            <v/>
          </cell>
          <cell r="U344" t="str">
            <v/>
          </cell>
        </row>
        <row r="345">
          <cell r="C345">
            <v>42700</v>
          </cell>
          <cell r="D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 t="str">
            <v/>
          </cell>
          <cell r="P345">
            <v>0</v>
          </cell>
          <cell r="Q345" t="str">
            <v/>
          </cell>
          <cell r="R345" t="str">
            <v/>
          </cell>
          <cell r="S345" t="str">
            <v/>
          </cell>
          <cell r="T345" t="str">
            <v/>
          </cell>
          <cell r="U345" t="str">
            <v/>
          </cell>
        </row>
        <row r="346">
          <cell r="C346">
            <v>42701</v>
          </cell>
          <cell r="D346">
            <v>0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 t="str">
            <v/>
          </cell>
          <cell r="P346">
            <v>0</v>
          </cell>
          <cell r="Q346" t="str">
            <v/>
          </cell>
          <cell r="R346" t="str">
            <v/>
          </cell>
          <cell r="S346" t="str">
            <v/>
          </cell>
          <cell r="T346" t="str">
            <v/>
          </cell>
          <cell r="U346" t="str">
            <v/>
          </cell>
        </row>
        <row r="347">
          <cell r="C347">
            <v>42702</v>
          </cell>
          <cell r="D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 t="str">
            <v/>
          </cell>
          <cell r="P347">
            <v>0</v>
          </cell>
          <cell r="Q347" t="str">
            <v/>
          </cell>
          <cell r="R347" t="str">
            <v/>
          </cell>
          <cell r="S347" t="str">
            <v/>
          </cell>
          <cell r="T347" t="str">
            <v/>
          </cell>
          <cell r="U347" t="str">
            <v/>
          </cell>
        </row>
        <row r="348">
          <cell r="C348">
            <v>42703</v>
          </cell>
          <cell r="D348">
            <v>0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 t="str">
            <v/>
          </cell>
          <cell r="P348">
            <v>0</v>
          </cell>
          <cell r="Q348" t="str">
            <v/>
          </cell>
          <cell r="R348" t="str">
            <v/>
          </cell>
          <cell r="S348" t="str">
            <v/>
          </cell>
          <cell r="T348" t="str">
            <v/>
          </cell>
          <cell r="U348" t="str">
            <v/>
          </cell>
        </row>
        <row r="349">
          <cell r="C349">
            <v>42704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 t="str">
            <v/>
          </cell>
          <cell r="P349">
            <v>0</v>
          </cell>
          <cell r="Q349" t="str">
            <v/>
          </cell>
          <cell r="R349" t="str">
            <v/>
          </cell>
          <cell r="S349" t="str">
            <v/>
          </cell>
          <cell r="T349" t="str">
            <v/>
          </cell>
          <cell r="U349" t="str">
            <v/>
          </cell>
        </row>
        <row r="350">
          <cell r="C350">
            <v>42705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 t="str">
            <v/>
          </cell>
          <cell r="P350">
            <v>0</v>
          </cell>
          <cell r="Q350" t="str">
            <v/>
          </cell>
          <cell r="R350" t="str">
            <v/>
          </cell>
          <cell r="S350" t="str">
            <v/>
          </cell>
          <cell r="T350" t="str">
            <v/>
          </cell>
          <cell r="U350" t="str">
            <v/>
          </cell>
        </row>
        <row r="351">
          <cell r="C351">
            <v>42706</v>
          </cell>
          <cell r="D351">
            <v>0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 t="str">
            <v/>
          </cell>
          <cell r="P351">
            <v>0</v>
          </cell>
          <cell r="Q351" t="str">
            <v/>
          </cell>
          <cell r="R351" t="str">
            <v/>
          </cell>
          <cell r="S351" t="str">
            <v/>
          </cell>
          <cell r="T351" t="str">
            <v/>
          </cell>
          <cell r="U351" t="str">
            <v/>
          </cell>
        </row>
        <row r="352">
          <cell r="C352">
            <v>42707</v>
          </cell>
          <cell r="D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 t="str">
            <v/>
          </cell>
          <cell r="P352">
            <v>0</v>
          </cell>
          <cell r="Q352" t="str">
            <v/>
          </cell>
          <cell r="R352" t="str">
            <v/>
          </cell>
          <cell r="S352" t="str">
            <v/>
          </cell>
          <cell r="T352" t="str">
            <v/>
          </cell>
          <cell r="U352" t="str">
            <v/>
          </cell>
        </row>
        <row r="353">
          <cell r="C353">
            <v>42708</v>
          </cell>
          <cell r="D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 t="str">
            <v/>
          </cell>
          <cell r="P353">
            <v>0</v>
          </cell>
          <cell r="Q353" t="str">
            <v/>
          </cell>
          <cell r="R353" t="str">
            <v/>
          </cell>
          <cell r="S353" t="str">
            <v/>
          </cell>
          <cell r="T353" t="str">
            <v/>
          </cell>
          <cell r="U353" t="str">
            <v/>
          </cell>
        </row>
        <row r="354">
          <cell r="C354">
            <v>42709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 t="str">
            <v/>
          </cell>
          <cell r="P354">
            <v>0</v>
          </cell>
          <cell r="Q354" t="str">
            <v/>
          </cell>
          <cell r="R354" t="str">
            <v/>
          </cell>
          <cell r="S354" t="str">
            <v/>
          </cell>
          <cell r="T354" t="str">
            <v/>
          </cell>
          <cell r="U354" t="str">
            <v/>
          </cell>
        </row>
        <row r="355">
          <cell r="C355">
            <v>42710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 t="str">
            <v/>
          </cell>
          <cell r="P355">
            <v>0</v>
          </cell>
          <cell r="Q355" t="str">
            <v/>
          </cell>
          <cell r="R355" t="str">
            <v/>
          </cell>
          <cell r="S355" t="str">
            <v/>
          </cell>
          <cell r="T355" t="str">
            <v/>
          </cell>
          <cell r="U355" t="str">
            <v/>
          </cell>
        </row>
        <row r="356">
          <cell r="C356">
            <v>42711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 t="str">
            <v/>
          </cell>
          <cell r="P356">
            <v>0</v>
          </cell>
          <cell r="Q356" t="str">
            <v/>
          </cell>
          <cell r="R356" t="str">
            <v/>
          </cell>
          <cell r="S356" t="str">
            <v/>
          </cell>
          <cell r="T356" t="str">
            <v/>
          </cell>
          <cell r="U356" t="str">
            <v/>
          </cell>
        </row>
        <row r="357">
          <cell r="C357">
            <v>42712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 t="str">
            <v/>
          </cell>
          <cell r="P357">
            <v>0</v>
          </cell>
          <cell r="Q357" t="str">
            <v/>
          </cell>
          <cell r="R357" t="str">
            <v/>
          </cell>
          <cell r="S357" t="str">
            <v/>
          </cell>
          <cell r="T357" t="str">
            <v/>
          </cell>
          <cell r="U357" t="str">
            <v/>
          </cell>
        </row>
        <row r="358">
          <cell r="C358">
            <v>42713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 t="str">
            <v/>
          </cell>
          <cell r="P358">
            <v>0</v>
          </cell>
          <cell r="Q358" t="str">
            <v/>
          </cell>
          <cell r="R358" t="str">
            <v/>
          </cell>
          <cell r="S358" t="str">
            <v/>
          </cell>
          <cell r="T358" t="str">
            <v/>
          </cell>
          <cell r="U358" t="str">
            <v/>
          </cell>
        </row>
        <row r="359">
          <cell r="C359">
            <v>42714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 t="str">
            <v/>
          </cell>
          <cell r="P359">
            <v>0</v>
          </cell>
          <cell r="Q359" t="str">
            <v/>
          </cell>
          <cell r="R359" t="str">
            <v/>
          </cell>
          <cell r="S359" t="str">
            <v/>
          </cell>
          <cell r="T359" t="str">
            <v/>
          </cell>
          <cell r="U359" t="str">
            <v/>
          </cell>
        </row>
        <row r="360">
          <cell r="C360">
            <v>42715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 t="str">
            <v/>
          </cell>
          <cell r="P360">
            <v>0</v>
          </cell>
          <cell r="Q360" t="str">
            <v/>
          </cell>
          <cell r="R360" t="str">
            <v/>
          </cell>
          <cell r="S360" t="str">
            <v/>
          </cell>
          <cell r="T360" t="str">
            <v/>
          </cell>
          <cell r="U360" t="str">
            <v/>
          </cell>
        </row>
        <row r="361">
          <cell r="C361">
            <v>42716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 t="str">
            <v/>
          </cell>
          <cell r="P361">
            <v>0</v>
          </cell>
          <cell r="Q361" t="str">
            <v/>
          </cell>
          <cell r="R361" t="str">
            <v/>
          </cell>
          <cell r="S361" t="str">
            <v/>
          </cell>
          <cell r="T361" t="str">
            <v/>
          </cell>
          <cell r="U361" t="str">
            <v/>
          </cell>
        </row>
        <row r="362">
          <cell r="C362">
            <v>42717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 t="str">
            <v/>
          </cell>
          <cell r="P362">
            <v>0</v>
          </cell>
          <cell r="Q362" t="str">
            <v/>
          </cell>
          <cell r="R362" t="str">
            <v/>
          </cell>
          <cell r="S362" t="str">
            <v/>
          </cell>
          <cell r="T362" t="str">
            <v/>
          </cell>
          <cell r="U362" t="str">
            <v/>
          </cell>
        </row>
        <row r="363">
          <cell r="C363">
            <v>42718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 t="str">
            <v/>
          </cell>
          <cell r="P363">
            <v>0</v>
          </cell>
          <cell r="Q363" t="str">
            <v/>
          </cell>
          <cell r="R363" t="str">
            <v/>
          </cell>
          <cell r="S363" t="str">
            <v/>
          </cell>
          <cell r="T363" t="str">
            <v/>
          </cell>
          <cell r="U363" t="str">
            <v/>
          </cell>
        </row>
        <row r="364">
          <cell r="C364">
            <v>42719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 t="str">
            <v/>
          </cell>
          <cell r="P364">
            <v>0</v>
          </cell>
          <cell r="Q364" t="str">
            <v/>
          </cell>
          <cell r="R364" t="str">
            <v/>
          </cell>
          <cell r="S364" t="str">
            <v/>
          </cell>
          <cell r="T364" t="str">
            <v/>
          </cell>
          <cell r="U364" t="str">
            <v/>
          </cell>
        </row>
        <row r="365">
          <cell r="C365">
            <v>42720</v>
          </cell>
          <cell r="D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 t="str">
            <v/>
          </cell>
          <cell r="P365">
            <v>0</v>
          </cell>
          <cell r="Q365" t="str">
            <v/>
          </cell>
          <cell r="R365" t="str">
            <v/>
          </cell>
          <cell r="S365" t="str">
            <v/>
          </cell>
          <cell r="T365" t="str">
            <v/>
          </cell>
          <cell r="U365" t="str">
            <v/>
          </cell>
        </row>
        <row r="366">
          <cell r="C366">
            <v>42721</v>
          </cell>
          <cell r="D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 t="str">
            <v/>
          </cell>
          <cell r="P366">
            <v>0</v>
          </cell>
          <cell r="Q366" t="str">
            <v/>
          </cell>
          <cell r="R366" t="str">
            <v/>
          </cell>
          <cell r="S366" t="str">
            <v/>
          </cell>
          <cell r="T366" t="str">
            <v/>
          </cell>
          <cell r="U366" t="str">
            <v/>
          </cell>
        </row>
        <row r="367">
          <cell r="C367">
            <v>42722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 t="str">
            <v/>
          </cell>
          <cell r="P367">
            <v>0</v>
          </cell>
          <cell r="Q367" t="str">
            <v/>
          </cell>
          <cell r="R367" t="str">
            <v/>
          </cell>
          <cell r="S367" t="str">
            <v/>
          </cell>
          <cell r="T367" t="str">
            <v/>
          </cell>
          <cell r="U367" t="str">
            <v/>
          </cell>
        </row>
        <row r="368">
          <cell r="C368">
            <v>42723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 t="str">
            <v/>
          </cell>
          <cell r="P368">
            <v>0</v>
          </cell>
          <cell r="Q368" t="str">
            <v/>
          </cell>
          <cell r="R368" t="str">
            <v/>
          </cell>
          <cell r="S368" t="str">
            <v/>
          </cell>
          <cell r="T368" t="str">
            <v/>
          </cell>
          <cell r="U368" t="str">
            <v/>
          </cell>
        </row>
        <row r="369">
          <cell r="C369">
            <v>42724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 t="str">
            <v/>
          </cell>
          <cell r="P369">
            <v>0</v>
          </cell>
          <cell r="Q369" t="str">
            <v/>
          </cell>
          <cell r="R369" t="str">
            <v/>
          </cell>
          <cell r="S369" t="str">
            <v/>
          </cell>
          <cell r="T369" t="str">
            <v/>
          </cell>
          <cell r="U369" t="str">
            <v/>
          </cell>
        </row>
        <row r="370">
          <cell r="C370">
            <v>42725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 t="str">
            <v/>
          </cell>
          <cell r="P370">
            <v>0</v>
          </cell>
          <cell r="Q370" t="str">
            <v/>
          </cell>
          <cell r="R370" t="str">
            <v/>
          </cell>
          <cell r="S370" t="str">
            <v/>
          </cell>
          <cell r="T370" t="str">
            <v/>
          </cell>
          <cell r="U370" t="str">
            <v/>
          </cell>
        </row>
        <row r="371">
          <cell r="C371">
            <v>42726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 t="str">
            <v/>
          </cell>
          <cell r="P371">
            <v>0</v>
          </cell>
          <cell r="Q371" t="str">
            <v/>
          </cell>
          <cell r="R371" t="str">
            <v/>
          </cell>
          <cell r="S371" t="str">
            <v/>
          </cell>
          <cell r="T371" t="str">
            <v/>
          </cell>
          <cell r="U371" t="str">
            <v/>
          </cell>
        </row>
        <row r="372">
          <cell r="C372">
            <v>42727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 t="str">
            <v/>
          </cell>
          <cell r="P372">
            <v>0</v>
          </cell>
          <cell r="Q372" t="str">
            <v/>
          </cell>
          <cell r="R372" t="str">
            <v/>
          </cell>
          <cell r="S372" t="str">
            <v/>
          </cell>
          <cell r="T372" t="str">
            <v/>
          </cell>
          <cell r="U372" t="str">
            <v/>
          </cell>
        </row>
        <row r="373">
          <cell r="C373">
            <v>42728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 t="str">
            <v/>
          </cell>
          <cell r="P373">
            <v>0</v>
          </cell>
          <cell r="Q373" t="str">
            <v/>
          </cell>
          <cell r="R373" t="str">
            <v/>
          </cell>
          <cell r="S373" t="str">
            <v/>
          </cell>
          <cell r="T373" t="str">
            <v/>
          </cell>
          <cell r="U373" t="str">
            <v/>
          </cell>
        </row>
        <row r="374">
          <cell r="C374">
            <v>42729</v>
          </cell>
          <cell r="D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 t="str">
            <v/>
          </cell>
          <cell r="P374">
            <v>0</v>
          </cell>
          <cell r="Q374" t="str">
            <v/>
          </cell>
          <cell r="R374" t="str">
            <v/>
          </cell>
          <cell r="S374" t="str">
            <v/>
          </cell>
          <cell r="T374" t="str">
            <v/>
          </cell>
          <cell r="U374" t="str">
            <v/>
          </cell>
        </row>
        <row r="375">
          <cell r="C375">
            <v>42730</v>
          </cell>
          <cell r="D375">
            <v>0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 t="str">
            <v/>
          </cell>
          <cell r="P375">
            <v>0</v>
          </cell>
          <cell r="Q375" t="str">
            <v/>
          </cell>
          <cell r="R375" t="str">
            <v/>
          </cell>
          <cell r="S375" t="str">
            <v/>
          </cell>
          <cell r="T375" t="str">
            <v/>
          </cell>
          <cell r="U375" t="str">
            <v/>
          </cell>
        </row>
        <row r="376">
          <cell r="C376">
            <v>42731</v>
          </cell>
          <cell r="D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 t="str">
            <v/>
          </cell>
          <cell r="P376">
            <v>0</v>
          </cell>
          <cell r="Q376" t="str">
            <v/>
          </cell>
          <cell r="R376" t="str">
            <v/>
          </cell>
          <cell r="S376" t="str">
            <v/>
          </cell>
          <cell r="T376" t="str">
            <v/>
          </cell>
          <cell r="U376" t="str">
            <v/>
          </cell>
        </row>
        <row r="377">
          <cell r="C377">
            <v>42732</v>
          </cell>
          <cell r="D377">
            <v>0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 t="str">
            <v/>
          </cell>
          <cell r="P377">
            <v>0</v>
          </cell>
          <cell r="Q377" t="str">
            <v/>
          </cell>
          <cell r="R377" t="str">
            <v/>
          </cell>
          <cell r="S377" t="str">
            <v/>
          </cell>
          <cell r="T377" t="str">
            <v/>
          </cell>
          <cell r="U377" t="str">
            <v/>
          </cell>
        </row>
        <row r="378">
          <cell r="C378">
            <v>42733</v>
          </cell>
          <cell r="D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 t="str">
            <v/>
          </cell>
          <cell r="P378">
            <v>0</v>
          </cell>
          <cell r="Q378" t="str">
            <v/>
          </cell>
          <cell r="R378" t="str">
            <v/>
          </cell>
          <cell r="S378" t="str">
            <v/>
          </cell>
          <cell r="T378" t="str">
            <v/>
          </cell>
          <cell r="U378" t="str">
            <v/>
          </cell>
        </row>
        <row r="379">
          <cell r="C379">
            <v>42734</v>
          </cell>
          <cell r="D379">
            <v>0</v>
          </cell>
          <cell r="E379">
            <v>0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 t="str">
            <v/>
          </cell>
          <cell r="P379">
            <v>0</v>
          </cell>
          <cell r="Q379" t="str">
            <v/>
          </cell>
          <cell r="R379" t="str">
            <v/>
          </cell>
          <cell r="S379" t="str">
            <v/>
          </cell>
          <cell r="T379" t="str">
            <v/>
          </cell>
          <cell r="U379" t="str">
            <v/>
          </cell>
        </row>
        <row r="380">
          <cell r="C380">
            <v>42735</v>
          </cell>
          <cell r="D380">
            <v>0</v>
          </cell>
          <cell r="E380">
            <v>0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 t="str">
            <v/>
          </cell>
          <cell r="P380">
            <v>0</v>
          </cell>
          <cell r="Q380" t="str">
            <v/>
          </cell>
          <cell r="R380" t="str">
            <v/>
          </cell>
          <cell r="S380" t="str">
            <v/>
          </cell>
          <cell r="T380" t="str">
            <v/>
          </cell>
          <cell r="U380" t="str">
            <v/>
          </cell>
        </row>
        <row r="381">
          <cell r="C381" t="str">
            <v>JML</v>
          </cell>
          <cell r="D381">
            <v>7495.8620000000001</v>
          </cell>
          <cell r="E381">
            <v>15853.89</v>
          </cell>
          <cell r="F381">
            <v>45015.665000000001</v>
          </cell>
          <cell r="G381">
            <v>10310.973</v>
          </cell>
          <cell r="H381">
            <v>0</v>
          </cell>
          <cell r="I381">
            <v>0</v>
          </cell>
          <cell r="J381">
            <v>54401.095999999998</v>
          </cell>
          <cell r="K381">
            <v>37694.826999999997</v>
          </cell>
          <cell r="L381">
            <v>22280.1</v>
          </cell>
          <cell r="M381">
            <v>0</v>
          </cell>
          <cell r="N381">
            <v>193052.413</v>
          </cell>
          <cell r="O381" t="str">
            <v/>
          </cell>
          <cell r="P381">
            <v>0</v>
          </cell>
          <cell r="Q381">
            <v>176926.05100000004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</row>
      </sheetData>
      <sheetData sheetId="5"/>
      <sheetData sheetId="6"/>
      <sheetData sheetId="7">
        <row r="13">
          <cell r="O13">
            <v>0</v>
          </cell>
          <cell r="P13">
            <v>0</v>
          </cell>
          <cell r="Q13" t="str">
            <v>KALSEL</v>
          </cell>
          <cell r="R13">
            <v>0</v>
          </cell>
        </row>
        <row r="14">
          <cell r="O14">
            <v>0</v>
          </cell>
          <cell r="P14">
            <v>0</v>
          </cell>
          <cell r="Q14" t="str">
            <v>KALSEL</v>
          </cell>
          <cell r="R14">
            <v>0</v>
          </cell>
        </row>
        <row r="15">
          <cell r="O15">
            <v>0</v>
          </cell>
          <cell r="P15">
            <v>0</v>
          </cell>
          <cell r="Q15" t="str">
            <v>KALSEL</v>
          </cell>
          <cell r="R15">
            <v>0</v>
          </cell>
        </row>
        <row r="16">
          <cell r="O16">
            <v>0</v>
          </cell>
          <cell r="P16">
            <v>0</v>
          </cell>
          <cell r="Q16" t="str">
            <v>SUMSEL</v>
          </cell>
          <cell r="R16">
            <v>0</v>
          </cell>
        </row>
        <row r="17">
          <cell r="O17">
            <v>0</v>
          </cell>
          <cell r="P17">
            <v>0</v>
          </cell>
          <cell r="Q17" t="str">
            <v>KALSEL</v>
          </cell>
          <cell r="R17">
            <v>0</v>
          </cell>
        </row>
        <row r="18">
          <cell r="O18">
            <v>0</v>
          </cell>
          <cell r="Q18" t="str">
            <v>KALSEL</v>
          </cell>
          <cell r="R18">
            <v>0</v>
          </cell>
        </row>
        <row r="19">
          <cell r="O19">
            <v>0</v>
          </cell>
          <cell r="Q19" t="str">
            <v>SUMSEL</v>
          </cell>
          <cell r="R19">
            <v>0</v>
          </cell>
        </row>
        <row r="20">
          <cell r="O20">
            <v>0</v>
          </cell>
          <cell r="P20">
            <v>0</v>
          </cell>
          <cell r="Q20" t="str">
            <v>SUMSEL</v>
          </cell>
          <cell r="R20">
            <v>0</v>
          </cell>
        </row>
        <row r="21">
          <cell r="O21">
            <v>0</v>
          </cell>
          <cell r="Q21" t="str">
            <v>SUMSEL</v>
          </cell>
          <cell r="R21">
            <v>0</v>
          </cell>
        </row>
        <row r="22">
          <cell r="O22">
            <v>0</v>
          </cell>
          <cell r="Q22" t="str">
            <v>SUMSEL</v>
          </cell>
          <cell r="R22">
            <v>0</v>
          </cell>
        </row>
        <row r="23">
          <cell r="O23">
            <v>0</v>
          </cell>
          <cell r="P23">
            <v>0</v>
          </cell>
          <cell r="Q23" t="str">
            <v>KALSEL</v>
          </cell>
          <cell r="R23">
            <v>0</v>
          </cell>
        </row>
        <row r="24">
          <cell r="O24">
            <v>0</v>
          </cell>
          <cell r="Q24" t="str">
            <v>KALSEL</v>
          </cell>
          <cell r="R24">
            <v>0</v>
          </cell>
        </row>
        <row r="25">
          <cell r="O25">
            <v>0</v>
          </cell>
          <cell r="Q25" t="str">
            <v>SUMSEL</v>
          </cell>
          <cell r="R25">
            <v>0</v>
          </cell>
        </row>
        <row r="26">
          <cell r="O26">
            <v>0</v>
          </cell>
          <cell r="P26">
            <v>0</v>
          </cell>
          <cell r="Q26" t="str">
            <v>SUMSEL</v>
          </cell>
          <cell r="R26">
            <v>0</v>
          </cell>
        </row>
        <row r="27">
          <cell r="O27">
            <v>0</v>
          </cell>
          <cell r="Q27" t="str">
            <v>KALSEL</v>
          </cell>
          <cell r="R27">
            <v>0</v>
          </cell>
        </row>
        <row r="28">
          <cell r="O28">
            <v>0</v>
          </cell>
          <cell r="Q28" t="str">
            <v>KALSEL</v>
          </cell>
          <cell r="R28">
            <v>0</v>
          </cell>
        </row>
        <row r="29">
          <cell r="O29">
            <v>0</v>
          </cell>
          <cell r="Q29" t="str">
            <v>SUMSEL</v>
          </cell>
          <cell r="R29">
            <v>0</v>
          </cell>
        </row>
        <row r="30">
          <cell r="O30">
            <v>0</v>
          </cell>
          <cell r="Q30" t="str">
            <v>KALSEL</v>
          </cell>
          <cell r="R30">
            <v>0</v>
          </cell>
        </row>
        <row r="31">
          <cell r="O31">
            <v>0</v>
          </cell>
          <cell r="Q31" t="str">
            <v>SUMSEL</v>
          </cell>
          <cell r="R31">
            <v>0</v>
          </cell>
        </row>
        <row r="32">
          <cell r="O32">
            <v>0</v>
          </cell>
          <cell r="Q32" t="str">
            <v>KALSEL</v>
          </cell>
          <cell r="R32">
            <v>0</v>
          </cell>
        </row>
        <row r="33">
          <cell r="O33">
            <v>0</v>
          </cell>
          <cell r="Q33" t="str">
            <v>SUMSEL</v>
          </cell>
          <cell r="R33">
            <v>0</v>
          </cell>
        </row>
        <row r="34">
          <cell r="O34">
            <v>0</v>
          </cell>
          <cell r="Q34" t="str">
            <v>KALTENG</v>
          </cell>
          <cell r="R34">
            <v>0</v>
          </cell>
        </row>
        <row r="35">
          <cell r="O35">
            <v>0</v>
          </cell>
          <cell r="Q35" t="str">
            <v>KALSEL</v>
          </cell>
          <cell r="R35">
            <v>0</v>
          </cell>
        </row>
        <row r="36">
          <cell r="O36">
            <v>0</v>
          </cell>
          <cell r="Q36" t="str">
            <v>KALSEL</v>
          </cell>
          <cell r="R36">
            <v>0</v>
          </cell>
        </row>
        <row r="37">
          <cell r="O37">
            <v>0</v>
          </cell>
          <cell r="Q37" t="str">
            <v>SUMSEL</v>
          </cell>
          <cell r="R37">
            <v>0</v>
          </cell>
        </row>
        <row r="38">
          <cell r="O38">
            <v>0</v>
          </cell>
          <cell r="Q38" t="str">
            <v>SUMSEL</v>
          </cell>
          <cell r="R38">
            <v>0</v>
          </cell>
        </row>
        <row r="39">
          <cell r="O39">
            <v>0</v>
          </cell>
          <cell r="Q39" t="str">
            <v>SUMSEL</v>
          </cell>
          <cell r="R39">
            <v>0</v>
          </cell>
        </row>
        <row r="40">
          <cell r="O40">
            <v>0</v>
          </cell>
          <cell r="Q40" t="str">
            <v>KALSEL</v>
          </cell>
          <cell r="R40">
            <v>0</v>
          </cell>
        </row>
        <row r="41">
          <cell r="O41">
            <v>0</v>
          </cell>
          <cell r="Q41" t="str">
            <v>KALSEL</v>
          </cell>
          <cell r="R41">
            <v>0</v>
          </cell>
        </row>
        <row r="42">
          <cell r="O42">
            <v>0</v>
          </cell>
          <cell r="Q42" t="str">
            <v>SUMSEL</v>
          </cell>
          <cell r="R42">
            <v>0</v>
          </cell>
        </row>
        <row r="43">
          <cell r="O43">
            <v>0</v>
          </cell>
          <cell r="Q43" t="str">
            <v>SUMSEL</v>
          </cell>
          <cell r="R43">
            <v>0</v>
          </cell>
        </row>
        <row r="44">
          <cell r="O44">
            <v>0</v>
          </cell>
          <cell r="Q44" t="str">
            <v>KALSEL</v>
          </cell>
          <cell r="R44">
            <v>0</v>
          </cell>
        </row>
        <row r="45">
          <cell r="O45">
            <v>0</v>
          </cell>
          <cell r="Q45" t="str">
            <v>SUMSEL</v>
          </cell>
          <cell r="R45">
            <v>0</v>
          </cell>
        </row>
        <row r="46">
          <cell r="O46">
            <v>0</v>
          </cell>
          <cell r="Q46" t="str">
            <v>SUMSEL</v>
          </cell>
          <cell r="R46">
            <v>0</v>
          </cell>
        </row>
        <row r="47">
          <cell r="O47">
            <v>0</v>
          </cell>
          <cell r="Q47" t="str">
            <v>SUMSEL</v>
          </cell>
          <cell r="R47">
            <v>0</v>
          </cell>
        </row>
        <row r="48">
          <cell r="O48">
            <v>0</v>
          </cell>
          <cell r="Q48" t="str">
            <v>KALSEL</v>
          </cell>
          <cell r="R48">
            <v>0</v>
          </cell>
        </row>
        <row r="49">
          <cell r="O49">
            <v>0</v>
          </cell>
          <cell r="Q49" t="str">
            <v>KALSEL</v>
          </cell>
          <cell r="R49">
            <v>0</v>
          </cell>
        </row>
        <row r="50">
          <cell r="O50">
            <v>0</v>
          </cell>
          <cell r="Q50" t="str">
            <v>SUMSEL</v>
          </cell>
          <cell r="R50">
            <v>0</v>
          </cell>
        </row>
        <row r="51">
          <cell r="O51">
            <v>0</v>
          </cell>
          <cell r="Q51" t="str">
            <v>KALTENG</v>
          </cell>
          <cell r="R51">
            <v>0</v>
          </cell>
        </row>
        <row r="52">
          <cell r="O52">
            <v>0</v>
          </cell>
          <cell r="Q52" t="str">
            <v>KALSEL</v>
          </cell>
          <cell r="R52">
            <v>0</v>
          </cell>
        </row>
        <row r="53">
          <cell r="O53">
            <v>0</v>
          </cell>
          <cell r="Q53" t="str">
            <v>KALSEL</v>
          </cell>
          <cell r="R53">
            <v>0</v>
          </cell>
        </row>
        <row r="54">
          <cell r="O54">
            <v>0</v>
          </cell>
          <cell r="Q54" t="str">
            <v>KALSEL</v>
          </cell>
          <cell r="R54">
            <v>0</v>
          </cell>
        </row>
        <row r="55">
          <cell r="O55">
            <v>0</v>
          </cell>
          <cell r="Q55" t="str">
            <v>SUMSEL</v>
          </cell>
          <cell r="R55">
            <v>0</v>
          </cell>
        </row>
        <row r="56">
          <cell r="O56">
            <v>0</v>
          </cell>
          <cell r="Q56" t="str">
            <v>KALSEL</v>
          </cell>
          <cell r="R56">
            <v>0</v>
          </cell>
        </row>
        <row r="57">
          <cell r="O57">
            <v>0</v>
          </cell>
          <cell r="Q57" t="str">
            <v>KALSEL</v>
          </cell>
          <cell r="R57">
            <v>0</v>
          </cell>
        </row>
        <row r="58">
          <cell r="O58">
            <v>0</v>
          </cell>
          <cell r="Q58" t="str">
            <v>KALSEL</v>
          </cell>
          <cell r="R58">
            <v>0</v>
          </cell>
        </row>
        <row r="59">
          <cell r="O59">
            <v>0</v>
          </cell>
          <cell r="Q59" t="str">
            <v>KALSEL</v>
          </cell>
          <cell r="R59">
            <v>0</v>
          </cell>
        </row>
        <row r="60">
          <cell r="O60">
            <v>0</v>
          </cell>
          <cell r="Q60" t="str">
            <v>KALSEL</v>
          </cell>
          <cell r="R60">
            <v>0</v>
          </cell>
        </row>
        <row r="61">
          <cell r="O61">
            <v>0</v>
          </cell>
          <cell r="Q61" t="str">
            <v>KALSEL</v>
          </cell>
          <cell r="R61">
            <v>0</v>
          </cell>
        </row>
        <row r="62">
          <cell r="O62">
            <v>0</v>
          </cell>
          <cell r="Q62" t="str">
            <v>SUMSEL</v>
          </cell>
          <cell r="R62">
            <v>0</v>
          </cell>
        </row>
        <row r="63">
          <cell r="O63">
            <v>0</v>
          </cell>
          <cell r="Q63" t="str">
            <v>KALSEL</v>
          </cell>
          <cell r="R63">
            <v>0</v>
          </cell>
        </row>
        <row r="64">
          <cell r="O64">
            <v>0</v>
          </cell>
          <cell r="Q64" t="str">
            <v>KALSEL</v>
          </cell>
          <cell r="R64">
            <v>0</v>
          </cell>
        </row>
        <row r="65">
          <cell r="O65">
            <v>0</v>
          </cell>
          <cell r="Q65" t="str">
            <v>SUMSEL</v>
          </cell>
          <cell r="R65">
            <v>0</v>
          </cell>
        </row>
        <row r="66">
          <cell r="O66">
            <v>0</v>
          </cell>
          <cell r="Q66" t="str">
            <v>KALSEL</v>
          </cell>
          <cell r="R66">
            <v>0</v>
          </cell>
        </row>
        <row r="67">
          <cell r="O67">
            <v>0</v>
          </cell>
          <cell r="Q67" t="str">
            <v>SUMSEL</v>
          </cell>
          <cell r="R67">
            <v>0</v>
          </cell>
        </row>
        <row r="68">
          <cell r="O68">
            <v>0</v>
          </cell>
          <cell r="Q68" t="str">
            <v>KALSEL</v>
          </cell>
          <cell r="R68">
            <v>0</v>
          </cell>
        </row>
        <row r="69">
          <cell r="O69">
            <v>0</v>
          </cell>
          <cell r="Q69" t="str">
            <v>KALSEL</v>
          </cell>
          <cell r="R69">
            <v>0</v>
          </cell>
        </row>
        <row r="70">
          <cell r="O70">
            <v>0</v>
          </cell>
          <cell r="Q70" t="str">
            <v>KALSEL</v>
          </cell>
          <cell r="R70">
            <v>0</v>
          </cell>
        </row>
        <row r="71">
          <cell r="O71">
            <v>0</v>
          </cell>
          <cell r="Q71" t="str">
            <v>KALSEL</v>
          </cell>
          <cell r="R71">
            <v>0</v>
          </cell>
        </row>
        <row r="72">
          <cell r="O72">
            <v>0</v>
          </cell>
          <cell r="Q72" t="str">
            <v>KALSEL</v>
          </cell>
          <cell r="R72">
            <v>0</v>
          </cell>
        </row>
        <row r="73">
          <cell r="O73">
            <v>0</v>
          </cell>
          <cell r="Q73" t="str">
            <v>KALSEL</v>
          </cell>
          <cell r="R73">
            <v>0</v>
          </cell>
        </row>
        <row r="74">
          <cell r="O74">
            <v>0</v>
          </cell>
          <cell r="Q74" t="str">
            <v>KALTENG</v>
          </cell>
          <cell r="R74">
            <v>0</v>
          </cell>
        </row>
        <row r="75">
          <cell r="O75">
            <v>0</v>
          </cell>
          <cell r="Q75" t="str">
            <v>KALSEL</v>
          </cell>
          <cell r="R75">
            <v>0</v>
          </cell>
        </row>
        <row r="76">
          <cell r="O76">
            <v>0</v>
          </cell>
          <cell r="Q76" t="str">
            <v>SUMSEL</v>
          </cell>
          <cell r="R76">
            <v>0</v>
          </cell>
        </row>
        <row r="77">
          <cell r="O77">
            <v>0</v>
          </cell>
          <cell r="Q77" t="str">
            <v>KALSEL</v>
          </cell>
          <cell r="R77">
            <v>0</v>
          </cell>
        </row>
        <row r="78">
          <cell r="O78">
            <v>0</v>
          </cell>
          <cell r="Q78" t="str">
            <v>KALSEL</v>
          </cell>
          <cell r="R78">
            <v>0</v>
          </cell>
        </row>
        <row r="79">
          <cell r="O79">
            <v>0</v>
          </cell>
          <cell r="Q79" t="str">
            <v>KALSEL</v>
          </cell>
          <cell r="R79">
            <v>0</v>
          </cell>
        </row>
        <row r="80">
          <cell r="O80">
            <v>0</v>
          </cell>
          <cell r="Q80" t="str">
            <v>KALSEL</v>
          </cell>
          <cell r="R80">
            <v>0</v>
          </cell>
        </row>
        <row r="81">
          <cell r="O81">
            <v>0</v>
          </cell>
          <cell r="Q81" t="str">
            <v>SUMSEL</v>
          </cell>
          <cell r="R81">
            <v>0</v>
          </cell>
        </row>
        <row r="82">
          <cell r="O82">
            <v>0</v>
          </cell>
          <cell r="Q82" t="str">
            <v>KALSEL</v>
          </cell>
          <cell r="R82">
            <v>0</v>
          </cell>
        </row>
        <row r="83">
          <cell r="O83">
            <v>0</v>
          </cell>
          <cell r="Q83" t="str">
            <v>KALSEL</v>
          </cell>
          <cell r="R83">
            <v>0</v>
          </cell>
        </row>
        <row r="84">
          <cell r="O84">
            <v>0</v>
          </cell>
          <cell r="Q84" t="str">
            <v>KALSEL</v>
          </cell>
          <cell r="R84">
            <v>0</v>
          </cell>
        </row>
        <row r="85">
          <cell r="O85">
            <v>0</v>
          </cell>
          <cell r="Q85" t="str">
            <v>SUMSEL</v>
          </cell>
          <cell r="R85">
            <v>0</v>
          </cell>
        </row>
        <row r="86">
          <cell r="O86">
            <v>0</v>
          </cell>
          <cell r="Q86" t="str">
            <v>SUMSEL</v>
          </cell>
          <cell r="R86">
            <v>0</v>
          </cell>
        </row>
        <row r="87">
          <cell r="O87">
            <v>0</v>
          </cell>
          <cell r="Q87" t="str">
            <v>KALSEL</v>
          </cell>
          <cell r="R87">
            <v>0</v>
          </cell>
        </row>
        <row r="88">
          <cell r="O88">
            <v>0</v>
          </cell>
          <cell r="Q88" t="str">
            <v>KALSEL</v>
          </cell>
          <cell r="R88">
            <v>0</v>
          </cell>
        </row>
        <row r="89">
          <cell r="O89">
            <v>0</v>
          </cell>
          <cell r="Q89" t="str">
            <v>SUMSEL</v>
          </cell>
          <cell r="R89">
            <v>0</v>
          </cell>
        </row>
        <row r="90">
          <cell r="O90">
            <v>0</v>
          </cell>
          <cell r="Q90" t="str">
            <v>KALSEL</v>
          </cell>
          <cell r="R90">
            <v>0</v>
          </cell>
        </row>
        <row r="91">
          <cell r="O91">
            <v>0</v>
          </cell>
          <cell r="Q91" t="str">
            <v>KALSEL</v>
          </cell>
          <cell r="R91">
            <v>0</v>
          </cell>
        </row>
        <row r="92">
          <cell r="O92">
            <v>0</v>
          </cell>
          <cell r="Q92" t="str">
            <v>KALTENG</v>
          </cell>
          <cell r="R92">
            <v>0</v>
          </cell>
        </row>
        <row r="93">
          <cell r="O93">
            <v>0</v>
          </cell>
          <cell r="Q93" t="str">
            <v>SUMSEL</v>
          </cell>
          <cell r="R93">
            <v>0</v>
          </cell>
        </row>
        <row r="94">
          <cell r="O94">
            <v>0</v>
          </cell>
          <cell r="Q94" t="str">
            <v>SUMSEL</v>
          </cell>
          <cell r="R94">
            <v>0</v>
          </cell>
        </row>
        <row r="95">
          <cell r="O95">
            <v>0</v>
          </cell>
          <cell r="Q95" t="str">
            <v>SUMSEL</v>
          </cell>
          <cell r="R95">
            <v>0</v>
          </cell>
        </row>
        <row r="96">
          <cell r="O96">
            <v>0</v>
          </cell>
          <cell r="Q96" t="str">
            <v>SUMSEL</v>
          </cell>
          <cell r="R96">
            <v>0</v>
          </cell>
        </row>
        <row r="97">
          <cell r="O97">
            <v>0</v>
          </cell>
          <cell r="Q97" t="str">
            <v>SUMSEL</v>
          </cell>
          <cell r="R97">
            <v>0</v>
          </cell>
        </row>
        <row r="98">
          <cell r="O98">
            <v>0</v>
          </cell>
          <cell r="Q98" t="str">
            <v>SUMSEL</v>
          </cell>
          <cell r="R98">
            <v>0</v>
          </cell>
        </row>
        <row r="99">
          <cell r="O99">
            <v>0</v>
          </cell>
          <cell r="Q99" t="str">
            <v>KALSEL</v>
          </cell>
          <cell r="R99">
            <v>0</v>
          </cell>
        </row>
        <row r="100">
          <cell r="O100">
            <v>0</v>
          </cell>
          <cell r="Q100" t="str">
            <v>SUMSEL</v>
          </cell>
          <cell r="R100">
            <v>0</v>
          </cell>
        </row>
        <row r="101">
          <cell r="O101">
            <v>0</v>
          </cell>
          <cell r="Q101" t="str">
            <v>KALSEL</v>
          </cell>
          <cell r="R101">
            <v>0</v>
          </cell>
        </row>
        <row r="102">
          <cell r="O102">
            <v>0</v>
          </cell>
          <cell r="Q102" t="str">
            <v>KALSEL</v>
          </cell>
          <cell r="R102">
            <v>0</v>
          </cell>
        </row>
        <row r="103">
          <cell r="O103">
            <v>0</v>
          </cell>
          <cell r="Q103" t="str">
            <v>SUMSEL</v>
          </cell>
          <cell r="R103">
            <v>0</v>
          </cell>
        </row>
        <row r="104">
          <cell r="O104">
            <v>0</v>
          </cell>
          <cell r="Q104" t="str">
            <v>KALTENG</v>
          </cell>
          <cell r="R104">
            <v>0</v>
          </cell>
        </row>
        <row r="105">
          <cell r="O105">
            <v>0</v>
          </cell>
          <cell r="Q105" t="str">
            <v>KALSEL</v>
          </cell>
          <cell r="R105">
            <v>0</v>
          </cell>
        </row>
        <row r="106">
          <cell r="O106">
            <v>0</v>
          </cell>
          <cell r="Q106" t="str">
            <v>KALSEL</v>
          </cell>
          <cell r="R106">
            <v>0</v>
          </cell>
        </row>
        <row r="107">
          <cell r="O107">
            <v>0</v>
          </cell>
          <cell r="Q107" t="str">
            <v>KALSEL</v>
          </cell>
          <cell r="R107">
            <v>0</v>
          </cell>
        </row>
        <row r="108">
          <cell r="O108">
            <v>0</v>
          </cell>
          <cell r="Q108" t="str">
            <v>KALSEL</v>
          </cell>
          <cell r="R108">
            <v>0</v>
          </cell>
          <cell r="S108" t="str">
            <v xml:space="preserve"> ETI 3301</v>
          </cell>
          <cell r="U108" t="str">
            <v>BG. ETI 3301</v>
          </cell>
          <cell r="V108" t="str">
            <v>AI</v>
          </cell>
          <cell r="W108">
            <v>9686.7669999999998</v>
          </cell>
        </row>
        <row r="109">
          <cell r="O109">
            <v>0</v>
          </cell>
          <cell r="Q109" t="str">
            <v>KALSEL</v>
          </cell>
          <cell r="R109">
            <v>0</v>
          </cell>
          <cell r="S109" t="str">
            <v xml:space="preserve"> ETI 3310</v>
          </cell>
          <cell r="U109" t="str">
            <v>BG. ETI 3310</v>
          </cell>
          <cell r="V109" t="str">
            <v>AI</v>
          </cell>
          <cell r="W109">
            <v>10145.241</v>
          </cell>
        </row>
        <row r="110">
          <cell r="O110">
            <v>0</v>
          </cell>
          <cell r="Q110" t="str">
            <v>SUMSEL</v>
          </cell>
          <cell r="R110">
            <v>0</v>
          </cell>
          <cell r="S110" t="str">
            <v>KAPUAS JAYA 319</v>
          </cell>
          <cell r="U110" t="str">
            <v>BG.KAPUAS JAYA 319</v>
          </cell>
          <cell r="V110" t="str">
            <v>PTBA</v>
          </cell>
          <cell r="W110">
            <v>9482.5840000000007</v>
          </cell>
        </row>
        <row r="111">
          <cell r="O111">
            <v>0</v>
          </cell>
          <cell r="Q111" t="str">
            <v>SUMSEL</v>
          </cell>
          <cell r="R111">
            <v>0</v>
          </cell>
          <cell r="S111" t="str">
            <v xml:space="preserve"> TSP 31</v>
          </cell>
          <cell r="U111" t="str">
            <v>BG. TSP 31</v>
          </cell>
          <cell r="V111" t="str">
            <v>OBP</v>
          </cell>
          <cell r="W111">
            <v>7502.4110000000001</v>
          </cell>
        </row>
        <row r="112">
          <cell r="O112">
            <v>0</v>
          </cell>
          <cell r="Q112" t="str">
            <v>SUMSEL</v>
          </cell>
          <cell r="R112">
            <v>0</v>
          </cell>
          <cell r="S112" t="str">
            <v xml:space="preserve"> KAPUAS JAYA 365</v>
          </cell>
          <cell r="U112" t="str">
            <v>BG. KAPUAS JAYA 365</v>
          </cell>
          <cell r="V112" t="str">
            <v>PTBA</v>
          </cell>
          <cell r="W112">
            <v>13009.888000000001</v>
          </cell>
        </row>
        <row r="113">
          <cell r="O113">
            <v>0</v>
          </cell>
          <cell r="Q113" t="str">
            <v>KALSEL</v>
          </cell>
          <cell r="R113">
            <v>0</v>
          </cell>
          <cell r="S113" t="str">
            <v xml:space="preserve"> PST 334</v>
          </cell>
          <cell r="U113" t="str">
            <v>BG. PST 334</v>
          </cell>
          <cell r="V113" t="str">
            <v>EEI</v>
          </cell>
          <cell r="W113">
            <v>7536.2259999999997</v>
          </cell>
        </row>
        <row r="114">
          <cell r="O114">
            <v>0</v>
          </cell>
          <cell r="Q114" t="str">
            <v>KALSEL</v>
          </cell>
          <cell r="R114">
            <v>0</v>
          </cell>
          <cell r="S114" t="str">
            <v xml:space="preserve"> ROBBY 124 </v>
          </cell>
          <cell r="U114" t="str">
            <v xml:space="preserve">BG. ROBBY 124 </v>
          </cell>
          <cell r="V114" t="str">
            <v>EEI</v>
          </cell>
          <cell r="W114">
            <v>7529.2030000000004</v>
          </cell>
        </row>
        <row r="115">
          <cell r="O115">
            <v>0</v>
          </cell>
          <cell r="Q115" t="str">
            <v>SUMSEL</v>
          </cell>
          <cell r="R115">
            <v>0</v>
          </cell>
          <cell r="S115" t="str">
            <v xml:space="preserve"> KAPUAS JAYA 3652</v>
          </cell>
          <cell r="U115" t="str">
            <v>BG. KAPUAS JAYA 3652</v>
          </cell>
          <cell r="V115" t="str">
            <v>PTBA</v>
          </cell>
          <cell r="W115">
            <v>13616.423000000001</v>
          </cell>
        </row>
        <row r="116">
          <cell r="O116">
            <v>0</v>
          </cell>
          <cell r="Q116" t="str">
            <v>KALSEL</v>
          </cell>
          <cell r="R116">
            <v>0</v>
          </cell>
          <cell r="S116" t="str">
            <v xml:space="preserve"> GOLD TRANS 321</v>
          </cell>
          <cell r="U116" t="str">
            <v>BG. GOLD TRANS 321</v>
          </cell>
          <cell r="V116" t="str">
            <v>EEI</v>
          </cell>
          <cell r="W116">
            <v>7528.7020000000002</v>
          </cell>
        </row>
        <row r="117">
          <cell r="O117">
            <v>0</v>
          </cell>
          <cell r="Q117" t="str">
            <v>SUMSEL</v>
          </cell>
          <cell r="R117">
            <v>0</v>
          </cell>
          <cell r="S117" t="str">
            <v xml:space="preserve"> CITRA 3005</v>
          </cell>
          <cell r="U117" t="str">
            <v>BG. CITRA 3005</v>
          </cell>
          <cell r="V117" t="str">
            <v>PLNBB MRC</v>
          </cell>
          <cell r="W117">
            <v>8192.9969999999994</v>
          </cell>
        </row>
        <row r="118">
          <cell r="O118">
            <v>0</v>
          </cell>
          <cell r="Q118" t="str">
            <v>KALTENG</v>
          </cell>
          <cell r="R118">
            <v>0</v>
          </cell>
          <cell r="S118" t="str">
            <v xml:space="preserve"> BATOK</v>
          </cell>
          <cell r="U118" t="str">
            <v>BG. BATOK</v>
          </cell>
          <cell r="V118" t="str">
            <v>ADARO</v>
          </cell>
          <cell r="W118">
            <v>10203</v>
          </cell>
        </row>
        <row r="119">
          <cell r="O119">
            <v>0</v>
          </cell>
          <cell r="Q119" t="str">
            <v>SUMSEL</v>
          </cell>
          <cell r="R119">
            <v>0</v>
          </cell>
          <cell r="S119" t="str">
            <v xml:space="preserve"> TITAN 10</v>
          </cell>
          <cell r="U119" t="str">
            <v>BG. TITAN 10</v>
          </cell>
          <cell r="V119" t="str">
            <v>TIE</v>
          </cell>
          <cell r="W119">
            <v>7519.4570000000003</v>
          </cell>
        </row>
        <row r="120">
          <cell r="O120">
            <v>0</v>
          </cell>
          <cell r="Q120" t="str">
            <v>KALSEL</v>
          </cell>
          <cell r="R120">
            <v>0</v>
          </cell>
          <cell r="S120" t="str">
            <v xml:space="preserve"> ROBBY 132</v>
          </cell>
          <cell r="U120" t="str">
            <v>BG. ROBBY 132</v>
          </cell>
          <cell r="V120" t="str">
            <v>EEI</v>
          </cell>
          <cell r="W120">
            <v>7510.1220000000003</v>
          </cell>
        </row>
        <row r="121">
          <cell r="O121">
            <v>0</v>
          </cell>
          <cell r="Q121" t="str">
            <v>KALSEL</v>
          </cell>
          <cell r="R121">
            <v>0</v>
          </cell>
          <cell r="S121" t="str">
            <v xml:space="preserve"> ETI 3003</v>
          </cell>
          <cell r="U121" t="str">
            <v>BG. ETI 3003</v>
          </cell>
          <cell r="V121" t="str">
            <v>AI</v>
          </cell>
          <cell r="W121">
            <v>7501.2420000000002</v>
          </cell>
        </row>
        <row r="122">
          <cell r="O122">
            <v>0</v>
          </cell>
          <cell r="Q122" t="str">
            <v>KALSEL</v>
          </cell>
          <cell r="R122">
            <v>0</v>
          </cell>
          <cell r="S122" t="str">
            <v xml:space="preserve"> PULAU JAYA 300</v>
          </cell>
          <cell r="U122" t="str">
            <v>BG. PULAU JAYA 300</v>
          </cell>
          <cell r="V122" t="str">
            <v>RAP</v>
          </cell>
          <cell r="W122">
            <v>7583.4040000000005</v>
          </cell>
        </row>
        <row r="123">
          <cell r="O123">
            <v>0</v>
          </cell>
          <cell r="Q123" t="str">
            <v>KALSEL</v>
          </cell>
          <cell r="R123">
            <v>0</v>
          </cell>
          <cell r="S123" t="str">
            <v xml:space="preserve"> RMN 361</v>
          </cell>
          <cell r="U123" t="str">
            <v>BG. RMN 361</v>
          </cell>
          <cell r="V123" t="str">
            <v>EEI</v>
          </cell>
          <cell r="W123">
            <v>7508.5860000000002</v>
          </cell>
        </row>
        <row r="124">
          <cell r="O124">
            <v>0</v>
          </cell>
          <cell r="Q124" t="str">
            <v>KALSEL</v>
          </cell>
          <cell r="R124">
            <v>0</v>
          </cell>
          <cell r="S124" t="str">
            <v xml:space="preserve"> RMN 346</v>
          </cell>
          <cell r="U124" t="str">
            <v>BG. RMN 346</v>
          </cell>
          <cell r="V124" t="str">
            <v>EEI</v>
          </cell>
          <cell r="W124">
            <v>7504.93</v>
          </cell>
        </row>
        <row r="125">
          <cell r="O125">
            <v>0</v>
          </cell>
          <cell r="Q125" t="str">
            <v>SUMSEL</v>
          </cell>
          <cell r="R125">
            <v>0</v>
          </cell>
          <cell r="S125" t="str">
            <v xml:space="preserve"> KAPUAS JAYA 3652</v>
          </cell>
          <cell r="U125" t="str">
            <v xml:space="preserve"> BG. KAPUAS JAYA 3652</v>
          </cell>
          <cell r="V125" t="str">
            <v>PTBA</v>
          </cell>
          <cell r="W125">
            <v>13611.153</v>
          </cell>
        </row>
        <row r="126">
          <cell r="O126">
            <v>0</v>
          </cell>
          <cell r="Q126" t="str">
            <v>BENGKULU</v>
          </cell>
          <cell r="R126">
            <v>0</v>
          </cell>
          <cell r="S126" t="str">
            <v xml:space="preserve"> BINA MARINE 26</v>
          </cell>
          <cell r="U126" t="str">
            <v>BG. BINA MARINE 26</v>
          </cell>
          <cell r="V126" t="str">
            <v>TIE</v>
          </cell>
          <cell r="W126">
            <v>7600.2290000000003</v>
          </cell>
        </row>
        <row r="127">
          <cell r="O127">
            <v>0</v>
          </cell>
          <cell r="Q127" t="str">
            <v>KALSEL</v>
          </cell>
          <cell r="R127">
            <v>0</v>
          </cell>
          <cell r="S127" t="str">
            <v xml:space="preserve"> PANGERAN 3029</v>
          </cell>
          <cell r="U127" t="str">
            <v>BG. PANGERAN 3029</v>
          </cell>
          <cell r="V127" t="str">
            <v>RAP</v>
          </cell>
          <cell r="W127">
            <v>7580.7910000000002</v>
          </cell>
        </row>
        <row r="128">
          <cell r="O128">
            <v>0</v>
          </cell>
          <cell r="Q128" t="str">
            <v>SUMSEL</v>
          </cell>
          <cell r="R128">
            <v>0</v>
          </cell>
          <cell r="S128" t="str">
            <v xml:space="preserve"> STAR MARINE 3028</v>
          </cell>
          <cell r="U128" t="str">
            <v>BG. STAR MARINE 3028</v>
          </cell>
          <cell r="V128" t="str">
            <v>PLNBB MRC</v>
          </cell>
          <cell r="W128">
            <v>7088.7690000000002</v>
          </cell>
        </row>
        <row r="129">
          <cell r="O129">
            <v>0</v>
          </cell>
          <cell r="Q129" t="str">
            <v>KALSEL</v>
          </cell>
          <cell r="R129">
            <v>0</v>
          </cell>
          <cell r="S129" t="str">
            <v xml:space="preserve"> RAJA 3036</v>
          </cell>
          <cell r="T129">
            <v>1</v>
          </cell>
          <cell r="U129" t="str">
            <v>BG. RAJA 3036</v>
          </cell>
          <cell r="V129" t="str">
            <v>RAP</v>
          </cell>
          <cell r="W129">
            <v>7462.56</v>
          </cell>
        </row>
        <row r="130">
          <cell r="O130">
            <v>0</v>
          </cell>
          <cell r="Q130" t="str">
            <v>BENGKULU</v>
          </cell>
          <cell r="R130">
            <v>0</v>
          </cell>
          <cell r="S130" t="str">
            <v xml:space="preserve"> TITAN 08</v>
          </cell>
          <cell r="U130" t="str">
            <v>BG. TITAN 08</v>
          </cell>
          <cell r="V130" t="str">
            <v>TIE</v>
          </cell>
          <cell r="W130">
            <v>7504.31</v>
          </cell>
        </row>
        <row r="131">
          <cell r="O131">
            <v>0</v>
          </cell>
          <cell r="Q131" t="str">
            <v>SUMSEL</v>
          </cell>
          <cell r="R131">
            <v>0</v>
          </cell>
          <cell r="S131" t="str">
            <v xml:space="preserve"> BINA SARANA 88</v>
          </cell>
          <cell r="U131" t="str">
            <v>BG. BINA SARANA 88</v>
          </cell>
          <cell r="V131" t="str">
            <v>PTBA</v>
          </cell>
          <cell r="W131">
            <v>13063.661</v>
          </cell>
        </row>
        <row r="132">
          <cell r="O132">
            <v>0</v>
          </cell>
          <cell r="Q132" t="str">
            <v>SUMSEL</v>
          </cell>
          <cell r="R132">
            <v>0</v>
          </cell>
          <cell r="S132" t="str">
            <v xml:space="preserve"> BINA SARANA 89</v>
          </cell>
          <cell r="T132">
            <v>2</v>
          </cell>
          <cell r="U132" t="str">
            <v>BG. BINA SARANA 89</v>
          </cell>
          <cell r="V132" t="str">
            <v>PTBA</v>
          </cell>
          <cell r="W132">
            <v>0</v>
          </cell>
        </row>
        <row r="133">
          <cell r="O133">
            <v>0</v>
          </cell>
          <cell r="Q133" t="str">
            <v>SUMSEL</v>
          </cell>
          <cell r="R133">
            <v>0</v>
          </cell>
          <cell r="S133" t="str">
            <v xml:space="preserve"> BELINJO</v>
          </cell>
          <cell r="T133">
            <v>3</v>
          </cell>
          <cell r="U133" t="str">
            <v>BG. BELINJO</v>
          </cell>
          <cell r="V133" t="str">
            <v>ADARO</v>
          </cell>
          <cell r="W133">
            <v>10315</v>
          </cell>
        </row>
        <row r="134">
          <cell r="O134">
            <v>0</v>
          </cell>
          <cell r="Q134" t="str">
            <v>KALSEL</v>
          </cell>
          <cell r="R134">
            <v>0</v>
          </cell>
          <cell r="S134" t="str">
            <v xml:space="preserve"> GOLD TRANS 3006</v>
          </cell>
          <cell r="T134">
            <v>4</v>
          </cell>
          <cell r="U134" t="str">
            <v>BG. GOLD TRANS 3006</v>
          </cell>
          <cell r="V134" t="str">
            <v>EEI</v>
          </cell>
          <cell r="W134">
            <v>7507.2280000000001</v>
          </cell>
        </row>
        <row r="135">
          <cell r="O135">
            <v>0</v>
          </cell>
          <cell r="Q135" t="str">
            <v>SUMSEL</v>
          </cell>
          <cell r="R135">
            <v>0</v>
          </cell>
          <cell r="S135" t="str">
            <v xml:space="preserve"> PST 215</v>
          </cell>
          <cell r="T135">
            <v>5</v>
          </cell>
          <cell r="U135" t="str">
            <v>BG. PST 215</v>
          </cell>
          <cell r="V135" t="str">
            <v>PTBA</v>
          </cell>
          <cell r="W135">
            <v>10206.992</v>
          </cell>
        </row>
        <row r="136">
          <cell r="O136">
            <v>0</v>
          </cell>
          <cell r="Q136" t="str">
            <v>KALSEL</v>
          </cell>
          <cell r="R136">
            <v>0</v>
          </cell>
          <cell r="S136" t="str">
            <v xml:space="preserve"> ETI 3006</v>
          </cell>
          <cell r="T136">
            <v>6</v>
          </cell>
          <cell r="U136" t="str">
            <v>BG. ETI 3006</v>
          </cell>
          <cell r="V136" t="str">
            <v>RAP</v>
          </cell>
          <cell r="W136">
            <v>7536.7089999999998</v>
          </cell>
        </row>
        <row r="137">
          <cell r="O137">
            <v>0</v>
          </cell>
          <cell r="Q137" t="str">
            <v>KALSEL</v>
          </cell>
          <cell r="R137">
            <v>0</v>
          </cell>
          <cell r="S137" t="str">
            <v xml:space="preserve"> ROBBY 155</v>
          </cell>
          <cell r="T137">
            <v>7</v>
          </cell>
          <cell r="U137" t="str">
            <v>BG. ROBBY 155</v>
          </cell>
          <cell r="V137" t="str">
            <v>EEI</v>
          </cell>
          <cell r="W137">
            <v>7506.1049999999996</v>
          </cell>
        </row>
        <row r="138">
          <cell r="O138">
            <v>0</v>
          </cell>
          <cell r="Q138" t="str">
            <v>KALSEL</v>
          </cell>
          <cell r="R138">
            <v>0</v>
          </cell>
          <cell r="S138" t="str">
            <v xml:space="preserve"> ROBBY 326</v>
          </cell>
          <cell r="U138" t="str">
            <v>BG. ROBBY 326</v>
          </cell>
          <cell r="V138" t="str">
            <v>EEI</v>
          </cell>
          <cell r="W138">
            <v>7507.4539999999997</v>
          </cell>
        </row>
        <row r="139">
          <cell r="O139">
            <v>0</v>
          </cell>
          <cell r="Q139" t="str">
            <v>SUMSEL</v>
          </cell>
          <cell r="R139">
            <v>0</v>
          </cell>
          <cell r="S139" t="str">
            <v xml:space="preserve"> KAPUAS JAYA 332</v>
          </cell>
          <cell r="U139" t="str">
            <v>BG. KAPUAS JAYA 332</v>
          </cell>
          <cell r="V139" t="str">
            <v>PLNBB MRC</v>
          </cell>
          <cell r="W139">
            <v>8775.41</v>
          </cell>
        </row>
        <row r="140">
          <cell r="O140">
            <v>0</v>
          </cell>
          <cell r="Q140" t="str">
            <v>KALSEL</v>
          </cell>
          <cell r="R140">
            <v>0</v>
          </cell>
          <cell r="S140" t="str">
            <v xml:space="preserve"> FITRIA 3003</v>
          </cell>
          <cell r="U140" t="str">
            <v>BG. FITRIA 3003</v>
          </cell>
          <cell r="V140" t="str">
            <v>RAP</v>
          </cell>
          <cell r="W140">
            <v>7574.1790000000001</v>
          </cell>
        </row>
        <row r="141">
          <cell r="O141">
            <v>0</v>
          </cell>
          <cell r="Q141" t="str">
            <v>SUMSEL</v>
          </cell>
          <cell r="R141">
            <v>0</v>
          </cell>
          <cell r="S141" t="str">
            <v xml:space="preserve">KAPUAS JAYA 3652 </v>
          </cell>
          <cell r="U141" t="str">
            <v xml:space="preserve">BG.KAPUAS JAYA 3652 </v>
          </cell>
          <cell r="V141" t="str">
            <v>PTBA</v>
          </cell>
          <cell r="W141">
            <v>13606.218999999999</v>
          </cell>
        </row>
        <row r="142">
          <cell r="O142">
            <v>0</v>
          </cell>
          <cell r="Q142" t="str">
            <v>BENGKULU</v>
          </cell>
          <cell r="R142">
            <v>0</v>
          </cell>
          <cell r="S142" t="str">
            <v xml:space="preserve"> TITAN 30</v>
          </cell>
          <cell r="U142" t="str">
            <v>BG. TITAN 30</v>
          </cell>
          <cell r="V142" t="str">
            <v>TIE</v>
          </cell>
          <cell r="W142">
            <v>7190.817</v>
          </cell>
        </row>
        <row r="143">
          <cell r="O143">
            <v>0</v>
          </cell>
          <cell r="Q143" t="str">
            <v>KALSEL</v>
          </cell>
          <cell r="R143">
            <v>0</v>
          </cell>
          <cell r="S143" t="str">
            <v xml:space="preserve"> RMN 380</v>
          </cell>
          <cell r="U143" t="str">
            <v>BG. RMN 380</v>
          </cell>
          <cell r="V143" t="str">
            <v>EEI</v>
          </cell>
          <cell r="W143">
            <v>7510.14</v>
          </cell>
        </row>
        <row r="144">
          <cell r="O144">
            <v>0</v>
          </cell>
          <cell r="Q144" t="str">
            <v/>
          </cell>
          <cell r="R144">
            <v>0</v>
          </cell>
          <cell r="S144" t="str">
            <v/>
          </cell>
          <cell r="U144" t="str">
            <v/>
          </cell>
          <cell r="V144" t="str">
            <v>PLNBB MRC</v>
          </cell>
          <cell r="W144">
            <v>7500</v>
          </cell>
        </row>
        <row r="145">
          <cell r="O145">
            <v>0</v>
          </cell>
          <cell r="Q145" t="str">
            <v/>
          </cell>
          <cell r="R145">
            <v>0</v>
          </cell>
          <cell r="S145" t="str">
            <v/>
          </cell>
          <cell r="U145" t="str">
            <v/>
          </cell>
          <cell r="V145" t="str">
            <v>OBP</v>
          </cell>
          <cell r="W145">
            <v>7500</v>
          </cell>
        </row>
        <row r="146">
          <cell r="O146">
            <v>1</v>
          </cell>
          <cell r="P146" t="str">
            <v>Bongkar</v>
          </cell>
          <cell r="Q146" t="str">
            <v>SPOJ</v>
          </cell>
          <cell r="R146">
            <v>0</v>
          </cell>
          <cell r="S146" t="str">
            <v xml:space="preserve"> BAKAU</v>
          </cell>
          <cell r="U146" t="str">
            <v>BG. BAKAU</v>
          </cell>
          <cell r="V146" t="str">
            <v>ADARO</v>
          </cell>
          <cell r="W146">
            <v>10222</v>
          </cell>
        </row>
        <row r="147">
          <cell r="O147">
            <v>2</v>
          </cell>
          <cell r="P147" t="str">
            <v>Antri</v>
          </cell>
          <cell r="Q147" t="str">
            <v/>
          </cell>
          <cell r="R147">
            <v>0</v>
          </cell>
          <cell r="S147" t="str">
            <v xml:space="preserve"> KAPUAS JAYA 3118</v>
          </cell>
          <cell r="U147" t="str">
            <v>BG. KAPUAS JAYA 3118</v>
          </cell>
          <cell r="V147" t="str">
            <v>PTBA</v>
          </cell>
          <cell r="W147">
            <v>10056.17</v>
          </cell>
        </row>
        <row r="148">
          <cell r="O148">
            <v>3</v>
          </cell>
          <cell r="P148" t="str">
            <v>Antri</v>
          </cell>
          <cell r="Q148" t="str">
            <v/>
          </cell>
          <cell r="R148">
            <v>0</v>
          </cell>
          <cell r="S148" t="str">
            <v xml:space="preserve"> PST 312</v>
          </cell>
          <cell r="U148" t="str">
            <v>BG. PST 312</v>
          </cell>
          <cell r="V148" t="str">
            <v>RAP</v>
          </cell>
          <cell r="W148">
            <v>7403.5079999999998</v>
          </cell>
        </row>
        <row r="149">
          <cell r="O149">
            <v>0</v>
          </cell>
          <cell r="Q149" t="str">
            <v/>
          </cell>
          <cell r="R149">
            <v>0</v>
          </cell>
          <cell r="S149" t="str">
            <v/>
          </cell>
          <cell r="U149" t="str">
            <v/>
          </cell>
          <cell r="V149">
            <v>0</v>
          </cell>
          <cell r="W149">
            <v>0</v>
          </cell>
        </row>
        <row r="150">
          <cell r="O150">
            <v>0</v>
          </cell>
          <cell r="Q150" t="str">
            <v/>
          </cell>
          <cell r="R150">
            <v>0</v>
          </cell>
          <cell r="S150" t="str">
            <v/>
          </cell>
          <cell r="U150" t="str">
            <v/>
          </cell>
          <cell r="V150">
            <v>0</v>
          </cell>
          <cell r="W150">
            <v>0</v>
          </cell>
        </row>
        <row r="151">
          <cell r="O151">
            <v>0</v>
          </cell>
          <cell r="Q151" t="str">
            <v/>
          </cell>
          <cell r="R151">
            <v>0</v>
          </cell>
          <cell r="S151" t="str">
            <v/>
          </cell>
          <cell r="U151" t="str">
            <v/>
          </cell>
          <cell r="V151">
            <v>0</v>
          </cell>
          <cell r="W151">
            <v>0</v>
          </cell>
        </row>
        <row r="152">
          <cell r="O152">
            <v>0</v>
          </cell>
          <cell r="Q152" t="str">
            <v/>
          </cell>
          <cell r="R152">
            <v>0</v>
          </cell>
          <cell r="S152" t="str">
            <v/>
          </cell>
          <cell r="U152" t="str">
            <v/>
          </cell>
          <cell r="V152">
            <v>0</v>
          </cell>
          <cell r="W152">
            <v>0</v>
          </cell>
        </row>
        <row r="153">
          <cell r="O153">
            <v>0</v>
          </cell>
          <cell r="Q153" t="str">
            <v/>
          </cell>
          <cell r="R153">
            <v>0</v>
          </cell>
          <cell r="S153" t="str">
            <v/>
          </cell>
          <cell r="U153" t="str">
            <v/>
          </cell>
          <cell r="V153">
            <v>0</v>
          </cell>
          <cell r="W153">
            <v>0</v>
          </cell>
        </row>
        <row r="154">
          <cell r="O154">
            <v>0</v>
          </cell>
          <cell r="Q154" t="str">
            <v/>
          </cell>
          <cell r="R154">
            <v>0</v>
          </cell>
          <cell r="S154" t="str">
            <v/>
          </cell>
          <cell r="U154" t="str">
            <v/>
          </cell>
          <cell r="V154">
            <v>0</v>
          </cell>
          <cell r="W154">
            <v>0</v>
          </cell>
        </row>
        <row r="155">
          <cell r="O155">
            <v>0</v>
          </cell>
          <cell r="Q155" t="str">
            <v/>
          </cell>
          <cell r="R155">
            <v>0</v>
          </cell>
          <cell r="S155" t="str">
            <v/>
          </cell>
          <cell r="U155" t="str">
            <v/>
          </cell>
          <cell r="V155">
            <v>0</v>
          </cell>
          <cell r="W155">
            <v>0</v>
          </cell>
        </row>
        <row r="156">
          <cell r="O156">
            <v>0</v>
          </cell>
          <cell r="Q156" t="str">
            <v/>
          </cell>
          <cell r="R156">
            <v>0</v>
          </cell>
          <cell r="S156" t="str">
            <v/>
          </cell>
          <cell r="U156" t="str">
            <v/>
          </cell>
          <cell r="V156">
            <v>0</v>
          </cell>
          <cell r="W156">
            <v>0</v>
          </cell>
        </row>
        <row r="157">
          <cell r="O157">
            <v>0</v>
          </cell>
          <cell r="Q157" t="str">
            <v/>
          </cell>
          <cell r="R157">
            <v>0</v>
          </cell>
          <cell r="S157" t="str">
            <v/>
          </cell>
          <cell r="U157" t="str">
            <v/>
          </cell>
          <cell r="V157">
            <v>0</v>
          </cell>
          <cell r="W157">
            <v>0</v>
          </cell>
        </row>
        <row r="158">
          <cell r="O158">
            <v>0</v>
          </cell>
          <cell r="Q158" t="str">
            <v/>
          </cell>
          <cell r="R158">
            <v>0</v>
          </cell>
          <cell r="S158" t="str">
            <v/>
          </cell>
          <cell r="U158" t="str">
            <v/>
          </cell>
          <cell r="V158">
            <v>0</v>
          </cell>
          <cell r="W158">
            <v>0</v>
          </cell>
        </row>
        <row r="159">
          <cell r="O159">
            <v>0</v>
          </cell>
          <cell r="Q159" t="str">
            <v/>
          </cell>
          <cell r="R159">
            <v>0</v>
          </cell>
          <cell r="S159" t="str">
            <v/>
          </cell>
          <cell r="U159" t="str">
            <v/>
          </cell>
          <cell r="V159">
            <v>0</v>
          </cell>
          <cell r="W159">
            <v>0</v>
          </cell>
        </row>
        <row r="160">
          <cell r="O160">
            <v>0</v>
          </cell>
          <cell r="Q160" t="str">
            <v/>
          </cell>
          <cell r="R160">
            <v>0</v>
          </cell>
          <cell r="S160" t="str">
            <v/>
          </cell>
          <cell r="U160" t="str">
            <v/>
          </cell>
          <cell r="V160">
            <v>0</v>
          </cell>
          <cell r="W160">
            <v>0</v>
          </cell>
        </row>
        <row r="161">
          <cell r="O161">
            <v>0</v>
          </cell>
          <cell r="Q161" t="str">
            <v/>
          </cell>
          <cell r="R161">
            <v>0</v>
          </cell>
          <cell r="S161" t="str">
            <v/>
          </cell>
          <cell r="U161" t="str">
            <v/>
          </cell>
          <cell r="V161">
            <v>0</v>
          </cell>
          <cell r="W161">
            <v>0</v>
          </cell>
        </row>
        <row r="162">
          <cell r="O162">
            <v>0</v>
          </cell>
          <cell r="Q162" t="str">
            <v/>
          </cell>
          <cell r="R162">
            <v>0</v>
          </cell>
          <cell r="S162" t="str">
            <v/>
          </cell>
          <cell r="U162" t="str">
            <v/>
          </cell>
          <cell r="V162">
            <v>0</v>
          </cell>
          <cell r="W162">
            <v>0</v>
          </cell>
        </row>
        <row r="163">
          <cell r="O163">
            <v>0</v>
          </cell>
          <cell r="Q163" t="str">
            <v/>
          </cell>
          <cell r="R163">
            <v>0</v>
          </cell>
          <cell r="S163" t="str">
            <v/>
          </cell>
          <cell r="U163" t="str">
            <v/>
          </cell>
          <cell r="V163">
            <v>0</v>
          </cell>
          <cell r="W163">
            <v>0</v>
          </cell>
        </row>
        <row r="164">
          <cell r="O164">
            <v>0</v>
          </cell>
          <cell r="Q164" t="str">
            <v/>
          </cell>
          <cell r="R164">
            <v>0</v>
          </cell>
          <cell r="S164" t="str">
            <v/>
          </cell>
          <cell r="U164" t="str">
            <v/>
          </cell>
          <cell r="V164">
            <v>0</v>
          </cell>
          <cell r="W164">
            <v>0</v>
          </cell>
        </row>
        <row r="165">
          <cell r="O165">
            <v>0</v>
          </cell>
          <cell r="Q165" t="str">
            <v/>
          </cell>
          <cell r="R165">
            <v>0</v>
          </cell>
          <cell r="S165" t="str">
            <v/>
          </cell>
          <cell r="U165" t="str">
            <v/>
          </cell>
          <cell r="V165">
            <v>0</v>
          </cell>
          <cell r="W165">
            <v>0</v>
          </cell>
        </row>
        <row r="166">
          <cell r="O166">
            <v>0</v>
          </cell>
          <cell r="Q166" t="str">
            <v/>
          </cell>
          <cell r="R166">
            <v>0</v>
          </cell>
          <cell r="S166" t="str">
            <v/>
          </cell>
          <cell r="U166" t="str">
            <v/>
          </cell>
          <cell r="V166">
            <v>0</v>
          </cell>
          <cell r="W166">
            <v>0</v>
          </cell>
        </row>
        <row r="167">
          <cell r="O167">
            <v>0</v>
          </cell>
          <cell r="Q167" t="str">
            <v/>
          </cell>
          <cell r="R167">
            <v>0</v>
          </cell>
          <cell r="S167" t="str">
            <v/>
          </cell>
          <cell r="U167" t="str">
            <v/>
          </cell>
          <cell r="V167">
            <v>0</v>
          </cell>
          <cell r="W167">
            <v>0</v>
          </cell>
        </row>
        <row r="168">
          <cell r="O168">
            <v>0</v>
          </cell>
          <cell r="Q168" t="str">
            <v/>
          </cell>
          <cell r="R168">
            <v>0</v>
          </cell>
          <cell r="S168" t="str">
            <v/>
          </cell>
          <cell r="U168" t="str">
            <v/>
          </cell>
          <cell r="V168">
            <v>0</v>
          </cell>
          <cell r="W168">
            <v>0</v>
          </cell>
        </row>
        <row r="169">
          <cell r="O169">
            <v>0</v>
          </cell>
          <cell r="Q169" t="str">
            <v/>
          </cell>
          <cell r="R169">
            <v>0</v>
          </cell>
          <cell r="S169" t="str">
            <v/>
          </cell>
          <cell r="U169" t="str">
            <v/>
          </cell>
          <cell r="V169">
            <v>0</v>
          </cell>
          <cell r="W169">
            <v>0</v>
          </cell>
        </row>
        <row r="170">
          <cell r="O170">
            <v>0</v>
          </cell>
          <cell r="Q170" t="str">
            <v/>
          </cell>
          <cell r="R170">
            <v>0</v>
          </cell>
          <cell r="S170" t="str">
            <v/>
          </cell>
          <cell r="U170" t="str">
            <v/>
          </cell>
          <cell r="V170">
            <v>0</v>
          </cell>
          <cell r="W170">
            <v>0</v>
          </cell>
        </row>
        <row r="171">
          <cell r="O171">
            <v>0</v>
          </cell>
          <cell r="Q171" t="str">
            <v/>
          </cell>
          <cell r="R171">
            <v>0</v>
          </cell>
          <cell r="S171" t="str">
            <v/>
          </cell>
          <cell r="U171" t="str">
            <v/>
          </cell>
          <cell r="V171">
            <v>0</v>
          </cell>
          <cell r="W171">
            <v>0</v>
          </cell>
        </row>
        <row r="172">
          <cell r="O172">
            <v>0</v>
          </cell>
          <cell r="Q172" t="str">
            <v/>
          </cell>
          <cell r="R172">
            <v>0</v>
          </cell>
          <cell r="S172" t="str">
            <v/>
          </cell>
          <cell r="U172" t="str">
            <v/>
          </cell>
          <cell r="V172">
            <v>0</v>
          </cell>
          <cell r="W172">
            <v>0</v>
          </cell>
        </row>
        <row r="173">
          <cell r="O173">
            <v>0</v>
          </cell>
          <cell r="Q173" t="str">
            <v/>
          </cell>
          <cell r="R173">
            <v>0</v>
          </cell>
          <cell r="S173" t="str">
            <v/>
          </cell>
          <cell r="U173" t="str">
            <v/>
          </cell>
          <cell r="V173">
            <v>0</v>
          </cell>
          <cell r="W173">
            <v>0</v>
          </cell>
        </row>
        <row r="174">
          <cell r="O174">
            <v>0</v>
          </cell>
          <cell r="Q174" t="str">
            <v/>
          </cell>
          <cell r="R174">
            <v>0</v>
          </cell>
          <cell r="S174" t="str">
            <v/>
          </cell>
          <cell r="U174" t="str">
            <v/>
          </cell>
          <cell r="V174">
            <v>0</v>
          </cell>
          <cell r="W174">
            <v>0</v>
          </cell>
        </row>
        <row r="175">
          <cell r="O175">
            <v>0</v>
          </cell>
          <cell r="Q175" t="str">
            <v/>
          </cell>
          <cell r="R175">
            <v>0</v>
          </cell>
          <cell r="S175" t="str">
            <v/>
          </cell>
          <cell r="U175" t="str">
            <v/>
          </cell>
          <cell r="V175">
            <v>0</v>
          </cell>
          <cell r="W175">
            <v>0</v>
          </cell>
        </row>
        <row r="176">
          <cell r="O176">
            <v>0</v>
          </cell>
          <cell r="Q176" t="str">
            <v/>
          </cell>
          <cell r="R176">
            <v>0</v>
          </cell>
          <cell r="S176" t="str">
            <v/>
          </cell>
          <cell r="U176" t="str">
            <v/>
          </cell>
          <cell r="V176">
            <v>0</v>
          </cell>
          <cell r="W176">
            <v>0</v>
          </cell>
        </row>
        <row r="177">
          <cell r="O177">
            <v>0</v>
          </cell>
          <cell r="Q177" t="str">
            <v/>
          </cell>
          <cell r="R177">
            <v>0</v>
          </cell>
          <cell r="S177" t="str">
            <v/>
          </cell>
          <cell r="U177" t="str">
            <v/>
          </cell>
          <cell r="V177">
            <v>0</v>
          </cell>
          <cell r="W177">
            <v>0</v>
          </cell>
        </row>
        <row r="178">
          <cell r="O178">
            <v>0</v>
          </cell>
          <cell r="Q178" t="str">
            <v/>
          </cell>
          <cell r="R178">
            <v>0</v>
          </cell>
          <cell r="S178" t="str">
            <v/>
          </cell>
          <cell r="U178" t="str">
            <v/>
          </cell>
          <cell r="V178">
            <v>0</v>
          </cell>
          <cell r="W178">
            <v>0</v>
          </cell>
        </row>
        <row r="179">
          <cell r="O179">
            <v>0</v>
          </cell>
          <cell r="Q179" t="str">
            <v/>
          </cell>
          <cell r="R179">
            <v>0</v>
          </cell>
          <cell r="S179" t="str">
            <v/>
          </cell>
          <cell r="U179" t="str">
            <v/>
          </cell>
          <cell r="V179">
            <v>0</v>
          </cell>
          <cell r="W179">
            <v>0</v>
          </cell>
        </row>
        <row r="180">
          <cell r="O180">
            <v>0</v>
          </cell>
          <cell r="Q180" t="str">
            <v/>
          </cell>
          <cell r="R180">
            <v>0</v>
          </cell>
          <cell r="S180" t="str">
            <v/>
          </cell>
          <cell r="U180" t="str">
            <v/>
          </cell>
          <cell r="V180">
            <v>0</v>
          </cell>
          <cell r="W180">
            <v>0</v>
          </cell>
        </row>
        <row r="181">
          <cell r="O181">
            <v>0</v>
          </cell>
          <cell r="Q181" t="str">
            <v/>
          </cell>
          <cell r="R181">
            <v>0</v>
          </cell>
          <cell r="S181" t="str">
            <v/>
          </cell>
          <cell r="U181" t="str">
            <v/>
          </cell>
          <cell r="V181">
            <v>0</v>
          </cell>
          <cell r="W181">
            <v>0</v>
          </cell>
        </row>
        <row r="182">
          <cell r="O182">
            <v>0</v>
          </cell>
          <cell r="Q182" t="str">
            <v/>
          </cell>
          <cell r="R182">
            <v>0</v>
          </cell>
          <cell r="S182" t="str">
            <v/>
          </cell>
          <cell r="U182" t="str">
            <v/>
          </cell>
          <cell r="V182">
            <v>0</v>
          </cell>
          <cell r="W182">
            <v>0</v>
          </cell>
        </row>
        <row r="183">
          <cell r="O183">
            <v>0</v>
          </cell>
          <cell r="Q183" t="str">
            <v/>
          </cell>
          <cell r="R183">
            <v>0</v>
          </cell>
          <cell r="S183" t="str">
            <v/>
          </cell>
          <cell r="U183" t="str">
            <v/>
          </cell>
          <cell r="V183">
            <v>0</v>
          </cell>
          <cell r="W183">
            <v>0</v>
          </cell>
        </row>
        <row r="184">
          <cell r="O184">
            <v>0</v>
          </cell>
          <cell r="Q184" t="str">
            <v/>
          </cell>
          <cell r="R184">
            <v>0</v>
          </cell>
          <cell r="S184" t="str">
            <v/>
          </cell>
          <cell r="U184" t="str">
            <v/>
          </cell>
          <cell r="V184">
            <v>0</v>
          </cell>
          <cell r="W184">
            <v>0</v>
          </cell>
        </row>
        <row r="185">
          <cell r="O185">
            <v>0</v>
          </cell>
          <cell r="Q185" t="str">
            <v/>
          </cell>
          <cell r="R185">
            <v>0</v>
          </cell>
          <cell r="S185" t="str">
            <v/>
          </cell>
          <cell r="U185" t="str">
            <v/>
          </cell>
          <cell r="V185">
            <v>0</v>
          </cell>
          <cell r="W185">
            <v>0</v>
          </cell>
        </row>
        <row r="186">
          <cell r="O186">
            <v>0</v>
          </cell>
          <cell r="Q186" t="str">
            <v/>
          </cell>
          <cell r="R186">
            <v>0</v>
          </cell>
          <cell r="S186" t="str">
            <v/>
          </cell>
          <cell r="U186" t="str">
            <v/>
          </cell>
          <cell r="V186">
            <v>0</v>
          </cell>
          <cell r="W186">
            <v>0</v>
          </cell>
        </row>
        <row r="187">
          <cell r="O187">
            <v>0</v>
          </cell>
          <cell r="Q187" t="str">
            <v/>
          </cell>
          <cell r="R187">
            <v>0</v>
          </cell>
          <cell r="S187" t="str">
            <v/>
          </cell>
          <cell r="U187" t="str">
            <v/>
          </cell>
          <cell r="V187">
            <v>0</v>
          </cell>
          <cell r="W187">
            <v>0</v>
          </cell>
        </row>
        <row r="188">
          <cell r="O188">
            <v>0</v>
          </cell>
          <cell r="Q188" t="str">
            <v/>
          </cell>
          <cell r="R188">
            <v>0</v>
          </cell>
          <cell r="S188" t="str">
            <v/>
          </cell>
          <cell r="U188" t="str">
            <v/>
          </cell>
          <cell r="V188">
            <v>0</v>
          </cell>
          <cell r="W188">
            <v>0</v>
          </cell>
        </row>
        <row r="189">
          <cell r="O189">
            <v>0</v>
          </cell>
          <cell r="Q189" t="str">
            <v/>
          </cell>
          <cell r="R189">
            <v>0</v>
          </cell>
          <cell r="S189" t="str">
            <v/>
          </cell>
          <cell r="U189" t="str">
            <v/>
          </cell>
          <cell r="V189">
            <v>0</v>
          </cell>
          <cell r="W189">
            <v>0</v>
          </cell>
        </row>
        <row r="190">
          <cell r="O190">
            <v>0</v>
          </cell>
          <cell r="Q190" t="str">
            <v/>
          </cell>
          <cell r="R190">
            <v>0</v>
          </cell>
          <cell r="S190" t="str">
            <v/>
          </cell>
          <cell r="U190" t="str">
            <v/>
          </cell>
          <cell r="V190">
            <v>0</v>
          </cell>
          <cell r="W190">
            <v>0</v>
          </cell>
        </row>
        <row r="191">
          <cell r="O191">
            <v>0</v>
          </cell>
          <cell r="Q191" t="str">
            <v/>
          </cell>
          <cell r="R191">
            <v>0</v>
          </cell>
          <cell r="S191" t="str">
            <v/>
          </cell>
          <cell r="U191" t="str">
            <v/>
          </cell>
          <cell r="V191">
            <v>0</v>
          </cell>
          <cell r="W191">
            <v>0</v>
          </cell>
        </row>
        <row r="192">
          <cell r="O192">
            <v>0</v>
          </cell>
          <cell r="Q192" t="str">
            <v/>
          </cell>
          <cell r="R192">
            <v>0</v>
          </cell>
          <cell r="S192" t="str">
            <v/>
          </cell>
          <cell r="U192" t="str">
            <v/>
          </cell>
          <cell r="V192">
            <v>0</v>
          </cell>
          <cell r="W192">
            <v>0</v>
          </cell>
        </row>
        <row r="193">
          <cell r="O193">
            <v>0</v>
          </cell>
          <cell r="Q193" t="str">
            <v/>
          </cell>
          <cell r="R193">
            <v>0</v>
          </cell>
          <cell r="S193" t="str">
            <v/>
          </cell>
          <cell r="U193" t="str">
            <v/>
          </cell>
          <cell r="V193">
            <v>0</v>
          </cell>
          <cell r="W193">
            <v>0</v>
          </cell>
        </row>
        <row r="194">
          <cell r="O194">
            <v>0</v>
          </cell>
          <cell r="Q194" t="str">
            <v/>
          </cell>
          <cell r="R194">
            <v>0</v>
          </cell>
          <cell r="S194" t="str">
            <v/>
          </cell>
          <cell r="U194" t="str">
            <v/>
          </cell>
          <cell r="V194">
            <v>0</v>
          </cell>
          <cell r="W194">
            <v>0</v>
          </cell>
        </row>
        <row r="195">
          <cell r="O195">
            <v>0</v>
          </cell>
          <cell r="Q195" t="str">
            <v/>
          </cell>
          <cell r="R195">
            <v>0</v>
          </cell>
          <cell r="S195" t="str">
            <v/>
          </cell>
          <cell r="U195" t="str">
            <v/>
          </cell>
          <cell r="V195">
            <v>0</v>
          </cell>
          <cell r="W195">
            <v>0</v>
          </cell>
        </row>
        <row r="196">
          <cell r="O196">
            <v>0</v>
          </cell>
          <cell r="Q196" t="str">
            <v/>
          </cell>
          <cell r="R196">
            <v>0</v>
          </cell>
          <cell r="S196" t="str">
            <v/>
          </cell>
          <cell r="U196" t="str">
            <v/>
          </cell>
          <cell r="V196">
            <v>0</v>
          </cell>
          <cell r="W196">
            <v>0</v>
          </cell>
        </row>
        <row r="197">
          <cell r="O197">
            <v>0</v>
          </cell>
          <cell r="Q197" t="str">
            <v/>
          </cell>
          <cell r="R197">
            <v>0</v>
          </cell>
          <cell r="S197" t="str">
            <v/>
          </cell>
          <cell r="U197" t="str">
            <v/>
          </cell>
          <cell r="V197">
            <v>0</v>
          </cell>
          <cell r="W197">
            <v>0</v>
          </cell>
        </row>
        <row r="198">
          <cell r="O198">
            <v>0</v>
          </cell>
          <cell r="Q198" t="str">
            <v/>
          </cell>
          <cell r="R198">
            <v>0</v>
          </cell>
          <cell r="S198" t="str">
            <v/>
          </cell>
          <cell r="U198" t="str">
            <v/>
          </cell>
          <cell r="V198">
            <v>0</v>
          </cell>
          <cell r="W198">
            <v>0</v>
          </cell>
        </row>
        <row r="199">
          <cell r="O199">
            <v>0</v>
          </cell>
          <cell r="Q199" t="str">
            <v/>
          </cell>
          <cell r="R199">
            <v>0</v>
          </cell>
          <cell r="S199" t="str">
            <v/>
          </cell>
          <cell r="U199" t="str">
            <v/>
          </cell>
          <cell r="V199">
            <v>0</v>
          </cell>
          <cell r="W199">
            <v>0</v>
          </cell>
        </row>
        <row r="200">
          <cell r="O200">
            <v>0</v>
          </cell>
          <cell r="Q200" t="str">
            <v/>
          </cell>
          <cell r="R200">
            <v>0</v>
          </cell>
          <cell r="S200" t="str">
            <v/>
          </cell>
          <cell r="U200" t="str">
            <v/>
          </cell>
          <cell r="V200">
            <v>0</v>
          </cell>
          <cell r="W200">
            <v>0</v>
          </cell>
        </row>
        <row r="201">
          <cell r="O201">
            <v>0</v>
          </cell>
          <cell r="Q201" t="str">
            <v/>
          </cell>
          <cell r="R201">
            <v>0</v>
          </cell>
          <cell r="S201" t="str">
            <v/>
          </cell>
          <cell r="U201" t="str">
            <v/>
          </cell>
          <cell r="V201">
            <v>0</v>
          </cell>
          <cell r="W201">
            <v>0</v>
          </cell>
        </row>
        <row r="202">
          <cell r="O202">
            <v>0</v>
          </cell>
          <cell r="Q202" t="str">
            <v/>
          </cell>
          <cell r="R202">
            <v>0</v>
          </cell>
          <cell r="S202" t="str">
            <v/>
          </cell>
          <cell r="U202" t="str">
            <v/>
          </cell>
          <cell r="V202">
            <v>0</v>
          </cell>
          <cell r="W202">
            <v>0</v>
          </cell>
        </row>
        <row r="203">
          <cell r="O203">
            <v>0</v>
          </cell>
          <cell r="Q203" t="str">
            <v/>
          </cell>
          <cell r="R203">
            <v>0</v>
          </cell>
          <cell r="S203" t="str">
            <v/>
          </cell>
          <cell r="U203" t="str">
            <v/>
          </cell>
          <cell r="V203">
            <v>0</v>
          </cell>
          <cell r="W203">
            <v>0</v>
          </cell>
        </row>
        <row r="204">
          <cell r="O204">
            <v>0</v>
          </cell>
          <cell r="Q204" t="str">
            <v/>
          </cell>
          <cell r="R204">
            <v>0</v>
          </cell>
          <cell r="S204" t="str">
            <v/>
          </cell>
          <cell r="U204" t="str">
            <v/>
          </cell>
          <cell r="V204">
            <v>0</v>
          </cell>
          <cell r="W204">
            <v>0</v>
          </cell>
        </row>
        <row r="205">
          <cell r="O205">
            <v>0</v>
          </cell>
          <cell r="Q205" t="str">
            <v/>
          </cell>
          <cell r="R205">
            <v>0</v>
          </cell>
          <cell r="S205" t="str">
            <v/>
          </cell>
          <cell r="U205" t="str">
            <v/>
          </cell>
          <cell r="V205">
            <v>0</v>
          </cell>
          <cell r="W205">
            <v>0</v>
          </cell>
        </row>
        <row r="206">
          <cell r="O206">
            <v>0</v>
          </cell>
          <cell r="Q206" t="str">
            <v/>
          </cell>
          <cell r="R206">
            <v>0</v>
          </cell>
          <cell r="S206" t="str">
            <v/>
          </cell>
          <cell r="U206" t="str">
            <v/>
          </cell>
          <cell r="V206">
            <v>0</v>
          </cell>
          <cell r="W206">
            <v>0</v>
          </cell>
        </row>
        <row r="207">
          <cell r="O207">
            <v>0</v>
          </cell>
          <cell r="Q207" t="str">
            <v/>
          </cell>
          <cell r="R207">
            <v>0</v>
          </cell>
          <cell r="S207" t="str">
            <v/>
          </cell>
          <cell r="U207" t="str">
            <v/>
          </cell>
          <cell r="V207">
            <v>0</v>
          </cell>
          <cell r="W207">
            <v>0</v>
          </cell>
        </row>
        <row r="208">
          <cell r="O208">
            <v>0</v>
          </cell>
          <cell r="Q208" t="str">
            <v/>
          </cell>
          <cell r="R208">
            <v>0</v>
          </cell>
          <cell r="S208" t="str">
            <v/>
          </cell>
          <cell r="U208" t="str">
            <v/>
          </cell>
          <cell r="V208">
            <v>0</v>
          </cell>
          <cell r="W208">
            <v>0</v>
          </cell>
        </row>
        <row r="209">
          <cell r="O209">
            <v>0</v>
          </cell>
          <cell r="Q209" t="str">
            <v/>
          </cell>
          <cell r="R209">
            <v>0</v>
          </cell>
          <cell r="S209" t="str">
            <v/>
          </cell>
          <cell r="U209" t="str">
            <v/>
          </cell>
          <cell r="V209">
            <v>0</v>
          </cell>
          <cell r="W209">
            <v>0</v>
          </cell>
        </row>
        <row r="210">
          <cell r="O210">
            <v>0</v>
          </cell>
          <cell r="Q210" t="str">
            <v/>
          </cell>
          <cell r="R210">
            <v>0</v>
          </cell>
          <cell r="S210" t="str">
            <v/>
          </cell>
          <cell r="U210" t="str">
            <v/>
          </cell>
          <cell r="V210">
            <v>0</v>
          </cell>
          <cell r="W210">
            <v>0</v>
          </cell>
        </row>
        <row r="211">
          <cell r="O211">
            <v>0</v>
          </cell>
          <cell r="Q211" t="str">
            <v/>
          </cell>
          <cell r="R211">
            <v>0</v>
          </cell>
          <cell r="S211" t="str">
            <v/>
          </cell>
          <cell r="U211" t="str">
            <v/>
          </cell>
          <cell r="V211">
            <v>0</v>
          </cell>
          <cell r="W211">
            <v>0</v>
          </cell>
        </row>
        <row r="212">
          <cell r="O212">
            <v>0</v>
          </cell>
          <cell r="Q212" t="str">
            <v/>
          </cell>
          <cell r="R212">
            <v>0</v>
          </cell>
          <cell r="S212" t="str">
            <v/>
          </cell>
          <cell r="U212" t="str">
            <v/>
          </cell>
          <cell r="V212">
            <v>0</v>
          </cell>
          <cell r="W212">
            <v>0</v>
          </cell>
        </row>
        <row r="213">
          <cell r="O213">
            <v>0</v>
          </cell>
          <cell r="Q213" t="str">
            <v/>
          </cell>
          <cell r="R213">
            <v>0</v>
          </cell>
          <cell r="S213" t="str">
            <v/>
          </cell>
          <cell r="U213" t="str">
            <v/>
          </cell>
          <cell r="V213">
            <v>0</v>
          </cell>
          <cell r="W213">
            <v>0</v>
          </cell>
        </row>
        <row r="214">
          <cell r="O214">
            <v>0</v>
          </cell>
          <cell r="Q214" t="str">
            <v/>
          </cell>
          <cell r="R214">
            <v>0</v>
          </cell>
          <cell r="S214" t="str">
            <v/>
          </cell>
          <cell r="U214" t="str">
            <v/>
          </cell>
          <cell r="V214">
            <v>0</v>
          </cell>
          <cell r="W214">
            <v>0</v>
          </cell>
        </row>
        <row r="215">
          <cell r="O215">
            <v>0</v>
          </cell>
          <cell r="Q215" t="str">
            <v/>
          </cell>
          <cell r="R215">
            <v>0</v>
          </cell>
          <cell r="S215" t="str">
            <v/>
          </cell>
          <cell r="U215" t="str">
            <v/>
          </cell>
          <cell r="V215">
            <v>0</v>
          </cell>
          <cell r="W215">
            <v>0</v>
          </cell>
        </row>
        <row r="216">
          <cell r="O216">
            <v>0</v>
          </cell>
          <cell r="Q216" t="str">
            <v/>
          </cell>
          <cell r="R216">
            <v>0</v>
          </cell>
          <cell r="S216" t="str">
            <v/>
          </cell>
          <cell r="U216" t="str">
            <v/>
          </cell>
          <cell r="V216">
            <v>0</v>
          </cell>
          <cell r="W216">
            <v>0</v>
          </cell>
        </row>
        <row r="217">
          <cell r="O217">
            <v>0</v>
          </cell>
          <cell r="Q217" t="str">
            <v/>
          </cell>
          <cell r="R217">
            <v>0</v>
          </cell>
          <cell r="S217" t="str">
            <v/>
          </cell>
          <cell r="U217" t="str">
            <v/>
          </cell>
          <cell r="V217">
            <v>0</v>
          </cell>
          <cell r="W217">
            <v>0</v>
          </cell>
        </row>
        <row r="218">
          <cell r="O218">
            <v>0</v>
          </cell>
          <cell r="Q218" t="str">
            <v/>
          </cell>
          <cell r="R218">
            <v>0</v>
          </cell>
          <cell r="S218" t="str">
            <v/>
          </cell>
          <cell r="U218" t="str">
            <v/>
          </cell>
          <cell r="V218">
            <v>0</v>
          </cell>
          <cell r="W218">
            <v>0</v>
          </cell>
        </row>
        <row r="219">
          <cell r="O219">
            <v>0</v>
          </cell>
          <cell r="Q219" t="str">
            <v/>
          </cell>
          <cell r="R219">
            <v>0</v>
          </cell>
          <cell r="S219" t="str">
            <v/>
          </cell>
          <cell r="U219" t="str">
            <v/>
          </cell>
          <cell r="V219">
            <v>0</v>
          </cell>
          <cell r="W219">
            <v>0</v>
          </cell>
        </row>
        <row r="220">
          <cell r="O220">
            <v>0</v>
          </cell>
          <cell r="Q220" t="str">
            <v/>
          </cell>
          <cell r="R220">
            <v>0</v>
          </cell>
          <cell r="S220" t="str">
            <v/>
          </cell>
          <cell r="U220" t="str">
            <v/>
          </cell>
          <cell r="V220">
            <v>0</v>
          </cell>
          <cell r="W220">
            <v>0</v>
          </cell>
        </row>
        <row r="221">
          <cell r="O221">
            <v>0</v>
          </cell>
          <cell r="Q221" t="str">
            <v/>
          </cell>
          <cell r="R221">
            <v>0</v>
          </cell>
          <cell r="S221" t="str">
            <v/>
          </cell>
          <cell r="U221" t="str">
            <v/>
          </cell>
          <cell r="V221">
            <v>0</v>
          </cell>
          <cell r="W221">
            <v>0</v>
          </cell>
        </row>
        <row r="222">
          <cell r="O222">
            <v>0</v>
          </cell>
          <cell r="Q222" t="str">
            <v/>
          </cell>
          <cell r="R222">
            <v>0</v>
          </cell>
          <cell r="S222" t="str">
            <v/>
          </cell>
          <cell r="U222" t="str">
            <v/>
          </cell>
          <cell r="V222">
            <v>0</v>
          </cell>
          <cell r="W222">
            <v>0</v>
          </cell>
        </row>
        <row r="223">
          <cell r="O223">
            <v>0</v>
          </cell>
          <cell r="Q223" t="str">
            <v/>
          </cell>
          <cell r="R223">
            <v>0</v>
          </cell>
          <cell r="S223" t="str">
            <v/>
          </cell>
          <cell r="U223" t="str">
            <v/>
          </cell>
          <cell r="V223">
            <v>0</v>
          </cell>
          <cell r="W223">
            <v>0</v>
          </cell>
        </row>
        <row r="224">
          <cell r="O224">
            <v>0</v>
          </cell>
          <cell r="Q224" t="str">
            <v/>
          </cell>
          <cell r="R224">
            <v>0</v>
          </cell>
          <cell r="S224" t="str">
            <v/>
          </cell>
          <cell r="U224" t="str">
            <v/>
          </cell>
          <cell r="V224">
            <v>0</v>
          </cell>
          <cell r="W224">
            <v>0</v>
          </cell>
        </row>
        <row r="225">
          <cell r="O225">
            <v>0</v>
          </cell>
          <cell r="Q225" t="str">
            <v/>
          </cell>
          <cell r="R225">
            <v>0</v>
          </cell>
          <cell r="S225" t="str">
            <v/>
          </cell>
          <cell r="U225" t="str">
            <v/>
          </cell>
          <cell r="V225">
            <v>0</v>
          </cell>
          <cell r="W225">
            <v>0</v>
          </cell>
        </row>
        <row r="226">
          <cell r="O226">
            <v>0</v>
          </cell>
          <cell r="Q226" t="str">
            <v/>
          </cell>
          <cell r="R226">
            <v>0</v>
          </cell>
          <cell r="S226" t="str">
            <v/>
          </cell>
          <cell r="U226" t="str">
            <v/>
          </cell>
          <cell r="V226">
            <v>0</v>
          </cell>
          <cell r="W226">
            <v>0</v>
          </cell>
        </row>
        <row r="227">
          <cell r="O227">
            <v>0</v>
          </cell>
          <cell r="Q227" t="str">
            <v/>
          </cell>
          <cell r="R227">
            <v>0</v>
          </cell>
          <cell r="S227" t="str">
            <v/>
          </cell>
          <cell r="U227" t="str">
            <v/>
          </cell>
          <cell r="V227">
            <v>0</v>
          </cell>
          <cell r="W227">
            <v>0</v>
          </cell>
        </row>
        <row r="228">
          <cell r="O228">
            <v>0</v>
          </cell>
          <cell r="Q228" t="str">
            <v/>
          </cell>
          <cell r="R228">
            <v>0</v>
          </cell>
          <cell r="S228" t="str">
            <v/>
          </cell>
          <cell r="U228" t="str">
            <v/>
          </cell>
          <cell r="V228">
            <v>0</v>
          </cell>
          <cell r="W228">
            <v>0</v>
          </cell>
        </row>
        <row r="229">
          <cell r="O229">
            <v>0</v>
          </cell>
          <cell r="Q229" t="str">
            <v/>
          </cell>
          <cell r="R229">
            <v>0</v>
          </cell>
          <cell r="S229" t="str">
            <v/>
          </cell>
          <cell r="U229" t="str">
            <v/>
          </cell>
          <cell r="V229">
            <v>0</v>
          </cell>
          <cell r="W229">
            <v>0</v>
          </cell>
        </row>
        <row r="230">
          <cell r="O230">
            <v>0</v>
          </cell>
          <cell r="Q230" t="str">
            <v/>
          </cell>
          <cell r="R230">
            <v>0</v>
          </cell>
          <cell r="S230" t="str">
            <v/>
          </cell>
          <cell r="U230" t="str">
            <v/>
          </cell>
          <cell r="V230">
            <v>0</v>
          </cell>
          <cell r="W230">
            <v>0</v>
          </cell>
        </row>
        <row r="231">
          <cell r="O231">
            <v>0</v>
          </cell>
          <cell r="Q231" t="str">
            <v/>
          </cell>
          <cell r="R231">
            <v>0</v>
          </cell>
          <cell r="S231" t="str">
            <v/>
          </cell>
          <cell r="U231" t="str">
            <v/>
          </cell>
          <cell r="V231">
            <v>0</v>
          </cell>
          <cell r="W231">
            <v>0</v>
          </cell>
        </row>
        <row r="232">
          <cell r="O232">
            <v>0</v>
          </cell>
          <cell r="Q232" t="str">
            <v/>
          </cell>
          <cell r="R232">
            <v>0</v>
          </cell>
          <cell r="S232" t="str">
            <v/>
          </cell>
          <cell r="U232" t="str">
            <v/>
          </cell>
          <cell r="V232">
            <v>0</v>
          </cell>
          <cell r="W232">
            <v>0</v>
          </cell>
        </row>
        <row r="233">
          <cell r="O233">
            <v>0</v>
          </cell>
          <cell r="Q233" t="str">
            <v/>
          </cell>
          <cell r="R233">
            <v>0</v>
          </cell>
          <cell r="S233" t="str">
            <v/>
          </cell>
          <cell r="U233" t="str">
            <v/>
          </cell>
          <cell r="V233">
            <v>0</v>
          </cell>
          <cell r="W233">
            <v>0</v>
          </cell>
        </row>
        <row r="234">
          <cell r="O234">
            <v>0</v>
          </cell>
          <cell r="Q234" t="str">
            <v/>
          </cell>
          <cell r="R234">
            <v>0</v>
          </cell>
          <cell r="S234" t="str">
            <v/>
          </cell>
          <cell r="U234" t="str">
            <v/>
          </cell>
          <cell r="V234">
            <v>0</v>
          </cell>
          <cell r="W234">
            <v>0</v>
          </cell>
        </row>
        <row r="235">
          <cell r="O235">
            <v>0</v>
          </cell>
          <cell r="Q235" t="str">
            <v/>
          </cell>
          <cell r="R235">
            <v>0</v>
          </cell>
          <cell r="S235" t="str">
            <v/>
          </cell>
          <cell r="U235" t="str">
            <v/>
          </cell>
          <cell r="V235">
            <v>0</v>
          </cell>
          <cell r="W235">
            <v>0</v>
          </cell>
        </row>
        <row r="236">
          <cell r="O236">
            <v>0</v>
          </cell>
          <cell r="Q236" t="str">
            <v/>
          </cell>
          <cell r="R236">
            <v>0</v>
          </cell>
          <cell r="S236" t="str">
            <v/>
          </cell>
          <cell r="U236" t="str">
            <v/>
          </cell>
          <cell r="V236">
            <v>0</v>
          </cell>
          <cell r="W236">
            <v>0</v>
          </cell>
        </row>
        <row r="237">
          <cell r="O237">
            <v>0</v>
          </cell>
          <cell r="Q237" t="str">
            <v/>
          </cell>
          <cell r="R237">
            <v>0</v>
          </cell>
          <cell r="S237" t="str">
            <v/>
          </cell>
          <cell r="U237" t="str">
            <v/>
          </cell>
          <cell r="V237">
            <v>0</v>
          </cell>
          <cell r="W237">
            <v>0</v>
          </cell>
        </row>
        <row r="238">
          <cell r="O238">
            <v>0</v>
          </cell>
          <cell r="Q238" t="str">
            <v/>
          </cell>
          <cell r="R238">
            <v>0</v>
          </cell>
          <cell r="S238" t="str">
            <v/>
          </cell>
          <cell r="U238" t="str">
            <v/>
          </cell>
          <cell r="V238">
            <v>0</v>
          </cell>
          <cell r="W238">
            <v>0</v>
          </cell>
        </row>
        <row r="239">
          <cell r="O239">
            <v>0</v>
          </cell>
          <cell r="Q239" t="str">
            <v/>
          </cell>
          <cell r="R239">
            <v>0</v>
          </cell>
          <cell r="S239" t="str">
            <v/>
          </cell>
          <cell r="U239" t="str">
            <v/>
          </cell>
          <cell r="V239">
            <v>0</v>
          </cell>
          <cell r="W239">
            <v>0</v>
          </cell>
        </row>
        <row r="240">
          <cell r="O240">
            <v>0</v>
          </cell>
          <cell r="Q240" t="str">
            <v/>
          </cell>
          <cell r="R240">
            <v>0</v>
          </cell>
          <cell r="S240" t="str">
            <v/>
          </cell>
          <cell r="U240" t="str">
            <v/>
          </cell>
          <cell r="V240">
            <v>0</v>
          </cell>
          <cell r="W240">
            <v>0</v>
          </cell>
        </row>
        <row r="241">
          <cell r="O241">
            <v>0</v>
          </cell>
          <cell r="Q241" t="str">
            <v/>
          </cell>
          <cell r="R241">
            <v>0</v>
          </cell>
          <cell r="S241" t="str">
            <v/>
          </cell>
          <cell r="U241" t="str">
            <v/>
          </cell>
          <cell r="V241">
            <v>0</v>
          </cell>
          <cell r="W241">
            <v>0</v>
          </cell>
        </row>
        <row r="242">
          <cell r="O242">
            <v>0</v>
          </cell>
          <cell r="Q242" t="str">
            <v/>
          </cell>
          <cell r="R242">
            <v>0</v>
          </cell>
          <cell r="S242" t="str">
            <v/>
          </cell>
          <cell r="U242" t="str">
            <v/>
          </cell>
          <cell r="V242">
            <v>0</v>
          </cell>
          <cell r="W242">
            <v>0</v>
          </cell>
        </row>
        <row r="243">
          <cell r="O243">
            <v>0</v>
          </cell>
          <cell r="Q243" t="str">
            <v/>
          </cell>
          <cell r="R243">
            <v>0</v>
          </cell>
          <cell r="S243" t="str">
            <v/>
          </cell>
          <cell r="U243" t="str">
            <v/>
          </cell>
          <cell r="V243">
            <v>0</v>
          </cell>
          <cell r="W243">
            <v>0</v>
          </cell>
        </row>
        <row r="244">
          <cell r="O244">
            <v>0</v>
          </cell>
          <cell r="Q244" t="str">
            <v/>
          </cell>
          <cell r="R244">
            <v>0</v>
          </cell>
          <cell r="S244" t="str">
            <v/>
          </cell>
          <cell r="U244" t="str">
            <v/>
          </cell>
          <cell r="V244">
            <v>0</v>
          </cell>
          <cell r="W244">
            <v>0</v>
          </cell>
        </row>
        <row r="245">
          <cell r="O245">
            <v>0</v>
          </cell>
          <cell r="Q245" t="str">
            <v/>
          </cell>
          <cell r="R245">
            <v>0</v>
          </cell>
          <cell r="S245" t="str">
            <v/>
          </cell>
          <cell r="U245" t="str">
            <v/>
          </cell>
          <cell r="V245">
            <v>0</v>
          </cell>
          <cell r="W245">
            <v>0</v>
          </cell>
        </row>
        <row r="246">
          <cell r="O246">
            <v>0</v>
          </cell>
          <cell r="Q246" t="str">
            <v/>
          </cell>
          <cell r="R246">
            <v>0</v>
          </cell>
          <cell r="S246" t="str">
            <v/>
          </cell>
          <cell r="U246" t="str">
            <v/>
          </cell>
          <cell r="V246">
            <v>0</v>
          </cell>
          <cell r="W246">
            <v>0</v>
          </cell>
        </row>
        <row r="247">
          <cell r="O247">
            <v>0</v>
          </cell>
          <cell r="Q247" t="str">
            <v/>
          </cell>
          <cell r="R247">
            <v>0</v>
          </cell>
          <cell r="S247" t="str">
            <v/>
          </cell>
          <cell r="U247" t="str">
            <v/>
          </cell>
          <cell r="V247">
            <v>0</v>
          </cell>
          <cell r="W247">
            <v>0</v>
          </cell>
        </row>
        <row r="248">
          <cell r="O248">
            <v>0</v>
          </cell>
          <cell r="Q248" t="str">
            <v/>
          </cell>
          <cell r="R248">
            <v>0</v>
          </cell>
          <cell r="S248" t="str">
            <v/>
          </cell>
          <cell r="U248" t="str">
            <v/>
          </cell>
          <cell r="V248">
            <v>0</v>
          </cell>
          <cell r="W248">
            <v>0</v>
          </cell>
        </row>
        <row r="249">
          <cell r="O249">
            <v>0</v>
          </cell>
          <cell r="Q249" t="str">
            <v/>
          </cell>
          <cell r="R249">
            <v>0</v>
          </cell>
          <cell r="S249" t="str">
            <v/>
          </cell>
          <cell r="U249" t="str">
            <v/>
          </cell>
          <cell r="V249">
            <v>0</v>
          </cell>
          <cell r="W249">
            <v>0</v>
          </cell>
        </row>
        <row r="250">
          <cell r="O250">
            <v>0</v>
          </cell>
          <cell r="Q250" t="str">
            <v/>
          </cell>
          <cell r="R250">
            <v>0</v>
          </cell>
          <cell r="S250" t="str">
            <v/>
          </cell>
          <cell r="U250" t="str">
            <v/>
          </cell>
          <cell r="V250">
            <v>0</v>
          </cell>
          <cell r="W250">
            <v>0</v>
          </cell>
        </row>
        <row r="251">
          <cell r="O251">
            <v>0</v>
          </cell>
          <cell r="Q251" t="str">
            <v/>
          </cell>
          <cell r="R251">
            <v>0</v>
          </cell>
          <cell r="S251" t="str">
            <v/>
          </cell>
          <cell r="U251" t="str">
            <v/>
          </cell>
          <cell r="V251">
            <v>0</v>
          </cell>
          <cell r="W251">
            <v>0</v>
          </cell>
        </row>
        <row r="252">
          <cell r="O252">
            <v>0</v>
          </cell>
          <cell r="Q252" t="str">
            <v/>
          </cell>
          <cell r="R252">
            <v>0</v>
          </cell>
          <cell r="S252" t="str">
            <v/>
          </cell>
          <cell r="U252" t="str">
            <v/>
          </cell>
          <cell r="V252">
            <v>0</v>
          </cell>
          <cell r="W252">
            <v>0</v>
          </cell>
        </row>
        <row r="253">
          <cell r="O253">
            <v>0</v>
          </cell>
          <cell r="Q253" t="str">
            <v/>
          </cell>
          <cell r="R253">
            <v>0</v>
          </cell>
          <cell r="S253" t="str">
            <v/>
          </cell>
          <cell r="U253" t="str">
            <v/>
          </cell>
          <cell r="V253">
            <v>0</v>
          </cell>
          <cell r="W253">
            <v>0</v>
          </cell>
        </row>
        <row r="254">
          <cell r="O254">
            <v>0</v>
          </cell>
          <cell r="Q254" t="str">
            <v/>
          </cell>
          <cell r="R254">
            <v>0</v>
          </cell>
          <cell r="S254" t="str">
            <v/>
          </cell>
          <cell r="U254" t="str">
            <v/>
          </cell>
          <cell r="V254">
            <v>0</v>
          </cell>
          <cell r="W254">
            <v>0</v>
          </cell>
        </row>
        <row r="255">
          <cell r="O255">
            <v>0</v>
          </cell>
          <cell r="Q255" t="str">
            <v/>
          </cell>
          <cell r="R255">
            <v>0</v>
          </cell>
          <cell r="S255" t="str">
            <v/>
          </cell>
          <cell r="U255" t="str">
            <v/>
          </cell>
          <cell r="V255">
            <v>0</v>
          </cell>
          <cell r="W255">
            <v>0</v>
          </cell>
        </row>
        <row r="256">
          <cell r="O256">
            <v>0</v>
          </cell>
          <cell r="Q256" t="str">
            <v/>
          </cell>
          <cell r="R256">
            <v>0</v>
          </cell>
          <cell r="S256" t="str">
            <v/>
          </cell>
          <cell r="U256" t="str">
            <v/>
          </cell>
          <cell r="V256">
            <v>0</v>
          </cell>
          <cell r="W256">
            <v>0</v>
          </cell>
        </row>
        <row r="257">
          <cell r="O257">
            <v>0</v>
          </cell>
          <cell r="Q257" t="str">
            <v/>
          </cell>
          <cell r="R257">
            <v>0</v>
          </cell>
          <cell r="S257" t="str">
            <v/>
          </cell>
          <cell r="U257" t="str">
            <v/>
          </cell>
          <cell r="V257">
            <v>0</v>
          </cell>
          <cell r="W257">
            <v>0</v>
          </cell>
        </row>
        <row r="258">
          <cell r="O258">
            <v>0</v>
          </cell>
          <cell r="Q258" t="str">
            <v/>
          </cell>
          <cell r="R258">
            <v>0</v>
          </cell>
          <cell r="S258" t="str">
            <v/>
          </cell>
          <cell r="U258" t="str">
            <v/>
          </cell>
          <cell r="V258">
            <v>0</v>
          </cell>
          <cell r="W258">
            <v>0</v>
          </cell>
        </row>
        <row r="259">
          <cell r="O259">
            <v>0</v>
          </cell>
          <cell r="Q259" t="str">
            <v/>
          </cell>
          <cell r="R259">
            <v>0</v>
          </cell>
          <cell r="S259" t="str">
            <v/>
          </cell>
          <cell r="U259" t="str">
            <v/>
          </cell>
          <cell r="V259">
            <v>0</v>
          </cell>
          <cell r="W259">
            <v>0</v>
          </cell>
        </row>
        <row r="260">
          <cell r="O260">
            <v>0</v>
          </cell>
          <cell r="Q260" t="str">
            <v/>
          </cell>
          <cell r="R260">
            <v>0</v>
          </cell>
          <cell r="S260" t="str">
            <v/>
          </cell>
          <cell r="U260" t="str">
            <v/>
          </cell>
          <cell r="V260">
            <v>0</v>
          </cell>
          <cell r="W260">
            <v>0</v>
          </cell>
        </row>
        <row r="261">
          <cell r="O261">
            <v>0</v>
          </cell>
          <cell r="Q261" t="str">
            <v/>
          </cell>
          <cell r="R261">
            <v>0</v>
          </cell>
          <cell r="S261" t="str">
            <v/>
          </cell>
          <cell r="U261" t="str">
            <v/>
          </cell>
          <cell r="V261">
            <v>0</v>
          </cell>
          <cell r="W261">
            <v>0</v>
          </cell>
        </row>
        <row r="262">
          <cell r="O262">
            <v>0</v>
          </cell>
          <cell r="Q262" t="str">
            <v/>
          </cell>
          <cell r="R262">
            <v>0</v>
          </cell>
          <cell r="S262" t="str">
            <v/>
          </cell>
          <cell r="U262" t="str">
            <v/>
          </cell>
          <cell r="V262">
            <v>0</v>
          </cell>
          <cell r="W262">
            <v>0</v>
          </cell>
        </row>
        <row r="263">
          <cell r="O263">
            <v>0</v>
          </cell>
          <cell r="Q263" t="str">
            <v/>
          </cell>
          <cell r="R263">
            <v>0</v>
          </cell>
          <cell r="S263" t="str">
            <v/>
          </cell>
          <cell r="U263" t="str">
            <v/>
          </cell>
          <cell r="V263">
            <v>0</v>
          </cell>
          <cell r="W263">
            <v>0</v>
          </cell>
        </row>
        <row r="264">
          <cell r="O264">
            <v>0</v>
          </cell>
          <cell r="Q264" t="str">
            <v/>
          </cell>
          <cell r="R264">
            <v>0</v>
          </cell>
          <cell r="S264" t="str">
            <v/>
          </cell>
          <cell r="U264" t="str">
            <v/>
          </cell>
          <cell r="V264">
            <v>0</v>
          </cell>
          <cell r="W264">
            <v>0</v>
          </cell>
        </row>
        <row r="265">
          <cell r="O265">
            <v>0</v>
          </cell>
          <cell r="Q265" t="str">
            <v/>
          </cell>
          <cell r="R265">
            <v>0</v>
          </cell>
          <cell r="S265" t="str">
            <v/>
          </cell>
          <cell r="U265" t="str">
            <v/>
          </cell>
          <cell r="V265">
            <v>0</v>
          </cell>
          <cell r="W265">
            <v>0</v>
          </cell>
        </row>
        <row r="266">
          <cell r="O266">
            <v>0</v>
          </cell>
          <cell r="Q266" t="str">
            <v/>
          </cell>
          <cell r="R266">
            <v>0</v>
          </cell>
          <cell r="S266" t="str">
            <v/>
          </cell>
          <cell r="U266" t="str">
            <v/>
          </cell>
          <cell r="V266">
            <v>0</v>
          </cell>
          <cell r="W266">
            <v>0</v>
          </cell>
        </row>
        <row r="267">
          <cell r="O267">
            <v>0</v>
          </cell>
          <cell r="Q267" t="str">
            <v/>
          </cell>
          <cell r="R267">
            <v>0</v>
          </cell>
          <cell r="S267" t="str">
            <v/>
          </cell>
          <cell r="U267" t="str">
            <v/>
          </cell>
          <cell r="V267">
            <v>0</v>
          </cell>
          <cell r="W267">
            <v>0</v>
          </cell>
        </row>
        <row r="268">
          <cell r="O268">
            <v>0</v>
          </cell>
          <cell r="Q268" t="str">
            <v/>
          </cell>
          <cell r="R268">
            <v>0</v>
          </cell>
          <cell r="S268" t="str">
            <v/>
          </cell>
          <cell r="U268" t="str">
            <v/>
          </cell>
          <cell r="V268">
            <v>0</v>
          </cell>
          <cell r="W268">
            <v>0</v>
          </cell>
        </row>
        <row r="269">
          <cell r="O269">
            <v>0</v>
          </cell>
          <cell r="Q269" t="str">
            <v/>
          </cell>
          <cell r="R269">
            <v>0</v>
          </cell>
          <cell r="S269" t="str">
            <v/>
          </cell>
          <cell r="U269" t="str">
            <v/>
          </cell>
          <cell r="V269">
            <v>0</v>
          </cell>
          <cell r="W269">
            <v>0</v>
          </cell>
        </row>
        <row r="270">
          <cell r="O270">
            <v>0</v>
          </cell>
          <cell r="Q270" t="str">
            <v/>
          </cell>
          <cell r="R270">
            <v>0</v>
          </cell>
          <cell r="S270" t="str">
            <v/>
          </cell>
          <cell r="U270" t="str">
            <v/>
          </cell>
          <cell r="V270">
            <v>0</v>
          </cell>
          <cell r="W270">
            <v>0</v>
          </cell>
        </row>
        <row r="271">
          <cell r="O271">
            <v>0</v>
          </cell>
          <cell r="Q271" t="str">
            <v/>
          </cell>
          <cell r="R271">
            <v>0</v>
          </cell>
          <cell r="S271" t="str">
            <v/>
          </cell>
          <cell r="U271" t="str">
            <v/>
          </cell>
          <cell r="V271">
            <v>0</v>
          </cell>
          <cell r="W271">
            <v>0</v>
          </cell>
        </row>
        <row r="272">
          <cell r="O272">
            <v>0</v>
          </cell>
          <cell r="Q272" t="str">
            <v/>
          </cell>
          <cell r="R272">
            <v>0</v>
          </cell>
          <cell r="S272" t="str">
            <v/>
          </cell>
          <cell r="U272" t="str">
            <v/>
          </cell>
          <cell r="V272">
            <v>0</v>
          </cell>
          <cell r="W272">
            <v>0</v>
          </cell>
        </row>
        <row r="273">
          <cell r="O273">
            <v>0</v>
          </cell>
          <cell r="Q273" t="str">
            <v/>
          </cell>
          <cell r="R273">
            <v>0</v>
          </cell>
          <cell r="S273" t="str">
            <v/>
          </cell>
          <cell r="U273" t="str">
            <v/>
          </cell>
          <cell r="V273">
            <v>0</v>
          </cell>
          <cell r="W273">
            <v>0</v>
          </cell>
        </row>
        <row r="274">
          <cell r="O274">
            <v>0</v>
          </cell>
          <cell r="Q274" t="str">
            <v/>
          </cell>
          <cell r="R274">
            <v>0</v>
          </cell>
          <cell r="S274" t="str">
            <v/>
          </cell>
          <cell r="U274" t="str">
            <v/>
          </cell>
          <cell r="V274">
            <v>0</v>
          </cell>
          <cell r="W274">
            <v>0</v>
          </cell>
        </row>
        <row r="275">
          <cell r="O275">
            <v>0</v>
          </cell>
          <cell r="Q275" t="str">
            <v/>
          </cell>
          <cell r="R275">
            <v>0</v>
          </cell>
          <cell r="S275" t="str">
            <v/>
          </cell>
          <cell r="U275" t="str">
            <v/>
          </cell>
          <cell r="V275">
            <v>0</v>
          </cell>
          <cell r="W275">
            <v>0</v>
          </cell>
        </row>
        <row r="276">
          <cell r="O276">
            <v>0</v>
          </cell>
          <cell r="Q276" t="str">
            <v/>
          </cell>
          <cell r="R276">
            <v>0</v>
          </cell>
          <cell r="S276" t="str">
            <v/>
          </cell>
          <cell r="U276" t="str">
            <v/>
          </cell>
          <cell r="V276">
            <v>0</v>
          </cell>
          <cell r="W276">
            <v>0</v>
          </cell>
        </row>
        <row r="277">
          <cell r="O277">
            <v>0</v>
          </cell>
          <cell r="Q277" t="str">
            <v/>
          </cell>
          <cell r="R277">
            <v>0</v>
          </cell>
          <cell r="S277" t="str">
            <v/>
          </cell>
          <cell r="U277" t="str">
            <v/>
          </cell>
          <cell r="V277">
            <v>0</v>
          </cell>
          <cell r="W277">
            <v>0</v>
          </cell>
        </row>
        <row r="278">
          <cell r="O278">
            <v>0</v>
          </cell>
          <cell r="Q278" t="str">
            <v/>
          </cell>
          <cell r="R278">
            <v>0</v>
          </cell>
          <cell r="S278" t="str">
            <v/>
          </cell>
          <cell r="U278" t="str">
            <v/>
          </cell>
          <cell r="V278">
            <v>0</v>
          </cell>
          <cell r="W278">
            <v>0</v>
          </cell>
        </row>
        <row r="279">
          <cell r="O279">
            <v>0</v>
          </cell>
          <cell r="Q279" t="str">
            <v/>
          </cell>
          <cell r="R279">
            <v>0</v>
          </cell>
          <cell r="S279" t="str">
            <v/>
          </cell>
          <cell r="U279" t="str">
            <v/>
          </cell>
          <cell r="V279">
            <v>0</v>
          </cell>
          <cell r="W279">
            <v>0</v>
          </cell>
        </row>
        <row r="280">
          <cell r="O280">
            <v>0</v>
          </cell>
          <cell r="Q280" t="str">
            <v/>
          </cell>
          <cell r="R280">
            <v>0</v>
          </cell>
          <cell r="S280" t="str">
            <v/>
          </cell>
          <cell r="U280" t="str">
            <v/>
          </cell>
          <cell r="V280">
            <v>0</v>
          </cell>
          <cell r="W280">
            <v>0</v>
          </cell>
        </row>
        <row r="281">
          <cell r="O281">
            <v>0</v>
          </cell>
          <cell r="Q281" t="str">
            <v/>
          </cell>
          <cell r="R281">
            <v>0</v>
          </cell>
          <cell r="S281" t="str">
            <v/>
          </cell>
          <cell r="U281" t="str">
            <v/>
          </cell>
          <cell r="V281">
            <v>0</v>
          </cell>
          <cell r="W281">
            <v>0</v>
          </cell>
        </row>
        <row r="282">
          <cell r="O282">
            <v>0</v>
          </cell>
          <cell r="Q282" t="str">
            <v/>
          </cell>
          <cell r="R282">
            <v>0</v>
          </cell>
          <cell r="S282" t="str">
            <v/>
          </cell>
          <cell r="U282" t="str">
            <v/>
          </cell>
          <cell r="V282">
            <v>0</v>
          </cell>
          <cell r="W282">
            <v>0</v>
          </cell>
        </row>
        <row r="283">
          <cell r="O283">
            <v>0</v>
          </cell>
          <cell r="Q283" t="str">
            <v/>
          </cell>
          <cell r="R283">
            <v>0</v>
          </cell>
          <cell r="S283" t="str">
            <v/>
          </cell>
          <cell r="U283" t="str">
            <v/>
          </cell>
          <cell r="V283">
            <v>0</v>
          </cell>
          <cell r="W283">
            <v>0</v>
          </cell>
        </row>
        <row r="284">
          <cell r="O284">
            <v>0</v>
          </cell>
          <cell r="Q284" t="str">
            <v/>
          </cell>
          <cell r="R284">
            <v>0</v>
          </cell>
          <cell r="S284" t="str">
            <v/>
          </cell>
          <cell r="U284" t="str">
            <v/>
          </cell>
          <cell r="V284">
            <v>0</v>
          </cell>
          <cell r="W284">
            <v>0</v>
          </cell>
        </row>
        <row r="285">
          <cell r="O285">
            <v>0</v>
          </cell>
          <cell r="Q285" t="str">
            <v/>
          </cell>
          <cell r="R285">
            <v>0</v>
          </cell>
          <cell r="S285" t="str">
            <v/>
          </cell>
          <cell r="U285" t="str">
            <v/>
          </cell>
          <cell r="V285">
            <v>0</v>
          </cell>
          <cell r="W285">
            <v>0</v>
          </cell>
        </row>
        <row r="286">
          <cell r="O286">
            <v>0</v>
          </cell>
          <cell r="Q286" t="str">
            <v/>
          </cell>
          <cell r="R286">
            <v>0</v>
          </cell>
          <cell r="S286" t="str">
            <v/>
          </cell>
          <cell r="U286" t="str">
            <v/>
          </cell>
          <cell r="V286">
            <v>0</v>
          </cell>
          <cell r="W286">
            <v>0</v>
          </cell>
        </row>
        <row r="287">
          <cell r="O287">
            <v>0</v>
          </cell>
          <cell r="Q287" t="str">
            <v/>
          </cell>
          <cell r="R287">
            <v>0</v>
          </cell>
          <cell r="S287" t="str">
            <v/>
          </cell>
          <cell r="U287" t="str">
            <v/>
          </cell>
          <cell r="V287">
            <v>0</v>
          </cell>
          <cell r="W287">
            <v>0</v>
          </cell>
        </row>
        <row r="288">
          <cell r="O288">
            <v>0</v>
          </cell>
          <cell r="Q288" t="str">
            <v/>
          </cell>
          <cell r="R288">
            <v>0</v>
          </cell>
          <cell r="S288" t="str">
            <v/>
          </cell>
          <cell r="U288" t="str">
            <v/>
          </cell>
          <cell r="V288">
            <v>0</v>
          </cell>
          <cell r="W288">
            <v>0</v>
          </cell>
        </row>
        <row r="289">
          <cell r="O289">
            <v>0</v>
          </cell>
          <cell r="Q289" t="str">
            <v/>
          </cell>
          <cell r="R289">
            <v>0</v>
          </cell>
          <cell r="S289" t="str">
            <v/>
          </cell>
          <cell r="U289" t="str">
            <v/>
          </cell>
          <cell r="V289">
            <v>0</v>
          </cell>
          <cell r="W289">
            <v>0</v>
          </cell>
        </row>
        <row r="290">
          <cell r="O290">
            <v>0</v>
          </cell>
          <cell r="Q290" t="str">
            <v/>
          </cell>
          <cell r="R290">
            <v>0</v>
          </cell>
          <cell r="S290" t="str">
            <v/>
          </cell>
          <cell r="U290" t="str">
            <v/>
          </cell>
          <cell r="V290">
            <v>0</v>
          </cell>
          <cell r="W290">
            <v>0</v>
          </cell>
        </row>
        <row r="291">
          <cell r="O291">
            <v>0</v>
          </cell>
          <cell r="Q291" t="str">
            <v/>
          </cell>
          <cell r="R291">
            <v>0</v>
          </cell>
          <cell r="S291" t="str">
            <v/>
          </cell>
          <cell r="U291" t="str">
            <v/>
          </cell>
          <cell r="V291">
            <v>0</v>
          </cell>
          <cell r="W291">
            <v>0</v>
          </cell>
        </row>
        <row r="292">
          <cell r="O292">
            <v>0</v>
          </cell>
          <cell r="Q292" t="str">
            <v/>
          </cell>
          <cell r="R292">
            <v>0</v>
          </cell>
          <cell r="S292" t="str">
            <v/>
          </cell>
          <cell r="U292" t="str">
            <v/>
          </cell>
          <cell r="V292">
            <v>0</v>
          </cell>
          <cell r="W292">
            <v>0</v>
          </cell>
        </row>
        <row r="293">
          <cell r="O293">
            <v>0</v>
          </cell>
          <cell r="Q293" t="str">
            <v/>
          </cell>
          <cell r="R293">
            <v>0</v>
          </cell>
          <cell r="S293" t="str">
            <v/>
          </cell>
          <cell r="U293" t="str">
            <v/>
          </cell>
          <cell r="V293">
            <v>0</v>
          </cell>
          <cell r="W293">
            <v>0</v>
          </cell>
        </row>
        <row r="294">
          <cell r="O294">
            <v>0</v>
          </cell>
          <cell r="Q294" t="str">
            <v/>
          </cell>
          <cell r="R294">
            <v>0</v>
          </cell>
          <cell r="S294" t="str">
            <v/>
          </cell>
          <cell r="U294" t="str">
            <v/>
          </cell>
          <cell r="V294">
            <v>0</v>
          </cell>
          <cell r="W294">
            <v>0</v>
          </cell>
        </row>
        <row r="295">
          <cell r="O295">
            <v>0</v>
          </cell>
          <cell r="Q295" t="str">
            <v/>
          </cell>
          <cell r="R295">
            <v>0</v>
          </cell>
          <cell r="S295" t="str">
            <v/>
          </cell>
          <cell r="U295" t="str">
            <v/>
          </cell>
          <cell r="V295">
            <v>0</v>
          </cell>
          <cell r="W295">
            <v>0</v>
          </cell>
        </row>
        <row r="296">
          <cell r="O296">
            <v>0</v>
          </cell>
          <cell r="Q296" t="str">
            <v/>
          </cell>
          <cell r="R296">
            <v>0</v>
          </cell>
          <cell r="S296" t="str">
            <v/>
          </cell>
          <cell r="U296" t="str">
            <v/>
          </cell>
          <cell r="V296">
            <v>0</v>
          </cell>
          <cell r="W296">
            <v>0</v>
          </cell>
        </row>
        <row r="297">
          <cell r="O297">
            <v>0</v>
          </cell>
          <cell r="Q297" t="str">
            <v/>
          </cell>
          <cell r="R297">
            <v>0</v>
          </cell>
          <cell r="S297" t="str">
            <v/>
          </cell>
          <cell r="U297" t="str">
            <v/>
          </cell>
          <cell r="V297">
            <v>0</v>
          </cell>
          <cell r="W297">
            <v>0</v>
          </cell>
        </row>
        <row r="298">
          <cell r="O298">
            <v>0</v>
          </cell>
          <cell r="Q298" t="str">
            <v/>
          </cell>
          <cell r="R298">
            <v>0</v>
          </cell>
          <cell r="S298" t="str">
            <v/>
          </cell>
          <cell r="U298" t="str">
            <v/>
          </cell>
          <cell r="V298">
            <v>0</v>
          </cell>
          <cell r="W298">
            <v>0</v>
          </cell>
        </row>
        <row r="299">
          <cell r="O299">
            <v>0</v>
          </cell>
          <cell r="Q299" t="str">
            <v/>
          </cell>
          <cell r="R299">
            <v>0</v>
          </cell>
          <cell r="S299" t="str">
            <v/>
          </cell>
          <cell r="U299" t="str">
            <v/>
          </cell>
          <cell r="V299">
            <v>0</v>
          </cell>
          <cell r="W299">
            <v>0</v>
          </cell>
        </row>
        <row r="300">
          <cell r="O300">
            <v>0</v>
          </cell>
          <cell r="Q300" t="str">
            <v/>
          </cell>
          <cell r="R300">
            <v>0</v>
          </cell>
          <cell r="S300" t="str">
            <v/>
          </cell>
          <cell r="U300" t="str">
            <v/>
          </cell>
          <cell r="V300">
            <v>0</v>
          </cell>
          <cell r="W300">
            <v>0</v>
          </cell>
        </row>
        <row r="301">
          <cell r="O301">
            <v>0</v>
          </cell>
          <cell r="Q301" t="str">
            <v/>
          </cell>
          <cell r="R301">
            <v>0</v>
          </cell>
          <cell r="S301" t="str">
            <v/>
          </cell>
          <cell r="U301" t="str">
            <v/>
          </cell>
          <cell r="V301">
            <v>0</v>
          </cell>
          <cell r="W301">
            <v>0</v>
          </cell>
        </row>
        <row r="302">
          <cell r="O302">
            <v>0</v>
          </cell>
          <cell r="Q302" t="str">
            <v/>
          </cell>
          <cell r="R302">
            <v>0</v>
          </cell>
          <cell r="S302" t="str">
            <v/>
          </cell>
          <cell r="U302" t="str">
            <v/>
          </cell>
          <cell r="V302">
            <v>0</v>
          </cell>
          <cell r="W302">
            <v>0</v>
          </cell>
        </row>
        <row r="303">
          <cell r="O303">
            <v>0</v>
          </cell>
          <cell r="Q303" t="str">
            <v/>
          </cell>
          <cell r="R303">
            <v>0</v>
          </cell>
          <cell r="S303" t="str">
            <v/>
          </cell>
          <cell r="U303" t="str">
            <v/>
          </cell>
          <cell r="V303">
            <v>0</v>
          </cell>
          <cell r="W303">
            <v>0</v>
          </cell>
        </row>
        <row r="304">
          <cell r="O304">
            <v>0</v>
          </cell>
          <cell r="Q304" t="str">
            <v/>
          </cell>
          <cell r="R304">
            <v>0</v>
          </cell>
          <cell r="S304" t="str">
            <v/>
          </cell>
          <cell r="U304" t="str">
            <v/>
          </cell>
          <cell r="V304">
            <v>0</v>
          </cell>
          <cell r="W304">
            <v>0</v>
          </cell>
        </row>
        <row r="305">
          <cell r="O305">
            <v>0</v>
          </cell>
          <cell r="Q305" t="str">
            <v/>
          </cell>
          <cell r="R305">
            <v>0</v>
          </cell>
          <cell r="S305" t="str">
            <v/>
          </cell>
          <cell r="U305" t="str">
            <v/>
          </cell>
          <cell r="V305">
            <v>0</v>
          </cell>
          <cell r="W305">
            <v>0</v>
          </cell>
        </row>
        <row r="306">
          <cell r="O306">
            <v>0</v>
          </cell>
          <cell r="Q306" t="str">
            <v/>
          </cell>
          <cell r="R306">
            <v>0</v>
          </cell>
          <cell r="S306" t="str">
            <v/>
          </cell>
          <cell r="U306" t="str">
            <v/>
          </cell>
          <cell r="V306">
            <v>0</v>
          </cell>
          <cell r="W306">
            <v>0</v>
          </cell>
        </row>
        <row r="307">
          <cell r="O307">
            <v>0</v>
          </cell>
          <cell r="Q307" t="str">
            <v/>
          </cell>
          <cell r="R307">
            <v>0</v>
          </cell>
          <cell r="S307" t="str">
            <v/>
          </cell>
          <cell r="U307" t="str">
            <v/>
          </cell>
          <cell r="V307">
            <v>0</v>
          </cell>
          <cell r="W307">
            <v>0</v>
          </cell>
        </row>
        <row r="308">
          <cell r="O308">
            <v>0</v>
          </cell>
          <cell r="Q308" t="str">
            <v/>
          </cell>
          <cell r="R308">
            <v>0</v>
          </cell>
          <cell r="S308" t="str">
            <v/>
          </cell>
          <cell r="U308" t="str">
            <v/>
          </cell>
          <cell r="V308">
            <v>0</v>
          </cell>
          <cell r="W308">
            <v>0</v>
          </cell>
        </row>
        <row r="309">
          <cell r="O309">
            <v>0</v>
          </cell>
          <cell r="Q309" t="str">
            <v/>
          </cell>
          <cell r="R309">
            <v>0</v>
          </cell>
          <cell r="S309" t="str">
            <v/>
          </cell>
          <cell r="U309" t="str">
            <v/>
          </cell>
          <cell r="V309">
            <v>0</v>
          </cell>
          <cell r="W309">
            <v>0</v>
          </cell>
        </row>
        <row r="310">
          <cell r="O310">
            <v>0</v>
          </cell>
          <cell r="Q310" t="str">
            <v/>
          </cell>
          <cell r="R310">
            <v>0</v>
          </cell>
          <cell r="S310" t="str">
            <v/>
          </cell>
          <cell r="U310" t="str">
            <v/>
          </cell>
          <cell r="V310">
            <v>0</v>
          </cell>
          <cell r="W310">
            <v>0</v>
          </cell>
        </row>
        <row r="311">
          <cell r="O311">
            <v>0</v>
          </cell>
          <cell r="Q311" t="str">
            <v/>
          </cell>
          <cell r="R311">
            <v>0</v>
          </cell>
          <cell r="S311" t="str">
            <v/>
          </cell>
          <cell r="U311" t="str">
            <v/>
          </cell>
          <cell r="V311">
            <v>0</v>
          </cell>
          <cell r="W311">
            <v>0</v>
          </cell>
        </row>
        <row r="312">
          <cell r="O312">
            <v>0</v>
          </cell>
          <cell r="Q312" t="str">
            <v/>
          </cell>
          <cell r="R312">
            <v>0</v>
          </cell>
          <cell r="S312" t="str">
            <v/>
          </cell>
          <cell r="U312" t="str">
            <v/>
          </cell>
          <cell r="V312">
            <v>0</v>
          </cell>
          <cell r="W312">
            <v>0</v>
          </cell>
        </row>
        <row r="313">
          <cell r="O313">
            <v>0</v>
          </cell>
          <cell r="Q313" t="str">
            <v/>
          </cell>
          <cell r="R313">
            <v>0</v>
          </cell>
          <cell r="S313" t="str">
            <v/>
          </cell>
          <cell r="U313" t="str">
            <v/>
          </cell>
          <cell r="V313">
            <v>0</v>
          </cell>
          <cell r="W313">
            <v>0</v>
          </cell>
        </row>
        <row r="314">
          <cell r="O314">
            <v>0</v>
          </cell>
          <cell r="Q314" t="str">
            <v/>
          </cell>
          <cell r="R314">
            <v>0</v>
          </cell>
          <cell r="S314" t="str">
            <v/>
          </cell>
          <cell r="U314" t="str">
            <v/>
          </cell>
          <cell r="V314">
            <v>0</v>
          </cell>
          <cell r="W314">
            <v>0</v>
          </cell>
        </row>
        <row r="315">
          <cell r="O315">
            <v>0</v>
          </cell>
          <cell r="Q315" t="str">
            <v/>
          </cell>
          <cell r="R315">
            <v>0</v>
          </cell>
          <cell r="S315" t="str">
            <v/>
          </cell>
          <cell r="U315" t="str">
            <v/>
          </cell>
          <cell r="V315">
            <v>0</v>
          </cell>
          <cell r="W315">
            <v>0</v>
          </cell>
        </row>
        <row r="316">
          <cell r="O316">
            <v>0</v>
          </cell>
          <cell r="Q316" t="str">
            <v/>
          </cell>
          <cell r="R316">
            <v>0</v>
          </cell>
          <cell r="S316" t="str">
            <v/>
          </cell>
          <cell r="U316" t="str">
            <v/>
          </cell>
          <cell r="V316">
            <v>0</v>
          </cell>
          <cell r="W316">
            <v>0</v>
          </cell>
        </row>
        <row r="317">
          <cell r="O317">
            <v>0</v>
          </cell>
          <cell r="Q317" t="str">
            <v/>
          </cell>
          <cell r="R317">
            <v>0</v>
          </cell>
          <cell r="S317" t="str">
            <v/>
          </cell>
          <cell r="U317" t="str">
            <v/>
          </cell>
          <cell r="V317">
            <v>0</v>
          </cell>
          <cell r="W317">
            <v>0</v>
          </cell>
        </row>
        <row r="318">
          <cell r="O318">
            <v>0</v>
          </cell>
          <cell r="Q318" t="str">
            <v/>
          </cell>
          <cell r="R318">
            <v>0</v>
          </cell>
          <cell r="S318" t="str">
            <v/>
          </cell>
          <cell r="U318" t="str">
            <v/>
          </cell>
          <cell r="V318">
            <v>0</v>
          </cell>
          <cell r="W318">
            <v>0</v>
          </cell>
        </row>
        <row r="319">
          <cell r="O319">
            <v>0</v>
          </cell>
          <cell r="Q319" t="str">
            <v/>
          </cell>
          <cell r="R319">
            <v>0</v>
          </cell>
          <cell r="S319" t="str">
            <v/>
          </cell>
          <cell r="U319" t="str">
            <v/>
          </cell>
          <cell r="V319">
            <v>0</v>
          </cell>
          <cell r="W319">
            <v>0</v>
          </cell>
        </row>
        <row r="320">
          <cell r="O320">
            <v>0</v>
          </cell>
          <cell r="Q320" t="str">
            <v/>
          </cell>
          <cell r="R320">
            <v>0</v>
          </cell>
          <cell r="S320" t="str">
            <v/>
          </cell>
          <cell r="U320" t="str">
            <v/>
          </cell>
          <cell r="V320">
            <v>0</v>
          </cell>
          <cell r="W320">
            <v>0</v>
          </cell>
        </row>
        <row r="321">
          <cell r="O321">
            <v>0</v>
          </cell>
          <cell r="Q321" t="str">
            <v/>
          </cell>
          <cell r="R321">
            <v>0</v>
          </cell>
          <cell r="S321" t="str">
            <v/>
          </cell>
          <cell r="U321" t="str">
            <v/>
          </cell>
          <cell r="V321">
            <v>0</v>
          </cell>
          <cell r="W321">
            <v>0</v>
          </cell>
        </row>
        <row r="322">
          <cell r="O322">
            <v>0</v>
          </cell>
          <cell r="Q322" t="str">
            <v/>
          </cell>
          <cell r="R322">
            <v>0</v>
          </cell>
          <cell r="S322" t="str">
            <v/>
          </cell>
          <cell r="U322" t="str">
            <v/>
          </cell>
          <cell r="V322">
            <v>0</v>
          </cell>
          <cell r="W322">
            <v>0</v>
          </cell>
        </row>
        <row r="323">
          <cell r="O323">
            <v>0</v>
          </cell>
          <cell r="Q323" t="str">
            <v/>
          </cell>
          <cell r="R323">
            <v>0</v>
          </cell>
          <cell r="S323" t="str">
            <v/>
          </cell>
          <cell r="U323" t="str">
            <v/>
          </cell>
          <cell r="V323">
            <v>0</v>
          </cell>
          <cell r="W323">
            <v>0</v>
          </cell>
        </row>
        <row r="324">
          <cell r="O324">
            <v>0</v>
          </cell>
          <cell r="Q324" t="str">
            <v/>
          </cell>
          <cell r="R324">
            <v>0</v>
          </cell>
          <cell r="S324" t="str">
            <v/>
          </cell>
          <cell r="U324" t="str">
            <v/>
          </cell>
          <cell r="V324">
            <v>0</v>
          </cell>
          <cell r="W324">
            <v>0</v>
          </cell>
        </row>
        <row r="325">
          <cell r="O325">
            <v>0</v>
          </cell>
          <cell r="Q325" t="str">
            <v/>
          </cell>
          <cell r="R325">
            <v>0</v>
          </cell>
          <cell r="S325" t="str">
            <v/>
          </cell>
          <cell r="U325" t="str">
            <v/>
          </cell>
          <cell r="V325">
            <v>0</v>
          </cell>
          <cell r="W325">
            <v>0</v>
          </cell>
        </row>
        <row r="326">
          <cell r="O326">
            <v>0</v>
          </cell>
          <cell r="Q326" t="str">
            <v/>
          </cell>
          <cell r="R326">
            <v>0</v>
          </cell>
          <cell r="S326" t="str">
            <v/>
          </cell>
          <cell r="U326" t="str">
            <v/>
          </cell>
          <cell r="V326">
            <v>0</v>
          </cell>
          <cell r="W326">
            <v>0</v>
          </cell>
        </row>
        <row r="327">
          <cell r="O327">
            <v>0</v>
          </cell>
          <cell r="Q327" t="str">
            <v/>
          </cell>
          <cell r="R327">
            <v>0</v>
          </cell>
          <cell r="S327" t="str">
            <v/>
          </cell>
          <cell r="U327" t="str">
            <v/>
          </cell>
          <cell r="V327">
            <v>0</v>
          </cell>
          <cell r="W327">
            <v>0</v>
          </cell>
        </row>
        <row r="328">
          <cell r="O328">
            <v>0</v>
          </cell>
          <cell r="Q328" t="str">
            <v/>
          </cell>
          <cell r="R328">
            <v>0</v>
          </cell>
          <cell r="S328" t="str">
            <v/>
          </cell>
          <cell r="U328" t="str">
            <v/>
          </cell>
          <cell r="V328">
            <v>0</v>
          </cell>
          <cell r="W328">
            <v>0</v>
          </cell>
        </row>
        <row r="329">
          <cell r="O329">
            <v>0</v>
          </cell>
          <cell r="Q329" t="str">
            <v/>
          </cell>
          <cell r="R329">
            <v>0</v>
          </cell>
          <cell r="S329" t="str">
            <v/>
          </cell>
          <cell r="U329" t="str">
            <v/>
          </cell>
          <cell r="V329">
            <v>0</v>
          </cell>
          <cell r="W329">
            <v>0</v>
          </cell>
        </row>
        <row r="330">
          <cell r="O330">
            <v>0</v>
          </cell>
          <cell r="Q330" t="str">
            <v/>
          </cell>
          <cell r="R330">
            <v>0</v>
          </cell>
          <cell r="S330" t="str">
            <v/>
          </cell>
          <cell r="U330" t="str">
            <v/>
          </cell>
          <cell r="V330">
            <v>0</v>
          </cell>
          <cell r="W330">
            <v>0</v>
          </cell>
        </row>
        <row r="331">
          <cell r="O331">
            <v>0</v>
          </cell>
          <cell r="Q331" t="str">
            <v/>
          </cell>
          <cell r="R331">
            <v>0</v>
          </cell>
          <cell r="S331" t="str">
            <v/>
          </cell>
          <cell r="U331" t="str">
            <v/>
          </cell>
          <cell r="V331">
            <v>0</v>
          </cell>
          <cell r="W331">
            <v>0</v>
          </cell>
        </row>
        <row r="332">
          <cell r="O332">
            <v>0</v>
          </cell>
          <cell r="Q332" t="str">
            <v/>
          </cell>
          <cell r="R332">
            <v>0</v>
          </cell>
          <cell r="S332" t="str">
            <v/>
          </cell>
          <cell r="U332" t="str">
            <v/>
          </cell>
          <cell r="V332">
            <v>0</v>
          </cell>
          <cell r="W332">
            <v>0</v>
          </cell>
        </row>
        <row r="333">
          <cell r="O333">
            <v>0</v>
          </cell>
          <cell r="Q333" t="str">
            <v/>
          </cell>
          <cell r="R333">
            <v>0</v>
          </cell>
          <cell r="S333" t="str">
            <v/>
          </cell>
          <cell r="U333" t="str">
            <v/>
          </cell>
          <cell r="V333">
            <v>0</v>
          </cell>
          <cell r="W333">
            <v>0</v>
          </cell>
        </row>
        <row r="334">
          <cell r="O334">
            <v>0</v>
          </cell>
          <cell r="Q334" t="str">
            <v/>
          </cell>
          <cell r="R334">
            <v>0</v>
          </cell>
          <cell r="S334" t="str">
            <v/>
          </cell>
          <cell r="U334" t="str">
            <v/>
          </cell>
          <cell r="V334">
            <v>0</v>
          </cell>
          <cell r="W334">
            <v>0</v>
          </cell>
        </row>
        <row r="335">
          <cell r="O335">
            <v>0</v>
          </cell>
          <cell r="Q335" t="str">
            <v/>
          </cell>
          <cell r="R335">
            <v>0</v>
          </cell>
          <cell r="S335" t="str">
            <v/>
          </cell>
          <cell r="U335" t="str">
            <v/>
          </cell>
          <cell r="V335">
            <v>0</v>
          </cell>
          <cell r="W335">
            <v>0</v>
          </cell>
        </row>
        <row r="336">
          <cell r="O336">
            <v>0</v>
          </cell>
          <cell r="Q336" t="str">
            <v/>
          </cell>
          <cell r="R336">
            <v>0</v>
          </cell>
          <cell r="S336" t="str">
            <v/>
          </cell>
          <cell r="U336" t="str">
            <v/>
          </cell>
          <cell r="V336">
            <v>0</v>
          </cell>
          <cell r="W336">
            <v>0</v>
          </cell>
        </row>
        <row r="337">
          <cell r="O337">
            <v>0</v>
          </cell>
          <cell r="Q337" t="str">
            <v/>
          </cell>
          <cell r="R337">
            <v>0</v>
          </cell>
          <cell r="S337" t="str">
            <v/>
          </cell>
          <cell r="U337" t="str">
            <v/>
          </cell>
          <cell r="V337">
            <v>0</v>
          </cell>
          <cell r="W337">
            <v>0</v>
          </cell>
        </row>
        <row r="338">
          <cell r="O338">
            <v>0</v>
          </cell>
          <cell r="Q338" t="str">
            <v/>
          </cell>
          <cell r="R338">
            <v>0</v>
          </cell>
          <cell r="S338" t="str">
            <v/>
          </cell>
          <cell r="U338" t="str">
            <v/>
          </cell>
          <cell r="V338">
            <v>0</v>
          </cell>
          <cell r="W338">
            <v>0</v>
          </cell>
        </row>
        <row r="339">
          <cell r="O339">
            <v>0</v>
          </cell>
          <cell r="Q339" t="str">
            <v/>
          </cell>
          <cell r="R339">
            <v>0</v>
          </cell>
          <cell r="S339" t="str">
            <v/>
          </cell>
          <cell r="U339" t="str">
            <v/>
          </cell>
          <cell r="V339">
            <v>0</v>
          </cell>
          <cell r="W339">
            <v>0</v>
          </cell>
        </row>
        <row r="340">
          <cell r="O340">
            <v>0</v>
          </cell>
          <cell r="Q340" t="str">
            <v/>
          </cell>
          <cell r="R340">
            <v>0</v>
          </cell>
          <cell r="S340" t="str">
            <v/>
          </cell>
          <cell r="U340" t="str">
            <v/>
          </cell>
          <cell r="V340">
            <v>0</v>
          </cell>
          <cell r="W340">
            <v>0</v>
          </cell>
        </row>
        <row r="341">
          <cell r="O341">
            <v>0</v>
          </cell>
          <cell r="Q341" t="str">
            <v/>
          </cell>
          <cell r="R341">
            <v>0</v>
          </cell>
          <cell r="S341" t="str">
            <v/>
          </cell>
          <cell r="U341" t="str">
            <v/>
          </cell>
          <cell r="V341">
            <v>0</v>
          </cell>
          <cell r="W341">
            <v>0</v>
          </cell>
        </row>
        <row r="342">
          <cell r="O342">
            <v>0</v>
          </cell>
          <cell r="Q342" t="str">
            <v/>
          </cell>
          <cell r="R342">
            <v>0</v>
          </cell>
          <cell r="S342" t="str">
            <v/>
          </cell>
          <cell r="U342" t="str">
            <v/>
          </cell>
          <cell r="V342">
            <v>0</v>
          </cell>
          <cell r="W342">
            <v>0</v>
          </cell>
        </row>
        <row r="343">
          <cell r="O343">
            <v>0</v>
          </cell>
          <cell r="Q343" t="str">
            <v/>
          </cell>
          <cell r="R343">
            <v>0</v>
          </cell>
          <cell r="S343" t="str">
            <v/>
          </cell>
          <cell r="U343" t="str">
            <v/>
          </cell>
          <cell r="V343">
            <v>0</v>
          </cell>
          <cell r="W343">
            <v>0</v>
          </cell>
        </row>
        <row r="344">
          <cell r="O344">
            <v>0</v>
          </cell>
          <cell r="Q344" t="str">
            <v/>
          </cell>
          <cell r="R344">
            <v>0</v>
          </cell>
          <cell r="S344" t="str">
            <v/>
          </cell>
          <cell r="U344" t="str">
            <v/>
          </cell>
          <cell r="V344">
            <v>0</v>
          </cell>
          <cell r="W344">
            <v>0</v>
          </cell>
        </row>
        <row r="345">
          <cell r="O345">
            <v>0</v>
          </cell>
          <cell r="Q345" t="str">
            <v/>
          </cell>
          <cell r="R345">
            <v>0</v>
          </cell>
          <cell r="S345" t="str">
            <v/>
          </cell>
          <cell r="U345" t="str">
            <v/>
          </cell>
          <cell r="V345">
            <v>0</v>
          </cell>
          <cell r="W345">
            <v>0</v>
          </cell>
        </row>
        <row r="346">
          <cell r="O346">
            <v>0</v>
          </cell>
          <cell r="Q346" t="str">
            <v/>
          </cell>
          <cell r="R346">
            <v>0</v>
          </cell>
          <cell r="S346" t="str">
            <v/>
          </cell>
          <cell r="U346" t="str">
            <v/>
          </cell>
          <cell r="V346">
            <v>0</v>
          </cell>
          <cell r="W346">
            <v>0</v>
          </cell>
        </row>
        <row r="347">
          <cell r="O347">
            <v>0</v>
          </cell>
          <cell r="Q347" t="str">
            <v/>
          </cell>
          <cell r="R347">
            <v>0</v>
          </cell>
          <cell r="S347" t="str">
            <v/>
          </cell>
          <cell r="U347" t="str">
            <v/>
          </cell>
          <cell r="V347">
            <v>0</v>
          </cell>
          <cell r="W347">
            <v>0</v>
          </cell>
        </row>
        <row r="348">
          <cell r="O348">
            <v>0</v>
          </cell>
          <cell r="Q348" t="str">
            <v/>
          </cell>
          <cell r="R348">
            <v>0</v>
          </cell>
          <cell r="S348" t="str">
            <v/>
          </cell>
          <cell r="U348" t="str">
            <v/>
          </cell>
          <cell r="V348">
            <v>0</v>
          </cell>
          <cell r="W348">
            <v>0</v>
          </cell>
        </row>
        <row r="349">
          <cell r="O349">
            <v>0</v>
          </cell>
          <cell r="Q349" t="str">
            <v/>
          </cell>
          <cell r="R349">
            <v>0</v>
          </cell>
          <cell r="S349" t="str">
            <v/>
          </cell>
          <cell r="U349" t="str">
            <v/>
          </cell>
          <cell r="V349">
            <v>0</v>
          </cell>
          <cell r="W349">
            <v>0</v>
          </cell>
        </row>
        <row r="350">
          <cell r="O350">
            <v>0</v>
          </cell>
          <cell r="Q350" t="str">
            <v/>
          </cell>
          <cell r="R350">
            <v>0</v>
          </cell>
          <cell r="S350" t="str">
            <v/>
          </cell>
          <cell r="U350" t="str">
            <v/>
          </cell>
          <cell r="V350">
            <v>0</v>
          </cell>
          <cell r="W350">
            <v>0</v>
          </cell>
        </row>
        <row r="351">
          <cell r="O351">
            <v>0</v>
          </cell>
          <cell r="Q351" t="str">
            <v/>
          </cell>
          <cell r="R351">
            <v>0</v>
          </cell>
          <cell r="S351" t="str">
            <v/>
          </cell>
          <cell r="U351" t="str">
            <v/>
          </cell>
          <cell r="V351">
            <v>0</v>
          </cell>
          <cell r="W351">
            <v>0</v>
          </cell>
        </row>
        <row r="352">
          <cell r="O352">
            <v>0</v>
          </cell>
          <cell r="Q352" t="str">
            <v/>
          </cell>
          <cell r="R352">
            <v>0</v>
          </cell>
          <cell r="S352" t="str">
            <v/>
          </cell>
          <cell r="U352" t="str">
            <v/>
          </cell>
          <cell r="V352">
            <v>0</v>
          </cell>
          <cell r="W352">
            <v>0</v>
          </cell>
        </row>
        <row r="353">
          <cell r="O353">
            <v>0</v>
          </cell>
          <cell r="Q353" t="str">
            <v/>
          </cell>
          <cell r="R353">
            <v>0</v>
          </cell>
          <cell r="S353" t="str">
            <v/>
          </cell>
          <cell r="U353" t="str">
            <v/>
          </cell>
          <cell r="V353">
            <v>0</v>
          </cell>
          <cell r="W353">
            <v>0</v>
          </cell>
        </row>
        <row r="354">
          <cell r="O354">
            <v>0</v>
          </cell>
          <cell r="Q354" t="str">
            <v/>
          </cell>
          <cell r="R354">
            <v>0</v>
          </cell>
          <cell r="S354" t="str">
            <v/>
          </cell>
          <cell r="U354" t="str">
            <v/>
          </cell>
          <cell r="V354">
            <v>0</v>
          </cell>
          <cell r="W354">
            <v>0</v>
          </cell>
        </row>
        <row r="355">
          <cell r="O355">
            <v>0</v>
          </cell>
          <cell r="Q355" t="str">
            <v/>
          </cell>
          <cell r="R355">
            <v>0</v>
          </cell>
          <cell r="S355" t="str">
            <v/>
          </cell>
          <cell r="U355" t="str">
            <v/>
          </cell>
          <cell r="V355">
            <v>0</v>
          </cell>
          <cell r="W355">
            <v>0</v>
          </cell>
        </row>
        <row r="356">
          <cell r="O356">
            <v>0</v>
          </cell>
          <cell r="Q356" t="str">
            <v/>
          </cell>
          <cell r="R356">
            <v>0</v>
          </cell>
          <cell r="S356" t="str">
            <v/>
          </cell>
          <cell r="U356" t="str">
            <v/>
          </cell>
          <cell r="V356">
            <v>0</v>
          </cell>
          <cell r="W356">
            <v>0</v>
          </cell>
        </row>
        <row r="357">
          <cell r="O357">
            <v>0</v>
          </cell>
          <cell r="Q357" t="str">
            <v/>
          </cell>
          <cell r="R357">
            <v>0</v>
          </cell>
          <cell r="S357" t="str">
            <v/>
          </cell>
          <cell r="U357" t="str">
            <v/>
          </cell>
          <cell r="V357">
            <v>0</v>
          </cell>
          <cell r="W357">
            <v>0</v>
          </cell>
        </row>
        <row r="358">
          <cell r="O358">
            <v>0</v>
          </cell>
          <cell r="Q358" t="str">
            <v/>
          </cell>
          <cell r="R358">
            <v>0</v>
          </cell>
          <cell r="S358" t="str">
            <v/>
          </cell>
          <cell r="U358" t="str">
            <v/>
          </cell>
          <cell r="V358">
            <v>0</v>
          </cell>
          <cell r="W358">
            <v>0</v>
          </cell>
        </row>
        <row r="359">
          <cell r="O359">
            <v>0</v>
          </cell>
          <cell r="Q359" t="str">
            <v/>
          </cell>
          <cell r="R359">
            <v>0</v>
          </cell>
          <cell r="S359" t="str">
            <v/>
          </cell>
          <cell r="U359" t="str">
            <v/>
          </cell>
          <cell r="V359">
            <v>0</v>
          </cell>
          <cell r="W359">
            <v>0</v>
          </cell>
        </row>
        <row r="360">
          <cell r="O360">
            <v>0</v>
          </cell>
          <cell r="Q360" t="str">
            <v/>
          </cell>
          <cell r="R360">
            <v>0</v>
          </cell>
          <cell r="S360" t="str">
            <v/>
          </cell>
          <cell r="U360" t="str">
            <v/>
          </cell>
          <cell r="V360">
            <v>0</v>
          </cell>
          <cell r="W360">
            <v>0</v>
          </cell>
        </row>
        <row r="361">
          <cell r="O361">
            <v>0</v>
          </cell>
          <cell r="Q361" t="str">
            <v/>
          </cell>
          <cell r="R361">
            <v>0</v>
          </cell>
          <cell r="S361" t="str">
            <v/>
          </cell>
          <cell r="U361" t="str">
            <v/>
          </cell>
          <cell r="V361">
            <v>0</v>
          </cell>
          <cell r="W361">
            <v>0</v>
          </cell>
        </row>
        <row r="362">
          <cell r="O362">
            <v>0</v>
          </cell>
          <cell r="Q362" t="str">
            <v/>
          </cell>
          <cell r="R362">
            <v>0</v>
          </cell>
          <cell r="S362" t="str">
            <v/>
          </cell>
          <cell r="U362" t="str">
            <v/>
          </cell>
          <cell r="V362">
            <v>0</v>
          </cell>
          <cell r="W362">
            <v>0</v>
          </cell>
        </row>
        <row r="363">
          <cell r="O363">
            <v>0</v>
          </cell>
          <cell r="Q363" t="str">
            <v/>
          </cell>
          <cell r="R363">
            <v>0</v>
          </cell>
          <cell r="S363" t="str">
            <v/>
          </cell>
          <cell r="U363" t="str">
            <v/>
          </cell>
          <cell r="V363">
            <v>0</v>
          </cell>
          <cell r="W363">
            <v>0</v>
          </cell>
        </row>
        <row r="364">
          <cell r="O364">
            <v>0</v>
          </cell>
          <cell r="Q364" t="str">
            <v/>
          </cell>
          <cell r="R364">
            <v>0</v>
          </cell>
          <cell r="S364" t="str">
            <v/>
          </cell>
          <cell r="U364" t="str">
            <v/>
          </cell>
          <cell r="V364">
            <v>0</v>
          </cell>
          <cell r="W364">
            <v>0</v>
          </cell>
        </row>
        <row r="365">
          <cell r="O365">
            <v>0</v>
          </cell>
          <cell r="Q365" t="str">
            <v/>
          </cell>
          <cell r="R365">
            <v>0</v>
          </cell>
          <cell r="S365" t="str">
            <v/>
          </cell>
          <cell r="U365" t="str">
            <v/>
          </cell>
          <cell r="V365">
            <v>0</v>
          </cell>
          <cell r="W365">
            <v>0</v>
          </cell>
        </row>
        <row r="366">
          <cell r="O366">
            <v>0</v>
          </cell>
          <cell r="Q366" t="str">
            <v/>
          </cell>
          <cell r="R366">
            <v>0</v>
          </cell>
          <cell r="S366" t="str">
            <v/>
          </cell>
          <cell r="U366" t="str">
            <v/>
          </cell>
          <cell r="V366">
            <v>0</v>
          </cell>
          <cell r="W366">
            <v>0</v>
          </cell>
        </row>
        <row r="367">
          <cell r="O367">
            <v>0</v>
          </cell>
          <cell r="Q367" t="str">
            <v/>
          </cell>
          <cell r="R367">
            <v>0</v>
          </cell>
          <cell r="S367" t="str">
            <v/>
          </cell>
          <cell r="U367" t="str">
            <v/>
          </cell>
          <cell r="V367">
            <v>0</v>
          </cell>
          <cell r="W367">
            <v>0</v>
          </cell>
        </row>
        <row r="368">
          <cell r="O368">
            <v>0</v>
          </cell>
          <cell r="Q368" t="str">
            <v/>
          </cell>
          <cell r="R368">
            <v>0</v>
          </cell>
          <cell r="S368" t="str">
            <v/>
          </cell>
          <cell r="U368" t="str">
            <v/>
          </cell>
          <cell r="V368">
            <v>0</v>
          </cell>
          <cell r="W368">
            <v>0</v>
          </cell>
        </row>
        <row r="369">
          <cell r="O369">
            <v>0</v>
          </cell>
          <cell r="Q369" t="str">
            <v/>
          </cell>
          <cell r="R369">
            <v>0</v>
          </cell>
          <cell r="S369" t="str">
            <v/>
          </cell>
          <cell r="U369" t="str">
            <v/>
          </cell>
          <cell r="V369">
            <v>0</v>
          </cell>
          <cell r="W369">
            <v>0</v>
          </cell>
        </row>
        <row r="370">
          <cell r="O370">
            <v>0</v>
          </cell>
          <cell r="Q370" t="str">
            <v/>
          </cell>
          <cell r="R370">
            <v>0</v>
          </cell>
          <cell r="S370" t="str">
            <v/>
          </cell>
          <cell r="U370" t="str">
            <v/>
          </cell>
          <cell r="V370">
            <v>0</v>
          </cell>
          <cell r="W370">
            <v>0</v>
          </cell>
        </row>
        <row r="371">
          <cell r="O371">
            <v>0</v>
          </cell>
          <cell r="Q371" t="str">
            <v/>
          </cell>
          <cell r="R371">
            <v>0</v>
          </cell>
          <cell r="S371" t="str">
            <v/>
          </cell>
          <cell r="U371" t="str">
            <v/>
          </cell>
          <cell r="V371">
            <v>0</v>
          </cell>
          <cell r="W371">
            <v>0</v>
          </cell>
        </row>
        <row r="372">
          <cell r="O372">
            <v>0</v>
          </cell>
          <cell r="Q372" t="str">
            <v/>
          </cell>
          <cell r="R372">
            <v>0</v>
          </cell>
          <cell r="S372" t="str">
            <v/>
          </cell>
          <cell r="U372" t="str">
            <v/>
          </cell>
          <cell r="V372">
            <v>0</v>
          </cell>
          <cell r="W372">
            <v>0</v>
          </cell>
        </row>
        <row r="373">
          <cell r="O373">
            <v>0</v>
          </cell>
          <cell r="Q373" t="str">
            <v/>
          </cell>
          <cell r="R373">
            <v>0</v>
          </cell>
          <cell r="S373" t="str">
            <v/>
          </cell>
          <cell r="U373" t="str">
            <v/>
          </cell>
          <cell r="V373">
            <v>0</v>
          </cell>
          <cell r="W373">
            <v>0</v>
          </cell>
        </row>
        <row r="374">
          <cell r="O374">
            <v>0</v>
          </cell>
          <cell r="Q374" t="str">
            <v/>
          </cell>
          <cell r="R374">
            <v>0</v>
          </cell>
          <cell r="S374" t="str">
            <v/>
          </cell>
          <cell r="U374" t="str">
            <v/>
          </cell>
          <cell r="V374">
            <v>0</v>
          </cell>
          <cell r="W374">
            <v>0</v>
          </cell>
        </row>
        <row r="375">
          <cell r="O375">
            <v>0</v>
          </cell>
          <cell r="Q375" t="str">
            <v/>
          </cell>
          <cell r="R375">
            <v>0</v>
          </cell>
          <cell r="S375" t="str">
            <v/>
          </cell>
          <cell r="U375" t="str">
            <v/>
          </cell>
          <cell r="V375">
            <v>0</v>
          </cell>
          <cell r="W375">
            <v>0</v>
          </cell>
        </row>
        <row r="376">
          <cell r="O376">
            <v>0</v>
          </cell>
          <cell r="Q376" t="str">
            <v/>
          </cell>
          <cell r="R376">
            <v>0</v>
          </cell>
          <cell r="S376" t="str">
            <v/>
          </cell>
          <cell r="U376" t="str">
            <v/>
          </cell>
          <cell r="V376">
            <v>0</v>
          </cell>
          <cell r="W376">
            <v>0</v>
          </cell>
        </row>
        <row r="377">
          <cell r="O377">
            <v>0</v>
          </cell>
          <cell r="Q377" t="str">
            <v/>
          </cell>
          <cell r="R377">
            <v>0</v>
          </cell>
          <cell r="S377" t="str">
            <v/>
          </cell>
          <cell r="U377" t="str">
            <v/>
          </cell>
          <cell r="V377">
            <v>0</v>
          </cell>
          <cell r="W377">
            <v>0</v>
          </cell>
        </row>
        <row r="378">
          <cell r="O378">
            <v>0</v>
          </cell>
          <cell r="Q378" t="str">
            <v/>
          </cell>
          <cell r="R378">
            <v>0</v>
          </cell>
          <cell r="S378" t="str">
            <v/>
          </cell>
          <cell r="U378" t="str">
            <v/>
          </cell>
          <cell r="V378">
            <v>0</v>
          </cell>
          <cell r="W378">
            <v>0</v>
          </cell>
        </row>
        <row r="379">
          <cell r="O379">
            <v>0</v>
          </cell>
          <cell r="Q379" t="str">
            <v/>
          </cell>
          <cell r="R379">
            <v>0</v>
          </cell>
          <cell r="S379" t="str">
            <v/>
          </cell>
          <cell r="U379" t="str">
            <v/>
          </cell>
          <cell r="V379">
            <v>0</v>
          </cell>
          <cell r="W379">
            <v>0</v>
          </cell>
        </row>
        <row r="380">
          <cell r="O380">
            <v>0</v>
          </cell>
          <cell r="Q380" t="str">
            <v/>
          </cell>
          <cell r="R380">
            <v>0</v>
          </cell>
          <cell r="S380" t="str">
            <v/>
          </cell>
          <cell r="U380" t="str">
            <v/>
          </cell>
          <cell r="V380">
            <v>0</v>
          </cell>
          <cell r="W380">
            <v>0</v>
          </cell>
        </row>
        <row r="381">
          <cell r="O381">
            <v>0</v>
          </cell>
          <cell r="Q381" t="str">
            <v/>
          </cell>
          <cell r="R381">
            <v>0</v>
          </cell>
          <cell r="S381" t="str">
            <v/>
          </cell>
          <cell r="U381" t="str">
            <v/>
          </cell>
          <cell r="V381">
            <v>0</v>
          </cell>
          <cell r="W381">
            <v>0</v>
          </cell>
        </row>
        <row r="382">
          <cell r="O382">
            <v>0</v>
          </cell>
          <cell r="Q382" t="str">
            <v/>
          </cell>
          <cell r="R382">
            <v>0</v>
          </cell>
          <cell r="S382" t="str">
            <v/>
          </cell>
          <cell r="U382" t="str">
            <v/>
          </cell>
          <cell r="V382">
            <v>0</v>
          </cell>
          <cell r="W382">
            <v>0</v>
          </cell>
        </row>
        <row r="383">
          <cell r="O383">
            <v>0</v>
          </cell>
          <cell r="Q383" t="str">
            <v/>
          </cell>
          <cell r="R383">
            <v>0</v>
          </cell>
          <cell r="S383" t="str">
            <v/>
          </cell>
          <cell r="U383" t="str">
            <v/>
          </cell>
          <cell r="V383">
            <v>0</v>
          </cell>
          <cell r="W383">
            <v>0</v>
          </cell>
        </row>
        <row r="384">
          <cell r="O384">
            <v>0</v>
          </cell>
          <cell r="Q384" t="str">
            <v/>
          </cell>
          <cell r="R384">
            <v>0</v>
          </cell>
          <cell r="S384" t="str">
            <v/>
          </cell>
          <cell r="U384" t="str">
            <v/>
          </cell>
          <cell r="V384">
            <v>0</v>
          </cell>
          <cell r="W384">
            <v>0</v>
          </cell>
        </row>
        <row r="385">
          <cell r="O385">
            <v>0</v>
          </cell>
          <cell r="Q385" t="str">
            <v/>
          </cell>
          <cell r="R385">
            <v>0</v>
          </cell>
          <cell r="S385" t="str">
            <v/>
          </cell>
          <cell r="U385" t="str">
            <v/>
          </cell>
          <cell r="V385">
            <v>0</v>
          </cell>
          <cell r="W385">
            <v>0</v>
          </cell>
        </row>
        <row r="386">
          <cell r="O386">
            <v>0</v>
          </cell>
          <cell r="Q386" t="str">
            <v/>
          </cell>
          <cell r="R386">
            <v>0</v>
          </cell>
          <cell r="S386" t="str">
            <v/>
          </cell>
          <cell r="U386" t="str">
            <v/>
          </cell>
          <cell r="V386">
            <v>0</v>
          </cell>
          <cell r="W386">
            <v>0</v>
          </cell>
        </row>
        <row r="387">
          <cell r="O387">
            <v>0</v>
          </cell>
          <cell r="Q387" t="str">
            <v/>
          </cell>
          <cell r="R387">
            <v>0</v>
          </cell>
          <cell r="S387" t="str">
            <v/>
          </cell>
          <cell r="U387" t="str">
            <v/>
          </cell>
          <cell r="V387">
            <v>0</v>
          </cell>
          <cell r="W387">
            <v>0</v>
          </cell>
        </row>
        <row r="388">
          <cell r="O388">
            <v>0</v>
          </cell>
          <cell r="Q388" t="str">
            <v/>
          </cell>
          <cell r="R388">
            <v>0</v>
          </cell>
          <cell r="S388" t="str">
            <v/>
          </cell>
          <cell r="U388" t="str">
            <v/>
          </cell>
          <cell r="V388">
            <v>0</v>
          </cell>
          <cell r="W388">
            <v>0</v>
          </cell>
        </row>
        <row r="389">
          <cell r="O389">
            <v>0</v>
          </cell>
          <cell r="Q389" t="str">
            <v/>
          </cell>
          <cell r="R389">
            <v>0</v>
          </cell>
          <cell r="S389" t="str">
            <v/>
          </cell>
          <cell r="U389" t="str">
            <v/>
          </cell>
          <cell r="V389">
            <v>0</v>
          </cell>
          <cell r="W389">
            <v>0</v>
          </cell>
        </row>
        <row r="390">
          <cell r="O390">
            <v>0</v>
          </cell>
          <cell r="Q390" t="str">
            <v/>
          </cell>
          <cell r="R390">
            <v>0</v>
          </cell>
          <cell r="S390" t="str">
            <v/>
          </cell>
          <cell r="U390" t="str">
            <v/>
          </cell>
          <cell r="V390">
            <v>0</v>
          </cell>
          <cell r="W390">
            <v>0</v>
          </cell>
        </row>
        <row r="391">
          <cell r="O391">
            <v>0</v>
          </cell>
          <cell r="Q391" t="str">
            <v/>
          </cell>
          <cell r="R391">
            <v>0</v>
          </cell>
          <cell r="S391" t="str">
            <v/>
          </cell>
          <cell r="U391" t="str">
            <v/>
          </cell>
          <cell r="V391">
            <v>0</v>
          </cell>
          <cell r="W391">
            <v>0</v>
          </cell>
        </row>
        <row r="392">
          <cell r="O392">
            <v>0</v>
          </cell>
          <cell r="Q392" t="str">
            <v/>
          </cell>
          <cell r="R392">
            <v>0</v>
          </cell>
          <cell r="S392" t="str">
            <v/>
          </cell>
          <cell r="U392" t="str">
            <v/>
          </cell>
          <cell r="V392">
            <v>0</v>
          </cell>
          <cell r="W392">
            <v>0</v>
          </cell>
        </row>
        <row r="393">
          <cell r="O393">
            <v>0</v>
          </cell>
          <cell r="Q393" t="str">
            <v/>
          </cell>
          <cell r="R393">
            <v>0</v>
          </cell>
          <cell r="S393" t="str">
            <v/>
          </cell>
          <cell r="U393" t="str">
            <v/>
          </cell>
          <cell r="V393">
            <v>0</v>
          </cell>
          <cell r="W393">
            <v>0</v>
          </cell>
        </row>
        <row r="394">
          <cell r="O394">
            <v>0</v>
          </cell>
          <cell r="Q394" t="str">
            <v/>
          </cell>
          <cell r="R394">
            <v>0</v>
          </cell>
          <cell r="S394" t="str">
            <v/>
          </cell>
          <cell r="U394" t="str">
            <v/>
          </cell>
          <cell r="V394">
            <v>0</v>
          </cell>
          <cell r="W394">
            <v>0</v>
          </cell>
        </row>
        <row r="395">
          <cell r="O395">
            <v>0</v>
          </cell>
          <cell r="Q395" t="str">
            <v/>
          </cell>
          <cell r="R395">
            <v>0</v>
          </cell>
          <cell r="S395" t="str">
            <v/>
          </cell>
          <cell r="U395" t="str">
            <v/>
          </cell>
          <cell r="V395">
            <v>0</v>
          </cell>
          <cell r="W395">
            <v>0</v>
          </cell>
        </row>
        <row r="396">
          <cell r="O396">
            <v>0</v>
          </cell>
          <cell r="Q396" t="str">
            <v/>
          </cell>
          <cell r="R396">
            <v>0</v>
          </cell>
          <cell r="S396" t="str">
            <v/>
          </cell>
          <cell r="U396" t="str">
            <v/>
          </cell>
          <cell r="V396">
            <v>0</v>
          </cell>
          <cell r="W396">
            <v>0</v>
          </cell>
        </row>
        <row r="397">
          <cell r="O397">
            <v>0</v>
          </cell>
          <cell r="Q397" t="str">
            <v/>
          </cell>
          <cell r="R397">
            <v>0</v>
          </cell>
          <cell r="S397" t="str">
            <v/>
          </cell>
          <cell r="U397" t="str">
            <v/>
          </cell>
          <cell r="V397">
            <v>0</v>
          </cell>
          <cell r="W397">
            <v>0</v>
          </cell>
        </row>
        <row r="398">
          <cell r="O398">
            <v>0</v>
          </cell>
          <cell r="Q398" t="str">
            <v/>
          </cell>
          <cell r="R398">
            <v>0</v>
          </cell>
          <cell r="S398" t="str">
            <v/>
          </cell>
          <cell r="U398" t="str">
            <v/>
          </cell>
          <cell r="V398">
            <v>0</v>
          </cell>
          <cell r="W398">
            <v>0</v>
          </cell>
        </row>
        <row r="399">
          <cell r="O399">
            <v>0</v>
          </cell>
          <cell r="Q399" t="str">
            <v/>
          </cell>
          <cell r="R399">
            <v>0</v>
          </cell>
          <cell r="S399" t="str">
            <v/>
          </cell>
          <cell r="U399" t="str">
            <v/>
          </cell>
          <cell r="V399">
            <v>0</v>
          </cell>
          <cell r="W399">
            <v>0</v>
          </cell>
        </row>
        <row r="400">
          <cell r="O400">
            <v>0</v>
          </cell>
          <cell r="Q400" t="str">
            <v/>
          </cell>
          <cell r="R400">
            <v>0</v>
          </cell>
          <cell r="S400" t="str">
            <v/>
          </cell>
          <cell r="U400" t="str">
            <v/>
          </cell>
          <cell r="V400">
            <v>0</v>
          </cell>
          <cell r="W400">
            <v>0</v>
          </cell>
        </row>
        <row r="401">
          <cell r="O401">
            <v>0</v>
          </cell>
          <cell r="Q401" t="str">
            <v/>
          </cell>
          <cell r="R401">
            <v>0</v>
          </cell>
          <cell r="S401" t="str">
            <v/>
          </cell>
          <cell r="U401" t="str">
            <v/>
          </cell>
          <cell r="V401">
            <v>0</v>
          </cell>
          <cell r="W401">
            <v>0</v>
          </cell>
        </row>
        <row r="402">
          <cell r="O402">
            <v>0</v>
          </cell>
          <cell r="Q402" t="str">
            <v/>
          </cell>
          <cell r="R402">
            <v>0</v>
          </cell>
          <cell r="S402" t="str">
            <v/>
          </cell>
          <cell r="U402" t="str">
            <v/>
          </cell>
          <cell r="V402">
            <v>0</v>
          </cell>
          <cell r="W402">
            <v>0</v>
          </cell>
        </row>
        <row r="403">
          <cell r="O403">
            <v>0</v>
          </cell>
          <cell r="Q403" t="str">
            <v/>
          </cell>
          <cell r="R403">
            <v>0</v>
          </cell>
          <cell r="S403" t="str">
            <v/>
          </cell>
          <cell r="U403" t="str">
            <v/>
          </cell>
          <cell r="V403">
            <v>0</v>
          </cell>
          <cell r="W403">
            <v>0</v>
          </cell>
        </row>
        <row r="404">
          <cell r="O404">
            <v>0</v>
          </cell>
          <cell r="Q404" t="str">
            <v/>
          </cell>
          <cell r="R404">
            <v>0</v>
          </cell>
          <cell r="S404" t="str">
            <v/>
          </cell>
          <cell r="U404" t="str">
            <v/>
          </cell>
          <cell r="V404">
            <v>0</v>
          </cell>
          <cell r="W404">
            <v>0</v>
          </cell>
        </row>
        <row r="405">
          <cell r="O405">
            <v>0</v>
          </cell>
          <cell r="Q405" t="str">
            <v/>
          </cell>
          <cell r="R405">
            <v>0</v>
          </cell>
          <cell r="S405" t="str">
            <v/>
          </cell>
          <cell r="U405" t="str">
            <v/>
          </cell>
          <cell r="V405">
            <v>0</v>
          </cell>
          <cell r="W405">
            <v>0</v>
          </cell>
        </row>
        <row r="406">
          <cell r="O406">
            <v>0</v>
          </cell>
          <cell r="Q406" t="str">
            <v/>
          </cell>
          <cell r="R406">
            <v>0</v>
          </cell>
          <cell r="S406" t="str">
            <v/>
          </cell>
          <cell r="U406" t="str">
            <v/>
          </cell>
          <cell r="V406">
            <v>0</v>
          </cell>
          <cell r="W406">
            <v>0</v>
          </cell>
        </row>
        <row r="407">
          <cell r="O407">
            <v>0</v>
          </cell>
          <cell r="Q407" t="str">
            <v/>
          </cell>
          <cell r="R407">
            <v>0</v>
          </cell>
          <cell r="S407" t="str">
            <v/>
          </cell>
          <cell r="U407" t="str">
            <v/>
          </cell>
          <cell r="V407">
            <v>0</v>
          </cell>
          <cell r="W407">
            <v>0</v>
          </cell>
        </row>
        <row r="408">
          <cell r="O408">
            <v>0</v>
          </cell>
          <cell r="Q408" t="str">
            <v/>
          </cell>
          <cell r="R408">
            <v>0</v>
          </cell>
          <cell r="S408" t="str">
            <v/>
          </cell>
          <cell r="U408" t="str">
            <v/>
          </cell>
          <cell r="V408">
            <v>0</v>
          </cell>
          <cell r="W408">
            <v>0</v>
          </cell>
        </row>
        <row r="409">
          <cell r="O409">
            <v>0</v>
          </cell>
          <cell r="Q409" t="str">
            <v/>
          </cell>
          <cell r="R409">
            <v>0</v>
          </cell>
          <cell r="S409" t="str">
            <v/>
          </cell>
          <cell r="U409" t="str">
            <v/>
          </cell>
          <cell r="V409">
            <v>0</v>
          </cell>
          <cell r="W409">
            <v>0</v>
          </cell>
        </row>
        <row r="410">
          <cell r="O410">
            <v>0</v>
          </cell>
          <cell r="Q410" t="str">
            <v/>
          </cell>
          <cell r="R410">
            <v>0</v>
          </cell>
          <cell r="S410" t="str">
            <v/>
          </cell>
          <cell r="U410" t="str">
            <v/>
          </cell>
          <cell r="V410">
            <v>0</v>
          </cell>
          <cell r="W410">
            <v>0</v>
          </cell>
        </row>
        <row r="411">
          <cell r="O411">
            <v>0</v>
          </cell>
          <cell r="Q411" t="str">
            <v/>
          </cell>
          <cell r="R411">
            <v>0</v>
          </cell>
          <cell r="S411" t="str">
            <v/>
          </cell>
          <cell r="U411" t="str">
            <v/>
          </cell>
          <cell r="V411">
            <v>0</v>
          </cell>
          <cell r="W411">
            <v>0</v>
          </cell>
        </row>
        <row r="412">
          <cell r="O412">
            <v>0</v>
          </cell>
          <cell r="Q412" t="str">
            <v/>
          </cell>
          <cell r="R412">
            <v>0</v>
          </cell>
          <cell r="S412" t="str">
            <v/>
          </cell>
          <cell r="U412" t="str">
            <v/>
          </cell>
          <cell r="V412">
            <v>0</v>
          </cell>
          <cell r="W412">
            <v>0</v>
          </cell>
        </row>
        <row r="413">
          <cell r="O413">
            <v>0</v>
          </cell>
          <cell r="Q413" t="str">
            <v/>
          </cell>
          <cell r="R413">
            <v>0</v>
          </cell>
          <cell r="S413" t="str">
            <v/>
          </cell>
          <cell r="U413" t="str">
            <v/>
          </cell>
          <cell r="V413">
            <v>0</v>
          </cell>
          <cell r="W413">
            <v>0</v>
          </cell>
        </row>
        <row r="414">
          <cell r="O414">
            <v>0</v>
          </cell>
          <cell r="Q414" t="str">
            <v/>
          </cell>
          <cell r="R414">
            <v>0</v>
          </cell>
          <cell r="S414" t="str">
            <v/>
          </cell>
          <cell r="U414" t="str">
            <v/>
          </cell>
          <cell r="V414">
            <v>0</v>
          </cell>
          <cell r="W414">
            <v>0</v>
          </cell>
        </row>
        <row r="415">
          <cell r="O415">
            <v>0</v>
          </cell>
          <cell r="Q415">
            <v>0</v>
          </cell>
          <cell r="R415">
            <v>0</v>
          </cell>
          <cell r="S415" t="str">
            <v/>
          </cell>
          <cell r="U415" t="str">
            <v/>
          </cell>
          <cell r="V415">
            <v>0</v>
          </cell>
          <cell r="W415">
            <v>0</v>
          </cell>
        </row>
        <row r="416">
          <cell r="O416">
            <v>0</v>
          </cell>
          <cell r="Q416">
            <v>0</v>
          </cell>
          <cell r="R416">
            <v>0</v>
          </cell>
          <cell r="S416" t="str">
            <v/>
          </cell>
          <cell r="U416" t="str">
            <v/>
          </cell>
          <cell r="V416">
            <v>0</v>
          </cell>
          <cell r="W416">
            <v>0</v>
          </cell>
        </row>
        <row r="417">
          <cell r="O417">
            <v>0</v>
          </cell>
          <cell r="Q417">
            <v>0</v>
          </cell>
          <cell r="R417">
            <v>0</v>
          </cell>
          <cell r="S417" t="str">
            <v/>
          </cell>
          <cell r="U417" t="str">
            <v/>
          </cell>
          <cell r="V417">
            <v>0</v>
          </cell>
          <cell r="W417">
            <v>0</v>
          </cell>
        </row>
        <row r="418">
          <cell r="O418">
            <v>0</v>
          </cell>
          <cell r="Q418">
            <v>0</v>
          </cell>
          <cell r="R418">
            <v>0</v>
          </cell>
          <cell r="S418" t="str">
            <v/>
          </cell>
          <cell r="U418" t="str">
            <v/>
          </cell>
          <cell r="V418">
            <v>0</v>
          </cell>
          <cell r="W418">
            <v>0</v>
          </cell>
        </row>
        <row r="419">
          <cell r="O419">
            <v>0</v>
          </cell>
          <cell r="Q419">
            <v>0</v>
          </cell>
          <cell r="R419">
            <v>0</v>
          </cell>
          <cell r="S419" t="str">
            <v/>
          </cell>
          <cell r="U419" t="str">
            <v/>
          </cell>
          <cell r="V419">
            <v>0</v>
          </cell>
          <cell r="W419">
            <v>0</v>
          </cell>
        </row>
        <row r="420">
          <cell r="O420">
            <v>0</v>
          </cell>
          <cell r="Q420">
            <v>0</v>
          </cell>
          <cell r="R420">
            <v>0</v>
          </cell>
          <cell r="S420" t="str">
            <v/>
          </cell>
          <cell r="U420" t="str">
            <v/>
          </cell>
          <cell r="V420">
            <v>0</v>
          </cell>
          <cell r="W420">
            <v>0</v>
          </cell>
        </row>
        <row r="421">
          <cell r="O421">
            <v>0</v>
          </cell>
          <cell r="Q421">
            <v>0</v>
          </cell>
          <cell r="R421">
            <v>0</v>
          </cell>
          <cell r="S421" t="str">
            <v/>
          </cell>
          <cell r="U421" t="str">
            <v/>
          </cell>
          <cell r="V421">
            <v>0</v>
          </cell>
          <cell r="W421">
            <v>0</v>
          </cell>
        </row>
        <row r="422">
          <cell r="O422">
            <v>0</v>
          </cell>
          <cell r="Q422">
            <v>0</v>
          </cell>
          <cell r="R422">
            <v>0</v>
          </cell>
          <cell r="S422" t="str">
            <v/>
          </cell>
          <cell r="U422" t="str">
            <v/>
          </cell>
          <cell r="V422">
            <v>0</v>
          </cell>
          <cell r="W422">
            <v>0</v>
          </cell>
        </row>
        <row r="423">
          <cell r="O423">
            <v>0</v>
          </cell>
          <cell r="Q423">
            <v>0</v>
          </cell>
          <cell r="R423">
            <v>0</v>
          </cell>
          <cell r="S423" t="str">
            <v/>
          </cell>
          <cell r="U423" t="str">
            <v/>
          </cell>
          <cell r="V423">
            <v>0</v>
          </cell>
          <cell r="W423">
            <v>0</v>
          </cell>
        </row>
        <row r="424">
          <cell r="O424">
            <v>0</v>
          </cell>
          <cell r="Q424">
            <v>0</v>
          </cell>
          <cell r="R424">
            <v>0</v>
          </cell>
          <cell r="S424" t="str">
            <v/>
          </cell>
          <cell r="U424" t="str">
            <v/>
          </cell>
          <cell r="V424">
            <v>0</v>
          </cell>
          <cell r="W424">
            <v>0</v>
          </cell>
        </row>
        <row r="425">
          <cell r="O425">
            <v>0</v>
          </cell>
          <cell r="Q425">
            <v>0</v>
          </cell>
          <cell r="R425">
            <v>0</v>
          </cell>
          <cell r="S425" t="str">
            <v/>
          </cell>
          <cell r="U425" t="str">
            <v/>
          </cell>
          <cell r="V425">
            <v>0</v>
          </cell>
          <cell r="W425">
            <v>0</v>
          </cell>
        </row>
        <row r="426">
          <cell r="O426">
            <v>0</v>
          </cell>
          <cell r="Q426">
            <v>0</v>
          </cell>
          <cell r="R426">
            <v>0</v>
          </cell>
          <cell r="S426" t="str">
            <v/>
          </cell>
          <cell r="U426" t="str">
            <v/>
          </cell>
          <cell r="V426">
            <v>0</v>
          </cell>
          <cell r="W426">
            <v>0</v>
          </cell>
        </row>
        <row r="427">
          <cell r="O427">
            <v>0</v>
          </cell>
          <cell r="Q427">
            <v>0</v>
          </cell>
          <cell r="R427">
            <v>0</v>
          </cell>
          <cell r="S427" t="str">
            <v/>
          </cell>
          <cell r="U427" t="str">
            <v/>
          </cell>
          <cell r="V427">
            <v>0</v>
          </cell>
          <cell r="W427">
            <v>0</v>
          </cell>
        </row>
        <row r="428">
          <cell r="O428">
            <v>0</v>
          </cell>
          <cell r="Q428">
            <v>0</v>
          </cell>
          <cell r="R428">
            <v>0</v>
          </cell>
          <cell r="S428" t="str">
            <v/>
          </cell>
          <cell r="U428" t="str">
            <v/>
          </cell>
          <cell r="V428">
            <v>0</v>
          </cell>
          <cell r="W428">
            <v>0</v>
          </cell>
        </row>
        <row r="429">
          <cell r="O429">
            <v>0</v>
          </cell>
          <cell r="Q429">
            <v>0</v>
          </cell>
          <cell r="R429">
            <v>0</v>
          </cell>
          <cell r="S429" t="str">
            <v/>
          </cell>
          <cell r="U429" t="str">
            <v/>
          </cell>
          <cell r="V429">
            <v>0</v>
          </cell>
          <cell r="W429">
            <v>0</v>
          </cell>
        </row>
        <row r="430">
          <cell r="O430">
            <v>0</v>
          </cell>
          <cell r="Q430">
            <v>0</v>
          </cell>
          <cell r="R430">
            <v>0</v>
          </cell>
          <cell r="S430" t="str">
            <v/>
          </cell>
          <cell r="U430" t="str">
            <v/>
          </cell>
          <cell r="V430">
            <v>0</v>
          </cell>
          <cell r="W430">
            <v>0</v>
          </cell>
        </row>
        <row r="431">
          <cell r="O431">
            <v>0</v>
          </cell>
          <cell r="Q431">
            <v>0</v>
          </cell>
          <cell r="R431">
            <v>0</v>
          </cell>
          <cell r="S431" t="str">
            <v/>
          </cell>
          <cell r="U431" t="str">
            <v/>
          </cell>
          <cell r="V431">
            <v>0</v>
          </cell>
          <cell r="W431">
            <v>0</v>
          </cell>
        </row>
        <row r="432">
          <cell r="O432">
            <v>0</v>
          </cell>
          <cell r="Q432">
            <v>0</v>
          </cell>
          <cell r="R432">
            <v>0</v>
          </cell>
          <cell r="S432" t="str">
            <v/>
          </cell>
          <cell r="U432" t="str">
            <v/>
          </cell>
          <cell r="V432">
            <v>0</v>
          </cell>
          <cell r="W432">
            <v>0</v>
          </cell>
        </row>
        <row r="433">
          <cell r="O433">
            <v>0</v>
          </cell>
          <cell r="Q433">
            <v>0</v>
          </cell>
          <cell r="R433">
            <v>0</v>
          </cell>
          <cell r="S433" t="str">
            <v/>
          </cell>
          <cell r="U433" t="str">
            <v/>
          </cell>
          <cell r="V433">
            <v>0</v>
          </cell>
          <cell r="W433">
            <v>0</v>
          </cell>
        </row>
        <row r="434">
          <cell r="O434">
            <v>0</v>
          </cell>
          <cell r="Q434">
            <v>0</v>
          </cell>
          <cell r="R434">
            <v>0</v>
          </cell>
          <cell r="S434" t="str">
            <v/>
          </cell>
          <cell r="U434" t="str">
            <v/>
          </cell>
          <cell r="V434">
            <v>0</v>
          </cell>
          <cell r="W434">
            <v>0</v>
          </cell>
        </row>
        <row r="435">
          <cell r="O435">
            <v>0</v>
          </cell>
          <cell r="Q435">
            <v>0</v>
          </cell>
          <cell r="R435">
            <v>0</v>
          </cell>
          <cell r="S435" t="str">
            <v/>
          </cell>
          <cell r="U435" t="str">
            <v/>
          </cell>
          <cell r="V435">
            <v>0</v>
          </cell>
          <cell r="W435">
            <v>0</v>
          </cell>
        </row>
        <row r="436">
          <cell r="O436">
            <v>0</v>
          </cell>
          <cell r="Q436">
            <v>0</v>
          </cell>
          <cell r="R436">
            <v>0</v>
          </cell>
          <cell r="S436" t="str">
            <v/>
          </cell>
          <cell r="U436" t="str">
            <v/>
          </cell>
          <cell r="V436">
            <v>0</v>
          </cell>
          <cell r="W436">
            <v>0</v>
          </cell>
        </row>
        <row r="437">
          <cell r="O437">
            <v>0</v>
          </cell>
          <cell r="Q437">
            <v>0</v>
          </cell>
          <cell r="R437">
            <v>0</v>
          </cell>
          <cell r="S437" t="str">
            <v/>
          </cell>
          <cell r="U437" t="str">
            <v/>
          </cell>
          <cell r="V437">
            <v>0</v>
          </cell>
          <cell r="W437">
            <v>0</v>
          </cell>
        </row>
        <row r="438">
          <cell r="O438">
            <v>0</v>
          </cell>
          <cell r="Q438">
            <v>0</v>
          </cell>
          <cell r="R438">
            <v>0</v>
          </cell>
          <cell r="S438" t="str">
            <v/>
          </cell>
          <cell r="U438" t="str">
            <v/>
          </cell>
          <cell r="V438">
            <v>0</v>
          </cell>
          <cell r="W438">
            <v>0</v>
          </cell>
        </row>
        <row r="439">
          <cell r="O439">
            <v>0</v>
          </cell>
          <cell r="Q439">
            <v>0</v>
          </cell>
          <cell r="R439">
            <v>0</v>
          </cell>
          <cell r="S439" t="str">
            <v/>
          </cell>
          <cell r="U439" t="str">
            <v/>
          </cell>
          <cell r="V439">
            <v>0</v>
          </cell>
          <cell r="W439">
            <v>0</v>
          </cell>
        </row>
        <row r="440">
          <cell r="O440">
            <v>0</v>
          </cell>
          <cell r="Q440">
            <v>0</v>
          </cell>
          <cell r="R440">
            <v>0</v>
          </cell>
          <cell r="S440" t="str">
            <v/>
          </cell>
          <cell r="U440" t="str">
            <v/>
          </cell>
          <cell r="V440">
            <v>0</v>
          </cell>
          <cell r="W440">
            <v>0</v>
          </cell>
        </row>
        <row r="441">
          <cell r="O441">
            <v>0</v>
          </cell>
          <cell r="Q441">
            <v>0</v>
          </cell>
          <cell r="R441">
            <v>0</v>
          </cell>
          <cell r="S441" t="str">
            <v/>
          </cell>
          <cell r="U441" t="str">
            <v/>
          </cell>
          <cell r="V441">
            <v>0</v>
          </cell>
          <cell r="W441">
            <v>0</v>
          </cell>
        </row>
        <row r="442">
          <cell r="O442">
            <v>0</v>
          </cell>
          <cell r="Q442">
            <v>0</v>
          </cell>
          <cell r="R442">
            <v>0</v>
          </cell>
          <cell r="S442" t="str">
            <v/>
          </cell>
          <cell r="U442" t="str">
            <v/>
          </cell>
          <cell r="V442">
            <v>0</v>
          </cell>
          <cell r="W442">
            <v>0</v>
          </cell>
        </row>
        <row r="443">
          <cell r="O443">
            <v>0</v>
          </cell>
          <cell r="Q443">
            <v>0</v>
          </cell>
          <cell r="R443">
            <v>0</v>
          </cell>
          <cell r="S443" t="str">
            <v/>
          </cell>
          <cell r="U443" t="str">
            <v/>
          </cell>
          <cell r="V443">
            <v>0</v>
          </cell>
          <cell r="W443">
            <v>0</v>
          </cell>
        </row>
        <row r="444">
          <cell r="O444">
            <v>0</v>
          </cell>
          <cell r="Q444">
            <v>0</v>
          </cell>
          <cell r="R444">
            <v>0</v>
          </cell>
          <cell r="S444" t="str">
            <v/>
          </cell>
          <cell r="U444" t="str">
            <v/>
          </cell>
          <cell r="V444">
            <v>0</v>
          </cell>
          <cell r="W444">
            <v>0</v>
          </cell>
        </row>
        <row r="445">
          <cell r="O445">
            <v>0</v>
          </cell>
          <cell r="Q445">
            <v>0</v>
          </cell>
          <cell r="R445">
            <v>0</v>
          </cell>
          <cell r="S445" t="str">
            <v/>
          </cell>
          <cell r="U445" t="str">
            <v/>
          </cell>
          <cell r="V445">
            <v>0</v>
          </cell>
          <cell r="W445">
            <v>0</v>
          </cell>
        </row>
        <row r="446">
          <cell r="O446">
            <v>0</v>
          </cell>
          <cell r="Q446">
            <v>0</v>
          </cell>
          <cell r="R446">
            <v>0</v>
          </cell>
          <cell r="S446" t="str">
            <v/>
          </cell>
          <cell r="U446" t="str">
            <v/>
          </cell>
          <cell r="V446">
            <v>0</v>
          </cell>
          <cell r="W446">
            <v>0</v>
          </cell>
        </row>
        <row r="447">
          <cell r="O447">
            <v>0</v>
          </cell>
          <cell r="Q447">
            <v>0</v>
          </cell>
          <cell r="R447">
            <v>0</v>
          </cell>
          <cell r="S447" t="str">
            <v/>
          </cell>
          <cell r="U447" t="str">
            <v/>
          </cell>
          <cell r="V447">
            <v>0</v>
          </cell>
          <cell r="W447">
            <v>0</v>
          </cell>
        </row>
        <row r="448">
          <cell r="O448">
            <v>0</v>
          </cell>
          <cell r="Q448">
            <v>0</v>
          </cell>
          <cell r="R448">
            <v>0</v>
          </cell>
          <cell r="S448" t="str">
            <v/>
          </cell>
          <cell r="U448" t="str">
            <v/>
          </cell>
          <cell r="V448">
            <v>0</v>
          </cell>
          <cell r="W448">
            <v>0</v>
          </cell>
        </row>
        <row r="449">
          <cell r="O449">
            <v>0</v>
          </cell>
          <cell r="Q449">
            <v>0</v>
          </cell>
          <cell r="R449">
            <v>0</v>
          </cell>
          <cell r="S449" t="str">
            <v/>
          </cell>
          <cell r="U449" t="str">
            <v/>
          </cell>
          <cell r="V449">
            <v>0</v>
          </cell>
          <cell r="W449">
            <v>0</v>
          </cell>
        </row>
        <row r="450">
          <cell r="O450">
            <v>0</v>
          </cell>
          <cell r="Q450">
            <v>0</v>
          </cell>
          <cell r="R450">
            <v>0</v>
          </cell>
          <cell r="S450" t="str">
            <v/>
          </cell>
          <cell r="U450" t="str">
            <v/>
          </cell>
          <cell r="V450">
            <v>0</v>
          </cell>
          <cell r="W450">
            <v>0</v>
          </cell>
        </row>
        <row r="451">
          <cell r="O451">
            <v>0</v>
          </cell>
          <cell r="Q451">
            <v>0</v>
          </cell>
          <cell r="R451">
            <v>0</v>
          </cell>
          <cell r="S451" t="str">
            <v/>
          </cell>
          <cell r="U451" t="str">
            <v/>
          </cell>
          <cell r="V451">
            <v>0</v>
          </cell>
          <cell r="W451">
            <v>0</v>
          </cell>
        </row>
        <row r="452">
          <cell r="O452">
            <v>0</v>
          </cell>
          <cell r="Q452">
            <v>0</v>
          </cell>
          <cell r="R452">
            <v>0</v>
          </cell>
          <cell r="S452" t="str">
            <v/>
          </cell>
          <cell r="U452" t="str">
            <v/>
          </cell>
          <cell r="V452">
            <v>0</v>
          </cell>
          <cell r="W452">
            <v>0</v>
          </cell>
        </row>
        <row r="453">
          <cell r="O453">
            <v>0</v>
          </cell>
          <cell r="Q453">
            <v>0</v>
          </cell>
          <cell r="R453">
            <v>0</v>
          </cell>
          <cell r="S453" t="str">
            <v/>
          </cell>
          <cell r="U453" t="str">
            <v/>
          </cell>
          <cell r="V453">
            <v>0</v>
          </cell>
          <cell r="W453">
            <v>0</v>
          </cell>
        </row>
        <row r="454">
          <cell r="O454">
            <v>0</v>
          </cell>
          <cell r="Q454">
            <v>0</v>
          </cell>
          <cell r="R454">
            <v>0</v>
          </cell>
          <cell r="S454" t="str">
            <v/>
          </cell>
          <cell r="U454" t="str">
            <v/>
          </cell>
          <cell r="V454">
            <v>0</v>
          </cell>
          <cell r="W454">
            <v>0</v>
          </cell>
        </row>
        <row r="455">
          <cell r="O455">
            <v>0</v>
          </cell>
          <cell r="Q455">
            <v>0</v>
          </cell>
          <cell r="R455">
            <v>0</v>
          </cell>
          <cell r="S455" t="str">
            <v/>
          </cell>
          <cell r="U455" t="str">
            <v/>
          </cell>
          <cell r="V455">
            <v>0</v>
          </cell>
          <cell r="W455">
            <v>0</v>
          </cell>
        </row>
        <row r="456">
          <cell r="O456">
            <v>0</v>
          </cell>
          <cell r="Q456">
            <v>0</v>
          </cell>
          <cell r="R456">
            <v>0</v>
          </cell>
          <cell r="S456" t="str">
            <v/>
          </cell>
          <cell r="U456" t="str">
            <v/>
          </cell>
          <cell r="V456">
            <v>0</v>
          </cell>
          <cell r="W456">
            <v>0</v>
          </cell>
        </row>
        <row r="457">
          <cell r="O457">
            <v>0</v>
          </cell>
          <cell r="Q457">
            <v>0</v>
          </cell>
          <cell r="R457">
            <v>0</v>
          </cell>
          <cell r="S457" t="str">
            <v/>
          </cell>
          <cell r="U457" t="str">
            <v/>
          </cell>
          <cell r="V457">
            <v>0</v>
          </cell>
          <cell r="W457">
            <v>0</v>
          </cell>
        </row>
        <row r="458">
          <cell r="O458">
            <v>0</v>
          </cell>
          <cell r="Q458">
            <v>0</v>
          </cell>
          <cell r="R458">
            <v>0</v>
          </cell>
          <cell r="S458" t="str">
            <v/>
          </cell>
          <cell r="U458" t="str">
            <v/>
          </cell>
          <cell r="V458">
            <v>0</v>
          </cell>
          <cell r="W458">
            <v>0</v>
          </cell>
        </row>
        <row r="459">
          <cell r="O459">
            <v>0</v>
          </cell>
          <cell r="Q459">
            <v>0</v>
          </cell>
          <cell r="R459">
            <v>0</v>
          </cell>
          <cell r="S459" t="str">
            <v/>
          </cell>
          <cell r="U459" t="str">
            <v/>
          </cell>
          <cell r="V459">
            <v>0</v>
          </cell>
          <cell r="W459">
            <v>0</v>
          </cell>
        </row>
        <row r="460">
          <cell r="O460">
            <v>0</v>
          </cell>
          <cell r="Q460">
            <v>0</v>
          </cell>
          <cell r="R460">
            <v>0</v>
          </cell>
          <cell r="S460" t="str">
            <v/>
          </cell>
          <cell r="U460" t="str">
            <v/>
          </cell>
          <cell r="V460">
            <v>0</v>
          </cell>
          <cell r="W460">
            <v>0</v>
          </cell>
        </row>
        <row r="461">
          <cell r="O461">
            <v>0</v>
          </cell>
          <cell r="Q461">
            <v>0</v>
          </cell>
          <cell r="R461">
            <v>0</v>
          </cell>
          <cell r="S461" t="str">
            <v/>
          </cell>
          <cell r="U461" t="str">
            <v/>
          </cell>
          <cell r="V461">
            <v>0</v>
          </cell>
          <cell r="W461">
            <v>0</v>
          </cell>
        </row>
        <row r="462">
          <cell r="O462">
            <v>0</v>
          </cell>
          <cell r="Q462">
            <v>0</v>
          </cell>
          <cell r="R462">
            <v>0</v>
          </cell>
          <cell r="S462" t="str">
            <v/>
          </cell>
          <cell r="U462" t="str">
            <v/>
          </cell>
          <cell r="V462">
            <v>0</v>
          </cell>
          <cell r="W462">
            <v>0</v>
          </cell>
        </row>
        <row r="463">
          <cell r="O463">
            <v>0</v>
          </cell>
          <cell r="Q463">
            <v>0</v>
          </cell>
          <cell r="R463">
            <v>0</v>
          </cell>
          <cell r="S463" t="str">
            <v/>
          </cell>
          <cell r="U463" t="str">
            <v/>
          </cell>
          <cell r="V463">
            <v>0</v>
          </cell>
          <cell r="W463">
            <v>0</v>
          </cell>
        </row>
        <row r="464">
          <cell r="O464">
            <v>0</v>
          </cell>
          <cell r="Q464">
            <v>0</v>
          </cell>
          <cell r="R464">
            <v>0</v>
          </cell>
          <cell r="S464" t="str">
            <v/>
          </cell>
          <cell r="U464" t="str">
            <v/>
          </cell>
          <cell r="V464">
            <v>0</v>
          </cell>
          <cell r="W464">
            <v>0</v>
          </cell>
        </row>
        <row r="465">
          <cell r="O465">
            <v>0</v>
          </cell>
          <cell r="Q465">
            <v>0</v>
          </cell>
          <cell r="R465">
            <v>0</v>
          </cell>
          <cell r="S465" t="str">
            <v/>
          </cell>
          <cell r="U465" t="str">
            <v/>
          </cell>
          <cell r="V465">
            <v>0</v>
          </cell>
          <cell r="W465">
            <v>0</v>
          </cell>
        </row>
        <row r="466">
          <cell r="O466">
            <v>0</v>
          </cell>
          <cell r="Q466">
            <v>0</v>
          </cell>
          <cell r="R466">
            <v>0</v>
          </cell>
          <cell r="S466" t="str">
            <v/>
          </cell>
          <cell r="U466" t="str">
            <v/>
          </cell>
          <cell r="V466">
            <v>0</v>
          </cell>
          <cell r="W466">
            <v>0</v>
          </cell>
        </row>
        <row r="467">
          <cell r="O467">
            <v>0</v>
          </cell>
          <cell r="Q467">
            <v>0</v>
          </cell>
          <cell r="R467">
            <v>0</v>
          </cell>
          <cell r="S467" t="str">
            <v/>
          </cell>
          <cell r="U467" t="str">
            <v/>
          </cell>
          <cell r="V467">
            <v>0</v>
          </cell>
          <cell r="W467">
            <v>0</v>
          </cell>
        </row>
        <row r="468">
          <cell r="O468">
            <v>0</v>
          </cell>
          <cell r="Q468">
            <v>0</v>
          </cell>
          <cell r="R468">
            <v>0</v>
          </cell>
          <cell r="S468" t="str">
            <v/>
          </cell>
          <cell r="U468" t="str">
            <v/>
          </cell>
          <cell r="V468">
            <v>0</v>
          </cell>
          <cell r="W468">
            <v>0</v>
          </cell>
        </row>
        <row r="469">
          <cell r="O469">
            <v>0</v>
          </cell>
          <cell r="Q469">
            <v>0</v>
          </cell>
          <cell r="R469">
            <v>0</v>
          </cell>
          <cell r="S469" t="str">
            <v/>
          </cell>
          <cell r="U469" t="str">
            <v/>
          </cell>
          <cell r="V469">
            <v>0</v>
          </cell>
          <cell r="W469">
            <v>0</v>
          </cell>
        </row>
        <row r="470">
          <cell r="O470">
            <v>0</v>
          </cell>
          <cell r="Q470">
            <v>0</v>
          </cell>
          <cell r="R470">
            <v>0</v>
          </cell>
          <cell r="S470" t="str">
            <v/>
          </cell>
          <cell r="U470" t="str">
            <v/>
          </cell>
          <cell r="V470">
            <v>0</v>
          </cell>
          <cell r="W470">
            <v>0</v>
          </cell>
        </row>
        <row r="471">
          <cell r="O471">
            <v>0</v>
          </cell>
          <cell r="Q471">
            <v>0</v>
          </cell>
          <cell r="R471">
            <v>0</v>
          </cell>
          <cell r="S471" t="str">
            <v/>
          </cell>
          <cell r="U471" t="str">
            <v/>
          </cell>
          <cell r="V471">
            <v>0</v>
          </cell>
          <cell r="W471">
            <v>0</v>
          </cell>
        </row>
        <row r="472">
          <cell r="O472">
            <v>0</v>
          </cell>
          <cell r="Q472">
            <v>0</v>
          </cell>
          <cell r="R472">
            <v>0</v>
          </cell>
          <cell r="S472" t="str">
            <v/>
          </cell>
          <cell r="U472" t="str">
            <v/>
          </cell>
          <cell r="V472">
            <v>0</v>
          </cell>
          <cell r="W472">
            <v>0</v>
          </cell>
        </row>
        <row r="473">
          <cell r="O473">
            <v>0</v>
          </cell>
          <cell r="Q473">
            <v>0</v>
          </cell>
          <cell r="R473">
            <v>0</v>
          </cell>
          <cell r="S473" t="str">
            <v/>
          </cell>
          <cell r="U473" t="str">
            <v/>
          </cell>
          <cell r="V473">
            <v>0</v>
          </cell>
          <cell r="W473">
            <v>0</v>
          </cell>
        </row>
        <row r="474">
          <cell r="O474">
            <v>0</v>
          </cell>
          <cell r="Q474">
            <v>0</v>
          </cell>
          <cell r="R474">
            <v>0</v>
          </cell>
          <cell r="S474" t="str">
            <v/>
          </cell>
          <cell r="U474" t="str">
            <v/>
          </cell>
          <cell r="V474">
            <v>0</v>
          </cell>
          <cell r="W474">
            <v>0</v>
          </cell>
        </row>
        <row r="475">
          <cell r="O475">
            <v>0</v>
          </cell>
          <cell r="Q475">
            <v>0</v>
          </cell>
          <cell r="R475">
            <v>0</v>
          </cell>
          <cell r="S475" t="str">
            <v/>
          </cell>
          <cell r="U475" t="str">
            <v/>
          </cell>
          <cell r="V475">
            <v>0</v>
          </cell>
          <cell r="W475">
            <v>0</v>
          </cell>
        </row>
        <row r="476">
          <cell r="O476">
            <v>0</v>
          </cell>
          <cell r="Q476">
            <v>0</v>
          </cell>
          <cell r="R476">
            <v>0</v>
          </cell>
          <cell r="S476" t="str">
            <v/>
          </cell>
          <cell r="U476" t="str">
            <v/>
          </cell>
          <cell r="V476">
            <v>0</v>
          </cell>
          <cell r="W476">
            <v>0</v>
          </cell>
        </row>
        <row r="477">
          <cell r="O477">
            <v>0</v>
          </cell>
          <cell r="Q477">
            <v>0</v>
          </cell>
          <cell r="R477">
            <v>0</v>
          </cell>
          <cell r="S477" t="str">
            <v/>
          </cell>
          <cell r="U477" t="str">
            <v/>
          </cell>
          <cell r="V477">
            <v>0</v>
          </cell>
          <cell r="W477">
            <v>0</v>
          </cell>
        </row>
        <row r="478">
          <cell r="O478">
            <v>0</v>
          </cell>
          <cell r="Q478">
            <v>0</v>
          </cell>
          <cell r="R478">
            <v>0</v>
          </cell>
          <cell r="S478" t="str">
            <v/>
          </cell>
          <cell r="U478" t="str">
            <v/>
          </cell>
          <cell r="V478">
            <v>0</v>
          </cell>
          <cell r="W478">
            <v>0</v>
          </cell>
        </row>
        <row r="479">
          <cell r="O479">
            <v>0</v>
          </cell>
          <cell r="Q479">
            <v>0</v>
          </cell>
          <cell r="R479">
            <v>0</v>
          </cell>
          <cell r="S479" t="str">
            <v/>
          </cell>
          <cell r="U479" t="str">
            <v/>
          </cell>
          <cell r="V479">
            <v>0</v>
          </cell>
          <cell r="W479">
            <v>0</v>
          </cell>
        </row>
        <row r="480">
          <cell r="O480">
            <v>0</v>
          </cell>
          <cell r="Q480">
            <v>0</v>
          </cell>
          <cell r="R480">
            <v>0</v>
          </cell>
          <cell r="S480" t="str">
            <v/>
          </cell>
          <cell r="U480" t="str">
            <v/>
          </cell>
          <cell r="V480">
            <v>0</v>
          </cell>
          <cell r="W480">
            <v>0</v>
          </cell>
        </row>
        <row r="481">
          <cell r="O481">
            <v>0</v>
          </cell>
          <cell r="Q481">
            <v>0</v>
          </cell>
          <cell r="R481">
            <v>0</v>
          </cell>
          <cell r="S481" t="str">
            <v/>
          </cell>
          <cell r="U481" t="str">
            <v/>
          </cell>
          <cell r="V481">
            <v>0</v>
          </cell>
          <cell r="W481">
            <v>0</v>
          </cell>
        </row>
        <row r="482">
          <cell r="O482">
            <v>0</v>
          </cell>
          <cell r="Q482">
            <v>0</v>
          </cell>
          <cell r="R482">
            <v>0</v>
          </cell>
          <cell r="S482" t="str">
            <v/>
          </cell>
          <cell r="U482" t="str">
            <v/>
          </cell>
          <cell r="V482">
            <v>0</v>
          </cell>
          <cell r="W482">
            <v>0</v>
          </cell>
        </row>
        <row r="483">
          <cell r="O483">
            <v>0</v>
          </cell>
          <cell r="Q483">
            <v>0</v>
          </cell>
          <cell r="R483">
            <v>0</v>
          </cell>
          <cell r="S483" t="str">
            <v/>
          </cell>
          <cell r="U483" t="str">
            <v/>
          </cell>
          <cell r="V483">
            <v>0</v>
          </cell>
          <cell r="W483">
            <v>0</v>
          </cell>
        </row>
        <row r="484">
          <cell r="O484">
            <v>0</v>
          </cell>
          <cell r="Q484">
            <v>0</v>
          </cell>
          <cell r="R484">
            <v>0</v>
          </cell>
          <cell r="S484" t="str">
            <v/>
          </cell>
          <cell r="U484" t="str">
            <v/>
          </cell>
          <cell r="V484">
            <v>0</v>
          </cell>
          <cell r="W484">
            <v>0</v>
          </cell>
        </row>
        <row r="485">
          <cell r="O485">
            <v>0</v>
          </cell>
          <cell r="Q485">
            <v>0</v>
          </cell>
          <cell r="R485">
            <v>0</v>
          </cell>
          <cell r="S485" t="str">
            <v/>
          </cell>
          <cell r="U485" t="str">
            <v/>
          </cell>
          <cell r="V485">
            <v>0</v>
          </cell>
          <cell r="W485">
            <v>0</v>
          </cell>
        </row>
        <row r="486">
          <cell r="O486">
            <v>0</v>
          </cell>
          <cell r="Q486">
            <v>0</v>
          </cell>
          <cell r="R486">
            <v>0</v>
          </cell>
          <cell r="S486" t="str">
            <v/>
          </cell>
          <cell r="U486" t="str">
            <v/>
          </cell>
          <cell r="V486">
            <v>0</v>
          </cell>
          <cell r="W486">
            <v>0</v>
          </cell>
        </row>
        <row r="487">
          <cell r="O487">
            <v>0</v>
          </cell>
          <cell r="Q487">
            <v>0</v>
          </cell>
          <cell r="R487">
            <v>0</v>
          </cell>
          <cell r="S487" t="str">
            <v/>
          </cell>
          <cell r="U487" t="str">
            <v/>
          </cell>
          <cell r="V487">
            <v>0</v>
          </cell>
          <cell r="W487">
            <v>0</v>
          </cell>
        </row>
        <row r="488">
          <cell r="O488">
            <v>0</v>
          </cell>
          <cell r="Q488">
            <v>0</v>
          </cell>
          <cell r="R488">
            <v>0</v>
          </cell>
          <cell r="S488" t="str">
            <v/>
          </cell>
          <cell r="U488" t="str">
            <v/>
          </cell>
          <cell r="V488">
            <v>0</v>
          </cell>
          <cell r="W488">
            <v>0</v>
          </cell>
        </row>
        <row r="489">
          <cell r="O489">
            <v>0</v>
          </cell>
          <cell r="Q489">
            <v>0</v>
          </cell>
          <cell r="R489">
            <v>0</v>
          </cell>
          <cell r="S489" t="str">
            <v/>
          </cell>
          <cell r="U489" t="str">
            <v/>
          </cell>
          <cell r="V489">
            <v>0</v>
          </cell>
          <cell r="W489">
            <v>0</v>
          </cell>
        </row>
        <row r="490">
          <cell r="O490">
            <v>0</v>
          </cell>
          <cell r="Q490">
            <v>0</v>
          </cell>
          <cell r="R490">
            <v>0</v>
          </cell>
          <cell r="S490" t="str">
            <v/>
          </cell>
          <cell r="U490" t="str">
            <v/>
          </cell>
          <cell r="V490">
            <v>0</v>
          </cell>
          <cell r="W490">
            <v>0</v>
          </cell>
        </row>
        <row r="491">
          <cell r="O491">
            <v>0</v>
          </cell>
          <cell r="Q491">
            <v>0</v>
          </cell>
          <cell r="R491">
            <v>0</v>
          </cell>
          <cell r="S491" t="str">
            <v/>
          </cell>
          <cell r="U491" t="str">
            <v/>
          </cell>
          <cell r="V491">
            <v>0</v>
          </cell>
          <cell r="W491">
            <v>0</v>
          </cell>
        </row>
        <row r="492">
          <cell r="O492">
            <v>0</v>
          </cell>
          <cell r="Q492">
            <v>0</v>
          </cell>
          <cell r="R492">
            <v>0</v>
          </cell>
          <cell r="S492" t="str">
            <v/>
          </cell>
          <cell r="U492" t="str">
            <v/>
          </cell>
          <cell r="V492">
            <v>0</v>
          </cell>
          <cell r="W492">
            <v>0</v>
          </cell>
        </row>
        <row r="493">
          <cell r="O493">
            <v>0</v>
          </cell>
          <cell r="Q493">
            <v>0</v>
          </cell>
          <cell r="R493">
            <v>0</v>
          </cell>
          <cell r="S493" t="str">
            <v/>
          </cell>
          <cell r="U493" t="str">
            <v/>
          </cell>
          <cell r="V493">
            <v>0</v>
          </cell>
          <cell r="W493">
            <v>0</v>
          </cell>
        </row>
        <row r="494">
          <cell r="O494">
            <v>0</v>
          </cell>
          <cell r="Q494">
            <v>0</v>
          </cell>
          <cell r="R494">
            <v>0</v>
          </cell>
          <cell r="S494" t="str">
            <v/>
          </cell>
          <cell r="U494" t="str">
            <v/>
          </cell>
          <cell r="V494">
            <v>0</v>
          </cell>
          <cell r="W494">
            <v>0</v>
          </cell>
        </row>
        <row r="495">
          <cell r="O495">
            <v>0</v>
          </cell>
          <cell r="Q495">
            <v>0</v>
          </cell>
          <cell r="R495">
            <v>0</v>
          </cell>
          <cell r="S495" t="str">
            <v/>
          </cell>
          <cell r="U495" t="str">
            <v/>
          </cell>
          <cell r="V495">
            <v>0</v>
          </cell>
          <cell r="W495">
            <v>0</v>
          </cell>
        </row>
        <row r="496">
          <cell r="O496">
            <v>0</v>
          </cell>
          <cell r="Q496">
            <v>0</v>
          </cell>
          <cell r="R496">
            <v>0</v>
          </cell>
          <cell r="S496" t="str">
            <v/>
          </cell>
          <cell r="U496" t="str">
            <v/>
          </cell>
          <cell r="V496">
            <v>0</v>
          </cell>
          <cell r="W496">
            <v>0</v>
          </cell>
        </row>
        <row r="497">
          <cell r="O497">
            <v>0</v>
          </cell>
          <cell r="Q497">
            <v>0</v>
          </cell>
          <cell r="R497">
            <v>0</v>
          </cell>
          <cell r="S497" t="str">
            <v/>
          </cell>
          <cell r="U497" t="str">
            <v/>
          </cell>
          <cell r="V497">
            <v>0</v>
          </cell>
          <cell r="W497">
            <v>0</v>
          </cell>
        </row>
        <row r="498">
          <cell r="O498">
            <v>0</v>
          </cell>
          <cell r="Q498">
            <v>0</v>
          </cell>
          <cell r="R498">
            <v>0</v>
          </cell>
          <cell r="S498" t="str">
            <v/>
          </cell>
          <cell r="U498" t="str">
            <v/>
          </cell>
          <cell r="V498">
            <v>0</v>
          </cell>
          <cell r="W498">
            <v>0</v>
          </cell>
        </row>
        <row r="499">
          <cell r="O499">
            <v>0</v>
          </cell>
          <cell r="Q499">
            <v>0</v>
          </cell>
          <cell r="R499">
            <v>0</v>
          </cell>
          <cell r="S499" t="str">
            <v/>
          </cell>
          <cell r="U499" t="str">
            <v/>
          </cell>
          <cell r="V499">
            <v>0</v>
          </cell>
          <cell r="W499">
            <v>0</v>
          </cell>
        </row>
        <row r="500">
          <cell r="O500">
            <v>0</v>
          </cell>
          <cell r="Q500">
            <v>0</v>
          </cell>
          <cell r="R500">
            <v>0</v>
          </cell>
          <cell r="S500" t="str">
            <v/>
          </cell>
          <cell r="U500" t="str">
            <v/>
          </cell>
          <cell r="V500">
            <v>0</v>
          </cell>
          <cell r="W500">
            <v>0</v>
          </cell>
        </row>
        <row r="501">
          <cell r="O501">
            <v>0</v>
          </cell>
          <cell r="Q501">
            <v>0</v>
          </cell>
          <cell r="R501">
            <v>0</v>
          </cell>
          <cell r="S501" t="str">
            <v/>
          </cell>
          <cell r="U501" t="str">
            <v/>
          </cell>
          <cell r="V501">
            <v>0</v>
          </cell>
          <cell r="W501">
            <v>0</v>
          </cell>
        </row>
        <row r="502">
          <cell r="O502">
            <v>0</v>
          </cell>
          <cell r="Q502">
            <v>0</v>
          </cell>
          <cell r="R502">
            <v>0</v>
          </cell>
          <cell r="S502" t="str">
            <v/>
          </cell>
          <cell r="U502" t="str">
            <v/>
          </cell>
          <cell r="V502">
            <v>0</v>
          </cell>
          <cell r="W502">
            <v>0</v>
          </cell>
        </row>
        <row r="503">
          <cell r="O503">
            <v>0</v>
          </cell>
          <cell r="Q503">
            <v>0</v>
          </cell>
          <cell r="R503">
            <v>0</v>
          </cell>
          <cell r="S503" t="str">
            <v/>
          </cell>
          <cell r="U503" t="str">
            <v/>
          </cell>
          <cell r="V503">
            <v>0</v>
          </cell>
          <cell r="W503">
            <v>0</v>
          </cell>
        </row>
        <row r="504">
          <cell r="O504">
            <v>0</v>
          </cell>
          <cell r="Q504">
            <v>0</v>
          </cell>
          <cell r="R504">
            <v>0</v>
          </cell>
          <cell r="S504" t="str">
            <v/>
          </cell>
          <cell r="U504" t="str">
            <v/>
          </cell>
          <cell r="V504">
            <v>0</v>
          </cell>
          <cell r="W504">
            <v>0</v>
          </cell>
        </row>
        <row r="505">
          <cell r="O505">
            <v>0</v>
          </cell>
          <cell r="Q505">
            <v>0</v>
          </cell>
          <cell r="R505">
            <v>0</v>
          </cell>
          <cell r="S505" t="str">
            <v/>
          </cell>
          <cell r="U505" t="str">
            <v/>
          </cell>
          <cell r="V505">
            <v>0</v>
          </cell>
          <cell r="W505">
            <v>0</v>
          </cell>
        </row>
        <row r="506">
          <cell r="O506">
            <v>0</v>
          </cell>
          <cell r="Q506">
            <v>0</v>
          </cell>
          <cell r="R506">
            <v>0</v>
          </cell>
          <cell r="S506" t="str">
            <v/>
          </cell>
          <cell r="U506" t="str">
            <v/>
          </cell>
          <cell r="V506">
            <v>0</v>
          </cell>
          <cell r="W506">
            <v>0</v>
          </cell>
        </row>
        <row r="507">
          <cell r="O507">
            <v>0</v>
          </cell>
          <cell r="Q507">
            <v>0</v>
          </cell>
          <cell r="R507">
            <v>0</v>
          </cell>
          <cell r="S507" t="str">
            <v/>
          </cell>
          <cell r="U507" t="str">
            <v/>
          </cell>
          <cell r="V507">
            <v>0</v>
          </cell>
          <cell r="W507">
            <v>0</v>
          </cell>
        </row>
        <row r="508">
          <cell r="O508">
            <v>0</v>
          </cell>
          <cell r="Q508">
            <v>0</v>
          </cell>
          <cell r="R508">
            <v>0</v>
          </cell>
          <cell r="S508" t="str">
            <v/>
          </cell>
          <cell r="U508" t="str">
            <v/>
          </cell>
          <cell r="V508">
            <v>0</v>
          </cell>
          <cell r="W508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5">
          <cell r="C5">
            <v>0</v>
          </cell>
          <cell r="D5">
            <v>0</v>
          </cell>
          <cell r="E5" t="str">
            <v>Nol kilogram</v>
          </cell>
          <cell r="F5" t="str">
            <v/>
          </cell>
          <cell r="G5" t="str">
            <v>Putu Ns</v>
          </cell>
          <cell r="H5" t="str">
            <v>B</v>
          </cell>
          <cell r="I5" t="str">
            <v>Batubara</v>
          </cell>
        </row>
        <row r="6">
          <cell r="C6" t="str">
            <v/>
          </cell>
          <cell r="D6">
            <v>0</v>
          </cell>
          <cell r="E6" t="str">
            <v>Nol kilogram</v>
          </cell>
          <cell r="F6" t="str">
            <v/>
          </cell>
          <cell r="G6" t="str">
            <v>Mubtadi</v>
          </cell>
          <cell r="H6" t="str">
            <v>A</v>
          </cell>
          <cell r="I6" t="str">
            <v>Batubara</v>
          </cell>
        </row>
        <row r="7">
          <cell r="C7" t="str">
            <v/>
          </cell>
          <cell r="D7">
            <v>0</v>
          </cell>
          <cell r="E7" t="str">
            <v>Nol kilogram</v>
          </cell>
          <cell r="F7" t="str">
            <v/>
          </cell>
          <cell r="G7" t="str">
            <v>Mubtadi</v>
          </cell>
          <cell r="H7" t="str">
            <v>A</v>
          </cell>
          <cell r="I7" t="str">
            <v>Batubara</v>
          </cell>
        </row>
        <row r="8">
          <cell r="C8" t="str">
            <v/>
          </cell>
          <cell r="D8">
            <v>0</v>
          </cell>
          <cell r="E8" t="str">
            <v>Nol kilogram</v>
          </cell>
          <cell r="F8" t="str">
            <v/>
          </cell>
          <cell r="G8" t="str">
            <v>Aziz Yuswandi</v>
          </cell>
          <cell r="H8" t="str">
            <v>D</v>
          </cell>
          <cell r="I8" t="str">
            <v>Batubara</v>
          </cell>
        </row>
        <row r="9">
          <cell r="C9" t="str">
            <v/>
          </cell>
          <cell r="D9">
            <v>0</v>
          </cell>
          <cell r="E9" t="str">
            <v>Nol kilogram</v>
          </cell>
          <cell r="F9" t="str">
            <v/>
          </cell>
          <cell r="G9" t="str">
            <v>Aziz Yuswandi</v>
          </cell>
          <cell r="H9" t="str">
            <v>D</v>
          </cell>
          <cell r="I9" t="str">
            <v>Batubara</v>
          </cell>
        </row>
        <row r="10">
          <cell r="C10" t="str">
            <v/>
          </cell>
          <cell r="D10">
            <v>0</v>
          </cell>
          <cell r="E10" t="str">
            <v>Nol kilogram</v>
          </cell>
          <cell r="F10" t="str">
            <v/>
          </cell>
          <cell r="G10" t="str">
            <v>Edi Syahputra</v>
          </cell>
          <cell r="H10" t="str">
            <v>C</v>
          </cell>
          <cell r="I10" t="str">
            <v>Batubara</v>
          </cell>
        </row>
        <row r="11">
          <cell r="C11" t="str">
            <v/>
          </cell>
          <cell r="D11">
            <v>0</v>
          </cell>
          <cell r="E11" t="str">
            <v>Nol kilogram</v>
          </cell>
          <cell r="F11" t="str">
            <v/>
          </cell>
          <cell r="G11" t="str">
            <v>Edi Syahputra</v>
          </cell>
          <cell r="H11" t="str">
            <v>C</v>
          </cell>
          <cell r="I11" t="str">
            <v>Batubara</v>
          </cell>
        </row>
        <row r="12">
          <cell r="C12" t="str">
            <v/>
          </cell>
          <cell r="D12">
            <v>0</v>
          </cell>
          <cell r="E12" t="str">
            <v>Nol kilogram</v>
          </cell>
          <cell r="F12" t="str">
            <v/>
          </cell>
          <cell r="G12" t="str">
            <v>Putu Ns</v>
          </cell>
          <cell r="H12" t="str">
            <v>B</v>
          </cell>
          <cell r="I12" t="str">
            <v>Batubara</v>
          </cell>
        </row>
        <row r="13">
          <cell r="C13" t="str">
            <v/>
          </cell>
          <cell r="D13">
            <v>0</v>
          </cell>
          <cell r="E13" t="str">
            <v>Nol kilogram</v>
          </cell>
          <cell r="F13" t="str">
            <v/>
          </cell>
          <cell r="G13" t="str">
            <v>Putu Ns</v>
          </cell>
          <cell r="H13" t="str">
            <v>B</v>
          </cell>
          <cell r="I13" t="str">
            <v>Batubara</v>
          </cell>
        </row>
        <row r="14">
          <cell r="C14" t="str">
            <v/>
          </cell>
          <cell r="D14">
            <v>0</v>
          </cell>
          <cell r="E14" t="str">
            <v>Nol kilogram</v>
          </cell>
          <cell r="F14" t="str">
            <v/>
          </cell>
          <cell r="G14" t="str">
            <v>Mubtadi</v>
          </cell>
          <cell r="H14" t="str">
            <v>A</v>
          </cell>
          <cell r="I14" t="str">
            <v>Batubara</v>
          </cell>
        </row>
        <row r="15">
          <cell r="C15" t="str">
            <v/>
          </cell>
          <cell r="D15">
            <v>0</v>
          </cell>
          <cell r="E15" t="str">
            <v>Nol kilogram</v>
          </cell>
          <cell r="F15" t="str">
            <v/>
          </cell>
          <cell r="G15" t="str">
            <v>Mubtadi</v>
          </cell>
          <cell r="H15" t="str">
            <v>A</v>
          </cell>
          <cell r="I15" t="str">
            <v>Batubara</v>
          </cell>
        </row>
        <row r="16">
          <cell r="C16" t="str">
            <v/>
          </cell>
          <cell r="D16">
            <v>0</v>
          </cell>
          <cell r="E16" t="str">
            <v>Nol kilogram</v>
          </cell>
          <cell r="F16" t="str">
            <v/>
          </cell>
          <cell r="G16" t="str">
            <v>Aziz Yuswandi</v>
          </cell>
          <cell r="H16" t="str">
            <v>D</v>
          </cell>
          <cell r="I16" t="str">
            <v>Batubara</v>
          </cell>
        </row>
        <row r="17">
          <cell r="C17" t="str">
            <v/>
          </cell>
          <cell r="D17">
            <v>0</v>
          </cell>
          <cell r="E17" t="str">
            <v>Nol kilogram</v>
          </cell>
          <cell r="F17" t="str">
            <v/>
          </cell>
          <cell r="G17" t="str">
            <v>Aziz Yuswandi</v>
          </cell>
          <cell r="H17" t="str">
            <v>D</v>
          </cell>
          <cell r="I17" t="str">
            <v>Batubara</v>
          </cell>
        </row>
        <row r="18">
          <cell r="C18" t="str">
            <v/>
          </cell>
          <cell r="D18">
            <v>0</v>
          </cell>
          <cell r="E18" t="str">
            <v>Nol kilogram</v>
          </cell>
          <cell r="F18" t="str">
            <v/>
          </cell>
          <cell r="G18" t="str">
            <v>Edi Syahputra</v>
          </cell>
          <cell r="H18" t="str">
            <v>C</v>
          </cell>
          <cell r="I18" t="str">
            <v>Batubara</v>
          </cell>
        </row>
        <row r="19">
          <cell r="C19" t="str">
            <v/>
          </cell>
          <cell r="D19">
            <v>0</v>
          </cell>
          <cell r="E19" t="str">
            <v>Nol kilogram</v>
          </cell>
          <cell r="F19" t="str">
            <v/>
          </cell>
          <cell r="G19" t="str">
            <v>Edi Syahputra</v>
          </cell>
          <cell r="H19" t="str">
            <v>C</v>
          </cell>
          <cell r="I19" t="str">
            <v>Batubara</v>
          </cell>
        </row>
        <row r="20">
          <cell r="C20" t="str">
            <v/>
          </cell>
          <cell r="D20">
            <v>0</v>
          </cell>
          <cell r="E20" t="str">
            <v>Nol kilogram</v>
          </cell>
          <cell r="F20" t="str">
            <v/>
          </cell>
          <cell r="G20" t="str">
            <v>Putu Ns</v>
          </cell>
          <cell r="H20" t="str">
            <v>B</v>
          </cell>
          <cell r="I20" t="str">
            <v>Batubara</v>
          </cell>
        </row>
        <row r="21">
          <cell r="C21" t="str">
            <v/>
          </cell>
          <cell r="D21">
            <v>0</v>
          </cell>
          <cell r="E21" t="str">
            <v>Nol kilogram</v>
          </cell>
          <cell r="F21" t="str">
            <v/>
          </cell>
          <cell r="G21" t="str">
            <v>Putu Ns</v>
          </cell>
          <cell r="H21" t="str">
            <v>B</v>
          </cell>
          <cell r="I21" t="str">
            <v>Batubara</v>
          </cell>
        </row>
        <row r="22">
          <cell r="C22" t="str">
            <v/>
          </cell>
          <cell r="D22">
            <v>0</v>
          </cell>
          <cell r="E22" t="str">
            <v>Nol kilogram</v>
          </cell>
          <cell r="F22" t="str">
            <v/>
          </cell>
          <cell r="G22" t="str">
            <v>Mubtadi</v>
          </cell>
          <cell r="H22" t="str">
            <v>A</v>
          </cell>
          <cell r="I22" t="str">
            <v>Batubara</v>
          </cell>
        </row>
        <row r="23">
          <cell r="C23" t="str">
            <v/>
          </cell>
          <cell r="D23">
            <v>0</v>
          </cell>
          <cell r="E23" t="str">
            <v>Nol kilogram</v>
          </cell>
          <cell r="F23" t="str">
            <v/>
          </cell>
          <cell r="G23" t="str">
            <v>Mubtadi</v>
          </cell>
          <cell r="H23" t="str">
            <v>A</v>
          </cell>
          <cell r="I23" t="str">
            <v>Batubara</v>
          </cell>
        </row>
        <row r="24">
          <cell r="C24" t="str">
            <v/>
          </cell>
          <cell r="D24">
            <v>0</v>
          </cell>
          <cell r="E24" t="str">
            <v>Nol kilogram</v>
          </cell>
          <cell r="F24" t="str">
            <v/>
          </cell>
          <cell r="G24" t="str">
            <v>Aziz Yuswandi</v>
          </cell>
          <cell r="H24" t="str">
            <v>D</v>
          </cell>
          <cell r="I24" t="str">
            <v>Batubara</v>
          </cell>
        </row>
        <row r="25">
          <cell r="C25" t="str">
            <v/>
          </cell>
          <cell r="D25">
            <v>0</v>
          </cell>
          <cell r="E25" t="str">
            <v>Nol kilogram</v>
          </cell>
          <cell r="F25" t="str">
            <v/>
          </cell>
          <cell r="G25" t="str">
            <v>Aziz Yuswandi</v>
          </cell>
          <cell r="H25" t="str">
            <v>D</v>
          </cell>
          <cell r="I25" t="str">
            <v>Batubara</v>
          </cell>
        </row>
        <row r="26">
          <cell r="C26" t="str">
            <v/>
          </cell>
          <cell r="D26">
            <v>0</v>
          </cell>
          <cell r="E26" t="str">
            <v>Nol kilogram</v>
          </cell>
          <cell r="F26" t="str">
            <v/>
          </cell>
          <cell r="G26" t="str">
            <v>Edi Syahputra</v>
          </cell>
          <cell r="H26" t="str">
            <v>C</v>
          </cell>
          <cell r="I26" t="str">
            <v>Batubara</v>
          </cell>
        </row>
        <row r="27">
          <cell r="C27" t="str">
            <v/>
          </cell>
          <cell r="D27">
            <v>0</v>
          </cell>
          <cell r="E27" t="str">
            <v>Nol kilogram</v>
          </cell>
          <cell r="F27" t="str">
            <v/>
          </cell>
          <cell r="G27" t="str">
            <v>Edi Syahputra</v>
          </cell>
          <cell r="H27" t="str">
            <v>C</v>
          </cell>
          <cell r="I27" t="str">
            <v>Batubara</v>
          </cell>
        </row>
        <row r="28">
          <cell r="C28" t="str">
            <v/>
          </cell>
          <cell r="D28">
            <v>0</v>
          </cell>
          <cell r="E28" t="str">
            <v>Nol kilogram</v>
          </cell>
          <cell r="F28" t="str">
            <v/>
          </cell>
          <cell r="G28" t="str">
            <v>Putu Ns</v>
          </cell>
          <cell r="H28" t="str">
            <v>B</v>
          </cell>
          <cell r="I28" t="str">
            <v>Batubara</v>
          </cell>
        </row>
        <row r="29">
          <cell r="C29" t="str">
            <v/>
          </cell>
          <cell r="D29">
            <v>0</v>
          </cell>
          <cell r="E29" t="str">
            <v>Nol kilogram</v>
          </cell>
          <cell r="F29" t="str">
            <v/>
          </cell>
          <cell r="G29" t="str">
            <v>Putu Ns</v>
          </cell>
          <cell r="H29" t="str">
            <v>B</v>
          </cell>
          <cell r="I29" t="str">
            <v>Batubara</v>
          </cell>
        </row>
        <row r="30">
          <cell r="C30" t="str">
            <v/>
          </cell>
          <cell r="D30">
            <v>0</v>
          </cell>
          <cell r="E30" t="str">
            <v>Nol kilogram</v>
          </cell>
          <cell r="F30" t="str">
            <v/>
          </cell>
          <cell r="G30" t="str">
            <v>Mubtadi</v>
          </cell>
          <cell r="H30" t="str">
            <v>A</v>
          </cell>
          <cell r="I30" t="str">
            <v>Batubara</v>
          </cell>
        </row>
        <row r="31">
          <cell r="C31" t="str">
            <v/>
          </cell>
          <cell r="D31">
            <v>0</v>
          </cell>
          <cell r="E31" t="str">
            <v>Nol kilogram</v>
          </cell>
          <cell r="F31" t="str">
            <v/>
          </cell>
          <cell r="G31" t="str">
            <v>Mubtadi</v>
          </cell>
          <cell r="H31" t="str">
            <v>A</v>
          </cell>
          <cell r="I31" t="str">
            <v>Batubara</v>
          </cell>
        </row>
        <row r="32">
          <cell r="C32" t="str">
            <v/>
          </cell>
          <cell r="D32">
            <v>0</v>
          </cell>
          <cell r="E32" t="str">
            <v>Nol kilogram</v>
          </cell>
          <cell r="F32" t="str">
            <v/>
          </cell>
          <cell r="G32" t="str">
            <v>Aziz Yuswandi</v>
          </cell>
          <cell r="H32" t="str">
            <v>D</v>
          </cell>
          <cell r="I32" t="str">
            <v>Batubara</v>
          </cell>
        </row>
        <row r="33">
          <cell r="C33" t="str">
            <v/>
          </cell>
          <cell r="D33">
            <v>0</v>
          </cell>
          <cell r="E33" t="str">
            <v>Nol kilogram</v>
          </cell>
          <cell r="F33" t="str">
            <v/>
          </cell>
          <cell r="G33" t="str">
            <v/>
          </cell>
          <cell r="H33" t="str">
            <v/>
          </cell>
          <cell r="I33" t="str">
            <v>Batubara</v>
          </cell>
        </row>
        <row r="34">
          <cell r="C34" t="str">
            <v/>
          </cell>
          <cell r="D34">
            <v>0</v>
          </cell>
          <cell r="E34" t="str">
            <v>Nol kilogram</v>
          </cell>
          <cell r="F34" t="str">
            <v/>
          </cell>
          <cell r="G34" t="str">
            <v/>
          </cell>
          <cell r="H34" t="str">
            <v/>
          </cell>
          <cell r="I34" t="str">
            <v>Batubara</v>
          </cell>
        </row>
        <row r="35">
          <cell r="C35" t="str">
            <v/>
          </cell>
          <cell r="D35">
            <v>0</v>
          </cell>
          <cell r="E35" t="str">
            <v>Nol kilogram</v>
          </cell>
          <cell r="F35" t="str">
            <v/>
          </cell>
          <cell r="G35" t="str">
            <v/>
          </cell>
          <cell r="H35" t="str">
            <v/>
          </cell>
          <cell r="I35" t="str">
            <v>Batubara</v>
          </cell>
        </row>
        <row r="36">
          <cell r="C36" t="str">
            <v/>
          </cell>
          <cell r="D36">
            <v>0</v>
          </cell>
          <cell r="E36" t="str">
            <v>Nol liter</v>
          </cell>
          <cell r="F36" t="str">
            <v/>
          </cell>
          <cell r="G36" t="str">
            <v>Iman Indrawan</v>
          </cell>
          <cell r="H36" t="str">
            <v>B</v>
          </cell>
          <cell r="I36" t="str">
            <v>Main Boiler</v>
          </cell>
        </row>
        <row r="37">
          <cell r="C37" t="str">
            <v/>
          </cell>
          <cell r="D37">
            <v>0</v>
          </cell>
          <cell r="E37" t="str">
            <v>Nol liter</v>
          </cell>
          <cell r="F37" t="str">
            <v/>
          </cell>
          <cell r="G37" t="str">
            <v>Rizky Kurniawan</v>
          </cell>
          <cell r="H37" t="str">
            <v>A</v>
          </cell>
          <cell r="I37" t="str">
            <v>Main Boiler</v>
          </cell>
        </row>
        <row r="38">
          <cell r="C38" t="str">
            <v/>
          </cell>
          <cell r="D38">
            <v>0</v>
          </cell>
          <cell r="E38" t="str">
            <v>Nol liter</v>
          </cell>
          <cell r="F38" t="str">
            <v/>
          </cell>
          <cell r="G38" t="str">
            <v>Rizky Kurniawan</v>
          </cell>
          <cell r="H38" t="str">
            <v>A</v>
          </cell>
          <cell r="I38" t="str">
            <v>Main Boiler</v>
          </cell>
        </row>
        <row r="39">
          <cell r="C39" t="str">
            <v/>
          </cell>
          <cell r="D39">
            <v>0</v>
          </cell>
          <cell r="E39" t="str">
            <v>Nol liter</v>
          </cell>
          <cell r="F39" t="str">
            <v/>
          </cell>
          <cell r="G39" t="str">
            <v>Anang Wahyu</v>
          </cell>
          <cell r="H39" t="str">
            <v>D</v>
          </cell>
          <cell r="I39" t="str">
            <v>Main Boiler</v>
          </cell>
        </row>
        <row r="40">
          <cell r="C40" t="str">
            <v/>
          </cell>
          <cell r="D40">
            <v>0</v>
          </cell>
          <cell r="E40" t="str">
            <v>Nol liter</v>
          </cell>
          <cell r="F40" t="str">
            <v/>
          </cell>
          <cell r="G40" t="str">
            <v>Anang Wahyu</v>
          </cell>
          <cell r="H40" t="str">
            <v>D</v>
          </cell>
          <cell r="I40" t="str">
            <v>Main Boiler</v>
          </cell>
        </row>
        <row r="41">
          <cell r="C41" t="str">
            <v/>
          </cell>
          <cell r="D41">
            <v>0</v>
          </cell>
          <cell r="E41" t="str">
            <v>Nol liter</v>
          </cell>
          <cell r="F41" t="str">
            <v/>
          </cell>
          <cell r="G41" t="str">
            <v>Beny Yudha K.</v>
          </cell>
          <cell r="H41" t="str">
            <v>C</v>
          </cell>
          <cell r="I41" t="str">
            <v>Main Boiler</v>
          </cell>
        </row>
        <row r="42">
          <cell r="C42" t="str">
            <v/>
          </cell>
          <cell r="D42">
            <v>0</v>
          </cell>
          <cell r="E42" t="str">
            <v>Nol liter</v>
          </cell>
          <cell r="F42" t="str">
            <v/>
          </cell>
          <cell r="G42" t="str">
            <v>Beny Yudha K.</v>
          </cell>
          <cell r="H42" t="str">
            <v>C</v>
          </cell>
          <cell r="I42" t="str">
            <v>Main Boiler</v>
          </cell>
        </row>
        <row r="43">
          <cell r="C43" t="str">
            <v/>
          </cell>
          <cell r="D43">
            <v>0</v>
          </cell>
          <cell r="E43" t="str">
            <v>Nol liter</v>
          </cell>
          <cell r="F43" t="str">
            <v/>
          </cell>
          <cell r="G43" t="str">
            <v>Iman Indrawan</v>
          </cell>
          <cell r="H43" t="str">
            <v>B</v>
          </cell>
          <cell r="I43" t="str">
            <v>Main Boiler</v>
          </cell>
        </row>
        <row r="44">
          <cell r="C44" t="str">
            <v/>
          </cell>
          <cell r="D44">
            <v>0</v>
          </cell>
          <cell r="E44" t="str">
            <v>Nol liter</v>
          </cell>
          <cell r="F44" t="str">
            <v/>
          </cell>
          <cell r="G44" t="str">
            <v>Iman Indrawan</v>
          </cell>
          <cell r="H44" t="str">
            <v>B</v>
          </cell>
          <cell r="I44" t="str">
            <v>Main Boiler</v>
          </cell>
        </row>
        <row r="45">
          <cell r="C45" t="str">
            <v/>
          </cell>
          <cell r="D45">
            <v>0</v>
          </cell>
          <cell r="E45" t="str">
            <v>Nol liter</v>
          </cell>
          <cell r="F45" t="str">
            <v/>
          </cell>
          <cell r="G45" t="str">
            <v>Rizky Kurniawan</v>
          </cell>
          <cell r="H45" t="str">
            <v>A</v>
          </cell>
          <cell r="I45" t="str">
            <v>Main Boiler</v>
          </cell>
        </row>
        <row r="46">
          <cell r="C46" t="str">
            <v/>
          </cell>
          <cell r="D46">
            <v>0</v>
          </cell>
          <cell r="E46" t="str">
            <v>Nol liter</v>
          </cell>
          <cell r="F46" t="str">
            <v/>
          </cell>
          <cell r="G46" t="str">
            <v>Rizky Kurniawan</v>
          </cell>
          <cell r="H46" t="str">
            <v>A</v>
          </cell>
          <cell r="I46" t="str">
            <v>Main Boiler</v>
          </cell>
        </row>
        <row r="47">
          <cell r="C47" t="str">
            <v/>
          </cell>
          <cell r="D47">
            <v>0</v>
          </cell>
          <cell r="E47" t="str">
            <v>Nol liter</v>
          </cell>
          <cell r="F47" t="str">
            <v/>
          </cell>
          <cell r="G47" t="str">
            <v>Anang Wahyu</v>
          </cell>
          <cell r="H47" t="str">
            <v>D</v>
          </cell>
          <cell r="I47" t="str">
            <v>Main Boiler</v>
          </cell>
        </row>
        <row r="48">
          <cell r="C48" t="str">
            <v/>
          </cell>
          <cell r="D48">
            <v>0</v>
          </cell>
          <cell r="E48" t="str">
            <v>Nol liter</v>
          </cell>
          <cell r="F48" t="str">
            <v/>
          </cell>
          <cell r="G48" t="str">
            <v>Anang Wahyu</v>
          </cell>
          <cell r="H48" t="str">
            <v>D</v>
          </cell>
          <cell r="I48" t="str">
            <v>Main Boiler</v>
          </cell>
        </row>
        <row r="49">
          <cell r="C49" t="str">
            <v/>
          </cell>
          <cell r="D49">
            <v>0</v>
          </cell>
          <cell r="E49" t="str">
            <v>Nol liter</v>
          </cell>
          <cell r="F49" t="str">
            <v/>
          </cell>
          <cell r="G49" t="str">
            <v>Beny Yudha K.</v>
          </cell>
          <cell r="H49" t="str">
            <v>C</v>
          </cell>
          <cell r="I49" t="str">
            <v>Main Boiler</v>
          </cell>
        </row>
        <row r="50">
          <cell r="C50" t="str">
            <v/>
          </cell>
          <cell r="D50">
            <v>0</v>
          </cell>
          <cell r="E50" t="str">
            <v>Nol liter</v>
          </cell>
          <cell r="F50" t="str">
            <v/>
          </cell>
          <cell r="G50" t="str">
            <v>Beny Yudha K.</v>
          </cell>
          <cell r="H50" t="str">
            <v>C</v>
          </cell>
          <cell r="I50" t="str">
            <v>Main Boiler</v>
          </cell>
        </row>
        <row r="51">
          <cell r="C51" t="str">
            <v/>
          </cell>
          <cell r="D51">
            <v>0</v>
          </cell>
          <cell r="E51" t="str">
            <v>Nol liter</v>
          </cell>
          <cell r="F51" t="str">
            <v/>
          </cell>
          <cell r="G51" t="str">
            <v>Iman Indrawan</v>
          </cell>
          <cell r="H51" t="str">
            <v>B</v>
          </cell>
          <cell r="I51" t="str">
            <v>Main Boiler</v>
          </cell>
        </row>
        <row r="52">
          <cell r="C52" t="str">
            <v/>
          </cell>
          <cell r="D52">
            <v>0</v>
          </cell>
          <cell r="E52" t="str">
            <v>Nol liter</v>
          </cell>
          <cell r="F52" t="str">
            <v/>
          </cell>
          <cell r="G52" t="str">
            <v>Iman Indrawan</v>
          </cell>
          <cell r="H52" t="str">
            <v>B</v>
          </cell>
          <cell r="I52" t="str">
            <v>Main Boiler</v>
          </cell>
        </row>
        <row r="53">
          <cell r="C53" t="str">
            <v/>
          </cell>
          <cell r="D53">
            <v>0</v>
          </cell>
          <cell r="E53" t="str">
            <v>Nol liter</v>
          </cell>
          <cell r="F53" t="str">
            <v/>
          </cell>
          <cell r="G53" t="str">
            <v>Rizky Kurniawan</v>
          </cell>
          <cell r="H53" t="str">
            <v>A</v>
          </cell>
          <cell r="I53" t="str">
            <v>Main Boiler</v>
          </cell>
        </row>
        <row r="54">
          <cell r="C54" t="str">
            <v/>
          </cell>
          <cell r="D54">
            <v>0</v>
          </cell>
          <cell r="E54" t="str">
            <v>Nol liter</v>
          </cell>
          <cell r="F54" t="str">
            <v/>
          </cell>
          <cell r="G54" t="str">
            <v>Rizky Kurniawan</v>
          </cell>
          <cell r="H54" t="str">
            <v>A</v>
          </cell>
          <cell r="I54" t="str">
            <v>Main Boiler</v>
          </cell>
        </row>
        <row r="55">
          <cell r="C55" t="str">
            <v/>
          </cell>
          <cell r="D55">
            <v>0</v>
          </cell>
          <cell r="E55" t="str">
            <v>Nol liter</v>
          </cell>
          <cell r="F55" t="str">
            <v/>
          </cell>
          <cell r="G55" t="str">
            <v>Anang Wahyu</v>
          </cell>
          <cell r="H55" t="str">
            <v>D</v>
          </cell>
          <cell r="I55" t="str">
            <v>Main Boiler</v>
          </cell>
        </row>
        <row r="56">
          <cell r="C56" t="str">
            <v/>
          </cell>
          <cell r="D56">
            <v>0</v>
          </cell>
          <cell r="E56" t="str">
            <v>Nol liter</v>
          </cell>
          <cell r="F56" t="str">
            <v/>
          </cell>
          <cell r="G56" t="str">
            <v>Anang Wahyu</v>
          </cell>
          <cell r="H56" t="str">
            <v>D</v>
          </cell>
          <cell r="I56" t="str">
            <v>Main Boiler</v>
          </cell>
        </row>
        <row r="57">
          <cell r="C57" t="str">
            <v/>
          </cell>
          <cell r="D57">
            <v>0</v>
          </cell>
          <cell r="E57" t="str">
            <v>Nol liter</v>
          </cell>
          <cell r="F57" t="str">
            <v/>
          </cell>
          <cell r="G57" t="str">
            <v>Beny Yudha K.</v>
          </cell>
          <cell r="H57" t="str">
            <v>C</v>
          </cell>
          <cell r="I57" t="str">
            <v>Main Boiler</v>
          </cell>
        </row>
        <row r="58">
          <cell r="C58" t="str">
            <v/>
          </cell>
          <cell r="D58">
            <v>0</v>
          </cell>
          <cell r="E58" t="str">
            <v>Nol liter</v>
          </cell>
          <cell r="F58" t="str">
            <v/>
          </cell>
          <cell r="G58" t="str">
            <v>Beny Yudha K.</v>
          </cell>
          <cell r="H58" t="str">
            <v>C</v>
          </cell>
          <cell r="I58" t="str">
            <v>Main Boiler</v>
          </cell>
        </row>
        <row r="59">
          <cell r="C59" t="str">
            <v/>
          </cell>
          <cell r="D59">
            <v>0</v>
          </cell>
          <cell r="E59" t="str">
            <v>Nol liter</v>
          </cell>
          <cell r="F59" t="str">
            <v/>
          </cell>
          <cell r="G59" t="str">
            <v>Iman Indrawan</v>
          </cell>
          <cell r="H59" t="str">
            <v>B</v>
          </cell>
          <cell r="I59" t="str">
            <v>Main Boiler</v>
          </cell>
        </row>
        <row r="60">
          <cell r="C60" t="str">
            <v/>
          </cell>
          <cell r="D60">
            <v>0</v>
          </cell>
          <cell r="E60" t="str">
            <v>Nol liter</v>
          </cell>
          <cell r="F60" t="str">
            <v/>
          </cell>
          <cell r="G60" t="str">
            <v>Iman Indrawan</v>
          </cell>
          <cell r="H60" t="str">
            <v>B</v>
          </cell>
          <cell r="I60" t="str">
            <v>Main Boiler</v>
          </cell>
        </row>
        <row r="61">
          <cell r="C61" t="str">
            <v/>
          </cell>
          <cell r="D61">
            <v>0</v>
          </cell>
          <cell r="E61" t="str">
            <v>Nol liter</v>
          </cell>
          <cell r="F61" t="str">
            <v/>
          </cell>
          <cell r="G61" t="str">
            <v>Rizky Kurniawan</v>
          </cell>
          <cell r="H61" t="str">
            <v>A</v>
          </cell>
          <cell r="I61" t="str">
            <v>Main Boiler</v>
          </cell>
        </row>
        <row r="62">
          <cell r="C62" t="str">
            <v/>
          </cell>
          <cell r="D62">
            <v>0</v>
          </cell>
          <cell r="E62" t="str">
            <v>Nol liter</v>
          </cell>
          <cell r="F62" t="str">
            <v/>
          </cell>
          <cell r="G62" t="str">
            <v>Rizky Kurniawan</v>
          </cell>
          <cell r="H62" t="str">
            <v>A</v>
          </cell>
          <cell r="I62" t="str">
            <v>Main Boiler</v>
          </cell>
        </row>
        <row r="63">
          <cell r="C63" t="str">
            <v/>
          </cell>
          <cell r="D63">
            <v>0</v>
          </cell>
          <cell r="E63" t="str">
            <v>Nol liter</v>
          </cell>
          <cell r="F63" t="str">
            <v/>
          </cell>
          <cell r="G63" t="str">
            <v>Anang Wahyu</v>
          </cell>
          <cell r="H63" t="str">
            <v>D</v>
          </cell>
          <cell r="I63" t="str">
            <v>Main Boiler</v>
          </cell>
        </row>
        <row r="64">
          <cell r="C64" t="str">
            <v/>
          </cell>
          <cell r="D64">
            <v>0</v>
          </cell>
          <cell r="E64" t="str">
            <v>Nol liter</v>
          </cell>
          <cell r="F64" t="str">
            <v/>
          </cell>
          <cell r="G64" t="str">
            <v/>
          </cell>
          <cell r="H64" t="str">
            <v/>
          </cell>
          <cell r="I64" t="str">
            <v>Main Boiler</v>
          </cell>
        </row>
        <row r="65">
          <cell r="C65" t="str">
            <v/>
          </cell>
          <cell r="D65">
            <v>0</v>
          </cell>
          <cell r="E65" t="str">
            <v>Nol liter</v>
          </cell>
          <cell r="F65" t="str">
            <v/>
          </cell>
          <cell r="G65" t="str">
            <v/>
          </cell>
          <cell r="H65" t="str">
            <v/>
          </cell>
          <cell r="I65" t="str">
            <v>Main Boiler</v>
          </cell>
        </row>
        <row r="66">
          <cell r="C66" t="str">
            <v/>
          </cell>
          <cell r="D66">
            <v>0</v>
          </cell>
          <cell r="E66" t="str">
            <v>Nol liter</v>
          </cell>
          <cell r="F66" t="str">
            <v/>
          </cell>
          <cell r="G66" t="str">
            <v/>
          </cell>
          <cell r="H66" t="str">
            <v/>
          </cell>
          <cell r="I66" t="str">
            <v>Main Boiler</v>
          </cell>
        </row>
        <row r="67">
          <cell r="C67" t="str">
            <v/>
          </cell>
          <cell r="D67">
            <v>0</v>
          </cell>
          <cell r="E67" t="str">
            <v>Nol liter</v>
          </cell>
          <cell r="F67" t="str">
            <v/>
          </cell>
          <cell r="G67" t="str">
            <v>Iman Indrawan</v>
          </cell>
          <cell r="H67" t="str">
            <v>B</v>
          </cell>
          <cell r="I67" t="str">
            <v>Aux. Boiler</v>
          </cell>
        </row>
        <row r="68">
          <cell r="C68" t="str">
            <v/>
          </cell>
          <cell r="D68">
            <v>0</v>
          </cell>
          <cell r="E68" t="str">
            <v>Nol liter</v>
          </cell>
          <cell r="F68" t="str">
            <v/>
          </cell>
          <cell r="G68" t="str">
            <v>Rizky Kurniawan</v>
          </cell>
          <cell r="H68" t="str">
            <v>A</v>
          </cell>
          <cell r="I68" t="str">
            <v>Aux. Boiler</v>
          </cell>
        </row>
        <row r="69">
          <cell r="C69" t="str">
            <v/>
          </cell>
          <cell r="D69">
            <v>0</v>
          </cell>
          <cell r="E69" t="str">
            <v>Nol liter</v>
          </cell>
          <cell r="F69" t="str">
            <v/>
          </cell>
          <cell r="G69" t="str">
            <v>Rizky Kurniawan</v>
          </cell>
          <cell r="H69" t="str">
            <v>A</v>
          </cell>
          <cell r="I69" t="str">
            <v>Aux. Boiler</v>
          </cell>
        </row>
        <row r="70">
          <cell r="C70" t="str">
            <v/>
          </cell>
          <cell r="D70">
            <v>0</v>
          </cell>
          <cell r="E70" t="str">
            <v>Nol liter</v>
          </cell>
          <cell r="F70" t="str">
            <v/>
          </cell>
          <cell r="G70" t="str">
            <v>Anang Wahyu</v>
          </cell>
          <cell r="H70" t="str">
            <v>D</v>
          </cell>
          <cell r="I70" t="str">
            <v>Aux. Boiler</v>
          </cell>
        </row>
        <row r="71">
          <cell r="C71" t="str">
            <v/>
          </cell>
          <cell r="D71">
            <v>0</v>
          </cell>
          <cell r="E71" t="str">
            <v>Nol liter</v>
          </cell>
          <cell r="F71" t="str">
            <v/>
          </cell>
          <cell r="G71" t="str">
            <v>Anang Wahyu</v>
          </cell>
          <cell r="H71" t="str">
            <v>D</v>
          </cell>
          <cell r="I71" t="str">
            <v>Aux. Boiler</v>
          </cell>
        </row>
        <row r="72">
          <cell r="C72" t="str">
            <v/>
          </cell>
          <cell r="D72">
            <v>0</v>
          </cell>
          <cell r="E72" t="str">
            <v>Nol liter</v>
          </cell>
          <cell r="F72" t="str">
            <v/>
          </cell>
          <cell r="G72" t="str">
            <v>Beny Yudha K.</v>
          </cell>
          <cell r="H72" t="str">
            <v>C</v>
          </cell>
          <cell r="I72" t="str">
            <v>Aux. Boiler</v>
          </cell>
        </row>
        <row r="73">
          <cell r="C73" t="str">
            <v/>
          </cell>
          <cell r="D73">
            <v>0</v>
          </cell>
          <cell r="E73" t="str">
            <v>Nol liter</v>
          </cell>
          <cell r="F73" t="str">
            <v/>
          </cell>
          <cell r="G73" t="str">
            <v>Beny Yudha K.</v>
          </cell>
          <cell r="H73" t="str">
            <v>C</v>
          </cell>
          <cell r="I73" t="str">
            <v>Aux. Boiler</v>
          </cell>
        </row>
        <row r="74">
          <cell r="C74" t="str">
            <v/>
          </cell>
          <cell r="D74">
            <v>0</v>
          </cell>
          <cell r="E74" t="str">
            <v>Nol liter</v>
          </cell>
          <cell r="F74" t="str">
            <v/>
          </cell>
          <cell r="G74" t="str">
            <v>Iman Indrawan</v>
          </cell>
          <cell r="H74" t="str">
            <v>B</v>
          </cell>
          <cell r="I74" t="str">
            <v>Aux. Boiler</v>
          </cell>
        </row>
        <row r="75">
          <cell r="C75" t="str">
            <v/>
          </cell>
          <cell r="D75">
            <v>0</v>
          </cell>
          <cell r="E75" t="str">
            <v>Nol liter</v>
          </cell>
          <cell r="F75" t="str">
            <v/>
          </cell>
          <cell r="G75" t="str">
            <v>Iman Indrawan</v>
          </cell>
          <cell r="H75" t="str">
            <v>B</v>
          </cell>
          <cell r="I75" t="str">
            <v>Aux. Boiler</v>
          </cell>
        </row>
        <row r="76">
          <cell r="C76" t="str">
            <v/>
          </cell>
          <cell r="D76">
            <v>0</v>
          </cell>
          <cell r="E76" t="str">
            <v>Nol liter</v>
          </cell>
          <cell r="F76" t="str">
            <v/>
          </cell>
          <cell r="G76" t="str">
            <v>Rizky Kurniawan</v>
          </cell>
          <cell r="H76" t="str">
            <v>A</v>
          </cell>
          <cell r="I76" t="str">
            <v>Aux. Boiler</v>
          </cell>
        </row>
        <row r="77">
          <cell r="C77" t="str">
            <v/>
          </cell>
          <cell r="D77">
            <v>0</v>
          </cell>
          <cell r="E77" t="str">
            <v>Nol liter</v>
          </cell>
          <cell r="F77" t="str">
            <v/>
          </cell>
          <cell r="G77" t="str">
            <v>Rizky Kurniawan</v>
          </cell>
          <cell r="H77" t="str">
            <v>A</v>
          </cell>
          <cell r="I77" t="str">
            <v>Aux. Boiler</v>
          </cell>
        </row>
        <row r="78">
          <cell r="C78" t="str">
            <v/>
          </cell>
          <cell r="D78">
            <v>0</v>
          </cell>
          <cell r="E78" t="str">
            <v>Nol liter</v>
          </cell>
          <cell r="F78" t="str">
            <v/>
          </cell>
          <cell r="G78" t="str">
            <v>Anang Wahyu</v>
          </cell>
          <cell r="H78" t="str">
            <v>D</v>
          </cell>
          <cell r="I78" t="str">
            <v>Aux. Boiler</v>
          </cell>
        </row>
        <row r="79">
          <cell r="C79" t="str">
            <v/>
          </cell>
          <cell r="D79">
            <v>0</v>
          </cell>
          <cell r="E79" t="str">
            <v>Nol liter</v>
          </cell>
          <cell r="F79" t="str">
            <v/>
          </cell>
          <cell r="G79" t="str">
            <v>Anang Wahyu</v>
          </cell>
          <cell r="H79" t="str">
            <v>D</v>
          </cell>
          <cell r="I79" t="str">
            <v>Aux. Boiler</v>
          </cell>
        </row>
        <row r="80">
          <cell r="C80" t="str">
            <v/>
          </cell>
          <cell r="D80">
            <v>0</v>
          </cell>
          <cell r="E80" t="str">
            <v>Nol liter</v>
          </cell>
          <cell r="F80" t="str">
            <v/>
          </cell>
          <cell r="G80" t="str">
            <v>Beny Yudha K.</v>
          </cell>
          <cell r="H80" t="str">
            <v>C</v>
          </cell>
          <cell r="I80" t="str">
            <v>Aux. Boiler</v>
          </cell>
        </row>
        <row r="81">
          <cell r="C81" t="str">
            <v/>
          </cell>
          <cell r="D81">
            <v>0</v>
          </cell>
          <cell r="E81" t="str">
            <v>Nol liter</v>
          </cell>
          <cell r="F81" t="str">
            <v/>
          </cell>
          <cell r="G81" t="str">
            <v>Beny Yudha K.</v>
          </cell>
          <cell r="H81" t="str">
            <v>C</v>
          </cell>
          <cell r="I81" t="str">
            <v>Aux. Boiler</v>
          </cell>
        </row>
        <row r="82">
          <cell r="C82" t="str">
            <v/>
          </cell>
          <cell r="D82">
            <v>0</v>
          </cell>
          <cell r="E82" t="str">
            <v>Nol liter</v>
          </cell>
          <cell r="F82" t="str">
            <v/>
          </cell>
          <cell r="G82" t="str">
            <v>Iman Indrawan</v>
          </cell>
          <cell r="H82" t="str">
            <v>B</v>
          </cell>
          <cell r="I82" t="str">
            <v>Aux. Boiler</v>
          </cell>
        </row>
        <row r="83">
          <cell r="C83" t="str">
            <v/>
          </cell>
          <cell r="D83">
            <v>0</v>
          </cell>
          <cell r="E83" t="str">
            <v>Nol liter</v>
          </cell>
          <cell r="F83" t="str">
            <v/>
          </cell>
          <cell r="G83" t="str">
            <v>Iman Indrawan</v>
          </cell>
          <cell r="H83" t="str">
            <v>B</v>
          </cell>
          <cell r="I83" t="str">
            <v>Aux. Boiler</v>
          </cell>
        </row>
        <row r="84">
          <cell r="C84" t="str">
            <v/>
          </cell>
          <cell r="D84">
            <v>0</v>
          </cell>
          <cell r="E84" t="str">
            <v>Nol liter</v>
          </cell>
          <cell r="F84" t="str">
            <v/>
          </cell>
          <cell r="G84" t="str">
            <v>Rizky Kurniawan</v>
          </cell>
          <cell r="H84" t="str">
            <v>A</v>
          </cell>
          <cell r="I84" t="str">
            <v>Aux. Boiler</v>
          </cell>
        </row>
        <row r="85">
          <cell r="C85" t="str">
            <v/>
          </cell>
          <cell r="D85">
            <v>0</v>
          </cell>
          <cell r="E85" t="str">
            <v>Nol liter</v>
          </cell>
          <cell r="F85" t="str">
            <v/>
          </cell>
          <cell r="G85" t="str">
            <v>Rizky Kurniawan</v>
          </cell>
          <cell r="H85" t="str">
            <v>A</v>
          </cell>
          <cell r="I85" t="str">
            <v>Aux. Boiler</v>
          </cell>
        </row>
        <row r="86">
          <cell r="C86" t="str">
            <v/>
          </cell>
          <cell r="D86">
            <v>0</v>
          </cell>
          <cell r="E86" t="str">
            <v>Nol liter</v>
          </cell>
          <cell r="F86" t="str">
            <v/>
          </cell>
          <cell r="G86" t="str">
            <v>Anang Wahyu</v>
          </cell>
          <cell r="H86" t="str">
            <v>D</v>
          </cell>
          <cell r="I86" t="str">
            <v>Aux. Boiler</v>
          </cell>
        </row>
        <row r="87">
          <cell r="C87" t="str">
            <v/>
          </cell>
          <cell r="D87">
            <v>0</v>
          </cell>
          <cell r="E87" t="str">
            <v>Nol liter</v>
          </cell>
          <cell r="F87" t="str">
            <v/>
          </cell>
          <cell r="G87" t="str">
            <v>Anang Wahyu</v>
          </cell>
          <cell r="H87" t="str">
            <v>D</v>
          </cell>
          <cell r="I87" t="str">
            <v>Aux. Boiler</v>
          </cell>
        </row>
        <row r="88">
          <cell r="C88" t="str">
            <v/>
          </cell>
          <cell r="D88">
            <v>0</v>
          </cell>
          <cell r="E88" t="str">
            <v>Nol liter</v>
          </cell>
          <cell r="F88" t="str">
            <v/>
          </cell>
          <cell r="G88" t="str">
            <v>Beny Yudha K.</v>
          </cell>
          <cell r="H88" t="str">
            <v>C</v>
          </cell>
          <cell r="I88" t="str">
            <v>Aux. Boiler</v>
          </cell>
        </row>
        <row r="89">
          <cell r="C89" t="str">
            <v/>
          </cell>
          <cell r="D89">
            <v>0</v>
          </cell>
          <cell r="E89" t="str">
            <v>Nol liter</v>
          </cell>
          <cell r="F89" t="str">
            <v/>
          </cell>
          <cell r="G89" t="str">
            <v>Beny Yudha K.</v>
          </cell>
          <cell r="H89" t="str">
            <v>C</v>
          </cell>
          <cell r="I89" t="str">
            <v>Aux. Boiler</v>
          </cell>
        </row>
        <row r="90">
          <cell r="C90" t="str">
            <v/>
          </cell>
          <cell r="D90">
            <v>0</v>
          </cell>
          <cell r="E90" t="str">
            <v>Nol liter</v>
          </cell>
          <cell r="F90" t="str">
            <v/>
          </cell>
          <cell r="G90" t="str">
            <v>Iman Indrawan</v>
          </cell>
          <cell r="H90" t="str">
            <v>B</v>
          </cell>
          <cell r="I90" t="str">
            <v>Aux. Boiler</v>
          </cell>
        </row>
        <row r="91">
          <cell r="C91" t="str">
            <v/>
          </cell>
          <cell r="D91">
            <v>0</v>
          </cell>
          <cell r="E91" t="str">
            <v>Nol liter</v>
          </cell>
          <cell r="F91" t="str">
            <v/>
          </cell>
          <cell r="G91" t="str">
            <v>Iman Indrawan</v>
          </cell>
          <cell r="H91" t="str">
            <v>B</v>
          </cell>
          <cell r="I91" t="str">
            <v>Aux. Boiler</v>
          </cell>
        </row>
        <row r="92">
          <cell r="C92" t="str">
            <v/>
          </cell>
          <cell r="D92">
            <v>0</v>
          </cell>
          <cell r="E92" t="str">
            <v>Nol liter</v>
          </cell>
          <cell r="F92" t="str">
            <v/>
          </cell>
          <cell r="G92" t="str">
            <v>Rizky Kurniawan</v>
          </cell>
          <cell r="H92" t="str">
            <v>A</v>
          </cell>
          <cell r="I92" t="str">
            <v>Aux. Boiler</v>
          </cell>
        </row>
        <row r="93">
          <cell r="C93" t="str">
            <v/>
          </cell>
          <cell r="D93">
            <v>0</v>
          </cell>
          <cell r="E93" t="str">
            <v>Nol liter</v>
          </cell>
          <cell r="F93" t="str">
            <v/>
          </cell>
          <cell r="G93" t="str">
            <v>Rizky Kurniawan</v>
          </cell>
          <cell r="H93" t="str">
            <v>A</v>
          </cell>
          <cell r="I93" t="str">
            <v>Aux. Boiler</v>
          </cell>
        </row>
        <row r="94">
          <cell r="C94" t="str">
            <v/>
          </cell>
          <cell r="D94">
            <v>0</v>
          </cell>
          <cell r="E94" t="str">
            <v>Nol liter</v>
          </cell>
          <cell r="F94" t="str">
            <v/>
          </cell>
          <cell r="G94" t="str">
            <v>Anang Wahyu</v>
          </cell>
          <cell r="H94" t="str">
            <v>D</v>
          </cell>
          <cell r="I94" t="str">
            <v>Aux. Boiler</v>
          </cell>
        </row>
        <row r="95">
          <cell r="C95" t="str">
            <v/>
          </cell>
          <cell r="D95">
            <v>0</v>
          </cell>
          <cell r="E95" t="str">
            <v>Nol liter</v>
          </cell>
          <cell r="F95" t="str">
            <v/>
          </cell>
          <cell r="G95" t="str">
            <v/>
          </cell>
          <cell r="H95" t="str">
            <v/>
          </cell>
          <cell r="I95" t="str">
            <v>Aux. Boiler</v>
          </cell>
        </row>
        <row r="96">
          <cell r="C96" t="str">
            <v/>
          </cell>
          <cell r="D96">
            <v>0</v>
          </cell>
          <cell r="E96" t="str">
            <v>Nol liter</v>
          </cell>
          <cell r="F96" t="str">
            <v/>
          </cell>
          <cell r="G96" t="str">
            <v/>
          </cell>
          <cell r="H96" t="str">
            <v/>
          </cell>
          <cell r="I96" t="str">
            <v>Aux. Boiler</v>
          </cell>
        </row>
        <row r="97">
          <cell r="C97" t="str">
            <v/>
          </cell>
          <cell r="D97">
            <v>0</v>
          </cell>
          <cell r="E97" t="str">
            <v>Nol liter</v>
          </cell>
          <cell r="F97" t="str">
            <v/>
          </cell>
          <cell r="G97" t="str">
            <v/>
          </cell>
          <cell r="H97" t="str">
            <v/>
          </cell>
          <cell r="I97" t="str">
            <v>Aux. Boiler</v>
          </cell>
        </row>
        <row r="98">
          <cell r="C98" t="str">
            <v/>
          </cell>
          <cell r="D98">
            <v>0</v>
          </cell>
          <cell r="E98" t="str">
            <v>Nol liter</v>
          </cell>
          <cell r="F98" t="str">
            <v/>
          </cell>
          <cell r="G98" t="str">
            <v>Iman Indrawan</v>
          </cell>
          <cell r="H98" t="str">
            <v>B</v>
          </cell>
          <cell r="I98" t="str">
            <v>Albes</v>
          </cell>
        </row>
        <row r="99">
          <cell r="C99" t="str">
            <v/>
          </cell>
          <cell r="D99">
            <v>0</v>
          </cell>
          <cell r="E99" t="str">
            <v>Nol liter</v>
          </cell>
          <cell r="F99" t="str">
            <v/>
          </cell>
          <cell r="G99" t="str">
            <v>Rizky Kurniawan</v>
          </cell>
          <cell r="H99" t="str">
            <v>A</v>
          </cell>
          <cell r="I99" t="str">
            <v>Albes</v>
          </cell>
        </row>
        <row r="100">
          <cell r="C100" t="str">
            <v/>
          </cell>
          <cell r="D100">
            <v>0</v>
          </cell>
          <cell r="E100" t="str">
            <v>Nol liter</v>
          </cell>
          <cell r="F100" t="str">
            <v/>
          </cell>
          <cell r="G100" t="str">
            <v>Rizky Kurniawan</v>
          </cell>
          <cell r="H100" t="str">
            <v>A</v>
          </cell>
          <cell r="I100" t="str">
            <v>Albes</v>
          </cell>
        </row>
        <row r="101">
          <cell r="C101" t="str">
            <v/>
          </cell>
          <cell r="D101">
            <v>0</v>
          </cell>
          <cell r="E101" t="str">
            <v>Nol liter</v>
          </cell>
          <cell r="F101" t="str">
            <v/>
          </cell>
          <cell r="G101" t="str">
            <v>Anang Wahyu</v>
          </cell>
          <cell r="H101" t="str">
            <v>D</v>
          </cell>
          <cell r="I101" t="str">
            <v>Albes</v>
          </cell>
        </row>
        <row r="102">
          <cell r="C102" t="str">
            <v/>
          </cell>
          <cell r="D102">
            <v>0</v>
          </cell>
          <cell r="E102" t="str">
            <v>Nol liter</v>
          </cell>
          <cell r="F102" t="str">
            <v/>
          </cell>
          <cell r="G102" t="str">
            <v>Anang Wahyu</v>
          </cell>
          <cell r="H102" t="str">
            <v>D</v>
          </cell>
          <cell r="I102" t="str">
            <v>Albes</v>
          </cell>
        </row>
        <row r="103">
          <cell r="C103" t="str">
            <v/>
          </cell>
          <cell r="D103">
            <v>0</v>
          </cell>
          <cell r="E103" t="str">
            <v>Nol liter</v>
          </cell>
          <cell r="F103" t="str">
            <v/>
          </cell>
          <cell r="G103" t="str">
            <v>Beny Yudha K.</v>
          </cell>
          <cell r="H103" t="str">
            <v>C</v>
          </cell>
          <cell r="I103" t="str">
            <v>Albes</v>
          </cell>
        </row>
        <row r="104">
          <cell r="C104" t="str">
            <v/>
          </cell>
          <cell r="D104">
            <v>0</v>
          </cell>
          <cell r="E104" t="str">
            <v>Nol liter</v>
          </cell>
          <cell r="F104" t="str">
            <v/>
          </cell>
          <cell r="G104" t="str">
            <v>Beny Yudha K.</v>
          </cell>
          <cell r="H104" t="str">
            <v>C</v>
          </cell>
          <cell r="I104" t="str">
            <v>Albes</v>
          </cell>
        </row>
        <row r="105">
          <cell r="C105" t="str">
            <v/>
          </cell>
          <cell r="D105">
            <v>0</v>
          </cell>
          <cell r="E105" t="str">
            <v>Nol liter</v>
          </cell>
          <cell r="F105" t="str">
            <v/>
          </cell>
          <cell r="G105" t="str">
            <v>Iman Indrawan</v>
          </cell>
          <cell r="H105" t="str">
            <v>B</v>
          </cell>
          <cell r="I105" t="str">
            <v>Albes</v>
          </cell>
        </row>
        <row r="106">
          <cell r="C106" t="str">
            <v/>
          </cell>
          <cell r="D106">
            <v>0</v>
          </cell>
          <cell r="E106" t="str">
            <v>Nol liter</v>
          </cell>
          <cell r="F106" t="str">
            <v/>
          </cell>
          <cell r="G106" t="str">
            <v>Iman Indrawan</v>
          </cell>
          <cell r="H106" t="str">
            <v>B</v>
          </cell>
          <cell r="I106" t="str">
            <v>Albes</v>
          </cell>
        </row>
        <row r="107">
          <cell r="C107" t="str">
            <v/>
          </cell>
          <cell r="D107">
            <v>0</v>
          </cell>
          <cell r="E107" t="str">
            <v>Nol liter</v>
          </cell>
          <cell r="F107" t="str">
            <v/>
          </cell>
          <cell r="G107" t="str">
            <v>Rizky Kurniawan</v>
          </cell>
          <cell r="H107" t="str">
            <v>A</v>
          </cell>
          <cell r="I107" t="str">
            <v>Albes</v>
          </cell>
        </row>
        <row r="108">
          <cell r="C108" t="str">
            <v/>
          </cell>
          <cell r="D108">
            <v>0</v>
          </cell>
          <cell r="E108" t="str">
            <v>Nol liter</v>
          </cell>
          <cell r="F108" t="str">
            <v/>
          </cell>
          <cell r="G108" t="str">
            <v>Rizky Kurniawan</v>
          </cell>
          <cell r="H108" t="str">
            <v>A</v>
          </cell>
          <cell r="I108" t="str">
            <v>Albes</v>
          </cell>
        </row>
        <row r="109">
          <cell r="C109" t="str">
            <v/>
          </cell>
          <cell r="D109">
            <v>0</v>
          </cell>
          <cell r="E109" t="str">
            <v>Nol liter</v>
          </cell>
          <cell r="F109" t="str">
            <v/>
          </cell>
          <cell r="G109" t="str">
            <v>Anang Wahyu</v>
          </cell>
          <cell r="H109" t="str">
            <v>D</v>
          </cell>
          <cell r="I109" t="str">
            <v>Albes</v>
          </cell>
        </row>
        <row r="110">
          <cell r="C110" t="str">
            <v/>
          </cell>
          <cell r="D110">
            <v>0</v>
          </cell>
          <cell r="E110" t="str">
            <v>Nol liter</v>
          </cell>
          <cell r="F110" t="str">
            <v/>
          </cell>
          <cell r="G110" t="str">
            <v>Anang Wahyu</v>
          </cell>
          <cell r="H110" t="str">
            <v>D</v>
          </cell>
          <cell r="I110" t="str">
            <v>Albes</v>
          </cell>
        </row>
        <row r="111">
          <cell r="C111" t="str">
            <v/>
          </cell>
          <cell r="D111">
            <v>0</v>
          </cell>
          <cell r="E111" t="str">
            <v>Nol liter</v>
          </cell>
          <cell r="F111" t="str">
            <v/>
          </cell>
          <cell r="G111" t="str">
            <v>Beny Yudha K.</v>
          </cell>
          <cell r="H111" t="str">
            <v>C</v>
          </cell>
          <cell r="I111" t="str">
            <v>Albes</v>
          </cell>
        </row>
        <row r="112">
          <cell r="C112" t="str">
            <v/>
          </cell>
          <cell r="D112">
            <v>0</v>
          </cell>
          <cell r="E112" t="str">
            <v>Nol liter</v>
          </cell>
          <cell r="F112" t="str">
            <v/>
          </cell>
          <cell r="G112" t="str">
            <v>Beny Yudha K.</v>
          </cell>
          <cell r="H112" t="str">
            <v>C</v>
          </cell>
          <cell r="I112" t="str">
            <v>Albes</v>
          </cell>
        </row>
        <row r="113">
          <cell r="C113" t="str">
            <v/>
          </cell>
          <cell r="D113">
            <v>0</v>
          </cell>
          <cell r="E113" t="str">
            <v>Nol liter</v>
          </cell>
          <cell r="F113" t="str">
            <v/>
          </cell>
          <cell r="G113" t="str">
            <v>Iman Indrawan</v>
          </cell>
          <cell r="H113" t="str">
            <v>B</v>
          </cell>
          <cell r="I113" t="str">
            <v>Albes</v>
          </cell>
        </row>
        <row r="114">
          <cell r="C114" t="str">
            <v/>
          </cell>
          <cell r="D114">
            <v>0</v>
          </cell>
          <cell r="E114" t="str">
            <v>Nol liter</v>
          </cell>
          <cell r="F114" t="str">
            <v/>
          </cell>
          <cell r="G114" t="str">
            <v>Iman Indrawan</v>
          </cell>
          <cell r="H114" t="str">
            <v>B</v>
          </cell>
          <cell r="I114" t="str">
            <v>Albes</v>
          </cell>
        </row>
        <row r="115">
          <cell r="C115" t="str">
            <v/>
          </cell>
          <cell r="D115">
            <v>0</v>
          </cell>
          <cell r="E115" t="str">
            <v>Nol liter</v>
          </cell>
          <cell r="F115" t="str">
            <v/>
          </cell>
          <cell r="G115" t="str">
            <v>Rizky Kurniawan</v>
          </cell>
          <cell r="H115" t="str">
            <v>A</v>
          </cell>
          <cell r="I115" t="str">
            <v>Albes</v>
          </cell>
        </row>
        <row r="116">
          <cell r="C116" t="str">
            <v/>
          </cell>
          <cell r="D116">
            <v>0</v>
          </cell>
          <cell r="E116" t="str">
            <v>Nol liter</v>
          </cell>
          <cell r="F116" t="str">
            <v/>
          </cell>
          <cell r="G116" t="str">
            <v>Rizky Kurniawan</v>
          </cell>
          <cell r="H116" t="str">
            <v>A</v>
          </cell>
          <cell r="I116" t="str">
            <v>Albes</v>
          </cell>
        </row>
        <row r="117">
          <cell r="C117" t="str">
            <v/>
          </cell>
          <cell r="D117">
            <v>0</v>
          </cell>
          <cell r="E117" t="str">
            <v>Nol liter</v>
          </cell>
          <cell r="F117" t="str">
            <v/>
          </cell>
          <cell r="G117" t="str">
            <v>Anang Wahyu</v>
          </cell>
          <cell r="H117" t="str">
            <v>D</v>
          </cell>
          <cell r="I117" t="str">
            <v>Albes</v>
          </cell>
        </row>
        <row r="118">
          <cell r="C118" t="str">
            <v/>
          </cell>
          <cell r="D118">
            <v>0</v>
          </cell>
          <cell r="E118" t="str">
            <v>Nol liter</v>
          </cell>
          <cell r="F118" t="str">
            <v/>
          </cell>
          <cell r="G118" t="str">
            <v>Anang Wahyu</v>
          </cell>
          <cell r="H118" t="str">
            <v>D</v>
          </cell>
          <cell r="I118" t="str">
            <v>Albes</v>
          </cell>
        </row>
        <row r="119">
          <cell r="C119" t="str">
            <v/>
          </cell>
          <cell r="D119">
            <v>0</v>
          </cell>
          <cell r="E119" t="str">
            <v>Nol liter</v>
          </cell>
          <cell r="F119" t="str">
            <v/>
          </cell>
          <cell r="G119" t="str">
            <v>Beny Yudha K.</v>
          </cell>
          <cell r="H119" t="str">
            <v>C</v>
          </cell>
          <cell r="I119" t="str">
            <v>Albes</v>
          </cell>
        </row>
        <row r="120">
          <cell r="C120" t="str">
            <v/>
          </cell>
          <cell r="D120">
            <v>0</v>
          </cell>
          <cell r="E120" t="str">
            <v>Nol liter</v>
          </cell>
          <cell r="F120" t="str">
            <v/>
          </cell>
          <cell r="G120" t="str">
            <v>Beny Yudha K.</v>
          </cell>
          <cell r="H120" t="str">
            <v>C</v>
          </cell>
          <cell r="I120" t="str">
            <v>Albes</v>
          </cell>
        </row>
        <row r="121">
          <cell r="C121" t="str">
            <v/>
          </cell>
          <cell r="D121">
            <v>0</v>
          </cell>
          <cell r="E121" t="str">
            <v>Nol liter</v>
          </cell>
          <cell r="F121" t="str">
            <v/>
          </cell>
          <cell r="G121" t="str">
            <v>Iman Indrawan</v>
          </cell>
          <cell r="H121" t="str">
            <v>B</v>
          </cell>
          <cell r="I121" t="str">
            <v>Albes</v>
          </cell>
        </row>
        <row r="122">
          <cell r="C122" t="str">
            <v/>
          </cell>
          <cell r="D122">
            <v>0</v>
          </cell>
          <cell r="E122" t="str">
            <v>Nol liter</v>
          </cell>
          <cell r="F122" t="str">
            <v/>
          </cell>
          <cell r="G122" t="str">
            <v>Iman Indrawan</v>
          </cell>
          <cell r="H122" t="str">
            <v>B</v>
          </cell>
          <cell r="I122" t="str">
            <v>Albes</v>
          </cell>
        </row>
        <row r="123">
          <cell r="C123" t="str">
            <v/>
          </cell>
          <cell r="D123">
            <v>0</v>
          </cell>
          <cell r="E123" t="str">
            <v>Nol liter</v>
          </cell>
          <cell r="F123" t="str">
            <v/>
          </cell>
          <cell r="G123" t="str">
            <v>Rizky Kurniawan</v>
          </cell>
          <cell r="H123" t="str">
            <v>A</v>
          </cell>
          <cell r="I123" t="str">
            <v>Albes</v>
          </cell>
        </row>
        <row r="124">
          <cell r="C124" t="str">
            <v/>
          </cell>
          <cell r="D124">
            <v>0</v>
          </cell>
          <cell r="E124" t="str">
            <v>Nol liter</v>
          </cell>
          <cell r="F124" t="str">
            <v/>
          </cell>
          <cell r="G124" t="str">
            <v>Rizky Kurniawan</v>
          </cell>
          <cell r="H124" t="str">
            <v>A</v>
          </cell>
          <cell r="I124" t="str">
            <v>Albes</v>
          </cell>
        </row>
        <row r="125">
          <cell r="C125" t="str">
            <v/>
          </cell>
          <cell r="D125">
            <v>0</v>
          </cell>
          <cell r="E125" t="str">
            <v>Nol liter</v>
          </cell>
          <cell r="F125" t="str">
            <v/>
          </cell>
          <cell r="G125" t="str">
            <v>Anang Wahyu</v>
          </cell>
          <cell r="H125" t="str">
            <v>D</v>
          </cell>
          <cell r="I125" t="str">
            <v>Albes</v>
          </cell>
        </row>
        <row r="126">
          <cell r="C126" t="str">
            <v/>
          </cell>
          <cell r="D126">
            <v>0</v>
          </cell>
          <cell r="E126" t="str">
            <v>Nol liter</v>
          </cell>
          <cell r="F126" t="str">
            <v/>
          </cell>
          <cell r="G126" t="str">
            <v/>
          </cell>
          <cell r="H126" t="str">
            <v/>
          </cell>
          <cell r="I126" t="str">
            <v>Albes</v>
          </cell>
        </row>
        <row r="127">
          <cell r="C127" t="str">
            <v/>
          </cell>
          <cell r="D127">
            <v>0</v>
          </cell>
          <cell r="E127" t="str">
            <v>Nol liter</v>
          </cell>
          <cell r="F127" t="str">
            <v/>
          </cell>
          <cell r="G127" t="str">
            <v/>
          </cell>
          <cell r="H127" t="str">
            <v/>
          </cell>
          <cell r="I127" t="str">
            <v>Albes</v>
          </cell>
        </row>
        <row r="128">
          <cell r="C128" t="str">
            <v/>
          </cell>
          <cell r="D128">
            <v>0</v>
          </cell>
          <cell r="E128" t="str">
            <v>Nol liter</v>
          </cell>
          <cell r="F128" t="str">
            <v/>
          </cell>
          <cell r="G128" t="str">
            <v/>
          </cell>
          <cell r="H128" t="str">
            <v/>
          </cell>
          <cell r="I128" t="str">
            <v>Albes</v>
          </cell>
        </row>
      </sheetData>
      <sheetData sheetId="31">
        <row r="11">
          <cell r="A11">
            <v>42369</v>
          </cell>
          <cell r="B11">
            <v>12</v>
          </cell>
          <cell r="C11">
            <v>42369</v>
          </cell>
          <cell r="D11">
            <v>1477996.2133335406</v>
          </cell>
          <cell r="E11">
            <v>0</v>
          </cell>
          <cell r="F11">
            <v>20726.330000000002</v>
          </cell>
          <cell r="G11">
            <v>30000</v>
          </cell>
          <cell r="H11">
            <v>0</v>
          </cell>
          <cell r="I11">
            <v>50726.33</v>
          </cell>
          <cell r="J11">
            <v>1467269.88</v>
          </cell>
        </row>
        <row r="12">
          <cell r="A12">
            <v>42370</v>
          </cell>
          <cell r="B12">
            <v>1</v>
          </cell>
          <cell r="C12">
            <v>42370</v>
          </cell>
          <cell r="D12">
            <v>1467269.88</v>
          </cell>
          <cell r="E12">
            <v>0</v>
          </cell>
          <cell r="F12">
            <v>64759.34</v>
          </cell>
          <cell r="G12">
            <v>19291.669999999998</v>
          </cell>
          <cell r="H12">
            <v>1146</v>
          </cell>
          <cell r="I12">
            <v>85197.01</v>
          </cell>
          <cell r="J12">
            <v>1382072.8699999999</v>
          </cell>
        </row>
        <row r="13">
          <cell r="A13">
            <v>42371</v>
          </cell>
          <cell r="B13">
            <v>1</v>
          </cell>
          <cell r="C13">
            <v>42371</v>
          </cell>
          <cell r="D13">
            <v>1382072.8699999999</v>
          </cell>
          <cell r="E13">
            <v>0</v>
          </cell>
          <cell r="F13">
            <v>17717.11</v>
          </cell>
          <cell r="G13">
            <v>23750</v>
          </cell>
          <cell r="H13">
            <v>405</v>
          </cell>
          <cell r="I13">
            <v>41872.11</v>
          </cell>
          <cell r="J13">
            <v>1340200.7599999998</v>
          </cell>
        </row>
        <row r="14">
          <cell r="A14">
            <v>42372</v>
          </cell>
          <cell r="B14">
            <v>1</v>
          </cell>
          <cell r="C14">
            <v>42372</v>
          </cell>
          <cell r="D14">
            <v>1340200.7599999998</v>
          </cell>
          <cell r="E14">
            <v>0</v>
          </cell>
          <cell r="F14">
            <v>0</v>
          </cell>
          <cell r="G14">
            <v>35171.480000000003</v>
          </cell>
          <cell r="H14">
            <v>210</v>
          </cell>
          <cell r="I14">
            <v>35381.480000000003</v>
          </cell>
          <cell r="J14">
            <v>1304819.2799999998</v>
          </cell>
        </row>
        <row r="15">
          <cell r="A15">
            <v>42373</v>
          </cell>
          <cell r="B15">
            <v>1</v>
          </cell>
          <cell r="C15">
            <v>42373</v>
          </cell>
          <cell r="D15">
            <v>1304819.2799999998</v>
          </cell>
          <cell r="E15">
            <v>0</v>
          </cell>
          <cell r="F15">
            <v>16151.93</v>
          </cell>
          <cell r="G15">
            <v>18229.169999999998</v>
          </cell>
          <cell r="H15">
            <v>641</v>
          </cell>
          <cell r="I15">
            <v>35022.1</v>
          </cell>
          <cell r="J15">
            <v>1269797.1799999997</v>
          </cell>
        </row>
        <row r="16">
          <cell r="A16">
            <v>42374</v>
          </cell>
          <cell r="B16">
            <v>1</v>
          </cell>
          <cell r="C16">
            <v>42374</v>
          </cell>
          <cell r="D16">
            <v>1269797.1799999997</v>
          </cell>
          <cell r="E16">
            <v>0</v>
          </cell>
          <cell r="F16">
            <v>59361.55</v>
          </cell>
          <cell r="G16">
            <v>312.5</v>
          </cell>
          <cell r="H16">
            <v>436</v>
          </cell>
          <cell r="I16">
            <v>60110.05</v>
          </cell>
          <cell r="J16">
            <v>1209687.1299999997</v>
          </cell>
        </row>
        <row r="17">
          <cell r="A17">
            <v>42375</v>
          </cell>
          <cell r="B17">
            <v>1</v>
          </cell>
          <cell r="C17">
            <v>42375</v>
          </cell>
          <cell r="D17">
            <v>1209687.1299999997</v>
          </cell>
          <cell r="E17">
            <v>0</v>
          </cell>
          <cell r="F17">
            <v>28837.41</v>
          </cell>
          <cell r="G17">
            <v>30000</v>
          </cell>
          <cell r="H17">
            <v>237</v>
          </cell>
          <cell r="I17">
            <v>59074.41</v>
          </cell>
          <cell r="J17">
            <v>1150612.7199999997</v>
          </cell>
        </row>
        <row r="18">
          <cell r="A18">
            <v>42376</v>
          </cell>
          <cell r="B18">
            <v>1</v>
          </cell>
          <cell r="C18">
            <v>42376</v>
          </cell>
          <cell r="D18">
            <v>1150612.7199999997</v>
          </cell>
          <cell r="E18">
            <v>0</v>
          </cell>
          <cell r="F18">
            <v>23731.42</v>
          </cell>
          <cell r="G18">
            <v>5937.5</v>
          </cell>
          <cell r="H18">
            <v>989</v>
          </cell>
          <cell r="I18">
            <v>30657.919999999998</v>
          </cell>
          <cell r="J18">
            <v>1119954.7999999998</v>
          </cell>
        </row>
        <row r="19">
          <cell r="A19">
            <v>42377</v>
          </cell>
          <cell r="B19">
            <v>1</v>
          </cell>
          <cell r="C19">
            <v>42377</v>
          </cell>
          <cell r="D19">
            <v>1119954.7999999998</v>
          </cell>
          <cell r="E19">
            <v>0</v>
          </cell>
          <cell r="F19">
            <v>0</v>
          </cell>
          <cell r="G19">
            <v>0</v>
          </cell>
          <cell r="H19">
            <v>1005</v>
          </cell>
          <cell r="I19">
            <v>1005</v>
          </cell>
          <cell r="J19">
            <v>1118949.7999999998</v>
          </cell>
        </row>
        <row r="20">
          <cell r="A20">
            <v>42378</v>
          </cell>
          <cell r="B20">
            <v>1</v>
          </cell>
          <cell r="C20">
            <v>42378</v>
          </cell>
          <cell r="D20">
            <v>1118949.7999999998</v>
          </cell>
          <cell r="E20">
            <v>0</v>
          </cell>
          <cell r="F20">
            <v>0</v>
          </cell>
          <cell r="G20">
            <v>0</v>
          </cell>
          <cell r="H20">
            <v>906</v>
          </cell>
          <cell r="I20">
            <v>906</v>
          </cell>
          <cell r="J20">
            <v>1118043.7999999998</v>
          </cell>
        </row>
        <row r="21">
          <cell r="A21">
            <v>42379</v>
          </cell>
          <cell r="B21">
            <v>1</v>
          </cell>
          <cell r="C21">
            <v>42379</v>
          </cell>
          <cell r="D21">
            <v>1118043.7999999998</v>
          </cell>
          <cell r="E21">
            <v>0</v>
          </cell>
          <cell r="F21">
            <v>0</v>
          </cell>
          <cell r="G21">
            <v>0</v>
          </cell>
          <cell r="H21">
            <v>1084</v>
          </cell>
          <cell r="I21">
            <v>1084</v>
          </cell>
          <cell r="J21">
            <v>1116959.7999999998</v>
          </cell>
        </row>
        <row r="22">
          <cell r="A22">
            <v>42380</v>
          </cell>
          <cell r="B22">
            <v>1</v>
          </cell>
          <cell r="C22">
            <v>42380</v>
          </cell>
          <cell r="D22">
            <v>1116959.7999999998</v>
          </cell>
          <cell r="E22">
            <v>0</v>
          </cell>
          <cell r="F22">
            <v>0</v>
          </cell>
          <cell r="G22">
            <v>0</v>
          </cell>
          <cell r="H22">
            <v>1191</v>
          </cell>
          <cell r="I22">
            <v>1191</v>
          </cell>
          <cell r="J22">
            <v>1115768.7999999998</v>
          </cell>
        </row>
        <row r="23">
          <cell r="A23">
            <v>42381</v>
          </cell>
          <cell r="B23">
            <v>1</v>
          </cell>
          <cell r="C23">
            <v>42381</v>
          </cell>
          <cell r="D23">
            <v>1115768.7999999998</v>
          </cell>
          <cell r="E23">
            <v>0</v>
          </cell>
          <cell r="F23">
            <v>0</v>
          </cell>
          <cell r="G23">
            <v>0</v>
          </cell>
          <cell r="H23">
            <v>1409</v>
          </cell>
          <cell r="I23">
            <v>1409</v>
          </cell>
          <cell r="J23">
            <v>1114359.7999999998</v>
          </cell>
        </row>
        <row r="24">
          <cell r="A24">
            <v>42382</v>
          </cell>
          <cell r="B24">
            <v>1</v>
          </cell>
          <cell r="C24">
            <v>42382</v>
          </cell>
          <cell r="D24">
            <v>1114359.7999999998</v>
          </cell>
          <cell r="E24">
            <v>0</v>
          </cell>
          <cell r="F24">
            <v>0</v>
          </cell>
          <cell r="G24">
            <v>0</v>
          </cell>
          <cell r="H24">
            <v>840</v>
          </cell>
          <cell r="I24">
            <v>840</v>
          </cell>
          <cell r="J24">
            <v>1113519.7999999998</v>
          </cell>
        </row>
        <row r="25">
          <cell r="A25">
            <v>42383</v>
          </cell>
          <cell r="B25">
            <v>1</v>
          </cell>
          <cell r="C25">
            <v>42383</v>
          </cell>
          <cell r="D25">
            <v>1113519.7999999998</v>
          </cell>
          <cell r="E25">
            <v>0</v>
          </cell>
          <cell r="F25">
            <v>0</v>
          </cell>
          <cell r="G25">
            <v>0</v>
          </cell>
          <cell r="H25">
            <v>643</v>
          </cell>
          <cell r="I25">
            <v>643</v>
          </cell>
          <cell r="J25">
            <v>1112876.7999999998</v>
          </cell>
        </row>
        <row r="26">
          <cell r="A26">
            <v>42384</v>
          </cell>
          <cell r="B26">
            <v>1</v>
          </cell>
          <cell r="C26">
            <v>42384</v>
          </cell>
          <cell r="D26">
            <v>1112876.7999999998</v>
          </cell>
          <cell r="E26">
            <v>0</v>
          </cell>
          <cell r="F26">
            <v>0</v>
          </cell>
          <cell r="G26">
            <v>0</v>
          </cell>
          <cell r="H26">
            <v>1805</v>
          </cell>
          <cell r="I26">
            <v>1805</v>
          </cell>
          <cell r="J26">
            <v>1111071.7999999998</v>
          </cell>
        </row>
        <row r="27">
          <cell r="A27">
            <v>42385</v>
          </cell>
          <cell r="B27">
            <v>1</v>
          </cell>
          <cell r="C27">
            <v>42385</v>
          </cell>
          <cell r="D27">
            <v>1111071.7999999998</v>
          </cell>
          <cell r="E27">
            <v>0</v>
          </cell>
          <cell r="F27">
            <v>0</v>
          </cell>
          <cell r="G27">
            <v>0</v>
          </cell>
          <cell r="H27">
            <v>765</v>
          </cell>
          <cell r="I27">
            <v>765</v>
          </cell>
          <cell r="J27">
            <v>1110306.7999999998</v>
          </cell>
        </row>
        <row r="28">
          <cell r="A28">
            <v>42386</v>
          </cell>
          <cell r="B28">
            <v>1</v>
          </cell>
          <cell r="C28">
            <v>42386</v>
          </cell>
          <cell r="D28">
            <v>1110306.7999999998</v>
          </cell>
          <cell r="E28">
            <v>0</v>
          </cell>
          <cell r="F28">
            <v>104758.85</v>
          </cell>
          <cell r="G28">
            <v>15187.5</v>
          </cell>
          <cell r="H28">
            <v>613</v>
          </cell>
          <cell r="I28">
            <v>120559.35</v>
          </cell>
          <cell r="J28">
            <v>989747.44999999984</v>
          </cell>
        </row>
        <row r="29">
          <cell r="A29">
            <v>42387</v>
          </cell>
          <cell r="B29">
            <v>1</v>
          </cell>
          <cell r="C29">
            <v>42387</v>
          </cell>
          <cell r="D29">
            <v>989747.44999999984</v>
          </cell>
          <cell r="E29">
            <v>0</v>
          </cell>
          <cell r="F29">
            <v>31863.83</v>
          </cell>
          <cell r="G29">
            <v>8750</v>
          </cell>
          <cell r="H29">
            <v>1002</v>
          </cell>
          <cell r="I29">
            <v>41615.83</v>
          </cell>
          <cell r="J29">
            <v>948131.61999999988</v>
          </cell>
        </row>
        <row r="30">
          <cell r="A30">
            <v>42388</v>
          </cell>
          <cell r="B30">
            <v>1</v>
          </cell>
          <cell r="C30">
            <v>42388</v>
          </cell>
          <cell r="D30">
            <v>948131.61999999988</v>
          </cell>
          <cell r="E30">
            <v>64000</v>
          </cell>
          <cell r="F30">
            <v>0</v>
          </cell>
          <cell r="G30">
            <v>0</v>
          </cell>
          <cell r="H30">
            <v>990</v>
          </cell>
          <cell r="I30">
            <v>990</v>
          </cell>
          <cell r="J30">
            <v>1011141.6199999999</v>
          </cell>
        </row>
        <row r="31">
          <cell r="A31">
            <v>42389</v>
          </cell>
          <cell r="B31">
            <v>1</v>
          </cell>
          <cell r="C31">
            <v>42389</v>
          </cell>
          <cell r="D31">
            <v>1011141.6199999999</v>
          </cell>
          <cell r="E31">
            <v>112000</v>
          </cell>
          <cell r="F31">
            <v>0</v>
          </cell>
          <cell r="G31">
            <v>0</v>
          </cell>
          <cell r="H31">
            <v>1190</v>
          </cell>
          <cell r="I31">
            <v>1190</v>
          </cell>
          <cell r="J31">
            <v>1121951.6199999999</v>
          </cell>
        </row>
        <row r="32">
          <cell r="A32">
            <v>42390</v>
          </cell>
          <cell r="B32">
            <v>1</v>
          </cell>
          <cell r="C32">
            <v>42390</v>
          </cell>
          <cell r="D32">
            <v>1121951.6199999999</v>
          </cell>
          <cell r="E32">
            <v>136000</v>
          </cell>
          <cell r="F32">
            <v>0</v>
          </cell>
          <cell r="G32">
            <v>0</v>
          </cell>
          <cell r="H32">
            <v>1375</v>
          </cell>
          <cell r="I32">
            <v>1375</v>
          </cell>
          <cell r="J32">
            <v>1256576.6199999999</v>
          </cell>
        </row>
        <row r="33">
          <cell r="A33">
            <v>42391</v>
          </cell>
          <cell r="B33">
            <v>1</v>
          </cell>
          <cell r="C33">
            <v>42391</v>
          </cell>
          <cell r="D33">
            <v>1256576.6199999999</v>
          </cell>
          <cell r="E33">
            <v>152883.20000000001</v>
          </cell>
          <cell r="F33">
            <v>0</v>
          </cell>
          <cell r="G33">
            <v>0</v>
          </cell>
          <cell r="H33">
            <v>1049</v>
          </cell>
          <cell r="I33">
            <v>1049</v>
          </cell>
          <cell r="J33">
            <v>1408410.8199999998</v>
          </cell>
        </row>
        <row r="34">
          <cell r="A34">
            <v>42392</v>
          </cell>
          <cell r="B34">
            <v>1</v>
          </cell>
          <cell r="C34">
            <v>42392</v>
          </cell>
          <cell r="D34">
            <v>1408410.8199999998</v>
          </cell>
          <cell r="E34">
            <v>55116.800000000003</v>
          </cell>
          <cell r="F34">
            <v>0</v>
          </cell>
          <cell r="G34">
            <v>0</v>
          </cell>
          <cell r="H34">
            <v>1485</v>
          </cell>
          <cell r="I34">
            <v>1485</v>
          </cell>
          <cell r="J34">
            <v>1462042.6199999999</v>
          </cell>
        </row>
        <row r="35">
          <cell r="A35">
            <v>42393</v>
          </cell>
          <cell r="B35">
            <v>1</v>
          </cell>
          <cell r="C35">
            <v>42393</v>
          </cell>
          <cell r="D35">
            <v>1462042.6199999999</v>
          </cell>
          <cell r="E35">
            <v>0</v>
          </cell>
          <cell r="F35">
            <v>0</v>
          </cell>
          <cell r="G35">
            <v>0</v>
          </cell>
          <cell r="H35">
            <v>978</v>
          </cell>
          <cell r="I35">
            <v>978</v>
          </cell>
          <cell r="J35">
            <v>1461064.6199999999</v>
          </cell>
        </row>
        <row r="36">
          <cell r="A36">
            <v>42394</v>
          </cell>
          <cell r="B36">
            <v>1</v>
          </cell>
          <cell r="C36">
            <v>42394</v>
          </cell>
          <cell r="D36">
            <v>1461064.6199999999</v>
          </cell>
          <cell r="E36">
            <v>112000</v>
          </cell>
          <cell r="F36">
            <v>0</v>
          </cell>
          <cell r="G36">
            <v>2243.38</v>
          </cell>
          <cell r="H36">
            <v>997</v>
          </cell>
          <cell r="I36">
            <v>3240.38</v>
          </cell>
          <cell r="J36">
            <v>1569824.24</v>
          </cell>
        </row>
        <row r="37">
          <cell r="A37">
            <v>42395</v>
          </cell>
          <cell r="B37">
            <v>1</v>
          </cell>
          <cell r="C37">
            <v>42395</v>
          </cell>
          <cell r="D37">
            <v>1569824.24</v>
          </cell>
          <cell r="E37">
            <v>112000</v>
          </cell>
          <cell r="F37">
            <v>56937.52</v>
          </cell>
          <cell r="G37">
            <v>24166.67</v>
          </cell>
          <cell r="H37">
            <v>781</v>
          </cell>
          <cell r="I37">
            <v>81885.19</v>
          </cell>
          <cell r="J37">
            <v>1599939.05</v>
          </cell>
        </row>
        <row r="38">
          <cell r="A38">
            <v>42396</v>
          </cell>
          <cell r="B38">
            <v>1</v>
          </cell>
          <cell r="C38">
            <v>42396</v>
          </cell>
          <cell r="D38">
            <v>1599939.05</v>
          </cell>
          <cell r="E38">
            <v>104000</v>
          </cell>
          <cell r="F38">
            <v>34448.22</v>
          </cell>
          <cell r="G38">
            <v>0</v>
          </cell>
          <cell r="H38">
            <v>1441</v>
          </cell>
          <cell r="I38">
            <v>35889.22</v>
          </cell>
          <cell r="J38">
            <v>1668049.83</v>
          </cell>
        </row>
        <row r="39">
          <cell r="A39">
            <v>42397</v>
          </cell>
          <cell r="B39">
            <v>1</v>
          </cell>
          <cell r="C39">
            <v>42397</v>
          </cell>
          <cell r="D39">
            <v>1668049.83</v>
          </cell>
          <cell r="E39">
            <v>112000</v>
          </cell>
          <cell r="F39">
            <v>0</v>
          </cell>
          <cell r="G39">
            <v>0</v>
          </cell>
          <cell r="H39">
            <v>1860</v>
          </cell>
          <cell r="I39">
            <v>1860</v>
          </cell>
          <cell r="J39">
            <v>1778189.83</v>
          </cell>
        </row>
        <row r="40">
          <cell r="A40">
            <v>42398</v>
          </cell>
          <cell r="B40">
            <v>1</v>
          </cell>
          <cell r="C40">
            <v>42398</v>
          </cell>
          <cell r="D40">
            <v>1778189.83</v>
          </cell>
          <cell r="E40">
            <v>159999.99999999997</v>
          </cell>
          <cell r="F40">
            <v>0</v>
          </cell>
          <cell r="G40">
            <v>0</v>
          </cell>
          <cell r="H40">
            <v>1358</v>
          </cell>
          <cell r="I40">
            <v>1358</v>
          </cell>
          <cell r="J40">
            <v>1936831.83</v>
          </cell>
        </row>
        <row r="41">
          <cell r="A41">
            <v>42399</v>
          </cell>
          <cell r="B41">
            <v>1</v>
          </cell>
          <cell r="C41">
            <v>42399</v>
          </cell>
          <cell r="D41">
            <v>1936831.83</v>
          </cell>
          <cell r="E41">
            <v>80000</v>
          </cell>
          <cell r="F41">
            <v>0</v>
          </cell>
          <cell r="G41">
            <v>0</v>
          </cell>
          <cell r="H41">
            <v>1181</v>
          </cell>
          <cell r="I41">
            <v>1181</v>
          </cell>
          <cell r="J41">
            <v>2015650.83</v>
          </cell>
        </row>
        <row r="42">
          <cell r="A42">
            <v>42400</v>
          </cell>
          <cell r="B42">
            <v>1</v>
          </cell>
          <cell r="C42">
            <v>42400</v>
          </cell>
          <cell r="D42">
            <v>2015650.83</v>
          </cell>
          <cell r="E42">
            <v>0</v>
          </cell>
          <cell r="F42">
            <v>0</v>
          </cell>
          <cell r="G42">
            <v>0</v>
          </cell>
          <cell r="H42">
            <v>1789</v>
          </cell>
          <cell r="I42">
            <v>1789</v>
          </cell>
          <cell r="J42">
            <v>2013861.83</v>
          </cell>
        </row>
        <row r="43">
          <cell r="A43">
            <v>42401</v>
          </cell>
          <cell r="B43">
            <v>2</v>
          </cell>
          <cell r="C43">
            <v>42401</v>
          </cell>
          <cell r="D43">
            <v>2013861.83</v>
          </cell>
          <cell r="E43">
            <v>0</v>
          </cell>
          <cell r="F43">
            <v>4012.2</v>
          </cell>
          <cell r="G43">
            <v>25729.17</v>
          </cell>
          <cell r="H43">
            <v>720</v>
          </cell>
          <cell r="I43">
            <v>30461.37</v>
          </cell>
          <cell r="J43">
            <v>1983400.46</v>
          </cell>
        </row>
        <row r="44">
          <cell r="A44">
            <v>42402</v>
          </cell>
          <cell r="B44">
            <v>2</v>
          </cell>
          <cell r="C44">
            <v>42402</v>
          </cell>
          <cell r="D44">
            <v>1983400.46</v>
          </cell>
          <cell r="E44">
            <v>0</v>
          </cell>
          <cell r="F44">
            <v>0</v>
          </cell>
          <cell r="G44">
            <v>37854.339999999997</v>
          </cell>
          <cell r="H44">
            <v>509</v>
          </cell>
          <cell r="I44">
            <v>38363.339999999997</v>
          </cell>
          <cell r="J44">
            <v>1945037.1199999999</v>
          </cell>
        </row>
        <row r="45">
          <cell r="A45">
            <v>42403</v>
          </cell>
          <cell r="B45">
            <v>2</v>
          </cell>
          <cell r="C45">
            <v>42403</v>
          </cell>
          <cell r="D45">
            <v>1945037.1199999999</v>
          </cell>
          <cell r="E45">
            <v>0</v>
          </cell>
          <cell r="F45">
            <v>0</v>
          </cell>
          <cell r="G45">
            <v>36782.76</v>
          </cell>
          <cell r="H45">
            <v>385</v>
          </cell>
          <cell r="I45">
            <v>37167.760000000002</v>
          </cell>
          <cell r="J45">
            <v>1907869.3599999999</v>
          </cell>
        </row>
        <row r="46">
          <cell r="A46">
            <v>42404</v>
          </cell>
          <cell r="B46">
            <v>2</v>
          </cell>
          <cell r="C46">
            <v>42404</v>
          </cell>
          <cell r="D46">
            <v>1907869.3599999999</v>
          </cell>
          <cell r="E46">
            <v>0</v>
          </cell>
          <cell r="F46">
            <v>18205.68</v>
          </cell>
          <cell r="G46">
            <v>30000</v>
          </cell>
          <cell r="H46">
            <v>653</v>
          </cell>
          <cell r="I46">
            <v>48858.68</v>
          </cell>
          <cell r="J46">
            <v>1859010.68</v>
          </cell>
        </row>
        <row r="47">
          <cell r="A47">
            <v>42405</v>
          </cell>
          <cell r="B47">
            <v>2</v>
          </cell>
          <cell r="C47">
            <v>42405</v>
          </cell>
          <cell r="D47">
            <v>1859010.68</v>
          </cell>
          <cell r="E47">
            <v>0</v>
          </cell>
          <cell r="F47">
            <v>130517.06</v>
          </cell>
          <cell r="G47">
            <v>21562.5</v>
          </cell>
          <cell r="H47">
            <v>884</v>
          </cell>
          <cell r="I47">
            <v>152963.56</v>
          </cell>
          <cell r="J47">
            <v>1706047.1199999999</v>
          </cell>
        </row>
        <row r="48">
          <cell r="A48">
            <v>42406</v>
          </cell>
          <cell r="B48">
            <v>2</v>
          </cell>
          <cell r="C48">
            <v>42406</v>
          </cell>
          <cell r="D48">
            <v>1706047.1199999999</v>
          </cell>
          <cell r="E48">
            <v>0</v>
          </cell>
          <cell r="F48">
            <v>0</v>
          </cell>
          <cell r="G48">
            <v>0</v>
          </cell>
          <cell r="H48">
            <v>989</v>
          </cell>
          <cell r="I48">
            <v>989</v>
          </cell>
          <cell r="J48">
            <v>1705058.1199999999</v>
          </cell>
        </row>
        <row r="49">
          <cell r="A49">
            <v>42407</v>
          </cell>
          <cell r="B49">
            <v>2</v>
          </cell>
          <cell r="C49">
            <v>42407</v>
          </cell>
          <cell r="D49">
            <v>1705058.1199999999</v>
          </cell>
          <cell r="E49">
            <v>0</v>
          </cell>
          <cell r="F49">
            <v>0</v>
          </cell>
          <cell r="G49">
            <v>0</v>
          </cell>
          <cell r="H49">
            <v>872</v>
          </cell>
          <cell r="I49">
            <v>872</v>
          </cell>
          <cell r="J49">
            <v>1704186.1199999999</v>
          </cell>
        </row>
        <row r="50">
          <cell r="A50">
            <v>42408</v>
          </cell>
          <cell r="B50">
            <v>2</v>
          </cell>
          <cell r="C50">
            <v>42408</v>
          </cell>
          <cell r="D50">
            <v>1704186.1199999999</v>
          </cell>
          <cell r="E50">
            <v>0</v>
          </cell>
          <cell r="F50">
            <v>85127.65</v>
          </cell>
          <cell r="G50">
            <v>15062.5</v>
          </cell>
          <cell r="H50">
            <v>779</v>
          </cell>
          <cell r="I50">
            <v>100969.15</v>
          </cell>
          <cell r="J50">
            <v>1603216.97</v>
          </cell>
        </row>
        <row r="51">
          <cell r="A51">
            <v>42409</v>
          </cell>
          <cell r="B51">
            <v>2</v>
          </cell>
          <cell r="C51">
            <v>42409</v>
          </cell>
          <cell r="D51">
            <v>1603216.97</v>
          </cell>
          <cell r="E51">
            <v>0</v>
          </cell>
          <cell r="F51">
            <v>15113.42</v>
          </cell>
          <cell r="G51">
            <v>5104.17</v>
          </cell>
          <cell r="H51">
            <v>1347</v>
          </cell>
          <cell r="I51">
            <v>21564.59</v>
          </cell>
          <cell r="J51">
            <v>1581652.38</v>
          </cell>
        </row>
        <row r="52">
          <cell r="A52">
            <v>42410</v>
          </cell>
          <cell r="B52">
            <v>2</v>
          </cell>
          <cell r="C52">
            <v>42410</v>
          </cell>
          <cell r="D52">
            <v>1581652.38</v>
          </cell>
          <cell r="E52">
            <v>0</v>
          </cell>
          <cell r="F52">
            <v>0</v>
          </cell>
          <cell r="G52">
            <v>0</v>
          </cell>
          <cell r="H52">
            <v>1499</v>
          </cell>
          <cell r="I52">
            <v>1499</v>
          </cell>
          <cell r="J52">
            <v>1580153.38</v>
          </cell>
        </row>
        <row r="53">
          <cell r="A53">
            <v>42411</v>
          </cell>
          <cell r="B53">
            <v>2</v>
          </cell>
          <cell r="C53">
            <v>42411</v>
          </cell>
          <cell r="D53">
            <v>1580153.38</v>
          </cell>
          <cell r="E53">
            <v>0</v>
          </cell>
          <cell r="F53">
            <v>0</v>
          </cell>
          <cell r="G53">
            <v>0</v>
          </cell>
          <cell r="H53">
            <v>1379</v>
          </cell>
          <cell r="I53">
            <v>1379</v>
          </cell>
          <cell r="J53">
            <v>1578774.38</v>
          </cell>
        </row>
        <row r="54">
          <cell r="A54">
            <v>42412</v>
          </cell>
          <cell r="B54">
            <v>2</v>
          </cell>
          <cell r="C54">
            <v>42412</v>
          </cell>
          <cell r="D54">
            <v>1578774.38</v>
          </cell>
          <cell r="E54">
            <v>0</v>
          </cell>
          <cell r="F54">
            <v>0</v>
          </cell>
          <cell r="G54">
            <v>0</v>
          </cell>
          <cell r="H54">
            <v>1061</v>
          </cell>
          <cell r="I54">
            <v>1061</v>
          </cell>
          <cell r="J54">
            <v>1577713.38</v>
          </cell>
        </row>
        <row r="55">
          <cell r="A55">
            <v>42413</v>
          </cell>
          <cell r="B55">
            <v>2</v>
          </cell>
          <cell r="C55">
            <v>42413</v>
          </cell>
          <cell r="D55">
            <v>1577713.38</v>
          </cell>
          <cell r="E55">
            <v>0</v>
          </cell>
          <cell r="F55">
            <v>0</v>
          </cell>
          <cell r="G55">
            <v>0</v>
          </cell>
          <cell r="H55">
            <v>690</v>
          </cell>
          <cell r="I55">
            <v>690</v>
          </cell>
          <cell r="J55">
            <v>1577023.38</v>
          </cell>
        </row>
        <row r="56">
          <cell r="A56">
            <v>42414</v>
          </cell>
          <cell r="B56">
            <v>2</v>
          </cell>
          <cell r="C56">
            <v>42414</v>
          </cell>
          <cell r="D56">
            <v>1577023.38</v>
          </cell>
          <cell r="E56">
            <v>0</v>
          </cell>
          <cell r="F56">
            <v>0</v>
          </cell>
          <cell r="G56">
            <v>0</v>
          </cell>
          <cell r="H56">
            <v>660</v>
          </cell>
          <cell r="I56">
            <v>660</v>
          </cell>
          <cell r="J56">
            <v>1576363.38</v>
          </cell>
        </row>
        <row r="57">
          <cell r="A57">
            <v>42415</v>
          </cell>
          <cell r="B57">
            <v>2</v>
          </cell>
          <cell r="C57">
            <v>42415</v>
          </cell>
          <cell r="D57">
            <v>1576363.38</v>
          </cell>
          <cell r="E57">
            <v>0</v>
          </cell>
          <cell r="F57">
            <v>0</v>
          </cell>
          <cell r="G57">
            <v>0</v>
          </cell>
          <cell r="H57">
            <v>916</v>
          </cell>
          <cell r="I57">
            <v>916</v>
          </cell>
          <cell r="J57">
            <v>1575447.38</v>
          </cell>
        </row>
        <row r="58">
          <cell r="A58">
            <v>42416</v>
          </cell>
          <cell r="B58">
            <v>2</v>
          </cell>
          <cell r="C58">
            <v>42416</v>
          </cell>
          <cell r="D58">
            <v>1575447.38</v>
          </cell>
          <cell r="E58">
            <v>0</v>
          </cell>
          <cell r="F58">
            <v>0</v>
          </cell>
          <cell r="G58">
            <v>0</v>
          </cell>
          <cell r="H58">
            <v>1226</v>
          </cell>
          <cell r="I58">
            <v>1226</v>
          </cell>
          <cell r="J58">
            <v>1574221.38</v>
          </cell>
        </row>
        <row r="59">
          <cell r="A59">
            <v>42417</v>
          </cell>
          <cell r="B59">
            <v>2</v>
          </cell>
          <cell r="C59">
            <v>42417</v>
          </cell>
          <cell r="D59">
            <v>1574221.38</v>
          </cell>
          <cell r="E59">
            <v>0</v>
          </cell>
          <cell r="F59">
            <v>0</v>
          </cell>
          <cell r="G59">
            <v>0</v>
          </cell>
          <cell r="H59">
            <v>1386</v>
          </cell>
          <cell r="I59">
            <v>1386</v>
          </cell>
          <cell r="J59">
            <v>1572835.38</v>
          </cell>
        </row>
        <row r="60">
          <cell r="A60">
            <v>42418</v>
          </cell>
          <cell r="B60">
            <v>2</v>
          </cell>
          <cell r="C60">
            <v>42418</v>
          </cell>
          <cell r="D60">
            <v>1572835.38</v>
          </cell>
          <cell r="E60">
            <v>0</v>
          </cell>
          <cell r="F60">
            <v>9566.2199999999993</v>
          </cell>
          <cell r="G60">
            <v>0</v>
          </cell>
          <cell r="H60">
            <v>165</v>
          </cell>
          <cell r="I60">
            <v>9731.2199999999993</v>
          </cell>
          <cell r="J60">
            <v>1563104.16</v>
          </cell>
        </row>
        <row r="61">
          <cell r="A61">
            <v>42419</v>
          </cell>
          <cell r="B61">
            <v>2</v>
          </cell>
          <cell r="C61">
            <v>42419</v>
          </cell>
          <cell r="D61">
            <v>1563104.16</v>
          </cell>
          <cell r="E61">
            <v>0</v>
          </cell>
          <cell r="F61">
            <v>0</v>
          </cell>
          <cell r="G61">
            <v>0</v>
          </cell>
          <cell r="H61">
            <v>336</v>
          </cell>
          <cell r="I61">
            <v>336</v>
          </cell>
          <cell r="J61">
            <v>1562768.16</v>
          </cell>
        </row>
        <row r="62">
          <cell r="A62">
            <v>42420</v>
          </cell>
          <cell r="B62">
            <v>2</v>
          </cell>
          <cell r="C62">
            <v>42420</v>
          </cell>
          <cell r="D62">
            <v>1562768.16</v>
          </cell>
          <cell r="E62">
            <v>0</v>
          </cell>
          <cell r="F62">
            <v>0</v>
          </cell>
          <cell r="G62">
            <v>0</v>
          </cell>
          <cell r="H62">
            <v>175</v>
          </cell>
          <cell r="I62">
            <v>175</v>
          </cell>
          <cell r="J62">
            <v>1562593.16</v>
          </cell>
        </row>
        <row r="63">
          <cell r="A63">
            <v>42421</v>
          </cell>
          <cell r="B63">
            <v>2</v>
          </cell>
          <cell r="C63">
            <v>42421</v>
          </cell>
          <cell r="D63">
            <v>1562593.16</v>
          </cell>
          <cell r="E63">
            <v>0</v>
          </cell>
          <cell r="F63">
            <v>0</v>
          </cell>
          <cell r="G63">
            <v>0</v>
          </cell>
          <cell r="H63">
            <v>479</v>
          </cell>
          <cell r="I63">
            <v>479</v>
          </cell>
          <cell r="J63">
            <v>1562114.16</v>
          </cell>
        </row>
        <row r="64">
          <cell r="A64">
            <v>42422</v>
          </cell>
          <cell r="B64">
            <v>2</v>
          </cell>
          <cell r="C64">
            <v>42422</v>
          </cell>
          <cell r="D64">
            <v>1562114.16</v>
          </cell>
          <cell r="E64">
            <v>0</v>
          </cell>
          <cell r="F64">
            <v>0</v>
          </cell>
          <cell r="G64">
            <v>0</v>
          </cell>
          <cell r="H64">
            <v>325</v>
          </cell>
          <cell r="I64">
            <v>325</v>
          </cell>
          <cell r="J64">
            <v>1561789.16</v>
          </cell>
        </row>
        <row r="65">
          <cell r="A65">
            <v>42423</v>
          </cell>
          <cell r="B65">
            <v>2</v>
          </cell>
          <cell r="C65">
            <v>42423</v>
          </cell>
          <cell r="D65">
            <v>1561789.16</v>
          </cell>
          <cell r="E65">
            <v>0</v>
          </cell>
          <cell r="F65">
            <v>0</v>
          </cell>
          <cell r="G65">
            <v>28595.33</v>
          </cell>
          <cell r="H65">
            <v>457</v>
          </cell>
          <cell r="I65">
            <v>29052.33</v>
          </cell>
          <cell r="J65">
            <v>1532736.8299999998</v>
          </cell>
        </row>
        <row r="66">
          <cell r="A66">
            <v>42424</v>
          </cell>
          <cell r="B66">
            <v>2</v>
          </cell>
          <cell r="C66">
            <v>42424</v>
          </cell>
          <cell r="D66">
            <v>1532736.8299999998</v>
          </cell>
          <cell r="E66">
            <v>0</v>
          </cell>
          <cell r="F66">
            <v>12317.1</v>
          </cell>
          <cell r="G66">
            <v>27937.5</v>
          </cell>
          <cell r="H66">
            <v>157</v>
          </cell>
          <cell r="I66">
            <v>40411.599999999999</v>
          </cell>
          <cell r="J66">
            <v>1492325.2299999997</v>
          </cell>
        </row>
        <row r="67">
          <cell r="A67">
            <v>42425</v>
          </cell>
          <cell r="B67">
            <v>2</v>
          </cell>
          <cell r="C67">
            <v>42425</v>
          </cell>
          <cell r="D67">
            <v>1492325.2299999997</v>
          </cell>
          <cell r="E67">
            <v>0</v>
          </cell>
          <cell r="F67">
            <v>2619</v>
          </cell>
          <cell r="G67">
            <v>0</v>
          </cell>
          <cell r="H67">
            <v>0</v>
          </cell>
          <cell r="I67">
            <v>2619</v>
          </cell>
          <cell r="J67">
            <v>1489706.2299999997</v>
          </cell>
        </row>
        <row r="68">
          <cell r="A68">
            <v>42426</v>
          </cell>
          <cell r="B68">
            <v>2</v>
          </cell>
          <cell r="C68">
            <v>42426</v>
          </cell>
          <cell r="D68">
            <v>1489706.2299999997</v>
          </cell>
          <cell r="E68">
            <v>0</v>
          </cell>
          <cell r="F68">
            <v>110270.05</v>
          </cell>
          <cell r="G68">
            <v>16666.669999999998</v>
          </cell>
          <cell r="H68">
            <v>335</v>
          </cell>
          <cell r="I68">
            <v>127271.72</v>
          </cell>
          <cell r="J68">
            <v>1362434.5099999998</v>
          </cell>
        </row>
        <row r="69">
          <cell r="A69">
            <v>42427</v>
          </cell>
          <cell r="B69">
            <v>2</v>
          </cell>
          <cell r="C69">
            <v>42427</v>
          </cell>
          <cell r="D69">
            <v>1362434.5099999998</v>
          </cell>
          <cell r="E69">
            <v>0</v>
          </cell>
          <cell r="F69">
            <v>104709.12</v>
          </cell>
          <cell r="G69">
            <v>30000</v>
          </cell>
          <cell r="H69">
            <v>556</v>
          </cell>
          <cell r="I69">
            <v>135265.12</v>
          </cell>
          <cell r="J69">
            <v>1227169.3899999997</v>
          </cell>
        </row>
        <row r="70">
          <cell r="A70">
            <v>42428</v>
          </cell>
          <cell r="B70">
            <v>2</v>
          </cell>
          <cell r="C70">
            <v>42428</v>
          </cell>
          <cell r="D70">
            <v>1227169.3899999997</v>
          </cell>
          <cell r="E70">
            <v>0</v>
          </cell>
          <cell r="F70">
            <v>0</v>
          </cell>
          <cell r="G70">
            <v>0</v>
          </cell>
          <cell r="H70">
            <v>308</v>
          </cell>
          <cell r="I70">
            <v>308</v>
          </cell>
          <cell r="J70">
            <v>1226861.3899999997</v>
          </cell>
        </row>
        <row r="71">
          <cell r="A71">
            <v>42429</v>
          </cell>
          <cell r="B71">
            <v>2</v>
          </cell>
          <cell r="C71">
            <v>42429</v>
          </cell>
          <cell r="D71">
            <v>1226861.3899999997</v>
          </cell>
          <cell r="E71">
            <v>0</v>
          </cell>
          <cell r="F71">
            <v>0</v>
          </cell>
          <cell r="G71">
            <v>0</v>
          </cell>
          <cell r="H71">
            <v>960</v>
          </cell>
          <cell r="I71">
            <v>960</v>
          </cell>
          <cell r="J71">
            <v>1225901.3899999997</v>
          </cell>
        </row>
        <row r="72">
          <cell r="A72">
            <v>42430</v>
          </cell>
          <cell r="B72">
            <v>3</v>
          </cell>
          <cell r="C72">
            <v>42430</v>
          </cell>
          <cell r="D72">
            <v>1225901.3899999997</v>
          </cell>
          <cell r="E72">
            <v>0</v>
          </cell>
          <cell r="F72">
            <v>0</v>
          </cell>
          <cell r="G72">
            <v>0</v>
          </cell>
          <cell r="H72">
            <v>1012</v>
          </cell>
          <cell r="I72">
            <v>1012</v>
          </cell>
          <cell r="J72">
            <v>1224889.3899999997</v>
          </cell>
        </row>
        <row r="73">
          <cell r="A73">
            <v>42431</v>
          </cell>
          <cell r="B73">
            <v>3</v>
          </cell>
          <cell r="C73">
            <v>42431</v>
          </cell>
          <cell r="D73">
            <v>1224889.3899999997</v>
          </cell>
          <cell r="E73">
            <v>0</v>
          </cell>
          <cell r="F73">
            <v>0</v>
          </cell>
          <cell r="G73">
            <v>2763.76</v>
          </cell>
          <cell r="H73">
            <v>1007</v>
          </cell>
          <cell r="I73">
            <v>3770.76</v>
          </cell>
          <cell r="J73">
            <v>1221118.6299999997</v>
          </cell>
        </row>
        <row r="74">
          <cell r="A74">
            <v>42432</v>
          </cell>
          <cell r="B74">
            <v>3</v>
          </cell>
          <cell r="C74">
            <v>42432</v>
          </cell>
          <cell r="D74">
            <v>1221118.6299999997</v>
          </cell>
          <cell r="E74">
            <v>0</v>
          </cell>
          <cell r="F74">
            <v>4522.3999999999996</v>
          </cell>
          <cell r="G74">
            <v>30000</v>
          </cell>
          <cell r="H74">
            <v>790</v>
          </cell>
          <cell r="I74">
            <v>35312.400000000001</v>
          </cell>
          <cell r="J74">
            <v>1185806.2299999997</v>
          </cell>
        </row>
        <row r="75">
          <cell r="A75">
            <v>42433</v>
          </cell>
          <cell r="B75">
            <v>3</v>
          </cell>
          <cell r="C75">
            <v>42433</v>
          </cell>
          <cell r="D75">
            <v>1185806.2299999997</v>
          </cell>
          <cell r="E75">
            <v>0</v>
          </cell>
          <cell r="F75">
            <v>1261</v>
          </cell>
          <cell r="G75">
            <v>7875</v>
          </cell>
          <cell r="H75">
            <v>827</v>
          </cell>
          <cell r="I75">
            <v>9963</v>
          </cell>
          <cell r="J75">
            <v>1175843.2299999997</v>
          </cell>
        </row>
        <row r="76">
          <cell r="A76">
            <v>42434</v>
          </cell>
          <cell r="B76">
            <v>3</v>
          </cell>
          <cell r="C76">
            <v>42434</v>
          </cell>
          <cell r="D76">
            <v>1175843.2299999997</v>
          </cell>
          <cell r="E76">
            <v>0</v>
          </cell>
          <cell r="F76">
            <v>746.26</v>
          </cell>
          <cell r="G76">
            <v>0</v>
          </cell>
          <cell r="H76">
            <v>1137</v>
          </cell>
          <cell r="I76">
            <v>1883.26</v>
          </cell>
          <cell r="J76">
            <v>1173959.9699999997</v>
          </cell>
        </row>
        <row r="77">
          <cell r="A77">
            <v>42435</v>
          </cell>
          <cell r="B77">
            <v>3</v>
          </cell>
          <cell r="C77">
            <v>42435</v>
          </cell>
          <cell r="D77">
            <v>1173959.9699999997</v>
          </cell>
          <cell r="E77">
            <v>0</v>
          </cell>
          <cell r="F77">
            <v>0</v>
          </cell>
          <cell r="G77">
            <v>0</v>
          </cell>
          <cell r="H77">
            <v>1062</v>
          </cell>
          <cell r="I77">
            <v>1062</v>
          </cell>
          <cell r="J77">
            <v>1172897.9699999997</v>
          </cell>
        </row>
        <row r="78">
          <cell r="A78">
            <v>42436</v>
          </cell>
          <cell r="B78">
            <v>3</v>
          </cell>
          <cell r="C78">
            <v>42436</v>
          </cell>
          <cell r="D78">
            <v>1172897.9699999997</v>
          </cell>
          <cell r="E78">
            <v>0</v>
          </cell>
          <cell r="F78">
            <v>0</v>
          </cell>
          <cell r="G78">
            <v>29539.74</v>
          </cell>
          <cell r="H78">
            <v>768</v>
          </cell>
          <cell r="I78">
            <v>30307.74</v>
          </cell>
          <cell r="J78">
            <v>1142590.2299999997</v>
          </cell>
        </row>
        <row r="79">
          <cell r="A79">
            <v>42437</v>
          </cell>
          <cell r="B79">
            <v>3</v>
          </cell>
          <cell r="C79">
            <v>42437</v>
          </cell>
          <cell r="D79">
            <v>1142590.2299999997</v>
          </cell>
          <cell r="E79">
            <v>0</v>
          </cell>
          <cell r="F79">
            <v>0</v>
          </cell>
          <cell r="G79">
            <v>0</v>
          </cell>
          <cell r="H79">
            <v>695</v>
          </cell>
          <cell r="I79">
            <v>695</v>
          </cell>
          <cell r="J79">
            <v>1141895.2299999997</v>
          </cell>
        </row>
        <row r="80">
          <cell r="A80">
            <v>42438</v>
          </cell>
          <cell r="B80">
            <v>3</v>
          </cell>
          <cell r="C80">
            <v>42438</v>
          </cell>
          <cell r="D80">
            <v>1141895.2299999997</v>
          </cell>
          <cell r="E80">
            <v>0</v>
          </cell>
          <cell r="F80">
            <v>0</v>
          </cell>
          <cell r="G80">
            <v>3790</v>
          </cell>
          <cell r="H80">
            <v>1296</v>
          </cell>
          <cell r="I80">
            <v>5086</v>
          </cell>
          <cell r="J80">
            <v>1136809.2299999997</v>
          </cell>
        </row>
        <row r="81">
          <cell r="A81">
            <v>42439</v>
          </cell>
          <cell r="B81">
            <v>3</v>
          </cell>
          <cell r="C81">
            <v>42439</v>
          </cell>
          <cell r="D81">
            <v>1136809.2299999997</v>
          </cell>
          <cell r="E81">
            <v>0</v>
          </cell>
          <cell r="F81">
            <v>10502.45</v>
          </cell>
          <cell r="G81">
            <v>18458.330000000002</v>
          </cell>
          <cell r="H81">
            <v>1204</v>
          </cell>
          <cell r="I81">
            <v>30164.780000000002</v>
          </cell>
          <cell r="J81">
            <v>1106644.4499999997</v>
          </cell>
        </row>
        <row r="82">
          <cell r="A82">
            <v>42440</v>
          </cell>
          <cell r="B82">
            <v>3</v>
          </cell>
          <cell r="C82">
            <v>42440</v>
          </cell>
          <cell r="D82">
            <v>1106644.4499999997</v>
          </cell>
          <cell r="E82">
            <v>0</v>
          </cell>
          <cell r="F82">
            <v>0</v>
          </cell>
          <cell r="G82">
            <v>0</v>
          </cell>
          <cell r="H82">
            <v>1037</v>
          </cell>
          <cell r="I82">
            <v>1037</v>
          </cell>
          <cell r="J82">
            <v>1105607.4499999997</v>
          </cell>
        </row>
        <row r="83">
          <cell r="A83">
            <v>42441</v>
          </cell>
          <cell r="B83">
            <v>3</v>
          </cell>
          <cell r="C83">
            <v>42441</v>
          </cell>
          <cell r="D83">
            <v>1105607.4499999997</v>
          </cell>
          <cell r="E83">
            <v>0</v>
          </cell>
          <cell r="F83">
            <v>0</v>
          </cell>
          <cell r="G83">
            <v>0</v>
          </cell>
          <cell r="H83">
            <v>1471</v>
          </cell>
          <cell r="I83">
            <v>1471</v>
          </cell>
          <cell r="J83">
            <v>1104136.4499999997</v>
          </cell>
        </row>
        <row r="84">
          <cell r="A84">
            <v>42442</v>
          </cell>
          <cell r="B84">
            <v>3</v>
          </cell>
          <cell r="C84">
            <v>42442</v>
          </cell>
          <cell r="D84">
            <v>1104136.4499999997</v>
          </cell>
          <cell r="E84">
            <v>0</v>
          </cell>
          <cell r="F84">
            <v>0</v>
          </cell>
          <cell r="G84">
            <v>0</v>
          </cell>
          <cell r="H84">
            <v>990</v>
          </cell>
          <cell r="I84">
            <v>990</v>
          </cell>
          <cell r="J84">
            <v>1103146.4499999997</v>
          </cell>
        </row>
        <row r="85">
          <cell r="A85">
            <v>42443</v>
          </cell>
          <cell r="B85">
            <v>3</v>
          </cell>
          <cell r="C85">
            <v>42443</v>
          </cell>
          <cell r="D85">
            <v>1103146.4499999997</v>
          </cell>
          <cell r="E85">
            <v>47999.999999999993</v>
          </cell>
          <cell r="F85">
            <v>0</v>
          </cell>
          <cell r="G85">
            <v>0</v>
          </cell>
          <cell r="H85">
            <v>1231</v>
          </cell>
          <cell r="I85">
            <v>1231</v>
          </cell>
          <cell r="J85">
            <v>1149915.4499999997</v>
          </cell>
        </row>
        <row r="86">
          <cell r="A86">
            <v>42444</v>
          </cell>
          <cell r="B86">
            <v>3</v>
          </cell>
          <cell r="C86">
            <v>42444</v>
          </cell>
          <cell r="D86">
            <v>1149915.4499999997</v>
          </cell>
          <cell r="E86">
            <v>96000</v>
          </cell>
          <cell r="F86">
            <v>0</v>
          </cell>
          <cell r="G86">
            <v>0</v>
          </cell>
          <cell r="H86">
            <v>1146</v>
          </cell>
          <cell r="I86">
            <v>1146</v>
          </cell>
          <cell r="J86">
            <v>1244769.4499999997</v>
          </cell>
        </row>
        <row r="87">
          <cell r="A87">
            <v>42445</v>
          </cell>
          <cell r="B87">
            <v>3</v>
          </cell>
          <cell r="C87">
            <v>42445</v>
          </cell>
          <cell r="D87">
            <v>1244769.4499999997</v>
          </cell>
          <cell r="E87">
            <v>64000</v>
          </cell>
          <cell r="F87">
            <v>0</v>
          </cell>
          <cell r="G87">
            <v>0</v>
          </cell>
          <cell r="H87">
            <v>1880.22</v>
          </cell>
          <cell r="I87">
            <v>1880.22</v>
          </cell>
          <cell r="J87">
            <v>1306889.2299999997</v>
          </cell>
        </row>
        <row r="88">
          <cell r="A88">
            <v>42446</v>
          </cell>
          <cell r="B88">
            <v>3</v>
          </cell>
          <cell r="C88">
            <v>42446</v>
          </cell>
          <cell r="D88">
            <v>1306889.2299999997</v>
          </cell>
          <cell r="E88">
            <v>64000</v>
          </cell>
          <cell r="F88">
            <v>0</v>
          </cell>
          <cell r="G88">
            <v>0</v>
          </cell>
          <cell r="H88">
            <v>931</v>
          </cell>
          <cell r="I88">
            <v>931</v>
          </cell>
          <cell r="J88">
            <v>1369958.2299999997</v>
          </cell>
        </row>
        <row r="89">
          <cell r="A89">
            <v>42447</v>
          </cell>
          <cell r="B89">
            <v>3</v>
          </cell>
          <cell r="C89">
            <v>42447</v>
          </cell>
          <cell r="D89">
            <v>1369958.2299999997</v>
          </cell>
          <cell r="E89">
            <v>64000</v>
          </cell>
          <cell r="F89">
            <v>0</v>
          </cell>
          <cell r="G89">
            <v>0</v>
          </cell>
          <cell r="H89">
            <v>1195</v>
          </cell>
          <cell r="I89">
            <v>1195</v>
          </cell>
          <cell r="J89">
            <v>1432763.2299999997</v>
          </cell>
        </row>
        <row r="90">
          <cell r="A90">
            <v>42448</v>
          </cell>
          <cell r="B90">
            <v>3</v>
          </cell>
          <cell r="C90">
            <v>42448</v>
          </cell>
          <cell r="D90">
            <v>1432763.2299999997</v>
          </cell>
          <cell r="E90">
            <v>112000</v>
          </cell>
          <cell r="F90">
            <v>0</v>
          </cell>
          <cell r="G90">
            <v>0</v>
          </cell>
          <cell r="H90">
            <v>919</v>
          </cell>
          <cell r="I90">
            <v>919</v>
          </cell>
          <cell r="J90">
            <v>1543844.2299999997</v>
          </cell>
        </row>
        <row r="91">
          <cell r="A91">
            <v>42449</v>
          </cell>
          <cell r="B91">
            <v>3</v>
          </cell>
          <cell r="C91">
            <v>42449</v>
          </cell>
          <cell r="D91">
            <v>1543844.2299999997</v>
          </cell>
          <cell r="E91">
            <v>0</v>
          </cell>
          <cell r="F91">
            <v>0</v>
          </cell>
          <cell r="G91">
            <v>0</v>
          </cell>
          <cell r="H91">
            <v>1132</v>
          </cell>
          <cell r="I91">
            <v>1132</v>
          </cell>
          <cell r="J91">
            <v>1542712.2299999997</v>
          </cell>
        </row>
        <row r="92">
          <cell r="A92">
            <v>42450</v>
          </cell>
          <cell r="B92">
            <v>3</v>
          </cell>
          <cell r="C92">
            <v>42450</v>
          </cell>
          <cell r="D92">
            <v>1542712.2299999997</v>
          </cell>
          <cell r="E92">
            <v>48000</v>
          </cell>
          <cell r="F92">
            <v>0</v>
          </cell>
          <cell r="G92">
            <v>0</v>
          </cell>
          <cell r="H92">
            <v>1183</v>
          </cell>
          <cell r="I92">
            <v>1183</v>
          </cell>
          <cell r="J92">
            <v>1589529.2299999997</v>
          </cell>
        </row>
        <row r="93">
          <cell r="A93">
            <v>42451</v>
          </cell>
          <cell r="B93">
            <v>3</v>
          </cell>
          <cell r="C93">
            <v>42451</v>
          </cell>
          <cell r="D93">
            <v>1589529.2299999997</v>
          </cell>
          <cell r="E93">
            <v>0</v>
          </cell>
          <cell r="F93">
            <v>0</v>
          </cell>
          <cell r="G93">
            <v>0</v>
          </cell>
          <cell r="H93">
            <v>1137</v>
          </cell>
          <cell r="I93">
            <v>1137</v>
          </cell>
          <cell r="J93">
            <v>1588392.2299999997</v>
          </cell>
        </row>
        <row r="94">
          <cell r="A94">
            <v>42452</v>
          </cell>
          <cell r="B94">
            <v>3</v>
          </cell>
          <cell r="C94">
            <v>42452</v>
          </cell>
          <cell r="D94">
            <v>1588392.2299999997</v>
          </cell>
          <cell r="E94">
            <v>0</v>
          </cell>
          <cell r="F94">
            <v>0</v>
          </cell>
          <cell r="G94">
            <v>0</v>
          </cell>
          <cell r="H94">
            <v>1583</v>
          </cell>
          <cell r="I94">
            <v>1583</v>
          </cell>
          <cell r="J94">
            <v>1586809.2299999997</v>
          </cell>
        </row>
        <row r="95">
          <cell r="A95">
            <v>42453</v>
          </cell>
          <cell r="B95">
            <v>3</v>
          </cell>
          <cell r="C95">
            <v>42453</v>
          </cell>
          <cell r="D95">
            <v>1586809.2299999997</v>
          </cell>
          <cell r="E95">
            <v>0</v>
          </cell>
          <cell r="F95">
            <v>0</v>
          </cell>
          <cell r="G95">
            <v>2244.37</v>
          </cell>
          <cell r="H95">
            <v>1467</v>
          </cell>
          <cell r="I95">
            <v>3711.37</v>
          </cell>
          <cell r="J95">
            <v>1583097.8599999996</v>
          </cell>
        </row>
        <row r="96">
          <cell r="A96">
            <v>42454</v>
          </cell>
          <cell r="B96">
            <v>3</v>
          </cell>
          <cell r="C96">
            <v>42454</v>
          </cell>
          <cell r="D96">
            <v>1583097.8599999996</v>
          </cell>
          <cell r="E96">
            <v>0</v>
          </cell>
          <cell r="F96">
            <v>0</v>
          </cell>
          <cell r="G96">
            <v>0</v>
          </cell>
          <cell r="H96">
            <v>1215</v>
          </cell>
          <cell r="I96">
            <v>1215</v>
          </cell>
          <cell r="J96">
            <v>1581882.8599999996</v>
          </cell>
        </row>
        <row r="97">
          <cell r="A97">
            <v>42455</v>
          </cell>
          <cell r="B97">
            <v>3</v>
          </cell>
          <cell r="C97">
            <v>42455</v>
          </cell>
          <cell r="D97">
            <v>1581882.8599999996</v>
          </cell>
          <cell r="E97">
            <v>0</v>
          </cell>
          <cell r="F97">
            <v>0</v>
          </cell>
          <cell r="G97">
            <v>0</v>
          </cell>
          <cell r="H97">
            <v>1549</v>
          </cell>
          <cell r="I97">
            <v>1549</v>
          </cell>
          <cell r="J97">
            <v>1580333.8599999996</v>
          </cell>
        </row>
        <row r="98">
          <cell r="A98">
            <v>42456</v>
          </cell>
          <cell r="B98">
            <v>3</v>
          </cell>
          <cell r="C98">
            <v>42456</v>
          </cell>
          <cell r="D98">
            <v>1580333.8599999996</v>
          </cell>
          <cell r="E98">
            <v>0</v>
          </cell>
          <cell r="F98">
            <v>0</v>
          </cell>
          <cell r="G98">
            <v>0</v>
          </cell>
          <cell r="H98">
            <v>1307</v>
          </cell>
          <cell r="I98">
            <v>1307</v>
          </cell>
          <cell r="J98">
            <v>1579026.8599999996</v>
          </cell>
        </row>
        <row r="99">
          <cell r="A99">
            <v>42457</v>
          </cell>
          <cell r="B99">
            <v>3</v>
          </cell>
          <cell r="C99">
            <v>42457</v>
          </cell>
          <cell r="D99">
            <v>1579026.8599999996</v>
          </cell>
          <cell r="E99">
            <v>0</v>
          </cell>
          <cell r="F99">
            <v>0</v>
          </cell>
          <cell r="G99">
            <v>0</v>
          </cell>
          <cell r="H99">
            <v>1199</v>
          </cell>
          <cell r="I99">
            <v>1199</v>
          </cell>
          <cell r="J99">
            <v>1577827.8599999996</v>
          </cell>
        </row>
        <row r="100">
          <cell r="A100">
            <v>42458</v>
          </cell>
          <cell r="B100">
            <v>3</v>
          </cell>
          <cell r="C100">
            <v>42458</v>
          </cell>
          <cell r="D100">
            <v>1577827.8599999996</v>
          </cell>
          <cell r="E100">
            <v>0</v>
          </cell>
          <cell r="F100">
            <v>0</v>
          </cell>
          <cell r="G100">
            <v>0</v>
          </cell>
          <cell r="H100">
            <v>1061</v>
          </cell>
          <cell r="I100">
            <v>1061</v>
          </cell>
          <cell r="J100">
            <v>1576766.8599999996</v>
          </cell>
        </row>
        <row r="101">
          <cell r="A101">
            <v>42459</v>
          </cell>
          <cell r="B101">
            <v>3</v>
          </cell>
          <cell r="C101">
            <v>42459</v>
          </cell>
          <cell r="D101">
            <v>1576766.8599999996</v>
          </cell>
          <cell r="E101">
            <v>0</v>
          </cell>
          <cell r="F101">
            <v>0</v>
          </cell>
          <cell r="G101">
            <v>0</v>
          </cell>
          <cell r="H101">
            <v>1504</v>
          </cell>
          <cell r="I101">
            <v>1504</v>
          </cell>
          <cell r="J101">
            <v>1575262.8599999996</v>
          </cell>
        </row>
        <row r="102">
          <cell r="A102">
            <v>42460</v>
          </cell>
          <cell r="B102">
            <v>3</v>
          </cell>
          <cell r="C102">
            <v>42460</v>
          </cell>
          <cell r="D102">
            <v>1575262.8599999996</v>
          </cell>
          <cell r="E102">
            <v>0</v>
          </cell>
          <cell r="F102">
            <v>0</v>
          </cell>
          <cell r="G102">
            <v>0</v>
          </cell>
          <cell r="H102">
            <v>1576</v>
          </cell>
          <cell r="I102">
            <v>1576</v>
          </cell>
          <cell r="J102">
            <v>1573686.8599999996</v>
          </cell>
        </row>
        <row r="103">
          <cell r="A103">
            <v>42461</v>
          </cell>
          <cell r="B103">
            <v>4</v>
          </cell>
          <cell r="C103">
            <v>42461</v>
          </cell>
          <cell r="D103">
            <v>1573686.8599999996</v>
          </cell>
          <cell r="E103">
            <v>0</v>
          </cell>
          <cell r="F103">
            <v>0</v>
          </cell>
          <cell r="G103">
            <v>0</v>
          </cell>
          <cell r="H103">
            <v>1058</v>
          </cell>
          <cell r="I103">
            <v>1058</v>
          </cell>
          <cell r="J103">
            <v>1572628.8599999996</v>
          </cell>
        </row>
        <row r="104">
          <cell r="A104">
            <v>42462</v>
          </cell>
          <cell r="B104">
            <v>4</v>
          </cell>
          <cell r="C104">
            <v>42462</v>
          </cell>
          <cell r="D104">
            <v>1572628.8599999996</v>
          </cell>
          <cell r="E104">
            <v>0</v>
          </cell>
          <cell r="F104">
            <v>0</v>
          </cell>
          <cell r="G104">
            <v>0</v>
          </cell>
          <cell r="H104">
            <v>1168</v>
          </cell>
          <cell r="I104">
            <v>1168</v>
          </cell>
          <cell r="J104">
            <v>1571460.8599999996</v>
          </cell>
        </row>
        <row r="105">
          <cell r="A105">
            <v>42463</v>
          </cell>
          <cell r="B105">
            <v>4</v>
          </cell>
          <cell r="C105">
            <v>42463</v>
          </cell>
          <cell r="D105">
            <v>1571460.8599999996</v>
          </cell>
          <cell r="E105">
            <v>0</v>
          </cell>
          <cell r="F105">
            <v>0</v>
          </cell>
          <cell r="G105">
            <v>0</v>
          </cell>
          <cell r="H105">
            <v>945</v>
          </cell>
          <cell r="I105">
            <v>945</v>
          </cell>
          <cell r="J105">
            <v>1570515.8599999996</v>
          </cell>
        </row>
        <row r="106">
          <cell r="A106">
            <v>42464</v>
          </cell>
          <cell r="B106">
            <v>4</v>
          </cell>
          <cell r="C106">
            <v>42464</v>
          </cell>
          <cell r="D106">
            <v>1570515.8599999996</v>
          </cell>
          <cell r="E106">
            <v>0</v>
          </cell>
          <cell r="F106">
            <v>0</v>
          </cell>
          <cell r="G106">
            <v>0</v>
          </cell>
          <cell r="H106">
            <v>961</v>
          </cell>
          <cell r="I106">
            <v>961</v>
          </cell>
          <cell r="J106">
            <v>1569554.8599999996</v>
          </cell>
        </row>
        <row r="107">
          <cell r="A107">
            <v>42465</v>
          </cell>
          <cell r="B107">
            <v>4</v>
          </cell>
          <cell r="C107">
            <v>42465</v>
          </cell>
          <cell r="D107">
            <v>1569554.8599999996</v>
          </cell>
          <cell r="E107">
            <v>0</v>
          </cell>
          <cell r="F107">
            <v>0</v>
          </cell>
          <cell r="G107">
            <v>0</v>
          </cell>
          <cell r="H107">
            <v>1080</v>
          </cell>
          <cell r="I107">
            <v>1080</v>
          </cell>
          <cell r="J107">
            <v>1568474.8599999996</v>
          </cell>
        </row>
        <row r="108">
          <cell r="A108">
            <v>42466</v>
          </cell>
          <cell r="B108">
            <v>4</v>
          </cell>
          <cell r="C108">
            <v>42466</v>
          </cell>
          <cell r="D108">
            <v>1568474.8599999996</v>
          </cell>
          <cell r="E108">
            <v>0</v>
          </cell>
          <cell r="F108">
            <v>0</v>
          </cell>
          <cell r="G108">
            <v>0</v>
          </cell>
          <cell r="H108">
            <v>1053</v>
          </cell>
          <cell r="I108">
            <v>1053</v>
          </cell>
          <cell r="J108">
            <v>1567421.8599999996</v>
          </cell>
        </row>
        <row r="109">
          <cell r="A109">
            <v>42467</v>
          </cell>
          <cell r="B109">
            <v>4</v>
          </cell>
          <cell r="C109">
            <v>42467</v>
          </cell>
          <cell r="D109">
            <v>1567421.8599999996</v>
          </cell>
          <cell r="E109">
            <v>0</v>
          </cell>
          <cell r="F109">
            <v>0</v>
          </cell>
          <cell r="G109">
            <v>0</v>
          </cell>
          <cell r="H109">
            <v>1251</v>
          </cell>
          <cell r="I109">
            <v>1251</v>
          </cell>
          <cell r="J109">
            <v>1566170.8599999996</v>
          </cell>
        </row>
        <row r="110">
          <cell r="A110">
            <v>42468</v>
          </cell>
          <cell r="B110">
            <v>4</v>
          </cell>
          <cell r="C110">
            <v>42468</v>
          </cell>
          <cell r="D110">
            <v>1566170.8599999996</v>
          </cell>
          <cell r="E110">
            <v>0</v>
          </cell>
          <cell r="F110">
            <v>0</v>
          </cell>
          <cell r="G110">
            <v>0</v>
          </cell>
          <cell r="H110">
            <v>1197</v>
          </cell>
          <cell r="I110">
            <v>1197</v>
          </cell>
          <cell r="J110">
            <v>1564973.8599999996</v>
          </cell>
        </row>
        <row r="111">
          <cell r="A111">
            <v>42469</v>
          </cell>
          <cell r="B111">
            <v>4</v>
          </cell>
          <cell r="C111">
            <v>42469</v>
          </cell>
          <cell r="D111">
            <v>1564973.8599999996</v>
          </cell>
          <cell r="E111">
            <v>0</v>
          </cell>
          <cell r="F111">
            <v>0</v>
          </cell>
          <cell r="G111">
            <v>0</v>
          </cell>
          <cell r="H111">
            <v>1205</v>
          </cell>
          <cell r="I111">
            <v>1205</v>
          </cell>
          <cell r="J111">
            <v>1563768.8599999996</v>
          </cell>
        </row>
        <row r="112">
          <cell r="A112">
            <v>42470</v>
          </cell>
          <cell r="B112">
            <v>4</v>
          </cell>
          <cell r="C112">
            <v>42470</v>
          </cell>
          <cell r="D112">
            <v>1563768.8599999996</v>
          </cell>
          <cell r="E112">
            <v>0</v>
          </cell>
          <cell r="F112">
            <v>0</v>
          </cell>
          <cell r="G112">
            <v>0</v>
          </cell>
          <cell r="H112">
            <v>1225</v>
          </cell>
          <cell r="I112">
            <v>1225</v>
          </cell>
          <cell r="J112">
            <v>1562543.8599999996</v>
          </cell>
        </row>
        <row r="113">
          <cell r="A113">
            <v>42471</v>
          </cell>
          <cell r="B113">
            <v>4</v>
          </cell>
          <cell r="C113">
            <v>42471</v>
          </cell>
          <cell r="D113">
            <v>1562543.8599999996</v>
          </cell>
          <cell r="E113">
            <v>0</v>
          </cell>
          <cell r="F113">
            <v>0</v>
          </cell>
          <cell r="G113">
            <v>0</v>
          </cell>
          <cell r="H113">
            <v>1259</v>
          </cell>
          <cell r="I113">
            <v>1259</v>
          </cell>
          <cell r="J113">
            <v>1561284.8599999996</v>
          </cell>
        </row>
        <row r="114">
          <cell r="A114">
            <v>42472</v>
          </cell>
          <cell r="B114">
            <v>4</v>
          </cell>
          <cell r="C114">
            <v>42472</v>
          </cell>
          <cell r="D114">
            <v>1561284.8599999996</v>
          </cell>
          <cell r="E114">
            <v>64000</v>
          </cell>
          <cell r="F114">
            <v>0</v>
          </cell>
          <cell r="G114">
            <v>0</v>
          </cell>
          <cell r="H114">
            <v>1024</v>
          </cell>
          <cell r="I114">
            <v>1024</v>
          </cell>
          <cell r="J114">
            <v>1624260.8599999996</v>
          </cell>
        </row>
        <row r="115">
          <cell r="A115">
            <v>42473</v>
          </cell>
          <cell r="B115">
            <v>4</v>
          </cell>
          <cell r="C115">
            <v>42473</v>
          </cell>
          <cell r="D115">
            <v>1624260.8599999996</v>
          </cell>
          <cell r="E115">
            <v>32000</v>
          </cell>
          <cell r="F115">
            <v>0</v>
          </cell>
          <cell r="G115">
            <v>0</v>
          </cell>
          <cell r="H115">
            <v>1273</v>
          </cell>
          <cell r="I115">
            <v>1273</v>
          </cell>
          <cell r="J115">
            <v>1654987.8599999996</v>
          </cell>
        </row>
        <row r="116">
          <cell r="A116">
            <v>42474</v>
          </cell>
          <cell r="B116">
            <v>4</v>
          </cell>
          <cell r="C116">
            <v>42474</v>
          </cell>
          <cell r="D116">
            <v>1654987.8599999996</v>
          </cell>
          <cell r="E116">
            <v>64000</v>
          </cell>
          <cell r="F116">
            <v>0</v>
          </cell>
          <cell r="G116">
            <v>0</v>
          </cell>
          <cell r="H116">
            <v>1477</v>
          </cell>
          <cell r="I116">
            <v>1477</v>
          </cell>
          <cell r="J116">
            <v>1717510.8599999996</v>
          </cell>
        </row>
        <row r="117">
          <cell r="A117">
            <v>42475</v>
          </cell>
          <cell r="B117">
            <v>4</v>
          </cell>
          <cell r="C117">
            <v>42475</v>
          </cell>
          <cell r="D117">
            <v>1717510.8599999996</v>
          </cell>
          <cell r="E117">
            <v>80000</v>
          </cell>
          <cell r="F117">
            <v>0</v>
          </cell>
          <cell r="G117">
            <v>0</v>
          </cell>
          <cell r="H117">
            <v>1321</v>
          </cell>
          <cell r="I117">
            <v>1321</v>
          </cell>
          <cell r="J117">
            <v>1796189.8599999996</v>
          </cell>
        </row>
        <row r="118">
          <cell r="A118">
            <v>42476</v>
          </cell>
          <cell r="B118">
            <v>4</v>
          </cell>
          <cell r="C118">
            <v>42476</v>
          </cell>
          <cell r="D118">
            <v>1796189.8599999996</v>
          </cell>
          <cell r="E118">
            <v>48000</v>
          </cell>
          <cell r="F118">
            <v>0</v>
          </cell>
          <cell r="G118">
            <v>0</v>
          </cell>
          <cell r="H118">
            <v>1559</v>
          </cell>
          <cell r="I118">
            <v>1559</v>
          </cell>
          <cell r="J118">
            <v>1842630.8599999996</v>
          </cell>
        </row>
        <row r="119">
          <cell r="A119">
            <v>42477</v>
          </cell>
          <cell r="B119">
            <v>4</v>
          </cell>
          <cell r="C119">
            <v>42477</v>
          </cell>
          <cell r="D119">
            <v>1842630.8599999996</v>
          </cell>
          <cell r="E119">
            <v>48000</v>
          </cell>
          <cell r="F119">
            <v>0</v>
          </cell>
          <cell r="G119">
            <v>0</v>
          </cell>
          <cell r="H119">
            <v>1294</v>
          </cell>
          <cell r="I119">
            <v>1294</v>
          </cell>
          <cell r="J119">
            <v>1889336.8599999996</v>
          </cell>
        </row>
        <row r="120">
          <cell r="A120">
            <v>42478</v>
          </cell>
          <cell r="B120">
            <v>4</v>
          </cell>
          <cell r="C120">
            <v>42478</v>
          </cell>
          <cell r="D120">
            <v>1889336.8599999996</v>
          </cell>
          <cell r="E120">
            <v>96000</v>
          </cell>
          <cell r="F120">
            <v>0</v>
          </cell>
          <cell r="G120">
            <v>0</v>
          </cell>
          <cell r="H120">
            <v>1562</v>
          </cell>
          <cell r="I120">
            <v>1562</v>
          </cell>
          <cell r="J120">
            <v>1983774.8599999996</v>
          </cell>
        </row>
        <row r="121">
          <cell r="A121">
            <v>42479</v>
          </cell>
          <cell r="B121">
            <v>4</v>
          </cell>
          <cell r="C121">
            <v>42479</v>
          </cell>
          <cell r="D121">
            <v>1983774.8599999996</v>
          </cell>
          <cell r="E121">
            <v>96000</v>
          </cell>
          <cell r="F121">
            <v>0</v>
          </cell>
          <cell r="G121">
            <v>0</v>
          </cell>
          <cell r="H121">
            <v>1208</v>
          </cell>
          <cell r="I121">
            <v>1208</v>
          </cell>
          <cell r="J121">
            <v>2078566.8599999996</v>
          </cell>
        </row>
        <row r="122">
          <cell r="A122">
            <v>42480</v>
          </cell>
          <cell r="B122">
            <v>4</v>
          </cell>
          <cell r="C122">
            <v>42480</v>
          </cell>
          <cell r="D122">
            <v>2078566.8599999996</v>
          </cell>
          <cell r="E122">
            <v>32000</v>
          </cell>
          <cell r="F122">
            <v>0</v>
          </cell>
          <cell r="G122">
            <v>0</v>
          </cell>
          <cell r="H122">
            <v>1027</v>
          </cell>
          <cell r="I122">
            <v>1027</v>
          </cell>
          <cell r="J122">
            <v>2109539.8599999994</v>
          </cell>
        </row>
        <row r="123">
          <cell r="A123">
            <v>42481</v>
          </cell>
          <cell r="B123">
            <v>4</v>
          </cell>
          <cell r="C123">
            <v>42481</v>
          </cell>
          <cell r="D123">
            <v>2109539.8599999994</v>
          </cell>
          <cell r="E123">
            <v>32000</v>
          </cell>
          <cell r="F123">
            <v>0</v>
          </cell>
          <cell r="G123">
            <v>0</v>
          </cell>
          <cell r="H123">
            <v>1014</v>
          </cell>
          <cell r="I123">
            <v>1014</v>
          </cell>
          <cell r="J123">
            <v>2140525.8599999994</v>
          </cell>
        </row>
        <row r="124">
          <cell r="A124">
            <v>42482</v>
          </cell>
          <cell r="B124">
            <v>4</v>
          </cell>
          <cell r="C124">
            <v>42482</v>
          </cell>
          <cell r="D124">
            <v>2140525.8599999994</v>
          </cell>
          <cell r="E124">
            <v>64000</v>
          </cell>
          <cell r="F124">
            <v>0</v>
          </cell>
          <cell r="G124">
            <v>0</v>
          </cell>
          <cell r="H124">
            <v>1014</v>
          </cell>
          <cell r="I124">
            <v>1014</v>
          </cell>
          <cell r="J124">
            <v>2203511.8599999994</v>
          </cell>
        </row>
        <row r="125">
          <cell r="A125">
            <v>42483</v>
          </cell>
          <cell r="B125">
            <v>4</v>
          </cell>
          <cell r="C125">
            <v>42483</v>
          </cell>
          <cell r="D125">
            <v>2203511.8599999994</v>
          </cell>
          <cell r="E125">
            <v>0</v>
          </cell>
          <cell r="F125">
            <v>0</v>
          </cell>
          <cell r="G125">
            <v>0</v>
          </cell>
          <cell r="H125">
            <v>1211</v>
          </cell>
          <cell r="I125">
            <v>1211</v>
          </cell>
          <cell r="J125">
            <v>2202300.8599999994</v>
          </cell>
        </row>
        <row r="126">
          <cell r="A126">
            <v>42484</v>
          </cell>
          <cell r="B126">
            <v>4</v>
          </cell>
          <cell r="C126">
            <v>42484</v>
          </cell>
          <cell r="D126">
            <v>2202300.8599999994</v>
          </cell>
          <cell r="E126">
            <v>0</v>
          </cell>
          <cell r="F126">
            <v>0</v>
          </cell>
          <cell r="G126">
            <v>0</v>
          </cell>
          <cell r="H126">
            <v>1213</v>
          </cell>
          <cell r="I126">
            <v>1213</v>
          </cell>
          <cell r="J126">
            <v>2201087.8599999994</v>
          </cell>
        </row>
        <row r="127">
          <cell r="A127">
            <v>42485</v>
          </cell>
          <cell r="B127">
            <v>4</v>
          </cell>
          <cell r="C127">
            <v>42485</v>
          </cell>
          <cell r="D127">
            <v>2201087.8599999994</v>
          </cell>
          <cell r="E127">
            <v>64000</v>
          </cell>
          <cell r="F127">
            <v>68202.69</v>
          </cell>
          <cell r="G127">
            <v>29937.5</v>
          </cell>
          <cell r="H127">
            <v>1495</v>
          </cell>
          <cell r="I127">
            <v>99635.19</v>
          </cell>
          <cell r="J127">
            <v>2165452.6699999995</v>
          </cell>
        </row>
        <row r="128">
          <cell r="A128">
            <v>42486</v>
          </cell>
          <cell r="B128">
            <v>4</v>
          </cell>
          <cell r="C128">
            <v>42486</v>
          </cell>
          <cell r="D128">
            <v>2165452.6699999995</v>
          </cell>
          <cell r="E128">
            <v>80000</v>
          </cell>
          <cell r="F128">
            <v>99270.28</v>
          </cell>
          <cell r="G128">
            <v>30000</v>
          </cell>
          <cell r="H128">
            <v>1057</v>
          </cell>
          <cell r="I128">
            <v>130327.28</v>
          </cell>
          <cell r="J128">
            <v>2115125.3899999997</v>
          </cell>
        </row>
        <row r="129">
          <cell r="A129">
            <v>42487</v>
          </cell>
          <cell r="B129">
            <v>4</v>
          </cell>
          <cell r="C129">
            <v>42487</v>
          </cell>
          <cell r="D129">
            <v>2115125.3899999997</v>
          </cell>
          <cell r="E129">
            <v>0</v>
          </cell>
          <cell r="F129">
            <v>75875.06</v>
          </cell>
          <cell r="G129">
            <v>30000</v>
          </cell>
          <cell r="H129">
            <v>1585</v>
          </cell>
          <cell r="I129">
            <v>107460.06</v>
          </cell>
          <cell r="J129">
            <v>1739455.5299999996</v>
          </cell>
        </row>
        <row r="130">
          <cell r="A130">
            <v>42488</v>
          </cell>
          <cell r="B130">
            <v>4</v>
          </cell>
          <cell r="C130">
            <v>42488</v>
          </cell>
          <cell r="D130">
            <v>1739455.5299999996</v>
          </cell>
          <cell r="E130">
            <v>0</v>
          </cell>
          <cell r="F130">
            <v>0</v>
          </cell>
          <cell r="G130">
            <v>13975.61</v>
          </cell>
          <cell r="H130">
            <v>1413</v>
          </cell>
          <cell r="I130">
            <v>15388.61</v>
          </cell>
          <cell r="J130">
            <v>1724066.9199999995</v>
          </cell>
        </row>
        <row r="131">
          <cell r="A131">
            <v>42489</v>
          </cell>
          <cell r="B131">
            <v>4</v>
          </cell>
          <cell r="C131">
            <v>42489</v>
          </cell>
          <cell r="D131">
            <v>1724066.9199999995</v>
          </cell>
          <cell r="E131">
            <v>0</v>
          </cell>
          <cell r="F131">
            <v>0</v>
          </cell>
          <cell r="G131">
            <v>0</v>
          </cell>
          <cell r="H131">
            <v>1070</v>
          </cell>
          <cell r="I131">
            <v>1070</v>
          </cell>
          <cell r="J131">
            <v>1722996.9199999995</v>
          </cell>
        </row>
        <row r="132">
          <cell r="A132">
            <v>42490</v>
          </cell>
          <cell r="B132">
            <v>4</v>
          </cell>
          <cell r="C132">
            <v>42490</v>
          </cell>
          <cell r="D132">
            <v>1722996.9199999995</v>
          </cell>
          <cell r="E132">
            <v>0</v>
          </cell>
          <cell r="F132">
            <v>0</v>
          </cell>
          <cell r="G132">
            <v>0</v>
          </cell>
          <cell r="H132">
            <v>1187</v>
          </cell>
          <cell r="I132">
            <v>1187</v>
          </cell>
          <cell r="J132">
            <v>1721809.9199999995</v>
          </cell>
        </row>
        <row r="133">
          <cell r="A133">
            <v>42491</v>
          </cell>
          <cell r="B133">
            <v>5</v>
          </cell>
          <cell r="C133">
            <v>42491</v>
          </cell>
          <cell r="D133">
            <v>1721809.9199999995</v>
          </cell>
          <cell r="E133">
            <v>0</v>
          </cell>
          <cell r="F133">
            <v>0</v>
          </cell>
          <cell r="G133">
            <v>0</v>
          </cell>
          <cell r="H133">
            <v>709</v>
          </cell>
          <cell r="I133">
            <v>709</v>
          </cell>
          <cell r="J133">
            <v>1721100.9199999995</v>
          </cell>
        </row>
        <row r="134">
          <cell r="A134">
            <v>42492</v>
          </cell>
          <cell r="B134">
            <v>5</v>
          </cell>
          <cell r="C134">
            <v>42492</v>
          </cell>
          <cell r="D134">
            <v>1721100.9199999995</v>
          </cell>
          <cell r="E134">
            <v>0</v>
          </cell>
          <cell r="F134">
            <v>0</v>
          </cell>
          <cell r="G134">
            <v>0</v>
          </cell>
          <cell r="H134">
            <v>1067</v>
          </cell>
          <cell r="I134">
            <v>1067</v>
          </cell>
          <cell r="J134">
            <v>1720033.9199999995</v>
          </cell>
        </row>
        <row r="135">
          <cell r="A135">
            <v>42493</v>
          </cell>
          <cell r="B135">
            <v>5</v>
          </cell>
          <cell r="C135">
            <v>42493</v>
          </cell>
          <cell r="D135">
            <v>1720033.9199999995</v>
          </cell>
          <cell r="E135">
            <v>0</v>
          </cell>
          <cell r="F135">
            <v>0</v>
          </cell>
          <cell r="G135">
            <v>0</v>
          </cell>
          <cell r="H135">
            <v>1004</v>
          </cell>
          <cell r="I135">
            <v>1004</v>
          </cell>
          <cell r="J135">
            <v>1719029.9199999995</v>
          </cell>
        </row>
        <row r="136">
          <cell r="A136">
            <v>42494</v>
          </cell>
          <cell r="B136">
            <v>5</v>
          </cell>
          <cell r="C136">
            <v>42494</v>
          </cell>
          <cell r="D136">
            <v>1719029.9199999995</v>
          </cell>
          <cell r="E136">
            <v>0</v>
          </cell>
          <cell r="F136">
            <v>0</v>
          </cell>
          <cell r="G136">
            <v>0</v>
          </cell>
          <cell r="H136">
            <v>1092</v>
          </cell>
          <cell r="I136">
            <v>1092</v>
          </cell>
          <cell r="J136">
            <v>1717937.9199999995</v>
          </cell>
        </row>
        <row r="137">
          <cell r="A137">
            <v>42495</v>
          </cell>
          <cell r="B137">
            <v>5</v>
          </cell>
          <cell r="C137">
            <v>42495</v>
          </cell>
          <cell r="D137">
            <v>1717937.9199999995</v>
          </cell>
          <cell r="E137">
            <v>0</v>
          </cell>
          <cell r="F137">
            <v>0</v>
          </cell>
          <cell r="G137">
            <v>0</v>
          </cell>
          <cell r="H137">
            <v>1172</v>
          </cell>
          <cell r="I137">
            <v>1172</v>
          </cell>
          <cell r="J137">
            <v>1716765.9199999995</v>
          </cell>
        </row>
        <row r="138">
          <cell r="A138">
            <v>42496</v>
          </cell>
          <cell r="B138">
            <v>5</v>
          </cell>
          <cell r="C138">
            <v>42496</v>
          </cell>
          <cell r="D138">
            <v>1716765.9199999995</v>
          </cell>
          <cell r="E138">
            <v>0</v>
          </cell>
          <cell r="F138">
            <v>0</v>
          </cell>
          <cell r="G138">
            <v>0</v>
          </cell>
          <cell r="H138">
            <v>1051</v>
          </cell>
          <cell r="I138">
            <v>1051</v>
          </cell>
          <cell r="J138">
            <v>1715714.9199999995</v>
          </cell>
        </row>
        <row r="139">
          <cell r="A139">
            <v>42497</v>
          </cell>
          <cell r="B139">
            <v>5</v>
          </cell>
          <cell r="C139">
            <v>42497</v>
          </cell>
          <cell r="D139">
            <v>1715714.9199999995</v>
          </cell>
          <cell r="E139">
            <v>0</v>
          </cell>
          <cell r="F139">
            <v>0</v>
          </cell>
          <cell r="G139">
            <v>0</v>
          </cell>
          <cell r="H139">
            <v>701</v>
          </cell>
          <cell r="I139">
            <v>701</v>
          </cell>
          <cell r="J139">
            <v>1715013.9199999995</v>
          </cell>
        </row>
        <row r="140">
          <cell r="A140">
            <v>42498</v>
          </cell>
          <cell r="B140">
            <v>5</v>
          </cell>
          <cell r="C140">
            <v>42498</v>
          </cell>
          <cell r="D140">
            <v>1715013.9199999995</v>
          </cell>
          <cell r="E140">
            <v>0</v>
          </cell>
          <cell r="F140">
            <v>0</v>
          </cell>
          <cell r="G140">
            <v>0</v>
          </cell>
          <cell r="H140">
            <v>1099</v>
          </cell>
          <cell r="I140">
            <v>1099</v>
          </cell>
          <cell r="J140">
            <v>1713914.9199999995</v>
          </cell>
        </row>
        <row r="141">
          <cell r="A141">
            <v>42499</v>
          </cell>
          <cell r="B141">
            <v>5</v>
          </cell>
          <cell r="C141">
            <v>42499</v>
          </cell>
          <cell r="D141">
            <v>1713914.9199999995</v>
          </cell>
          <cell r="E141">
            <v>0</v>
          </cell>
          <cell r="F141">
            <v>62274.03</v>
          </cell>
          <cell r="G141">
            <v>12770.83</v>
          </cell>
          <cell r="H141">
            <v>1220</v>
          </cell>
          <cell r="I141">
            <v>76264.86</v>
          </cell>
          <cell r="J141">
            <v>1637650.0599999994</v>
          </cell>
        </row>
        <row r="142">
          <cell r="A142">
            <v>42500</v>
          </cell>
          <cell r="B142">
            <v>5</v>
          </cell>
          <cell r="C142">
            <v>42500</v>
          </cell>
          <cell r="D142">
            <v>1637650.0599999994</v>
          </cell>
          <cell r="E142">
            <v>0</v>
          </cell>
          <cell r="F142">
            <v>21525.69</v>
          </cell>
          <cell r="G142">
            <v>9104.17</v>
          </cell>
          <cell r="H142">
            <v>994</v>
          </cell>
          <cell r="I142">
            <v>31623.86</v>
          </cell>
          <cell r="J142">
            <v>1606026.1999999993</v>
          </cell>
        </row>
        <row r="143">
          <cell r="A143">
            <v>42501</v>
          </cell>
          <cell r="B143">
            <v>5</v>
          </cell>
          <cell r="C143">
            <v>42501</v>
          </cell>
          <cell r="D143">
            <v>1606026.1999999993</v>
          </cell>
          <cell r="E143">
            <v>0</v>
          </cell>
          <cell r="F143">
            <v>0</v>
          </cell>
          <cell r="G143">
            <v>0</v>
          </cell>
          <cell r="H143">
            <v>1030</v>
          </cell>
          <cell r="I143">
            <v>1030</v>
          </cell>
          <cell r="J143">
            <v>1604996.1999999993</v>
          </cell>
        </row>
        <row r="144">
          <cell r="A144">
            <v>42502</v>
          </cell>
          <cell r="B144">
            <v>5</v>
          </cell>
          <cell r="C144">
            <v>42502</v>
          </cell>
          <cell r="D144">
            <v>1604996.1999999993</v>
          </cell>
          <cell r="E144">
            <v>0</v>
          </cell>
          <cell r="F144">
            <v>0</v>
          </cell>
          <cell r="G144">
            <v>0</v>
          </cell>
          <cell r="H144">
            <v>1158</v>
          </cell>
          <cell r="I144">
            <v>1158</v>
          </cell>
          <cell r="J144">
            <v>1603838.1999999993</v>
          </cell>
        </row>
        <row r="145">
          <cell r="A145">
            <v>42503</v>
          </cell>
          <cell r="B145">
            <v>5</v>
          </cell>
          <cell r="C145">
            <v>42503</v>
          </cell>
          <cell r="D145">
            <v>1603838.1999999993</v>
          </cell>
          <cell r="E145">
            <v>0</v>
          </cell>
          <cell r="F145">
            <v>0</v>
          </cell>
          <cell r="G145">
            <v>0</v>
          </cell>
          <cell r="H145">
            <v>1191</v>
          </cell>
          <cell r="I145">
            <v>1191</v>
          </cell>
          <cell r="J145">
            <v>1602647.1999999993</v>
          </cell>
        </row>
        <row r="146">
          <cell r="A146">
            <v>42504</v>
          </cell>
          <cell r="B146">
            <v>5</v>
          </cell>
          <cell r="C146">
            <v>42504</v>
          </cell>
          <cell r="D146">
            <v>1602647.1999999993</v>
          </cell>
          <cell r="E146">
            <v>0</v>
          </cell>
          <cell r="F146">
            <v>0</v>
          </cell>
          <cell r="G146">
            <v>0</v>
          </cell>
          <cell r="H146">
            <v>1461</v>
          </cell>
          <cell r="I146">
            <v>1461</v>
          </cell>
          <cell r="J146">
            <v>1601186.1999999993</v>
          </cell>
        </row>
        <row r="147">
          <cell r="A147">
            <v>42505</v>
          </cell>
          <cell r="B147">
            <v>5</v>
          </cell>
          <cell r="C147">
            <v>42505</v>
          </cell>
          <cell r="D147">
            <v>1601186.1999999993</v>
          </cell>
          <cell r="E147">
            <v>0</v>
          </cell>
          <cell r="F147">
            <v>0</v>
          </cell>
          <cell r="G147">
            <v>0</v>
          </cell>
          <cell r="H147">
            <v>1242</v>
          </cell>
          <cell r="I147">
            <v>1242</v>
          </cell>
          <cell r="J147">
            <v>1599944.1999999993</v>
          </cell>
        </row>
        <row r="148">
          <cell r="A148">
            <v>42506</v>
          </cell>
          <cell r="B148">
            <v>5</v>
          </cell>
          <cell r="C148">
            <v>42506</v>
          </cell>
          <cell r="D148">
            <v>1599944.1999999993</v>
          </cell>
          <cell r="E148">
            <v>0</v>
          </cell>
          <cell r="F148">
            <v>0</v>
          </cell>
          <cell r="G148">
            <v>0</v>
          </cell>
          <cell r="H148">
            <v>1178</v>
          </cell>
          <cell r="I148">
            <v>1178</v>
          </cell>
          <cell r="J148">
            <v>1598766.1999999993</v>
          </cell>
        </row>
        <row r="149">
          <cell r="A149">
            <v>42507</v>
          </cell>
          <cell r="B149">
            <v>5</v>
          </cell>
          <cell r="C149">
            <v>42507</v>
          </cell>
          <cell r="D149">
            <v>1598766.1999999993</v>
          </cell>
          <cell r="E149">
            <v>0</v>
          </cell>
          <cell r="F149">
            <v>0</v>
          </cell>
          <cell r="G149">
            <v>0</v>
          </cell>
          <cell r="H149">
            <v>1339</v>
          </cell>
          <cell r="I149">
            <v>1339</v>
          </cell>
          <cell r="J149">
            <v>1597427.1999999993</v>
          </cell>
        </row>
        <row r="150">
          <cell r="A150">
            <v>42508</v>
          </cell>
          <cell r="B150">
            <v>5</v>
          </cell>
          <cell r="C150">
            <v>42508</v>
          </cell>
          <cell r="D150">
            <v>1597427.1999999993</v>
          </cell>
          <cell r="E150">
            <v>0</v>
          </cell>
          <cell r="F150">
            <v>3125.86</v>
          </cell>
          <cell r="G150">
            <v>0</v>
          </cell>
          <cell r="H150">
            <v>1117</v>
          </cell>
          <cell r="I150">
            <v>4242.8600000000006</v>
          </cell>
          <cell r="J150">
            <v>1593184.3399999992</v>
          </cell>
        </row>
        <row r="151">
          <cell r="A151">
            <v>42509</v>
          </cell>
          <cell r="B151">
            <v>5</v>
          </cell>
          <cell r="C151">
            <v>42509</v>
          </cell>
          <cell r="D151">
            <v>1593184.3399999992</v>
          </cell>
          <cell r="E151">
            <v>0</v>
          </cell>
          <cell r="F151">
            <v>9245.0499999999993</v>
          </cell>
          <cell r="G151">
            <v>30000</v>
          </cell>
          <cell r="H151">
            <v>1136</v>
          </cell>
          <cell r="I151">
            <v>40381.050000000003</v>
          </cell>
          <cell r="J151">
            <v>1552803.2899999991</v>
          </cell>
        </row>
        <row r="152">
          <cell r="A152">
            <v>42510</v>
          </cell>
          <cell r="B152">
            <v>5</v>
          </cell>
          <cell r="C152">
            <v>42510</v>
          </cell>
          <cell r="D152">
            <v>1552803.2899999991</v>
          </cell>
          <cell r="E152">
            <v>0</v>
          </cell>
          <cell r="F152">
            <v>0</v>
          </cell>
          <cell r="G152">
            <v>30105.21</v>
          </cell>
          <cell r="H152">
            <v>277</v>
          </cell>
          <cell r="I152">
            <v>30382.21</v>
          </cell>
          <cell r="J152">
            <v>1522421.0799999991</v>
          </cell>
        </row>
        <row r="153">
          <cell r="A153">
            <v>42511</v>
          </cell>
          <cell r="B153">
            <v>5</v>
          </cell>
          <cell r="C153">
            <v>42511</v>
          </cell>
          <cell r="D153">
            <v>1522421.0799999991</v>
          </cell>
          <cell r="E153">
            <v>32000</v>
          </cell>
          <cell r="F153">
            <v>0</v>
          </cell>
          <cell r="G153">
            <v>30182.86</v>
          </cell>
          <cell r="H153">
            <v>398</v>
          </cell>
          <cell r="I153">
            <v>30580.86</v>
          </cell>
          <cell r="J153">
            <v>1523840.219999999</v>
          </cell>
        </row>
        <row r="154">
          <cell r="A154">
            <v>42512</v>
          </cell>
          <cell r="B154">
            <v>5</v>
          </cell>
          <cell r="C154">
            <v>42512</v>
          </cell>
          <cell r="D154">
            <v>1523840.219999999</v>
          </cell>
          <cell r="E154">
            <v>64000</v>
          </cell>
          <cell r="F154">
            <v>28198.33</v>
          </cell>
          <cell r="G154">
            <v>16648.43</v>
          </cell>
          <cell r="H154">
            <v>238</v>
          </cell>
          <cell r="I154">
            <v>45084.76</v>
          </cell>
          <cell r="J154">
            <v>1542755.459999999</v>
          </cell>
        </row>
        <row r="155">
          <cell r="A155">
            <v>42513</v>
          </cell>
          <cell r="B155">
            <v>5</v>
          </cell>
          <cell r="C155">
            <v>42513</v>
          </cell>
          <cell r="D155">
            <v>1542755.459999999</v>
          </cell>
          <cell r="E155">
            <v>96000</v>
          </cell>
          <cell r="F155">
            <v>7415.59</v>
          </cell>
          <cell r="G155">
            <v>30000</v>
          </cell>
          <cell r="H155">
            <v>1262</v>
          </cell>
          <cell r="I155">
            <v>38677.589999999997</v>
          </cell>
          <cell r="J155">
            <v>1600077.8699999989</v>
          </cell>
        </row>
        <row r="156">
          <cell r="A156">
            <v>42514</v>
          </cell>
          <cell r="B156">
            <v>5</v>
          </cell>
          <cell r="C156">
            <v>42514</v>
          </cell>
          <cell r="D156">
            <v>1600077.8699999989</v>
          </cell>
          <cell r="E156">
            <v>48000</v>
          </cell>
          <cell r="F156">
            <v>30135.37</v>
          </cell>
          <cell r="G156">
            <v>30000</v>
          </cell>
          <cell r="H156">
            <v>1261</v>
          </cell>
          <cell r="I156">
            <v>61396.369999999995</v>
          </cell>
          <cell r="J156">
            <v>1586681.4999999991</v>
          </cell>
        </row>
        <row r="157">
          <cell r="A157">
            <v>42515</v>
          </cell>
          <cell r="B157">
            <v>5</v>
          </cell>
          <cell r="C157">
            <v>42515</v>
          </cell>
          <cell r="D157">
            <v>1586681.4999999991</v>
          </cell>
          <cell r="E157">
            <v>96000</v>
          </cell>
          <cell r="F157">
            <v>15316.06</v>
          </cell>
          <cell r="G157">
            <v>30000</v>
          </cell>
          <cell r="H157">
            <v>479</v>
          </cell>
          <cell r="I157">
            <v>45795.06</v>
          </cell>
          <cell r="J157">
            <v>1636886.439999999</v>
          </cell>
        </row>
        <row r="158">
          <cell r="A158">
            <v>42516</v>
          </cell>
          <cell r="B158">
            <v>5</v>
          </cell>
          <cell r="C158">
            <v>42516</v>
          </cell>
          <cell r="D158">
            <v>1636886.439999999</v>
          </cell>
          <cell r="E158">
            <v>32000</v>
          </cell>
          <cell r="F158">
            <v>172044.7</v>
          </cell>
          <cell r="G158">
            <v>9062.5</v>
          </cell>
          <cell r="H158">
            <v>1015</v>
          </cell>
          <cell r="I158">
            <v>182122.2</v>
          </cell>
          <cell r="J158">
            <v>1486764.2399999991</v>
          </cell>
        </row>
        <row r="159">
          <cell r="A159">
            <v>42517</v>
          </cell>
          <cell r="B159">
            <v>5</v>
          </cell>
          <cell r="C159">
            <v>42517</v>
          </cell>
          <cell r="D159">
            <v>1486764.2399999991</v>
          </cell>
          <cell r="E159">
            <v>80000</v>
          </cell>
          <cell r="F159">
            <v>0</v>
          </cell>
          <cell r="G159">
            <v>0</v>
          </cell>
          <cell r="H159">
            <v>978</v>
          </cell>
          <cell r="I159">
            <v>978</v>
          </cell>
          <cell r="J159">
            <v>1565786.2399999991</v>
          </cell>
        </row>
        <row r="160">
          <cell r="A160">
            <v>42518</v>
          </cell>
          <cell r="B160">
            <v>5</v>
          </cell>
          <cell r="C160">
            <v>42518</v>
          </cell>
          <cell r="D160">
            <v>1565786.2399999991</v>
          </cell>
          <cell r="E160">
            <v>64000</v>
          </cell>
          <cell r="F160">
            <v>0</v>
          </cell>
          <cell r="G160">
            <v>0</v>
          </cell>
          <cell r="H160">
            <v>825</v>
          </cell>
          <cell r="I160">
            <v>825</v>
          </cell>
          <cell r="J160">
            <v>1628961.2399999991</v>
          </cell>
        </row>
        <row r="161">
          <cell r="A161">
            <v>42519</v>
          </cell>
          <cell r="B161">
            <v>5</v>
          </cell>
          <cell r="C161">
            <v>42519</v>
          </cell>
          <cell r="D161">
            <v>1628961.2399999991</v>
          </cell>
          <cell r="E161">
            <v>0</v>
          </cell>
          <cell r="F161">
            <v>0</v>
          </cell>
          <cell r="G161">
            <v>0</v>
          </cell>
          <cell r="H161">
            <v>1185</v>
          </cell>
          <cell r="I161">
            <v>1185</v>
          </cell>
          <cell r="J161">
            <v>1627776.2399999991</v>
          </cell>
        </row>
        <row r="162">
          <cell r="A162">
            <v>42520</v>
          </cell>
          <cell r="B162">
            <v>5</v>
          </cell>
          <cell r="C162">
            <v>42520</v>
          </cell>
          <cell r="D162">
            <v>1627776.2399999991</v>
          </cell>
          <cell r="E162">
            <v>0</v>
          </cell>
          <cell r="F162">
            <v>0</v>
          </cell>
          <cell r="G162">
            <v>0</v>
          </cell>
          <cell r="H162">
            <v>608</v>
          </cell>
          <cell r="I162">
            <v>608</v>
          </cell>
          <cell r="J162">
            <v>1627168.2399999991</v>
          </cell>
        </row>
        <row r="163">
          <cell r="A163">
            <v>42521</v>
          </cell>
          <cell r="B163">
            <v>5</v>
          </cell>
          <cell r="C163">
            <v>42521</v>
          </cell>
          <cell r="D163">
            <v>1627168.2399999991</v>
          </cell>
          <cell r="E163">
            <v>0</v>
          </cell>
          <cell r="F163">
            <v>0</v>
          </cell>
          <cell r="G163">
            <v>0</v>
          </cell>
          <cell r="H163">
            <v>809</v>
          </cell>
          <cell r="I163">
            <v>809</v>
          </cell>
          <cell r="J163">
            <v>1626359.2399999991</v>
          </cell>
        </row>
        <row r="164">
          <cell r="A164">
            <v>42522</v>
          </cell>
          <cell r="B164">
            <v>6</v>
          </cell>
          <cell r="C164">
            <v>42522</v>
          </cell>
          <cell r="D164">
            <v>1626359.2399999991</v>
          </cell>
          <cell r="E164">
            <v>0</v>
          </cell>
          <cell r="F164">
            <v>0</v>
          </cell>
          <cell r="G164">
            <v>0</v>
          </cell>
          <cell r="H164">
            <v>1304</v>
          </cell>
          <cell r="I164">
            <v>1304</v>
          </cell>
          <cell r="J164">
            <v>1625055.2399999991</v>
          </cell>
        </row>
        <row r="165">
          <cell r="A165">
            <v>42523</v>
          </cell>
          <cell r="B165">
            <v>6</v>
          </cell>
          <cell r="C165">
            <v>42523</v>
          </cell>
          <cell r="D165">
            <v>1625055.2399999991</v>
          </cell>
          <cell r="E165">
            <v>0</v>
          </cell>
          <cell r="F165">
            <v>0</v>
          </cell>
          <cell r="G165">
            <v>0</v>
          </cell>
          <cell r="H165">
            <v>969</v>
          </cell>
          <cell r="I165">
            <v>969</v>
          </cell>
          <cell r="J165">
            <v>1392296.0399999991</v>
          </cell>
        </row>
        <row r="166">
          <cell r="A166">
            <v>42524</v>
          </cell>
          <cell r="B166">
            <v>6</v>
          </cell>
          <cell r="C166">
            <v>42524</v>
          </cell>
          <cell r="D166">
            <v>1392296.0399999991</v>
          </cell>
          <cell r="E166">
            <v>0</v>
          </cell>
          <cell r="F166">
            <v>0</v>
          </cell>
          <cell r="G166">
            <v>0</v>
          </cell>
          <cell r="H166">
            <v>562</v>
          </cell>
          <cell r="I166">
            <v>562</v>
          </cell>
          <cell r="J166">
            <v>1391734.0399999991</v>
          </cell>
        </row>
        <row r="167">
          <cell r="A167">
            <v>42525</v>
          </cell>
          <cell r="B167">
            <v>6</v>
          </cell>
          <cell r="C167">
            <v>42525</v>
          </cell>
          <cell r="D167">
            <v>1391734.0399999991</v>
          </cell>
          <cell r="E167">
            <v>0</v>
          </cell>
          <cell r="F167">
            <v>0</v>
          </cell>
          <cell r="G167">
            <v>0</v>
          </cell>
          <cell r="H167">
            <v>1514</v>
          </cell>
          <cell r="I167">
            <v>1514</v>
          </cell>
          <cell r="J167">
            <v>1390220.0399999991</v>
          </cell>
        </row>
        <row r="168">
          <cell r="A168">
            <v>42526</v>
          </cell>
          <cell r="B168">
            <v>6</v>
          </cell>
          <cell r="C168">
            <v>42526</v>
          </cell>
          <cell r="D168">
            <v>1390220.0399999991</v>
          </cell>
          <cell r="E168">
            <v>0</v>
          </cell>
          <cell r="F168">
            <v>0</v>
          </cell>
          <cell r="G168">
            <v>0</v>
          </cell>
          <cell r="H168">
            <v>1412</v>
          </cell>
          <cell r="I168">
            <v>1412</v>
          </cell>
          <cell r="J168">
            <v>1388808.0399999991</v>
          </cell>
        </row>
        <row r="169">
          <cell r="A169">
            <v>42527</v>
          </cell>
          <cell r="B169">
            <v>6</v>
          </cell>
          <cell r="C169">
            <v>42527</v>
          </cell>
          <cell r="D169">
            <v>1388808.0399999991</v>
          </cell>
          <cell r="E169">
            <v>0</v>
          </cell>
          <cell r="F169">
            <v>0</v>
          </cell>
          <cell r="G169">
            <v>0</v>
          </cell>
          <cell r="H169">
            <v>1225</v>
          </cell>
          <cell r="I169">
            <v>1225</v>
          </cell>
          <cell r="J169">
            <v>1387583.0399999991</v>
          </cell>
        </row>
        <row r="170">
          <cell r="A170">
            <v>42528</v>
          </cell>
          <cell r="B170">
            <v>6</v>
          </cell>
          <cell r="C170">
            <v>42528</v>
          </cell>
          <cell r="D170">
            <v>1387583.0399999991</v>
          </cell>
          <cell r="E170">
            <v>0</v>
          </cell>
          <cell r="F170">
            <v>0</v>
          </cell>
          <cell r="G170">
            <v>0</v>
          </cell>
          <cell r="H170">
            <v>1268</v>
          </cell>
          <cell r="I170">
            <v>1268</v>
          </cell>
          <cell r="J170">
            <v>1386315.0399999991</v>
          </cell>
        </row>
        <row r="171">
          <cell r="A171">
            <v>42529</v>
          </cell>
          <cell r="B171">
            <v>6</v>
          </cell>
          <cell r="C171">
            <v>42529</v>
          </cell>
          <cell r="D171">
            <v>1386315.0399999991</v>
          </cell>
          <cell r="E171">
            <v>0</v>
          </cell>
          <cell r="F171">
            <v>0</v>
          </cell>
          <cell r="G171">
            <v>0</v>
          </cell>
          <cell r="H171">
            <v>1519</v>
          </cell>
          <cell r="I171">
            <v>1519</v>
          </cell>
          <cell r="J171">
            <v>1384796.0399999991</v>
          </cell>
        </row>
        <row r="172">
          <cell r="A172">
            <v>42530</v>
          </cell>
          <cell r="B172">
            <v>6</v>
          </cell>
          <cell r="C172">
            <v>42530</v>
          </cell>
          <cell r="D172">
            <v>1384796.0399999991</v>
          </cell>
          <cell r="E172">
            <v>96000</v>
          </cell>
          <cell r="F172">
            <v>0</v>
          </cell>
          <cell r="G172">
            <v>0</v>
          </cell>
          <cell r="H172">
            <v>529</v>
          </cell>
          <cell r="I172">
            <v>529</v>
          </cell>
          <cell r="J172">
            <v>1480267.0399999991</v>
          </cell>
        </row>
        <row r="173">
          <cell r="A173">
            <v>42531</v>
          </cell>
          <cell r="B173">
            <v>6</v>
          </cell>
          <cell r="C173">
            <v>42531</v>
          </cell>
          <cell r="D173">
            <v>1480267.0399999991</v>
          </cell>
          <cell r="E173">
            <v>96000</v>
          </cell>
          <cell r="F173">
            <v>0</v>
          </cell>
          <cell r="G173">
            <v>0</v>
          </cell>
          <cell r="H173">
            <v>1676</v>
          </cell>
          <cell r="I173">
            <v>1676</v>
          </cell>
          <cell r="J173">
            <v>1574591.0399999991</v>
          </cell>
        </row>
        <row r="174">
          <cell r="A174">
            <v>42532</v>
          </cell>
          <cell r="B174">
            <v>6</v>
          </cell>
          <cell r="C174">
            <v>42532</v>
          </cell>
          <cell r="D174">
            <v>1574591.0399999991</v>
          </cell>
          <cell r="E174">
            <v>0</v>
          </cell>
          <cell r="F174">
            <v>0</v>
          </cell>
          <cell r="G174">
            <v>0</v>
          </cell>
          <cell r="H174">
            <v>1397</v>
          </cell>
          <cell r="I174">
            <v>1397</v>
          </cell>
          <cell r="J174">
            <v>1573194.0399999991</v>
          </cell>
        </row>
        <row r="175">
          <cell r="A175">
            <v>42533</v>
          </cell>
          <cell r="B175">
            <v>6</v>
          </cell>
          <cell r="C175">
            <v>42533</v>
          </cell>
          <cell r="D175">
            <v>1573194.0399999991</v>
          </cell>
          <cell r="E175">
            <v>0</v>
          </cell>
          <cell r="F175">
            <v>0</v>
          </cell>
          <cell r="G175">
            <v>0</v>
          </cell>
          <cell r="H175">
            <v>939</v>
          </cell>
          <cell r="I175">
            <v>939</v>
          </cell>
          <cell r="J175">
            <v>1572255.0399999991</v>
          </cell>
        </row>
        <row r="176">
          <cell r="A176">
            <v>42534</v>
          </cell>
          <cell r="B176">
            <v>6</v>
          </cell>
          <cell r="C176">
            <v>42534</v>
          </cell>
          <cell r="D176">
            <v>1572255.0399999991</v>
          </cell>
          <cell r="E176">
            <v>64000</v>
          </cell>
          <cell r="F176">
            <v>0</v>
          </cell>
          <cell r="G176">
            <v>0</v>
          </cell>
          <cell r="H176">
            <v>1394</v>
          </cell>
          <cell r="I176">
            <v>1394</v>
          </cell>
          <cell r="J176">
            <v>1634861.0399999991</v>
          </cell>
        </row>
        <row r="177">
          <cell r="A177">
            <v>42535</v>
          </cell>
          <cell r="B177">
            <v>6</v>
          </cell>
          <cell r="C177">
            <v>42535</v>
          </cell>
          <cell r="D177">
            <v>1634861.0399999991</v>
          </cell>
          <cell r="E177">
            <v>0</v>
          </cell>
          <cell r="F177">
            <v>0</v>
          </cell>
          <cell r="G177">
            <v>0</v>
          </cell>
          <cell r="H177">
            <v>1379</v>
          </cell>
          <cell r="I177">
            <v>1379</v>
          </cell>
          <cell r="J177">
            <v>1633482.0399999991</v>
          </cell>
        </row>
        <row r="178">
          <cell r="A178">
            <v>42536</v>
          </cell>
          <cell r="B178">
            <v>6</v>
          </cell>
          <cell r="C178">
            <v>42536</v>
          </cell>
          <cell r="D178">
            <v>1633482.0399999991</v>
          </cell>
          <cell r="E178">
            <v>0</v>
          </cell>
          <cell r="F178">
            <v>0</v>
          </cell>
          <cell r="G178">
            <v>0</v>
          </cell>
          <cell r="H178">
            <v>1289</v>
          </cell>
          <cell r="I178">
            <v>1289</v>
          </cell>
          <cell r="J178">
            <v>1632193.0399999991</v>
          </cell>
        </row>
        <row r="179">
          <cell r="A179">
            <v>42537</v>
          </cell>
          <cell r="B179">
            <v>6</v>
          </cell>
          <cell r="C179">
            <v>42537</v>
          </cell>
          <cell r="D179">
            <v>1632193.0399999991</v>
          </cell>
          <cell r="E179">
            <v>32000</v>
          </cell>
          <cell r="F179">
            <v>0</v>
          </cell>
          <cell r="G179">
            <v>0</v>
          </cell>
          <cell r="H179">
            <v>1088</v>
          </cell>
          <cell r="I179">
            <v>1088</v>
          </cell>
          <cell r="J179">
            <v>1663105.0399999991</v>
          </cell>
        </row>
        <row r="180">
          <cell r="A180">
            <v>42538</v>
          </cell>
          <cell r="B180">
            <v>6</v>
          </cell>
          <cell r="C180">
            <v>42538</v>
          </cell>
          <cell r="D180">
            <v>1663105.0399999991</v>
          </cell>
          <cell r="E180">
            <v>32000</v>
          </cell>
          <cell r="F180">
            <v>0</v>
          </cell>
          <cell r="G180">
            <v>0</v>
          </cell>
          <cell r="H180">
            <v>951</v>
          </cell>
          <cell r="I180">
            <v>951</v>
          </cell>
          <cell r="J180">
            <v>1694154.0399999991</v>
          </cell>
        </row>
        <row r="181">
          <cell r="A181">
            <v>42539</v>
          </cell>
          <cell r="B181">
            <v>6</v>
          </cell>
          <cell r="C181">
            <v>42539</v>
          </cell>
          <cell r="D181">
            <v>1694154.0399999991</v>
          </cell>
          <cell r="E181">
            <v>0</v>
          </cell>
          <cell r="F181">
            <v>0</v>
          </cell>
          <cell r="G181">
            <v>0</v>
          </cell>
          <cell r="H181">
            <v>728</v>
          </cell>
          <cell r="I181">
            <v>728</v>
          </cell>
          <cell r="J181">
            <v>1693426.0399999991</v>
          </cell>
        </row>
        <row r="182">
          <cell r="A182">
            <v>42540</v>
          </cell>
          <cell r="B182">
            <v>6</v>
          </cell>
          <cell r="C182">
            <v>42540</v>
          </cell>
          <cell r="D182">
            <v>1693426.0399999991</v>
          </cell>
          <cell r="E182">
            <v>0</v>
          </cell>
          <cell r="F182">
            <v>0</v>
          </cell>
          <cell r="G182">
            <v>0</v>
          </cell>
          <cell r="H182">
            <v>606</v>
          </cell>
          <cell r="I182">
            <v>606</v>
          </cell>
          <cell r="J182">
            <v>1692820.0399999991</v>
          </cell>
        </row>
        <row r="183">
          <cell r="A183">
            <v>42541</v>
          </cell>
          <cell r="B183">
            <v>6</v>
          </cell>
          <cell r="C183">
            <v>42541</v>
          </cell>
          <cell r="D183">
            <v>1692820.0399999991</v>
          </cell>
          <cell r="E183">
            <v>0</v>
          </cell>
          <cell r="F183">
            <v>0</v>
          </cell>
          <cell r="G183">
            <v>0</v>
          </cell>
          <cell r="H183">
            <v>1176</v>
          </cell>
          <cell r="I183">
            <v>1176</v>
          </cell>
          <cell r="J183">
            <v>1691644.0399999991</v>
          </cell>
        </row>
        <row r="184">
          <cell r="A184">
            <v>42542</v>
          </cell>
          <cell r="B184">
            <v>6</v>
          </cell>
          <cell r="C184">
            <v>42542</v>
          </cell>
          <cell r="D184">
            <v>1691644.0399999991</v>
          </cell>
          <cell r="E184">
            <v>0</v>
          </cell>
          <cell r="F184">
            <v>0</v>
          </cell>
          <cell r="G184">
            <v>0</v>
          </cell>
          <cell r="H184">
            <v>779</v>
          </cell>
          <cell r="I184">
            <v>779</v>
          </cell>
          <cell r="J184">
            <v>1690865.0399999991</v>
          </cell>
        </row>
        <row r="185">
          <cell r="A185">
            <v>42543</v>
          </cell>
          <cell r="B185">
            <v>6</v>
          </cell>
          <cell r="C185">
            <v>42543</v>
          </cell>
          <cell r="D185">
            <v>1690865.0399999991</v>
          </cell>
          <cell r="E185">
            <v>0</v>
          </cell>
          <cell r="F185">
            <v>0</v>
          </cell>
          <cell r="G185">
            <v>0</v>
          </cell>
          <cell r="H185">
            <v>1654</v>
          </cell>
          <cell r="I185">
            <v>1654</v>
          </cell>
          <cell r="J185">
            <v>1689211.0399999991</v>
          </cell>
        </row>
        <row r="186">
          <cell r="A186">
            <v>42544</v>
          </cell>
          <cell r="B186">
            <v>6</v>
          </cell>
          <cell r="C186">
            <v>42544</v>
          </cell>
          <cell r="D186">
            <v>1689211.0399999991</v>
          </cell>
          <cell r="E186">
            <v>0</v>
          </cell>
          <cell r="F186">
            <v>0</v>
          </cell>
          <cell r="G186">
            <v>0</v>
          </cell>
          <cell r="H186">
            <v>1733</v>
          </cell>
          <cell r="I186">
            <v>1733</v>
          </cell>
          <cell r="J186">
            <v>1687478.0399999991</v>
          </cell>
        </row>
        <row r="187">
          <cell r="A187">
            <v>42545</v>
          </cell>
          <cell r="B187">
            <v>6</v>
          </cell>
          <cell r="C187">
            <v>42545</v>
          </cell>
          <cell r="D187">
            <v>1687478.0399999991</v>
          </cell>
          <cell r="E187">
            <v>0</v>
          </cell>
          <cell r="F187">
            <v>0</v>
          </cell>
          <cell r="G187">
            <v>0</v>
          </cell>
          <cell r="H187">
            <v>913</v>
          </cell>
          <cell r="I187">
            <v>913</v>
          </cell>
          <cell r="J187">
            <v>1686565.0399999991</v>
          </cell>
        </row>
        <row r="188">
          <cell r="A188">
            <v>42546</v>
          </cell>
          <cell r="B188">
            <v>6</v>
          </cell>
          <cell r="C188">
            <v>42546</v>
          </cell>
          <cell r="D188">
            <v>1686565.0399999991</v>
          </cell>
          <cell r="E188">
            <v>32000</v>
          </cell>
          <cell r="F188">
            <v>0</v>
          </cell>
          <cell r="G188">
            <v>0</v>
          </cell>
          <cell r="H188">
            <v>1426</v>
          </cell>
          <cell r="I188">
            <v>1426</v>
          </cell>
          <cell r="J188">
            <v>1717139.0399999991</v>
          </cell>
        </row>
        <row r="189">
          <cell r="A189">
            <v>42547</v>
          </cell>
          <cell r="B189">
            <v>6</v>
          </cell>
          <cell r="C189">
            <v>42547</v>
          </cell>
          <cell r="D189">
            <v>1717139.0399999991</v>
          </cell>
          <cell r="E189">
            <v>0</v>
          </cell>
          <cell r="F189">
            <v>0</v>
          </cell>
          <cell r="G189">
            <v>0</v>
          </cell>
          <cell r="H189">
            <v>714</v>
          </cell>
          <cell r="I189">
            <v>714</v>
          </cell>
          <cell r="J189">
            <v>1716425.0399999991</v>
          </cell>
        </row>
        <row r="190">
          <cell r="A190">
            <v>42548</v>
          </cell>
          <cell r="B190">
            <v>6</v>
          </cell>
          <cell r="C190">
            <v>42548</v>
          </cell>
          <cell r="D190">
            <v>1716425.0399999991</v>
          </cell>
          <cell r="E190">
            <v>48000</v>
          </cell>
          <cell r="F190">
            <v>0</v>
          </cell>
          <cell r="G190">
            <v>0</v>
          </cell>
          <cell r="H190">
            <v>1159</v>
          </cell>
          <cell r="I190">
            <v>1159</v>
          </cell>
          <cell r="J190">
            <v>1763266.0399999991</v>
          </cell>
        </row>
        <row r="191">
          <cell r="A191">
            <v>42549</v>
          </cell>
          <cell r="B191">
            <v>6</v>
          </cell>
          <cell r="C191">
            <v>42549</v>
          </cell>
          <cell r="D191">
            <v>1763266.0399999991</v>
          </cell>
          <cell r="E191">
            <v>32000</v>
          </cell>
          <cell r="F191">
            <v>0</v>
          </cell>
          <cell r="G191">
            <v>0</v>
          </cell>
          <cell r="H191">
            <v>869</v>
          </cell>
          <cell r="I191">
            <v>869</v>
          </cell>
          <cell r="J191">
            <v>1794397.0399999991</v>
          </cell>
        </row>
        <row r="192">
          <cell r="A192">
            <v>42550</v>
          </cell>
          <cell r="B192">
            <v>6</v>
          </cell>
          <cell r="C192">
            <v>42550</v>
          </cell>
          <cell r="D192">
            <v>1794397.0399999991</v>
          </cell>
          <cell r="E192">
            <v>64000</v>
          </cell>
          <cell r="F192">
            <v>0</v>
          </cell>
          <cell r="G192">
            <v>0</v>
          </cell>
          <cell r="H192">
            <v>1277</v>
          </cell>
          <cell r="I192">
            <v>1277</v>
          </cell>
          <cell r="J192">
            <v>1857120.0399999991</v>
          </cell>
        </row>
        <row r="193">
          <cell r="A193">
            <v>42551</v>
          </cell>
          <cell r="B193">
            <v>6</v>
          </cell>
          <cell r="C193">
            <v>42551</v>
          </cell>
          <cell r="D193">
            <v>1857120.0399999991</v>
          </cell>
          <cell r="E193">
            <v>0</v>
          </cell>
          <cell r="F193" t="str">
            <v/>
          </cell>
          <cell r="G193" t="str">
            <v/>
          </cell>
          <cell r="H193" t="str">
            <v/>
          </cell>
          <cell r="I193" t="str">
            <v/>
          </cell>
          <cell r="J193" t="str">
            <v/>
          </cell>
        </row>
        <row r="194">
          <cell r="A194">
            <v>42552</v>
          </cell>
          <cell r="B194">
            <v>7</v>
          </cell>
          <cell r="C194">
            <v>42552</v>
          </cell>
          <cell r="D194" t="str">
            <v/>
          </cell>
          <cell r="E194">
            <v>0</v>
          </cell>
          <cell r="F194" t="str">
            <v/>
          </cell>
          <cell r="G194" t="str">
            <v/>
          </cell>
          <cell r="H194" t="str">
            <v/>
          </cell>
          <cell r="I194" t="str">
            <v/>
          </cell>
          <cell r="J194" t="str">
            <v/>
          </cell>
        </row>
        <row r="195">
          <cell r="A195">
            <v>42553</v>
          </cell>
          <cell r="B195">
            <v>7</v>
          </cell>
          <cell r="C195">
            <v>42553</v>
          </cell>
          <cell r="D195" t="str">
            <v/>
          </cell>
          <cell r="E195">
            <v>0</v>
          </cell>
          <cell r="F195" t="str">
            <v/>
          </cell>
          <cell r="G195" t="str">
            <v/>
          </cell>
          <cell r="H195" t="str">
            <v/>
          </cell>
          <cell r="I195" t="str">
            <v/>
          </cell>
          <cell r="J195" t="str">
            <v/>
          </cell>
        </row>
        <row r="196">
          <cell r="A196">
            <v>42554</v>
          </cell>
          <cell r="B196">
            <v>7</v>
          </cell>
          <cell r="C196">
            <v>42554</v>
          </cell>
          <cell r="D196" t="str">
            <v/>
          </cell>
          <cell r="E196">
            <v>0</v>
          </cell>
          <cell r="F196" t="str">
            <v/>
          </cell>
          <cell r="G196" t="str">
            <v/>
          </cell>
          <cell r="H196" t="str">
            <v/>
          </cell>
          <cell r="I196" t="str">
            <v/>
          </cell>
          <cell r="J196" t="str">
            <v/>
          </cell>
        </row>
        <row r="197">
          <cell r="A197">
            <v>42555</v>
          </cell>
          <cell r="B197">
            <v>7</v>
          </cell>
          <cell r="C197">
            <v>42555</v>
          </cell>
          <cell r="D197" t="str">
            <v/>
          </cell>
          <cell r="E197">
            <v>0</v>
          </cell>
          <cell r="F197" t="str">
            <v/>
          </cell>
          <cell r="G197" t="str">
            <v/>
          </cell>
          <cell r="H197" t="str">
            <v/>
          </cell>
          <cell r="I197" t="str">
            <v/>
          </cell>
          <cell r="J197" t="str">
            <v/>
          </cell>
        </row>
        <row r="198">
          <cell r="A198">
            <v>42556</v>
          </cell>
          <cell r="B198">
            <v>7</v>
          </cell>
          <cell r="C198">
            <v>42556</v>
          </cell>
          <cell r="D198" t="str">
            <v/>
          </cell>
          <cell r="E198">
            <v>0</v>
          </cell>
          <cell r="F198" t="str">
            <v/>
          </cell>
          <cell r="G198" t="str">
            <v/>
          </cell>
          <cell r="H198" t="str">
            <v/>
          </cell>
          <cell r="I198" t="str">
            <v/>
          </cell>
          <cell r="J198" t="str">
            <v/>
          </cell>
        </row>
        <row r="199">
          <cell r="A199">
            <v>42557</v>
          </cell>
          <cell r="B199">
            <v>7</v>
          </cell>
          <cell r="C199">
            <v>42557</v>
          </cell>
          <cell r="D199" t="str">
            <v/>
          </cell>
          <cell r="E199">
            <v>0</v>
          </cell>
          <cell r="F199" t="str">
            <v/>
          </cell>
          <cell r="G199" t="str">
            <v/>
          </cell>
          <cell r="H199" t="str">
            <v/>
          </cell>
          <cell r="I199" t="str">
            <v/>
          </cell>
          <cell r="J199" t="str">
            <v/>
          </cell>
        </row>
        <row r="200">
          <cell r="A200">
            <v>42558</v>
          </cell>
          <cell r="B200">
            <v>7</v>
          </cell>
          <cell r="C200">
            <v>42558</v>
          </cell>
          <cell r="D200" t="str">
            <v/>
          </cell>
          <cell r="E200">
            <v>0</v>
          </cell>
          <cell r="F200" t="str">
            <v/>
          </cell>
          <cell r="G200" t="str">
            <v/>
          </cell>
          <cell r="H200" t="str">
            <v/>
          </cell>
          <cell r="I200" t="str">
            <v/>
          </cell>
          <cell r="J200" t="str">
            <v/>
          </cell>
        </row>
        <row r="201">
          <cell r="A201">
            <v>42559</v>
          </cell>
          <cell r="B201">
            <v>7</v>
          </cell>
          <cell r="C201">
            <v>42559</v>
          </cell>
          <cell r="D201" t="str">
            <v/>
          </cell>
          <cell r="E201">
            <v>0</v>
          </cell>
          <cell r="F201" t="str">
            <v/>
          </cell>
          <cell r="G201" t="str">
            <v/>
          </cell>
          <cell r="H201" t="str">
            <v/>
          </cell>
          <cell r="I201" t="str">
            <v/>
          </cell>
          <cell r="J201" t="str">
            <v/>
          </cell>
        </row>
        <row r="202">
          <cell r="A202">
            <v>42560</v>
          </cell>
          <cell r="B202">
            <v>7</v>
          </cell>
          <cell r="C202">
            <v>42560</v>
          </cell>
          <cell r="D202" t="str">
            <v/>
          </cell>
          <cell r="E202">
            <v>0</v>
          </cell>
          <cell r="F202" t="str">
            <v/>
          </cell>
          <cell r="G202" t="str">
            <v/>
          </cell>
          <cell r="H202" t="str">
            <v/>
          </cell>
          <cell r="I202" t="str">
            <v/>
          </cell>
          <cell r="J202" t="str">
            <v/>
          </cell>
        </row>
        <row r="203">
          <cell r="A203">
            <v>42561</v>
          </cell>
          <cell r="B203">
            <v>7</v>
          </cell>
          <cell r="C203">
            <v>42561</v>
          </cell>
          <cell r="D203" t="str">
            <v/>
          </cell>
          <cell r="E203">
            <v>0</v>
          </cell>
          <cell r="F203" t="str">
            <v/>
          </cell>
          <cell r="G203" t="str">
            <v/>
          </cell>
          <cell r="H203" t="str">
            <v/>
          </cell>
          <cell r="I203" t="str">
            <v/>
          </cell>
          <cell r="J203" t="str">
            <v/>
          </cell>
        </row>
        <row r="204">
          <cell r="A204">
            <v>42562</v>
          </cell>
          <cell r="B204">
            <v>7</v>
          </cell>
          <cell r="C204">
            <v>42562</v>
          </cell>
          <cell r="D204" t="str">
            <v/>
          </cell>
          <cell r="E204">
            <v>0</v>
          </cell>
          <cell r="F204" t="str">
            <v/>
          </cell>
          <cell r="G204" t="str">
            <v/>
          </cell>
          <cell r="H204" t="str">
            <v/>
          </cell>
          <cell r="I204" t="str">
            <v/>
          </cell>
          <cell r="J204" t="str">
            <v/>
          </cell>
        </row>
        <row r="205">
          <cell r="A205">
            <v>42563</v>
          </cell>
          <cell r="B205">
            <v>7</v>
          </cell>
          <cell r="C205">
            <v>42563</v>
          </cell>
          <cell r="D205" t="str">
            <v/>
          </cell>
          <cell r="E205">
            <v>0</v>
          </cell>
          <cell r="F205" t="str">
            <v/>
          </cell>
          <cell r="G205" t="str">
            <v/>
          </cell>
          <cell r="H205" t="str">
            <v/>
          </cell>
          <cell r="I205" t="str">
            <v/>
          </cell>
          <cell r="J205" t="str">
            <v/>
          </cell>
        </row>
        <row r="206">
          <cell r="A206">
            <v>42564</v>
          </cell>
          <cell r="B206">
            <v>7</v>
          </cell>
          <cell r="C206">
            <v>42564</v>
          </cell>
          <cell r="D206" t="str">
            <v/>
          </cell>
          <cell r="E206">
            <v>0</v>
          </cell>
          <cell r="F206" t="str">
            <v/>
          </cell>
          <cell r="G206" t="str">
            <v/>
          </cell>
          <cell r="H206" t="str">
            <v/>
          </cell>
          <cell r="I206" t="str">
            <v/>
          </cell>
          <cell r="J206" t="str">
            <v/>
          </cell>
        </row>
        <row r="207">
          <cell r="A207">
            <v>42565</v>
          </cell>
          <cell r="B207">
            <v>7</v>
          </cell>
          <cell r="C207">
            <v>42565</v>
          </cell>
          <cell r="D207" t="str">
            <v/>
          </cell>
          <cell r="E207">
            <v>0</v>
          </cell>
          <cell r="F207" t="str">
            <v/>
          </cell>
          <cell r="G207" t="str">
            <v/>
          </cell>
          <cell r="H207" t="str">
            <v/>
          </cell>
          <cell r="I207" t="str">
            <v/>
          </cell>
          <cell r="J207" t="str">
            <v/>
          </cell>
        </row>
        <row r="208">
          <cell r="A208">
            <v>42566</v>
          </cell>
          <cell r="B208">
            <v>7</v>
          </cell>
          <cell r="C208">
            <v>42566</v>
          </cell>
          <cell r="D208" t="str">
            <v/>
          </cell>
          <cell r="E208">
            <v>0</v>
          </cell>
          <cell r="F208" t="str">
            <v/>
          </cell>
          <cell r="G208" t="str">
            <v/>
          </cell>
          <cell r="H208" t="str">
            <v/>
          </cell>
          <cell r="I208" t="str">
            <v/>
          </cell>
          <cell r="J208" t="str">
            <v/>
          </cell>
        </row>
        <row r="209">
          <cell r="A209">
            <v>42567</v>
          </cell>
          <cell r="B209">
            <v>7</v>
          </cell>
          <cell r="C209">
            <v>42567</v>
          </cell>
          <cell r="D209" t="str">
            <v/>
          </cell>
          <cell r="E209">
            <v>0</v>
          </cell>
          <cell r="F209" t="str">
            <v/>
          </cell>
          <cell r="G209" t="str">
            <v/>
          </cell>
          <cell r="H209" t="str">
            <v/>
          </cell>
          <cell r="I209" t="str">
            <v/>
          </cell>
          <cell r="J209" t="str">
            <v/>
          </cell>
        </row>
        <row r="210">
          <cell r="A210">
            <v>42568</v>
          </cell>
          <cell r="B210">
            <v>7</v>
          </cell>
          <cell r="C210">
            <v>42568</v>
          </cell>
          <cell r="D210" t="str">
            <v/>
          </cell>
          <cell r="E210">
            <v>0</v>
          </cell>
          <cell r="F210" t="str">
            <v/>
          </cell>
          <cell r="G210" t="str">
            <v/>
          </cell>
          <cell r="H210" t="str">
            <v/>
          </cell>
          <cell r="I210" t="str">
            <v/>
          </cell>
          <cell r="J210" t="str">
            <v/>
          </cell>
        </row>
        <row r="211">
          <cell r="A211">
            <v>42569</v>
          </cell>
          <cell r="B211">
            <v>7</v>
          </cell>
          <cell r="C211">
            <v>42569</v>
          </cell>
          <cell r="D211" t="str">
            <v/>
          </cell>
          <cell r="E211">
            <v>0</v>
          </cell>
          <cell r="F211" t="str">
            <v/>
          </cell>
          <cell r="G211" t="str">
            <v/>
          </cell>
          <cell r="H211" t="str">
            <v/>
          </cell>
          <cell r="I211" t="str">
            <v/>
          </cell>
          <cell r="J211" t="str">
            <v/>
          </cell>
        </row>
        <row r="212">
          <cell r="A212">
            <v>42570</v>
          </cell>
          <cell r="B212">
            <v>7</v>
          </cell>
          <cell r="C212">
            <v>42570</v>
          </cell>
          <cell r="D212" t="str">
            <v/>
          </cell>
          <cell r="E212">
            <v>0</v>
          </cell>
          <cell r="F212" t="str">
            <v/>
          </cell>
          <cell r="G212" t="str">
            <v/>
          </cell>
          <cell r="H212" t="str">
            <v/>
          </cell>
          <cell r="I212" t="str">
            <v/>
          </cell>
          <cell r="J212" t="str">
            <v/>
          </cell>
        </row>
        <row r="213">
          <cell r="A213">
            <v>42571</v>
          </cell>
          <cell r="B213">
            <v>7</v>
          </cell>
          <cell r="C213">
            <v>42571</v>
          </cell>
          <cell r="D213" t="str">
            <v/>
          </cell>
          <cell r="E213">
            <v>0</v>
          </cell>
          <cell r="F213" t="str">
            <v/>
          </cell>
          <cell r="G213" t="str">
            <v/>
          </cell>
          <cell r="H213" t="str">
            <v/>
          </cell>
          <cell r="I213" t="str">
            <v/>
          </cell>
          <cell r="J213" t="str">
            <v/>
          </cell>
        </row>
        <row r="214">
          <cell r="A214">
            <v>42572</v>
          </cell>
          <cell r="B214">
            <v>7</v>
          </cell>
          <cell r="C214">
            <v>42572</v>
          </cell>
          <cell r="D214" t="str">
            <v/>
          </cell>
          <cell r="E214">
            <v>0</v>
          </cell>
          <cell r="F214" t="str">
            <v/>
          </cell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</row>
        <row r="215">
          <cell r="A215">
            <v>42573</v>
          </cell>
          <cell r="B215">
            <v>7</v>
          </cell>
          <cell r="C215">
            <v>42573</v>
          </cell>
          <cell r="D215" t="str">
            <v/>
          </cell>
          <cell r="E215">
            <v>0</v>
          </cell>
          <cell r="F215" t="str">
            <v/>
          </cell>
          <cell r="G215" t="str">
            <v/>
          </cell>
          <cell r="H215" t="str">
            <v/>
          </cell>
          <cell r="I215" t="str">
            <v/>
          </cell>
          <cell r="J215" t="str">
            <v/>
          </cell>
        </row>
        <row r="216">
          <cell r="A216">
            <v>42574</v>
          </cell>
          <cell r="B216">
            <v>7</v>
          </cell>
          <cell r="C216">
            <v>42574</v>
          </cell>
          <cell r="D216" t="str">
            <v/>
          </cell>
          <cell r="E216">
            <v>0</v>
          </cell>
          <cell r="F216" t="str">
            <v/>
          </cell>
          <cell r="G216" t="str">
            <v/>
          </cell>
          <cell r="H216" t="str">
            <v/>
          </cell>
          <cell r="I216" t="str">
            <v/>
          </cell>
          <cell r="J216" t="str">
            <v/>
          </cell>
        </row>
        <row r="217">
          <cell r="A217">
            <v>42575</v>
          </cell>
          <cell r="B217">
            <v>7</v>
          </cell>
          <cell r="C217">
            <v>42575</v>
          </cell>
          <cell r="D217" t="str">
            <v/>
          </cell>
          <cell r="E217">
            <v>0</v>
          </cell>
          <cell r="F217" t="str">
            <v/>
          </cell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</row>
        <row r="218">
          <cell r="A218">
            <v>42576</v>
          </cell>
          <cell r="B218">
            <v>7</v>
          </cell>
          <cell r="C218">
            <v>42576</v>
          </cell>
          <cell r="D218" t="str">
            <v/>
          </cell>
          <cell r="E218">
            <v>0</v>
          </cell>
          <cell r="F218" t="str">
            <v/>
          </cell>
          <cell r="G218" t="str">
            <v/>
          </cell>
          <cell r="H218" t="str">
            <v/>
          </cell>
          <cell r="I218" t="str">
            <v/>
          </cell>
          <cell r="J218" t="str">
            <v/>
          </cell>
        </row>
        <row r="219">
          <cell r="A219">
            <v>42577</v>
          </cell>
          <cell r="B219">
            <v>7</v>
          </cell>
          <cell r="C219">
            <v>42577</v>
          </cell>
          <cell r="D219" t="str">
            <v/>
          </cell>
          <cell r="E219">
            <v>0</v>
          </cell>
          <cell r="F219" t="str">
            <v/>
          </cell>
          <cell r="G219" t="str">
            <v/>
          </cell>
          <cell r="H219" t="str">
            <v/>
          </cell>
          <cell r="I219" t="str">
            <v/>
          </cell>
          <cell r="J219" t="str">
            <v/>
          </cell>
        </row>
        <row r="220">
          <cell r="A220">
            <v>42578</v>
          </cell>
          <cell r="B220">
            <v>7</v>
          </cell>
          <cell r="C220">
            <v>42578</v>
          </cell>
          <cell r="D220" t="str">
            <v/>
          </cell>
          <cell r="E220">
            <v>0</v>
          </cell>
          <cell r="F220" t="str">
            <v/>
          </cell>
          <cell r="G220" t="str">
            <v/>
          </cell>
          <cell r="H220" t="str">
            <v/>
          </cell>
          <cell r="I220" t="str">
            <v/>
          </cell>
          <cell r="J220" t="str">
            <v/>
          </cell>
        </row>
        <row r="221">
          <cell r="A221">
            <v>42579</v>
          </cell>
          <cell r="B221">
            <v>7</v>
          </cell>
          <cell r="C221">
            <v>42579</v>
          </cell>
          <cell r="D221" t="str">
            <v/>
          </cell>
          <cell r="E221">
            <v>0</v>
          </cell>
          <cell r="F221" t="str">
            <v/>
          </cell>
          <cell r="G221" t="str">
            <v/>
          </cell>
          <cell r="H221" t="str">
            <v/>
          </cell>
          <cell r="I221" t="str">
            <v/>
          </cell>
          <cell r="J221" t="str">
            <v/>
          </cell>
        </row>
        <row r="222">
          <cell r="A222" t="str">
            <v/>
          </cell>
          <cell r="B222" t="str">
            <v/>
          </cell>
          <cell r="C222" t="str">
            <v/>
          </cell>
          <cell r="D222" t="str">
            <v/>
          </cell>
          <cell r="E222" t="str">
            <v/>
          </cell>
          <cell r="F222" t="str">
            <v/>
          </cell>
          <cell r="G222" t="str">
            <v/>
          </cell>
          <cell r="H222" t="str">
            <v/>
          </cell>
          <cell r="I222" t="str">
            <v/>
          </cell>
          <cell r="J222" t="str">
            <v/>
          </cell>
        </row>
        <row r="223">
          <cell r="A223" t="str">
            <v/>
          </cell>
          <cell r="B223" t="str">
            <v/>
          </cell>
          <cell r="C223" t="str">
            <v/>
          </cell>
          <cell r="D223" t="str">
            <v/>
          </cell>
          <cell r="E223" t="str">
            <v/>
          </cell>
          <cell r="F223" t="str">
            <v/>
          </cell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</row>
        <row r="224">
          <cell r="A224" t="str">
            <v/>
          </cell>
          <cell r="B224" t="str">
            <v/>
          </cell>
          <cell r="C224" t="str">
            <v/>
          </cell>
          <cell r="D224" t="str">
            <v/>
          </cell>
          <cell r="E224" t="str">
            <v/>
          </cell>
          <cell r="F224" t="str">
            <v/>
          </cell>
          <cell r="G224" t="str">
            <v/>
          </cell>
          <cell r="H224" t="str">
            <v/>
          </cell>
          <cell r="I224" t="str">
            <v/>
          </cell>
          <cell r="J224" t="str">
            <v/>
          </cell>
        </row>
        <row r="225">
          <cell r="A225" t="str">
            <v/>
          </cell>
          <cell r="B225" t="str">
            <v/>
          </cell>
          <cell r="C225" t="str">
            <v/>
          </cell>
          <cell r="D225" t="str">
            <v/>
          </cell>
          <cell r="E225" t="str">
            <v/>
          </cell>
          <cell r="F225" t="str">
            <v/>
          </cell>
          <cell r="G225" t="str">
            <v/>
          </cell>
          <cell r="H225" t="str">
            <v/>
          </cell>
          <cell r="I225" t="str">
            <v/>
          </cell>
          <cell r="J225" t="str">
            <v/>
          </cell>
        </row>
        <row r="226">
          <cell r="A226" t="str">
            <v/>
          </cell>
          <cell r="B226" t="str">
            <v/>
          </cell>
          <cell r="C226" t="str">
            <v/>
          </cell>
          <cell r="D226" t="str">
            <v/>
          </cell>
          <cell r="E226" t="str">
            <v/>
          </cell>
          <cell r="F226" t="str">
            <v/>
          </cell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</row>
        <row r="227">
          <cell r="A227" t="str">
            <v/>
          </cell>
          <cell r="B227" t="str">
            <v/>
          </cell>
          <cell r="C227" t="str">
            <v/>
          </cell>
          <cell r="D227" t="str">
            <v/>
          </cell>
          <cell r="E227" t="str">
            <v/>
          </cell>
          <cell r="F227" t="str">
            <v/>
          </cell>
          <cell r="G227" t="str">
            <v/>
          </cell>
          <cell r="H227" t="str">
            <v/>
          </cell>
          <cell r="I227" t="str">
            <v/>
          </cell>
          <cell r="J227" t="str">
            <v/>
          </cell>
        </row>
        <row r="228">
          <cell r="A228" t="str">
            <v/>
          </cell>
          <cell r="B228" t="str">
            <v/>
          </cell>
          <cell r="C228" t="str">
            <v/>
          </cell>
          <cell r="D228" t="str">
            <v/>
          </cell>
          <cell r="E228" t="str">
            <v/>
          </cell>
          <cell r="F228" t="str">
            <v/>
          </cell>
          <cell r="G228" t="str">
            <v/>
          </cell>
          <cell r="H228" t="str">
            <v/>
          </cell>
          <cell r="I228" t="str">
            <v/>
          </cell>
          <cell r="J228" t="str">
            <v/>
          </cell>
        </row>
        <row r="229">
          <cell r="A229" t="str">
            <v/>
          </cell>
          <cell r="B229" t="str">
            <v/>
          </cell>
          <cell r="C229" t="str">
            <v/>
          </cell>
          <cell r="D229" t="str">
            <v/>
          </cell>
          <cell r="E229" t="str">
            <v/>
          </cell>
          <cell r="F229" t="str">
            <v/>
          </cell>
          <cell r="G229" t="str">
            <v/>
          </cell>
          <cell r="H229" t="str">
            <v/>
          </cell>
          <cell r="I229" t="str">
            <v/>
          </cell>
          <cell r="J229" t="str">
            <v/>
          </cell>
        </row>
        <row r="230">
          <cell r="A230" t="str">
            <v/>
          </cell>
          <cell r="B230" t="str">
            <v/>
          </cell>
          <cell r="C230" t="str">
            <v/>
          </cell>
          <cell r="D230" t="str">
            <v/>
          </cell>
          <cell r="E230" t="str">
            <v/>
          </cell>
          <cell r="F230" t="str">
            <v/>
          </cell>
          <cell r="G230" t="str">
            <v/>
          </cell>
          <cell r="H230" t="str">
            <v/>
          </cell>
          <cell r="I230" t="str">
            <v/>
          </cell>
          <cell r="J230" t="str">
            <v/>
          </cell>
        </row>
        <row r="231">
          <cell r="A231" t="str">
            <v/>
          </cell>
          <cell r="B231" t="str">
            <v/>
          </cell>
          <cell r="C231" t="str">
            <v/>
          </cell>
          <cell r="D231" t="str">
            <v/>
          </cell>
          <cell r="E231" t="str">
            <v/>
          </cell>
          <cell r="F231" t="str">
            <v/>
          </cell>
          <cell r="G231" t="str">
            <v/>
          </cell>
          <cell r="H231" t="str">
            <v/>
          </cell>
          <cell r="I231" t="str">
            <v/>
          </cell>
          <cell r="J231" t="str">
            <v/>
          </cell>
        </row>
        <row r="232">
          <cell r="A232" t="str">
            <v/>
          </cell>
          <cell r="B232" t="str">
            <v/>
          </cell>
          <cell r="C232" t="str">
            <v/>
          </cell>
          <cell r="D232" t="str">
            <v/>
          </cell>
          <cell r="E232" t="str">
            <v/>
          </cell>
          <cell r="F232" t="str">
            <v/>
          </cell>
          <cell r="G232" t="str">
            <v/>
          </cell>
          <cell r="H232" t="str">
            <v/>
          </cell>
          <cell r="I232" t="str">
            <v/>
          </cell>
          <cell r="J232" t="str">
            <v/>
          </cell>
        </row>
        <row r="233">
          <cell r="A233" t="str">
            <v/>
          </cell>
          <cell r="B233" t="str">
            <v/>
          </cell>
          <cell r="C233" t="str">
            <v/>
          </cell>
          <cell r="D233" t="str">
            <v/>
          </cell>
          <cell r="E233" t="str">
            <v/>
          </cell>
          <cell r="F233" t="str">
            <v/>
          </cell>
          <cell r="G233" t="str">
            <v/>
          </cell>
          <cell r="H233" t="str">
            <v/>
          </cell>
          <cell r="I233" t="str">
            <v/>
          </cell>
          <cell r="J233" t="str">
            <v/>
          </cell>
        </row>
        <row r="234">
          <cell r="A234" t="str">
            <v/>
          </cell>
          <cell r="B234" t="str">
            <v/>
          </cell>
          <cell r="C234" t="str">
            <v/>
          </cell>
          <cell r="D234" t="str">
            <v/>
          </cell>
          <cell r="E234" t="str">
            <v/>
          </cell>
          <cell r="F234" t="str">
            <v/>
          </cell>
          <cell r="G234" t="str">
            <v/>
          </cell>
          <cell r="H234" t="str">
            <v/>
          </cell>
          <cell r="I234" t="str">
            <v/>
          </cell>
          <cell r="J234" t="str">
            <v/>
          </cell>
        </row>
        <row r="235">
          <cell r="A235" t="str">
            <v/>
          </cell>
          <cell r="B235" t="str">
            <v/>
          </cell>
          <cell r="C235" t="str">
            <v/>
          </cell>
          <cell r="D235" t="str">
            <v/>
          </cell>
          <cell r="E235" t="str">
            <v/>
          </cell>
          <cell r="F235" t="str">
            <v/>
          </cell>
          <cell r="G235" t="str">
            <v/>
          </cell>
          <cell r="H235" t="str">
            <v/>
          </cell>
          <cell r="I235" t="str">
            <v/>
          </cell>
          <cell r="J235" t="str">
            <v/>
          </cell>
        </row>
        <row r="236">
          <cell r="A236" t="str">
            <v/>
          </cell>
          <cell r="B236" t="str">
            <v/>
          </cell>
          <cell r="C236" t="str">
            <v/>
          </cell>
          <cell r="D236" t="str">
            <v/>
          </cell>
          <cell r="E236" t="str">
            <v/>
          </cell>
          <cell r="F236" t="str">
            <v/>
          </cell>
          <cell r="G236" t="str">
            <v/>
          </cell>
          <cell r="H236" t="str">
            <v/>
          </cell>
          <cell r="I236" t="str">
            <v/>
          </cell>
          <cell r="J236" t="str">
            <v/>
          </cell>
        </row>
        <row r="237">
          <cell r="A237" t="str">
            <v/>
          </cell>
          <cell r="B237" t="str">
            <v/>
          </cell>
          <cell r="C237" t="str">
            <v/>
          </cell>
          <cell r="D237" t="str">
            <v/>
          </cell>
          <cell r="E237" t="str">
            <v/>
          </cell>
          <cell r="F237" t="str">
            <v/>
          </cell>
          <cell r="G237" t="str">
            <v/>
          </cell>
          <cell r="H237" t="str">
            <v/>
          </cell>
          <cell r="I237" t="str">
            <v/>
          </cell>
          <cell r="J237" t="str">
            <v/>
          </cell>
        </row>
        <row r="238">
          <cell r="A238" t="str">
            <v/>
          </cell>
          <cell r="B238" t="str">
            <v/>
          </cell>
          <cell r="C238" t="str">
            <v/>
          </cell>
          <cell r="D238" t="str">
            <v/>
          </cell>
          <cell r="E238" t="str">
            <v/>
          </cell>
          <cell r="F238" t="str">
            <v/>
          </cell>
          <cell r="G238" t="str">
            <v/>
          </cell>
          <cell r="H238" t="str">
            <v/>
          </cell>
          <cell r="I238" t="str">
            <v/>
          </cell>
          <cell r="J238" t="str">
            <v/>
          </cell>
        </row>
        <row r="239">
          <cell r="A239" t="str">
            <v/>
          </cell>
          <cell r="B239" t="str">
            <v/>
          </cell>
          <cell r="C239" t="str">
            <v/>
          </cell>
          <cell r="D239" t="str">
            <v/>
          </cell>
          <cell r="E239" t="str">
            <v/>
          </cell>
          <cell r="F239" t="str">
            <v/>
          </cell>
          <cell r="G239" t="str">
            <v/>
          </cell>
          <cell r="H239" t="str">
            <v/>
          </cell>
          <cell r="I239" t="str">
            <v/>
          </cell>
          <cell r="J239" t="str">
            <v/>
          </cell>
        </row>
        <row r="240">
          <cell r="A240" t="str">
            <v/>
          </cell>
          <cell r="B240" t="str">
            <v/>
          </cell>
          <cell r="C240" t="str">
            <v/>
          </cell>
          <cell r="D240" t="str">
            <v/>
          </cell>
          <cell r="E240" t="str">
            <v/>
          </cell>
          <cell r="F240" t="str">
            <v/>
          </cell>
          <cell r="G240" t="str">
            <v/>
          </cell>
          <cell r="H240" t="str">
            <v/>
          </cell>
          <cell r="I240" t="str">
            <v/>
          </cell>
          <cell r="J240" t="str">
            <v/>
          </cell>
        </row>
        <row r="241">
          <cell r="A241" t="str">
            <v/>
          </cell>
          <cell r="B241" t="str">
            <v/>
          </cell>
          <cell r="C241" t="str">
            <v/>
          </cell>
          <cell r="D241" t="str">
            <v/>
          </cell>
          <cell r="E241" t="str">
            <v/>
          </cell>
          <cell r="F241" t="str">
            <v/>
          </cell>
          <cell r="G241" t="str">
            <v/>
          </cell>
          <cell r="H241" t="str">
            <v/>
          </cell>
          <cell r="I241" t="str">
            <v/>
          </cell>
          <cell r="J241" t="str">
            <v/>
          </cell>
        </row>
        <row r="242">
          <cell r="A242" t="str">
            <v/>
          </cell>
          <cell r="B242" t="str">
            <v/>
          </cell>
          <cell r="C242" t="str">
            <v/>
          </cell>
          <cell r="D242" t="str">
            <v/>
          </cell>
          <cell r="E242" t="str">
            <v/>
          </cell>
          <cell r="F242" t="str">
            <v/>
          </cell>
          <cell r="G242" t="str">
            <v/>
          </cell>
          <cell r="H242" t="str">
            <v/>
          </cell>
          <cell r="I242" t="str">
            <v/>
          </cell>
          <cell r="J242" t="str">
            <v/>
          </cell>
        </row>
        <row r="243">
          <cell r="A243" t="str">
            <v/>
          </cell>
          <cell r="B243" t="str">
            <v/>
          </cell>
          <cell r="C243" t="str">
            <v/>
          </cell>
          <cell r="D243" t="str">
            <v/>
          </cell>
          <cell r="E243" t="str">
            <v/>
          </cell>
          <cell r="F243" t="str">
            <v/>
          </cell>
          <cell r="G243" t="str">
            <v/>
          </cell>
          <cell r="H243" t="str">
            <v/>
          </cell>
          <cell r="I243" t="str">
            <v/>
          </cell>
          <cell r="J243" t="str">
            <v/>
          </cell>
        </row>
        <row r="244">
          <cell r="A244" t="str">
            <v/>
          </cell>
          <cell r="B244" t="str">
            <v/>
          </cell>
          <cell r="C244" t="str">
            <v/>
          </cell>
          <cell r="D244" t="str">
            <v/>
          </cell>
          <cell r="E244" t="str">
            <v/>
          </cell>
          <cell r="F244" t="str">
            <v/>
          </cell>
          <cell r="G244" t="str">
            <v/>
          </cell>
          <cell r="H244" t="str">
            <v/>
          </cell>
          <cell r="I244" t="str">
            <v/>
          </cell>
          <cell r="J244" t="str">
            <v/>
          </cell>
        </row>
        <row r="245">
          <cell r="A245" t="str">
            <v/>
          </cell>
          <cell r="B245" t="str">
            <v/>
          </cell>
          <cell r="C245" t="str">
            <v/>
          </cell>
          <cell r="D245" t="str">
            <v/>
          </cell>
          <cell r="E245" t="str">
            <v/>
          </cell>
          <cell r="F245" t="str">
            <v/>
          </cell>
          <cell r="G245" t="str">
            <v/>
          </cell>
          <cell r="H245" t="str">
            <v/>
          </cell>
          <cell r="I245" t="str">
            <v/>
          </cell>
          <cell r="J245" t="str">
            <v/>
          </cell>
        </row>
        <row r="246">
          <cell r="A246" t="str">
            <v/>
          </cell>
          <cell r="B246" t="str">
            <v/>
          </cell>
          <cell r="C246" t="str">
            <v/>
          </cell>
          <cell r="D246" t="str">
            <v/>
          </cell>
          <cell r="E246" t="str">
            <v/>
          </cell>
          <cell r="F246" t="str">
            <v/>
          </cell>
          <cell r="G246" t="str">
            <v/>
          </cell>
          <cell r="H246" t="str">
            <v/>
          </cell>
          <cell r="I246" t="str">
            <v/>
          </cell>
          <cell r="J246" t="str">
            <v/>
          </cell>
        </row>
        <row r="247">
          <cell r="A247" t="str">
            <v/>
          </cell>
          <cell r="B247" t="str">
            <v/>
          </cell>
          <cell r="C247" t="str">
            <v/>
          </cell>
          <cell r="D247" t="str">
            <v/>
          </cell>
          <cell r="E247" t="str">
            <v/>
          </cell>
          <cell r="F247" t="str">
            <v/>
          </cell>
          <cell r="G247" t="str">
            <v/>
          </cell>
          <cell r="H247" t="str">
            <v/>
          </cell>
          <cell r="I247" t="str">
            <v/>
          </cell>
          <cell r="J247" t="str">
            <v/>
          </cell>
        </row>
        <row r="248">
          <cell r="A248" t="str">
            <v/>
          </cell>
          <cell r="B248" t="str">
            <v/>
          </cell>
          <cell r="C248" t="str">
            <v/>
          </cell>
          <cell r="D248" t="str">
            <v/>
          </cell>
          <cell r="E248" t="str">
            <v/>
          </cell>
          <cell r="F248" t="str">
            <v/>
          </cell>
          <cell r="G248" t="str">
            <v/>
          </cell>
          <cell r="H248" t="str">
            <v/>
          </cell>
          <cell r="I248" t="str">
            <v/>
          </cell>
          <cell r="J248" t="str">
            <v/>
          </cell>
        </row>
        <row r="249">
          <cell r="A249" t="str">
            <v/>
          </cell>
          <cell r="B249" t="str">
            <v/>
          </cell>
          <cell r="C249" t="str">
            <v/>
          </cell>
          <cell r="D249" t="str">
            <v/>
          </cell>
          <cell r="E249" t="str">
            <v/>
          </cell>
          <cell r="F249" t="str">
            <v/>
          </cell>
          <cell r="G249" t="str">
            <v/>
          </cell>
          <cell r="H249" t="str">
            <v/>
          </cell>
          <cell r="I249" t="str">
            <v/>
          </cell>
          <cell r="J249" t="str">
            <v/>
          </cell>
        </row>
        <row r="250">
          <cell r="A250" t="str">
            <v/>
          </cell>
          <cell r="B250" t="str">
            <v/>
          </cell>
          <cell r="C250" t="str">
            <v/>
          </cell>
          <cell r="D250" t="str">
            <v/>
          </cell>
          <cell r="E250" t="str">
            <v/>
          </cell>
          <cell r="F250" t="str">
            <v/>
          </cell>
          <cell r="G250" t="str">
            <v/>
          </cell>
          <cell r="H250" t="str">
            <v/>
          </cell>
          <cell r="I250" t="str">
            <v/>
          </cell>
          <cell r="J250" t="str">
            <v/>
          </cell>
        </row>
        <row r="251">
          <cell r="A251" t="str">
            <v/>
          </cell>
          <cell r="B251" t="str">
            <v/>
          </cell>
          <cell r="C251" t="str">
            <v/>
          </cell>
          <cell r="D251" t="str">
            <v/>
          </cell>
          <cell r="E251" t="str">
            <v/>
          </cell>
          <cell r="F251" t="str">
            <v/>
          </cell>
          <cell r="G251" t="str">
            <v/>
          </cell>
          <cell r="H251" t="str">
            <v/>
          </cell>
          <cell r="I251" t="str">
            <v/>
          </cell>
          <cell r="J251" t="str">
            <v/>
          </cell>
        </row>
        <row r="252">
          <cell r="A252" t="str">
            <v/>
          </cell>
          <cell r="B252" t="str">
            <v/>
          </cell>
          <cell r="C252" t="str">
            <v/>
          </cell>
          <cell r="D252" t="str">
            <v/>
          </cell>
          <cell r="E252" t="str">
            <v/>
          </cell>
          <cell r="F252" t="str">
            <v/>
          </cell>
          <cell r="G252" t="str">
            <v/>
          </cell>
          <cell r="H252" t="str">
            <v/>
          </cell>
          <cell r="I252" t="str">
            <v/>
          </cell>
          <cell r="J252" t="str">
            <v/>
          </cell>
        </row>
        <row r="253">
          <cell r="A253" t="str">
            <v/>
          </cell>
          <cell r="B253" t="str">
            <v/>
          </cell>
          <cell r="C253" t="str">
            <v/>
          </cell>
          <cell r="D253" t="str">
            <v/>
          </cell>
          <cell r="E253" t="str">
            <v/>
          </cell>
          <cell r="F253" t="str">
            <v/>
          </cell>
          <cell r="G253" t="str">
            <v/>
          </cell>
          <cell r="H253" t="str">
            <v/>
          </cell>
          <cell r="I253" t="str">
            <v/>
          </cell>
          <cell r="J253" t="str">
            <v/>
          </cell>
        </row>
        <row r="254">
          <cell r="A254" t="str">
            <v/>
          </cell>
          <cell r="B254" t="str">
            <v/>
          </cell>
          <cell r="C254" t="str">
            <v/>
          </cell>
          <cell r="D254" t="str">
            <v/>
          </cell>
          <cell r="E254" t="str">
            <v/>
          </cell>
          <cell r="F254" t="str">
            <v/>
          </cell>
          <cell r="G254" t="str">
            <v/>
          </cell>
          <cell r="H254" t="str">
            <v/>
          </cell>
          <cell r="I254" t="str">
            <v/>
          </cell>
          <cell r="J254" t="str">
            <v/>
          </cell>
        </row>
        <row r="255">
          <cell r="A255" t="str">
            <v/>
          </cell>
          <cell r="B255" t="str">
            <v/>
          </cell>
          <cell r="C255" t="str">
            <v/>
          </cell>
          <cell r="D255" t="str">
            <v/>
          </cell>
          <cell r="E255" t="str">
            <v/>
          </cell>
          <cell r="F255" t="str">
            <v/>
          </cell>
          <cell r="G255" t="str">
            <v/>
          </cell>
          <cell r="H255" t="str">
            <v/>
          </cell>
          <cell r="I255" t="str">
            <v/>
          </cell>
          <cell r="J255" t="str">
            <v/>
          </cell>
        </row>
        <row r="256">
          <cell r="A256" t="str">
            <v/>
          </cell>
          <cell r="B256" t="str">
            <v/>
          </cell>
          <cell r="C256" t="str">
            <v/>
          </cell>
          <cell r="D256" t="str">
            <v/>
          </cell>
          <cell r="E256" t="str">
            <v/>
          </cell>
          <cell r="F256" t="str">
            <v/>
          </cell>
          <cell r="G256" t="str">
            <v/>
          </cell>
          <cell r="H256" t="str">
            <v/>
          </cell>
          <cell r="I256" t="str">
            <v/>
          </cell>
          <cell r="J256" t="str">
            <v/>
          </cell>
        </row>
        <row r="257">
          <cell r="A257" t="str">
            <v/>
          </cell>
          <cell r="B257" t="str">
            <v/>
          </cell>
          <cell r="C257" t="str">
            <v/>
          </cell>
          <cell r="D257" t="str">
            <v/>
          </cell>
          <cell r="E257" t="str">
            <v/>
          </cell>
          <cell r="F257" t="str">
            <v/>
          </cell>
          <cell r="G257" t="str">
            <v/>
          </cell>
          <cell r="H257" t="str">
            <v/>
          </cell>
          <cell r="I257" t="str">
            <v/>
          </cell>
          <cell r="J257" t="str">
            <v/>
          </cell>
        </row>
        <row r="258">
          <cell r="A258" t="str">
            <v/>
          </cell>
          <cell r="B258" t="str">
            <v/>
          </cell>
          <cell r="C258" t="str">
            <v/>
          </cell>
          <cell r="D258" t="str">
            <v/>
          </cell>
          <cell r="E258" t="str">
            <v/>
          </cell>
          <cell r="F258" t="str">
            <v/>
          </cell>
          <cell r="G258" t="str">
            <v/>
          </cell>
          <cell r="H258" t="str">
            <v/>
          </cell>
          <cell r="I258" t="str">
            <v/>
          </cell>
          <cell r="J258" t="str">
            <v/>
          </cell>
        </row>
        <row r="259">
          <cell r="A259" t="str">
            <v/>
          </cell>
          <cell r="B259" t="str">
            <v/>
          </cell>
          <cell r="C259" t="str">
            <v/>
          </cell>
          <cell r="D259" t="str">
            <v/>
          </cell>
          <cell r="E259" t="str">
            <v/>
          </cell>
          <cell r="F259" t="str">
            <v/>
          </cell>
          <cell r="G259" t="str">
            <v/>
          </cell>
          <cell r="H259" t="str">
            <v/>
          </cell>
          <cell r="I259" t="str">
            <v/>
          </cell>
          <cell r="J259" t="str">
            <v/>
          </cell>
        </row>
        <row r="260">
          <cell r="A260" t="str">
            <v/>
          </cell>
          <cell r="B260" t="str">
            <v/>
          </cell>
          <cell r="C260" t="str">
            <v/>
          </cell>
          <cell r="D260" t="str">
            <v/>
          </cell>
          <cell r="E260" t="str">
            <v/>
          </cell>
          <cell r="F260" t="str">
            <v/>
          </cell>
          <cell r="G260" t="str">
            <v/>
          </cell>
          <cell r="H260" t="str">
            <v/>
          </cell>
          <cell r="I260" t="str">
            <v/>
          </cell>
          <cell r="J260" t="str">
            <v/>
          </cell>
        </row>
        <row r="261">
          <cell r="A261" t="str">
            <v/>
          </cell>
          <cell r="B261" t="str">
            <v/>
          </cell>
          <cell r="C261" t="str">
            <v/>
          </cell>
          <cell r="D261" t="str">
            <v/>
          </cell>
          <cell r="E261" t="str">
            <v/>
          </cell>
          <cell r="F261" t="str">
            <v/>
          </cell>
          <cell r="G261" t="str">
            <v/>
          </cell>
          <cell r="H261" t="str">
            <v/>
          </cell>
          <cell r="I261" t="str">
            <v/>
          </cell>
          <cell r="J261" t="str">
            <v/>
          </cell>
        </row>
        <row r="262">
          <cell r="A262" t="str">
            <v/>
          </cell>
          <cell r="B262" t="str">
            <v/>
          </cell>
          <cell r="C262" t="str">
            <v/>
          </cell>
          <cell r="D262" t="str">
            <v/>
          </cell>
          <cell r="E262" t="str">
            <v/>
          </cell>
          <cell r="F262" t="str">
            <v/>
          </cell>
          <cell r="G262" t="str">
            <v/>
          </cell>
          <cell r="H262" t="str">
            <v/>
          </cell>
          <cell r="I262" t="str">
            <v/>
          </cell>
          <cell r="J262" t="str">
            <v/>
          </cell>
        </row>
        <row r="263">
          <cell r="A263" t="str">
            <v/>
          </cell>
          <cell r="B263" t="str">
            <v/>
          </cell>
          <cell r="C263" t="str">
            <v/>
          </cell>
          <cell r="D263" t="str">
            <v/>
          </cell>
          <cell r="E263" t="str">
            <v/>
          </cell>
          <cell r="F263" t="str">
            <v/>
          </cell>
          <cell r="G263" t="str">
            <v/>
          </cell>
          <cell r="H263" t="str">
            <v/>
          </cell>
          <cell r="I263" t="str">
            <v/>
          </cell>
          <cell r="J263" t="str">
            <v/>
          </cell>
        </row>
        <row r="264">
          <cell r="A264" t="str">
            <v/>
          </cell>
          <cell r="B264" t="str">
            <v/>
          </cell>
          <cell r="C264" t="str">
            <v/>
          </cell>
          <cell r="D264" t="str">
            <v/>
          </cell>
          <cell r="E264" t="str">
            <v/>
          </cell>
          <cell r="F264" t="str">
            <v/>
          </cell>
          <cell r="G264" t="str">
            <v/>
          </cell>
          <cell r="H264" t="str">
            <v/>
          </cell>
          <cell r="I264" t="str">
            <v/>
          </cell>
          <cell r="J264" t="str">
            <v/>
          </cell>
        </row>
        <row r="265">
          <cell r="A265" t="str">
            <v/>
          </cell>
          <cell r="B265" t="str">
            <v/>
          </cell>
          <cell r="C265" t="str">
            <v/>
          </cell>
          <cell r="D265" t="str">
            <v/>
          </cell>
          <cell r="E265" t="str">
            <v/>
          </cell>
          <cell r="F265" t="str">
            <v/>
          </cell>
          <cell r="G265" t="str">
            <v/>
          </cell>
          <cell r="H265" t="str">
            <v/>
          </cell>
          <cell r="I265" t="str">
            <v/>
          </cell>
          <cell r="J265" t="str">
            <v/>
          </cell>
        </row>
        <row r="266">
          <cell r="A266" t="str">
            <v/>
          </cell>
          <cell r="B266" t="str">
            <v/>
          </cell>
          <cell r="C266" t="str">
            <v/>
          </cell>
          <cell r="D266" t="str">
            <v/>
          </cell>
          <cell r="E266" t="str">
            <v/>
          </cell>
          <cell r="F266" t="str">
            <v/>
          </cell>
          <cell r="G266" t="str">
            <v/>
          </cell>
          <cell r="H266" t="str">
            <v/>
          </cell>
          <cell r="I266" t="str">
            <v/>
          </cell>
          <cell r="J266" t="str">
            <v/>
          </cell>
        </row>
        <row r="267">
          <cell r="A267" t="str">
            <v/>
          </cell>
          <cell r="B267" t="str">
            <v/>
          </cell>
          <cell r="C267" t="str">
            <v/>
          </cell>
          <cell r="D267" t="str">
            <v/>
          </cell>
          <cell r="E267" t="str">
            <v/>
          </cell>
          <cell r="F267" t="str">
            <v/>
          </cell>
          <cell r="G267" t="str">
            <v/>
          </cell>
          <cell r="H267" t="str">
            <v/>
          </cell>
          <cell r="I267" t="str">
            <v/>
          </cell>
          <cell r="J267" t="str">
            <v/>
          </cell>
        </row>
        <row r="268">
          <cell r="A268" t="str">
            <v/>
          </cell>
          <cell r="B268" t="str">
            <v/>
          </cell>
          <cell r="C268" t="str">
            <v/>
          </cell>
          <cell r="D268" t="str">
            <v/>
          </cell>
          <cell r="E268" t="str">
            <v/>
          </cell>
          <cell r="F268" t="str">
            <v/>
          </cell>
          <cell r="G268" t="str">
            <v/>
          </cell>
          <cell r="H268" t="str">
            <v/>
          </cell>
          <cell r="I268" t="str">
            <v/>
          </cell>
          <cell r="J268" t="str">
            <v/>
          </cell>
        </row>
        <row r="269">
          <cell r="A269" t="str">
            <v/>
          </cell>
          <cell r="B269" t="str">
            <v/>
          </cell>
          <cell r="C269" t="str">
            <v/>
          </cell>
          <cell r="D269" t="str">
            <v/>
          </cell>
          <cell r="E269" t="str">
            <v/>
          </cell>
          <cell r="F269" t="str">
            <v/>
          </cell>
          <cell r="G269" t="str">
            <v/>
          </cell>
          <cell r="H269" t="str">
            <v/>
          </cell>
          <cell r="I269" t="str">
            <v/>
          </cell>
          <cell r="J269" t="str">
            <v/>
          </cell>
        </row>
        <row r="270">
          <cell r="A270" t="str">
            <v/>
          </cell>
          <cell r="B270" t="str">
            <v/>
          </cell>
          <cell r="C270" t="str">
            <v/>
          </cell>
          <cell r="D270" t="str">
            <v/>
          </cell>
          <cell r="E270" t="str">
            <v/>
          </cell>
          <cell r="F270" t="str">
            <v/>
          </cell>
          <cell r="G270" t="str">
            <v/>
          </cell>
          <cell r="H270" t="str">
            <v/>
          </cell>
          <cell r="I270" t="str">
            <v/>
          </cell>
          <cell r="J270" t="str">
            <v/>
          </cell>
        </row>
        <row r="271">
          <cell r="A271" t="str">
            <v/>
          </cell>
          <cell r="B271" t="str">
            <v/>
          </cell>
          <cell r="C271" t="str">
            <v/>
          </cell>
          <cell r="D271" t="str">
            <v/>
          </cell>
          <cell r="E271" t="str">
            <v/>
          </cell>
          <cell r="F271" t="str">
            <v/>
          </cell>
          <cell r="G271" t="str">
            <v/>
          </cell>
          <cell r="H271" t="str">
            <v/>
          </cell>
          <cell r="I271" t="str">
            <v/>
          </cell>
          <cell r="J271" t="str">
            <v/>
          </cell>
        </row>
        <row r="272">
          <cell r="A272" t="str">
            <v/>
          </cell>
          <cell r="B272" t="str">
            <v/>
          </cell>
          <cell r="C272" t="str">
            <v/>
          </cell>
          <cell r="D272" t="str">
            <v/>
          </cell>
          <cell r="E272" t="str">
            <v/>
          </cell>
          <cell r="F272" t="str">
            <v/>
          </cell>
          <cell r="G272" t="str">
            <v/>
          </cell>
          <cell r="H272" t="str">
            <v/>
          </cell>
          <cell r="I272" t="str">
            <v/>
          </cell>
          <cell r="J272" t="str">
            <v/>
          </cell>
        </row>
        <row r="273">
          <cell r="A273" t="str">
            <v/>
          </cell>
          <cell r="B273" t="str">
            <v/>
          </cell>
          <cell r="C273" t="str">
            <v/>
          </cell>
          <cell r="D273" t="str">
            <v/>
          </cell>
          <cell r="E273" t="str">
            <v/>
          </cell>
          <cell r="F273" t="str">
            <v/>
          </cell>
          <cell r="G273" t="str">
            <v/>
          </cell>
          <cell r="H273" t="str">
            <v/>
          </cell>
          <cell r="I273" t="str">
            <v/>
          </cell>
          <cell r="J273" t="str">
            <v/>
          </cell>
        </row>
        <row r="274">
          <cell r="A274" t="str">
            <v/>
          </cell>
          <cell r="B274" t="str">
            <v/>
          </cell>
          <cell r="C274" t="str">
            <v/>
          </cell>
          <cell r="D274" t="str">
            <v/>
          </cell>
          <cell r="E274" t="str">
            <v/>
          </cell>
          <cell r="F274" t="str">
            <v/>
          </cell>
          <cell r="G274" t="str">
            <v/>
          </cell>
          <cell r="H274" t="str">
            <v/>
          </cell>
          <cell r="I274" t="str">
            <v/>
          </cell>
          <cell r="J274" t="str">
            <v/>
          </cell>
        </row>
        <row r="275">
          <cell r="A275" t="str">
            <v/>
          </cell>
          <cell r="B275" t="str">
            <v/>
          </cell>
          <cell r="C275" t="str">
            <v/>
          </cell>
          <cell r="D275" t="str">
            <v/>
          </cell>
          <cell r="E275" t="str">
            <v/>
          </cell>
          <cell r="F275" t="str">
            <v/>
          </cell>
          <cell r="G275" t="str">
            <v/>
          </cell>
          <cell r="H275" t="str">
            <v/>
          </cell>
          <cell r="I275" t="str">
            <v/>
          </cell>
          <cell r="J275" t="str">
            <v/>
          </cell>
        </row>
        <row r="276">
          <cell r="A276" t="str">
            <v/>
          </cell>
          <cell r="B276" t="str">
            <v/>
          </cell>
          <cell r="C276" t="str">
            <v/>
          </cell>
          <cell r="D276" t="str">
            <v/>
          </cell>
          <cell r="E276" t="str">
            <v/>
          </cell>
          <cell r="F276" t="str">
            <v/>
          </cell>
          <cell r="G276" t="str">
            <v/>
          </cell>
          <cell r="H276" t="str">
            <v/>
          </cell>
          <cell r="I276" t="str">
            <v/>
          </cell>
          <cell r="J276" t="str">
            <v/>
          </cell>
        </row>
        <row r="277">
          <cell r="A277" t="str">
            <v/>
          </cell>
          <cell r="B277" t="str">
            <v/>
          </cell>
          <cell r="C277" t="str">
            <v/>
          </cell>
          <cell r="D277" t="str">
            <v/>
          </cell>
          <cell r="E277" t="str">
            <v/>
          </cell>
          <cell r="F277" t="str">
            <v/>
          </cell>
          <cell r="G277" t="str">
            <v/>
          </cell>
          <cell r="H277" t="str">
            <v/>
          </cell>
          <cell r="I277" t="str">
            <v/>
          </cell>
          <cell r="J277" t="str">
            <v/>
          </cell>
        </row>
        <row r="278">
          <cell r="A278" t="str">
            <v/>
          </cell>
          <cell r="B278" t="str">
            <v/>
          </cell>
          <cell r="C278" t="str">
            <v/>
          </cell>
          <cell r="D278" t="str">
            <v/>
          </cell>
          <cell r="E278" t="str">
            <v/>
          </cell>
          <cell r="F278" t="str">
            <v/>
          </cell>
          <cell r="G278" t="str">
            <v/>
          </cell>
          <cell r="H278" t="str">
            <v/>
          </cell>
          <cell r="I278" t="str">
            <v/>
          </cell>
          <cell r="J278" t="str">
            <v/>
          </cell>
        </row>
        <row r="279">
          <cell r="A279" t="str">
            <v/>
          </cell>
          <cell r="B279" t="str">
            <v/>
          </cell>
          <cell r="C279" t="str">
            <v/>
          </cell>
          <cell r="D279" t="str">
            <v/>
          </cell>
          <cell r="E279" t="str">
            <v/>
          </cell>
          <cell r="F279" t="str">
            <v/>
          </cell>
          <cell r="G279" t="str">
            <v/>
          </cell>
          <cell r="H279" t="str">
            <v/>
          </cell>
          <cell r="I279" t="str">
            <v/>
          </cell>
          <cell r="J279" t="str">
            <v/>
          </cell>
        </row>
        <row r="280">
          <cell r="A280" t="str">
            <v/>
          </cell>
          <cell r="B280" t="str">
            <v/>
          </cell>
          <cell r="C280" t="str">
            <v/>
          </cell>
          <cell r="D280" t="str">
            <v/>
          </cell>
          <cell r="E280" t="str">
            <v/>
          </cell>
          <cell r="F280" t="str">
            <v/>
          </cell>
          <cell r="G280" t="str">
            <v/>
          </cell>
          <cell r="H280" t="str">
            <v/>
          </cell>
          <cell r="I280" t="str">
            <v/>
          </cell>
          <cell r="J280" t="str">
            <v/>
          </cell>
        </row>
        <row r="281">
          <cell r="A281" t="str">
            <v/>
          </cell>
          <cell r="B281" t="str">
            <v/>
          </cell>
          <cell r="C281" t="str">
            <v/>
          </cell>
          <cell r="D281" t="str">
            <v/>
          </cell>
          <cell r="E281" t="str">
            <v/>
          </cell>
          <cell r="F281" t="str">
            <v/>
          </cell>
          <cell r="G281" t="str">
            <v/>
          </cell>
          <cell r="H281" t="str">
            <v/>
          </cell>
          <cell r="I281" t="str">
            <v/>
          </cell>
          <cell r="J281" t="str">
            <v/>
          </cell>
        </row>
        <row r="282">
          <cell r="A282" t="str">
            <v/>
          </cell>
          <cell r="B282" t="str">
            <v/>
          </cell>
          <cell r="C282" t="str">
            <v/>
          </cell>
          <cell r="D282" t="str">
            <v/>
          </cell>
          <cell r="E282" t="str">
            <v/>
          </cell>
          <cell r="F282" t="str">
            <v/>
          </cell>
          <cell r="G282" t="str">
            <v/>
          </cell>
          <cell r="H282" t="str">
            <v/>
          </cell>
          <cell r="I282" t="str">
            <v/>
          </cell>
          <cell r="J282" t="str">
            <v/>
          </cell>
        </row>
        <row r="283">
          <cell r="A283" t="str">
            <v/>
          </cell>
          <cell r="B283" t="str">
            <v/>
          </cell>
          <cell r="C283" t="str">
            <v/>
          </cell>
          <cell r="D283" t="str">
            <v/>
          </cell>
          <cell r="E283" t="str">
            <v/>
          </cell>
          <cell r="F283" t="str">
            <v/>
          </cell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</row>
        <row r="284">
          <cell r="A284" t="str">
            <v/>
          </cell>
          <cell r="B284" t="str">
            <v/>
          </cell>
          <cell r="C284" t="str">
            <v/>
          </cell>
          <cell r="D284" t="str">
            <v/>
          </cell>
          <cell r="E284" t="str">
            <v/>
          </cell>
          <cell r="F284" t="str">
            <v/>
          </cell>
          <cell r="G284" t="str">
            <v/>
          </cell>
          <cell r="H284" t="str">
            <v/>
          </cell>
          <cell r="I284" t="str">
            <v/>
          </cell>
          <cell r="J284" t="str">
            <v/>
          </cell>
        </row>
        <row r="285">
          <cell r="A285" t="str">
            <v/>
          </cell>
          <cell r="B285" t="str">
            <v/>
          </cell>
          <cell r="C285" t="str">
            <v/>
          </cell>
          <cell r="D285" t="str">
            <v/>
          </cell>
          <cell r="E285" t="str">
            <v/>
          </cell>
          <cell r="F285" t="str">
            <v/>
          </cell>
          <cell r="G285" t="str">
            <v/>
          </cell>
          <cell r="H285" t="str">
            <v/>
          </cell>
          <cell r="I285" t="str">
            <v/>
          </cell>
          <cell r="J285" t="str">
            <v/>
          </cell>
        </row>
        <row r="286">
          <cell r="A286" t="str">
            <v/>
          </cell>
          <cell r="B286" t="str">
            <v/>
          </cell>
          <cell r="C286" t="str">
            <v/>
          </cell>
          <cell r="D286" t="str">
            <v/>
          </cell>
          <cell r="E286" t="str">
            <v/>
          </cell>
          <cell r="F286" t="str">
            <v/>
          </cell>
          <cell r="G286" t="str">
            <v/>
          </cell>
          <cell r="H286" t="str">
            <v/>
          </cell>
          <cell r="I286" t="str">
            <v/>
          </cell>
          <cell r="J286" t="str">
            <v/>
          </cell>
        </row>
        <row r="287">
          <cell r="A287" t="str">
            <v/>
          </cell>
          <cell r="B287" t="str">
            <v/>
          </cell>
          <cell r="C287" t="str">
            <v/>
          </cell>
          <cell r="D287" t="str">
            <v/>
          </cell>
          <cell r="E287" t="str">
            <v/>
          </cell>
          <cell r="F287" t="str">
            <v/>
          </cell>
          <cell r="G287" t="str">
            <v/>
          </cell>
          <cell r="H287" t="str">
            <v/>
          </cell>
          <cell r="I287" t="str">
            <v/>
          </cell>
          <cell r="J287" t="str">
            <v/>
          </cell>
        </row>
        <row r="288">
          <cell r="A288" t="str">
            <v/>
          </cell>
          <cell r="B288" t="str">
            <v/>
          </cell>
          <cell r="C288" t="str">
            <v/>
          </cell>
          <cell r="D288" t="str">
            <v/>
          </cell>
          <cell r="E288" t="str">
            <v/>
          </cell>
          <cell r="F288" t="str">
            <v/>
          </cell>
          <cell r="G288" t="str">
            <v/>
          </cell>
          <cell r="H288" t="str">
            <v/>
          </cell>
          <cell r="I288" t="str">
            <v/>
          </cell>
          <cell r="J288" t="str">
            <v/>
          </cell>
        </row>
        <row r="289">
          <cell r="A289" t="str">
            <v/>
          </cell>
          <cell r="B289" t="str">
            <v/>
          </cell>
          <cell r="C289" t="str">
            <v/>
          </cell>
          <cell r="D289" t="str">
            <v/>
          </cell>
          <cell r="E289" t="str">
            <v/>
          </cell>
          <cell r="F289" t="str">
            <v/>
          </cell>
          <cell r="G289" t="str">
            <v/>
          </cell>
          <cell r="H289" t="str">
            <v/>
          </cell>
          <cell r="I289" t="str">
            <v/>
          </cell>
          <cell r="J289" t="str">
            <v/>
          </cell>
        </row>
        <row r="290">
          <cell r="A290" t="str">
            <v/>
          </cell>
          <cell r="B290" t="str">
            <v/>
          </cell>
          <cell r="C290" t="str">
            <v/>
          </cell>
          <cell r="D290" t="str">
            <v/>
          </cell>
          <cell r="E290" t="str">
            <v/>
          </cell>
          <cell r="F290" t="str">
            <v/>
          </cell>
          <cell r="G290" t="str">
            <v/>
          </cell>
          <cell r="H290" t="str">
            <v/>
          </cell>
          <cell r="I290" t="str">
            <v/>
          </cell>
          <cell r="J290" t="str">
            <v/>
          </cell>
        </row>
        <row r="291">
          <cell r="A291" t="str">
            <v/>
          </cell>
          <cell r="B291" t="str">
            <v/>
          </cell>
          <cell r="C291" t="str">
            <v/>
          </cell>
          <cell r="D291" t="str">
            <v/>
          </cell>
          <cell r="E291" t="str">
            <v/>
          </cell>
          <cell r="F291" t="str">
            <v/>
          </cell>
          <cell r="G291" t="str">
            <v/>
          </cell>
          <cell r="H291" t="str">
            <v/>
          </cell>
          <cell r="I291" t="str">
            <v/>
          </cell>
          <cell r="J291" t="str">
            <v/>
          </cell>
        </row>
        <row r="292">
          <cell r="A292" t="str">
            <v/>
          </cell>
          <cell r="B292" t="str">
            <v/>
          </cell>
          <cell r="C292" t="str">
            <v/>
          </cell>
          <cell r="D292" t="str">
            <v/>
          </cell>
          <cell r="E292" t="str">
            <v/>
          </cell>
          <cell r="F292" t="str">
            <v/>
          </cell>
          <cell r="G292" t="str">
            <v/>
          </cell>
          <cell r="H292" t="str">
            <v/>
          </cell>
          <cell r="I292" t="str">
            <v/>
          </cell>
          <cell r="J292" t="str">
            <v/>
          </cell>
        </row>
        <row r="293">
          <cell r="A293" t="str">
            <v/>
          </cell>
          <cell r="B293" t="str">
            <v/>
          </cell>
          <cell r="C293" t="str">
            <v/>
          </cell>
          <cell r="D293" t="str">
            <v/>
          </cell>
          <cell r="E293" t="str">
            <v/>
          </cell>
          <cell r="F293" t="str">
            <v/>
          </cell>
          <cell r="G293" t="str">
            <v/>
          </cell>
          <cell r="H293" t="str">
            <v/>
          </cell>
          <cell r="I293" t="str">
            <v/>
          </cell>
          <cell r="J293" t="str">
            <v/>
          </cell>
        </row>
        <row r="294">
          <cell r="A294" t="str">
            <v/>
          </cell>
          <cell r="B294" t="str">
            <v/>
          </cell>
          <cell r="C294" t="str">
            <v/>
          </cell>
          <cell r="D294" t="str">
            <v/>
          </cell>
          <cell r="E294" t="str">
            <v/>
          </cell>
          <cell r="F294" t="str">
            <v/>
          </cell>
          <cell r="G294" t="str">
            <v/>
          </cell>
          <cell r="H294" t="str">
            <v/>
          </cell>
          <cell r="I294" t="str">
            <v/>
          </cell>
          <cell r="J294" t="str">
            <v/>
          </cell>
        </row>
        <row r="295">
          <cell r="A295" t="str">
            <v/>
          </cell>
          <cell r="B295" t="str">
            <v/>
          </cell>
          <cell r="C295" t="str">
            <v/>
          </cell>
          <cell r="D295" t="str">
            <v/>
          </cell>
          <cell r="E295" t="str">
            <v/>
          </cell>
          <cell r="F295" t="str">
            <v/>
          </cell>
          <cell r="G295" t="str">
            <v/>
          </cell>
          <cell r="H295" t="str">
            <v/>
          </cell>
          <cell r="I295" t="str">
            <v/>
          </cell>
          <cell r="J295" t="str">
            <v/>
          </cell>
        </row>
        <row r="296">
          <cell r="A296" t="str">
            <v/>
          </cell>
          <cell r="B296" t="str">
            <v/>
          </cell>
          <cell r="C296" t="str">
            <v/>
          </cell>
          <cell r="D296" t="str">
            <v/>
          </cell>
          <cell r="E296" t="str">
            <v/>
          </cell>
          <cell r="F296" t="str">
            <v/>
          </cell>
          <cell r="G296" t="str">
            <v/>
          </cell>
          <cell r="H296" t="str">
            <v/>
          </cell>
          <cell r="I296" t="str">
            <v/>
          </cell>
          <cell r="J296" t="str">
            <v/>
          </cell>
        </row>
        <row r="297">
          <cell r="A297" t="str">
            <v/>
          </cell>
          <cell r="B297" t="str">
            <v/>
          </cell>
          <cell r="C297" t="str">
            <v/>
          </cell>
          <cell r="D297" t="str">
            <v/>
          </cell>
          <cell r="E297" t="str">
            <v/>
          </cell>
          <cell r="F297" t="str">
            <v/>
          </cell>
          <cell r="G297" t="str">
            <v/>
          </cell>
          <cell r="H297" t="str">
            <v/>
          </cell>
          <cell r="I297" t="str">
            <v/>
          </cell>
          <cell r="J297" t="str">
            <v/>
          </cell>
        </row>
        <row r="298">
          <cell r="A298" t="str">
            <v/>
          </cell>
          <cell r="B298" t="str">
            <v/>
          </cell>
          <cell r="C298" t="str">
            <v/>
          </cell>
          <cell r="D298" t="str">
            <v/>
          </cell>
          <cell r="E298" t="str">
            <v/>
          </cell>
          <cell r="F298" t="str">
            <v/>
          </cell>
          <cell r="G298" t="str">
            <v/>
          </cell>
          <cell r="H298" t="str">
            <v/>
          </cell>
          <cell r="I298" t="str">
            <v/>
          </cell>
          <cell r="J298" t="str">
            <v/>
          </cell>
        </row>
        <row r="299">
          <cell r="A299" t="str">
            <v/>
          </cell>
          <cell r="B299" t="str">
            <v/>
          </cell>
          <cell r="C299" t="str">
            <v/>
          </cell>
          <cell r="D299" t="str">
            <v/>
          </cell>
          <cell r="E299" t="str">
            <v/>
          </cell>
          <cell r="F299" t="str">
            <v/>
          </cell>
          <cell r="G299" t="str">
            <v/>
          </cell>
          <cell r="H299" t="str">
            <v/>
          </cell>
          <cell r="I299" t="str">
            <v/>
          </cell>
          <cell r="J299" t="str">
            <v/>
          </cell>
        </row>
        <row r="300">
          <cell r="A300" t="str">
            <v/>
          </cell>
          <cell r="B300" t="str">
            <v/>
          </cell>
          <cell r="C300" t="str">
            <v/>
          </cell>
          <cell r="D300" t="str">
            <v/>
          </cell>
          <cell r="E300" t="str">
            <v/>
          </cell>
          <cell r="F300" t="str">
            <v/>
          </cell>
          <cell r="G300" t="str">
            <v/>
          </cell>
          <cell r="H300" t="str">
            <v/>
          </cell>
          <cell r="I300" t="str">
            <v/>
          </cell>
          <cell r="J300" t="str">
            <v/>
          </cell>
        </row>
        <row r="301">
          <cell r="A301" t="str">
            <v/>
          </cell>
          <cell r="B301" t="str">
            <v/>
          </cell>
          <cell r="C301" t="str">
            <v/>
          </cell>
          <cell r="D301" t="str">
            <v/>
          </cell>
          <cell r="E301" t="str">
            <v/>
          </cell>
          <cell r="F301" t="str">
            <v/>
          </cell>
          <cell r="G301" t="str">
            <v/>
          </cell>
          <cell r="H301" t="str">
            <v/>
          </cell>
          <cell r="I301" t="str">
            <v/>
          </cell>
          <cell r="J301" t="str">
            <v/>
          </cell>
        </row>
        <row r="302">
          <cell r="A302" t="str">
            <v/>
          </cell>
          <cell r="B302" t="str">
            <v/>
          </cell>
          <cell r="C302" t="str">
            <v/>
          </cell>
          <cell r="D302" t="str">
            <v/>
          </cell>
          <cell r="E302" t="str">
            <v/>
          </cell>
          <cell r="F302" t="str">
            <v/>
          </cell>
          <cell r="G302" t="str">
            <v/>
          </cell>
          <cell r="H302" t="str">
            <v/>
          </cell>
          <cell r="I302" t="str">
            <v/>
          </cell>
          <cell r="J302" t="str">
            <v/>
          </cell>
        </row>
        <row r="303">
          <cell r="A303" t="str">
            <v/>
          </cell>
          <cell r="B303" t="str">
            <v/>
          </cell>
          <cell r="C303" t="str">
            <v/>
          </cell>
          <cell r="D303" t="str">
            <v/>
          </cell>
          <cell r="E303" t="str">
            <v/>
          </cell>
          <cell r="F303" t="str">
            <v/>
          </cell>
          <cell r="G303" t="str">
            <v/>
          </cell>
          <cell r="H303" t="str">
            <v/>
          </cell>
          <cell r="I303" t="str">
            <v/>
          </cell>
          <cell r="J303" t="str">
            <v/>
          </cell>
        </row>
        <row r="304">
          <cell r="A304" t="str">
            <v/>
          </cell>
          <cell r="B304" t="str">
            <v/>
          </cell>
          <cell r="C304" t="str">
            <v/>
          </cell>
          <cell r="D304" t="str">
            <v/>
          </cell>
          <cell r="E304" t="str">
            <v/>
          </cell>
          <cell r="F304" t="str">
            <v/>
          </cell>
          <cell r="G304" t="str">
            <v/>
          </cell>
          <cell r="H304" t="str">
            <v/>
          </cell>
          <cell r="I304" t="str">
            <v/>
          </cell>
          <cell r="J304" t="str">
            <v/>
          </cell>
        </row>
        <row r="305">
          <cell r="A305" t="str">
            <v/>
          </cell>
          <cell r="B305" t="str">
            <v/>
          </cell>
          <cell r="C305" t="str">
            <v/>
          </cell>
          <cell r="D305" t="str">
            <v/>
          </cell>
          <cell r="E305" t="str">
            <v/>
          </cell>
          <cell r="F305" t="str">
            <v/>
          </cell>
          <cell r="G305" t="str">
            <v/>
          </cell>
          <cell r="H305" t="str">
            <v/>
          </cell>
          <cell r="I305" t="str">
            <v/>
          </cell>
          <cell r="J305" t="str">
            <v/>
          </cell>
        </row>
        <row r="306">
          <cell r="A306" t="str">
            <v/>
          </cell>
          <cell r="B306" t="str">
            <v/>
          </cell>
          <cell r="C306" t="str">
            <v/>
          </cell>
          <cell r="D306" t="str">
            <v/>
          </cell>
          <cell r="E306" t="str">
            <v/>
          </cell>
          <cell r="F306" t="str">
            <v/>
          </cell>
          <cell r="G306" t="str">
            <v/>
          </cell>
          <cell r="H306" t="str">
            <v/>
          </cell>
          <cell r="I306" t="str">
            <v/>
          </cell>
          <cell r="J306" t="str">
            <v/>
          </cell>
        </row>
        <row r="307">
          <cell r="A307" t="str">
            <v/>
          </cell>
          <cell r="B307" t="str">
            <v/>
          </cell>
          <cell r="C307" t="str">
            <v/>
          </cell>
          <cell r="D307" t="str">
            <v/>
          </cell>
          <cell r="E307" t="str">
            <v/>
          </cell>
          <cell r="F307" t="str">
            <v/>
          </cell>
          <cell r="G307" t="str">
            <v/>
          </cell>
          <cell r="H307" t="str">
            <v/>
          </cell>
          <cell r="I307" t="str">
            <v/>
          </cell>
          <cell r="J307" t="str">
            <v/>
          </cell>
        </row>
        <row r="308">
          <cell r="A308" t="str">
            <v/>
          </cell>
          <cell r="B308" t="str">
            <v/>
          </cell>
          <cell r="C308" t="str">
            <v/>
          </cell>
          <cell r="D308" t="str">
            <v/>
          </cell>
          <cell r="E308" t="str">
            <v/>
          </cell>
          <cell r="F308" t="str">
            <v/>
          </cell>
          <cell r="G308" t="str">
            <v/>
          </cell>
          <cell r="H308" t="str">
            <v/>
          </cell>
          <cell r="I308" t="str">
            <v/>
          </cell>
          <cell r="J308" t="str">
            <v/>
          </cell>
        </row>
        <row r="309">
          <cell r="A309" t="str">
            <v/>
          </cell>
          <cell r="B309" t="str">
            <v/>
          </cell>
          <cell r="C309" t="str">
            <v/>
          </cell>
          <cell r="D309" t="str">
            <v/>
          </cell>
          <cell r="E309" t="str">
            <v/>
          </cell>
          <cell r="F309" t="str">
            <v/>
          </cell>
          <cell r="G309" t="str">
            <v/>
          </cell>
          <cell r="H309" t="str">
            <v/>
          </cell>
          <cell r="I309" t="str">
            <v/>
          </cell>
          <cell r="J309" t="str">
            <v/>
          </cell>
        </row>
        <row r="310">
          <cell r="A310" t="str">
            <v/>
          </cell>
          <cell r="B310" t="str">
            <v/>
          </cell>
          <cell r="C310" t="str">
            <v/>
          </cell>
          <cell r="D310" t="str">
            <v/>
          </cell>
          <cell r="E310" t="str">
            <v/>
          </cell>
          <cell r="F310" t="str">
            <v/>
          </cell>
          <cell r="G310" t="str">
            <v/>
          </cell>
          <cell r="H310" t="str">
            <v/>
          </cell>
          <cell r="I310" t="str">
            <v/>
          </cell>
          <cell r="J310" t="str">
            <v/>
          </cell>
        </row>
        <row r="311">
          <cell r="A311" t="str">
            <v/>
          </cell>
          <cell r="B311" t="str">
            <v/>
          </cell>
          <cell r="C311" t="str">
            <v/>
          </cell>
          <cell r="D311" t="str">
            <v/>
          </cell>
          <cell r="E311" t="str">
            <v/>
          </cell>
          <cell r="F311" t="str">
            <v/>
          </cell>
          <cell r="G311" t="str">
            <v/>
          </cell>
          <cell r="H311" t="str">
            <v/>
          </cell>
          <cell r="I311" t="str">
            <v/>
          </cell>
          <cell r="J311" t="str">
            <v/>
          </cell>
        </row>
        <row r="312">
          <cell r="A312" t="str">
            <v/>
          </cell>
          <cell r="B312" t="str">
            <v/>
          </cell>
          <cell r="C312" t="str">
            <v/>
          </cell>
          <cell r="D312" t="str">
            <v/>
          </cell>
          <cell r="E312" t="str">
            <v/>
          </cell>
          <cell r="F312" t="str">
            <v/>
          </cell>
          <cell r="G312" t="str">
            <v/>
          </cell>
          <cell r="H312" t="str">
            <v/>
          </cell>
          <cell r="I312" t="str">
            <v/>
          </cell>
          <cell r="J312" t="str">
            <v/>
          </cell>
        </row>
        <row r="313">
          <cell r="A313" t="str">
            <v/>
          </cell>
          <cell r="B313" t="str">
            <v/>
          </cell>
          <cell r="C313" t="str">
            <v/>
          </cell>
          <cell r="D313" t="str">
            <v/>
          </cell>
          <cell r="E313" t="str">
            <v/>
          </cell>
          <cell r="F313" t="str">
            <v/>
          </cell>
          <cell r="G313" t="str">
            <v/>
          </cell>
          <cell r="H313" t="str">
            <v/>
          </cell>
          <cell r="I313" t="str">
            <v/>
          </cell>
          <cell r="J313" t="str">
            <v/>
          </cell>
        </row>
        <row r="314">
          <cell r="A314" t="str">
            <v/>
          </cell>
          <cell r="B314" t="str">
            <v/>
          </cell>
          <cell r="C314" t="str">
            <v/>
          </cell>
          <cell r="D314" t="str">
            <v/>
          </cell>
          <cell r="E314" t="str">
            <v/>
          </cell>
          <cell r="F314" t="str">
            <v/>
          </cell>
          <cell r="G314" t="str">
            <v/>
          </cell>
          <cell r="H314" t="str">
            <v/>
          </cell>
          <cell r="I314" t="str">
            <v/>
          </cell>
          <cell r="J314" t="str">
            <v/>
          </cell>
        </row>
        <row r="315">
          <cell r="A315" t="str">
            <v/>
          </cell>
          <cell r="B315" t="str">
            <v/>
          </cell>
          <cell r="C315" t="str">
            <v/>
          </cell>
          <cell r="D315" t="str">
            <v/>
          </cell>
          <cell r="E315" t="str">
            <v/>
          </cell>
          <cell r="F315" t="str">
            <v/>
          </cell>
          <cell r="G315" t="str">
            <v/>
          </cell>
          <cell r="H315" t="str">
            <v/>
          </cell>
          <cell r="I315" t="str">
            <v/>
          </cell>
          <cell r="J315" t="str">
            <v/>
          </cell>
        </row>
        <row r="316">
          <cell r="A316" t="str">
            <v/>
          </cell>
          <cell r="B316" t="str">
            <v/>
          </cell>
          <cell r="C316" t="str">
            <v/>
          </cell>
          <cell r="D316" t="str">
            <v/>
          </cell>
          <cell r="E316" t="str">
            <v/>
          </cell>
          <cell r="F316" t="str">
            <v/>
          </cell>
          <cell r="G316" t="str">
            <v/>
          </cell>
          <cell r="H316" t="str">
            <v/>
          </cell>
          <cell r="I316" t="str">
            <v/>
          </cell>
          <cell r="J316" t="str">
            <v/>
          </cell>
        </row>
        <row r="317">
          <cell r="A317" t="str">
            <v/>
          </cell>
          <cell r="B317" t="str">
            <v/>
          </cell>
          <cell r="C317" t="str">
            <v/>
          </cell>
          <cell r="D317" t="str">
            <v/>
          </cell>
          <cell r="E317" t="str">
            <v/>
          </cell>
          <cell r="F317" t="str">
            <v/>
          </cell>
          <cell r="G317" t="str">
            <v/>
          </cell>
          <cell r="H317" t="str">
            <v/>
          </cell>
          <cell r="I317" t="str">
            <v/>
          </cell>
          <cell r="J317" t="str">
            <v/>
          </cell>
        </row>
        <row r="318">
          <cell r="A318" t="str">
            <v/>
          </cell>
          <cell r="B318" t="str">
            <v/>
          </cell>
          <cell r="C318" t="str">
            <v/>
          </cell>
          <cell r="D318" t="str">
            <v/>
          </cell>
          <cell r="E318" t="str">
            <v/>
          </cell>
          <cell r="F318" t="str">
            <v/>
          </cell>
          <cell r="G318" t="str">
            <v/>
          </cell>
          <cell r="H318" t="str">
            <v/>
          </cell>
          <cell r="I318" t="str">
            <v/>
          </cell>
          <cell r="J318" t="str">
            <v/>
          </cell>
        </row>
        <row r="319">
          <cell r="A319" t="str">
            <v/>
          </cell>
          <cell r="B319" t="str">
            <v/>
          </cell>
          <cell r="C319" t="str">
            <v/>
          </cell>
          <cell r="D319" t="str">
            <v/>
          </cell>
          <cell r="E319" t="str">
            <v/>
          </cell>
          <cell r="F319" t="str">
            <v/>
          </cell>
          <cell r="G319" t="str">
            <v/>
          </cell>
          <cell r="H319" t="str">
            <v/>
          </cell>
          <cell r="I319" t="str">
            <v/>
          </cell>
          <cell r="J319" t="str">
            <v/>
          </cell>
        </row>
        <row r="320">
          <cell r="A320" t="str">
            <v/>
          </cell>
          <cell r="B320" t="str">
            <v/>
          </cell>
          <cell r="C320" t="str">
            <v/>
          </cell>
          <cell r="D320" t="str">
            <v/>
          </cell>
          <cell r="E320" t="str">
            <v/>
          </cell>
          <cell r="F320" t="str">
            <v/>
          </cell>
          <cell r="G320" t="str">
            <v/>
          </cell>
          <cell r="H320" t="str">
            <v/>
          </cell>
          <cell r="I320" t="str">
            <v/>
          </cell>
          <cell r="J320" t="str">
            <v/>
          </cell>
        </row>
        <row r="321">
          <cell r="A321" t="str">
            <v/>
          </cell>
          <cell r="B321" t="str">
            <v/>
          </cell>
          <cell r="C321" t="str">
            <v/>
          </cell>
          <cell r="D321" t="str">
            <v/>
          </cell>
          <cell r="E321" t="str">
            <v/>
          </cell>
          <cell r="F321" t="str">
            <v/>
          </cell>
          <cell r="G321" t="str">
            <v/>
          </cell>
          <cell r="H321" t="str">
            <v/>
          </cell>
          <cell r="I321" t="str">
            <v/>
          </cell>
          <cell r="J321" t="str">
            <v/>
          </cell>
        </row>
        <row r="322">
          <cell r="A322" t="str">
            <v/>
          </cell>
          <cell r="B322" t="str">
            <v/>
          </cell>
          <cell r="C322" t="str">
            <v/>
          </cell>
          <cell r="D322" t="str">
            <v/>
          </cell>
          <cell r="E322" t="str">
            <v/>
          </cell>
          <cell r="F322" t="str">
            <v/>
          </cell>
          <cell r="G322" t="str">
            <v/>
          </cell>
          <cell r="H322" t="str">
            <v/>
          </cell>
          <cell r="I322" t="str">
            <v/>
          </cell>
          <cell r="J322" t="str">
            <v/>
          </cell>
        </row>
        <row r="323">
          <cell r="A323" t="str">
            <v/>
          </cell>
          <cell r="B323" t="str">
            <v/>
          </cell>
          <cell r="C323" t="str">
            <v/>
          </cell>
          <cell r="D323" t="str">
            <v/>
          </cell>
          <cell r="E323" t="str">
            <v/>
          </cell>
          <cell r="F323" t="str">
            <v/>
          </cell>
          <cell r="G323" t="str">
            <v/>
          </cell>
          <cell r="H323" t="str">
            <v/>
          </cell>
          <cell r="I323" t="str">
            <v/>
          </cell>
          <cell r="J323" t="str">
            <v/>
          </cell>
        </row>
        <row r="324">
          <cell r="A324" t="str">
            <v/>
          </cell>
          <cell r="B324" t="str">
            <v/>
          </cell>
          <cell r="C324" t="str">
            <v/>
          </cell>
          <cell r="D324" t="str">
            <v/>
          </cell>
          <cell r="E324" t="str">
            <v/>
          </cell>
          <cell r="F324" t="str">
            <v/>
          </cell>
          <cell r="G324" t="str">
            <v/>
          </cell>
          <cell r="H324" t="str">
            <v/>
          </cell>
          <cell r="I324" t="str">
            <v/>
          </cell>
          <cell r="J324" t="str">
            <v/>
          </cell>
        </row>
        <row r="325">
          <cell r="A325" t="str">
            <v/>
          </cell>
          <cell r="B325" t="str">
            <v/>
          </cell>
          <cell r="C325" t="str">
            <v/>
          </cell>
          <cell r="D325" t="str">
            <v/>
          </cell>
          <cell r="E325" t="str">
            <v/>
          </cell>
          <cell r="F325" t="str">
            <v/>
          </cell>
          <cell r="G325" t="str">
            <v/>
          </cell>
          <cell r="H325" t="str">
            <v/>
          </cell>
          <cell r="I325" t="str">
            <v/>
          </cell>
          <cell r="J325" t="str">
            <v/>
          </cell>
        </row>
        <row r="326">
          <cell r="A326" t="str">
            <v/>
          </cell>
          <cell r="B326" t="str">
            <v/>
          </cell>
          <cell r="C326" t="str">
            <v/>
          </cell>
          <cell r="D326" t="str">
            <v/>
          </cell>
          <cell r="E326" t="str">
            <v/>
          </cell>
          <cell r="F326" t="str">
            <v/>
          </cell>
          <cell r="G326" t="str">
            <v/>
          </cell>
          <cell r="H326" t="str">
            <v/>
          </cell>
          <cell r="I326" t="str">
            <v/>
          </cell>
          <cell r="J326" t="str">
            <v/>
          </cell>
        </row>
        <row r="327">
          <cell r="A327" t="str">
            <v/>
          </cell>
          <cell r="B327" t="str">
            <v/>
          </cell>
          <cell r="C327" t="str">
            <v/>
          </cell>
          <cell r="D327" t="str">
            <v/>
          </cell>
          <cell r="E327" t="str">
            <v/>
          </cell>
          <cell r="F327" t="str">
            <v/>
          </cell>
          <cell r="G327" t="str">
            <v/>
          </cell>
          <cell r="H327" t="str">
            <v/>
          </cell>
          <cell r="I327" t="str">
            <v/>
          </cell>
          <cell r="J327" t="str">
            <v/>
          </cell>
        </row>
        <row r="328">
          <cell r="A328" t="str">
            <v/>
          </cell>
          <cell r="B328" t="str">
            <v/>
          </cell>
          <cell r="C328" t="str">
            <v/>
          </cell>
          <cell r="D328" t="str">
            <v/>
          </cell>
          <cell r="E328" t="str">
            <v/>
          </cell>
          <cell r="F328" t="str">
            <v/>
          </cell>
          <cell r="G328" t="str">
            <v/>
          </cell>
          <cell r="H328" t="str">
            <v/>
          </cell>
          <cell r="I328" t="str">
            <v/>
          </cell>
          <cell r="J328" t="str">
            <v/>
          </cell>
        </row>
        <row r="329">
          <cell r="A329" t="str">
            <v/>
          </cell>
          <cell r="B329" t="str">
            <v/>
          </cell>
          <cell r="C329" t="str">
            <v/>
          </cell>
          <cell r="D329" t="str">
            <v/>
          </cell>
          <cell r="E329" t="str">
            <v/>
          </cell>
          <cell r="F329" t="str">
            <v/>
          </cell>
          <cell r="G329" t="str">
            <v/>
          </cell>
          <cell r="H329" t="str">
            <v/>
          </cell>
          <cell r="I329" t="str">
            <v/>
          </cell>
          <cell r="J329" t="str">
            <v/>
          </cell>
        </row>
        <row r="330">
          <cell r="A330" t="str">
            <v/>
          </cell>
          <cell r="B330" t="str">
            <v/>
          </cell>
          <cell r="C330" t="str">
            <v/>
          </cell>
          <cell r="D330" t="str">
            <v/>
          </cell>
          <cell r="E330" t="str">
            <v/>
          </cell>
          <cell r="F330" t="str">
            <v/>
          </cell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</row>
        <row r="331">
          <cell r="A331" t="str">
            <v/>
          </cell>
          <cell r="B331" t="str">
            <v/>
          </cell>
          <cell r="C331" t="str">
            <v/>
          </cell>
          <cell r="D331" t="str">
            <v/>
          </cell>
          <cell r="E331" t="str">
            <v/>
          </cell>
          <cell r="F331" t="str">
            <v/>
          </cell>
          <cell r="G331" t="str">
            <v/>
          </cell>
          <cell r="H331" t="str">
            <v/>
          </cell>
          <cell r="I331" t="str">
            <v/>
          </cell>
          <cell r="J331" t="str">
            <v/>
          </cell>
        </row>
        <row r="332">
          <cell r="A332" t="str">
            <v/>
          </cell>
          <cell r="B332" t="str">
            <v/>
          </cell>
          <cell r="C332" t="str">
            <v/>
          </cell>
          <cell r="D332" t="str">
            <v/>
          </cell>
          <cell r="E332" t="str">
            <v/>
          </cell>
          <cell r="F332" t="str">
            <v/>
          </cell>
          <cell r="G332" t="str">
            <v/>
          </cell>
          <cell r="H332" t="str">
            <v/>
          </cell>
          <cell r="I332" t="str">
            <v/>
          </cell>
          <cell r="J332" t="str">
            <v/>
          </cell>
        </row>
        <row r="333">
          <cell r="A333" t="str">
            <v/>
          </cell>
          <cell r="B333" t="str">
            <v/>
          </cell>
          <cell r="C333" t="str">
            <v/>
          </cell>
          <cell r="D333" t="str">
            <v/>
          </cell>
          <cell r="E333" t="str">
            <v/>
          </cell>
          <cell r="F333" t="str">
            <v/>
          </cell>
          <cell r="G333" t="str">
            <v/>
          </cell>
          <cell r="H333" t="str">
            <v/>
          </cell>
          <cell r="I333" t="str">
            <v/>
          </cell>
          <cell r="J333" t="str">
            <v/>
          </cell>
        </row>
        <row r="334">
          <cell r="A334" t="str">
            <v/>
          </cell>
          <cell r="B334" t="str">
            <v/>
          </cell>
          <cell r="C334" t="str">
            <v/>
          </cell>
          <cell r="D334" t="str">
            <v/>
          </cell>
          <cell r="E334" t="str">
            <v/>
          </cell>
          <cell r="F334" t="str">
            <v/>
          </cell>
          <cell r="G334" t="str">
            <v/>
          </cell>
          <cell r="H334" t="str">
            <v/>
          </cell>
          <cell r="I334" t="str">
            <v/>
          </cell>
          <cell r="J334" t="str">
            <v/>
          </cell>
        </row>
        <row r="335">
          <cell r="A335" t="str">
            <v/>
          </cell>
          <cell r="B335" t="str">
            <v/>
          </cell>
          <cell r="C335" t="str">
            <v/>
          </cell>
          <cell r="D335" t="str">
            <v/>
          </cell>
          <cell r="E335" t="str">
            <v/>
          </cell>
          <cell r="F335" t="str">
            <v/>
          </cell>
          <cell r="G335" t="str">
            <v/>
          </cell>
          <cell r="H335" t="str">
            <v/>
          </cell>
          <cell r="I335" t="str">
            <v/>
          </cell>
          <cell r="J335" t="str">
            <v/>
          </cell>
        </row>
        <row r="336">
          <cell r="A336" t="str">
            <v/>
          </cell>
          <cell r="B336" t="str">
            <v/>
          </cell>
          <cell r="C336" t="str">
            <v/>
          </cell>
          <cell r="D336" t="str">
            <v/>
          </cell>
          <cell r="E336" t="str">
            <v/>
          </cell>
          <cell r="F336" t="str">
            <v/>
          </cell>
          <cell r="G336" t="str">
            <v/>
          </cell>
          <cell r="H336" t="str">
            <v/>
          </cell>
          <cell r="I336" t="str">
            <v/>
          </cell>
          <cell r="J336" t="str">
            <v/>
          </cell>
        </row>
        <row r="337">
          <cell r="A337" t="str">
            <v/>
          </cell>
          <cell r="B337" t="str">
            <v/>
          </cell>
          <cell r="C337" t="str">
            <v/>
          </cell>
          <cell r="D337" t="str">
            <v/>
          </cell>
          <cell r="E337" t="str">
            <v/>
          </cell>
          <cell r="F337" t="str">
            <v/>
          </cell>
          <cell r="G337" t="str">
            <v/>
          </cell>
          <cell r="H337" t="str">
            <v/>
          </cell>
          <cell r="I337" t="str">
            <v/>
          </cell>
          <cell r="J337" t="str">
            <v/>
          </cell>
        </row>
        <row r="338">
          <cell r="A338" t="str">
            <v/>
          </cell>
          <cell r="B338" t="str">
            <v/>
          </cell>
          <cell r="C338" t="str">
            <v/>
          </cell>
          <cell r="D338" t="str">
            <v/>
          </cell>
          <cell r="E338" t="str">
            <v/>
          </cell>
          <cell r="F338" t="str">
            <v/>
          </cell>
          <cell r="G338" t="str">
            <v/>
          </cell>
          <cell r="H338" t="str">
            <v/>
          </cell>
          <cell r="I338" t="str">
            <v/>
          </cell>
          <cell r="J338" t="str">
            <v/>
          </cell>
        </row>
        <row r="339">
          <cell r="A339" t="str">
            <v/>
          </cell>
          <cell r="B339" t="str">
            <v/>
          </cell>
          <cell r="C339" t="str">
            <v/>
          </cell>
          <cell r="D339" t="str">
            <v/>
          </cell>
          <cell r="E339" t="str">
            <v/>
          </cell>
          <cell r="F339" t="str">
            <v/>
          </cell>
          <cell r="G339" t="str">
            <v/>
          </cell>
          <cell r="H339" t="str">
            <v/>
          </cell>
          <cell r="I339" t="str">
            <v/>
          </cell>
          <cell r="J339" t="str">
            <v/>
          </cell>
        </row>
        <row r="340">
          <cell r="A340" t="str">
            <v/>
          </cell>
          <cell r="B340" t="str">
            <v/>
          </cell>
          <cell r="C340" t="str">
            <v/>
          </cell>
          <cell r="D340" t="str">
            <v/>
          </cell>
          <cell r="E340" t="str">
            <v/>
          </cell>
          <cell r="F340" t="str">
            <v/>
          </cell>
          <cell r="G340" t="str">
            <v/>
          </cell>
          <cell r="H340" t="str">
            <v/>
          </cell>
          <cell r="I340" t="str">
            <v/>
          </cell>
          <cell r="J340" t="str">
            <v/>
          </cell>
        </row>
        <row r="341">
          <cell r="A341" t="str">
            <v/>
          </cell>
          <cell r="B341" t="str">
            <v/>
          </cell>
          <cell r="C341" t="str">
            <v/>
          </cell>
          <cell r="D341" t="str">
            <v/>
          </cell>
          <cell r="E341" t="str">
            <v/>
          </cell>
          <cell r="F341" t="str">
            <v/>
          </cell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</row>
        <row r="342">
          <cell r="A342" t="str">
            <v/>
          </cell>
          <cell r="B342" t="str">
            <v/>
          </cell>
          <cell r="C342" t="str">
            <v/>
          </cell>
          <cell r="D342" t="str">
            <v/>
          </cell>
          <cell r="E342" t="str">
            <v/>
          </cell>
          <cell r="F342" t="str">
            <v/>
          </cell>
          <cell r="G342" t="str">
            <v/>
          </cell>
          <cell r="H342" t="str">
            <v/>
          </cell>
          <cell r="I342" t="str">
            <v/>
          </cell>
          <cell r="J342" t="str">
            <v/>
          </cell>
        </row>
        <row r="343">
          <cell r="A343" t="str">
            <v/>
          </cell>
          <cell r="B343" t="str">
            <v/>
          </cell>
          <cell r="C343" t="str">
            <v/>
          </cell>
          <cell r="D343" t="str">
            <v/>
          </cell>
          <cell r="E343" t="str">
            <v/>
          </cell>
          <cell r="F343" t="str">
            <v/>
          </cell>
          <cell r="G343" t="str">
            <v/>
          </cell>
          <cell r="H343" t="str">
            <v/>
          </cell>
          <cell r="I343" t="str">
            <v/>
          </cell>
          <cell r="J343" t="str">
            <v/>
          </cell>
        </row>
        <row r="344">
          <cell r="A344" t="str">
            <v/>
          </cell>
          <cell r="B344" t="str">
            <v/>
          </cell>
          <cell r="C344" t="str">
            <v/>
          </cell>
          <cell r="D344" t="str">
            <v/>
          </cell>
          <cell r="E344" t="str">
            <v/>
          </cell>
          <cell r="F344" t="str">
            <v/>
          </cell>
          <cell r="G344" t="str">
            <v/>
          </cell>
          <cell r="H344" t="str">
            <v/>
          </cell>
          <cell r="I344" t="str">
            <v/>
          </cell>
          <cell r="J344" t="str">
            <v/>
          </cell>
        </row>
        <row r="345">
          <cell r="A345" t="str">
            <v/>
          </cell>
          <cell r="B345" t="str">
            <v/>
          </cell>
          <cell r="C345" t="str">
            <v/>
          </cell>
          <cell r="D345" t="str">
            <v/>
          </cell>
          <cell r="E345" t="str">
            <v/>
          </cell>
          <cell r="F345" t="str">
            <v/>
          </cell>
          <cell r="G345" t="str">
            <v/>
          </cell>
          <cell r="H345" t="str">
            <v/>
          </cell>
          <cell r="I345" t="str">
            <v/>
          </cell>
          <cell r="J345" t="str">
            <v/>
          </cell>
        </row>
        <row r="346">
          <cell r="A346" t="str">
            <v/>
          </cell>
          <cell r="B346" t="str">
            <v/>
          </cell>
          <cell r="C346" t="str">
            <v/>
          </cell>
          <cell r="D346" t="str">
            <v/>
          </cell>
          <cell r="E346" t="str">
            <v/>
          </cell>
          <cell r="F346" t="str">
            <v/>
          </cell>
          <cell r="G346" t="str">
            <v/>
          </cell>
          <cell r="H346" t="str">
            <v/>
          </cell>
          <cell r="I346" t="str">
            <v/>
          </cell>
          <cell r="J346" t="str">
            <v/>
          </cell>
        </row>
        <row r="347">
          <cell r="A347" t="str">
            <v/>
          </cell>
          <cell r="B347" t="str">
            <v/>
          </cell>
          <cell r="C347" t="str">
            <v/>
          </cell>
          <cell r="D347" t="str">
            <v/>
          </cell>
          <cell r="E347" t="str">
            <v/>
          </cell>
          <cell r="F347" t="str">
            <v/>
          </cell>
          <cell r="G347" t="str">
            <v/>
          </cell>
          <cell r="H347" t="str">
            <v/>
          </cell>
          <cell r="I347" t="str">
            <v/>
          </cell>
          <cell r="J347" t="str">
            <v/>
          </cell>
        </row>
        <row r="348">
          <cell r="A348" t="str">
            <v/>
          </cell>
          <cell r="B348" t="str">
            <v/>
          </cell>
          <cell r="C348" t="str">
            <v/>
          </cell>
          <cell r="D348" t="str">
            <v/>
          </cell>
          <cell r="E348" t="str">
            <v/>
          </cell>
          <cell r="F348" t="str">
            <v/>
          </cell>
          <cell r="G348" t="str">
            <v/>
          </cell>
          <cell r="H348" t="str">
            <v/>
          </cell>
          <cell r="I348" t="str">
            <v/>
          </cell>
          <cell r="J348" t="str">
            <v/>
          </cell>
        </row>
        <row r="349">
          <cell r="A349" t="str">
            <v/>
          </cell>
          <cell r="B349" t="str">
            <v/>
          </cell>
          <cell r="C349" t="str">
            <v/>
          </cell>
          <cell r="D349" t="str">
            <v/>
          </cell>
          <cell r="E349" t="str">
            <v/>
          </cell>
          <cell r="F349" t="str">
            <v/>
          </cell>
          <cell r="G349" t="str">
            <v/>
          </cell>
          <cell r="H349" t="str">
            <v/>
          </cell>
          <cell r="I349" t="str">
            <v/>
          </cell>
          <cell r="J349" t="str">
            <v/>
          </cell>
        </row>
        <row r="350">
          <cell r="A350" t="str">
            <v/>
          </cell>
          <cell r="B350" t="str">
            <v/>
          </cell>
          <cell r="C350" t="str">
            <v/>
          </cell>
          <cell r="D350" t="str">
            <v/>
          </cell>
          <cell r="E350" t="str">
            <v/>
          </cell>
          <cell r="F350" t="str">
            <v/>
          </cell>
          <cell r="G350" t="str">
            <v/>
          </cell>
          <cell r="H350" t="str">
            <v/>
          </cell>
          <cell r="I350" t="str">
            <v/>
          </cell>
          <cell r="J350" t="str">
            <v/>
          </cell>
        </row>
        <row r="351">
          <cell r="A351" t="str">
            <v/>
          </cell>
          <cell r="B351" t="str">
            <v/>
          </cell>
          <cell r="C351" t="str">
            <v/>
          </cell>
          <cell r="D351" t="str">
            <v/>
          </cell>
          <cell r="E351" t="str">
            <v/>
          </cell>
          <cell r="F351" t="str">
            <v/>
          </cell>
          <cell r="G351" t="str">
            <v/>
          </cell>
          <cell r="H351" t="str">
            <v/>
          </cell>
          <cell r="I351" t="str">
            <v/>
          </cell>
          <cell r="J351" t="str">
            <v/>
          </cell>
        </row>
        <row r="352">
          <cell r="A352" t="str">
            <v/>
          </cell>
          <cell r="B352" t="str">
            <v/>
          </cell>
          <cell r="C352" t="str">
            <v/>
          </cell>
          <cell r="D352" t="str">
            <v/>
          </cell>
          <cell r="E352" t="str">
            <v/>
          </cell>
          <cell r="F352" t="str">
            <v/>
          </cell>
          <cell r="G352" t="str">
            <v/>
          </cell>
          <cell r="H352" t="str">
            <v/>
          </cell>
          <cell r="I352" t="str">
            <v/>
          </cell>
          <cell r="J352" t="str">
            <v/>
          </cell>
        </row>
        <row r="353">
          <cell r="A353" t="str">
            <v/>
          </cell>
          <cell r="B353" t="str">
            <v/>
          </cell>
          <cell r="C353" t="str">
            <v/>
          </cell>
          <cell r="D353" t="str">
            <v/>
          </cell>
          <cell r="E353" t="str">
            <v/>
          </cell>
          <cell r="F353" t="str">
            <v/>
          </cell>
          <cell r="G353" t="str">
            <v/>
          </cell>
          <cell r="H353" t="str">
            <v/>
          </cell>
          <cell r="I353" t="str">
            <v/>
          </cell>
          <cell r="J353" t="str">
            <v/>
          </cell>
        </row>
        <row r="354">
          <cell r="A354" t="str">
            <v/>
          </cell>
          <cell r="B354" t="str">
            <v/>
          </cell>
          <cell r="C354" t="str">
            <v/>
          </cell>
          <cell r="D354" t="str">
            <v/>
          </cell>
          <cell r="E354" t="str">
            <v/>
          </cell>
          <cell r="F354" t="str">
            <v/>
          </cell>
          <cell r="G354" t="str">
            <v/>
          </cell>
          <cell r="H354" t="str">
            <v/>
          </cell>
          <cell r="I354" t="str">
            <v/>
          </cell>
          <cell r="J354" t="str">
            <v/>
          </cell>
        </row>
        <row r="355">
          <cell r="A355" t="str">
            <v/>
          </cell>
          <cell r="B355" t="str">
            <v/>
          </cell>
          <cell r="C355" t="str">
            <v/>
          </cell>
          <cell r="D355" t="str">
            <v/>
          </cell>
          <cell r="E355" t="str">
            <v/>
          </cell>
          <cell r="F355" t="str">
            <v/>
          </cell>
          <cell r="G355" t="str">
            <v/>
          </cell>
          <cell r="H355" t="str">
            <v/>
          </cell>
          <cell r="I355" t="str">
            <v/>
          </cell>
          <cell r="J355" t="str">
            <v/>
          </cell>
        </row>
        <row r="356">
          <cell r="A356" t="str">
            <v/>
          </cell>
          <cell r="B356" t="str">
            <v/>
          </cell>
          <cell r="C356" t="str">
            <v/>
          </cell>
          <cell r="D356" t="str">
            <v/>
          </cell>
          <cell r="E356" t="str">
            <v/>
          </cell>
          <cell r="F356" t="str">
            <v/>
          </cell>
          <cell r="G356" t="str">
            <v/>
          </cell>
          <cell r="H356" t="str">
            <v/>
          </cell>
          <cell r="I356" t="str">
            <v/>
          </cell>
          <cell r="J356" t="str">
            <v/>
          </cell>
        </row>
        <row r="357">
          <cell r="A357" t="str">
            <v/>
          </cell>
          <cell r="B357" t="str">
            <v/>
          </cell>
          <cell r="C357" t="str">
            <v/>
          </cell>
          <cell r="D357" t="str">
            <v/>
          </cell>
          <cell r="E357" t="str">
            <v/>
          </cell>
          <cell r="F357" t="str">
            <v/>
          </cell>
          <cell r="G357" t="str">
            <v/>
          </cell>
          <cell r="H357" t="str">
            <v/>
          </cell>
          <cell r="I357" t="str">
            <v/>
          </cell>
          <cell r="J357" t="str">
            <v/>
          </cell>
        </row>
        <row r="358">
          <cell r="A358" t="str">
            <v/>
          </cell>
          <cell r="B358" t="str">
            <v/>
          </cell>
          <cell r="C358" t="str">
            <v/>
          </cell>
          <cell r="D358" t="str">
            <v/>
          </cell>
          <cell r="E358" t="str">
            <v/>
          </cell>
          <cell r="F358" t="str">
            <v/>
          </cell>
          <cell r="G358" t="str">
            <v/>
          </cell>
          <cell r="H358" t="str">
            <v/>
          </cell>
          <cell r="I358" t="str">
            <v/>
          </cell>
          <cell r="J358" t="str">
            <v/>
          </cell>
        </row>
        <row r="359">
          <cell r="A359" t="str">
            <v/>
          </cell>
          <cell r="B359" t="str">
            <v/>
          </cell>
          <cell r="C359" t="str">
            <v/>
          </cell>
          <cell r="D359" t="str">
            <v/>
          </cell>
          <cell r="E359" t="str">
            <v/>
          </cell>
          <cell r="F359" t="str">
            <v/>
          </cell>
          <cell r="G359" t="str">
            <v/>
          </cell>
          <cell r="H359" t="str">
            <v/>
          </cell>
          <cell r="I359" t="str">
            <v/>
          </cell>
          <cell r="J359" t="str">
            <v/>
          </cell>
        </row>
        <row r="360">
          <cell r="A360" t="str">
            <v/>
          </cell>
          <cell r="B360" t="str">
            <v/>
          </cell>
          <cell r="C360" t="str">
            <v/>
          </cell>
          <cell r="D360" t="str">
            <v/>
          </cell>
          <cell r="E360" t="str">
            <v/>
          </cell>
          <cell r="F360" t="str">
            <v/>
          </cell>
          <cell r="G360" t="str">
            <v/>
          </cell>
          <cell r="H360" t="str">
            <v/>
          </cell>
          <cell r="I360" t="str">
            <v/>
          </cell>
          <cell r="J360" t="str">
            <v/>
          </cell>
        </row>
        <row r="361">
          <cell r="A361" t="str">
            <v/>
          </cell>
          <cell r="B361" t="str">
            <v/>
          </cell>
          <cell r="C361" t="str">
            <v/>
          </cell>
          <cell r="D361" t="str">
            <v/>
          </cell>
          <cell r="E361" t="str">
            <v/>
          </cell>
          <cell r="F361" t="str">
            <v/>
          </cell>
          <cell r="G361" t="str">
            <v/>
          </cell>
          <cell r="H361" t="str">
            <v/>
          </cell>
          <cell r="I361" t="str">
            <v/>
          </cell>
          <cell r="J361" t="str">
            <v/>
          </cell>
        </row>
        <row r="362">
          <cell r="A362" t="str">
            <v/>
          </cell>
          <cell r="B362" t="str">
            <v/>
          </cell>
          <cell r="C362" t="str">
            <v/>
          </cell>
          <cell r="D362" t="str">
            <v/>
          </cell>
          <cell r="E362" t="str">
            <v/>
          </cell>
          <cell r="F362" t="str">
            <v/>
          </cell>
          <cell r="G362" t="str">
            <v/>
          </cell>
          <cell r="H362" t="str">
            <v/>
          </cell>
          <cell r="I362" t="str">
            <v/>
          </cell>
          <cell r="J362" t="str">
            <v/>
          </cell>
        </row>
        <row r="363">
          <cell r="A363" t="str">
            <v/>
          </cell>
          <cell r="B363" t="str">
            <v/>
          </cell>
          <cell r="C363" t="str">
            <v/>
          </cell>
          <cell r="D363" t="str">
            <v/>
          </cell>
          <cell r="E363" t="str">
            <v/>
          </cell>
          <cell r="F363" t="str">
            <v/>
          </cell>
          <cell r="G363" t="str">
            <v/>
          </cell>
          <cell r="H363" t="str">
            <v/>
          </cell>
          <cell r="I363" t="str">
            <v/>
          </cell>
          <cell r="J363" t="str">
            <v/>
          </cell>
        </row>
        <row r="364">
          <cell r="A364" t="str">
            <v/>
          </cell>
          <cell r="B364" t="str">
            <v/>
          </cell>
          <cell r="C364" t="str">
            <v/>
          </cell>
          <cell r="D364" t="str">
            <v/>
          </cell>
          <cell r="E364" t="str">
            <v/>
          </cell>
          <cell r="F364" t="str">
            <v/>
          </cell>
          <cell r="G364" t="str">
            <v/>
          </cell>
          <cell r="H364" t="str">
            <v/>
          </cell>
          <cell r="I364" t="str">
            <v/>
          </cell>
          <cell r="J364" t="str">
            <v/>
          </cell>
        </row>
        <row r="365">
          <cell r="A365" t="str">
            <v/>
          </cell>
          <cell r="B365" t="str">
            <v/>
          </cell>
          <cell r="C365" t="str">
            <v/>
          </cell>
          <cell r="D365" t="str">
            <v/>
          </cell>
          <cell r="E365" t="str">
            <v/>
          </cell>
          <cell r="F365" t="str">
            <v/>
          </cell>
          <cell r="G365" t="str">
            <v/>
          </cell>
          <cell r="H365" t="str">
            <v/>
          </cell>
          <cell r="I365" t="str">
            <v/>
          </cell>
          <cell r="J365" t="str">
            <v/>
          </cell>
        </row>
        <row r="366">
          <cell r="A366" t="str">
            <v/>
          </cell>
          <cell r="B366" t="str">
            <v/>
          </cell>
          <cell r="C366" t="str">
            <v/>
          </cell>
          <cell r="D366" t="str">
            <v/>
          </cell>
          <cell r="E366" t="str">
            <v/>
          </cell>
          <cell r="F366" t="str">
            <v/>
          </cell>
          <cell r="G366" t="str">
            <v/>
          </cell>
          <cell r="H366" t="str">
            <v/>
          </cell>
          <cell r="I366" t="str">
            <v/>
          </cell>
          <cell r="J366" t="str">
            <v/>
          </cell>
        </row>
        <row r="367">
          <cell r="A367" t="str">
            <v/>
          </cell>
          <cell r="B367" t="str">
            <v/>
          </cell>
          <cell r="C367" t="str">
            <v/>
          </cell>
          <cell r="D367" t="str">
            <v/>
          </cell>
          <cell r="E367" t="str">
            <v/>
          </cell>
          <cell r="F367" t="str">
            <v/>
          </cell>
          <cell r="G367" t="str">
            <v/>
          </cell>
          <cell r="H367" t="str">
            <v/>
          </cell>
          <cell r="I367" t="str">
            <v/>
          </cell>
          <cell r="J367" t="str">
            <v/>
          </cell>
        </row>
        <row r="368">
          <cell r="A368" t="str">
            <v/>
          </cell>
          <cell r="B368" t="str">
            <v/>
          </cell>
          <cell r="C368" t="str">
            <v/>
          </cell>
          <cell r="D368" t="str">
            <v/>
          </cell>
          <cell r="E368" t="str">
            <v/>
          </cell>
          <cell r="F368" t="str">
            <v/>
          </cell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</row>
        <row r="369">
          <cell r="A369" t="str">
            <v/>
          </cell>
          <cell r="B369" t="str">
            <v/>
          </cell>
          <cell r="C369" t="str">
            <v/>
          </cell>
          <cell r="D369" t="str">
            <v/>
          </cell>
          <cell r="E369" t="str">
            <v/>
          </cell>
          <cell r="F369" t="str">
            <v/>
          </cell>
          <cell r="G369" t="str">
            <v/>
          </cell>
          <cell r="H369" t="str">
            <v/>
          </cell>
          <cell r="I369" t="str">
            <v/>
          </cell>
          <cell r="J369" t="str">
            <v/>
          </cell>
        </row>
        <row r="370">
          <cell r="A370" t="str">
            <v/>
          </cell>
          <cell r="B370" t="str">
            <v/>
          </cell>
          <cell r="C370" t="str">
            <v/>
          </cell>
          <cell r="D370" t="str">
            <v/>
          </cell>
          <cell r="E370" t="str">
            <v/>
          </cell>
          <cell r="F370" t="str">
            <v/>
          </cell>
          <cell r="G370" t="str">
            <v/>
          </cell>
          <cell r="H370" t="str">
            <v/>
          </cell>
          <cell r="I370" t="str">
            <v/>
          </cell>
          <cell r="J370" t="str">
            <v/>
          </cell>
        </row>
        <row r="371">
          <cell r="A371" t="str">
            <v/>
          </cell>
          <cell r="B371" t="str">
            <v/>
          </cell>
          <cell r="C371" t="str">
            <v/>
          </cell>
          <cell r="D371" t="str">
            <v/>
          </cell>
          <cell r="E371" t="str">
            <v/>
          </cell>
          <cell r="F371" t="str">
            <v/>
          </cell>
          <cell r="G371" t="str">
            <v/>
          </cell>
          <cell r="H371" t="str">
            <v/>
          </cell>
          <cell r="I371" t="str">
            <v/>
          </cell>
          <cell r="J371" t="str">
            <v/>
          </cell>
        </row>
        <row r="372">
          <cell r="A372" t="str">
            <v/>
          </cell>
          <cell r="B372" t="str">
            <v/>
          </cell>
          <cell r="C372" t="str">
            <v/>
          </cell>
          <cell r="D372" t="str">
            <v/>
          </cell>
          <cell r="E372" t="str">
            <v/>
          </cell>
          <cell r="F372" t="str">
            <v/>
          </cell>
          <cell r="G372" t="str">
            <v/>
          </cell>
          <cell r="H372" t="str">
            <v/>
          </cell>
          <cell r="I372" t="str">
            <v/>
          </cell>
          <cell r="J372" t="str">
            <v/>
          </cell>
        </row>
        <row r="373">
          <cell r="A373" t="str">
            <v/>
          </cell>
          <cell r="B373" t="str">
            <v/>
          </cell>
          <cell r="C373" t="str">
            <v/>
          </cell>
          <cell r="D373" t="str">
            <v/>
          </cell>
          <cell r="E373" t="str">
            <v/>
          </cell>
          <cell r="F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 t="str">
            <v/>
          </cell>
        </row>
        <row r="374">
          <cell r="A374" t="str">
            <v/>
          </cell>
          <cell r="B374" t="str">
            <v/>
          </cell>
          <cell r="C374" t="str">
            <v/>
          </cell>
          <cell r="D374" t="str">
            <v/>
          </cell>
          <cell r="E374" t="str">
            <v/>
          </cell>
          <cell r="F374" t="str">
            <v/>
          </cell>
          <cell r="G374" t="str">
            <v/>
          </cell>
          <cell r="H374" t="str">
            <v/>
          </cell>
          <cell r="I374" t="str">
            <v/>
          </cell>
          <cell r="J374" t="str">
            <v/>
          </cell>
        </row>
        <row r="375">
          <cell r="A375" t="str">
            <v/>
          </cell>
          <cell r="B375" t="str">
            <v/>
          </cell>
          <cell r="C375" t="str">
            <v/>
          </cell>
          <cell r="D375" t="str">
            <v/>
          </cell>
          <cell r="E375" t="str">
            <v/>
          </cell>
          <cell r="F375" t="str">
            <v/>
          </cell>
          <cell r="G375" t="str">
            <v/>
          </cell>
          <cell r="H375" t="str">
            <v/>
          </cell>
          <cell r="I375" t="str">
            <v/>
          </cell>
          <cell r="J375" t="str">
            <v/>
          </cell>
        </row>
        <row r="376">
          <cell r="A376" t="str">
            <v/>
          </cell>
          <cell r="B376" t="str">
            <v/>
          </cell>
          <cell r="C376" t="str">
            <v/>
          </cell>
          <cell r="D376" t="str">
            <v/>
          </cell>
          <cell r="E376" t="str">
            <v/>
          </cell>
          <cell r="F376" t="str">
            <v/>
          </cell>
          <cell r="G376" t="str">
            <v/>
          </cell>
          <cell r="H376" t="str">
            <v/>
          </cell>
          <cell r="I376" t="str">
            <v/>
          </cell>
          <cell r="J376" t="str">
            <v/>
          </cell>
        </row>
        <row r="377">
          <cell r="A377" t="str">
            <v/>
          </cell>
          <cell r="B377" t="str">
            <v/>
          </cell>
          <cell r="C377" t="str">
            <v/>
          </cell>
          <cell r="D377" t="str">
            <v/>
          </cell>
          <cell r="E377" t="str">
            <v/>
          </cell>
          <cell r="F377" t="str">
            <v/>
          </cell>
          <cell r="G377" t="str">
            <v/>
          </cell>
          <cell r="H377" t="str">
            <v/>
          </cell>
          <cell r="I377" t="str">
            <v/>
          </cell>
          <cell r="J377" t="str">
            <v/>
          </cell>
        </row>
      </sheetData>
      <sheetData sheetId="32">
        <row r="11">
          <cell r="C11">
            <v>42369</v>
          </cell>
          <cell r="D11">
            <v>0</v>
          </cell>
          <cell r="E11">
            <v>0</v>
          </cell>
          <cell r="F11">
            <v>0</v>
          </cell>
          <cell r="G11">
            <v>136822.04301181194</v>
          </cell>
        </row>
        <row r="12">
          <cell r="C12">
            <v>42370</v>
          </cell>
          <cell r="D12">
            <v>136822.04301181194</v>
          </cell>
          <cell r="E12">
            <v>0</v>
          </cell>
          <cell r="F12">
            <v>2833.1</v>
          </cell>
          <cell r="G12">
            <v>133988.94301181193</v>
          </cell>
        </row>
        <row r="13">
          <cell r="C13">
            <v>42371</v>
          </cell>
          <cell r="D13">
            <v>133988.94301181193</v>
          </cell>
          <cell r="E13">
            <v>0</v>
          </cell>
          <cell r="F13">
            <v>68.861000000000004</v>
          </cell>
          <cell r="G13">
            <v>133920.08201181193</v>
          </cell>
        </row>
        <row r="14">
          <cell r="C14">
            <v>42372</v>
          </cell>
          <cell r="D14">
            <v>133920.08201181193</v>
          </cell>
          <cell r="E14">
            <v>0</v>
          </cell>
          <cell r="F14">
            <v>0</v>
          </cell>
          <cell r="G14">
            <v>133920.08201181193</v>
          </cell>
        </row>
        <row r="15">
          <cell r="C15">
            <v>42373</v>
          </cell>
          <cell r="D15">
            <v>133920.08201181193</v>
          </cell>
          <cell r="E15">
            <v>7566.2020000000002</v>
          </cell>
          <cell r="F15">
            <v>0</v>
          </cell>
          <cell r="G15">
            <v>141486.28401181192</v>
          </cell>
        </row>
        <row r="16">
          <cell r="C16">
            <v>42374</v>
          </cell>
          <cell r="D16">
            <v>141486.28401181192</v>
          </cell>
          <cell r="E16">
            <v>7512.9160000000002</v>
          </cell>
          <cell r="F16">
            <v>0</v>
          </cell>
          <cell r="G16">
            <v>148999.20001181192</v>
          </cell>
        </row>
        <row r="17">
          <cell r="C17">
            <v>42375</v>
          </cell>
          <cell r="D17">
            <v>148999.20001181192</v>
          </cell>
          <cell r="E17">
            <v>0</v>
          </cell>
          <cell r="F17">
            <v>83.736000000000004</v>
          </cell>
          <cell r="G17">
            <v>148915.46401181191</v>
          </cell>
        </row>
        <row r="18">
          <cell r="C18">
            <v>42376</v>
          </cell>
          <cell r="D18">
            <v>148915.46401181191</v>
          </cell>
          <cell r="E18">
            <v>0</v>
          </cell>
          <cell r="F18">
            <v>5300.55</v>
          </cell>
          <cell r="G18">
            <v>143614.91401181192</v>
          </cell>
        </row>
        <row r="19">
          <cell r="C19">
            <v>42377</v>
          </cell>
          <cell r="D19">
            <v>143614.91401181192</v>
          </cell>
          <cell r="E19">
            <v>7508.02</v>
          </cell>
          <cell r="F19">
            <v>7016.4780000000001</v>
          </cell>
          <cell r="G19">
            <v>144106.45601181191</v>
          </cell>
        </row>
        <row r="20">
          <cell r="C20">
            <v>42378</v>
          </cell>
          <cell r="D20">
            <v>144106.45601181191</v>
          </cell>
          <cell r="E20">
            <v>7921.6180000000004</v>
          </cell>
          <cell r="F20">
            <v>7068.4489999999996</v>
          </cell>
          <cell r="G20">
            <v>144959.62501181191</v>
          </cell>
        </row>
        <row r="21">
          <cell r="C21">
            <v>42379</v>
          </cell>
          <cell r="D21">
            <v>144959.62501181191</v>
          </cell>
          <cell r="E21">
            <v>0</v>
          </cell>
          <cell r="F21">
            <v>7195.0320000000002</v>
          </cell>
          <cell r="G21">
            <v>137764.5930118119</v>
          </cell>
        </row>
        <row r="22">
          <cell r="C22">
            <v>42380</v>
          </cell>
          <cell r="D22">
            <v>137764.5930118119</v>
          </cell>
          <cell r="E22">
            <v>7368.0789999999997</v>
          </cell>
          <cell r="F22">
            <v>7486.0429999999997</v>
          </cell>
          <cell r="G22">
            <v>137646.62901181189</v>
          </cell>
        </row>
        <row r="23">
          <cell r="C23">
            <v>42381</v>
          </cell>
          <cell r="D23">
            <v>137646.62901181189</v>
          </cell>
          <cell r="E23">
            <v>0</v>
          </cell>
          <cell r="F23">
            <v>7692.7619999999997</v>
          </cell>
          <cell r="G23">
            <v>129953.86701181189</v>
          </cell>
        </row>
        <row r="24">
          <cell r="C24">
            <v>42382</v>
          </cell>
          <cell r="D24">
            <v>129953.86701181189</v>
          </cell>
          <cell r="E24">
            <v>0</v>
          </cell>
          <cell r="F24">
            <v>7464.6220000000003</v>
          </cell>
          <cell r="G24">
            <v>122489.24501181189</v>
          </cell>
        </row>
        <row r="25">
          <cell r="C25">
            <v>42383</v>
          </cell>
          <cell r="D25">
            <v>122489.24501181189</v>
          </cell>
          <cell r="E25">
            <v>17913.073</v>
          </cell>
          <cell r="F25">
            <v>7114.6239999999998</v>
          </cell>
          <cell r="G25">
            <v>133287.69401181187</v>
          </cell>
        </row>
        <row r="26">
          <cell r="C26">
            <v>42384</v>
          </cell>
          <cell r="D26">
            <v>133287.69401181187</v>
          </cell>
          <cell r="E26">
            <v>9787.7090000000007</v>
          </cell>
          <cell r="F26">
            <v>7406.4129999999996</v>
          </cell>
          <cell r="G26">
            <v>135668.99001181187</v>
          </cell>
        </row>
        <row r="27">
          <cell r="C27">
            <v>42385</v>
          </cell>
          <cell r="D27">
            <v>135668.99001181187</v>
          </cell>
          <cell r="E27">
            <v>16687.198</v>
          </cell>
          <cell r="F27">
            <v>6579.4579999999996</v>
          </cell>
          <cell r="G27">
            <v>145776.73001181186</v>
          </cell>
        </row>
        <row r="28">
          <cell r="C28">
            <v>42386</v>
          </cell>
          <cell r="D28">
            <v>145776.73001181186</v>
          </cell>
          <cell r="E28">
            <v>7146.8969999999999</v>
          </cell>
          <cell r="F28">
            <v>2579.6660000000002</v>
          </cell>
          <cell r="G28">
            <v>150343.96101181186</v>
          </cell>
        </row>
        <row r="29">
          <cell r="C29">
            <v>42387</v>
          </cell>
          <cell r="D29">
            <v>150343.96101181186</v>
          </cell>
          <cell r="E29">
            <v>0</v>
          </cell>
          <cell r="F29">
            <v>4118.7629999999999</v>
          </cell>
          <cell r="G29">
            <v>146225.19801181185</v>
          </cell>
        </row>
        <row r="30">
          <cell r="C30">
            <v>42388</v>
          </cell>
          <cell r="D30">
            <v>146225.19801181185</v>
          </cell>
          <cell r="E30">
            <v>17517.112000000001</v>
          </cell>
          <cell r="F30">
            <v>5225.7730000000001</v>
          </cell>
          <cell r="G30">
            <v>158516.53701181186</v>
          </cell>
        </row>
        <row r="31">
          <cell r="C31">
            <v>42389</v>
          </cell>
          <cell r="D31">
            <v>158516.53701181186</v>
          </cell>
          <cell r="E31">
            <v>0</v>
          </cell>
          <cell r="F31">
            <v>7416.9930000000004</v>
          </cell>
          <cell r="G31">
            <v>151099.54401181187</v>
          </cell>
        </row>
        <row r="32">
          <cell r="C32">
            <v>42390</v>
          </cell>
          <cell r="D32">
            <v>151099.54401181187</v>
          </cell>
          <cell r="E32">
            <v>0</v>
          </cell>
          <cell r="F32">
            <v>7453.77</v>
          </cell>
          <cell r="G32">
            <v>143645.77401181188</v>
          </cell>
        </row>
        <row r="33">
          <cell r="C33">
            <v>42391</v>
          </cell>
          <cell r="D33">
            <v>143645.77401181188</v>
          </cell>
          <cell r="E33">
            <v>0</v>
          </cell>
          <cell r="F33">
            <v>6873.8289999999997</v>
          </cell>
          <cell r="G33">
            <v>136771.94501181188</v>
          </cell>
        </row>
        <row r="34">
          <cell r="C34">
            <v>42392</v>
          </cell>
          <cell r="D34">
            <v>136771.94501181188</v>
          </cell>
          <cell r="E34">
            <v>0</v>
          </cell>
          <cell r="F34">
            <v>6448.9489999999996</v>
          </cell>
          <cell r="G34">
            <v>130322.99601181189</v>
          </cell>
        </row>
        <row r="35">
          <cell r="C35">
            <v>42393</v>
          </cell>
          <cell r="D35">
            <v>130322.99601181189</v>
          </cell>
          <cell r="E35">
            <v>9519.0470000000005</v>
          </cell>
          <cell r="F35">
            <v>5857.6509999999998</v>
          </cell>
          <cell r="G35">
            <v>133984.39201181187</v>
          </cell>
        </row>
        <row r="36">
          <cell r="C36">
            <v>42394</v>
          </cell>
          <cell r="D36">
            <v>133984.39201181187</v>
          </cell>
          <cell r="E36">
            <v>0</v>
          </cell>
          <cell r="F36">
            <v>6453.1859999999997</v>
          </cell>
          <cell r="G36">
            <v>127531.20601181187</v>
          </cell>
        </row>
        <row r="37">
          <cell r="C37">
            <v>42395</v>
          </cell>
          <cell r="D37">
            <v>127531.20601181187</v>
          </cell>
          <cell r="E37">
            <v>15114.591</v>
          </cell>
          <cell r="F37">
            <v>1324.663</v>
          </cell>
          <cell r="G37">
            <v>141321.13401181187</v>
          </cell>
        </row>
        <row r="38">
          <cell r="C38">
            <v>42396</v>
          </cell>
          <cell r="D38">
            <v>141321.13401181187</v>
          </cell>
          <cell r="E38">
            <v>0</v>
          </cell>
          <cell r="F38">
            <v>7453.8440000000001</v>
          </cell>
          <cell r="G38">
            <v>133867.29001181186</v>
          </cell>
        </row>
        <row r="39">
          <cell r="C39">
            <v>42397</v>
          </cell>
          <cell r="D39">
            <v>133867.29001181186</v>
          </cell>
          <cell r="E39">
            <v>0</v>
          </cell>
          <cell r="F39">
            <v>7981.72</v>
          </cell>
          <cell r="G39">
            <v>125885.57001181185</v>
          </cell>
        </row>
        <row r="40">
          <cell r="C40">
            <v>42398</v>
          </cell>
          <cell r="D40">
            <v>125885.57001181185</v>
          </cell>
          <cell r="E40">
            <v>7351.8959999999997</v>
          </cell>
          <cell r="F40">
            <v>7923.9889999999996</v>
          </cell>
          <cell r="G40">
            <v>125313.47701181186</v>
          </cell>
        </row>
        <row r="41">
          <cell r="C41">
            <v>42399</v>
          </cell>
          <cell r="D41">
            <v>125313.47701181186</v>
          </cell>
          <cell r="E41">
            <v>0</v>
          </cell>
          <cell r="F41">
            <v>8139.683</v>
          </cell>
          <cell r="G41">
            <v>117173.79401181186</v>
          </cell>
        </row>
        <row r="42">
          <cell r="C42">
            <v>42400</v>
          </cell>
          <cell r="D42">
            <v>117173.79401181186</v>
          </cell>
          <cell r="E42">
            <v>0</v>
          </cell>
          <cell r="F42">
            <v>7143.9709999999995</v>
          </cell>
          <cell r="G42">
            <v>110029.82301181185</v>
          </cell>
        </row>
        <row r="43">
          <cell r="C43">
            <v>42401</v>
          </cell>
          <cell r="D43">
            <v>110029.82301181185</v>
          </cell>
          <cell r="E43">
            <v>17332.154999999999</v>
          </cell>
          <cell r="F43">
            <v>731.44100000000003</v>
          </cell>
          <cell r="G43">
            <v>126630.53701181184</v>
          </cell>
        </row>
        <row r="44">
          <cell r="C44">
            <v>42402</v>
          </cell>
          <cell r="D44">
            <v>126630.53701181184</v>
          </cell>
          <cell r="E44">
            <v>7107.9139999999998</v>
          </cell>
          <cell r="F44">
            <v>0</v>
          </cell>
          <cell r="G44">
            <v>133738.45101181185</v>
          </cell>
        </row>
        <row r="45">
          <cell r="C45">
            <v>42403</v>
          </cell>
          <cell r="D45">
            <v>133738.45101181185</v>
          </cell>
          <cell r="E45">
            <v>0</v>
          </cell>
          <cell r="F45">
            <v>0</v>
          </cell>
          <cell r="G45">
            <v>133738.45101181185</v>
          </cell>
        </row>
        <row r="46">
          <cell r="C46">
            <v>42404</v>
          </cell>
          <cell r="D46">
            <v>133738.45101181185</v>
          </cell>
          <cell r="E46">
            <v>7223.2560000000003</v>
          </cell>
          <cell r="F46">
            <v>0</v>
          </cell>
          <cell r="G46">
            <v>140961.70701181184</v>
          </cell>
        </row>
        <row r="47">
          <cell r="C47">
            <v>42405</v>
          </cell>
          <cell r="D47">
            <v>140961.70701181184</v>
          </cell>
          <cell r="E47">
            <v>10332.553</v>
          </cell>
          <cell r="F47">
            <v>2421.4879999999998</v>
          </cell>
          <cell r="G47">
            <v>148872.77201181185</v>
          </cell>
        </row>
        <row r="48">
          <cell r="C48">
            <v>42406</v>
          </cell>
          <cell r="D48">
            <v>148872.77201181185</v>
          </cell>
          <cell r="E48">
            <v>0</v>
          </cell>
          <cell r="F48">
            <v>6151.5479999999998</v>
          </cell>
          <cell r="G48">
            <v>142721.22401181184</v>
          </cell>
        </row>
        <row r="49">
          <cell r="C49">
            <v>42407</v>
          </cell>
          <cell r="D49">
            <v>142721.22401181184</v>
          </cell>
          <cell r="E49">
            <v>14913.212</v>
          </cell>
          <cell r="F49">
            <v>6840.8670000000002</v>
          </cell>
          <cell r="G49">
            <v>150793.56901181184</v>
          </cell>
        </row>
        <row r="50">
          <cell r="C50">
            <v>42408</v>
          </cell>
          <cell r="D50">
            <v>150793.56901181184</v>
          </cell>
          <cell r="E50">
            <v>0</v>
          </cell>
          <cell r="F50">
            <v>3390.9850000000001</v>
          </cell>
          <cell r="G50">
            <v>147402.58401181185</v>
          </cell>
        </row>
        <row r="51">
          <cell r="C51">
            <v>42409</v>
          </cell>
          <cell r="D51">
            <v>147402.58401181185</v>
          </cell>
          <cell r="E51">
            <v>0</v>
          </cell>
          <cell r="F51">
            <v>5878.8149999999996</v>
          </cell>
          <cell r="G51">
            <v>141523.76901181185</v>
          </cell>
        </row>
        <row r="52">
          <cell r="C52">
            <v>42410</v>
          </cell>
          <cell r="D52">
            <v>141523.76901181185</v>
          </cell>
          <cell r="E52">
            <v>7802.5450000000001</v>
          </cell>
          <cell r="F52">
            <v>7263.13</v>
          </cell>
          <cell r="G52">
            <v>142063.18401181186</v>
          </cell>
        </row>
        <row r="53">
          <cell r="C53">
            <v>42411</v>
          </cell>
          <cell r="D53">
            <v>142063.18401181186</v>
          </cell>
          <cell r="E53">
            <v>0</v>
          </cell>
          <cell r="F53">
            <v>7116.3509999999997</v>
          </cell>
          <cell r="G53">
            <v>134946.83301181186</v>
          </cell>
        </row>
        <row r="54">
          <cell r="C54">
            <v>42412</v>
          </cell>
          <cell r="D54">
            <v>134946.83301181186</v>
          </cell>
          <cell r="E54">
            <v>7228.9769999999999</v>
          </cell>
          <cell r="F54">
            <v>5901.2070000000003</v>
          </cell>
          <cell r="G54">
            <v>136274.60301181188</v>
          </cell>
        </row>
        <row r="55">
          <cell r="C55">
            <v>42413</v>
          </cell>
          <cell r="D55">
            <v>136274.60301181188</v>
          </cell>
          <cell r="E55">
            <v>0</v>
          </cell>
          <cell r="F55">
            <v>3658.9409999999998</v>
          </cell>
          <cell r="G55">
            <v>132615.66201181189</v>
          </cell>
        </row>
        <row r="56">
          <cell r="C56">
            <v>42414</v>
          </cell>
          <cell r="D56">
            <v>132615.66201181189</v>
          </cell>
          <cell r="E56">
            <v>9407.7720000000008</v>
          </cell>
          <cell r="F56">
            <v>3218.6590000000001</v>
          </cell>
          <cell r="G56">
            <v>138804.77501181187</v>
          </cell>
        </row>
        <row r="57">
          <cell r="C57">
            <v>42415</v>
          </cell>
          <cell r="D57">
            <v>138804.77501181187</v>
          </cell>
          <cell r="E57">
            <v>0</v>
          </cell>
          <cell r="F57">
            <v>3191.6210000000001</v>
          </cell>
          <cell r="G57">
            <v>135613.15401181186</v>
          </cell>
        </row>
        <row r="58">
          <cell r="C58">
            <v>42416</v>
          </cell>
          <cell r="D58">
            <v>135613.15401181186</v>
          </cell>
          <cell r="E58">
            <v>0</v>
          </cell>
          <cell r="F58">
            <v>4868.085</v>
          </cell>
          <cell r="G58">
            <v>130745.06901181185</v>
          </cell>
        </row>
        <row r="59">
          <cell r="C59">
            <v>42417</v>
          </cell>
          <cell r="D59">
            <v>130745.06901181185</v>
          </cell>
          <cell r="E59">
            <v>0</v>
          </cell>
          <cell r="F59">
            <v>6115.45</v>
          </cell>
          <cell r="G59">
            <v>124629.61901181185</v>
          </cell>
        </row>
        <row r="60">
          <cell r="C60">
            <v>42418</v>
          </cell>
          <cell r="D60">
            <v>124629.61901181185</v>
          </cell>
          <cell r="E60">
            <v>0</v>
          </cell>
          <cell r="F60">
            <v>2774.9879999999998</v>
          </cell>
          <cell r="G60">
            <v>121854.63101181186</v>
          </cell>
        </row>
        <row r="61">
          <cell r="C61">
            <v>42419</v>
          </cell>
          <cell r="D61">
            <v>121854.63101181186</v>
          </cell>
          <cell r="E61">
            <v>0</v>
          </cell>
          <cell r="F61">
            <v>0</v>
          </cell>
          <cell r="G61">
            <v>121854.63101181186</v>
          </cell>
        </row>
        <row r="62">
          <cell r="C62">
            <v>42420</v>
          </cell>
          <cell r="D62">
            <v>121854.63101181186</v>
          </cell>
          <cell r="E62">
            <v>0</v>
          </cell>
          <cell r="F62">
            <v>0</v>
          </cell>
          <cell r="G62">
            <v>121854.63101181186</v>
          </cell>
        </row>
        <row r="63">
          <cell r="C63">
            <v>42421</v>
          </cell>
          <cell r="D63">
            <v>121854.63101181186</v>
          </cell>
          <cell r="E63">
            <v>7341.2250000000004</v>
          </cell>
          <cell r="F63">
            <v>0</v>
          </cell>
          <cell r="G63">
            <v>129195.85601181186</v>
          </cell>
        </row>
        <row r="64">
          <cell r="C64">
            <v>42422</v>
          </cell>
          <cell r="D64">
            <v>129195.85601181186</v>
          </cell>
          <cell r="E64">
            <v>0</v>
          </cell>
          <cell r="F64">
            <v>0</v>
          </cell>
          <cell r="G64">
            <v>129195.85601181186</v>
          </cell>
        </row>
        <row r="65">
          <cell r="C65">
            <v>42423</v>
          </cell>
          <cell r="D65">
            <v>129195.85601181186</v>
          </cell>
          <cell r="E65">
            <v>0</v>
          </cell>
          <cell r="F65">
            <v>0</v>
          </cell>
          <cell r="G65">
            <v>129195.85601181186</v>
          </cell>
        </row>
        <row r="66">
          <cell r="C66">
            <v>42424</v>
          </cell>
          <cell r="D66">
            <v>129195.85601181186</v>
          </cell>
          <cell r="E66">
            <v>17347.374</v>
          </cell>
          <cell r="F66">
            <v>0</v>
          </cell>
          <cell r="G66">
            <v>146543.23001181186</v>
          </cell>
        </row>
        <row r="67">
          <cell r="C67">
            <v>42425</v>
          </cell>
          <cell r="D67">
            <v>146543.23001181186</v>
          </cell>
          <cell r="E67">
            <v>0</v>
          </cell>
          <cell r="F67">
            <v>0</v>
          </cell>
          <cell r="G67">
            <v>146543.23001181186</v>
          </cell>
        </row>
        <row r="68">
          <cell r="C68">
            <v>42426</v>
          </cell>
          <cell r="D68">
            <v>146543.23001181186</v>
          </cell>
          <cell r="E68">
            <v>0</v>
          </cell>
          <cell r="F68">
            <v>0</v>
          </cell>
          <cell r="G68">
            <v>146543.23001181186</v>
          </cell>
        </row>
        <row r="69">
          <cell r="C69">
            <v>42427</v>
          </cell>
          <cell r="D69">
            <v>146543.23001181186</v>
          </cell>
          <cell r="E69">
            <v>0</v>
          </cell>
          <cell r="F69">
            <v>147.56</v>
          </cell>
          <cell r="G69">
            <v>146395.67001181186</v>
          </cell>
        </row>
        <row r="70">
          <cell r="C70">
            <v>42428</v>
          </cell>
          <cell r="D70">
            <v>146395.67001181186</v>
          </cell>
          <cell r="E70">
            <v>11939.303</v>
          </cell>
          <cell r="F70">
            <v>5638.3879999999999</v>
          </cell>
          <cell r="G70">
            <v>152696.58501181184</v>
          </cell>
        </row>
        <row r="71">
          <cell r="C71">
            <v>42429</v>
          </cell>
          <cell r="D71">
            <v>152696.58501181184</v>
          </cell>
          <cell r="E71">
            <v>7472.8320000000003</v>
          </cell>
          <cell r="F71">
            <v>7144.5630000000001</v>
          </cell>
          <cell r="G71">
            <v>153024.85401181184</v>
          </cell>
        </row>
        <row r="72">
          <cell r="C72">
            <v>42430</v>
          </cell>
          <cell r="D72">
            <v>153024.85401181184</v>
          </cell>
          <cell r="E72">
            <v>0</v>
          </cell>
          <cell r="F72">
            <v>7397.0370000000003</v>
          </cell>
          <cell r="G72">
            <v>145627.81701181183</v>
          </cell>
        </row>
        <row r="73">
          <cell r="C73">
            <v>42431</v>
          </cell>
          <cell r="D73">
            <v>145627.81701181183</v>
          </cell>
          <cell r="E73">
            <v>0</v>
          </cell>
          <cell r="F73">
            <v>7182.4889999999996</v>
          </cell>
          <cell r="G73">
            <v>138445.32801181183</v>
          </cell>
        </row>
        <row r="74">
          <cell r="C74">
            <v>42432</v>
          </cell>
          <cell r="D74">
            <v>138445.32801181183</v>
          </cell>
          <cell r="E74">
            <v>0</v>
          </cell>
          <cell r="F74">
            <v>4009.7489999999998</v>
          </cell>
          <cell r="G74">
            <v>134435.57901181182</v>
          </cell>
        </row>
        <row r="75">
          <cell r="C75">
            <v>42433</v>
          </cell>
          <cell r="D75">
            <v>134435.57901181182</v>
          </cell>
          <cell r="E75">
            <v>14663.468000000001</v>
          </cell>
          <cell r="F75">
            <v>3827.93</v>
          </cell>
          <cell r="G75">
            <v>145271.11701181182</v>
          </cell>
        </row>
        <row r="76">
          <cell r="C76">
            <v>42434</v>
          </cell>
          <cell r="D76">
            <v>145271.11701181182</v>
          </cell>
          <cell r="E76">
            <v>0</v>
          </cell>
          <cell r="F76">
            <v>4647.8140000000003</v>
          </cell>
          <cell r="G76">
            <v>140623.3030118118</v>
          </cell>
        </row>
        <row r="77">
          <cell r="C77">
            <v>42435</v>
          </cell>
          <cell r="D77">
            <v>140623.3030118118</v>
          </cell>
          <cell r="E77">
            <v>7195.0649999999996</v>
          </cell>
          <cell r="F77">
            <v>7924.7659999999996</v>
          </cell>
          <cell r="G77">
            <v>139893.6020118118</v>
          </cell>
        </row>
        <row r="78">
          <cell r="C78">
            <v>42436</v>
          </cell>
          <cell r="D78">
            <v>139893.6020118118</v>
          </cell>
          <cell r="E78">
            <v>0</v>
          </cell>
          <cell r="F78">
            <v>5008.2820000000002</v>
          </cell>
          <cell r="G78">
            <v>134885.3200118118</v>
          </cell>
        </row>
        <row r="79">
          <cell r="C79">
            <v>42437</v>
          </cell>
          <cell r="D79">
            <v>134885.3200118118</v>
          </cell>
          <cell r="E79">
            <v>9671.0630000000001</v>
          </cell>
          <cell r="F79">
            <v>5632.9489999999996</v>
          </cell>
          <cell r="G79">
            <v>138923.4340118118</v>
          </cell>
        </row>
        <row r="80">
          <cell r="C80">
            <v>42438</v>
          </cell>
          <cell r="D80">
            <v>138923.4340118118</v>
          </cell>
          <cell r="E80">
            <v>17423.258999999998</v>
          </cell>
          <cell r="F80">
            <v>6268.7470000000003</v>
          </cell>
          <cell r="G80">
            <v>150077.94601181179</v>
          </cell>
        </row>
        <row r="81">
          <cell r="C81">
            <v>42439</v>
          </cell>
          <cell r="D81">
            <v>150077.94601181179</v>
          </cell>
          <cell r="E81">
            <v>0</v>
          </cell>
          <cell r="F81">
            <v>3851.3530000000001</v>
          </cell>
          <cell r="G81">
            <v>146226.59301181178</v>
          </cell>
        </row>
        <row r="82">
          <cell r="C82">
            <v>42440</v>
          </cell>
          <cell r="D82">
            <v>146226.59301181178</v>
          </cell>
          <cell r="E82">
            <v>17712.25</v>
          </cell>
          <cell r="F82">
            <v>7268.4750000000004</v>
          </cell>
          <cell r="G82">
            <v>156670.36801181178</v>
          </cell>
        </row>
        <row r="83">
          <cell r="C83">
            <v>42441</v>
          </cell>
          <cell r="D83">
            <v>156670.36801181178</v>
          </cell>
          <cell r="E83">
            <v>0</v>
          </cell>
          <cell r="F83">
            <v>7271.1869999999999</v>
          </cell>
          <cell r="G83">
            <v>149399.18101181177</v>
          </cell>
        </row>
        <row r="84">
          <cell r="C84">
            <v>42442</v>
          </cell>
          <cell r="D84">
            <v>149399.18101181177</v>
          </cell>
          <cell r="E84">
            <v>0</v>
          </cell>
          <cell r="F84">
            <v>7606.2349999999997</v>
          </cell>
          <cell r="G84">
            <v>141792.94601181179</v>
          </cell>
        </row>
        <row r="85">
          <cell r="C85">
            <v>42443</v>
          </cell>
          <cell r="D85">
            <v>141792.94601181179</v>
          </cell>
          <cell r="E85">
            <v>14932.631000000001</v>
          </cell>
          <cell r="F85">
            <v>7679.1239999999998</v>
          </cell>
          <cell r="G85">
            <v>149046.45301181177</v>
          </cell>
        </row>
        <row r="86">
          <cell r="C86">
            <v>42444</v>
          </cell>
          <cell r="D86">
            <v>149046.45301181177</v>
          </cell>
          <cell r="E86">
            <v>0</v>
          </cell>
          <cell r="F86">
            <v>7685.884</v>
          </cell>
          <cell r="G86">
            <v>141360.56901181178</v>
          </cell>
        </row>
        <row r="87">
          <cell r="C87">
            <v>42445</v>
          </cell>
          <cell r="D87">
            <v>141360.56901181178</v>
          </cell>
          <cell r="E87">
            <v>14558.482</v>
          </cell>
          <cell r="F87">
            <v>7924.6570000000002</v>
          </cell>
          <cell r="G87">
            <v>147994.39401181176</v>
          </cell>
        </row>
        <row r="88">
          <cell r="C88">
            <v>42446</v>
          </cell>
          <cell r="D88">
            <v>147994.39401181176</v>
          </cell>
          <cell r="E88">
            <v>7707.7380000000003</v>
          </cell>
          <cell r="F88">
            <v>7526.5770000000002</v>
          </cell>
          <cell r="G88">
            <v>148175.55501181178</v>
          </cell>
        </row>
        <row r="89">
          <cell r="C89">
            <v>42447</v>
          </cell>
          <cell r="D89">
            <v>148175.55501181178</v>
          </cell>
          <cell r="E89">
            <v>0</v>
          </cell>
          <cell r="F89">
            <v>7860.49</v>
          </cell>
          <cell r="G89">
            <v>140315.06501181179</v>
          </cell>
        </row>
        <row r="90">
          <cell r="C90">
            <v>42448</v>
          </cell>
          <cell r="D90">
            <v>140315.06501181179</v>
          </cell>
          <cell r="E90">
            <v>0</v>
          </cell>
          <cell r="F90">
            <v>7838.56</v>
          </cell>
          <cell r="G90">
            <v>132476.50501181179</v>
          </cell>
        </row>
        <row r="91">
          <cell r="C91">
            <v>42449</v>
          </cell>
          <cell r="D91">
            <v>132476.50501181179</v>
          </cell>
          <cell r="E91">
            <v>15054.089</v>
          </cell>
          <cell r="F91">
            <v>7875.1869999999999</v>
          </cell>
          <cell r="G91">
            <v>139655.4070118118</v>
          </cell>
        </row>
        <row r="92">
          <cell r="C92">
            <v>42450</v>
          </cell>
          <cell r="D92">
            <v>139655.4070118118</v>
          </cell>
          <cell r="E92">
            <v>0</v>
          </cell>
          <cell r="F92">
            <v>7585.6819999999998</v>
          </cell>
          <cell r="G92">
            <v>132069.7250118118</v>
          </cell>
        </row>
        <row r="93">
          <cell r="C93">
            <v>42451</v>
          </cell>
          <cell r="D93">
            <v>132069.7250118118</v>
          </cell>
          <cell r="E93">
            <v>0</v>
          </cell>
          <cell r="F93">
            <v>7912.4560000000001</v>
          </cell>
          <cell r="G93">
            <v>124157.26901181179</v>
          </cell>
        </row>
        <row r="94">
          <cell r="C94">
            <v>42452</v>
          </cell>
          <cell r="D94">
            <v>124157.26901181179</v>
          </cell>
          <cell r="E94">
            <v>0</v>
          </cell>
          <cell r="F94">
            <v>7914.3509999999997</v>
          </cell>
          <cell r="G94">
            <v>116242.91801181179</v>
          </cell>
        </row>
        <row r="95">
          <cell r="C95">
            <v>42453</v>
          </cell>
          <cell r="D95">
            <v>116242.91801181179</v>
          </cell>
          <cell r="E95">
            <v>7431.0630000000001</v>
          </cell>
          <cell r="F95">
            <v>7732.5389999999998</v>
          </cell>
          <cell r="G95">
            <v>115941.44201181179</v>
          </cell>
        </row>
        <row r="96">
          <cell r="C96">
            <v>42454</v>
          </cell>
          <cell r="D96">
            <v>115941.44201181179</v>
          </cell>
          <cell r="E96">
            <v>7514.5280000000002</v>
          </cell>
          <cell r="F96">
            <v>7468.741</v>
          </cell>
          <cell r="G96">
            <v>115987.2290118118</v>
          </cell>
        </row>
        <row r="97">
          <cell r="C97">
            <v>42455</v>
          </cell>
          <cell r="D97">
            <v>115987.2290118118</v>
          </cell>
          <cell r="E97">
            <v>7197.8220000000001</v>
          </cell>
          <cell r="F97">
            <v>7059.0249999999996</v>
          </cell>
          <cell r="G97">
            <v>116126.0260118118</v>
          </cell>
        </row>
        <row r="98">
          <cell r="C98">
            <v>42456</v>
          </cell>
          <cell r="D98">
            <v>116126.0260118118</v>
          </cell>
          <cell r="E98">
            <v>7560.1450000000004</v>
          </cell>
          <cell r="F98">
            <v>7224.634</v>
          </cell>
          <cell r="G98">
            <v>116461.5370118118</v>
          </cell>
        </row>
        <row r="99">
          <cell r="C99">
            <v>42457</v>
          </cell>
          <cell r="D99">
            <v>116461.5370118118</v>
          </cell>
          <cell r="E99">
            <v>7448.5519999999997</v>
          </cell>
          <cell r="F99">
            <v>7384.2790000000005</v>
          </cell>
          <cell r="G99">
            <v>116525.8100118118</v>
          </cell>
        </row>
        <row r="100">
          <cell r="C100">
            <v>42458</v>
          </cell>
          <cell r="D100">
            <v>116525.8100118118</v>
          </cell>
          <cell r="E100">
            <v>0</v>
          </cell>
          <cell r="F100">
            <v>7588.2110000000002</v>
          </cell>
          <cell r="G100">
            <v>108937.59901181181</v>
          </cell>
        </row>
        <row r="101">
          <cell r="C101">
            <v>42459</v>
          </cell>
          <cell r="D101">
            <v>108937.59901181181</v>
          </cell>
          <cell r="E101">
            <v>0</v>
          </cell>
          <cell r="F101">
            <v>7488.08</v>
          </cell>
          <cell r="G101">
            <v>101449.5190118118</v>
          </cell>
        </row>
        <row r="102">
          <cell r="C102">
            <v>42460</v>
          </cell>
          <cell r="D102">
            <v>101449.5190118118</v>
          </cell>
          <cell r="E102">
            <v>7424.7150000000001</v>
          </cell>
          <cell r="F102">
            <v>7510.2529999999997</v>
          </cell>
          <cell r="G102">
            <v>101363.9810118118</v>
          </cell>
        </row>
        <row r="103">
          <cell r="C103">
            <v>42461</v>
          </cell>
          <cell r="D103">
            <v>101363.9810118118</v>
          </cell>
          <cell r="E103">
            <v>0</v>
          </cell>
          <cell r="F103">
            <v>8086.3789999999999</v>
          </cell>
          <cell r="G103">
            <v>93277.602011811803</v>
          </cell>
        </row>
        <row r="104">
          <cell r="C104">
            <v>42462</v>
          </cell>
          <cell r="D104">
            <v>93277.602011811803</v>
          </cell>
          <cell r="E104">
            <v>8634.1129999999994</v>
          </cell>
          <cell r="F104">
            <v>7462.8360000000002</v>
          </cell>
          <cell r="G104">
            <v>94448.879011811805</v>
          </cell>
        </row>
        <row r="105">
          <cell r="C105">
            <v>42463</v>
          </cell>
          <cell r="D105">
            <v>94448.879011811805</v>
          </cell>
          <cell r="E105">
            <v>14915.93</v>
          </cell>
          <cell r="F105">
            <v>6633.7740000000003</v>
          </cell>
          <cell r="G105">
            <v>102731.03501181179</v>
          </cell>
        </row>
        <row r="106">
          <cell r="C106">
            <v>42464</v>
          </cell>
          <cell r="D106">
            <v>102731.03501181179</v>
          </cell>
          <cell r="E106">
            <v>0</v>
          </cell>
          <cell r="F106">
            <v>7824.674</v>
          </cell>
          <cell r="G106">
            <v>94906.361011811794</v>
          </cell>
        </row>
        <row r="107">
          <cell r="C107">
            <v>42465</v>
          </cell>
          <cell r="D107">
            <v>94906.361011811794</v>
          </cell>
          <cell r="E107">
            <v>0</v>
          </cell>
          <cell r="F107">
            <v>7972.3059999999996</v>
          </cell>
          <cell r="G107">
            <v>86934.055011811797</v>
          </cell>
        </row>
        <row r="108">
          <cell r="C108">
            <v>42466</v>
          </cell>
          <cell r="D108">
            <v>86934.055011811797</v>
          </cell>
          <cell r="E108">
            <v>17387.977999999999</v>
          </cell>
          <cell r="F108">
            <v>8017.6450000000004</v>
          </cell>
          <cell r="G108">
            <v>96304.388011811796</v>
          </cell>
        </row>
        <row r="109">
          <cell r="C109">
            <v>42467</v>
          </cell>
          <cell r="D109">
            <v>96304.388011811796</v>
          </cell>
          <cell r="E109">
            <v>7497.357</v>
          </cell>
          <cell r="F109">
            <v>8024.7489999999998</v>
          </cell>
          <cell r="G109">
            <v>95776.996011811803</v>
          </cell>
        </row>
        <row r="110">
          <cell r="C110">
            <v>42468</v>
          </cell>
          <cell r="D110">
            <v>95776.996011811803</v>
          </cell>
          <cell r="E110">
            <v>7530.63</v>
          </cell>
          <cell r="F110">
            <v>7763.9610000000002</v>
          </cell>
          <cell r="G110">
            <v>95543.665011811812</v>
          </cell>
        </row>
        <row r="111">
          <cell r="C111">
            <v>42469</v>
          </cell>
          <cell r="D111">
            <v>95543.665011811812</v>
          </cell>
          <cell r="E111">
            <v>0</v>
          </cell>
          <cell r="F111">
            <v>7790.6189999999997</v>
          </cell>
          <cell r="G111">
            <v>87753.046011811806</v>
          </cell>
        </row>
        <row r="112">
          <cell r="C112">
            <v>42470</v>
          </cell>
          <cell r="D112">
            <v>87753.046011811806</v>
          </cell>
          <cell r="E112">
            <v>7402.8519999999999</v>
          </cell>
          <cell r="F112">
            <v>7111.0010000000002</v>
          </cell>
          <cell r="G112">
            <v>88044.897011811801</v>
          </cell>
        </row>
        <row r="113">
          <cell r="C113">
            <v>42471</v>
          </cell>
          <cell r="D113">
            <v>88044.897011811801</v>
          </cell>
          <cell r="E113">
            <v>10157.683000000001</v>
          </cell>
          <cell r="F113">
            <v>7874.5039999999999</v>
          </cell>
          <cell r="G113">
            <v>90328.076011811805</v>
          </cell>
        </row>
        <row r="114">
          <cell r="C114">
            <v>42472</v>
          </cell>
          <cell r="D114">
            <v>90328.076011811805</v>
          </cell>
          <cell r="E114">
            <v>7515.6229999999996</v>
          </cell>
          <cell r="F114">
            <v>7843.87</v>
          </cell>
          <cell r="G114">
            <v>89999.829011811817</v>
          </cell>
        </row>
        <row r="115">
          <cell r="C115">
            <v>42473</v>
          </cell>
          <cell r="D115">
            <v>89999.829011811817</v>
          </cell>
          <cell r="E115">
            <v>10065.898999999999</v>
          </cell>
          <cell r="F115">
            <v>7174.9170000000004</v>
          </cell>
          <cell r="G115">
            <v>92890.81101181182</v>
          </cell>
        </row>
        <row r="116">
          <cell r="C116">
            <v>42474</v>
          </cell>
          <cell r="D116">
            <v>92890.81101181182</v>
          </cell>
          <cell r="E116">
            <v>7302.3190000000004</v>
          </cell>
          <cell r="F116">
            <v>7704.9</v>
          </cell>
          <cell r="G116">
            <v>92488.230011811829</v>
          </cell>
        </row>
        <row r="117">
          <cell r="C117">
            <v>42475</v>
          </cell>
          <cell r="D117">
            <v>92488.230011811829</v>
          </cell>
          <cell r="E117">
            <v>0</v>
          </cell>
          <cell r="F117">
            <v>6610.2979999999998</v>
          </cell>
          <cell r="G117">
            <v>85877.932011811834</v>
          </cell>
        </row>
        <row r="118">
          <cell r="C118">
            <v>42476</v>
          </cell>
          <cell r="D118">
            <v>85877.932011811834</v>
          </cell>
          <cell r="E118">
            <v>0</v>
          </cell>
          <cell r="F118">
            <v>6823.26</v>
          </cell>
          <cell r="G118">
            <v>79054.672011811839</v>
          </cell>
        </row>
        <row r="119">
          <cell r="C119">
            <v>42477</v>
          </cell>
          <cell r="D119">
            <v>79054.672011811839</v>
          </cell>
          <cell r="E119">
            <v>10312.11</v>
          </cell>
          <cell r="F119">
            <v>6487.4669999999996</v>
          </cell>
          <cell r="G119">
            <v>82879.315011811836</v>
          </cell>
        </row>
        <row r="120">
          <cell r="C120">
            <v>42478</v>
          </cell>
          <cell r="D120">
            <v>82879.315011811836</v>
          </cell>
          <cell r="E120">
            <v>7535.2190000000001</v>
          </cell>
          <cell r="F120">
            <v>8007.95</v>
          </cell>
          <cell r="G120">
            <v>82406.584011811836</v>
          </cell>
        </row>
        <row r="121">
          <cell r="C121">
            <v>42479</v>
          </cell>
          <cell r="D121">
            <v>82406.584011811836</v>
          </cell>
          <cell r="E121">
            <v>0</v>
          </cell>
          <cell r="F121">
            <v>8258.2909999999993</v>
          </cell>
          <cell r="G121">
            <v>74148.293011811838</v>
          </cell>
        </row>
        <row r="122">
          <cell r="C122">
            <v>42480</v>
          </cell>
          <cell r="D122">
            <v>74148.293011811838</v>
          </cell>
          <cell r="E122">
            <v>7544.6949999999997</v>
          </cell>
          <cell r="F122">
            <v>7844.9979999999996</v>
          </cell>
          <cell r="G122">
            <v>73847.990011811838</v>
          </cell>
        </row>
        <row r="123">
          <cell r="C123">
            <v>42481</v>
          </cell>
          <cell r="D123">
            <v>73847.990011811838</v>
          </cell>
          <cell r="E123">
            <v>10001.093999999999</v>
          </cell>
          <cell r="F123">
            <v>8258.6319999999996</v>
          </cell>
          <cell r="G123">
            <v>75590.452011811838</v>
          </cell>
        </row>
        <row r="124">
          <cell r="C124">
            <v>42482</v>
          </cell>
          <cell r="D124">
            <v>75590.452011811838</v>
          </cell>
          <cell r="E124">
            <v>7505.6109999999999</v>
          </cell>
          <cell r="F124">
            <v>8134.5479999999998</v>
          </cell>
          <cell r="G124">
            <v>74961.515011811847</v>
          </cell>
        </row>
        <row r="125">
          <cell r="C125">
            <v>42483</v>
          </cell>
          <cell r="D125">
            <v>74961.515011811847</v>
          </cell>
          <cell r="E125">
            <v>10034.130999999999</v>
          </cell>
          <cell r="F125">
            <v>7450.79</v>
          </cell>
          <cell r="G125">
            <v>77544.856011811848</v>
          </cell>
        </row>
        <row r="126">
          <cell r="C126">
            <v>42484</v>
          </cell>
          <cell r="D126">
            <v>77544.856011811848</v>
          </cell>
          <cell r="E126">
            <v>7534.8059999999996</v>
          </cell>
          <cell r="F126">
            <v>6079.8549999999996</v>
          </cell>
          <cell r="G126">
            <v>78999.807011811848</v>
          </cell>
        </row>
        <row r="127">
          <cell r="C127">
            <v>42485</v>
          </cell>
          <cell r="D127">
            <v>78999.807011811848</v>
          </cell>
          <cell r="E127">
            <v>8294.2150000000001</v>
          </cell>
          <cell r="F127">
            <v>407.35899999999998</v>
          </cell>
          <cell r="G127">
            <v>86886.663011811848</v>
          </cell>
        </row>
        <row r="128">
          <cell r="C128">
            <v>42486</v>
          </cell>
          <cell r="D128">
            <v>86886.663011811848</v>
          </cell>
          <cell r="E128">
            <v>13001.629000000001</v>
          </cell>
          <cell r="F128">
            <v>1517.684</v>
          </cell>
          <cell r="G128">
            <v>98370.608011811855</v>
          </cell>
        </row>
        <row r="129">
          <cell r="C129">
            <v>42487</v>
          </cell>
          <cell r="D129">
            <v>98370.608011811855</v>
          </cell>
          <cell r="E129">
            <v>15093.213</v>
          </cell>
          <cell r="F129">
            <v>2351.462</v>
          </cell>
          <cell r="G129">
            <v>111112.35901181186</v>
          </cell>
        </row>
        <row r="130">
          <cell r="C130">
            <v>42488</v>
          </cell>
          <cell r="D130">
            <v>111112.35901181186</v>
          </cell>
          <cell r="E130">
            <v>0</v>
          </cell>
          <cell r="F130">
            <v>3409.7190000000001</v>
          </cell>
          <cell r="G130">
            <v>107702.64001181186</v>
          </cell>
        </row>
        <row r="131">
          <cell r="C131">
            <v>42489</v>
          </cell>
          <cell r="D131">
            <v>107702.64001181186</v>
          </cell>
          <cell r="E131">
            <v>25311.421000000002</v>
          </cell>
          <cell r="F131">
            <v>4268.3149999999996</v>
          </cell>
          <cell r="G131">
            <v>128745.74601181186</v>
          </cell>
        </row>
        <row r="132">
          <cell r="C132">
            <v>42490</v>
          </cell>
          <cell r="D132">
            <v>128745.74601181186</v>
          </cell>
          <cell r="E132">
            <v>10193.941999999999</v>
          </cell>
          <cell r="F132">
            <v>4160.4470000000001</v>
          </cell>
          <cell r="G132">
            <v>134779.24101181189</v>
          </cell>
        </row>
        <row r="133">
          <cell r="C133">
            <v>42491</v>
          </cell>
          <cell r="D133">
            <v>114225.46601181189</v>
          </cell>
          <cell r="E133">
            <v>0</v>
          </cell>
          <cell r="F133">
            <v>6734.37</v>
          </cell>
          <cell r="G133">
            <v>107491.0960118119</v>
          </cell>
        </row>
        <row r="134">
          <cell r="C134">
            <v>42492</v>
          </cell>
          <cell r="D134">
            <v>107491.0960118119</v>
          </cell>
          <cell r="E134">
            <v>16833.815999999999</v>
          </cell>
          <cell r="F134">
            <v>7805.6880000000001</v>
          </cell>
          <cell r="G134">
            <v>116519.22401181189</v>
          </cell>
        </row>
        <row r="135">
          <cell r="C135">
            <v>42493</v>
          </cell>
          <cell r="D135">
            <v>116519.22401181189</v>
          </cell>
          <cell r="E135">
            <v>0</v>
          </cell>
          <cell r="F135">
            <v>7777.8879999999999</v>
          </cell>
          <cell r="G135">
            <v>108741.33601181189</v>
          </cell>
        </row>
        <row r="136">
          <cell r="C136">
            <v>42494</v>
          </cell>
          <cell r="D136">
            <v>108741.33601181189</v>
          </cell>
          <cell r="E136">
            <v>7321.8339999999998</v>
          </cell>
          <cell r="F136">
            <v>7673.5060000000003</v>
          </cell>
          <cell r="G136">
            <v>108389.6640118119</v>
          </cell>
        </row>
        <row r="137">
          <cell r="C137">
            <v>42495</v>
          </cell>
          <cell r="D137">
            <v>108389.6640118119</v>
          </cell>
          <cell r="E137">
            <v>10410.837</v>
          </cell>
          <cell r="F137">
            <v>6732.1989999999996</v>
          </cell>
          <cell r="G137">
            <v>112068.3020118119</v>
          </cell>
        </row>
        <row r="138">
          <cell r="C138">
            <v>42496</v>
          </cell>
          <cell r="D138">
            <v>112068.3020118119</v>
          </cell>
          <cell r="E138">
            <v>7510.991</v>
          </cell>
          <cell r="F138">
            <v>5251.0379999999996</v>
          </cell>
          <cell r="G138">
            <v>114328.2550118119</v>
          </cell>
        </row>
        <row r="139">
          <cell r="C139">
            <v>42497</v>
          </cell>
          <cell r="D139">
            <v>114328.2550118119</v>
          </cell>
          <cell r="E139">
            <v>0</v>
          </cell>
          <cell r="F139">
            <v>5704.4340000000002</v>
          </cell>
          <cell r="G139">
            <v>108623.8210118119</v>
          </cell>
        </row>
        <row r="140">
          <cell r="C140">
            <v>42498</v>
          </cell>
          <cell r="D140">
            <v>108623.8210118119</v>
          </cell>
          <cell r="E140">
            <v>9034.2420000000002</v>
          </cell>
          <cell r="F140">
            <v>5299.567</v>
          </cell>
          <cell r="G140">
            <v>112358.49601181191</v>
          </cell>
        </row>
        <row r="141">
          <cell r="C141">
            <v>42499</v>
          </cell>
          <cell r="D141">
            <v>112358.49601181191</v>
          </cell>
          <cell r="E141">
            <v>25091.014999999999</v>
          </cell>
          <cell r="F141">
            <v>4027.3029999999999</v>
          </cell>
          <cell r="G141">
            <v>133422.20801181189</v>
          </cell>
        </row>
        <row r="142">
          <cell r="C142">
            <v>42500</v>
          </cell>
          <cell r="D142">
            <v>133422.20801181189</v>
          </cell>
          <cell r="E142">
            <v>7659.8239999999996</v>
          </cell>
          <cell r="F142">
            <v>5414.3590000000004</v>
          </cell>
          <cell r="G142">
            <v>135667.67301181189</v>
          </cell>
        </row>
        <row r="143">
          <cell r="C143">
            <v>42501</v>
          </cell>
          <cell r="D143">
            <v>135667.67301181189</v>
          </cell>
          <cell r="E143">
            <v>17853.612000000001</v>
          </cell>
          <cell r="F143">
            <v>7511.9279999999999</v>
          </cell>
          <cell r="G143">
            <v>146009.35701181187</v>
          </cell>
        </row>
        <row r="144">
          <cell r="C144">
            <v>42502</v>
          </cell>
          <cell r="D144">
            <v>146009.35701181187</v>
          </cell>
          <cell r="E144">
            <v>7504.0460000000003</v>
          </cell>
          <cell r="F144">
            <v>4445.1880000000001</v>
          </cell>
          <cell r="G144">
            <v>149068.21501181187</v>
          </cell>
        </row>
        <row r="145">
          <cell r="C145">
            <v>42503</v>
          </cell>
          <cell r="D145">
            <v>149068.21501181187</v>
          </cell>
          <cell r="E145">
            <v>0</v>
          </cell>
          <cell r="F145">
            <v>7682.7579999999998</v>
          </cell>
          <cell r="G145">
            <v>141385.45701181187</v>
          </cell>
        </row>
        <row r="146">
          <cell r="C146">
            <v>42504</v>
          </cell>
          <cell r="D146">
            <v>141385.45701181187</v>
          </cell>
          <cell r="E146">
            <v>7487.9949999999999</v>
          </cell>
          <cell r="F146">
            <v>8180.0110000000004</v>
          </cell>
          <cell r="G146">
            <v>140693.44101181187</v>
          </cell>
        </row>
        <row r="147">
          <cell r="C147">
            <v>42505</v>
          </cell>
          <cell r="D147">
            <v>140693.44101181187</v>
          </cell>
          <cell r="E147">
            <v>17210.758999999998</v>
          </cell>
          <cell r="F147">
            <v>7272.8440000000001</v>
          </cell>
          <cell r="G147">
            <v>150631.35601181185</v>
          </cell>
        </row>
        <row r="148">
          <cell r="C148">
            <v>42506</v>
          </cell>
          <cell r="D148">
            <v>150631.35601181185</v>
          </cell>
          <cell r="E148">
            <v>10116.290999999999</v>
          </cell>
          <cell r="F148">
            <v>7467.991</v>
          </cell>
          <cell r="G148">
            <v>153279.65601181184</v>
          </cell>
        </row>
        <row r="149">
          <cell r="C149">
            <v>42507</v>
          </cell>
          <cell r="D149">
            <v>153279.65601181184</v>
          </cell>
          <cell r="E149">
            <v>16976.64</v>
          </cell>
          <cell r="F149">
            <v>7459.04</v>
          </cell>
          <cell r="G149">
            <v>162797.25601181181</v>
          </cell>
        </row>
        <row r="150">
          <cell r="C150">
            <v>42508</v>
          </cell>
          <cell r="D150">
            <v>162797.25601181181</v>
          </cell>
          <cell r="E150">
            <v>0</v>
          </cell>
          <cell r="F150">
            <v>7708.9920000000002</v>
          </cell>
          <cell r="G150">
            <v>155088.26401181181</v>
          </cell>
        </row>
        <row r="151">
          <cell r="C151">
            <v>42509</v>
          </cell>
          <cell r="D151">
            <v>155088.26401181181</v>
          </cell>
          <cell r="E151">
            <v>13003.575000000001</v>
          </cell>
          <cell r="F151">
            <v>4044.9769999999999</v>
          </cell>
          <cell r="G151">
            <v>164046.86201181181</v>
          </cell>
        </row>
        <row r="152">
          <cell r="C152">
            <v>42510</v>
          </cell>
          <cell r="D152">
            <v>164046.86201181181</v>
          </cell>
          <cell r="E152">
            <v>7530.9279999999999</v>
          </cell>
          <cell r="F152">
            <v>0</v>
          </cell>
          <cell r="G152">
            <v>171577.79001181183</v>
          </cell>
        </row>
        <row r="153">
          <cell r="C153">
            <v>42511</v>
          </cell>
          <cell r="D153">
            <v>171577.79001181183</v>
          </cell>
          <cell r="E153">
            <v>0</v>
          </cell>
          <cell r="F153">
            <v>0</v>
          </cell>
          <cell r="G153">
            <v>171577.79001181183</v>
          </cell>
        </row>
        <row r="154">
          <cell r="C154">
            <v>42512</v>
          </cell>
          <cell r="D154">
            <v>171577.79001181183</v>
          </cell>
          <cell r="E154">
            <v>7524.8159999999998</v>
          </cell>
          <cell r="F154">
            <v>0</v>
          </cell>
          <cell r="G154">
            <v>179102.60601181182</v>
          </cell>
        </row>
        <row r="155">
          <cell r="C155">
            <v>42513</v>
          </cell>
          <cell r="D155">
            <v>179102.60601181182</v>
          </cell>
          <cell r="E155">
            <v>0</v>
          </cell>
          <cell r="F155">
            <v>0</v>
          </cell>
          <cell r="G155">
            <v>179102.60601181182</v>
          </cell>
        </row>
        <row r="156">
          <cell r="C156">
            <v>42514</v>
          </cell>
          <cell r="D156">
            <v>179102.60601181182</v>
          </cell>
          <cell r="E156">
            <v>13520.758</v>
          </cell>
          <cell r="F156">
            <v>0</v>
          </cell>
          <cell r="G156">
            <v>192623.36401181182</v>
          </cell>
        </row>
        <row r="157">
          <cell r="C157">
            <v>42515</v>
          </cell>
          <cell r="D157">
            <v>192623.36401181182</v>
          </cell>
          <cell r="E157">
            <v>7524.0380000000005</v>
          </cell>
          <cell r="F157">
            <v>207.48400000000001</v>
          </cell>
          <cell r="G157">
            <v>199939.91801181182</v>
          </cell>
        </row>
        <row r="158">
          <cell r="C158">
            <v>42516</v>
          </cell>
          <cell r="D158">
            <v>199939.91801181182</v>
          </cell>
          <cell r="E158">
            <v>0</v>
          </cell>
          <cell r="F158">
            <v>2949.1239999999998</v>
          </cell>
          <cell r="G158">
            <v>196990.79401181181</v>
          </cell>
        </row>
        <row r="159">
          <cell r="C159">
            <v>42517</v>
          </cell>
          <cell r="D159">
            <v>196990.79401181181</v>
          </cell>
          <cell r="E159">
            <v>8183.1970000000001</v>
          </cell>
          <cell r="F159">
            <v>7465.7579999999998</v>
          </cell>
          <cell r="G159">
            <v>197708.23301181183</v>
          </cell>
        </row>
        <row r="160">
          <cell r="C160">
            <v>42518</v>
          </cell>
          <cell r="D160">
            <v>197708.23301181183</v>
          </cell>
          <cell r="E160">
            <v>10188.388999999999</v>
          </cell>
          <cell r="F160">
            <v>6734.7879999999996</v>
          </cell>
          <cell r="G160">
            <v>201161.83401181182</v>
          </cell>
        </row>
        <row r="161">
          <cell r="C161">
            <v>42519</v>
          </cell>
          <cell r="D161">
            <v>201161.83401181182</v>
          </cell>
          <cell r="E161">
            <v>0</v>
          </cell>
          <cell r="F161">
            <v>7074.5119999999997</v>
          </cell>
          <cell r="G161">
            <v>194087.32201181183</v>
          </cell>
        </row>
        <row r="162">
          <cell r="C162">
            <v>42520</v>
          </cell>
          <cell r="D162">
            <v>194087.32201181183</v>
          </cell>
          <cell r="E162">
            <v>7417.8320000000003</v>
          </cell>
          <cell r="F162">
            <v>7545.0619999999999</v>
          </cell>
          <cell r="G162">
            <v>193960.09201181182</v>
          </cell>
        </row>
        <row r="163">
          <cell r="C163">
            <v>42521</v>
          </cell>
          <cell r="D163">
            <v>193960.09201181182</v>
          </cell>
          <cell r="E163">
            <v>7506.0020000000004</v>
          </cell>
          <cell r="F163">
            <v>7715.8059999999996</v>
          </cell>
          <cell r="G163">
            <v>193750.28801181182</v>
          </cell>
        </row>
        <row r="164">
          <cell r="C164">
            <v>42522</v>
          </cell>
          <cell r="D164">
            <v>193750.28801181182</v>
          </cell>
          <cell r="E164">
            <v>0</v>
          </cell>
          <cell r="F164">
            <v>7749.826</v>
          </cell>
          <cell r="G164">
            <v>186000.46201181182</v>
          </cell>
        </row>
        <row r="165">
          <cell r="C165">
            <v>42523</v>
          </cell>
          <cell r="D165">
            <v>186000.46201181182</v>
          </cell>
          <cell r="E165">
            <v>22558.784</v>
          </cell>
          <cell r="F165">
            <v>7664.518</v>
          </cell>
          <cell r="G165">
            <v>200894.72801181182</v>
          </cell>
        </row>
        <row r="166">
          <cell r="C166">
            <v>42524</v>
          </cell>
          <cell r="D166">
            <v>200894.72801181182</v>
          </cell>
          <cell r="E166">
            <v>0</v>
          </cell>
          <cell r="F166">
            <v>7256.0460000000003</v>
          </cell>
          <cell r="G166">
            <v>193638.68201181182</v>
          </cell>
        </row>
        <row r="167">
          <cell r="C167">
            <v>42525</v>
          </cell>
          <cell r="D167">
            <v>193638.68201181182</v>
          </cell>
          <cell r="E167">
            <v>7500.28</v>
          </cell>
          <cell r="F167">
            <v>7375.2569999999996</v>
          </cell>
          <cell r="G167">
            <v>193763.70501181181</v>
          </cell>
        </row>
        <row r="168">
          <cell r="C168">
            <v>42526</v>
          </cell>
          <cell r="D168">
            <v>193763.70501181181</v>
          </cell>
          <cell r="E168">
            <v>13527.197</v>
          </cell>
          <cell r="F168">
            <v>7383.0609999999997</v>
          </cell>
          <cell r="G168">
            <v>199907.8410118118</v>
          </cell>
        </row>
        <row r="169">
          <cell r="C169">
            <v>42527</v>
          </cell>
          <cell r="D169">
            <v>199907.8410118118</v>
          </cell>
          <cell r="E169">
            <v>7594.3940000000002</v>
          </cell>
          <cell r="F169">
            <v>7394.5280000000002</v>
          </cell>
          <cell r="G169">
            <v>200107.70701181181</v>
          </cell>
        </row>
        <row r="170">
          <cell r="C170">
            <v>42528</v>
          </cell>
          <cell r="D170">
            <v>200107.70701181181</v>
          </cell>
          <cell r="E170">
            <v>0</v>
          </cell>
          <cell r="F170">
            <v>7625.3729999999996</v>
          </cell>
          <cell r="G170">
            <v>192482.33401181182</v>
          </cell>
        </row>
        <row r="171">
          <cell r="C171">
            <v>42529</v>
          </cell>
          <cell r="D171">
            <v>192482.33401181182</v>
          </cell>
          <cell r="E171">
            <v>7576.14</v>
          </cell>
          <cell r="F171">
            <v>7868.8639999999996</v>
          </cell>
          <cell r="G171">
            <v>192189.61001181183</v>
          </cell>
        </row>
        <row r="172">
          <cell r="C172">
            <v>42530</v>
          </cell>
          <cell r="D172">
            <v>192189.61001181183</v>
          </cell>
          <cell r="E172">
            <v>7083.4439999999995</v>
          </cell>
          <cell r="F172">
            <v>7551.2120000000004</v>
          </cell>
          <cell r="G172">
            <v>191721.84201181182</v>
          </cell>
        </row>
        <row r="173">
          <cell r="C173">
            <v>42531</v>
          </cell>
          <cell r="D173">
            <v>191721.84201181182</v>
          </cell>
          <cell r="E173">
            <v>0</v>
          </cell>
          <cell r="F173">
            <v>7698.7110000000002</v>
          </cell>
          <cell r="G173">
            <v>184023.13101181181</v>
          </cell>
        </row>
        <row r="174">
          <cell r="C174">
            <v>42532</v>
          </cell>
          <cell r="D174">
            <v>184023.13101181181</v>
          </cell>
          <cell r="E174">
            <v>0</v>
          </cell>
          <cell r="F174">
            <v>7322.22</v>
          </cell>
          <cell r="G174">
            <v>176700.91101181181</v>
          </cell>
        </row>
        <row r="175">
          <cell r="C175">
            <v>42533</v>
          </cell>
          <cell r="D175">
            <v>176700.91101181181</v>
          </cell>
          <cell r="E175">
            <v>14959.003000000001</v>
          </cell>
          <cell r="F175">
            <v>6578.7209999999995</v>
          </cell>
          <cell r="G175">
            <v>185081.19301181182</v>
          </cell>
        </row>
        <row r="176">
          <cell r="C176">
            <v>42534</v>
          </cell>
          <cell r="D176">
            <v>185081.19301181182</v>
          </cell>
          <cell r="E176">
            <v>17071.133999999998</v>
          </cell>
          <cell r="F176">
            <v>6203.8490000000002</v>
          </cell>
          <cell r="G176">
            <v>195948.47801181182</v>
          </cell>
        </row>
        <row r="177">
          <cell r="C177">
            <v>42535</v>
          </cell>
          <cell r="D177">
            <v>195948.47801181182</v>
          </cell>
          <cell r="E177">
            <v>10310.973</v>
          </cell>
          <cell r="F177">
            <v>4319.5169999999998</v>
          </cell>
          <cell r="G177">
            <v>201939.93401181183</v>
          </cell>
        </row>
        <row r="178">
          <cell r="C178">
            <v>42536</v>
          </cell>
          <cell r="D178">
            <v>201939.93401181183</v>
          </cell>
          <cell r="E178">
            <v>17702.917999999998</v>
          </cell>
          <cell r="F178">
            <v>3437.4180000000001</v>
          </cell>
          <cell r="G178">
            <v>216205.43401181183</v>
          </cell>
        </row>
        <row r="179">
          <cell r="C179">
            <v>42537</v>
          </cell>
          <cell r="D179">
            <v>216205.43401181183</v>
          </cell>
          <cell r="E179">
            <v>7531.4949999999999</v>
          </cell>
          <cell r="F179">
            <v>4687.1239999999998</v>
          </cell>
          <cell r="G179">
            <v>219049.80501181181</v>
          </cell>
        </row>
        <row r="180">
          <cell r="C180">
            <v>42538</v>
          </cell>
          <cell r="D180">
            <v>219049.80501181181</v>
          </cell>
          <cell r="E180">
            <v>15003.276</v>
          </cell>
          <cell r="F180">
            <v>6799.8689999999997</v>
          </cell>
          <cell r="G180">
            <v>227253.21201181182</v>
          </cell>
        </row>
        <row r="181">
          <cell r="C181">
            <v>42539</v>
          </cell>
          <cell r="D181">
            <v>227253.21201181182</v>
          </cell>
          <cell r="E181">
            <v>0</v>
          </cell>
          <cell r="F181">
            <v>6338.5889999999999</v>
          </cell>
          <cell r="G181">
            <v>220914.62301181181</v>
          </cell>
        </row>
        <row r="182">
          <cell r="C182">
            <v>42540</v>
          </cell>
          <cell r="D182">
            <v>220914.62301181181</v>
          </cell>
          <cell r="E182">
            <v>0</v>
          </cell>
          <cell r="F182">
            <v>5267.027</v>
          </cell>
          <cell r="G182">
            <v>215647.59601181181</v>
          </cell>
        </row>
        <row r="183">
          <cell r="C183">
            <v>42541</v>
          </cell>
          <cell r="D183">
            <v>215647.59601181181</v>
          </cell>
          <cell r="E183">
            <v>8770.4459999999999</v>
          </cell>
          <cell r="F183">
            <v>3656.9009999999998</v>
          </cell>
          <cell r="G183">
            <v>220761.14101181179</v>
          </cell>
        </row>
        <row r="184">
          <cell r="C184">
            <v>42542</v>
          </cell>
          <cell r="D184">
            <v>220761.14101181179</v>
          </cell>
          <cell r="E184">
            <v>0</v>
          </cell>
          <cell r="F184">
            <v>4011.4810000000002</v>
          </cell>
          <cell r="G184">
            <v>216749.66001181179</v>
          </cell>
        </row>
        <row r="185">
          <cell r="C185">
            <v>42543</v>
          </cell>
          <cell r="D185">
            <v>216749.66001181179</v>
          </cell>
          <cell r="E185">
            <v>0</v>
          </cell>
          <cell r="F185">
            <v>4157.5640000000003</v>
          </cell>
          <cell r="G185">
            <v>212592.09601181178</v>
          </cell>
        </row>
        <row r="186">
          <cell r="C186">
            <v>42544</v>
          </cell>
          <cell r="D186">
            <v>212592.09601181178</v>
          </cell>
          <cell r="E186">
            <v>7569.7180000000008</v>
          </cell>
          <cell r="F186">
            <v>3747.5419999999999</v>
          </cell>
          <cell r="G186">
            <v>216414.27201181179</v>
          </cell>
        </row>
        <row r="187">
          <cell r="C187">
            <v>42545</v>
          </cell>
          <cell r="D187">
            <v>216414.27201181179</v>
          </cell>
          <cell r="E187">
            <v>13603.055</v>
          </cell>
          <cell r="F187">
            <v>3429.5360000000001</v>
          </cell>
          <cell r="G187">
            <v>226587.79101181179</v>
          </cell>
        </row>
        <row r="188">
          <cell r="C188">
            <v>42546</v>
          </cell>
          <cell r="D188">
            <v>226587.79101181179</v>
          </cell>
          <cell r="E188">
            <v>7185.1610000000001</v>
          </cell>
          <cell r="F188">
            <v>5650.91</v>
          </cell>
          <cell r="G188">
            <v>228122.04201181178</v>
          </cell>
        </row>
        <row r="189">
          <cell r="C189">
            <v>42547</v>
          </cell>
          <cell r="D189">
            <v>228122.04201181178</v>
          </cell>
          <cell r="E189">
            <v>0</v>
          </cell>
          <cell r="F189">
            <v>6091.4859999999999</v>
          </cell>
          <cell r="G189">
            <v>222030.55601181177</v>
          </cell>
        </row>
        <row r="190">
          <cell r="C190">
            <v>42548</v>
          </cell>
          <cell r="D190">
            <v>222030.55601181177</v>
          </cell>
          <cell r="E190">
            <v>7504.9949999999999</v>
          </cell>
          <cell r="F190">
            <v>6849.0640000000003</v>
          </cell>
          <cell r="G190">
            <v>222686.48701181175</v>
          </cell>
        </row>
        <row r="191">
          <cell r="C191">
            <v>42549</v>
          </cell>
          <cell r="D191">
            <v>222686.48701181175</v>
          </cell>
          <cell r="E191">
            <v>0</v>
          </cell>
          <cell r="F191">
            <v>6365.3519999999999</v>
          </cell>
          <cell r="G191">
            <v>216321.13501181174</v>
          </cell>
        </row>
        <row r="192">
          <cell r="C192">
            <v>42550</v>
          </cell>
          <cell r="D192">
            <v>216321.13501181174</v>
          </cell>
          <cell r="E192">
            <v>0</v>
          </cell>
          <cell r="F192">
            <v>6444.4849999999997</v>
          </cell>
          <cell r="G192">
            <v>209876.65001181175</v>
          </cell>
        </row>
        <row r="193">
          <cell r="C193" t="str">
            <v/>
          </cell>
          <cell r="D193" t="str">
            <v/>
          </cell>
          <cell r="E193" t="str">
            <v/>
          </cell>
          <cell r="F193" t="str">
            <v/>
          </cell>
          <cell r="G193" t="str">
            <v/>
          </cell>
        </row>
        <row r="194">
          <cell r="C194" t="str">
            <v/>
          </cell>
          <cell r="D194" t="str">
            <v/>
          </cell>
          <cell r="E194" t="str">
            <v/>
          </cell>
          <cell r="F194" t="str">
            <v/>
          </cell>
          <cell r="G194" t="str">
            <v/>
          </cell>
        </row>
        <row r="195">
          <cell r="C195" t="str">
            <v/>
          </cell>
          <cell r="D195" t="str">
            <v/>
          </cell>
          <cell r="E195" t="str">
            <v/>
          </cell>
          <cell r="F195" t="str">
            <v/>
          </cell>
          <cell r="G195" t="str">
            <v/>
          </cell>
        </row>
        <row r="196">
          <cell r="C196" t="str">
            <v/>
          </cell>
          <cell r="D196" t="str">
            <v/>
          </cell>
          <cell r="E196" t="str">
            <v/>
          </cell>
          <cell r="F196" t="str">
            <v/>
          </cell>
          <cell r="G196" t="str">
            <v/>
          </cell>
        </row>
        <row r="197">
          <cell r="C197" t="str">
            <v/>
          </cell>
          <cell r="D197" t="str">
            <v/>
          </cell>
          <cell r="E197" t="str">
            <v/>
          </cell>
          <cell r="F197" t="str">
            <v/>
          </cell>
          <cell r="G197" t="str">
            <v/>
          </cell>
        </row>
        <row r="198">
          <cell r="C198" t="str">
            <v/>
          </cell>
          <cell r="D198" t="str">
            <v/>
          </cell>
          <cell r="E198" t="str">
            <v/>
          </cell>
          <cell r="F198" t="str">
            <v/>
          </cell>
          <cell r="G198" t="str">
            <v/>
          </cell>
        </row>
        <row r="199">
          <cell r="C199" t="str">
            <v/>
          </cell>
          <cell r="D199" t="str">
            <v/>
          </cell>
          <cell r="E199" t="str">
            <v/>
          </cell>
          <cell r="F199" t="str">
            <v/>
          </cell>
          <cell r="G199" t="str">
            <v/>
          </cell>
        </row>
        <row r="200">
          <cell r="C200" t="str">
            <v/>
          </cell>
          <cell r="D200" t="str">
            <v/>
          </cell>
          <cell r="E200" t="str">
            <v/>
          </cell>
          <cell r="F200" t="str">
            <v/>
          </cell>
          <cell r="G200" t="str">
            <v/>
          </cell>
        </row>
        <row r="201">
          <cell r="C201" t="str">
            <v/>
          </cell>
          <cell r="D201" t="str">
            <v/>
          </cell>
          <cell r="E201" t="str">
            <v/>
          </cell>
          <cell r="F201" t="str">
            <v/>
          </cell>
          <cell r="G201" t="str">
            <v/>
          </cell>
        </row>
        <row r="202">
          <cell r="C202" t="str">
            <v/>
          </cell>
          <cell r="D202" t="str">
            <v/>
          </cell>
          <cell r="E202" t="str">
            <v/>
          </cell>
          <cell r="F202" t="str">
            <v/>
          </cell>
          <cell r="G202" t="str">
            <v/>
          </cell>
        </row>
        <row r="203">
          <cell r="C203" t="str">
            <v/>
          </cell>
          <cell r="D203" t="str">
            <v/>
          </cell>
          <cell r="E203" t="str">
            <v/>
          </cell>
          <cell r="F203" t="str">
            <v/>
          </cell>
          <cell r="G203" t="str">
            <v/>
          </cell>
        </row>
        <row r="204">
          <cell r="C204" t="str">
            <v/>
          </cell>
          <cell r="D204" t="str">
            <v/>
          </cell>
          <cell r="E204" t="str">
            <v/>
          </cell>
          <cell r="F204" t="str">
            <v/>
          </cell>
          <cell r="G204" t="str">
            <v/>
          </cell>
        </row>
        <row r="205">
          <cell r="C205" t="str">
            <v/>
          </cell>
          <cell r="D205" t="str">
            <v/>
          </cell>
          <cell r="E205" t="str">
            <v/>
          </cell>
          <cell r="F205" t="str">
            <v/>
          </cell>
          <cell r="G205" t="str">
            <v/>
          </cell>
        </row>
        <row r="206">
          <cell r="C206" t="str">
            <v/>
          </cell>
          <cell r="D206" t="str">
            <v/>
          </cell>
          <cell r="E206" t="str">
            <v/>
          </cell>
          <cell r="F206" t="str">
            <v/>
          </cell>
          <cell r="G206" t="str">
            <v/>
          </cell>
        </row>
        <row r="207">
          <cell r="C207" t="str">
            <v/>
          </cell>
          <cell r="D207" t="str">
            <v/>
          </cell>
          <cell r="E207" t="str">
            <v/>
          </cell>
          <cell r="F207" t="str">
            <v/>
          </cell>
          <cell r="G207" t="str">
            <v/>
          </cell>
        </row>
        <row r="208">
          <cell r="C208" t="str">
            <v/>
          </cell>
          <cell r="D208" t="str">
            <v/>
          </cell>
          <cell r="E208" t="str">
            <v/>
          </cell>
          <cell r="F208" t="str">
            <v/>
          </cell>
          <cell r="G208" t="str">
            <v/>
          </cell>
        </row>
        <row r="209">
          <cell r="C209" t="str">
            <v/>
          </cell>
          <cell r="D209" t="str">
            <v/>
          </cell>
          <cell r="E209" t="str">
            <v/>
          </cell>
          <cell r="F209" t="str">
            <v/>
          </cell>
          <cell r="G209" t="str">
            <v/>
          </cell>
        </row>
        <row r="210">
          <cell r="C210" t="str">
            <v/>
          </cell>
          <cell r="D210" t="str">
            <v/>
          </cell>
          <cell r="E210" t="str">
            <v/>
          </cell>
          <cell r="F210" t="str">
            <v/>
          </cell>
          <cell r="G210" t="str">
            <v/>
          </cell>
        </row>
        <row r="211">
          <cell r="C211" t="str">
            <v/>
          </cell>
          <cell r="D211" t="str">
            <v/>
          </cell>
          <cell r="E211" t="str">
            <v/>
          </cell>
          <cell r="F211" t="str">
            <v/>
          </cell>
          <cell r="G211" t="str">
            <v/>
          </cell>
        </row>
        <row r="212">
          <cell r="C212" t="str">
            <v/>
          </cell>
          <cell r="D212" t="str">
            <v/>
          </cell>
          <cell r="E212" t="str">
            <v/>
          </cell>
          <cell r="F212" t="str">
            <v/>
          </cell>
          <cell r="G212" t="str">
            <v/>
          </cell>
        </row>
        <row r="213">
          <cell r="C213" t="str">
            <v/>
          </cell>
          <cell r="D213" t="str">
            <v/>
          </cell>
          <cell r="E213" t="str">
            <v/>
          </cell>
          <cell r="F213" t="str">
            <v/>
          </cell>
          <cell r="G213" t="str">
            <v/>
          </cell>
        </row>
        <row r="214">
          <cell r="C214" t="str">
            <v/>
          </cell>
          <cell r="D214" t="str">
            <v/>
          </cell>
          <cell r="E214" t="str">
            <v/>
          </cell>
          <cell r="F214" t="str">
            <v/>
          </cell>
          <cell r="G214" t="str">
            <v/>
          </cell>
        </row>
        <row r="215">
          <cell r="C215" t="str">
            <v/>
          </cell>
          <cell r="D215" t="str">
            <v/>
          </cell>
          <cell r="E215" t="str">
            <v/>
          </cell>
          <cell r="F215" t="str">
            <v/>
          </cell>
          <cell r="G215" t="str">
            <v/>
          </cell>
        </row>
        <row r="216">
          <cell r="C216" t="str">
            <v/>
          </cell>
          <cell r="D216" t="str">
            <v/>
          </cell>
          <cell r="E216" t="str">
            <v/>
          </cell>
          <cell r="F216" t="str">
            <v/>
          </cell>
          <cell r="G216" t="str">
            <v/>
          </cell>
        </row>
        <row r="217">
          <cell r="C217" t="str">
            <v/>
          </cell>
          <cell r="D217" t="str">
            <v/>
          </cell>
          <cell r="E217" t="str">
            <v/>
          </cell>
          <cell r="F217" t="str">
            <v/>
          </cell>
          <cell r="G217" t="str">
            <v/>
          </cell>
        </row>
        <row r="218">
          <cell r="C218" t="str">
            <v/>
          </cell>
          <cell r="D218" t="str">
            <v/>
          </cell>
          <cell r="E218" t="str">
            <v/>
          </cell>
          <cell r="F218" t="str">
            <v/>
          </cell>
          <cell r="G218" t="str">
            <v/>
          </cell>
        </row>
        <row r="219">
          <cell r="C219" t="str">
            <v/>
          </cell>
          <cell r="D219" t="str">
            <v/>
          </cell>
          <cell r="E219" t="str">
            <v/>
          </cell>
          <cell r="F219" t="str">
            <v/>
          </cell>
          <cell r="G219" t="str">
            <v/>
          </cell>
        </row>
        <row r="220">
          <cell r="C220" t="str">
            <v/>
          </cell>
          <cell r="D220" t="str">
            <v/>
          </cell>
          <cell r="E220" t="str">
            <v/>
          </cell>
          <cell r="F220" t="str">
            <v/>
          </cell>
          <cell r="G220" t="str">
            <v/>
          </cell>
        </row>
        <row r="221">
          <cell r="C221" t="str">
            <v/>
          </cell>
          <cell r="D221" t="str">
            <v/>
          </cell>
          <cell r="E221" t="str">
            <v/>
          </cell>
          <cell r="F221" t="str">
            <v/>
          </cell>
          <cell r="G221" t="str">
            <v/>
          </cell>
        </row>
        <row r="222">
          <cell r="C222" t="str">
            <v/>
          </cell>
          <cell r="D222" t="str">
            <v/>
          </cell>
          <cell r="E222" t="str">
            <v/>
          </cell>
          <cell r="F222" t="str">
            <v/>
          </cell>
          <cell r="G222" t="str">
            <v/>
          </cell>
        </row>
        <row r="223">
          <cell r="C223" t="str">
            <v/>
          </cell>
          <cell r="D223" t="str">
            <v/>
          </cell>
          <cell r="E223" t="str">
            <v/>
          </cell>
          <cell r="F223" t="str">
            <v/>
          </cell>
          <cell r="G223" t="str">
            <v/>
          </cell>
        </row>
        <row r="224">
          <cell r="C224" t="str">
            <v/>
          </cell>
          <cell r="D224" t="str">
            <v/>
          </cell>
          <cell r="E224" t="str">
            <v/>
          </cell>
          <cell r="F224" t="str">
            <v/>
          </cell>
          <cell r="G224" t="str">
            <v/>
          </cell>
        </row>
        <row r="225">
          <cell r="C225" t="str">
            <v/>
          </cell>
          <cell r="D225" t="str">
            <v/>
          </cell>
          <cell r="E225" t="str">
            <v/>
          </cell>
          <cell r="F225" t="str">
            <v/>
          </cell>
          <cell r="G225" t="str">
            <v/>
          </cell>
        </row>
        <row r="226">
          <cell r="C226" t="str">
            <v/>
          </cell>
          <cell r="D226" t="str">
            <v/>
          </cell>
          <cell r="E226" t="str">
            <v/>
          </cell>
          <cell r="F226" t="str">
            <v/>
          </cell>
          <cell r="G226" t="str">
            <v/>
          </cell>
        </row>
        <row r="227">
          <cell r="C227" t="str">
            <v/>
          </cell>
          <cell r="D227" t="str">
            <v/>
          </cell>
          <cell r="E227" t="str">
            <v/>
          </cell>
          <cell r="F227" t="str">
            <v/>
          </cell>
          <cell r="G227" t="str">
            <v/>
          </cell>
        </row>
        <row r="228">
          <cell r="C228" t="str">
            <v/>
          </cell>
          <cell r="D228" t="str">
            <v/>
          </cell>
          <cell r="E228" t="str">
            <v/>
          </cell>
          <cell r="F228" t="str">
            <v/>
          </cell>
          <cell r="G228" t="str">
            <v/>
          </cell>
        </row>
        <row r="229">
          <cell r="C229" t="str">
            <v/>
          </cell>
          <cell r="D229" t="str">
            <v/>
          </cell>
          <cell r="E229" t="str">
            <v/>
          </cell>
          <cell r="F229" t="str">
            <v/>
          </cell>
          <cell r="G229" t="str">
            <v/>
          </cell>
        </row>
        <row r="230">
          <cell r="C230" t="str">
            <v/>
          </cell>
          <cell r="D230" t="str">
            <v/>
          </cell>
          <cell r="E230" t="str">
            <v/>
          </cell>
          <cell r="F230" t="str">
            <v/>
          </cell>
          <cell r="G230" t="str">
            <v/>
          </cell>
        </row>
        <row r="231">
          <cell r="C231" t="str">
            <v/>
          </cell>
          <cell r="D231" t="str">
            <v/>
          </cell>
          <cell r="E231" t="str">
            <v/>
          </cell>
          <cell r="F231" t="str">
            <v/>
          </cell>
          <cell r="G231" t="str">
            <v/>
          </cell>
        </row>
        <row r="232">
          <cell r="C232" t="str">
            <v/>
          </cell>
          <cell r="D232" t="str">
            <v/>
          </cell>
          <cell r="E232" t="str">
            <v/>
          </cell>
          <cell r="F232" t="str">
            <v/>
          </cell>
          <cell r="G232" t="str">
            <v/>
          </cell>
        </row>
        <row r="233">
          <cell r="C233" t="str">
            <v/>
          </cell>
          <cell r="D233" t="str">
            <v/>
          </cell>
          <cell r="E233" t="str">
            <v/>
          </cell>
          <cell r="F233" t="str">
            <v/>
          </cell>
          <cell r="G233" t="str">
            <v/>
          </cell>
        </row>
        <row r="234">
          <cell r="C234" t="str">
            <v/>
          </cell>
          <cell r="D234" t="str">
            <v/>
          </cell>
          <cell r="E234" t="str">
            <v/>
          </cell>
          <cell r="F234" t="str">
            <v/>
          </cell>
          <cell r="G234" t="str">
            <v/>
          </cell>
        </row>
        <row r="235">
          <cell r="C235" t="str">
            <v/>
          </cell>
          <cell r="D235" t="str">
            <v/>
          </cell>
          <cell r="E235" t="str">
            <v/>
          </cell>
          <cell r="F235" t="str">
            <v/>
          </cell>
          <cell r="G235" t="str">
            <v/>
          </cell>
        </row>
        <row r="236">
          <cell r="C236" t="str">
            <v/>
          </cell>
          <cell r="D236" t="str">
            <v/>
          </cell>
          <cell r="E236" t="str">
            <v/>
          </cell>
          <cell r="F236" t="str">
            <v/>
          </cell>
          <cell r="G236" t="str">
            <v/>
          </cell>
        </row>
        <row r="237">
          <cell r="C237" t="str">
            <v/>
          </cell>
          <cell r="D237" t="str">
            <v/>
          </cell>
          <cell r="E237" t="str">
            <v/>
          </cell>
          <cell r="F237" t="str">
            <v/>
          </cell>
          <cell r="G237" t="str">
            <v/>
          </cell>
        </row>
        <row r="238">
          <cell r="C238" t="str">
            <v/>
          </cell>
          <cell r="D238" t="str">
            <v/>
          </cell>
          <cell r="E238" t="str">
            <v/>
          </cell>
          <cell r="F238" t="str">
            <v/>
          </cell>
          <cell r="G238" t="str">
            <v/>
          </cell>
        </row>
        <row r="239">
          <cell r="C239" t="str">
            <v/>
          </cell>
          <cell r="D239" t="str">
            <v/>
          </cell>
          <cell r="E239" t="str">
            <v/>
          </cell>
          <cell r="F239" t="str">
            <v/>
          </cell>
          <cell r="G239" t="str">
            <v/>
          </cell>
        </row>
        <row r="240">
          <cell r="C240" t="str">
            <v/>
          </cell>
          <cell r="D240" t="str">
            <v/>
          </cell>
          <cell r="E240" t="str">
            <v/>
          </cell>
          <cell r="F240" t="str">
            <v/>
          </cell>
          <cell r="G240" t="str">
            <v/>
          </cell>
        </row>
        <row r="241">
          <cell r="C241" t="str">
            <v/>
          </cell>
          <cell r="D241" t="str">
            <v/>
          </cell>
          <cell r="E241" t="str">
            <v/>
          </cell>
          <cell r="F241" t="str">
            <v/>
          </cell>
          <cell r="G241" t="str">
            <v/>
          </cell>
        </row>
        <row r="242">
          <cell r="C242" t="str">
            <v/>
          </cell>
          <cell r="D242" t="str">
            <v/>
          </cell>
          <cell r="E242" t="str">
            <v/>
          </cell>
          <cell r="F242" t="str">
            <v/>
          </cell>
          <cell r="G242" t="str">
            <v/>
          </cell>
        </row>
        <row r="243">
          <cell r="C243" t="str">
            <v/>
          </cell>
          <cell r="D243" t="str">
            <v/>
          </cell>
          <cell r="E243" t="str">
            <v/>
          </cell>
          <cell r="F243" t="str">
            <v/>
          </cell>
          <cell r="G243" t="str">
            <v/>
          </cell>
        </row>
        <row r="244">
          <cell r="C244" t="str">
            <v/>
          </cell>
          <cell r="D244" t="str">
            <v/>
          </cell>
          <cell r="E244" t="str">
            <v/>
          </cell>
          <cell r="F244" t="str">
            <v/>
          </cell>
          <cell r="G244" t="str">
            <v/>
          </cell>
        </row>
        <row r="245">
          <cell r="C245" t="str">
            <v/>
          </cell>
          <cell r="D245" t="str">
            <v/>
          </cell>
          <cell r="E245" t="str">
            <v/>
          </cell>
          <cell r="F245" t="str">
            <v/>
          </cell>
          <cell r="G245" t="str">
            <v/>
          </cell>
        </row>
        <row r="246">
          <cell r="C246" t="str">
            <v/>
          </cell>
          <cell r="D246" t="str">
            <v/>
          </cell>
          <cell r="E246" t="str">
            <v/>
          </cell>
          <cell r="F246" t="str">
            <v/>
          </cell>
          <cell r="G246" t="str">
            <v/>
          </cell>
        </row>
        <row r="247">
          <cell r="C247" t="str">
            <v/>
          </cell>
          <cell r="D247" t="str">
            <v/>
          </cell>
          <cell r="E247" t="str">
            <v/>
          </cell>
          <cell r="F247" t="str">
            <v/>
          </cell>
          <cell r="G247" t="str">
            <v/>
          </cell>
        </row>
        <row r="248">
          <cell r="C248" t="str">
            <v/>
          </cell>
          <cell r="D248" t="str">
            <v/>
          </cell>
          <cell r="E248" t="str">
            <v/>
          </cell>
          <cell r="F248" t="str">
            <v/>
          </cell>
          <cell r="G248" t="str">
            <v/>
          </cell>
        </row>
        <row r="249">
          <cell r="C249" t="str">
            <v/>
          </cell>
          <cell r="D249" t="str">
            <v/>
          </cell>
          <cell r="E249" t="str">
            <v/>
          </cell>
          <cell r="F249" t="str">
            <v/>
          </cell>
          <cell r="G249" t="str">
            <v/>
          </cell>
        </row>
        <row r="250">
          <cell r="C250" t="str">
            <v/>
          </cell>
          <cell r="D250" t="str">
            <v/>
          </cell>
          <cell r="E250" t="str">
            <v/>
          </cell>
          <cell r="F250" t="str">
            <v/>
          </cell>
          <cell r="G250" t="str">
            <v/>
          </cell>
        </row>
        <row r="251">
          <cell r="C251" t="str">
            <v/>
          </cell>
          <cell r="D251" t="str">
            <v/>
          </cell>
          <cell r="E251" t="str">
            <v/>
          </cell>
          <cell r="F251" t="str">
            <v/>
          </cell>
          <cell r="G251" t="str">
            <v/>
          </cell>
        </row>
        <row r="252">
          <cell r="C252" t="str">
            <v/>
          </cell>
          <cell r="D252" t="str">
            <v/>
          </cell>
          <cell r="E252" t="str">
            <v/>
          </cell>
          <cell r="F252" t="str">
            <v/>
          </cell>
          <cell r="G252" t="str">
            <v/>
          </cell>
        </row>
        <row r="253">
          <cell r="C253" t="str">
            <v/>
          </cell>
          <cell r="D253" t="str">
            <v/>
          </cell>
          <cell r="E253" t="str">
            <v/>
          </cell>
          <cell r="F253" t="str">
            <v/>
          </cell>
          <cell r="G253" t="str">
            <v/>
          </cell>
        </row>
        <row r="254">
          <cell r="C254" t="str">
            <v/>
          </cell>
          <cell r="D254" t="str">
            <v/>
          </cell>
          <cell r="E254" t="str">
            <v/>
          </cell>
          <cell r="F254" t="str">
            <v/>
          </cell>
          <cell r="G254" t="str">
            <v/>
          </cell>
        </row>
        <row r="255">
          <cell r="C255" t="str">
            <v/>
          </cell>
          <cell r="D255" t="str">
            <v/>
          </cell>
          <cell r="E255" t="str">
            <v/>
          </cell>
          <cell r="F255" t="str">
            <v/>
          </cell>
          <cell r="G255" t="str">
            <v/>
          </cell>
        </row>
        <row r="256">
          <cell r="C256" t="str">
            <v/>
          </cell>
          <cell r="D256" t="str">
            <v/>
          </cell>
          <cell r="E256" t="str">
            <v/>
          </cell>
          <cell r="F256" t="str">
            <v/>
          </cell>
          <cell r="G256" t="str">
            <v/>
          </cell>
        </row>
        <row r="257">
          <cell r="C257" t="str">
            <v/>
          </cell>
          <cell r="D257" t="str">
            <v/>
          </cell>
          <cell r="E257" t="str">
            <v/>
          </cell>
          <cell r="F257" t="str">
            <v/>
          </cell>
          <cell r="G257" t="str">
            <v/>
          </cell>
        </row>
        <row r="258">
          <cell r="C258" t="str">
            <v/>
          </cell>
          <cell r="D258" t="str">
            <v/>
          </cell>
          <cell r="E258" t="str">
            <v/>
          </cell>
          <cell r="F258" t="str">
            <v/>
          </cell>
          <cell r="G258" t="str">
            <v/>
          </cell>
        </row>
        <row r="259">
          <cell r="C259" t="str">
            <v/>
          </cell>
          <cell r="D259" t="str">
            <v/>
          </cell>
          <cell r="E259" t="str">
            <v/>
          </cell>
          <cell r="F259" t="str">
            <v/>
          </cell>
          <cell r="G259" t="str">
            <v/>
          </cell>
        </row>
        <row r="260">
          <cell r="C260" t="str">
            <v/>
          </cell>
          <cell r="D260" t="str">
            <v/>
          </cell>
          <cell r="E260" t="str">
            <v/>
          </cell>
          <cell r="F260" t="str">
            <v/>
          </cell>
          <cell r="G260" t="str">
            <v/>
          </cell>
        </row>
        <row r="261">
          <cell r="C261" t="str">
            <v/>
          </cell>
          <cell r="D261" t="str">
            <v/>
          </cell>
          <cell r="E261" t="str">
            <v/>
          </cell>
          <cell r="F261" t="str">
            <v/>
          </cell>
          <cell r="G261" t="str">
            <v/>
          </cell>
        </row>
        <row r="262">
          <cell r="C262" t="str">
            <v/>
          </cell>
          <cell r="D262" t="str">
            <v/>
          </cell>
          <cell r="E262" t="str">
            <v/>
          </cell>
          <cell r="F262" t="str">
            <v/>
          </cell>
          <cell r="G262" t="str">
            <v/>
          </cell>
        </row>
        <row r="263">
          <cell r="C263" t="str">
            <v/>
          </cell>
          <cell r="D263" t="str">
            <v/>
          </cell>
          <cell r="E263" t="str">
            <v/>
          </cell>
          <cell r="F263" t="str">
            <v/>
          </cell>
          <cell r="G263" t="str">
            <v/>
          </cell>
        </row>
        <row r="264">
          <cell r="C264" t="str">
            <v/>
          </cell>
          <cell r="D264" t="str">
            <v/>
          </cell>
          <cell r="E264" t="str">
            <v/>
          </cell>
          <cell r="F264" t="str">
            <v/>
          </cell>
          <cell r="G264" t="str">
            <v/>
          </cell>
        </row>
        <row r="265">
          <cell r="C265" t="str">
            <v/>
          </cell>
          <cell r="D265" t="str">
            <v/>
          </cell>
          <cell r="E265" t="str">
            <v/>
          </cell>
          <cell r="F265" t="str">
            <v/>
          </cell>
          <cell r="G265" t="str">
            <v/>
          </cell>
        </row>
        <row r="266">
          <cell r="C266" t="str">
            <v/>
          </cell>
          <cell r="D266" t="str">
            <v/>
          </cell>
          <cell r="E266" t="str">
            <v/>
          </cell>
          <cell r="F266" t="str">
            <v/>
          </cell>
          <cell r="G266" t="str">
            <v/>
          </cell>
        </row>
        <row r="267">
          <cell r="C267" t="str">
            <v/>
          </cell>
          <cell r="D267" t="str">
            <v/>
          </cell>
          <cell r="E267" t="str">
            <v/>
          </cell>
          <cell r="F267" t="str">
            <v/>
          </cell>
          <cell r="G267" t="str">
            <v/>
          </cell>
        </row>
        <row r="268">
          <cell r="C268" t="str">
            <v/>
          </cell>
          <cell r="D268" t="str">
            <v/>
          </cell>
          <cell r="E268" t="str">
            <v/>
          </cell>
          <cell r="F268" t="str">
            <v/>
          </cell>
          <cell r="G268" t="str">
            <v/>
          </cell>
        </row>
        <row r="269">
          <cell r="C269" t="str">
            <v/>
          </cell>
          <cell r="D269" t="str">
            <v/>
          </cell>
          <cell r="E269" t="str">
            <v/>
          </cell>
          <cell r="F269" t="str">
            <v/>
          </cell>
          <cell r="G269" t="str">
            <v/>
          </cell>
        </row>
        <row r="270">
          <cell r="C270" t="str">
            <v/>
          </cell>
          <cell r="D270" t="str">
            <v/>
          </cell>
          <cell r="E270" t="str">
            <v/>
          </cell>
          <cell r="F270" t="str">
            <v/>
          </cell>
          <cell r="G270" t="str">
            <v/>
          </cell>
        </row>
        <row r="271">
          <cell r="C271" t="str">
            <v/>
          </cell>
          <cell r="D271" t="str">
            <v/>
          </cell>
          <cell r="E271" t="str">
            <v/>
          </cell>
          <cell r="F271" t="str">
            <v/>
          </cell>
          <cell r="G271" t="str">
            <v/>
          </cell>
        </row>
        <row r="272">
          <cell r="C272" t="str">
            <v/>
          </cell>
          <cell r="D272" t="str">
            <v/>
          </cell>
          <cell r="E272" t="str">
            <v/>
          </cell>
          <cell r="F272" t="str">
            <v/>
          </cell>
          <cell r="G272" t="str">
            <v/>
          </cell>
        </row>
        <row r="273">
          <cell r="C273" t="str">
            <v/>
          </cell>
          <cell r="D273" t="str">
            <v/>
          </cell>
          <cell r="E273" t="str">
            <v/>
          </cell>
          <cell r="F273" t="str">
            <v/>
          </cell>
          <cell r="G273" t="str">
            <v/>
          </cell>
        </row>
        <row r="274">
          <cell r="C274" t="str">
            <v/>
          </cell>
          <cell r="D274" t="str">
            <v/>
          </cell>
          <cell r="E274" t="str">
            <v/>
          </cell>
          <cell r="F274" t="str">
            <v/>
          </cell>
          <cell r="G274" t="str">
            <v/>
          </cell>
        </row>
        <row r="275">
          <cell r="C275" t="str">
            <v/>
          </cell>
          <cell r="D275" t="str">
            <v/>
          </cell>
          <cell r="E275" t="str">
            <v/>
          </cell>
          <cell r="F275" t="str">
            <v/>
          </cell>
          <cell r="G275" t="str">
            <v/>
          </cell>
        </row>
        <row r="276">
          <cell r="C276" t="str">
            <v/>
          </cell>
          <cell r="D276" t="str">
            <v/>
          </cell>
          <cell r="E276" t="str">
            <v/>
          </cell>
          <cell r="F276" t="str">
            <v/>
          </cell>
          <cell r="G276" t="str">
            <v/>
          </cell>
        </row>
        <row r="277">
          <cell r="C277" t="str">
            <v/>
          </cell>
          <cell r="D277" t="str">
            <v/>
          </cell>
          <cell r="E277" t="str">
            <v/>
          </cell>
          <cell r="F277" t="str">
            <v/>
          </cell>
          <cell r="G277" t="str">
            <v/>
          </cell>
        </row>
        <row r="278">
          <cell r="C278" t="str">
            <v/>
          </cell>
          <cell r="D278" t="str">
            <v/>
          </cell>
          <cell r="E278" t="str">
            <v/>
          </cell>
          <cell r="F278" t="str">
            <v/>
          </cell>
          <cell r="G278" t="str">
            <v/>
          </cell>
        </row>
        <row r="279">
          <cell r="C279" t="str">
            <v/>
          </cell>
          <cell r="D279" t="str">
            <v/>
          </cell>
          <cell r="E279" t="str">
            <v/>
          </cell>
          <cell r="F279" t="str">
            <v/>
          </cell>
          <cell r="G279" t="str">
            <v/>
          </cell>
        </row>
        <row r="280">
          <cell r="C280" t="str">
            <v/>
          </cell>
          <cell r="D280" t="str">
            <v/>
          </cell>
          <cell r="E280" t="str">
            <v/>
          </cell>
          <cell r="F280" t="str">
            <v/>
          </cell>
          <cell r="G280" t="str">
            <v/>
          </cell>
        </row>
        <row r="281">
          <cell r="C281" t="str">
            <v/>
          </cell>
          <cell r="D281" t="str">
            <v/>
          </cell>
          <cell r="E281" t="str">
            <v/>
          </cell>
          <cell r="F281" t="str">
            <v/>
          </cell>
          <cell r="G281" t="str">
            <v/>
          </cell>
        </row>
        <row r="282">
          <cell r="C282" t="str">
            <v/>
          </cell>
          <cell r="D282" t="str">
            <v/>
          </cell>
          <cell r="E282" t="str">
            <v/>
          </cell>
          <cell r="F282" t="str">
            <v/>
          </cell>
          <cell r="G282" t="str">
            <v/>
          </cell>
        </row>
        <row r="283">
          <cell r="C283" t="str">
            <v/>
          </cell>
          <cell r="D283" t="str">
            <v/>
          </cell>
          <cell r="E283" t="str">
            <v/>
          </cell>
          <cell r="F283" t="str">
            <v/>
          </cell>
          <cell r="G283" t="str">
            <v/>
          </cell>
        </row>
        <row r="284">
          <cell r="C284" t="str">
            <v/>
          </cell>
          <cell r="D284" t="str">
            <v/>
          </cell>
          <cell r="E284" t="str">
            <v/>
          </cell>
          <cell r="F284" t="str">
            <v/>
          </cell>
          <cell r="G284" t="str">
            <v/>
          </cell>
        </row>
        <row r="285">
          <cell r="C285" t="str">
            <v/>
          </cell>
          <cell r="D285" t="str">
            <v/>
          </cell>
          <cell r="E285" t="str">
            <v/>
          </cell>
          <cell r="F285" t="str">
            <v/>
          </cell>
          <cell r="G285" t="str">
            <v/>
          </cell>
        </row>
        <row r="286">
          <cell r="C286" t="str">
            <v/>
          </cell>
          <cell r="D286" t="str">
            <v/>
          </cell>
          <cell r="E286" t="str">
            <v/>
          </cell>
          <cell r="F286" t="str">
            <v/>
          </cell>
          <cell r="G286" t="str">
            <v/>
          </cell>
        </row>
        <row r="287">
          <cell r="C287" t="str">
            <v/>
          </cell>
          <cell r="D287" t="str">
            <v/>
          </cell>
          <cell r="E287" t="str">
            <v/>
          </cell>
          <cell r="F287" t="str">
            <v/>
          </cell>
          <cell r="G287" t="str">
            <v/>
          </cell>
        </row>
        <row r="288">
          <cell r="C288" t="str">
            <v/>
          </cell>
          <cell r="D288" t="str">
            <v/>
          </cell>
          <cell r="E288" t="str">
            <v/>
          </cell>
          <cell r="F288" t="str">
            <v/>
          </cell>
          <cell r="G288" t="str">
            <v/>
          </cell>
        </row>
        <row r="289">
          <cell r="C289" t="str">
            <v/>
          </cell>
          <cell r="D289" t="str">
            <v/>
          </cell>
          <cell r="E289" t="str">
            <v/>
          </cell>
          <cell r="F289" t="str">
            <v/>
          </cell>
          <cell r="G289" t="str">
            <v/>
          </cell>
        </row>
        <row r="290">
          <cell r="C290" t="str">
            <v/>
          </cell>
          <cell r="D290" t="str">
            <v/>
          </cell>
          <cell r="E290" t="str">
            <v/>
          </cell>
          <cell r="F290" t="str">
            <v/>
          </cell>
          <cell r="G290" t="str">
            <v/>
          </cell>
        </row>
        <row r="291">
          <cell r="C291" t="str">
            <v/>
          </cell>
          <cell r="D291" t="str">
            <v/>
          </cell>
          <cell r="E291" t="str">
            <v/>
          </cell>
          <cell r="F291" t="str">
            <v/>
          </cell>
          <cell r="G291" t="str">
            <v/>
          </cell>
        </row>
        <row r="292">
          <cell r="C292" t="str">
            <v/>
          </cell>
          <cell r="D292" t="str">
            <v/>
          </cell>
          <cell r="E292" t="str">
            <v/>
          </cell>
          <cell r="F292" t="str">
            <v/>
          </cell>
          <cell r="G292" t="str">
            <v/>
          </cell>
        </row>
        <row r="293">
          <cell r="C293" t="str">
            <v/>
          </cell>
          <cell r="D293" t="str">
            <v/>
          </cell>
          <cell r="E293" t="str">
            <v/>
          </cell>
          <cell r="F293" t="str">
            <v/>
          </cell>
          <cell r="G293" t="str">
            <v/>
          </cell>
        </row>
        <row r="294">
          <cell r="C294" t="str">
            <v/>
          </cell>
          <cell r="D294" t="str">
            <v/>
          </cell>
          <cell r="E294" t="str">
            <v/>
          </cell>
          <cell r="F294" t="str">
            <v/>
          </cell>
          <cell r="G294" t="str">
            <v/>
          </cell>
        </row>
        <row r="295">
          <cell r="C295" t="str">
            <v/>
          </cell>
          <cell r="D295" t="str">
            <v/>
          </cell>
          <cell r="E295" t="str">
            <v/>
          </cell>
          <cell r="F295" t="str">
            <v/>
          </cell>
          <cell r="G295" t="str">
            <v/>
          </cell>
        </row>
        <row r="296">
          <cell r="C296" t="str">
            <v/>
          </cell>
          <cell r="D296" t="str">
            <v/>
          </cell>
          <cell r="E296" t="str">
            <v/>
          </cell>
          <cell r="F296" t="str">
            <v/>
          </cell>
          <cell r="G296" t="str">
            <v/>
          </cell>
        </row>
        <row r="297">
          <cell r="C297" t="str">
            <v/>
          </cell>
          <cell r="D297" t="str">
            <v/>
          </cell>
          <cell r="E297" t="str">
            <v/>
          </cell>
          <cell r="F297" t="str">
            <v/>
          </cell>
          <cell r="G297" t="str">
            <v/>
          </cell>
        </row>
        <row r="298">
          <cell r="C298" t="str">
            <v/>
          </cell>
          <cell r="D298" t="str">
            <v/>
          </cell>
          <cell r="E298" t="str">
            <v/>
          </cell>
          <cell r="F298" t="str">
            <v/>
          </cell>
          <cell r="G298" t="str">
            <v/>
          </cell>
        </row>
        <row r="299">
          <cell r="C299" t="str">
            <v/>
          </cell>
          <cell r="D299" t="str">
            <v/>
          </cell>
          <cell r="E299" t="str">
            <v/>
          </cell>
          <cell r="F299" t="str">
            <v/>
          </cell>
          <cell r="G299" t="str">
            <v/>
          </cell>
        </row>
        <row r="300">
          <cell r="C300" t="str">
            <v/>
          </cell>
          <cell r="D300" t="str">
            <v/>
          </cell>
          <cell r="E300" t="str">
            <v/>
          </cell>
          <cell r="F300" t="str">
            <v/>
          </cell>
          <cell r="G300" t="str">
            <v/>
          </cell>
        </row>
        <row r="301">
          <cell r="C301" t="str">
            <v/>
          </cell>
          <cell r="D301" t="str">
            <v/>
          </cell>
          <cell r="E301" t="str">
            <v/>
          </cell>
          <cell r="F301" t="str">
            <v/>
          </cell>
          <cell r="G301" t="str">
            <v/>
          </cell>
        </row>
        <row r="302">
          <cell r="C302" t="str">
            <v/>
          </cell>
          <cell r="D302" t="str">
            <v/>
          </cell>
          <cell r="E302" t="str">
            <v/>
          </cell>
          <cell r="F302" t="str">
            <v/>
          </cell>
          <cell r="G302" t="str">
            <v/>
          </cell>
        </row>
        <row r="303">
          <cell r="C303" t="str">
            <v/>
          </cell>
          <cell r="D303" t="str">
            <v/>
          </cell>
          <cell r="E303" t="str">
            <v/>
          </cell>
          <cell r="F303" t="str">
            <v/>
          </cell>
          <cell r="G303" t="str">
            <v/>
          </cell>
        </row>
        <row r="304">
          <cell r="C304" t="str">
            <v/>
          </cell>
          <cell r="D304" t="str">
            <v/>
          </cell>
          <cell r="E304" t="str">
            <v/>
          </cell>
          <cell r="F304" t="str">
            <v/>
          </cell>
          <cell r="G304" t="str">
            <v/>
          </cell>
        </row>
        <row r="305">
          <cell r="C305" t="str">
            <v/>
          </cell>
          <cell r="D305" t="str">
            <v/>
          </cell>
          <cell r="E305" t="str">
            <v/>
          </cell>
          <cell r="F305" t="str">
            <v/>
          </cell>
          <cell r="G305" t="str">
            <v/>
          </cell>
        </row>
        <row r="306">
          <cell r="C306" t="str">
            <v/>
          </cell>
          <cell r="D306" t="str">
            <v/>
          </cell>
          <cell r="E306" t="str">
            <v/>
          </cell>
          <cell r="F306" t="str">
            <v/>
          </cell>
          <cell r="G306" t="str">
            <v/>
          </cell>
        </row>
        <row r="307">
          <cell r="C307" t="str">
            <v/>
          </cell>
          <cell r="D307" t="str">
            <v/>
          </cell>
          <cell r="E307" t="str">
            <v/>
          </cell>
          <cell r="F307" t="str">
            <v/>
          </cell>
          <cell r="G307" t="str">
            <v/>
          </cell>
        </row>
        <row r="308">
          <cell r="C308" t="str">
            <v/>
          </cell>
          <cell r="D308" t="str">
            <v/>
          </cell>
          <cell r="E308" t="str">
            <v/>
          </cell>
          <cell r="F308" t="str">
            <v/>
          </cell>
          <cell r="G308" t="str">
            <v/>
          </cell>
        </row>
        <row r="309">
          <cell r="C309" t="str">
            <v/>
          </cell>
          <cell r="D309" t="str">
            <v/>
          </cell>
          <cell r="E309" t="str">
            <v/>
          </cell>
          <cell r="F309" t="str">
            <v/>
          </cell>
          <cell r="G309" t="str">
            <v/>
          </cell>
        </row>
        <row r="310">
          <cell r="C310" t="str">
            <v/>
          </cell>
          <cell r="D310" t="str">
            <v/>
          </cell>
          <cell r="E310" t="str">
            <v/>
          </cell>
          <cell r="F310" t="str">
            <v/>
          </cell>
          <cell r="G310" t="str">
            <v/>
          </cell>
        </row>
        <row r="311">
          <cell r="C311" t="str">
            <v/>
          </cell>
          <cell r="D311" t="str">
            <v/>
          </cell>
          <cell r="E311" t="str">
            <v/>
          </cell>
          <cell r="F311" t="str">
            <v/>
          </cell>
          <cell r="G311" t="str">
            <v/>
          </cell>
        </row>
        <row r="312">
          <cell r="C312" t="str">
            <v/>
          </cell>
          <cell r="D312" t="str">
            <v/>
          </cell>
          <cell r="E312" t="str">
            <v/>
          </cell>
          <cell r="F312" t="str">
            <v/>
          </cell>
          <cell r="G312" t="str">
            <v/>
          </cell>
        </row>
        <row r="313">
          <cell r="C313" t="str">
            <v/>
          </cell>
          <cell r="D313" t="str">
            <v/>
          </cell>
          <cell r="E313" t="str">
            <v/>
          </cell>
          <cell r="F313" t="str">
            <v/>
          </cell>
          <cell r="G313" t="str">
            <v/>
          </cell>
        </row>
        <row r="314">
          <cell r="C314" t="str">
            <v/>
          </cell>
          <cell r="D314" t="str">
            <v/>
          </cell>
          <cell r="E314" t="str">
            <v/>
          </cell>
          <cell r="F314" t="str">
            <v/>
          </cell>
          <cell r="G314" t="str">
            <v/>
          </cell>
        </row>
        <row r="315">
          <cell r="C315" t="str">
            <v/>
          </cell>
          <cell r="D315" t="str">
            <v/>
          </cell>
          <cell r="E315" t="str">
            <v/>
          </cell>
          <cell r="F315" t="str">
            <v/>
          </cell>
          <cell r="G315" t="str">
            <v/>
          </cell>
        </row>
        <row r="316">
          <cell r="C316" t="str">
            <v/>
          </cell>
          <cell r="D316" t="str">
            <v/>
          </cell>
          <cell r="E316" t="str">
            <v/>
          </cell>
          <cell r="F316" t="str">
            <v/>
          </cell>
          <cell r="G316" t="str">
            <v/>
          </cell>
        </row>
        <row r="317">
          <cell r="C317" t="str">
            <v/>
          </cell>
          <cell r="D317" t="str">
            <v/>
          </cell>
          <cell r="E317" t="str">
            <v/>
          </cell>
          <cell r="F317" t="str">
            <v/>
          </cell>
          <cell r="G317" t="str">
            <v/>
          </cell>
        </row>
        <row r="318">
          <cell r="C318" t="str">
            <v/>
          </cell>
          <cell r="D318" t="str">
            <v/>
          </cell>
          <cell r="E318" t="str">
            <v/>
          </cell>
          <cell r="F318" t="str">
            <v/>
          </cell>
          <cell r="G318" t="str">
            <v/>
          </cell>
        </row>
        <row r="319">
          <cell r="C319" t="str">
            <v/>
          </cell>
          <cell r="D319" t="str">
            <v/>
          </cell>
          <cell r="E319" t="str">
            <v/>
          </cell>
          <cell r="F319" t="str">
            <v/>
          </cell>
          <cell r="G319" t="str">
            <v/>
          </cell>
        </row>
        <row r="320">
          <cell r="C320" t="str">
            <v/>
          </cell>
          <cell r="D320" t="str">
            <v/>
          </cell>
          <cell r="E320" t="str">
            <v/>
          </cell>
          <cell r="F320" t="str">
            <v/>
          </cell>
          <cell r="G320" t="str">
            <v/>
          </cell>
        </row>
        <row r="321">
          <cell r="C321" t="str">
            <v/>
          </cell>
          <cell r="D321" t="str">
            <v/>
          </cell>
          <cell r="E321" t="str">
            <v/>
          </cell>
          <cell r="F321" t="str">
            <v/>
          </cell>
          <cell r="G321" t="str">
            <v/>
          </cell>
        </row>
        <row r="322">
          <cell r="C322" t="str">
            <v/>
          </cell>
          <cell r="D322" t="str">
            <v/>
          </cell>
          <cell r="E322" t="str">
            <v/>
          </cell>
          <cell r="F322" t="str">
            <v/>
          </cell>
          <cell r="G322" t="str">
            <v/>
          </cell>
        </row>
        <row r="323">
          <cell r="C323" t="str">
            <v/>
          </cell>
          <cell r="D323" t="str">
            <v/>
          </cell>
          <cell r="E323" t="str">
            <v/>
          </cell>
          <cell r="F323" t="str">
            <v/>
          </cell>
          <cell r="G323" t="str">
            <v/>
          </cell>
        </row>
        <row r="324">
          <cell r="C324" t="str">
            <v/>
          </cell>
          <cell r="D324" t="str">
            <v/>
          </cell>
          <cell r="E324" t="str">
            <v/>
          </cell>
          <cell r="F324" t="str">
            <v/>
          </cell>
          <cell r="G324" t="str">
            <v/>
          </cell>
        </row>
        <row r="325">
          <cell r="C325" t="str">
            <v/>
          </cell>
          <cell r="D325" t="str">
            <v/>
          </cell>
          <cell r="E325" t="str">
            <v/>
          </cell>
          <cell r="F325" t="str">
            <v/>
          </cell>
          <cell r="G325" t="str">
            <v/>
          </cell>
        </row>
        <row r="326">
          <cell r="C326" t="str">
            <v/>
          </cell>
          <cell r="D326" t="str">
            <v/>
          </cell>
          <cell r="E326" t="str">
            <v/>
          </cell>
          <cell r="F326" t="str">
            <v/>
          </cell>
          <cell r="G326" t="str">
            <v/>
          </cell>
        </row>
        <row r="327">
          <cell r="C327" t="str">
            <v/>
          </cell>
          <cell r="D327" t="str">
            <v/>
          </cell>
          <cell r="E327" t="str">
            <v/>
          </cell>
          <cell r="F327" t="str">
            <v/>
          </cell>
          <cell r="G327" t="str">
            <v/>
          </cell>
        </row>
        <row r="328">
          <cell r="C328" t="str">
            <v/>
          </cell>
          <cell r="D328" t="str">
            <v/>
          </cell>
          <cell r="E328" t="str">
            <v/>
          </cell>
          <cell r="F328" t="str">
            <v/>
          </cell>
          <cell r="G328" t="str">
            <v/>
          </cell>
        </row>
        <row r="329">
          <cell r="C329" t="str">
            <v/>
          </cell>
          <cell r="D329" t="str">
            <v/>
          </cell>
          <cell r="E329" t="str">
            <v/>
          </cell>
          <cell r="F329" t="str">
            <v/>
          </cell>
          <cell r="G329" t="str">
            <v/>
          </cell>
        </row>
        <row r="330">
          <cell r="C330" t="str">
            <v/>
          </cell>
          <cell r="D330" t="str">
            <v/>
          </cell>
          <cell r="E330" t="str">
            <v/>
          </cell>
          <cell r="F330" t="str">
            <v/>
          </cell>
          <cell r="G330" t="str">
            <v/>
          </cell>
        </row>
        <row r="331">
          <cell r="C331" t="str">
            <v/>
          </cell>
          <cell r="D331" t="str">
            <v/>
          </cell>
          <cell r="E331" t="str">
            <v/>
          </cell>
          <cell r="F331" t="str">
            <v/>
          </cell>
          <cell r="G331" t="str">
            <v/>
          </cell>
        </row>
        <row r="332">
          <cell r="C332" t="str">
            <v/>
          </cell>
          <cell r="D332" t="str">
            <v/>
          </cell>
          <cell r="E332" t="str">
            <v/>
          </cell>
          <cell r="F332" t="str">
            <v/>
          </cell>
          <cell r="G332" t="str">
            <v/>
          </cell>
        </row>
        <row r="333">
          <cell r="C333" t="str">
            <v/>
          </cell>
          <cell r="D333" t="str">
            <v/>
          </cell>
          <cell r="E333" t="str">
            <v/>
          </cell>
          <cell r="F333" t="str">
            <v/>
          </cell>
          <cell r="G333" t="str">
            <v/>
          </cell>
        </row>
        <row r="334">
          <cell r="C334" t="str">
            <v/>
          </cell>
          <cell r="D334" t="str">
            <v/>
          </cell>
          <cell r="E334" t="str">
            <v/>
          </cell>
          <cell r="F334" t="str">
            <v/>
          </cell>
          <cell r="G334" t="str">
            <v/>
          </cell>
        </row>
        <row r="335">
          <cell r="C335" t="str">
            <v/>
          </cell>
          <cell r="D335" t="str">
            <v/>
          </cell>
          <cell r="E335" t="str">
            <v/>
          </cell>
          <cell r="F335" t="str">
            <v/>
          </cell>
          <cell r="G335" t="str">
            <v/>
          </cell>
        </row>
        <row r="336">
          <cell r="C336" t="str">
            <v/>
          </cell>
          <cell r="D336" t="str">
            <v/>
          </cell>
          <cell r="E336" t="str">
            <v/>
          </cell>
          <cell r="F336" t="str">
            <v/>
          </cell>
          <cell r="G336" t="str">
            <v/>
          </cell>
        </row>
        <row r="337">
          <cell r="C337" t="str">
            <v/>
          </cell>
          <cell r="D337" t="str">
            <v/>
          </cell>
          <cell r="E337" t="str">
            <v/>
          </cell>
          <cell r="F337" t="str">
            <v/>
          </cell>
          <cell r="G337" t="str">
            <v/>
          </cell>
        </row>
        <row r="338">
          <cell r="C338" t="str">
            <v/>
          </cell>
          <cell r="D338" t="str">
            <v/>
          </cell>
          <cell r="E338" t="str">
            <v/>
          </cell>
          <cell r="F338" t="str">
            <v/>
          </cell>
          <cell r="G338" t="str">
            <v/>
          </cell>
        </row>
        <row r="339">
          <cell r="C339" t="str">
            <v/>
          </cell>
          <cell r="D339" t="str">
            <v/>
          </cell>
          <cell r="E339" t="str">
            <v/>
          </cell>
          <cell r="F339" t="str">
            <v/>
          </cell>
          <cell r="G339" t="str">
            <v/>
          </cell>
        </row>
        <row r="340">
          <cell r="C340" t="str">
            <v/>
          </cell>
          <cell r="D340" t="str">
            <v/>
          </cell>
          <cell r="E340" t="str">
            <v/>
          </cell>
          <cell r="F340" t="str">
            <v/>
          </cell>
          <cell r="G340" t="str">
            <v/>
          </cell>
        </row>
        <row r="341">
          <cell r="C341" t="str">
            <v/>
          </cell>
          <cell r="D341" t="str">
            <v/>
          </cell>
          <cell r="E341" t="str">
            <v/>
          </cell>
          <cell r="F341" t="str">
            <v/>
          </cell>
          <cell r="G341" t="str">
            <v/>
          </cell>
        </row>
        <row r="342">
          <cell r="C342" t="str">
            <v/>
          </cell>
          <cell r="D342" t="str">
            <v/>
          </cell>
          <cell r="E342" t="str">
            <v/>
          </cell>
          <cell r="F342" t="str">
            <v/>
          </cell>
          <cell r="G342" t="str">
            <v/>
          </cell>
        </row>
        <row r="343">
          <cell r="C343" t="str">
            <v/>
          </cell>
          <cell r="D343" t="str">
            <v/>
          </cell>
          <cell r="E343" t="str">
            <v/>
          </cell>
          <cell r="F343" t="str">
            <v/>
          </cell>
          <cell r="G343" t="str">
            <v/>
          </cell>
        </row>
        <row r="344">
          <cell r="C344" t="str">
            <v/>
          </cell>
          <cell r="D344" t="str">
            <v/>
          </cell>
          <cell r="E344" t="str">
            <v/>
          </cell>
          <cell r="F344" t="str">
            <v/>
          </cell>
          <cell r="G344" t="str">
            <v/>
          </cell>
        </row>
        <row r="345">
          <cell r="C345" t="str">
            <v/>
          </cell>
          <cell r="D345" t="str">
            <v/>
          </cell>
          <cell r="E345" t="str">
            <v/>
          </cell>
          <cell r="F345" t="str">
            <v/>
          </cell>
          <cell r="G345" t="str">
            <v/>
          </cell>
        </row>
        <row r="346">
          <cell r="C346" t="str">
            <v/>
          </cell>
          <cell r="D346" t="str">
            <v/>
          </cell>
          <cell r="E346" t="str">
            <v/>
          </cell>
          <cell r="F346" t="str">
            <v/>
          </cell>
          <cell r="G346" t="str">
            <v/>
          </cell>
        </row>
        <row r="347">
          <cell r="C347" t="str">
            <v/>
          </cell>
          <cell r="D347" t="str">
            <v/>
          </cell>
          <cell r="E347" t="str">
            <v/>
          </cell>
          <cell r="F347" t="str">
            <v/>
          </cell>
          <cell r="G347" t="str">
            <v/>
          </cell>
        </row>
        <row r="348">
          <cell r="C348" t="str">
            <v/>
          </cell>
          <cell r="D348" t="str">
            <v/>
          </cell>
          <cell r="E348" t="str">
            <v/>
          </cell>
          <cell r="F348" t="str">
            <v/>
          </cell>
          <cell r="G348" t="str">
            <v/>
          </cell>
        </row>
        <row r="349">
          <cell r="C349" t="str">
            <v/>
          </cell>
          <cell r="D349" t="str">
            <v/>
          </cell>
          <cell r="E349" t="str">
            <v/>
          </cell>
          <cell r="F349" t="str">
            <v/>
          </cell>
          <cell r="G349" t="str">
            <v/>
          </cell>
        </row>
        <row r="350">
          <cell r="C350" t="str">
            <v/>
          </cell>
          <cell r="D350" t="str">
            <v/>
          </cell>
          <cell r="E350" t="str">
            <v/>
          </cell>
          <cell r="F350" t="str">
            <v/>
          </cell>
          <cell r="G350" t="str">
            <v/>
          </cell>
        </row>
        <row r="351">
          <cell r="C351" t="str">
            <v/>
          </cell>
          <cell r="D351" t="str">
            <v/>
          </cell>
          <cell r="E351" t="str">
            <v/>
          </cell>
          <cell r="F351" t="str">
            <v/>
          </cell>
          <cell r="G351" t="str">
            <v/>
          </cell>
        </row>
        <row r="352">
          <cell r="C352" t="str">
            <v/>
          </cell>
          <cell r="D352" t="str">
            <v/>
          </cell>
          <cell r="E352" t="str">
            <v/>
          </cell>
          <cell r="F352" t="str">
            <v/>
          </cell>
          <cell r="G352" t="str">
            <v/>
          </cell>
        </row>
        <row r="353">
          <cell r="C353" t="str">
            <v/>
          </cell>
          <cell r="D353" t="str">
            <v/>
          </cell>
          <cell r="E353" t="str">
            <v/>
          </cell>
          <cell r="F353" t="str">
            <v/>
          </cell>
          <cell r="G353" t="str">
            <v/>
          </cell>
        </row>
      </sheetData>
      <sheetData sheetId="33">
        <row r="9">
          <cell r="B9">
            <v>42552</v>
          </cell>
        </row>
      </sheetData>
      <sheetData sheetId="34">
        <row r="13">
          <cell r="E13">
            <v>42369</v>
          </cell>
          <cell r="F13" t="str">
            <v>10:00</v>
          </cell>
          <cell r="G13">
            <v>0</v>
          </cell>
          <cell r="H13">
            <v>20131.388999999996</v>
          </cell>
          <cell r="I13">
            <v>0</v>
          </cell>
          <cell r="J13">
            <v>22154.534</v>
          </cell>
          <cell r="K13">
            <v>19195.650000000001</v>
          </cell>
          <cell r="L13">
            <v>0</v>
          </cell>
          <cell r="M13">
            <v>32557.938999999998</v>
          </cell>
          <cell r="N13">
            <v>0</v>
          </cell>
          <cell r="O13">
            <v>41304.186000000002</v>
          </cell>
          <cell r="P13">
            <v>0</v>
          </cell>
          <cell r="Q13">
            <v>7915.6210000000001</v>
          </cell>
          <cell r="R13">
            <v>0</v>
          </cell>
          <cell r="S13">
            <v>34593.472999999998</v>
          </cell>
          <cell r="T13">
            <v>0</v>
          </cell>
          <cell r="U13">
            <v>0</v>
          </cell>
        </row>
        <row r="14">
          <cell r="E14">
            <v>42370</v>
          </cell>
          <cell r="F14" t="str">
            <v>10:00</v>
          </cell>
          <cell r="G14">
            <v>853.78300000000002</v>
          </cell>
          <cell r="H14">
            <v>853.78300000000002</v>
          </cell>
          <cell r="I14">
            <v>560.21199999999999</v>
          </cell>
          <cell r="J14">
            <v>560.21199999999999</v>
          </cell>
          <cell r="K14">
            <v>19718.343000000001</v>
          </cell>
          <cell r="L14">
            <v>522.6929999999993</v>
          </cell>
          <cell r="M14">
            <v>32975.661999999997</v>
          </cell>
          <cell r="N14">
            <v>417.72299999999814</v>
          </cell>
          <cell r="O14">
            <v>41455.830999999998</v>
          </cell>
          <cell r="P14">
            <v>151.6449999999968</v>
          </cell>
          <cell r="Q14">
            <v>8242.6650000000009</v>
          </cell>
          <cell r="R14">
            <v>327.04400000000078</v>
          </cell>
          <cell r="S14">
            <v>34593.472999999998</v>
          </cell>
          <cell r="T14">
            <v>0</v>
          </cell>
          <cell r="U14">
            <v>2833.1</v>
          </cell>
        </row>
        <row r="15">
          <cell r="E15">
            <v>42371</v>
          </cell>
          <cell r="F15" t="str">
            <v>10:00</v>
          </cell>
          <cell r="G15">
            <v>864.31100000000004</v>
          </cell>
          <cell r="H15">
            <v>10.52800000000002</v>
          </cell>
          <cell r="I15">
            <v>570.85400000000004</v>
          </cell>
          <cell r="J15">
            <v>10.642000000000053</v>
          </cell>
          <cell r="K15">
            <v>19731.53</v>
          </cell>
          <cell r="L15">
            <v>13.186999999998079</v>
          </cell>
          <cell r="M15">
            <v>32988.510999999999</v>
          </cell>
          <cell r="N15">
            <v>12.849000000001979</v>
          </cell>
          <cell r="O15">
            <v>41466.010999999999</v>
          </cell>
          <cell r="P15">
            <v>10.180000000000291</v>
          </cell>
          <cell r="Q15">
            <v>8254.14</v>
          </cell>
          <cell r="R15">
            <v>11.474999999998545</v>
          </cell>
          <cell r="S15">
            <v>34593.472999999998</v>
          </cell>
          <cell r="T15">
            <v>0</v>
          </cell>
          <cell r="U15">
            <v>68.861000000000004</v>
          </cell>
        </row>
        <row r="16">
          <cell r="E16">
            <v>42372</v>
          </cell>
          <cell r="F16" t="str">
            <v>10:00</v>
          </cell>
          <cell r="G16">
            <v>864.31100000000004</v>
          </cell>
          <cell r="H16">
            <v>0</v>
          </cell>
          <cell r="I16">
            <v>570.85400000000004</v>
          </cell>
          <cell r="J16">
            <v>0</v>
          </cell>
          <cell r="K16">
            <v>19731.53</v>
          </cell>
          <cell r="L16">
            <v>0</v>
          </cell>
          <cell r="M16">
            <v>32988.510999999999</v>
          </cell>
          <cell r="N16">
            <v>0</v>
          </cell>
          <cell r="O16">
            <v>41466.010999999999</v>
          </cell>
          <cell r="P16">
            <v>0</v>
          </cell>
          <cell r="Q16">
            <v>8254.14</v>
          </cell>
          <cell r="R16">
            <v>0</v>
          </cell>
          <cell r="S16">
            <v>34593.472999999998</v>
          </cell>
          <cell r="T16">
            <v>0</v>
          </cell>
          <cell r="U16">
            <v>0</v>
          </cell>
        </row>
        <row r="17">
          <cell r="E17">
            <v>42373</v>
          </cell>
          <cell r="F17" t="str">
            <v>10:00</v>
          </cell>
          <cell r="G17">
            <v>864.31100000000004</v>
          </cell>
          <cell r="H17">
            <v>0</v>
          </cell>
          <cell r="I17">
            <v>570.85400000000004</v>
          </cell>
          <cell r="J17">
            <v>0</v>
          </cell>
          <cell r="K17">
            <v>19731.53</v>
          </cell>
          <cell r="L17">
            <v>0</v>
          </cell>
          <cell r="M17">
            <v>32988.510999999999</v>
          </cell>
          <cell r="N17">
            <v>0</v>
          </cell>
          <cell r="O17">
            <v>41466.010999999999</v>
          </cell>
          <cell r="P17">
            <v>0</v>
          </cell>
          <cell r="Q17">
            <v>8254.14</v>
          </cell>
          <cell r="R17">
            <v>0</v>
          </cell>
          <cell r="S17">
            <v>34593.472999999998</v>
          </cell>
          <cell r="T17">
            <v>0</v>
          </cell>
          <cell r="U17">
            <v>0</v>
          </cell>
        </row>
        <row r="18">
          <cell r="E18">
            <v>42374</v>
          </cell>
          <cell r="F18" t="str">
            <v>10:00</v>
          </cell>
          <cell r="G18">
            <v>864.31100000000004</v>
          </cell>
          <cell r="H18">
            <v>0</v>
          </cell>
          <cell r="I18">
            <v>570.85400000000004</v>
          </cell>
          <cell r="J18">
            <v>0</v>
          </cell>
          <cell r="K18">
            <v>19731.53</v>
          </cell>
          <cell r="L18">
            <v>0</v>
          </cell>
          <cell r="M18">
            <v>32988.510999999999</v>
          </cell>
          <cell r="N18">
            <v>0</v>
          </cell>
          <cell r="O18">
            <v>41466.010999999999</v>
          </cell>
          <cell r="P18">
            <v>0</v>
          </cell>
          <cell r="Q18">
            <v>8254.14</v>
          </cell>
          <cell r="R18">
            <v>0</v>
          </cell>
          <cell r="S18">
            <v>34593.472999999998</v>
          </cell>
          <cell r="T18">
            <v>0</v>
          </cell>
          <cell r="U18">
            <v>0</v>
          </cell>
        </row>
        <row r="19">
          <cell r="E19">
            <v>42375</v>
          </cell>
          <cell r="F19" t="str">
            <v>10:00</v>
          </cell>
          <cell r="G19">
            <v>948.04700000000003</v>
          </cell>
          <cell r="H19">
            <v>83.73599999999999</v>
          </cell>
          <cell r="I19">
            <v>570.85400000000004</v>
          </cell>
          <cell r="J19">
            <v>0</v>
          </cell>
          <cell r="K19">
            <v>19731.53</v>
          </cell>
          <cell r="L19">
            <v>0</v>
          </cell>
          <cell r="M19">
            <v>32988.510999999999</v>
          </cell>
          <cell r="N19">
            <v>0</v>
          </cell>
          <cell r="O19">
            <v>41466.010999999999</v>
          </cell>
          <cell r="P19">
            <v>0</v>
          </cell>
          <cell r="Q19">
            <v>8254.14</v>
          </cell>
          <cell r="R19">
            <v>0</v>
          </cell>
          <cell r="S19">
            <v>34593.472999999998</v>
          </cell>
          <cell r="T19">
            <v>0</v>
          </cell>
          <cell r="U19">
            <v>83.736000000000004</v>
          </cell>
        </row>
        <row r="20">
          <cell r="E20">
            <v>42376</v>
          </cell>
          <cell r="F20" t="str">
            <v>10:00</v>
          </cell>
          <cell r="G20">
            <v>2294.1219999999998</v>
          </cell>
          <cell r="H20">
            <v>1346.0749999999998</v>
          </cell>
          <cell r="I20">
            <v>1847.249</v>
          </cell>
          <cell r="J20">
            <v>1276.395</v>
          </cell>
          <cell r="K20">
            <v>20901.755000000001</v>
          </cell>
          <cell r="L20">
            <v>1170.2250000000022</v>
          </cell>
          <cell r="M20">
            <v>33807.222999999998</v>
          </cell>
          <cell r="N20">
            <v>818.71199999999953</v>
          </cell>
          <cell r="O20">
            <v>41466.010999999999</v>
          </cell>
          <cell r="P20">
            <v>0</v>
          </cell>
          <cell r="Q20">
            <v>8254.14</v>
          </cell>
          <cell r="R20">
            <v>0</v>
          </cell>
          <cell r="S20">
            <v>35282.616000000002</v>
          </cell>
          <cell r="T20">
            <v>689.14300000000367</v>
          </cell>
          <cell r="U20">
            <v>5300.55</v>
          </cell>
        </row>
        <row r="21">
          <cell r="E21">
            <v>42377</v>
          </cell>
          <cell r="F21" t="str">
            <v>10:00</v>
          </cell>
          <cell r="G21">
            <v>3699.9859999999999</v>
          </cell>
          <cell r="H21">
            <v>1405.864</v>
          </cell>
          <cell r="I21">
            <v>3305.9690000000001</v>
          </cell>
          <cell r="J21">
            <v>1458.72</v>
          </cell>
          <cell r="K21">
            <v>22306.32</v>
          </cell>
          <cell r="L21">
            <v>1404.5649999999987</v>
          </cell>
          <cell r="M21">
            <v>34747.396000000001</v>
          </cell>
          <cell r="N21">
            <v>940.1730000000025</v>
          </cell>
          <cell r="O21">
            <v>41466.010999999999</v>
          </cell>
          <cell r="P21">
            <v>0</v>
          </cell>
          <cell r="Q21">
            <v>8899.7109999999993</v>
          </cell>
          <cell r="R21">
            <v>645.57099999999991</v>
          </cell>
          <cell r="S21">
            <v>36444.201000000001</v>
          </cell>
          <cell r="T21">
            <v>1161.5849999999991</v>
          </cell>
          <cell r="U21">
            <v>7016.4780000000001</v>
          </cell>
        </row>
        <row r="22">
          <cell r="E22">
            <v>42378</v>
          </cell>
          <cell r="F22" t="str">
            <v>10:00</v>
          </cell>
          <cell r="G22">
            <v>4960.46</v>
          </cell>
          <cell r="H22">
            <v>1260.4740000000002</v>
          </cell>
          <cell r="I22">
            <v>4618.6549999999997</v>
          </cell>
          <cell r="J22">
            <v>1312.6859999999997</v>
          </cell>
          <cell r="K22">
            <v>23565.374</v>
          </cell>
          <cell r="L22">
            <v>1259.0540000000001</v>
          </cell>
          <cell r="M22">
            <v>35711.69</v>
          </cell>
          <cell r="N22">
            <v>964.29400000000169</v>
          </cell>
          <cell r="O22">
            <v>41466.010999999999</v>
          </cell>
          <cell r="P22">
            <v>0</v>
          </cell>
          <cell r="Q22">
            <v>10100.796</v>
          </cell>
          <cell r="R22">
            <v>1201.0850000000009</v>
          </cell>
          <cell r="S22">
            <v>37515.057000000001</v>
          </cell>
          <cell r="T22">
            <v>1070.8559999999998</v>
          </cell>
          <cell r="U22">
            <v>7068.4489999999996</v>
          </cell>
        </row>
        <row r="23">
          <cell r="E23">
            <v>42379</v>
          </cell>
          <cell r="F23" t="str">
            <v>10:00</v>
          </cell>
          <cell r="G23">
            <v>6334.2950000000001</v>
          </cell>
          <cell r="H23">
            <v>1373.835</v>
          </cell>
          <cell r="I23">
            <v>6028.732</v>
          </cell>
          <cell r="J23">
            <v>1410.0770000000002</v>
          </cell>
          <cell r="K23">
            <v>24938.911</v>
          </cell>
          <cell r="L23">
            <v>1373.5370000000003</v>
          </cell>
          <cell r="M23">
            <v>36836.909</v>
          </cell>
          <cell r="N23">
            <v>1125.2189999999973</v>
          </cell>
          <cell r="O23">
            <v>41466.010999999999</v>
          </cell>
          <cell r="P23">
            <v>0</v>
          </cell>
          <cell r="Q23">
            <v>10943.879000000001</v>
          </cell>
          <cell r="R23">
            <v>843.08300000000054</v>
          </cell>
          <cell r="S23">
            <v>38584.338000000003</v>
          </cell>
          <cell r="T23">
            <v>1069.2810000000027</v>
          </cell>
          <cell r="U23">
            <v>7195.0320000000002</v>
          </cell>
        </row>
        <row r="24">
          <cell r="E24">
            <v>42380</v>
          </cell>
          <cell r="F24" t="str">
            <v>10:00</v>
          </cell>
          <cell r="G24">
            <v>7652.5050000000001</v>
          </cell>
          <cell r="H24">
            <v>1318.21</v>
          </cell>
          <cell r="I24">
            <v>7398.2269999999999</v>
          </cell>
          <cell r="J24">
            <v>1369.4949999999999</v>
          </cell>
          <cell r="K24">
            <v>26252.675999999999</v>
          </cell>
          <cell r="L24">
            <v>1313.7649999999994</v>
          </cell>
          <cell r="M24">
            <v>38147.705000000002</v>
          </cell>
          <cell r="N24">
            <v>1310.7960000000021</v>
          </cell>
          <cell r="O24">
            <v>41466.010999999999</v>
          </cell>
          <cell r="P24">
            <v>0</v>
          </cell>
          <cell r="Q24">
            <v>12102.433000000001</v>
          </cell>
          <cell r="R24">
            <v>1158.5540000000001</v>
          </cell>
          <cell r="S24">
            <v>39599.561000000002</v>
          </cell>
          <cell r="T24">
            <v>1015.2229999999981</v>
          </cell>
          <cell r="U24">
            <v>7486.0429999999997</v>
          </cell>
        </row>
        <row r="25">
          <cell r="E25">
            <v>42381</v>
          </cell>
          <cell r="F25" t="str">
            <v>10:00</v>
          </cell>
          <cell r="G25">
            <v>9048.4560000000001</v>
          </cell>
          <cell r="H25">
            <v>1395.951</v>
          </cell>
          <cell r="I25">
            <v>8829.2289999999994</v>
          </cell>
          <cell r="J25">
            <v>1431.0019999999995</v>
          </cell>
          <cell r="K25">
            <v>27630.288</v>
          </cell>
          <cell r="L25">
            <v>1377.612000000001</v>
          </cell>
          <cell r="M25">
            <v>39528.213000000003</v>
          </cell>
          <cell r="N25">
            <v>1380.5080000000016</v>
          </cell>
          <cell r="O25">
            <v>41466.010999999999</v>
          </cell>
          <cell r="P25">
            <v>0</v>
          </cell>
          <cell r="Q25">
            <v>13284.257</v>
          </cell>
          <cell r="R25">
            <v>1181.8239999999987</v>
          </cell>
          <cell r="S25">
            <v>40525.425999999999</v>
          </cell>
          <cell r="T25">
            <v>925.86499999999796</v>
          </cell>
          <cell r="U25">
            <v>7692.7619999999997</v>
          </cell>
        </row>
        <row r="26">
          <cell r="E26">
            <v>42382</v>
          </cell>
          <cell r="F26" t="str">
            <v>10:00</v>
          </cell>
          <cell r="G26">
            <v>10417.508</v>
          </cell>
          <cell r="H26">
            <v>1369.0519999999997</v>
          </cell>
          <cell r="I26">
            <v>10234.674000000001</v>
          </cell>
          <cell r="J26">
            <v>1405.4450000000015</v>
          </cell>
          <cell r="K26">
            <v>28956.275000000001</v>
          </cell>
          <cell r="L26">
            <v>1325.987000000001</v>
          </cell>
          <cell r="M26">
            <v>40840.025999999998</v>
          </cell>
          <cell r="N26">
            <v>1311.8129999999946</v>
          </cell>
          <cell r="O26">
            <v>41466.010999999999</v>
          </cell>
          <cell r="P26">
            <v>0</v>
          </cell>
          <cell r="Q26">
            <v>14470.689</v>
          </cell>
          <cell r="R26">
            <v>1186.4320000000007</v>
          </cell>
          <cell r="S26">
            <v>41391.319000000003</v>
          </cell>
          <cell r="T26">
            <v>865.89300000000367</v>
          </cell>
          <cell r="U26">
            <v>7464.6220000000003</v>
          </cell>
        </row>
        <row r="27">
          <cell r="E27">
            <v>42383</v>
          </cell>
          <cell r="F27" t="str">
            <v>10:00</v>
          </cell>
          <cell r="G27">
            <v>11726.382</v>
          </cell>
          <cell r="H27">
            <v>1308.8739999999998</v>
          </cell>
          <cell r="I27">
            <v>11550.447</v>
          </cell>
          <cell r="J27">
            <v>1315.7729999999992</v>
          </cell>
          <cell r="K27">
            <v>30168.400000000001</v>
          </cell>
          <cell r="L27">
            <v>1212.125</v>
          </cell>
          <cell r="M27">
            <v>42052.267999999996</v>
          </cell>
          <cell r="N27">
            <v>1212.2419999999984</v>
          </cell>
          <cell r="O27">
            <v>41466.010999999999</v>
          </cell>
          <cell r="P27">
            <v>0</v>
          </cell>
          <cell r="Q27">
            <v>15682.638000000001</v>
          </cell>
          <cell r="R27">
            <v>1211.9490000000005</v>
          </cell>
          <cell r="S27">
            <v>42244.98</v>
          </cell>
          <cell r="T27">
            <v>853.66100000000006</v>
          </cell>
          <cell r="U27">
            <v>7114.6239999999998</v>
          </cell>
        </row>
        <row r="28">
          <cell r="E28">
            <v>42384</v>
          </cell>
          <cell r="F28" t="str">
            <v>10:00</v>
          </cell>
          <cell r="G28">
            <v>13086.368</v>
          </cell>
          <cell r="H28">
            <v>1359.9860000000008</v>
          </cell>
          <cell r="I28">
            <v>12936.781999999999</v>
          </cell>
          <cell r="J28">
            <v>1386.3349999999991</v>
          </cell>
          <cell r="K28">
            <v>31452.527999999998</v>
          </cell>
          <cell r="L28">
            <v>1284.127999999997</v>
          </cell>
          <cell r="M28">
            <v>43335.063999999998</v>
          </cell>
          <cell r="N28">
            <v>1282.7960000000021</v>
          </cell>
          <cell r="O28">
            <v>41466.010999999999</v>
          </cell>
          <cell r="P28">
            <v>0</v>
          </cell>
          <cell r="Q28">
            <v>16890.793000000001</v>
          </cell>
          <cell r="R28">
            <v>1208.1550000000007</v>
          </cell>
          <cell r="S28">
            <v>43129.993000000002</v>
          </cell>
          <cell r="T28">
            <v>885.01299999999901</v>
          </cell>
          <cell r="U28">
            <v>7406.4129999999996</v>
          </cell>
        </row>
        <row r="29">
          <cell r="E29">
            <v>42385</v>
          </cell>
          <cell r="F29" t="str">
            <v>10:00</v>
          </cell>
          <cell r="G29">
            <v>14422.674000000001</v>
          </cell>
          <cell r="H29">
            <v>1336.3060000000005</v>
          </cell>
          <cell r="I29">
            <v>14299.494000000001</v>
          </cell>
          <cell r="J29">
            <v>1362.7120000000014</v>
          </cell>
          <cell r="K29">
            <v>32217.616000000002</v>
          </cell>
          <cell r="L29">
            <v>765.08800000000338</v>
          </cell>
          <cell r="M29">
            <v>44604.671999999999</v>
          </cell>
          <cell r="N29">
            <v>1269.6080000000002</v>
          </cell>
          <cell r="O29">
            <v>41466.010999999999</v>
          </cell>
          <cell r="P29">
            <v>0</v>
          </cell>
          <cell r="Q29">
            <v>18051.147000000001</v>
          </cell>
          <cell r="R29">
            <v>1160.3539999999994</v>
          </cell>
          <cell r="S29">
            <v>43815.383000000002</v>
          </cell>
          <cell r="T29">
            <v>685.38999999999942</v>
          </cell>
          <cell r="U29">
            <v>6579.4579999999996</v>
          </cell>
        </row>
        <row r="30">
          <cell r="E30">
            <v>42386</v>
          </cell>
          <cell r="F30" t="str">
            <v>10:00</v>
          </cell>
          <cell r="G30">
            <v>15037.353999999999</v>
          </cell>
          <cell r="H30">
            <v>614.67999999999847</v>
          </cell>
          <cell r="I30">
            <v>15123.737999999999</v>
          </cell>
          <cell r="J30">
            <v>824.24399999999878</v>
          </cell>
          <cell r="K30">
            <v>32239.832999999999</v>
          </cell>
          <cell r="L30">
            <v>22.216999999996915</v>
          </cell>
          <cell r="M30">
            <v>45197.326999999997</v>
          </cell>
          <cell r="N30">
            <v>592.65499999999884</v>
          </cell>
          <cell r="O30">
            <v>41466.010999999999</v>
          </cell>
          <cell r="P30">
            <v>0</v>
          </cell>
          <cell r="Q30">
            <v>18577.017</v>
          </cell>
          <cell r="R30">
            <v>525.86999999999898</v>
          </cell>
          <cell r="S30">
            <v>43815.383000000002</v>
          </cell>
          <cell r="T30">
            <v>0</v>
          </cell>
          <cell r="U30">
            <v>2579.6660000000002</v>
          </cell>
        </row>
        <row r="31">
          <cell r="E31">
            <v>42387</v>
          </cell>
          <cell r="F31" t="str">
            <v>10:00</v>
          </cell>
          <cell r="G31">
            <v>15081.022999999999</v>
          </cell>
          <cell r="H31">
            <v>43.668999999999869</v>
          </cell>
          <cell r="I31">
            <v>16417.788</v>
          </cell>
          <cell r="J31">
            <v>1294.0500000000011</v>
          </cell>
          <cell r="K31">
            <v>33415.766000000003</v>
          </cell>
          <cell r="L31">
            <v>1175.9330000000045</v>
          </cell>
          <cell r="M31">
            <v>46216.631000000001</v>
          </cell>
          <cell r="N31">
            <v>1019.3040000000037</v>
          </cell>
          <cell r="O31">
            <v>41466.010999999999</v>
          </cell>
          <cell r="P31">
            <v>0</v>
          </cell>
          <cell r="Q31">
            <v>18577.017</v>
          </cell>
          <cell r="R31">
            <v>0</v>
          </cell>
          <cell r="S31">
            <v>44401.19</v>
          </cell>
          <cell r="T31">
            <v>585.8070000000007</v>
          </cell>
          <cell r="U31">
            <v>4118.7629999999999</v>
          </cell>
        </row>
        <row r="32">
          <cell r="E32">
            <v>42388</v>
          </cell>
          <cell r="F32" t="str">
            <v>10:00</v>
          </cell>
          <cell r="G32">
            <v>15098.605</v>
          </cell>
          <cell r="H32">
            <v>17.582000000000335</v>
          </cell>
          <cell r="I32">
            <v>17841.844000000001</v>
          </cell>
          <cell r="J32">
            <v>1424.0560000000005</v>
          </cell>
          <cell r="K32">
            <v>34784.953999999998</v>
          </cell>
          <cell r="L32">
            <v>1369.1879999999946</v>
          </cell>
          <cell r="M32">
            <v>47558.864999999998</v>
          </cell>
          <cell r="N32">
            <v>1342.2339999999967</v>
          </cell>
          <cell r="O32">
            <v>41466.010999999999</v>
          </cell>
          <cell r="P32">
            <v>0</v>
          </cell>
          <cell r="Q32">
            <v>18710.928</v>
          </cell>
          <cell r="R32">
            <v>133.91100000000006</v>
          </cell>
          <cell r="S32">
            <v>45339.991999999998</v>
          </cell>
          <cell r="T32">
            <v>938.80199999999604</v>
          </cell>
          <cell r="U32">
            <v>5225.7730000000001</v>
          </cell>
        </row>
        <row r="33">
          <cell r="E33">
            <v>42389</v>
          </cell>
          <cell r="F33" t="str">
            <v>10:00</v>
          </cell>
          <cell r="G33">
            <v>15844.026</v>
          </cell>
          <cell r="H33">
            <v>745.42100000000028</v>
          </cell>
          <cell r="I33">
            <v>19282.36</v>
          </cell>
          <cell r="J33">
            <v>1440.5159999999996</v>
          </cell>
          <cell r="K33">
            <v>36171.502</v>
          </cell>
          <cell r="L33">
            <v>1386.5480000000025</v>
          </cell>
          <cell r="M33">
            <v>48944.531000000003</v>
          </cell>
          <cell r="N33">
            <v>1385.6660000000047</v>
          </cell>
          <cell r="O33">
            <v>41466.010999999999</v>
          </cell>
          <cell r="P33">
            <v>0</v>
          </cell>
          <cell r="Q33">
            <v>20084.016</v>
          </cell>
          <cell r="R33">
            <v>1373.0879999999997</v>
          </cell>
          <cell r="S33">
            <v>46425.745999999999</v>
          </cell>
          <cell r="T33">
            <v>1085.7540000000008</v>
          </cell>
          <cell r="U33">
            <v>7416.9930000000004</v>
          </cell>
        </row>
        <row r="34">
          <cell r="E34">
            <v>42390</v>
          </cell>
          <cell r="F34" t="str">
            <v>10:00</v>
          </cell>
          <cell r="G34">
            <v>16798.373</v>
          </cell>
          <cell r="H34">
            <v>954.34699999999975</v>
          </cell>
          <cell r="I34">
            <v>20675.726999999999</v>
          </cell>
          <cell r="J34">
            <v>1393.3669999999984</v>
          </cell>
          <cell r="K34">
            <v>37511.803999999996</v>
          </cell>
          <cell r="L34">
            <v>1340.301999999996</v>
          </cell>
          <cell r="M34">
            <v>50110.436999999998</v>
          </cell>
          <cell r="N34">
            <v>1165.9059999999954</v>
          </cell>
          <cell r="O34">
            <v>41466.010999999999</v>
          </cell>
          <cell r="P34">
            <v>0</v>
          </cell>
          <cell r="Q34">
            <v>21415.629000000001</v>
          </cell>
          <cell r="R34">
            <v>1331.6130000000012</v>
          </cell>
          <cell r="S34">
            <v>47693.981</v>
          </cell>
          <cell r="T34">
            <v>1268.2350000000006</v>
          </cell>
          <cell r="U34">
            <v>7453.77</v>
          </cell>
        </row>
        <row r="35">
          <cell r="E35">
            <v>42391</v>
          </cell>
          <cell r="F35" t="str">
            <v>10:00</v>
          </cell>
          <cell r="G35">
            <v>17806.672999999999</v>
          </cell>
          <cell r="H35">
            <v>1008.2999999999993</v>
          </cell>
          <cell r="I35">
            <v>22173.017</v>
          </cell>
          <cell r="J35">
            <v>1497.2900000000009</v>
          </cell>
          <cell r="K35">
            <v>38949.741000000002</v>
          </cell>
          <cell r="L35">
            <v>1437.9370000000054</v>
          </cell>
          <cell r="M35">
            <v>51554.788</v>
          </cell>
          <cell r="N35">
            <v>1444.3510000000024</v>
          </cell>
          <cell r="O35">
            <v>41466.010999999999</v>
          </cell>
          <cell r="P35">
            <v>0</v>
          </cell>
          <cell r="Q35">
            <v>21629.492999999999</v>
          </cell>
          <cell r="R35">
            <v>213.86399999999776</v>
          </cell>
          <cell r="S35">
            <v>48966.067999999999</v>
          </cell>
          <cell r="T35">
            <v>1272.0869999999995</v>
          </cell>
          <cell r="U35">
            <v>6873.8289999999997</v>
          </cell>
        </row>
        <row r="36">
          <cell r="E36">
            <v>42392</v>
          </cell>
          <cell r="F36" t="str">
            <v>10:00</v>
          </cell>
          <cell r="G36">
            <v>18769.513999999999</v>
          </cell>
          <cell r="H36">
            <v>962.84100000000035</v>
          </cell>
          <cell r="I36">
            <v>23528.920999999998</v>
          </cell>
          <cell r="J36">
            <v>1355.9039999999986</v>
          </cell>
          <cell r="K36">
            <v>40248.737999999998</v>
          </cell>
          <cell r="L36">
            <v>1298.9969999999958</v>
          </cell>
          <cell r="M36">
            <v>52887.686000000002</v>
          </cell>
          <cell r="N36">
            <v>1332.898000000001</v>
          </cell>
          <cell r="O36">
            <v>41466.010999999999</v>
          </cell>
          <cell r="P36">
            <v>0</v>
          </cell>
          <cell r="Q36">
            <v>22379.014999999999</v>
          </cell>
          <cell r="R36">
            <v>749.52200000000084</v>
          </cell>
          <cell r="S36">
            <v>49714.855000000003</v>
          </cell>
          <cell r="T36">
            <v>748.7870000000039</v>
          </cell>
          <cell r="U36">
            <v>6448.9489999999996</v>
          </cell>
        </row>
        <row r="37">
          <cell r="E37">
            <v>42393</v>
          </cell>
          <cell r="F37" t="str">
            <v>10:00</v>
          </cell>
          <cell r="G37">
            <v>19735.669000000002</v>
          </cell>
          <cell r="H37">
            <v>966.15500000000247</v>
          </cell>
          <cell r="I37">
            <v>24743.161</v>
          </cell>
          <cell r="J37">
            <v>1214.2400000000016</v>
          </cell>
          <cell r="K37">
            <v>41421.955000000002</v>
          </cell>
          <cell r="L37">
            <v>1173.2170000000042</v>
          </cell>
          <cell r="M37">
            <v>54054.771000000001</v>
          </cell>
          <cell r="N37">
            <v>1167.0849999999991</v>
          </cell>
          <cell r="O37">
            <v>0</v>
          </cell>
          <cell r="P37">
            <v>58533.989000000001</v>
          </cell>
          <cell r="Q37">
            <v>23343.302</v>
          </cell>
          <cell r="R37">
            <v>964.28700000000026</v>
          </cell>
          <cell r="S37">
            <v>50087.521999999997</v>
          </cell>
          <cell r="T37">
            <v>372.666999999994</v>
          </cell>
          <cell r="U37">
            <v>5857.6509999999998</v>
          </cell>
        </row>
        <row r="38">
          <cell r="E38">
            <v>42394</v>
          </cell>
          <cell r="F38" t="str">
            <v>10:00</v>
          </cell>
          <cell r="G38">
            <v>20547.530999999999</v>
          </cell>
          <cell r="H38">
            <v>811.86199999999735</v>
          </cell>
          <cell r="I38">
            <v>25965.205999999998</v>
          </cell>
          <cell r="J38">
            <v>1222.0449999999983</v>
          </cell>
          <cell r="K38">
            <v>42586.375</v>
          </cell>
          <cell r="L38">
            <v>1164.4199999999983</v>
          </cell>
          <cell r="M38">
            <v>55234.762999999999</v>
          </cell>
          <cell r="N38">
            <v>1179.9919999999984</v>
          </cell>
          <cell r="O38">
            <v>287.7</v>
          </cell>
          <cell r="P38">
            <v>287.7</v>
          </cell>
          <cell r="Q38">
            <v>24267.360000000001</v>
          </cell>
          <cell r="R38">
            <v>924.0580000000009</v>
          </cell>
          <cell r="S38">
            <v>50950.631000000001</v>
          </cell>
          <cell r="T38">
            <v>863.10900000000402</v>
          </cell>
          <cell r="U38">
            <v>6453.1859999999997</v>
          </cell>
        </row>
        <row r="39">
          <cell r="E39">
            <v>42395</v>
          </cell>
          <cell r="F39" t="str">
            <v>10:00</v>
          </cell>
          <cell r="G39">
            <v>21000.526999999998</v>
          </cell>
          <cell r="H39">
            <v>452.99599999999919</v>
          </cell>
          <cell r="I39">
            <v>26351.754000000001</v>
          </cell>
          <cell r="J39">
            <v>386.5480000000025</v>
          </cell>
          <cell r="K39">
            <v>42872.389000000003</v>
          </cell>
          <cell r="L39">
            <v>286.01400000000285</v>
          </cell>
          <cell r="M39">
            <v>55421.29</v>
          </cell>
          <cell r="N39">
            <v>186.52700000000186</v>
          </cell>
          <cell r="O39">
            <v>287.7</v>
          </cell>
          <cell r="P39">
            <v>0</v>
          </cell>
          <cell r="Q39">
            <v>24279.937999999998</v>
          </cell>
          <cell r="R39">
            <v>12.577999999997701</v>
          </cell>
          <cell r="S39">
            <v>50950.631000000001</v>
          </cell>
          <cell r="T39">
            <v>0</v>
          </cell>
          <cell r="U39">
            <v>1324.663</v>
          </cell>
        </row>
        <row r="40">
          <cell r="E40">
            <v>42396</v>
          </cell>
          <cell r="F40" t="str">
            <v>10:00</v>
          </cell>
          <cell r="G40">
            <v>22202.82</v>
          </cell>
          <cell r="H40">
            <v>1202.2930000000015</v>
          </cell>
          <cell r="I40">
            <v>27754.951000000001</v>
          </cell>
          <cell r="J40">
            <v>1403.1970000000001</v>
          </cell>
          <cell r="K40">
            <v>44226.228999999999</v>
          </cell>
          <cell r="L40">
            <v>1353.8399999999965</v>
          </cell>
          <cell r="M40">
            <v>56783.711000000003</v>
          </cell>
          <cell r="N40">
            <v>1362.4210000000021</v>
          </cell>
          <cell r="O40">
            <v>287.7</v>
          </cell>
          <cell r="P40">
            <v>0</v>
          </cell>
          <cell r="Q40">
            <v>25577.819</v>
          </cell>
          <cell r="R40">
            <v>1297.8810000000012</v>
          </cell>
          <cell r="S40">
            <v>51784.843000000001</v>
          </cell>
          <cell r="T40">
            <v>834.21199999999953</v>
          </cell>
          <cell r="U40">
            <v>7453.8440000000001</v>
          </cell>
        </row>
        <row r="41">
          <cell r="E41">
            <v>42397</v>
          </cell>
          <cell r="F41" t="str">
            <v>10:00</v>
          </cell>
          <cell r="G41">
            <v>23435.512999999999</v>
          </cell>
          <cell r="H41">
            <v>1232.6929999999993</v>
          </cell>
          <cell r="I41">
            <v>29266.789000000001</v>
          </cell>
          <cell r="J41">
            <v>1511.8379999999997</v>
          </cell>
          <cell r="K41">
            <v>45363.663</v>
          </cell>
          <cell r="L41">
            <v>1137.4340000000011</v>
          </cell>
          <cell r="M41">
            <v>58226.999000000003</v>
          </cell>
          <cell r="N41">
            <v>1443.2880000000005</v>
          </cell>
          <cell r="O41">
            <v>287.7</v>
          </cell>
          <cell r="P41">
            <v>0</v>
          </cell>
          <cell r="Q41">
            <v>26974.054</v>
          </cell>
          <cell r="R41">
            <v>1396.2350000000006</v>
          </cell>
          <cell r="S41">
            <v>53045.074999999997</v>
          </cell>
          <cell r="T41">
            <v>1260.2319999999963</v>
          </cell>
          <cell r="U41">
            <v>7981.72</v>
          </cell>
        </row>
        <row r="42">
          <cell r="E42">
            <v>42398</v>
          </cell>
          <cell r="F42" t="str">
            <v>10:00</v>
          </cell>
          <cell r="G42">
            <v>24713.646000000001</v>
          </cell>
          <cell r="H42">
            <v>1278.1330000000016</v>
          </cell>
          <cell r="I42">
            <v>30716.147000000001</v>
          </cell>
          <cell r="J42">
            <v>1449.3580000000002</v>
          </cell>
          <cell r="K42">
            <v>46738.703999999998</v>
          </cell>
          <cell r="L42">
            <v>1375.0409999999974</v>
          </cell>
          <cell r="M42">
            <v>59595.7</v>
          </cell>
          <cell r="N42">
            <v>1368.7009999999937</v>
          </cell>
          <cell r="O42">
            <v>287.7</v>
          </cell>
          <cell r="P42">
            <v>0</v>
          </cell>
          <cell r="Q42">
            <v>28152.294000000002</v>
          </cell>
          <cell r="R42">
            <v>1178.2400000000016</v>
          </cell>
          <cell r="S42">
            <v>54319.591</v>
          </cell>
          <cell r="T42">
            <v>1274.5160000000033</v>
          </cell>
          <cell r="U42">
            <v>7923.9889999999996</v>
          </cell>
        </row>
        <row r="43">
          <cell r="E43">
            <v>42399</v>
          </cell>
          <cell r="F43" t="str">
            <v>10:00</v>
          </cell>
          <cell r="G43">
            <v>25949.133000000002</v>
          </cell>
          <cell r="H43">
            <v>1235.487000000001</v>
          </cell>
          <cell r="I43">
            <v>32180.147000000001</v>
          </cell>
          <cell r="J43">
            <v>1464</v>
          </cell>
          <cell r="K43">
            <v>48121.574000000001</v>
          </cell>
          <cell r="L43">
            <v>1382.8700000000026</v>
          </cell>
          <cell r="M43">
            <v>60982.565999999999</v>
          </cell>
          <cell r="N43">
            <v>1386.8660000000018</v>
          </cell>
          <cell r="O43">
            <v>287.7</v>
          </cell>
          <cell r="P43">
            <v>0</v>
          </cell>
          <cell r="Q43">
            <v>29539.803</v>
          </cell>
          <cell r="R43">
            <v>1387.5089999999982</v>
          </cell>
          <cell r="S43">
            <v>55602.542000000001</v>
          </cell>
          <cell r="T43">
            <v>1282.9510000000009</v>
          </cell>
          <cell r="U43">
            <v>8139.683</v>
          </cell>
        </row>
        <row r="44">
          <cell r="E44">
            <v>42400</v>
          </cell>
          <cell r="F44" t="str">
            <v>10:00</v>
          </cell>
          <cell r="G44">
            <v>27137.559000000001</v>
          </cell>
          <cell r="H44">
            <v>1188.4259999999995</v>
          </cell>
          <cell r="I44">
            <v>33555.769</v>
          </cell>
          <cell r="J44">
            <v>1375.6219999999994</v>
          </cell>
          <cell r="K44">
            <v>49411.1</v>
          </cell>
          <cell r="L44">
            <v>1289.525999999998</v>
          </cell>
          <cell r="M44">
            <v>62282.944000000003</v>
          </cell>
          <cell r="N44">
            <v>1300.3780000000042</v>
          </cell>
          <cell r="O44">
            <v>287.7</v>
          </cell>
          <cell r="P44">
            <v>0</v>
          </cell>
          <cell r="Q44">
            <v>30782.654999999999</v>
          </cell>
          <cell r="R44">
            <v>1242.851999999999</v>
          </cell>
          <cell r="S44">
            <v>56349.709000000003</v>
          </cell>
          <cell r="T44">
            <v>747.16700000000128</v>
          </cell>
          <cell r="U44">
            <v>7143.9709999999995</v>
          </cell>
        </row>
        <row r="45">
          <cell r="E45">
            <v>42401</v>
          </cell>
          <cell r="F45" t="str">
            <v>10:00</v>
          </cell>
          <cell r="G45">
            <v>27289.348999999998</v>
          </cell>
          <cell r="H45">
            <v>151.78999999999724</v>
          </cell>
          <cell r="I45">
            <v>33728.906999999999</v>
          </cell>
          <cell r="J45">
            <v>173.13799999999901</v>
          </cell>
          <cell r="K45">
            <v>49475.817000000003</v>
          </cell>
          <cell r="L45">
            <v>64.717000000004191</v>
          </cell>
          <cell r="M45">
            <v>62442.732000000004</v>
          </cell>
          <cell r="N45">
            <v>159.78800000000047</v>
          </cell>
          <cell r="O45">
            <v>287.7</v>
          </cell>
          <cell r="P45">
            <v>0</v>
          </cell>
          <cell r="Q45">
            <v>30922.530999999999</v>
          </cell>
          <cell r="R45">
            <v>139.8760000000002</v>
          </cell>
          <cell r="S45">
            <v>56391.841</v>
          </cell>
          <cell r="T45">
            <v>42.131999999997788</v>
          </cell>
          <cell r="U45">
            <v>731.44100000000003</v>
          </cell>
        </row>
        <row r="46">
          <cell r="E46">
            <v>42402</v>
          </cell>
          <cell r="F46" t="str">
            <v>10:00</v>
          </cell>
          <cell r="G46">
            <v>27289.348999999998</v>
          </cell>
          <cell r="H46">
            <v>0</v>
          </cell>
          <cell r="I46">
            <v>33728.906999999999</v>
          </cell>
          <cell r="J46">
            <v>0</v>
          </cell>
          <cell r="K46">
            <v>49475.817000000003</v>
          </cell>
          <cell r="L46">
            <v>0</v>
          </cell>
          <cell r="M46">
            <v>62442.732000000004</v>
          </cell>
          <cell r="N46">
            <v>0</v>
          </cell>
          <cell r="O46">
            <v>287.7</v>
          </cell>
          <cell r="P46">
            <v>0</v>
          </cell>
          <cell r="Q46">
            <v>30922.530999999999</v>
          </cell>
          <cell r="R46">
            <v>0</v>
          </cell>
          <cell r="S46">
            <v>56391.841</v>
          </cell>
          <cell r="T46">
            <v>0</v>
          </cell>
          <cell r="U46">
            <v>0</v>
          </cell>
        </row>
        <row r="47">
          <cell r="E47">
            <v>42403</v>
          </cell>
          <cell r="F47" t="str">
            <v>10:00</v>
          </cell>
          <cell r="G47">
            <v>27289.348999999998</v>
          </cell>
          <cell r="H47">
            <v>0</v>
          </cell>
          <cell r="I47">
            <v>33728.906999999999</v>
          </cell>
          <cell r="J47">
            <v>0</v>
          </cell>
          <cell r="K47">
            <v>49475.817000000003</v>
          </cell>
          <cell r="L47">
            <v>0</v>
          </cell>
          <cell r="M47">
            <v>62442.732000000004</v>
          </cell>
          <cell r="N47">
            <v>0</v>
          </cell>
          <cell r="O47">
            <v>287.7</v>
          </cell>
          <cell r="P47">
            <v>0</v>
          </cell>
          <cell r="Q47">
            <v>30922.530999999999</v>
          </cell>
          <cell r="R47">
            <v>0</v>
          </cell>
          <cell r="S47">
            <v>56391.841</v>
          </cell>
          <cell r="T47">
            <v>0</v>
          </cell>
          <cell r="U47">
            <v>0</v>
          </cell>
        </row>
        <row r="48">
          <cell r="E48">
            <v>42404</v>
          </cell>
          <cell r="F48" t="str">
            <v>10:00</v>
          </cell>
          <cell r="G48">
            <v>27289.348999999998</v>
          </cell>
          <cell r="H48">
            <v>0</v>
          </cell>
          <cell r="I48">
            <v>33728.906999999999</v>
          </cell>
          <cell r="J48">
            <v>0</v>
          </cell>
          <cell r="K48">
            <v>49475.817000000003</v>
          </cell>
          <cell r="L48">
            <v>0</v>
          </cell>
          <cell r="M48">
            <v>62442.732000000004</v>
          </cell>
          <cell r="N48">
            <v>0</v>
          </cell>
          <cell r="O48">
            <v>287.7</v>
          </cell>
          <cell r="P48">
            <v>0</v>
          </cell>
          <cell r="Q48">
            <v>30922.530999999999</v>
          </cell>
          <cell r="R48">
            <v>0</v>
          </cell>
          <cell r="S48">
            <v>56391.841</v>
          </cell>
          <cell r="T48">
            <v>0</v>
          </cell>
          <cell r="U48">
            <v>0</v>
          </cell>
        </row>
        <row r="49">
          <cell r="E49">
            <v>42405</v>
          </cell>
          <cell r="F49" t="str">
            <v>10:00</v>
          </cell>
          <cell r="G49">
            <v>28011.614000000001</v>
          </cell>
          <cell r="H49">
            <v>722.26500000000306</v>
          </cell>
          <cell r="I49">
            <v>33728.906999999999</v>
          </cell>
          <cell r="J49">
            <v>0</v>
          </cell>
          <cell r="K49">
            <v>50095.122000000003</v>
          </cell>
          <cell r="L49">
            <v>619.30500000000029</v>
          </cell>
          <cell r="M49">
            <v>62921.118999999999</v>
          </cell>
          <cell r="N49">
            <v>478.38699999999517</v>
          </cell>
          <cell r="O49">
            <v>287.7</v>
          </cell>
          <cell r="P49">
            <v>0</v>
          </cell>
          <cell r="Q49">
            <v>31331.312999999998</v>
          </cell>
          <cell r="R49">
            <v>408.78199999999924</v>
          </cell>
          <cell r="S49">
            <v>56584.59</v>
          </cell>
          <cell r="T49">
            <v>192.74899999999616</v>
          </cell>
          <cell r="U49">
            <v>2421.4879999999998</v>
          </cell>
        </row>
        <row r="50">
          <cell r="E50">
            <v>42406</v>
          </cell>
          <cell r="F50" t="str">
            <v>10:00</v>
          </cell>
          <cell r="G50">
            <v>29131.078000000001</v>
          </cell>
          <cell r="H50">
            <v>1119.4639999999999</v>
          </cell>
          <cell r="I50">
            <v>33728.906999999999</v>
          </cell>
          <cell r="J50">
            <v>0</v>
          </cell>
          <cell r="K50">
            <v>51435.612999999998</v>
          </cell>
          <cell r="L50">
            <v>1340.4909999999945</v>
          </cell>
          <cell r="M50">
            <v>64250.148999999998</v>
          </cell>
          <cell r="N50">
            <v>1329.0299999999988</v>
          </cell>
          <cell r="O50">
            <v>287.7</v>
          </cell>
          <cell r="P50">
            <v>0</v>
          </cell>
          <cell r="Q50">
            <v>32660.374</v>
          </cell>
          <cell r="R50">
            <v>1329.0610000000015</v>
          </cell>
          <cell r="S50">
            <v>57618.091999999997</v>
          </cell>
          <cell r="T50">
            <v>1033.5020000000004</v>
          </cell>
          <cell r="U50">
            <v>6151.5479999999998</v>
          </cell>
        </row>
        <row r="51">
          <cell r="E51">
            <v>42407</v>
          </cell>
          <cell r="F51" t="str">
            <v>10:00</v>
          </cell>
          <cell r="G51">
            <v>30349.98</v>
          </cell>
          <cell r="H51">
            <v>1218.9019999999982</v>
          </cell>
          <cell r="I51">
            <v>34600.656999999999</v>
          </cell>
          <cell r="J51">
            <v>871.75</v>
          </cell>
          <cell r="K51">
            <v>52752.362000000001</v>
          </cell>
          <cell r="L51">
            <v>1316.7490000000034</v>
          </cell>
          <cell r="M51">
            <v>65550.365999999995</v>
          </cell>
          <cell r="N51">
            <v>1300.2169999999969</v>
          </cell>
          <cell r="O51">
            <v>287.7</v>
          </cell>
          <cell r="P51">
            <v>0</v>
          </cell>
          <cell r="Q51">
            <v>33978.748</v>
          </cell>
          <cell r="R51">
            <v>1318.3739999999998</v>
          </cell>
          <cell r="S51">
            <v>58432.966999999997</v>
          </cell>
          <cell r="T51">
            <v>814.875</v>
          </cell>
          <cell r="U51">
            <v>6840.8670000000002</v>
          </cell>
        </row>
        <row r="52">
          <cell r="E52">
            <v>42408</v>
          </cell>
          <cell r="F52" t="str">
            <v>10:00</v>
          </cell>
          <cell r="G52">
            <v>31122.811000000002</v>
          </cell>
          <cell r="H52">
            <v>772.83100000000195</v>
          </cell>
          <cell r="I52">
            <v>35231.972999999998</v>
          </cell>
          <cell r="J52">
            <v>631.31599999999889</v>
          </cell>
          <cell r="K52">
            <v>53391.273000000001</v>
          </cell>
          <cell r="L52">
            <v>638.91100000000006</v>
          </cell>
          <cell r="M52">
            <v>66157.001000000004</v>
          </cell>
          <cell r="N52">
            <v>606.63500000000931</v>
          </cell>
          <cell r="O52">
            <v>287.7</v>
          </cell>
          <cell r="P52">
            <v>0</v>
          </cell>
          <cell r="Q52">
            <v>34582.099000000002</v>
          </cell>
          <cell r="R52">
            <v>603.35100000000239</v>
          </cell>
          <cell r="S52">
            <v>58570.908000000003</v>
          </cell>
          <cell r="T52">
            <v>137.94100000000617</v>
          </cell>
          <cell r="U52">
            <v>3390.9850000000001</v>
          </cell>
        </row>
        <row r="53">
          <cell r="E53">
            <v>42409</v>
          </cell>
          <cell r="F53" t="str">
            <v>10:00</v>
          </cell>
          <cell r="G53">
            <v>32277.903999999999</v>
          </cell>
          <cell r="H53">
            <v>1155.0929999999971</v>
          </cell>
          <cell r="I53">
            <v>36261.385999999999</v>
          </cell>
          <cell r="J53">
            <v>1029.4130000000005</v>
          </cell>
          <cell r="K53">
            <v>54577.256000000001</v>
          </cell>
          <cell r="L53">
            <v>1185.9830000000002</v>
          </cell>
          <cell r="M53">
            <v>67307.524000000005</v>
          </cell>
          <cell r="N53">
            <v>1150.523000000001</v>
          </cell>
          <cell r="O53">
            <v>965.22299999999996</v>
          </cell>
          <cell r="P53">
            <v>677.52299999999991</v>
          </cell>
          <cell r="Q53">
            <v>34585.377999999997</v>
          </cell>
          <cell r="R53">
            <v>3.2789999999949941</v>
          </cell>
          <cell r="S53">
            <v>59247.909</v>
          </cell>
          <cell r="T53">
            <v>677.00099999999657</v>
          </cell>
          <cell r="U53">
            <v>5878.8149999999996</v>
          </cell>
        </row>
        <row r="54">
          <cell r="E54">
            <v>42410</v>
          </cell>
          <cell r="F54" t="str">
            <v>10:00</v>
          </cell>
          <cell r="G54">
            <v>33355.228000000003</v>
          </cell>
          <cell r="H54">
            <v>1077.3240000000042</v>
          </cell>
          <cell r="I54">
            <v>37566.319000000003</v>
          </cell>
          <cell r="J54">
            <v>1304.9330000000045</v>
          </cell>
          <cell r="K54">
            <v>55840.277000000002</v>
          </cell>
          <cell r="L54">
            <v>1263.0210000000006</v>
          </cell>
          <cell r="M54">
            <v>68570.322</v>
          </cell>
          <cell r="N54">
            <v>1262.7979999999952</v>
          </cell>
          <cell r="O54">
            <v>2230.9</v>
          </cell>
          <cell r="P54">
            <v>1265.6770000000001</v>
          </cell>
          <cell r="Q54">
            <v>34585.377999999997</v>
          </cell>
          <cell r="R54">
            <v>0</v>
          </cell>
          <cell r="S54">
            <v>60337.286</v>
          </cell>
          <cell r="T54">
            <v>1089.3770000000004</v>
          </cell>
          <cell r="U54">
            <v>7263.13</v>
          </cell>
        </row>
        <row r="55">
          <cell r="E55">
            <v>42411</v>
          </cell>
          <cell r="F55" t="str">
            <v>10:00</v>
          </cell>
          <cell r="G55">
            <v>34335.569000000003</v>
          </cell>
          <cell r="H55">
            <v>980.34100000000035</v>
          </cell>
          <cell r="I55">
            <v>38852.49</v>
          </cell>
          <cell r="J55">
            <v>1286.1709999999948</v>
          </cell>
          <cell r="K55">
            <v>57080.124000000003</v>
          </cell>
          <cell r="L55">
            <v>1239.8470000000016</v>
          </cell>
          <cell r="M55">
            <v>69809.994999999995</v>
          </cell>
          <cell r="N55">
            <v>1239.6729999999952</v>
          </cell>
          <cell r="O55">
            <v>3471.7829999999999</v>
          </cell>
          <cell r="P55">
            <v>1240.8829999999998</v>
          </cell>
          <cell r="Q55">
            <v>34585.377999999997</v>
          </cell>
          <cell r="R55">
            <v>0</v>
          </cell>
          <cell r="S55">
            <v>61466.722000000002</v>
          </cell>
          <cell r="T55">
            <v>1129.4360000000015</v>
          </cell>
          <cell r="U55">
            <v>7116.3509999999997</v>
          </cell>
        </row>
        <row r="56">
          <cell r="E56">
            <v>42412</v>
          </cell>
          <cell r="F56" t="str">
            <v>10:00</v>
          </cell>
          <cell r="G56">
            <v>35281.86</v>
          </cell>
          <cell r="H56">
            <v>946.29099999999744</v>
          </cell>
          <cell r="I56">
            <v>40013.114000000001</v>
          </cell>
          <cell r="J56">
            <v>1160.6240000000034</v>
          </cell>
          <cell r="K56">
            <v>58192.54</v>
          </cell>
          <cell r="L56">
            <v>1112.4159999999974</v>
          </cell>
          <cell r="M56">
            <v>70767.482000000004</v>
          </cell>
          <cell r="N56">
            <v>957.48700000000827</v>
          </cell>
          <cell r="O56">
            <v>4579.1779999999999</v>
          </cell>
          <cell r="P56">
            <v>1107.395</v>
          </cell>
          <cell r="Q56">
            <v>34585.377999999997</v>
          </cell>
          <cell r="R56">
            <v>0</v>
          </cell>
          <cell r="S56">
            <v>62083.716</v>
          </cell>
          <cell r="T56">
            <v>616.99399999999878</v>
          </cell>
          <cell r="U56">
            <v>5901.2070000000003</v>
          </cell>
        </row>
        <row r="57">
          <cell r="E57">
            <v>42413</v>
          </cell>
          <cell r="F57" t="str">
            <v>10:00</v>
          </cell>
          <cell r="G57">
            <v>36186.214999999997</v>
          </cell>
          <cell r="H57">
            <v>904.35499999999593</v>
          </cell>
          <cell r="I57">
            <v>40956.120000000003</v>
          </cell>
          <cell r="J57">
            <v>943.00600000000122</v>
          </cell>
          <cell r="K57">
            <v>59096.743000000002</v>
          </cell>
          <cell r="L57">
            <v>904.20300000000134</v>
          </cell>
          <cell r="M57">
            <v>70786.010999999999</v>
          </cell>
          <cell r="N57">
            <v>18.528999999994994</v>
          </cell>
          <cell r="O57">
            <v>5468.0259999999998</v>
          </cell>
          <cell r="P57">
            <v>888.84799999999996</v>
          </cell>
          <cell r="Q57">
            <v>34585.377999999997</v>
          </cell>
          <cell r="R57">
            <v>0</v>
          </cell>
          <cell r="S57">
            <v>62083.716</v>
          </cell>
          <cell r="T57">
            <v>0</v>
          </cell>
          <cell r="U57">
            <v>3658.9409999999998</v>
          </cell>
        </row>
        <row r="58">
          <cell r="E58">
            <v>42414</v>
          </cell>
          <cell r="F58" t="str">
            <v>10:00</v>
          </cell>
          <cell r="G58">
            <v>36998.663999999997</v>
          </cell>
          <cell r="H58">
            <v>812.44900000000052</v>
          </cell>
          <cell r="I58">
            <v>41789.392999999996</v>
          </cell>
          <cell r="J58">
            <v>833.27299999999377</v>
          </cell>
          <cell r="K58">
            <v>59894.161</v>
          </cell>
          <cell r="L58">
            <v>797.41799999999785</v>
          </cell>
          <cell r="M58">
            <v>70786.010999999999</v>
          </cell>
          <cell r="N58">
            <v>0</v>
          </cell>
          <cell r="O58">
            <v>6243.5450000000001</v>
          </cell>
          <cell r="P58">
            <v>775.51900000000023</v>
          </cell>
          <cell r="Q58">
            <v>34585.377999999997</v>
          </cell>
          <cell r="R58">
            <v>0</v>
          </cell>
          <cell r="S58">
            <v>62083.716</v>
          </cell>
          <cell r="T58">
            <v>0</v>
          </cell>
          <cell r="U58">
            <v>3218.6590000000001</v>
          </cell>
        </row>
        <row r="59">
          <cell r="E59">
            <v>42415</v>
          </cell>
          <cell r="F59" t="str">
            <v>10:00</v>
          </cell>
          <cell r="G59">
            <v>37803.099000000002</v>
          </cell>
          <cell r="H59">
            <v>804.43500000000495</v>
          </cell>
          <cell r="I59">
            <v>42619.296999999999</v>
          </cell>
          <cell r="J59">
            <v>829.90400000000227</v>
          </cell>
          <cell r="K59">
            <v>60688.453000000001</v>
          </cell>
          <cell r="L59">
            <v>794.29200000000128</v>
          </cell>
          <cell r="M59">
            <v>70786.611000000004</v>
          </cell>
          <cell r="N59">
            <v>0.60000000000582077</v>
          </cell>
          <cell r="O59">
            <v>7005.9350000000004</v>
          </cell>
          <cell r="P59">
            <v>762.39000000000033</v>
          </cell>
          <cell r="Q59">
            <v>34585.377999999997</v>
          </cell>
          <cell r="R59">
            <v>0</v>
          </cell>
          <cell r="S59">
            <v>62083.716</v>
          </cell>
          <cell r="T59">
            <v>0</v>
          </cell>
          <cell r="U59">
            <v>3191.6210000000001</v>
          </cell>
        </row>
        <row r="60">
          <cell r="E60">
            <v>42416</v>
          </cell>
          <cell r="F60" t="str">
            <v>10:00</v>
          </cell>
          <cell r="G60">
            <v>38788.724999999999</v>
          </cell>
          <cell r="H60">
            <v>985.62599999999657</v>
          </cell>
          <cell r="I60">
            <v>43819.957999999999</v>
          </cell>
          <cell r="J60">
            <v>1200.6610000000001</v>
          </cell>
          <cell r="K60">
            <v>61707.853000000003</v>
          </cell>
          <cell r="L60">
            <v>1019.4000000000015</v>
          </cell>
          <cell r="M60">
            <v>70786.611000000004</v>
          </cell>
          <cell r="N60">
            <v>0</v>
          </cell>
          <cell r="O60">
            <v>8081.6750000000002</v>
          </cell>
          <cell r="P60">
            <v>1075.7399999999998</v>
          </cell>
          <cell r="Q60">
            <v>34585.377999999997</v>
          </cell>
          <cell r="R60">
            <v>0</v>
          </cell>
          <cell r="S60">
            <v>62670.374000000003</v>
          </cell>
          <cell r="T60">
            <v>586.65800000000309</v>
          </cell>
          <cell r="U60">
            <v>4868.085</v>
          </cell>
        </row>
        <row r="61">
          <cell r="E61">
            <v>42417</v>
          </cell>
          <cell r="F61" t="str">
            <v>10:00</v>
          </cell>
          <cell r="G61">
            <v>39845.21</v>
          </cell>
          <cell r="H61">
            <v>1056.4850000000006</v>
          </cell>
          <cell r="I61">
            <v>45255.652999999998</v>
          </cell>
          <cell r="J61">
            <v>1435.6949999999997</v>
          </cell>
          <cell r="K61">
            <v>61887.940999999999</v>
          </cell>
          <cell r="L61">
            <v>180.0879999999961</v>
          </cell>
          <cell r="M61">
            <v>71734.452999999994</v>
          </cell>
          <cell r="N61">
            <v>947.84199999998964</v>
          </cell>
          <cell r="O61">
            <v>9401.8610000000008</v>
          </cell>
          <cell r="P61">
            <v>1320.1860000000006</v>
          </cell>
          <cell r="Q61">
            <v>34585.377999999997</v>
          </cell>
          <cell r="R61">
            <v>0</v>
          </cell>
          <cell r="S61">
            <v>63845.527999999998</v>
          </cell>
          <cell r="T61">
            <v>1175.153999999995</v>
          </cell>
          <cell r="U61">
            <v>6115.45</v>
          </cell>
        </row>
        <row r="62">
          <cell r="E62">
            <v>42418</v>
          </cell>
          <cell r="F62" t="str">
            <v>10:00</v>
          </cell>
          <cell r="G62">
            <v>40491.834000000003</v>
          </cell>
          <cell r="H62">
            <v>646.62400000000343</v>
          </cell>
          <cell r="I62">
            <v>46045.474000000002</v>
          </cell>
          <cell r="J62">
            <v>789.82100000000355</v>
          </cell>
          <cell r="K62">
            <v>61887.940999999999</v>
          </cell>
          <cell r="L62">
            <v>0</v>
          </cell>
          <cell r="M62">
            <v>71785.044999999998</v>
          </cell>
          <cell r="N62">
            <v>50.592000000004191</v>
          </cell>
          <cell r="O62">
            <v>10144.986999999999</v>
          </cell>
          <cell r="P62">
            <v>743.12599999999838</v>
          </cell>
          <cell r="Q62">
            <v>34585.377999999997</v>
          </cell>
          <cell r="R62">
            <v>0</v>
          </cell>
          <cell r="S62">
            <v>64390.353000000003</v>
          </cell>
          <cell r="T62">
            <v>544.82500000000437</v>
          </cell>
          <cell r="U62">
            <v>2774.9879999999998</v>
          </cell>
        </row>
        <row r="63">
          <cell r="E63">
            <v>42419</v>
          </cell>
          <cell r="F63" t="str">
            <v>10:00</v>
          </cell>
          <cell r="G63">
            <v>40491.834000000003</v>
          </cell>
          <cell r="H63">
            <v>0</v>
          </cell>
          <cell r="I63">
            <v>46045.474000000002</v>
          </cell>
          <cell r="J63">
            <v>0</v>
          </cell>
          <cell r="K63">
            <v>61887.940999999999</v>
          </cell>
          <cell r="L63">
            <v>0</v>
          </cell>
          <cell r="M63">
            <v>71785.044999999998</v>
          </cell>
          <cell r="N63">
            <v>0</v>
          </cell>
          <cell r="O63">
            <v>10144.986999999999</v>
          </cell>
          <cell r="P63">
            <v>0</v>
          </cell>
          <cell r="Q63">
            <v>34585.377999999997</v>
          </cell>
          <cell r="R63">
            <v>0</v>
          </cell>
          <cell r="S63">
            <v>64390.353000000003</v>
          </cell>
          <cell r="T63">
            <v>0</v>
          </cell>
          <cell r="U63">
            <v>0</v>
          </cell>
        </row>
        <row r="64">
          <cell r="E64">
            <v>42420</v>
          </cell>
          <cell r="F64" t="str">
            <v>10:00</v>
          </cell>
          <cell r="G64">
            <v>40491.834000000003</v>
          </cell>
          <cell r="H64">
            <v>0</v>
          </cell>
          <cell r="I64">
            <v>46045.474000000002</v>
          </cell>
          <cell r="J64">
            <v>0</v>
          </cell>
          <cell r="K64">
            <v>61887.940999999999</v>
          </cell>
          <cell r="L64">
            <v>0</v>
          </cell>
          <cell r="M64">
            <v>71785.044999999998</v>
          </cell>
          <cell r="N64">
            <v>0</v>
          </cell>
          <cell r="O64">
            <v>10144.986999999999</v>
          </cell>
          <cell r="P64">
            <v>0</v>
          </cell>
          <cell r="Q64">
            <v>34585.377999999997</v>
          </cell>
          <cell r="R64">
            <v>0</v>
          </cell>
          <cell r="S64">
            <v>64390.353000000003</v>
          </cell>
          <cell r="T64">
            <v>0</v>
          </cell>
          <cell r="U64">
            <v>0</v>
          </cell>
        </row>
        <row r="65">
          <cell r="E65">
            <v>42421</v>
          </cell>
          <cell r="F65" t="str">
            <v>10:00</v>
          </cell>
          <cell r="G65">
            <v>40491.834000000003</v>
          </cell>
          <cell r="H65">
            <v>0</v>
          </cell>
          <cell r="I65">
            <v>46045.474000000002</v>
          </cell>
          <cell r="J65">
            <v>0</v>
          </cell>
          <cell r="K65">
            <v>61887.940999999999</v>
          </cell>
          <cell r="L65">
            <v>0</v>
          </cell>
          <cell r="M65">
            <v>71785.044999999998</v>
          </cell>
          <cell r="N65">
            <v>0</v>
          </cell>
          <cell r="O65">
            <v>10144.986999999999</v>
          </cell>
          <cell r="P65">
            <v>0</v>
          </cell>
          <cell r="Q65">
            <v>34585.377999999997</v>
          </cell>
          <cell r="R65">
            <v>0</v>
          </cell>
          <cell r="S65">
            <v>64390.353000000003</v>
          </cell>
          <cell r="T65">
            <v>0</v>
          </cell>
          <cell r="U65">
            <v>0</v>
          </cell>
        </row>
        <row r="66">
          <cell r="E66">
            <v>42422</v>
          </cell>
          <cell r="F66" t="str">
            <v>10:00</v>
          </cell>
          <cell r="G66">
            <v>40491.834000000003</v>
          </cell>
          <cell r="H66">
            <v>0</v>
          </cell>
          <cell r="I66">
            <v>46045.474000000002</v>
          </cell>
          <cell r="J66">
            <v>0</v>
          </cell>
          <cell r="K66">
            <v>61887.940999999999</v>
          </cell>
          <cell r="L66">
            <v>0</v>
          </cell>
          <cell r="M66">
            <v>71785.044999999998</v>
          </cell>
          <cell r="N66">
            <v>0</v>
          </cell>
          <cell r="O66">
            <v>10144.986999999999</v>
          </cell>
          <cell r="P66">
            <v>0</v>
          </cell>
          <cell r="Q66">
            <v>34585.377999999997</v>
          </cell>
          <cell r="R66">
            <v>0</v>
          </cell>
          <cell r="S66">
            <v>64390.353000000003</v>
          </cell>
          <cell r="T66">
            <v>0</v>
          </cell>
          <cell r="U66">
            <v>0</v>
          </cell>
        </row>
        <row r="67">
          <cell r="E67">
            <v>42423</v>
          </cell>
          <cell r="F67" t="str">
            <v>10:00</v>
          </cell>
          <cell r="G67">
            <v>40491.834000000003</v>
          </cell>
          <cell r="H67">
            <v>0</v>
          </cell>
          <cell r="I67">
            <v>46045.474000000002</v>
          </cell>
          <cell r="J67">
            <v>0</v>
          </cell>
          <cell r="K67">
            <v>61887.940999999999</v>
          </cell>
          <cell r="L67">
            <v>0</v>
          </cell>
          <cell r="M67">
            <v>71785.044999999998</v>
          </cell>
          <cell r="N67">
            <v>0</v>
          </cell>
          <cell r="O67">
            <v>10144.986999999999</v>
          </cell>
          <cell r="P67">
            <v>0</v>
          </cell>
          <cell r="Q67">
            <v>34585.377999999997</v>
          </cell>
          <cell r="R67">
            <v>0</v>
          </cell>
          <cell r="S67">
            <v>64390.353000000003</v>
          </cell>
          <cell r="T67">
            <v>0</v>
          </cell>
          <cell r="U67">
            <v>0</v>
          </cell>
        </row>
        <row r="68">
          <cell r="E68">
            <v>42424</v>
          </cell>
          <cell r="F68" t="str">
            <v>10:00</v>
          </cell>
          <cell r="G68">
            <v>40491.834000000003</v>
          </cell>
          <cell r="H68">
            <v>0</v>
          </cell>
          <cell r="I68">
            <v>46045.474000000002</v>
          </cell>
          <cell r="J68">
            <v>0</v>
          </cell>
          <cell r="K68">
            <v>61887.940999999999</v>
          </cell>
          <cell r="L68">
            <v>0</v>
          </cell>
          <cell r="M68">
            <v>71785.044999999998</v>
          </cell>
          <cell r="N68">
            <v>0</v>
          </cell>
          <cell r="O68">
            <v>10144.986999999999</v>
          </cell>
          <cell r="P68">
            <v>0</v>
          </cell>
          <cell r="Q68">
            <v>34585.377999999997</v>
          </cell>
          <cell r="R68">
            <v>0</v>
          </cell>
          <cell r="S68">
            <v>64390.353000000003</v>
          </cell>
          <cell r="T68">
            <v>0</v>
          </cell>
          <cell r="U68">
            <v>0</v>
          </cell>
        </row>
        <row r="69">
          <cell r="E69">
            <v>42425</v>
          </cell>
          <cell r="F69" t="str">
            <v>10:00</v>
          </cell>
          <cell r="G69">
            <v>40491.834000000003</v>
          </cell>
          <cell r="H69">
            <v>0</v>
          </cell>
          <cell r="I69">
            <v>46045.474000000002</v>
          </cell>
          <cell r="J69">
            <v>0</v>
          </cell>
          <cell r="K69">
            <v>61887.940999999999</v>
          </cell>
          <cell r="L69">
            <v>0</v>
          </cell>
          <cell r="M69">
            <v>71785.044999999998</v>
          </cell>
          <cell r="N69">
            <v>0</v>
          </cell>
          <cell r="O69">
            <v>10144.986999999999</v>
          </cell>
          <cell r="P69">
            <v>0</v>
          </cell>
          <cell r="Q69">
            <v>34585.377999999997</v>
          </cell>
          <cell r="R69">
            <v>0</v>
          </cell>
          <cell r="S69">
            <v>64390.353000000003</v>
          </cell>
          <cell r="T69">
            <v>0</v>
          </cell>
          <cell r="U69">
            <v>0</v>
          </cell>
        </row>
        <row r="70">
          <cell r="E70">
            <v>42426</v>
          </cell>
          <cell r="F70" t="str">
            <v>10:00</v>
          </cell>
          <cell r="G70">
            <v>40491.834000000003</v>
          </cell>
          <cell r="H70">
            <v>0</v>
          </cell>
          <cell r="I70">
            <v>46045.474000000002</v>
          </cell>
          <cell r="J70">
            <v>0</v>
          </cell>
          <cell r="K70">
            <v>61887.940999999999</v>
          </cell>
          <cell r="L70">
            <v>0</v>
          </cell>
          <cell r="M70">
            <v>71785.044999999998</v>
          </cell>
          <cell r="N70">
            <v>0</v>
          </cell>
          <cell r="O70">
            <v>10144.986999999999</v>
          </cell>
          <cell r="P70">
            <v>0</v>
          </cell>
          <cell r="Q70">
            <v>34585.377999999997</v>
          </cell>
          <cell r="R70">
            <v>0</v>
          </cell>
          <cell r="S70">
            <v>64390.353000000003</v>
          </cell>
          <cell r="T70">
            <v>0</v>
          </cell>
          <cell r="U70">
            <v>0</v>
          </cell>
        </row>
        <row r="71">
          <cell r="E71">
            <v>42427</v>
          </cell>
          <cell r="F71" t="str">
            <v>10:00</v>
          </cell>
          <cell r="G71">
            <v>40639.394</v>
          </cell>
          <cell r="H71">
            <v>147.55999999999767</v>
          </cell>
          <cell r="I71">
            <v>46045.474000000002</v>
          </cell>
          <cell r="J71">
            <v>0</v>
          </cell>
          <cell r="K71">
            <v>61887.940999999999</v>
          </cell>
          <cell r="L71">
            <v>0</v>
          </cell>
          <cell r="M71">
            <v>71785.044999999998</v>
          </cell>
          <cell r="N71">
            <v>0</v>
          </cell>
          <cell r="O71">
            <v>10144.986999999999</v>
          </cell>
          <cell r="P71">
            <v>0</v>
          </cell>
          <cell r="Q71">
            <v>34585.377999999997</v>
          </cell>
          <cell r="R71">
            <v>0</v>
          </cell>
          <cell r="S71">
            <v>64390.353000000003</v>
          </cell>
          <cell r="T71">
            <v>0</v>
          </cell>
          <cell r="U71">
            <v>147.56</v>
          </cell>
        </row>
        <row r="72">
          <cell r="E72">
            <v>42428</v>
          </cell>
          <cell r="F72" t="str">
            <v>10:00</v>
          </cell>
          <cell r="G72">
            <v>42524.671999999999</v>
          </cell>
          <cell r="H72">
            <v>1885.2779999999984</v>
          </cell>
          <cell r="I72">
            <v>47678.533000000003</v>
          </cell>
          <cell r="J72">
            <v>1633.0590000000011</v>
          </cell>
          <cell r="K72">
            <v>61900.438999999998</v>
          </cell>
          <cell r="L72">
            <v>12.497999999999593</v>
          </cell>
          <cell r="M72">
            <v>71785.044999999998</v>
          </cell>
          <cell r="N72">
            <v>0</v>
          </cell>
          <cell r="O72">
            <v>11530.323</v>
          </cell>
          <cell r="P72">
            <v>1385.3360000000011</v>
          </cell>
          <cell r="Q72">
            <v>35298.947</v>
          </cell>
          <cell r="R72">
            <v>713.56900000000314</v>
          </cell>
          <cell r="S72">
            <v>64399.000999999997</v>
          </cell>
          <cell r="T72">
            <v>8.6479999999937718</v>
          </cell>
          <cell r="U72">
            <v>5638.3879999999999</v>
          </cell>
        </row>
        <row r="73">
          <cell r="E73">
            <v>42429</v>
          </cell>
          <cell r="F73" t="str">
            <v>10:00</v>
          </cell>
          <cell r="G73">
            <v>43681.156000000003</v>
          </cell>
          <cell r="H73">
            <v>1156.484000000004</v>
          </cell>
          <cell r="I73">
            <v>49100.377999999997</v>
          </cell>
          <cell r="J73">
            <v>1421.8449999999939</v>
          </cell>
          <cell r="K73">
            <v>61900.438999999998</v>
          </cell>
          <cell r="L73">
            <v>0</v>
          </cell>
          <cell r="M73">
            <v>72795.364000000001</v>
          </cell>
          <cell r="N73">
            <v>1010.3190000000031</v>
          </cell>
          <cell r="O73">
            <v>12907.739</v>
          </cell>
          <cell r="P73">
            <v>1377.4159999999993</v>
          </cell>
          <cell r="Q73">
            <v>36408.120000000003</v>
          </cell>
          <cell r="R73">
            <v>1109.1730000000025</v>
          </cell>
          <cell r="S73">
            <v>65468.326999999997</v>
          </cell>
          <cell r="T73">
            <v>1069.3260000000009</v>
          </cell>
          <cell r="U73">
            <v>7144.5630000000001</v>
          </cell>
        </row>
        <row r="74">
          <cell r="E74">
            <v>42430</v>
          </cell>
          <cell r="F74" t="str">
            <v>10:00</v>
          </cell>
          <cell r="G74">
            <v>44680.760999999999</v>
          </cell>
          <cell r="H74">
            <v>999.60499999999593</v>
          </cell>
          <cell r="I74">
            <v>50465.567999999999</v>
          </cell>
          <cell r="J74">
            <v>1365.1900000000023</v>
          </cell>
          <cell r="K74">
            <v>61900.438999999998</v>
          </cell>
          <cell r="L74">
            <v>0</v>
          </cell>
          <cell r="M74">
            <v>74085.432000000001</v>
          </cell>
          <cell r="N74">
            <v>1290.0679999999993</v>
          </cell>
          <cell r="O74">
            <v>14228.269</v>
          </cell>
          <cell r="P74">
            <v>1320.5300000000007</v>
          </cell>
          <cell r="Q74">
            <v>37733.275999999998</v>
          </cell>
          <cell r="R74">
            <v>1325.1559999999954</v>
          </cell>
          <cell r="S74">
            <v>66564.815000000002</v>
          </cell>
          <cell r="T74">
            <v>1096.4880000000048</v>
          </cell>
          <cell r="U74">
            <v>7397.0370000000003</v>
          </cell>
        </row>
        <row r="75">
          <cell r="E75">
            <v>42431</v>
          </cell>
          <cell r="F75" t="str">
            <v>10:00</v>
          </cell>
          <cell r="G75">
            <v>45780.442000000003</v>
          </cell>
          <cell r="H75">
            <v>1099.6810000000041</v>
          </cell>
          <cell r="I75">
            <v>51819.38</v>
          </cell>
          <cell r="J75">
            <v>1353.8119999999981</v>
          </cell>
          <cell r="K75">
            <v>61900.438999999998</v>
          </cell>
          <cell r="L75">
            <v>0</v>
          </cell>
          <cell r="M75">
            <v>75385.850999999995</v>
          </cell>
          <cell r="N75">
            <v>1300.4189999999944</v>
          </cell>
          <cell r="O75">
            <v>15508.147000000001</v>
          </cell>
          <cell r="P75">
            <v>1279.8780000000006</v>
          </cell>
          <cell r="Q75">
            <v>38924.807999999997</v>
          </cell>
          <cell r="R75">
            <v>1191.5319999999992</v>
          </cell>
          <cell r="S75">
            <v>67521.982000000004</v>
          </cell>
          <cell r="T75">
            <v>957.16700000000128</v>
          </cell>
          <cell r="U75">
            <v>7182.4889999999996</v>
          </cell>
        </row>
        <row r="76">
          <cell r="E76">
            <v>42432</v>
          </cell>
          <cell r="F76" t="str">
            <v>10:00</v>
          </cell>
          <cell r="G76">
            <v>46740.25</v>
          </cell>
          <cell r="H76">
            <v>959.80799999999726</v>
          </cell>
          <cell r="I76">
            <v>52876.281999999999</v>
          </cell>
          <cell r="J76">
            <v>1056.9020000000019</v>
          </cell>
          <cell r="K76">
            <v>61900.438999999998</v>
          </cell>
          <cell r="L76">
            <v>0</v>
          </cell>
          <cell r="M76">
            <v>76388.611000000004</v>
          </cell>
          <cell r="N76">
            <v>1002.7600000000093</v>
          </cell>
          <cell r="O76">
            <v>16498.425999999999</v>
          </cell>
          <cell r="P76">
            <v>990.27899999999863</v>
          </cell>
          <cell r="Q76">
            <v>38924.807999999997</v>
          </cell>
          <cell r="R76">
            <v>0</v>
          </cell>
          <cell r="S76">
            <v>67521.982000000004</v>
          </cell>
          <cell r="T76">
            <v>0</v>
          </cell>
          <cell r="U76">
            <v>4009.7489999999998</v>
          </cell>
        </row>
        <row r="77">
          <cell r="E77">
            <v>42433</v>
          </cell>
          <cell r="F77" t="str">
            <v>10:00</v>
          </cell>
          <cell r="G77">
            <v>47686.680999999997</v>
          </cell>
          <cell r="H77">
            <v>946.43099999999686</v>
          </cell>
          <cell r="I77">
            <v>53831.75</v>
          </cell>
          <cell r="J77">
            <v>955.46800000000076</v>
          </cell>
          <cell r="K77">
            <v>61924.059000000001</v>
          </cell>
          <cell r="L77">
            <v>23.620000000002619</v>
          </cell>
          <cell r="M77">
            <v>77334.966</v>
          </cell>
          <cell r="N77">
            <v>946.35499999999593</v>
          </cell>
          <cell r="O77">
            <v>17454.482</v>
          </cell>
          <cell r="P77">
            <v>956.05600000000049</v>
          </cell>
          <cell r="Q77">
            <v>38924.807999999997</v>
          </cell>
          <cell r="R77">
            <v>0</v>
          </cell>
          <cell r="S77">
            <v>67521.982000000004</v>
          </cell>
          <cell r="T77">
            <v>0</v>
          </cell>
          <cell r="U77">
            <v>3827.93</v>
          </cell>
        </row>
        <row r="78">
          <cell r="E78">
            <v>42434</v>
          </cell>
          <cell r="F78" t="str">
            <v>10:00</v>
          </cell>
          <cell r="G78">
            <v>48683.608</v>
          </cell>
          <cell r="H78">
            <v>996.92700000000332</v>
          </cell>
          <cell r="I78">
            <v>54213.415000000001</v>
          </cell>
          <cell r="J78">
            <v>381.66500000000087</v>
          </cell>
          <cell r="K78">
            <v>63018.116000000002</v>
          </cell>
          <cell r="L78">
            <v>1094.0570000000007</v>
          </cell>
          <cell r="M78">
            <v>78311.679000000004</v>
          </cell>
          <cell r="N78">
            <v>976.71300000000338</v>
          </cell>
          <cell r="O78">
            <v>18652.934000000001</v>
          </cell>
          <cell r="P78">
            <v>1198.4520000000011</v>
          </cell>
          <cell r="Q78">
            <v>38924.807999999997</v>
          </cell>
          <cell r="R78">
            <v>0</v>
          </cell>
          <cell r="S78">
            <v>67521.982000000004</v>
          </cell>
          <cell r="T78">
            <v>0</v>
          </cell>
          <cell r="U78">
            <v>4647.8140000000003</v>
          </cell>
        </row>
        <row r="79">
          <cell r="E79">
            <v>42435</v>
          </cell>
          <cell r="F79" t="str">
            <v>10:00</v>
          </cell>
          <cell r="G79">
            <v>49762.036999999997</v>
          </cell>
          <cell r="H79">
            <v>1078.4289999999964</v>
          </cell>
          <cell r="I79">
            <v>55455.57</v>
          </cell>
          <cell r="J79">
            <v>1242.1549999999988</v>
          </cell>
          <cell r="K79">
            <v>64339.925000000003</v>
          </cell>
          <cell r="L79">
            <v>1321.8090000000011</v>
          </cell>
          <cell r="M79">
            <v>79635.728000000003</v>
          </cell>
          <cell r="N79">
            <v>1324.0489999999991</v>
          </cell>
          <cell r="O79">
            <v>19976.663</v>
          </cell>
          <cell r="P79">
            <v>1323.7289999999994</v>
          </cell>
          <cell r="Q79">
            <v>38924.807999999997</v>
          </cell>
          <cell r="R79">
            <v>0</v>
          </cell>
          <cell r="S79">
            <v>69156.577000000005</v>
          </cell>
          <cell r="T79">
            <v>1634.5950000000012</v>
          </cell>
          <cell r="U79">
            <v>7924.7659999999996</v>
          </cell>
        </row>
        <row r="80">
          <cell r="E80">
            <v>42436</v>
          </cell>
          <cell r="F80" t="str">
            <v>10:00</v>
          </cell>
          <cell r="G80">
            <v>50095.063999999998</v>
          </cell>
          <cell r="H80">
            <v>333.02700000000186</v>
          </cell>
          <cell r="I80">
            <v>56591.192000000003</v>
          </cell>
          <cell r="J80">
            <v>1135.622000000003</v>
          </cell>
          <cell r="K80">
            <v>65448.131999999998</v>
          </cell>
          <cell r="L80">
            <v>1108.2069999999949</v>
          </cell>
          <cell r="M80">
            <v>80734.418000000005</v>
          </cell>
          <cell r="N80">
            <v>1098.6900000000023</v>
          </cell>
          <cell r="O80">
            <v>21094.183000000001</v>
          </cell>
          <cell r="P80">
            <v>1117.5200000000004</v>
          </cell>
          <cell r="Q80">
            <v>38924.807999999997</v>
          </cell>
          <cell r="R80">
            <v>0</v>
          </cell>
          <cell r="S80">
            <v>69371.793000000005</v>
          </cell>
          <cell r="T80">
            <v>215.21600000000035</v>
          </cell>
          <cell r="U80">
            <v>5008.2820000000002</v>
          </cell>
        </row>
        <row r="81">
          <cell r="E81">
            <v>42437</v>
          </cell>
          <cell r="F81" t="str">
            <v>10:00</v>
          </cell>
          <cell r="G81">
            <v>50536.669000000002</v>
          </cell>
          <cell r="H81">
            <v>441.6050000000032</v>
          </cell>
          <cell r="I81">
            <v>57845.658000000003</v>
          </cell>
          <cell r="J81">
            <v>1254.4660000000003</v>
          </cell>
          <cell r="K81">
            <v>66611.566000000006</v>
          </cell>
          <cell r="L81">
            <v>1163.4340000000084</v>
          </cell>
          <cell r="M81">
            <v>81897.835999999996</v>
          </cell>
          <cell r="N81">
            <v>1163.4179999999906</v>
          </cell>
          <cell r="O81">
            <v>22261.038</v>
          </cell>
          <cell r="P81">
            <v>1166.8549999999996</v>
          </cell>
          <cell r="Q81">
            <v>39367.652000000002</v>
          </cell>
          <cell r="R81">
            <v>442.8440000000046</v>
          </cell>
          <cell r="S81">
            <v>69372.12</v>
          </cell>
          <cell r="T81">
            <v>0.32699999999022111</v>
          </cell>
          <cell r="U81">
            <v>5632.9489999999996</v>
          </cell>
        </row>
        <row r="82">
          <cell r="E82">
            <v>42438</v>
          </cell>
          <cell r="F82" t="str">
            <v>10:00</v>
          </cell>
          <cell r="G82">
            <v>51434.396000000001</v>
          </cell>
          <cell r="H82">
            <v>897.72699999999895</v>
          </cell>
          <cell r="I82">
            <v>59010.482000000004</v>
          </cell>
          <cell r="J82">
            <v>1164.8240000000005</v>
          </cell>
          <cell r="K82">
            <v>67726.384000000005</v>
          </cell>
          <cell r="L82">
            <v>1114.8179999999993</v>
          </cell>
          <cell r="M82">
            <v>83013.376000000004</v>
          </cell>
          <cell r="N82">
            <v>1115.5400000000081</v>
          </cell>
          <cell r="O82">
            <v>23385.17</v>
          </cell>
          <cell r="P82">
            <v>1124.1319999999978</v>
          </cell>
          <cell r="Q82">
            <v>39381.101000000002</v>
          </cell>
          <cell r="R82">
            <v>13.449000000000524</v>
          </cell>
          <cell r="S82">
            <v>70210.376999999993</v>
          </cell>
          <cell r="T82">
            <v>838.25699999999779</v>
          </cell>
          <cell r="U82">
            <v>6268.7470000000003</v>
          </cell>
        </row>
        <row r="83">
          <cell r="E83">
            <v>42439</v>
          </cell>
          <cell r="F83" t="str">
            <v>10:00</v>
          </cell>
          <cell r="G83">
            <v>51766.33</v>
          </cell>
          <cell r="H83">
            <v>331.93400000000111</v>
          </cell>
          <cell r="I83">
            <v>60184.133000000002</v>
          </cell>
          <cell r="J83">
            <v>1173.650999999998</v>
          </cell>
          <cell r="K83">
            <v>68839.986999999994</v>
          </cell>
          <cell r="L83">
            <v>1113.6029999999882</v>
          </cell>
          <cell r="M83">
            <v>84110.095000000001</v>
          </cell>
          <cell r="N83">
            <v>1096.7189999999973</v>
          </cell>
          <cell r="O83">
            <v>23489.995999999999</v>
          </cell>
          <cell r="P83">
            <v>104.82600000000093</v>
          </cell>
          <cell r="Q83">
            <v>39381.101000000002</v>
          </cell>
          <cell r="R83">
            <v>0</v>
          </cell>
          <cell r="S83">
            <v>70240.997000000003</v>
          </cell>
          <cell r="T83">
            <v>30.620000000009895</v>
          </cell>
          <cell r="U83">
            <v>3851.3530000000001</v>
          </cell>
        </row>
        <row r="84">
          <cell r="E84">
            <v>42440</v>
          </cell>
          <cell r="F84" t="str">
            <v>10:00</v>
          </cell>
          <cell r="G84">
            <v>52815.981</v>
          </cell>
          <cell r="H84">
            <v>1049.650999999998</v>
          </cell>
          <cell r="I84">
            <v>61538.091999999997</v>
          </cell>
          <cell r="J84">
            <v>1353.9589999999953</v>
          </cell>
          <cell r="K84">
            <v>70127.244999999995</v>
          </cell>
          <cell r="L84">
            <v>1287.2580000000016</v>
          </cell>
          <cell r="M84">
            <v>85401.478000000003</v>
          </cell>
          <cell r="N84">
            <v>1291.3830000000016</v>
          </cell>
          <cell r="O84">
            <v>23489.995999999999</v>
          </cell>
          <cell r="P84">
            <v>0</v>
          </cell>
          <cell r="Q84">
            <v>40440.775000000001</v>
          </cell>
          <cell r="R84">
            <v>1059.6739999999991</v>
          </cell>
          <cell r="S84">
            <v>71467.547000000006</v>
          </cell>
          <cell r="T84">
            <v>1226.5500000000029</v>
          </cell>
          <cell r="U84">
            <v>7268.4750000000004</v>
          </cell>
        </row>
        <row r="85">
          <cell r="E85">
            <v>42441</v>
          </cell>
          <cell r="F85" t="str">
            <v>10:00</v>
          </cell>
          <cell r="G85">
            <v>53873.84</v>
          </cell>
          <cell r="H85">
            <v>1057.8589999999967</v>
          </cell>
          <cell r="I85">
            <v>62825.815999999999</v>
          </cell>
          <cell r="J85">
            <v>1287.724000000002</v>
          </cell>
          <cell r="K85">
            <v>71360.466</v>
          </cell>
          <cell r="L85">
            <v>1233.221000000005</v>
          </cell>
          <cell r="M85">
            <v>86638.384000000005</v>
          </cell>
          <cell r="N85">
            <v>1236.9060000000027</v>
          </cell>
          <cell r="O85">
            <v>23489.995999999999</v>
          </cell>
          <cell r="P85">
            <v>0</v>
          </cell>
          <cell r="Q85">
            <v>41688.966</v>
          </cell>
          <cell r="R85">
            <v>1248.1909999999989</v>
          </cell>
          <cell r="S85">
            <v>72674.832999999999</v>
          </cell>
          <cell r="T85">
            <v>1207.2859999999928</v>
          </cell>
          <cell r="U85">
            <v>7271.1869999999999</v>
          </cell>
        </row>
        <row r="86">
          <cell r="E86">
            <v>42442</v>
          </cell>
          <cell r="F86" t="str">
            <v>10:00</v>
          </cell>
          <cell r="G86">
            <v>54882.453999999998</v>
          </cell>
          <cell r="H86">
            <v>1008.6140000000014</v>
          </cell>
          <cell r="I86">
            <v>64244.409</v>
          </cell>
          <cell r="J86">
            <v>1418.5930000000008</v>
          </cell>
          <cell r="K86">
            <v>72703.483999999997</v>
          </cell>
          <cell r="L86">
            <v>1343.0179999999964</v>
          </cell>
          <cell r="M86">
            <v>87983.133000000002</v>
          </cell>
          <cell r="N86">
            <v>1344.7489999999962</v>
          </cell>
          <cell r="O86">
            <v>23489.995999999999</v>
          </cell>
          <cell r="P86">
            <v>0</v>
          </cell>
          <cell r="Q86">
            <v>43047.78</v>
          </cell>
          <cell r="R86">
            <v>1358.8139999999985</v>
          </cell>
          <cell r="S86">
            <v>73807.28</v>
          </cell>
          <cell r="T86">
            <v>1132.4470000000001</v>
          </cell>
          <cell r="U86">
            <v>7606.2349999999997</v>
          </cell>
        </row>
        <row r="87">
          <cell r="E87">
            <v>42443</v>
          </cell>
          <cell r="F87" t="str">
            <v>10:00</v>
          </cell>
          <cell r="G87">
            <v>55876.921000000002</v>
          </cell>
          <cell r="H87">
            <v>994.46700000000419</v>
          </cell>
          <cell r="I87">
            <v>65679.98</v>
          </cell>
          <cell r="J87">
            <v>1435.5709999999963</v>
          </cell>
          <cell r="K87">
            <v>73959.523000000001</v>
          </cell>
          <cell r="L87">
            <v>1256.0390000000043</v>
          </cell>
          <cell r="M87">
            <v>89339.990999999995</v>
          </cell>
          <cell r="N87">
            <v>1356.8579999999929</v>
          </cell>
          <cell r="O87">
            <v>24503.294000000002</v>
          </cell>
          <cell r="P87">
            <v>1013.2980000000025</v>
          </cell>
          <cell r="Q87">
            <v>43496.775999999998</v>
          </cell>
          <cell r="R87">
            <v>448.99599999999919</v>
          </cell>
          <cell r="S87">
            <v>74981.175000000003</v>
          </cell>
          <cell r="T87">
            <v>1173.8950000000041</v>
          </cell>
          <cell r="U87">
            <v>7679.1239999999998</v>
          </cell>
        </row>
        <row r="88">
          <cell r="E88">
            <v>42444</v>
          </cell>
          <cell r="F88" t="str">
            <v>10:00</v>
          </cell>
          <cell r="G88">
            <v>56910.269</v>
          </cell>
          <cell r="H88">
            <v>1033.3479999999981</v>
          </cell>
          <cell r="I88">
            <v>67101.144</v>
          </cell>
          <cell r="J88">
            <v>1421.1640000000043</v>
          </cell>
          <cell r="K88">
            <v>75309.986999999994</v>
          </cell>
          <cell r="L88">
            <v>1350.4639999999927</v>
          </cell>
          <cell r="M88">
            <v>90671.065000000002</v>
          </cell>
          <cell r="N88">
            <v>1331.0740000000078</v>
          </cell>
          <cell r="O88">
            <v>25860.724999999999</v>
          </cell>
          <cell r="P88">
            <v>1357.4309999999969</v>
          </cell>
          <cell r="Q88">
            <v>43496.775999999998</v>
          </cell>
          <cell r="R88">
            <v>0</v>
          </cell>
          <cell r="S88">
            <v>76173.577999999994</v>
          </cell>
          <cell r="T88">
            <v>1192.4029999999912</v>
          </cell>
          <cell r="U88">
            <v>7685.884</v>
          </cell>
        </row>
        <row r="89">
          <cell r="E89">
            <v>42445</v>
          </cell>
          <cell r="F89" t="str">
            <v>10:00</v>
          </cell>
          <cell r="G89">
            <v>57960.508999999998</v>
          </cell>
          <cell r="H89">
            <v>1050.239999999998</v>
          </cell>
          <cell r="I89">
            <v>68581.005999999994</v>
          </cell>
          <cell r="J89">
            <v>1479.8619999999937</v>
          </cell>
          <cell r="K89">
            <v>76702.002999999997</v>
          </cell>
          <cell r="L89">
            <v>1392.0160000000033</v>
          </cell>
          <cell r="M89">
            <v>92087.171000000002</v>
          </cell>
          <cell r="N89">
            <v>1416.1059999999998</v>
          </cell>
          <cell r="O89">
            <v>27265.737000000001</v>
          </cell>
          <cell r="P89">
            <v>1405.0120000000024</v>
          </cell>
          <cell r="Q89">
            <v>43496.775999999998</v>
          </cell>
          <cell r="R89">
            <v>0</v>
          </cell>
          <cell r="S89">
            <v>77354.998999999996</v>
          </cell>
          <cell r="T89">
            <v>1181.4210000000021</v>
          </cell>
          <cell r="U89">
            <v>7924.6570000000002</v>
          </cell>
        </row>
        <row r="90">
          <cell r="E90">
            <v>42446</v>
          </cell>
          <cell r="F90" t="str">
            <v>10:00</v>
          </cell>
          <cell r="G90">
            <v>58982.845999999998</v>
          </cell>
          <cell r="H90">
            <v>1022.3369999999995</v>
          </cell>
          <cell r="I90">
            <v>69971.163</v>
          </cell>
          <cell r="J90">
            <v>1390.1570000000065</v>
          </cell>
          <cell r="K90">
            <v>78015.81</v>
          </cell>
          <cell r="L90">
            <v>1313.8070000000007</v>
          </cell>
          <cell r="M90">
            <v>93404.335000000006</v>
          </cell>
          <cell r="N90">
            <v>1317.1640000000043</v>
          </cell>
          <cell r="O90">
            <v>28591.236000000001</v>
          </cell>
          <cell r="P90">
            <v>1325.4989999999998</v>
          </cell>
          <cell r="Q90">
            <v>43496.775999999998</v>
          </cell>
          <cell r="R90">
            <v>0</v>
          </cell>
          <cell r="S90">
            <v>78512.611999999994</v>
          </cell>
          <cell r="T90">
            <v>1157.6129999999976</v>
          </cell>
          <cell r="U90">
            <v>7526.5770000000002</v>
          </cell>
        </row>
        <row r="91">
          <cell r="E91">
            <v>42447</v>
          </cell>
          <cell r="F91" t="str">
            <v>10:00</v>
          </cell>
          <cell r="G91">
            <v>59030.898999999998</v>
          </cell>
          <cell r="H91">
            <v>48.052999999999884</v>
          </cell>
          <cell r="I91">
            <v>71416.562999999995</v>
          </cell>
          <cell r="J91">
            <v>1445.3999999999942</v>
          </cell>
          <cell r="K91">
            <v>79380.303</v>
          </cell>
          <cell r="L91">
            <v>1364.4930000000022</v>
          </cell>
          <cell r="M91">
            <v>94774.001999999993</v>
          </cell>
          <cell r="N91">
            <v>1369.6669999999867</v>
          </cell>
          <cell r="O91">
            <v>29970.109</v>
          </cell>
          <cell r="P91">
            <v>1378.8729999999996</v>
          </cell>
          <cell r="Q91">
            <v>44625.341</v>
          </cell>
          <cell r="R91">
            <v>1128.5650000000023</v>
          </cell>
          <cell r="S91">
            <v>79638.051000000007</v>
          </cell>
          <cell r="T91">
            <v>1125.439000000013</v>
          </cell>
          <cell r="U91">
            <v>7860.49</v>
          </cell>
        </row>
        <row r="92">
          <cell r="E92">
            <v>42448</v>
          </cell>
          <cell r="F92" t="str">
            <v>10:00</v>
          </cell>
          <cell r="G92">
            <v>59030.898999999998</v>
          </cell>
          <cell r="H92">
            <v>0</v>
          </cell>
          <cell r="I92">
            <v>72838.364000000001</v>
          </cell>
          <cell r="J92">
            <v>1421.8010000000068</v>
          </cell>
          <cell r="K92">
            <v>80724.675000000003</v>
          </cell>
          <cell r="L92">
            <v>1344.372000000003</v>
          </cell>
          <cell r="M92">
            <v>96118.944000000003</v>
          </cell>
          <cell r="N92">
            <v>1344.94200000001</v>
          </cell>
          <cell r="O92">
            <v>31323.048999999999</v>
          </cell>
          <cell r="P92">
            <v>1352.9399999999987</v>
          </cell>
          <cell r="Q92">
            <v>45821.027999999998</v>
          </cell>
          <cell r="R92">
            <v>1195.6869999999981</v>
          </cell>
          <cell r="S92">
            <v>80816.869000000006</v>
          </cell>
          <cell r="T92">
            <v>1178.8179999999993</v>
          </cell>
          <cell r="U92">
            <v>7838.56</v>
          </cell>
        </row>
        <row r="93">
          <cell r="E93">
            <v>42449</v>
          </cell>
          <cell r="F93" t="str">
            <v>10:00</v>
          </cell>
          <cell r="G93">
            <v>59030.898999999998</v>
          </cell>
          <cell r="H93">
            <v>0</v>
          </cell>
          <cell r="I93">
            <v>74253.899000000005</v>
          </cell>
          <cell r="J93">
            <v>1415.5350000000035</v>
          </cell>
          <cell r="K93">
            <v>82062.679000000004</v>
          </cell>
          <cell r="L93">
            <v>1338.0040000000008</v>
          </cell>
          <cell r="M93">
            <v>97459.134999999995</v>
          </cell>
          <cell r="N93">
            <v>1340.1909999999916</v>
          </cell>
          <cell r="O93">
            <v>32670.685000000001</v>
          </cell>
          <cell r="P93">
            <v>1347.6360000000022</v>
          </cell>
          <cell r="Q93">
            <v>47051.896999999997</v>
          </cell>
          <cell r="R93">
            <v>1230.8689999999988</v>
          </cell>
          <cell r="S93">
            <v>82019.820999999996</v>
          </cell>
          <cell r="T93">
            <v>1202.9519999999902</v>
          </cell>
          <cell r="U93">
            <v>7875.1869999999999</v>
          </cell>
        </row>
        <row r="94">
          <cell r="E94">
            <v>42450</v>
          </cell>
          <cell r="F94" t="str">
            <v>10:00</v>
          </cell>
          <cell r="G94">
            <v>59030.898999999998</v>
          </cell>
          <cell r="H94">
            <v>0</v>
          </cell>
          <cell r="I94">
            <v>75639.142000000007</v>
          </cell>
          <cell r="J94">
            <v>1385.2430000000022</v>
          </cell>
          <cell r="K94">
            <v>83371.835999999996</v>
          </cell>
          <cell r="L94">
            <v>1309.156999999992</v>
          </cell>
          <cell r="M94">
            <v>98772.464999999997</v>
          </cell>
          <cell r="N94">
            <v>1313.3300000000017</v>
          </cell>
          <cell r="O94">
            <v>33993.292000000001</v>
          </cell>
          <cell r="P94">
            <v>1322.607</v>
          </cell>
          <cell r="Q94">
            <v>48222.677000000003</v>
          </cell>
          <cell r="R94">
            <v>1170.7800000000061</v>
          </cell>
          <cell r="S94">
            <v>83104.385999999999</v>
          </cell>
          <cell r="T94">
            <v>1084.5650000000023</v>
          </cell>
          <cell r="U94">
            <v>7585.6819999999998</v>
          </cell>
        </row>
        <row r="95">
          <cell r="E95">
            <v>42451</v>
          </cell>
          <cell r="F95" t="str">
            <v>10:00</v>
          </cell>
          <cell r="G95">
            <v>59030.898999999998</v>
          </cell>
          <cell r="H95">
            <v>0</v>
          </cell>
          <cell r="I95">
            <v>77086.63</v>
          </cell>
          <cell r="J95">
            <v>1447.4879999999976</v>
          </cell>
          <cell r="K95">
            <v>84740.911999999997</v>
          </cell>
          <cell r="L95">
            <v>1369.0760000000009</v>
          </cell>
          <cell r="M95">
            <v>143.774</v>
          </cell>
          <cell r="N95">
            <v>1371.3090000000084</v>
          </cell>
          <cell r="O95">
            <v>35373.964</v>
          </cell>
          <cell r="P95">
            <v>1380.6719999999987</v>
          </cell>
          <cell r="Q95">
            <v>49431.343999999997</v>
          </cell>
          <cell r="R95">
            <v>1208.666999999994</v>
          </cell>
          <cell r="S95">
            <v>84239.63</v>
          </cell>
          <cell r="T95">
            <v>1135.2440000000061</v>
          </cell>
          <cell r="U95">
            <v>7912.4560000000001</v>
          </cell>
        </row>
        <row r="96">
          <cell r="E96">
            <v>42452</v>
          </cell>
          <cell r="F96" t="str">
            <v>10:00</v>
          </cell>
          <cell r="G96">
            <v>59875.387000000002</v>
          </cell>
          <cell r="H96">
            <v>844.48800000000483</v>
          </cell>
          <cell r="I96">
            <v>78556.554000000004</v>
          </cell>
          <cell r="J96">
            <v>1469.9239999999991</v>
          </cell>
          <cell r="K96">
            <v>86131.081999999995</v>
          </cell>
          <cell r="L96">
            <v>1390.1699999999983</v>
          </cell>
          <cell r="M96">
            <v>1536.241</v>
          </cell>
          <cell r="N96">
            <v>1392.4670000000001</v>
          </cell>
          <cell r="O96">
            <v>36775.142</v>
          </cell>
          <cell r="P96">
            <v>1401.1779999999999</v>
          </cell>
          <cell r="Q96">
            <v>49742.868000000002</v>
          </cell>
          <cell r="R96">
            <v>311.52400000000489</v>
          </cell>
          <cell r="S96">
            <v>85344.23</v>
          </cell>
          <cell r="T96">
            <v>1104.5999999999913</v>
          </cell>
          <cell r="U96">
            <v>7914.3509999999997</v>
          </cell>
        </row>
        <row r="97">
          <cell r="E97">
            <v>42453</v>
          </cell>
          <cell r="F97" t="str">
            <v>10:00</v>
          </cell>
          <cell r="G97">
            <v>61004.411</v>
          </cell>
          <cell r="H97">
            <v>1129.0239999999976</v>
          </cell>
          <cell r="I97">
            <v>79987.115999999995</v>
          </cell>
          <cell r="J97">
            <v>1430.5619999999908</v>
          </cell>
          <cell r="K97">
            <v>87485.235000000001</v>
          </cell>
          <cell r="L97">
            <v>1354.1530000000057</v>
          </cell>
          <cell r="M97">
            <v>2895.384</v>
          </cell>
          <cell r="N97">
            <v>1359.143</v>
          </cell>
          <cell r="O97">
            <v>38144.553999999996</v>
          </cell>
          <cell r="P97">
            <v>1369.4119999999966</v>
          </cell>
          <cell r="Q97">
            <v>49742.868000000002</v>
          </cell>
          <cell r="R97">
            <v>0</v>
          </cell>
          <cell r="S97">
            <v>86434.475000000006</v>
          </cell>
          <cell r="T97">
            <v>1090.2450000000099</v>
          </cell>
          <cell r="U97">
            <v>7732.5389999999998</v>
          </cell>
        </row>
        <row r="98">
          <cell r="E98">
            <v>42454</v>
          </cell>
          <cell r="F98" t="str">
            <v>10:00</v>
          </cell>
          <cell r="G98">
            <v>62081.146999999997</v>
          </cell>
          <cell r="H98">
            <v>1076.7359999999971</v>
          </cell>
          <cell r="I98">
            <v>81379.957999999999</v>
          </cell>
          <cell r="J98">
            <v>1392.8420000000042</v>
          </cell>
          <cell r="K98">
            <v>88799.217000000004</v>
          </cell>
          <cell r="L98">
            <v>1313.9820000000036</v>
          </cell>
          <cell r="M98">
            <v>4213.8140000000003</v>
          </cell>
          <cell r="N98">
            <v>1318.4300000000003</v>
          </cell>
          <cell r="O98">
            <v>39472.438999999998</v>
          </cell>
          <cell r="P98">
            <v>1327.885000000002</v>
          </cell>
          <cell r="Q98">
            <v>49742.868000000002</v>
          </cell>
          <cell r="R98">
            <v>0</v>
          </cell>
          <cell r="S98">
            <v>87473.341</v>
          </cell>
          <cell r="T98">
            <v>1038.8659999999945</v>
          </cell>
          <cell r="U98">
            <v>7468.741</v>
          </cell>
        </row>
        <row r="99">
          <cell r="E99">
            <v>42455</v>
          </cell>
          <cell r="F99" t="str">
            <v>10:00</v>
          </cell>
          <cell r="G99">
            <v>63110.372000000003</v>
          </cell>
          <cell r="H99">
            <v>1029.2250000000058</v>
          </cell>
          <cell r="I99">
            <v>82735.638000000006</v>
          </cell>
          <cell r="J99">
            <v>1355.6800000000076</v>
          </cell>
          <cell r="K99">
            <v>90075.066999999995</v>
          </cell>
          <cell r="L99">
            <v>1275.8499999999913</v>
          </cell>
          <cell r="M99">
            <v>5492.8429999999998</v>
          </cell>
          <cell r="N99">
            <v>1279.0289999999995</v>
          </cell>
          <cell r="O99">
            <v>40734.51</v>
          </cell>
          <cell r="P99">
            <v>1262.0710000000036</v>
          </cell>
          <cell r="Q99">
            <v>49742.868000000002</v>
          </cell>
          <cell r="R99">
            <v>0</v>
          </cell>
          <cell r="S99">
            <v>88330.510999999999</v>
          </cell>
          <cell r="T99">
            <v>857.16999999999825</v>
          </cell>
          <cell r="U99">
            <v>7059.0249999999996</v>
          </cell>
        </row>
        <row r="100">
          <cell r="E100">
            <v>42456</v>
          </cell>
          <cell r="F100" t="str">
            <v>10:00</v>
          </cell>
          <cell r="G100">
            <v>64162.232000000004</v>
          </cell>
          <cell r="H100">
            <v>1051.8600000000006</v>
          </cell>
          <cell r="I100">
            <v>84101.088000000003</v>
          </cell>
          <cell r="J100">
            <v>1365.4499999999971</v>
          </cell>
          <cell r="K100">
            <v>91362.384000000005</v>
          </cell>
          <cell r="L100">
            <v>1287.31700000001</v>
          </cell>
          <cell r="M100">
            <v>6782.7240000000002</v>
          </cell>
          <cell r="N100">
            <v>1289.8810000000003</v>
          </cell>
          <cell r="O100">
            <v>42032.868999999999</v>
          </cell>
          <cell r="P100">
            <v>1298.3589999999967</v>
          </cell>
          <cell r="Q100">
            <v>49760.116000000002</v>
          </cell>
          <cell r="R100">
            <v>17.247999999999593</v>
          </cell>
          <cell r="S100">
            <v>89245.03</v>
          </cell>
          <cell r="T100">
            <v>914.51900000000023</v>
          </cell>
          <cell r="U100">
            <v>7224.634</v>
          </cell>
        </row>
        <row r="101">
          <cell r="E101">
            <v>42457</v>
          </cell>
          <cell r="F101" t="str">
            <v>10:00</v>
          </cell>
          <cell r="G101">
            <v>64162.232000000004</v>
          </cell>
          <cell r="H101">
            <v>0</v>
          </cell>
          <cell r="I101">
            <v>85415.426999999996</v>
          </cell>
          <cell r="J101">
            <v>1314.3389999999927</v>
          </cell>
          <cell r="K101">
            <v>92599.744000000006</v>
          </cell>
          <cell r="L101">
            <v>1237.3600000000006</v>
          </cell>
          <cell r="M101">
            <v>8024.8680000000004</v>
          </cell>
          <cell r="N101">
            <v>1242.1440000000002</v>
          </cell>
          <cell r="O101">
            <v>43284.232000000004</v>
          </cell>
          <cell r="P101">
            <v>1251.3630000000048</v>
          </cell>
          <cell r="Q101">
            <v>51015.972000000002</v>
          </cell>
          <cell r="R101">
            <v>1255.8559999999998</v>
          </cell>
          <cell r="S101">
            <v>90328.247000000003</v>
          </cell>
          <cell r="T101">
            <v>1083.2170000000042</v>
          </cell>
          <cell r="U101">
            <v>7384.2790000000005</v>
          </cell>
        </row>
        <row r="102">
          <cell r="E102">
            <v>42458</v>
          </cell>
          <cell r="F102" t="str">
            <v>10:00</v>
          </cell>
          <cell r="G102">
            <v>64162.232000000004</v>
          </cell>
          <cell r="H102">
            <v>0</v>
          </cell>
          <cell r="I102">
            <v>86774.763999999996</v>
          </cell>
          <cell r="J102">
            <v>1359.3369999999995</v>
          </cell>
          <cell r="K102">
            <v>93885.898000000001</v>
          </cell>
          <cell r="L102">
            <v>1286.153999999995</v>
          </cell>
          <cell r="M102">
            <v>9310.3439999999991</v>
          </cell>
          <cell r="N102">
            <v>1285.4759999999987</v>
          </cell>
          <cell r="O102">
            <v>44585.591</v>
          </cell>
          <cell r="P102">
            <v>1301.3589999999967</v>
          </cell>
          <cell r="Q102">
            <v>52313.544999999998</v>
          </cell>
          <cell r="R102">
            <v>1297.5729999999967</v>
          </cell>
          <cell r="S102">
            <v>91386.558999999994</v>
          </cell>
          <cell r="T102">
            <v>1058.3119999999908</v>
          </cell>
          <cell r="U102">
            <v>7588.2110000000002</v>
          </cell>
        </row>
        <row r="103">
          <cell r="E103">
            <v>42459</v>
          </cell>
          <cell r="F103" t="str">
            <v>10:00</v>
          </cell>
          <cell r="G103">
            <v>64162.232000000004</v>
          </cell>
          <cell r="H103">
            <v>0</v>
          </cell>
          <cell r="I103">
            <v>88103.64</v>
          </cell>
          <cell r="J103">
            <v>1328.8760000000038</v>
          </cell>
          <cell r="K103">
            <v>95152.56</v>
          </cell>
          <cell r="L103">
            <v>1266.6619999999966</v>
          </cell>
          <cell r="M103">
            <v>10560.709000000001</v>
          </cell>
          <cell r="N103">
            <v>1250.3650000000016</v>
          </cell>
          <cell r="O103">
            <v>45848.387000000002</v>
          </cell>
          <cell r="P103">
            <v>1262.7960000000021</v>
          </cell>
          <cell r="Q103">
            <v>53577.014999999999</v>
          </cell>
          <cell r="R103">
            <v>1263.4700000000012</v>
          </cell>
          <cell r="S103">
            <v>92502.47</v>
          </cell>
          <cell r="T103">
            <v>1115.9110000000073</v>
          </cell>
          <cell r="U103">
            <v>7488.08</v>
          </cell>
        </row>
        <row r="104">
          <cell r="E104">
            <v>42460</v>
          </cell>
          <cell r="F104" t="str">
            <v>10:00</v>
          </cell>
          <cell r="G104">
            <v>64162.232000000004</v>
          </cell>
          <cell r="H104">
            <v>0</v>
          </cell>
          <cell r="I104">
            <v>89446.005999999994</v>
          </cell>
          <cell r="J104">
            <v>1342.3659999999945</v>
          </cell>
          <cell r="K104">
            <v>96423.820999999996</v>
          </cell>
          <cell r="L104">
            <v>1271.2609999999986</v>
          </cell>
          <cell r="M104">
            <v>11830.773999999999</v>
          </cell>
          <cell r="N104">
            <v>1270.0649999999987</v>
          </cell>
          <cell r="O104">
            <v>47127.519999999997</v>
          </cell>
          <cell r="P104">
            <v>1279.1329999999944</v>
          </cell>
          <cell r="Q104">
            <v>54861.228999999999</v>
          </cell>
          <cell r="R104">
            <v>1284.2139999999999</v>
          </cell>
          <cell r="S104">
            <v>93565.683999999994</v>
          </cell>
          <cell r="T104">
            <v>1063.2139999999927</v>
          </cell>
          <cell r="U104">
            <v>7510.2529999999997</v>
          </cell>
        </row>
        <row r="105">
          <cell r="E105">
            <v>42461</v>
          </cell>
          <cell r="F105" t="str">
            <v>10:00</v>
          </cell>
          <cell r="G105">
            <v>64162.232000000004</v>
          </cell>
          <cell r="H105">
            <v>0</v>
          </cell>
          <cell r="I105">
            <v>90904.373000000007</v>
          </cell>
          <cell r="J105">
            <v>1458.3670000000129</v>
          </cell>
          <cell r="K105">
            <v>97810.872000000003</v>
          </cell>
          <cell r="L105">
            <v>1387.0510000000068</v>
          </cell>
          <cell r="M105">
            <v>13215.406000000001</v>
          </cell>
          <cell r="N105">
            <v>1384.6320000000014</v>
          </cell>
          <cell r="O105">
            <v>48522.741999999998</v>
          </cell>
          <cell r="P105">
            <v>1395.2220000000016</v>
          </cell>
          <cell r="Q105">
            <v>56265.53</v>
          </cell>
          <cell r="R105">
            <v>1404.3009999999995</v>
          </cell>
          <cell r="S105">
            <v>94622.49</v>
          </cell>
          <cell r="T105">
            <v>1056.8060000000114</v>
          </cell>
          <cell r="U105">
            <v>8086.3789999999999</v>
          </cell>
        </row>
        <row r="106">
          <cell r="E106">
            <v>42462</v>
          </cell>
          <cell r="F106" t="str">
            <v>10:00</v>
          </cell>
          <cell r="G106">
            <v>64162.232000000004</v>
          </cell>
          <cell r="H106">
            <v>0</v>
          </cell>
          <cell r="I106">
            <v>92231.186000000002</v>
          </cell>
          <cell r="J106">
            <v>1326.8129999999946</v>
          </cell>
          <cell r="K106">
            <v>99079.801999999996</v>
          </cell>
          <cell r="L106">
            <v>1268.929999999993</v>
          </cell>
          <cell r="M106">
            <v>14481.040999999999</v>
          </cell>
          <cell r="N106">
            <v>1265.6349999999984</v>
          </cell>
          <cell r="O106">
            <v>49790.966</v>
          </cell>
          <cell r="P106">
            <v>1268.224000000002</v>
          </cell>
          <cell r="Q106">
            <v>57540.107000000004</v>
          </cell>
          <cell r="R106">
            <v>1274.5770000000048</v>
          </cell>
          <cell r="S106">
            <v>95681.146999999997</v>
          </cell>
          <cell r="T106">
            <v>1058.656999999992</v>
          </cell>
          <cell r="U106">
            <v>7462.8360000000002</v>
          </cell>
        </row>
        <row r="107">
          <cell r="E107">
            <v>42463</v>
          </cell>
          <cell r="F107" t="str">
            <v>10:00</v>
          </cell>
          <cell r="G107">
            <v>64243.305</v>
          </cell>
          <cell r="H107">
            <v>81.072999999996682</v>
          </cell>
          <cell r="I107">
            <v>93473.343999999997</v>
          </cell>
          <cell r="J107">
            <v>1242.1579999999958</v>
          </cell>
          <cell r="K107">
            <v>245.64699999999999</v>
          </cell>
          <cell r="L107">
            <v>1165.8450000000012</v>
          </cell>
          <cell r="M107">
            <v>15645.849</v>
          </cell>
          <cell r="N107">
            <v>1164.8080000000009</v>
          </cell>
          <cell r="O107">
            <v>50966.728999999999</v>
          </cell>
          <cell r="P107">
            <v>1175.762999999999</v>
          </cell>
          <cell r="Q107">
            <v>58356.752</v>
          </cell>
          <cell r="R107">
            <v>816.6449999999968</v>
          </cell>
          <cell r="S107">
            <v>96668.629000000001</v>
          </cell>
          <cell r="T107">
            <v>987.48200000000361</v>
          </cell>
          <cell r="U107">
            <v>6633.7740000000003</v>
          </cell>
        </row>
        <row r="108">
          <cell r="E108">
            <v>42464</v>
          </cell>
          <cell r="F108" t="str">
            <v>10:00</v>
          </cell>
          <cell r="G108">
            <v>65439.165999999997</v>
          </cell>
          <cell r="H108">
            <v>1195.8609999999971</v>
          </cell>
          <cell r="I108">
            <v>94874.482000000004</v>
          </cell>
          <cell r="J108">
            <v>1401.1380000000063</v>
          </cell>
          <cell r="K108">
            <v>1588.6510000000001</v>
          </cell>
          <cell r="L108">
            <v>1343.0040000000001</v>
          </cell>
          <cell r="M108">
            <v>17004.517</v>
          </cell>
          <cell r="N108">
            <v>1358.6679999999997</v>
          </cell>
          <cell r="O108">
            <v>52313.377</v>
          </cell>
          <cell r="P108">
            <v>1346.648000000001</v>
          </cell>
          <cell r="Q108">
            <v>58356.752</v>
          </cell>
          <cell r="R108">
            <v>0</v>
          </cell>
          <cell r="S108">
            <v>97847.983999999997</v>
          </cell>
          <cell r="T108">
            <v>1179.3549999999959</v>
          </cell>
          <cell r="U108">
            <v>7824.674</v>
          </cell>
        </row>
        <row r="109">
          <cell r="E109">
            <v>42465</v>
          </cell>
          <cell r="F109" t="str">
            <v>10:00</v>
          </cell>
          <cell r="G109">
            <v>66643.786999999997</v>
          </cell>
          <cell r="H109">
            <v>1204.6209999999992</v>
          </cell>
          <cell r="I109">
            <v>96321.596999999994</v>
          </cell>
          <cell r="J109">
            <v>1447.1149999999907</v>
          </cell>
          <cell r="K109">
            <v>2971.0680000000002</v>
          </cell>
          <cell r="L109">
            <v>1382.4170000000001</v>
          </cell>
          <cell r="M109">
            <v>18389.712</v>
          </cell>
          <cell r="N109">
            <v>1385.1949999999997</v>
          </cell>
          <cell r="O109">
            <v>53691.578000000001</v>
          </cell>
          <cell r="P109">
            <v>1378.2010000000009</v>
          </cell>
          <cell r="Q109">
            <v>58356.752</v>
          </cell>
          <cell r="R109">
            <v>0</v>
          </cell>
          <cell r="S109">
            <v>99022.740999999995</v>
          </cell>
          <cell r="T109">
            <v>1174.7569999999978</v>
          </cell>
          <cell r="U109">
            <v>7972.3059999999996</v>
          </cell>
        </row>
        <row r="110">
          <cell r="E110">
            <v>42466</v>
          </cell>
          <cell r="F110" t="str">
            <v>10:00</v>
          </cell>
          <cell r="G110">
            <v>67829.686000000002</v>
          </cell>
          <cell r="H110">
            <v>1185.8990000000049</v>
          </cell>
          <cell r="I110">
            <v>97796.274000000005</v>
          </cell>
          <cell r="J110">
            <v>1474.6770000000106</v>
          </cell>
          <cell r="K110">
            <v>4370.7759999999998</v>
          </cell>
          <cell r="L110">
            <v>1399.7079999999996</v>
          </cell>
          <cell r="M110">
            <v>19790.776000000002</v>
          </cell>
          <cell r="N110">
            <v>1401.0640000000021</v>
          </cell>
          <cell r="O110">
            <v>55080.707000000002</v>
          </cell>
          <cell r="P110">
            <v>1389.1290000000008</v>
          </cell>
          <cell r="Q110">
            <v>58356.752</v>
          </cell>
          <cell r="R110">
            <v>0</v>
          </cell>
          <cell r="S110">
            <v>189.90899999999999</v>
          </cell>
          <cell r="T110">
            <v>1167.1680000000051</v>
          </cell>
          <cell r="U110">
            <v>8017.6450000000004</v>
          </cell>
        </row>
        <row r="111">
          <cell r="E111">
            <v>42467</v>
          </cell>
          <cell r="F111" t="str">
            <v>10:00</v>
          </cell>
          <cell r="G111">
            <v>68942.375</v>
          </cell>
          <cell r="H111">
            <v>1112.6889999999985</v>
          </cell>
          <cell r="I111">
            <v>99264.524999999994</v>
          </cell>
          <cell r="J111">
            <v>1468.2509999999893</v>
          </cell>
          <cell r="K111">
            <v>5770.4780000000001</v>
          </cell>
          <cell r="L111">
            <v>1399.7020000000002</v>
          </cell>
          <cell r="M111">
            <v>20802.548999999999</v>
          </cell>
          <cell r="N111">
            <v>1011.7729999999974</v>
          </cell>
          <cell r="O111">
            <v>56483.519999999997</v>
          </cell>
          <cell r="P111">
            <v>1402.8129999999946</v>
          </cell>
          <cell r="Q111">
            <v>59711.517</v>
          </cell>
          <cell r="R111">
            <v>1354.7649999999994</v>
          </cell>
          <cell r="S111">
            <v>464.66500000000002</v>
          </cell>
          <cell r="T111">
            <v>274.75600000000003</v>
          </cell>
          <cell r="U111">
            <v>8024.7489999999998</v>
          </cell>
        </row>
        <row r="112">
          <cell r="E112">
            <v>42468</v>
          </cell>
          <cell r="F112" t="str">
            <v>10:00</v>
          </cell>
          <cell r="G112">
            <v>69884.648000000001</v>
          </cell>
          <cell r="H112">
            <v>942.27300000000105</v>
          </cell>
          <cell r="I112">
            <v>688.60599999999999</v>
          </cell>
          <cell r="J112">
            <v>1424.0810000000056</v>
          </cell>
          <cell r="K112">
            <v>7114.3980000000001</v>
          </cell>
          <cell r="L112">
            <v>1343.92</v>
          </cell>
          <cell r="M112">
            <v>22147.002</v>
          </cell>
          <cell r="N112">
            <v>1344.4530000000013</v>
          </cell>
          <cell r="O112">
            <v>57835.682999999997</v>
          </cell>
          <cell r="P112">
            <v>1352.1630000000005</v>
          </cell>
          <cell r="Q112">
            <v>61068.588000000003</v>
          </cell>
          <cell r="R112">
            <v>1357.0710000000036</v>
          </cell>
          <cell r="S112">
            <v>464.66500000000002</v>
          </cell>
          <cell r="T112">
            <v>0</v>
          </cell>
          <cell r="U112">
            <v>7763.9610000000002</v>
          </cell>
        </row>
        <row r="113">
          <cell r="E113">
            <v>42469</v>
          </cell>
          <cell r="F113" t="str">
            <v>10:00</v>
          </cell>
          <cell r="G113">
            <v>71210.754000000001</v>
          </cell>
          <cell r="H113">
            <v>1326.1059999999998</v>
          </cell>
          <cell r="I113">
            <v>2083.3879999999999</v>
          </cell>
          <cell r="J113">
            <v>1394.7819999999999</v>
          </cell>
          <cell r="K113">
            <v>8432.768</v>
          </cell>
          <cell r="L113">
            <v>1318.37</v>
          </cell>
          <cell r="M113">
            <v>23469.534</v>
          </cell>
          <cell r="N113">
            <v>1322.5319999999992</v>
          </cell>
          <cell r="O113">
            <v>59166.328000000001</v>
          </cell>
          <cell r="P113">
            <v>1330.6450000000041</v>
          </cell>
          <cell r="Q113">
            <v>61679.491000000002</v>
          </cell>
          <cell r="R113">
            <v>610.90299999999843</v>
          </cell>
          <cell r="S113">
            <v>951.94600000000003</v>
          </cell>
          <cell r="T113">
            <v>487.28100000000001</v>
          </cell>
          <cell r="U113">
            <v>7790.6189999999997</v>
          </cell>
        </row>
        <row r="114">
          <cell r="E114">
            <v>42470</v>
          </cell>
          <cell r="F114" t="str">
            <v>10:00</v>
          </cell>
          <cell r="G114">
            <v>72427.775999999998</v>
          </cell>
          <cell r="H114">
            <v>1217.0219999999972</v>
          </cell>
          <cell r="I114">
            <v>3371.558</v>
          </cell>
          <cell r="J114">
            <v>1288.17</v>
          </cell>
          <cell r="K114">
            <v>9642.223</v>
          </cell>
          <cell r="L114">
            <v>1209.4549999999999</v>
          </cell>
          <cell r="M114">
            <v>24683</v>
          </cell>
          <cell r="N114">
            <v>1213.4660000000003</v>
          </cell>
          <cell r="O114">
            <v>60386.701000000001</v>
          </cell>
          <cell r="P114">
            <v>1220.3729999999996</v>
          </cell>
          <cell r="Q114">
            <v>61679.491000000002</v>
          </cell>
          <cell r="R114">
            <v>0</v>
          </cell>
          <cell r="S114">
            <v>1914.461</v>
          </cell>
          <cell r="T114">
            <v>962.51499999999999</v>
          </cell>
          <cell r="U114">
            <v>7111.0010000000002</v>
          </cell>
        </row>
        <row r="115">
          <cell r="E115">
            <v>42471</v>
          </cell>
          <cell r="F115" t="str">
            <v>10:00</v>
          </cell>
          <cell r="G115">
            <v>73647.126000000004</v>
          </cell>
          <cell r="H115">
            <v>1219.3500000000058</v>
          </cell>
          <cell r="I115">
            <v>4815.357</v>
          </cell>
          <cell r="J115">
            <v>1443.799</v>
          </cell>
          <cell r="K115">
            <v>11007.662</v>
          </cell>
          <cell r="L115">
            <v>1365.4390000000003</v>
          </cell>
          <cell r="M115">
            <v>26049.984</v>
          </cell>
          <cell r="N115">
            <v>1366.9840000000004</v>
          </cell>
          <cell r="O115">
            <v>61762.258999999998</v>
          </cell>
          <cell r="P115">
            <v>1375.5579999999973</v>
          </cell>
          <cell r="Q115">
            <v>61679.491000000002</v>
          </cell>
          <cell r="R115">
            <v>0</v>
          </cell>
          <cell r="S115">
            <v>3017.835</v>
          </cell>
          <cell r="T115">
            <v>1103.374</v>
          </cell>
          <cell r="U115">
            <v>7874.5039999999999</v>
          </cell>
        </row>
        <row r="116">
          <cell r="E116">
            <v>42472</v>
          </cell>
          <cell r="F116" t="str">
            <v>10:00</v>
          </cell>
          <cell r="G116">
            <v>74866.512000000002</v>
          </cell>
          <cell r="H116">
            <v>1219.3859999999986</v>
          </cell>
          <cell r="I116">
            <v>6242.56</v>
          </cell>
          <cell r="J116">
            <v>1427.2030000000004</v>
          </cell>
          <cell r="K116">
            <v>12359.272999999999</v>
          </cell>
          <cell r="L116">
            <v>1351.610999999999</v>
          </cell>
          <cell r="M116">
            <v>27404.614000000001</v>
          </cell>
          <cell r="N116">
            <v>1354.630000000001</v>
          </cell>
          <cell r="O116">
            <v>63124.322999999997</v>
          </cell>
          <cell r="P116">
            <v>1362.0639999999985</v>
          </cell>
          <cell r="Q116">
            <v>61679.491000000002</v>
          </cell>
          <cell r="R116">
            <v>0</v>
          </cell>
          <cell r="S116">
            <v>4146.8109999999997</v>
          </cell>
          <cell r="T116">
            <v>1128.9759999999997</v>
          </cell>
          <cell r="U116">
            <v>7843.87</v>
          </cell>
        </row>
        <row r="117">
          <cell r="E117">
            <v>42473</v>
          </cell>
          <cell r="F117" t="str">
            <v>10:00</v>
          </cell>
          <cell r="G117">
            <v>76033.407000000007</v>
          </cell>
          <cell r="H117">
            <v>1166.8950000000041</v>
          </cell>
          <cell r="I117">
            <v>7518.9219999999996</v>
          </cell>
          <cell r="J117">
            <v>1276.3619999999992</v>
          </cell>
          <cell r="K117">
            <v>13583.147999999999</v>
          </cell>
          <cell r="L117">
            <v>1223.875</v>
          </cell>
          <cell r="M117">
            <v>28632.092000000001</v>
          </cell>
          <cell r="N117">
            <v>1227.4779999999992</v>
          </cell>
          <cell r="O117">
            <v>64337.142999999996</v>
          </cell>
          <cell r="P117">
            <v>1212.8199999999997</v>
          </cell>
          <cell r="Q117">
            <v>61679.491000000002</v>
          </cell>
          <cell r="R117">
            <v>0</v>
          </cell>
          <cell r="S117">
            <v>5214.2979999999998</v>
          </cell>
          <cell r="T117">
            <v>1067.4870000000001</v>
          </cell>
          <cell r="U117">
            <v>7174.9170000000004</v>
          </cell>
        </row>
        <row r="118">
          <cell r="E118">
            <v>42474</v>
          </cell>
          <cell r="F118" t="str">
            <v>10:00</v>
          </cell>
          <cell r="G118">
            <v>77208.858999999997</v>
          </cell>
          <cell r="H118">
            <v>1175.4519999999902</v>
          </cell>
          <cell r="I118">
            <v>8943.0660000000007</v>
          </cell>
          <cell r="J118">
            <v>1424.1440000000011</v>
          </cell>
          <cell r="K118">
            <v>14949.941999999999</v>
          </cell>
          <cell r="L118">
            <v>1366.7939999999999</v>
          </cell>
          <cell r="M118">
            <v>29955.137999999999</v>
          </cell>
          <cell r="N118">
            <v>1323.0459999999985</v>
          </cell>
          <cell r="O118">
            <v>65692.066000000006</v>
          </cell>
          <cell r="P118">
            <v>1354.9230000000098</v>
          </cell>
          <cell r="Q118">
            <v>61726.286999999997</v>
          </cell>
          <cell r="R118">
            <v>46.79599999999482</v>
          </cell>
          <cell r="S118">
            <v>6228.0429999999997</v>
          </cell>
          <cell r="T118">
            <v>1013.7449999999999</v>
          </cell>
          <cell r="U118">
            <v>7704.9</v>
          </cell>
        </row>
        <row r="119">
          <cell r="E119">
            <v>42475</v>
          </cell>
          <cell r="F119" t="str">
            <v>10:00</v>
          </cell>
          <cell r="G119">
            <v>78332.657000000007</v>
          </cell>
          <cell r="H119">
            <v>1123.7980000000098</v>
          </cell>
          <cell r="I119">
            <v>10265.540999999999</v>
          </cell>
          <cell r="J119">
            <v>1322.4749999999985</v>
          </cell>
          <cell r="K119">
            <v>16221.218000000001</v>
          </cell>
          <cell r="L119">
            <v>1271.2760000000017</v>
          </cell>
          <cell r="M119">
            <v>30162.225999999999</v>
          </cell>
          <cell r="N119">
            <v>207.08799999999974</v>
          </cell>
          <cell r="O119">
            <v>66948.464000000007</v>
          </cell>
          <cell r="P119">
            <v>1256.398000000001</v>
          </cell>
          <cell r="Q119">
            <v>62108.2</v>
          </cell>
          <cell r="R119">
            <v>381.91300000000047</v>
          </cell>
          <cell r="S119">
            <v>7275.393</v>
          </cell>
          <cell r="T119">
            <v>1047.3500000000004</v>
          </cell>
          <cell r="U119">
            <v>6610.2979999999998</v>
          </cell>
        </row>
        <row r="120">
          <cell r="E120">
            <v>42476</v>
          </cell>
          <cell r="F120" t="str">
            <v>10:00</v>
          </cell>
          <cell r="G120">
            <v>79452.599000000002</v>
          </cell>
          <cell r="H120">
            <v>1119.9419999999955</v>
          </cell>
          <cell r="I120">
            <v>11563.608</v>
          </cell>
          <cell r="J120">
            <v>1298.0670000000009</v>
          </cell>
          <cell r="K120">
            <v>16681.933000000001</v>
          </cell>
          <cell r="L120">
            <v>460.71500000000015</v>
          </cell>
          <cell r="M120">
            <v>31377.937000000002</v>
          </cell>
          <cell r="N120">
            <v>1215.711000000003</v>
          </cell>
          <cell r="O120">
            <v>68169.395000000004</v>
          </cell>
          <cell r="P120">
            <v>1220.9309999999969</v>
          </cell>
          <cell r="Q120">
            <v>62518.7</v>
          </cell>
          <cell r="R120">
            <v>410.5</v>
          </cell>
          <cell r="S120">
            <v>8372.7870000000003</v>
          </cell>
          <cell r="T120">
            <v>1097.3940000000002</v>
          </cell>
          <cell r="U120">
            <v>6823.26</v>
          </cell>
        </row>
        <row r="121">
          <cell r="E121">
            <v>42477</v>
          </cell>
          <cell r="F121" t="str">
            <v>10:00</v>
          </cell>
          <cell r="G121">
            <v>80465.47</v>
          </cell>
          <cell r="H121">
            <v>1012.8709999999992</v>
          </cell>
          <cell r="I121">
            <v>12880.906999999999</v>
          </cell>
          <cell r="J121">
            <v>1317.2989999999991</v>
          </cell>
          <cell r="K121">
            <v>16681.933000000001</v>
          </cell>
          <cell r="L121">
            <v>0</v>
          </cell>
          <cell r="M121">
            <v>32622.74</v>
          </cell>
          <cell r="N121">
            <v>1244.8029999999999</v>
          </cell>
          <cell r="O121">
            <v>69429.328999999998</v>
          </cell>
          <cell r="P121">
            <v>1259.9339999999938</v>
          </cell>
          <cell r="Q121">
            <v>63196.781999999999</v>
          </cell>
          <cell r="R121">
            <v>678.08200000000215</v>
          </cell>
          <cell r="S121">
            <v>9347.2649999999994</v>
          </cell>
          <cell r="T121">
            <v>974.47799999999916</v>
          </cell>
          <cell r="U121">
            <v>6487.4669999999996</v>
          </cell>
        </row>
        <row r="122">
          <cell r="E122">
            <v>42478</v>
          </cell>
          <cell r="F122" t="str">
            <v>10:00</v>
          </cell>
          <cell r="G122">
            <v>81602.601999999999</v>
          </cell>
          <cell r="H122">
            <v>1137.1319999999978</v>
          </cell>
          <cell r="I122">
            <v>14371.956</v>
          </cell>
          <cell r="J122">
            <v>1491.0490000000009</v>
          </cell>
          <cell r="K122">
            <v>16681.933000000001</v>
          </cell>
          <cell r="L122">
            <v>0</v>
          </cell>
          <cell r="M122">
            <v>34028.271999999997</v>
          </cell>
          <cell r="N122">
            <v>1405.5319999999956</v>
          </cell>
          <cell r="O122">
            <v>70851.039000000004</v>
          </cell>
          <cell r="P122">
            <v>1421.7100000000064</v>
          </cell>
          <cell r="Q122">
            <v>64634.03</v>
          </cell>
          <cell r="R122">
            <v>1437.2479999999996</v>
          </cell>
          <cell r="S122">
            <v>10462.544</v>
          </cell>
          <cell r="T122">
            <v>1115.2790000000005</v>
          </cell>
          <cell r="U122">
            <v>8007.95</v>
          </cell>
        </row>
        <row r="123">
          <cell r="E123">
            <v>42479</v>
          </cell>
          <cell r="F123" t="str">
            <v>10:00</v>
          </cell>
          <cell r="G123">
            <v>82785.934999999998</v>
          </cell>
          <cell r="H123">
            <v>1183.3329999999987</v>
          </cell>
          <cell r="I123">
            <v>15896.767</v>
          </cell>
          <cell r="J123">
            <v>1524.8109999999997</v>
          </cell>
          <cell r="K123">
            <v>16681.933000000001</v>
          </cell>
          <cell r="L123">
            <v>0</v>
          </cell>
          <cell r="M123">
            <v>35473.078000000001</v>
          </cell>
          <cell r="N123">
            <v>1444.8060000000041</v>
          </cell>
          <cell r="O123">
            <v>72310.184999999998</v>
          </cell>
          <cell r="P123">
            <v>1459.1459999999934</v>
          </cell>
          <cell r="Q123">
            <v>66109.225000000006</v>
          </cell>
          <cell r="R123">
            <v>1475.195000000007</v>
          </cell>
          <cell r="S123">
            <v>11633.544</v>
          </cell>
          <cell r="T123">
            <v>1171</v>
          </cell>
          <cell r="U123">
            <v>8258.2909999999993</v>
          </cell>
        </row>
        <row r="124">
          <cell r="E124">
            <v>42480</v>
          </cell>
          <cell r="F124" t="str">
            <v>10:00</v>
          </cell>
          <cell r="G124">
            <v>83963.96</v>
          </cell>
          <cell r="H124">
            <v>1178.0250000000087</v>
          </cell>
          <cell r="I124">
            <v>17342.170999999998</v>
          </cell>
          <cell r="J124">
            <v>1445.4039999999986</v>
          </cell>
          <cell r="K124">
            <v>16681.933000000001</v>
          </cell>
          <cell r="L124">
            <v>0</v>
          </cell>
          <cell r="M124">
            <v>36840.955000000002</v>
          </cell>
          <cell r="N124">
            <v>1367.8770000000004</v>
          </cell>
          <cell r="O124">
            <v>73681.232000000004</v>
          </cell>
          <cell r="P124">
            <v>1371.0470000000059</v>
          </cell>
          <cell r="Q124">
            <v>67491.497000000003</v>
          </cell>
          <cell r="R124">
            <v>1382.2719999999972</v>
          </cell>
          <cell r="S124">
            <v>12733.916999999999</v>
          </cell>
          <cell r="T124">
            <v>1100.3729999999996</v>
          </cell>
          <cell r="U124">
            <v>7844.9979999999996</v>
          </cell>
        </row>
        <row r="125">
          <cell r="E125">
            <v>42481</v>
          </cell>
          <cell r="F125" t="str">
            <v>10:00</v>
          </cell>
          <cell r="G125">
            <v>85170.895999999993</v>
          </cell>
          <cell r="H125">
            <v>1206.935999999987</v>
          </cell>
          <cell r="I125">
            <v>18854.507000000001</v>
          </cell>
          <cell r="J125">
            <v>1512.336000000003</v>
          </cell>
          <cell r="K125">
            <v>16681.933000000001</v>
          </cell>
          <cell r="L125">
            <v>0</v>
          </cell>
          <cell r="M125">
            <v>38273.627</v>
          </cell>
          <cell r="N125">
            <v>1432.6719999999987</v>
          </cell>
          <cell r="O125">
            <v>75129.911999999997</v>
          </cell>
          <cell r="P125">
            <v>1448.679999999993</v>
          </cell>
          <cell r="Q125">
            <v>68947.073000000004</v>
          </cell>
          <cell r="R125">
            <v>1455.5760000000009</v>
          </cell>
          <cell r="S125">
            <v>13936.349</v>
          </cell>
          <cell r="T125">
            <v>1202.4320000000007</v>
          </cell>
          <cell r="U125">
            <v>8258.6319999999996</v>
          </cell>
        </row>
        <row r="126">
          <cell r="E126">
            <v>42482</v>
          </cell>
          <cell r="F126" t="str">
            <v>10:00</v>
          </cell>
          <cell r="G126">
            <v>86410.057000000001</v>
          </cell>
          <cell r="H126">
            <v>1239.1610000000073</v>
          </cell>
          <cell r="I126">
            <v>20336.736000000001</v>
          </cell>
          <cell r="J126">
            <v>1482.2289999999994</v>
          </cell>
          <cell r="K126">
            <v>16681.933000000001</v>
          </cell>
          <cell r="L126">
            <v>0</v>
          </cell>
          <cell r="M126">
            <v>39678.078000000001</v>
          </cell>
          <cell r="N126">
            <v>1404.4510000000009</v>
          </cell>
          <cell r="O126">
            <v>76540.066999999995</v>
          </cell>
          <cell r="P126">
            <v>1410.1549999999988</v>
          </cell>
          <cell r="Q126">
            <v>70375.081999999995</v>
          </cell>
          <cell r="R126">
            <v>1428.0089999999909</v>
          </cell>
          <cell r="S126">
            <v>15106.892</v>
          </cell>
          <cell r="T126">
            <v>1170.5429999999997</v>
          </cell>
          <cell r="U126">
            <v>8134.5479999999998</v>
          </cell>
        </row>
        <row r="127">
          <cell r="E127">
            <v>42483</v>
          </cell>
          <cell r="F127" t="str">
            <v>10:00</v>
          </cell>
          <cell r="G127">
            <v>87634.046000000002</v>
          </cell>
          <cell r="H127">
            <v>1223.9890000000014</v>
          </cell>
          <cell r="I127">
            <v>21758.853999999999</v>
          </cell>
          <cell r="J127">
            <v>1422.1179999999986</v>
          </cell>
          <cell r="K127">
            <v>16681.933000000001</v>
          </cell>
          <cell r="L127">
            <v>0</v>
          </cell>
          <cell r="M127">
            <v>41018.328999999998</v>
          </cell>
          <cell r="N127">
            <v>1340.2509999999966</v>
          </cell>
          <cell r="O127">
            <v>77881.650999999998</v>
          </cell>
          <cell r="P127">
            <v>1341.5840000000026</v>
          </cell>
          <cell r="Q127">
            <v>71358.933000000005</v>
          </cell>
          <cell r="R127">
            <v>983.85100000000966</v>
          </cell>
          <cell r="S127">
            <v>16245.888999999999</v>
          </cell>
          <cell r="T127">
            <v>1138.9969999999994</v>
          </cell>
          <cell r="U127">
            <v>7450.79</v>
          </cell>
        </row>
        <row r="128">
          <cell r="E128">
            <v>42484</v>
          </cell>
          <cell r="F128" t="str">
            <v>10:00</v>
          </cell>
          <cell r="G128">
            <v>88764.748999999996</v>
          </cell>
          <cell r="H128">
            <v>1130.7029999999941</v>
          </cell>
          <cell r="I128">
            <v>23009.806</v>
          </cell>
          <cell r="J128">
            <v>1250.9520000000011</v>
          </cell>
          <cell r="K128">
            <v>0</v>
          </cell>
          <cell r="L128">
            <v>83318.066999999995</v>
          </cell>
          <cell r="M128">
            <v>42192.23</v>
          </cell>
          <cell r="N128">
            <v>1173.9010000000053</v>
          </cell>
          <cell r="O128">
            <v>79007.664999999994</v>
          </cell>
          <cell r="P128">
            <v>1126.0139999999956</v>
          </cell>
          <cell r="Q128">
            <v>71358.933000000005</v>
          </cell>
          <cell r="R128">
            <v>0</v>
          </cell>
          <cell r="S128">
            <v>17236.814999999999</v>
          </cell>
          <cell r="T128">
            <v>990.92599999999948</v>
          </cell>
          <cell r="U128">
            <v>6079.8549999999996</v>
          </cell>
        </row>
        <row r="129">
          <cell r="E129">
            <v>42485</v>
          </cell>
          <cell r="F129" t="str">
            <v>10:00</v>
          </cell>
          <cell r="G129">
            <v>88764.748999999996</v>
          </cell>
          <cell r="H129">
            <v>0</v>
          </cell>
          <cell r="I129">
            <v>23009.806</v>
          </cell>
          <cell r="J129">
            <v>0</v>
          </cell>
          <cell r="K129">
            <v>407.35899999999998</v>
          </cell>
          <cell r="L129">
            <v>407.35899999999998</v>
          </cell>
          <cell r="M129">
            <v>42192.23</v>
          </cell>
          <cell r="N129">
            <v>0</v>
          </cell>
          <cell r="O129">
            <v>79007.664999999994</v>
          </cell>
          <cell r="P129">
            <v>0</v>
          </cell>
          <cell r="Q129">
            <v>71358.933000000005</v>
          </cell>
          <cell r="R129">
            <v>0</v>
          </cell>
          <cell r="S129">
            <v>17236.814999999999</v>
          </cell>
          <cell r="T129">
            <v>0</v>
          </cell>
          <cell r="U129">
            <v>407.35899999999998</v>
          </cell>
        </row>
        <row r="130">
          <cell r="E130">
            <v>42486</v>
          </cell>
          <cell r="F130" t="str">
            <v>10:00</v>
          </cell>
          <cell r="G130">
            <v>89555.370999999999</v>
          </cell>
          <cell r="H130">
            <v>790.62200000000303</v>
          </cell>
          <cell r="I130">
            <v>23736.867999999999</v>
          </cell>
          <cell r="J130">
            <v>727.06199999999808</v>
          </cell>
          <cell r="K130">
            <v>407.35899999999998</v>
          </cell>
          <cell r="L130">
            <v>0</v>
          </cell>
          <cell r="M130">
            <v>42192.23</v>
          </cell>
          <cell r="N130">
            <v>0</v>
          </cell>
          <cell r="O130">
            <v>79007.664999999994</v>
          </cell>
          <cell r="P130">
            <v>0</v>
          </cell>
          <cell r="Q130">
            <v>71358.933000000005</v>
          </cell>
          <cell r="R130">
            <v>0</v>
          </cell>
          <cell r="S130">
            <v>17236.814999999999</v>
          </cell>
          <cell r="T130">
            <v>0</v>
          </cell>
          <cell r="U130">
            <v>1517.684</v>
          </cell>
        </row>
        <row r="131">
          <cell r="E131">
            <v>42487</v>
          </cell>
          <cell r="F131" t="str">
            <v>10:00</v>
          </cell>
          <cell r="G131">
            <v>90638.173999999999</v>
          </cell>
          <cell r="H131">
            <v>1082.8029999999999</v>
          </cell>
          <cell r="I131">
            <v>24978.572</v>
          </cell>
          <cell r="J131">
            <v>1241.7040000000015</v>
          </cell>
          <cell r="K131">
            <v>434.31400000000002</v>
          </cell>
          <cell r="L131">
            <v>26.955000000000041</v>
          </cell>
          <cell r="M131">
            <v>42192.23</v>
          </cell>
          <cell r="N131">
            <v>0</v>
          </cell>
          <cell r="O131">
            <v>79007.664999999994</v>
          </cell>
          <cell r="P131">
            <v>0</v>
          </cell>
          <cell r="Q131">
            <v>71358.933000000005</v>
          </cell>
          <cell r="R131">
            <v>0</v>
          </cell>
          <cell r="S131">
            <v>17236.814999999999</v>
          </cell>
          <cell r="T131">
            <v>0</v>
          </cell>
          <cell r="U131">
            <v>2351.462</v>
          </cell>
        </row>
        <row r="132">
          <cell r="E132">
            <v>42488</v>
          </cell>
          <cell r="F132" t="str">
            <v>10:00</v>
          </cell>
          <cell r="G132">
            <v>91626.991999999998</v>
          </cell>
          <cell r="H132">
            <v>988.8179999999993</v>
          </cell>
          <cell r="I132">
            <v>26028.373</v>
          </cell>
          <cell r="J132">
            <v>1049.8009999999995</v>
          </cell>
          <cell r="K132">
            <v>1311.4570000000001</v>
          </cell>
          <cell r="L132">
            <v>877.14300000000003</v>
          </cell>
          <cell r="M132">
            <v>42686.186999999998</v>
          </cell>
          <cell r="N132">
            <v>493.95699999999488</v>
          </cell>
          <cell r="O132">
            <v>79007.664999999994</v>
          </cell>
          <cell r="P132">
            <v>0</v>
          </cell>
          <cell r="Q132">
            <v>71358.933000000005</v>
          </cell>
          <cell r="R132">
            <v>0</v>
          </cell>
          <cell r="S132">
            <v>17236.814999999999</v>
          </cell>
          <cell r="T132">
            <v>0</v>
          </cell>
          <cell r="U132">
            <v>3409.7190000000001</v>
          </cell>
        </row>
        <row r="133">
          <cell r="E133">
            <v>42489</v>
          </cell>
          <cell r="F133" t="str">
            <v>10:00</v>
          </cell>
          <cell r="G133">
            <v>91934.55</v>
          </cell>
          <cell r="H133">
            <v>307.55800000000454</v>
          </cell>
          <cell r="I133">
            <v>27190.608</v>
          </cell>
          <cell r="J133">
            <v>1162.2350000000006</v>
          </cell>
          <cell r="K133">
            <v>2413.0230000000001</v>
          </cell>
          <cell r="L133">
            <v>1101.566</v>
          </cell>
          <cell r="M133">
            <v>43784.77</v>
          </cell>
          <cell r="N133">
            <v>1098.5829999999987</v>
          </cell>
          <cell r="O133">
            <v>79007.664999999994</v>
          </cell>
          <cell r="P133">
            <v>0</v>
          </cell>
          <cell r="Q133">
            <v>71358.933000000005</v>
          </cell>
          <cell r="R133">
            <v>0</v>
          </cell>
          <cell r="S133">
            <v>17835.187999999998</v>
          </cell>
          <cell r="T133">
            <v>598.37299999999959</v>
          </cell>
          <cell r="U133">
            <v>4268.3149999999996</v>
          </cell>
        </row>
        <row r="134">
          <cell r="E134">
            <v>42490</v>
          </cell>
          <cell r="F134" t="str">
            <v>10:00</v>
          </cell>
          <cell r="G134">
            <v>0</v>
          </cell>
          <cell r="H134">
            <v>8065.4499999999971</v>
          </cell>
          <cell r="I134">
            <v>28338.593000000001</v>
          </cell>
          <cell r="J134">
            <v>1147.9850000000006</v>
          </cell>
          <cell r="K134">
            <v>3496.61</v>
          </cell>
          <cell r="L134">
            <v>1083.587</v>
          </cell>
          <cell r="M134">
            <v>44864.731</v>
          </cell>
          <cell r="N134">
            <v>1079.961000000003</v>
          </cell>
          <cell r="O134">
            <v>79007.664999999994</v>
          </cell>
          <cell r="P134">
            <v>0</v>
          </cell>
          <cell r="Q134">
            <v>71358.933000000005</v>
          </cell>
          <cell r="R134">
            <v>0</v>
          </cell>
          <cell r="S134">
            <v>18684.101999999999</v>
          </cell>
          <cell r="T134">
            <v>848.91400000000067</v>
          </cell>
          <cell r="U134">
            <v>4160.4470000000001</v>
          </cell>
        </row>
        <row r="135">
          <cell r="E135">
            <v>42491</v>
          </cell>
          <cell r="F135" t="str">
            <v>10:00</v>
          </cell>
          <cell r="G135">
            <v>1139.9179999999999</v>
          </cell>
          <cell r="H135">
            <v>1139.9179999999999</v>
          </cell>
          <cell r="I135">
            <v>0</v>
          </cell>
          <cell r="J135">
            <v>71661.407000000007</v>
          </cell>
          <cell r="K135">
            <v>4828.0990000000002</v>
          </cell>
          <cell r="L135">
            <v>1331.489</v>
          </cell>
          <cell r="M135">
            <v>46185.298000000003</v>
          </cell>
          <cell r="N135">
            <v>1320.5670000000027</v>
          </cell>
          <cell r="O135">
            <v>79052.13</v>
          </cell>
          <cell r="P135">
            <v>44.465000000011059</v>
          </cell>
          <cell r="Q135">
            <v>578.75300000000004</v>
          </cell>
          <cell r="R135">
            <v>29219.819999999992</v>
          </cell>
          <cell r="S135">
            <v>19641.239000000001</v>
          </cell>
          <cell r="T135">
            <v>957.13700000000244</v>
          </cell>
          <cell r="U135">
            <v>6734.37</v>
          </cell>
        </row>
        <row r="136">
          <cell r="E136">
            <v>42492</v>
          </cell>
          <cell r="F136" t="str">
            <v>10:00</v>
          </cell>
          <cell r="G136">
            <v>2336.4369999999999</v>
          </cell>
          <cell r="H136">
            <v>1196.519</v>
          </cell>
          <cell r="I136">
            <v>1276.691</v>
          </cell>
          <cell r="J136">
            <v>1276.691</v>
          </cell>
          <cell r="K136">
            <v>6285.5640000000003</v>
          </cell>
          <cell r="L136">
            <v>1457.4650000000001</v>
          </cell>
          <cell r="M136">
            <v>47615.853000000003</v>
          </cell>
          <cell r="N136">
            <v>1430.5550000000003</v>
          </cell>
          <cell r="O136">
            <v>79052.13</v>
          </cell>
          <cell r="P136">
            <v>0</v>
          </cell>
          <cell r="Q136">
            <v>2035.6759999999999</v>
          </cell>
          <cell r="R136">
            <v>1456.9229999999998</v>
          </cell>
          <cell r="S136">
            <v>20628.774000000001</v>
          </cell>
          <cell r="T136">
            <v>987.53499999999985</v>
          </cell>
          <cell r="U136">
            <v>7805.6880000000001</v>
          </cell>
        </row>
        <row r="137">
          <cell r="E137">
            <v>42493</v>
          </cell>
          <cell r="F137" t="str">
            <v>10:00</v>
          </cell>
          <cell r="G137">
            <v>3678.4760000000001</v>
          </cell>
          <cell r="H137">
            <v>1342.0390000000002</v>
          </cell>
          <cell r="I137">
            <v>2659.567</v>
          </cell>
          <cell r="J137">
            <v>1382.876</v>
          </cell>
          <cell r="K137">
            <v>7660.22</v>
          </cell>
          <cell r="L137">
            <v>1374.6559999999999</v>
          </cell>
          <cell r="M137">
            <v>48972.008999999998</v>
          </cell>
          <cell r="N137">
            <v>1356.1559999999954</v>
          </cell>
          <cell r="O137">
            <v>79052.13</v>
          </cell>
          <cell r="P137">
            <v>0</v>
          </cell>
          <cell r="Q137">
            <v>3406.5540000000001</v>
          </cell>
          <cell r="R137">
            <v>1370.8780000000002</v>
          </cell>
          <cell r="S137">
            <v>21580.057000000001</v>
          </cell>
          <cell r="T137">
            <v>951.28299999999945</v>
          </cell>
          <cell r="U137">
            <v>7777.8879999999999</v>
          </cell>
        </row>
        <row r="138">
          <cell r="E138">
            <v>42494</v>
          </cell>
          <cell r="F138" t="str">
            <v>10:00</v>
          </cell>
          <cell r="G138">
            <v>5031.3029999999999</v>
          </cell>
          <cell r="H138">
            <v>1352.8269999999998</v>
          </cell>
          <cell r="I138">
            <v>4035.1489999999999</v>
          </cell>
          <cell r="J138">
            <v>1375.5819999999999</v>
          </cell>
          <cell r="K138">
            <v>8998.8909999999996</v>
          </cell>
          <cell r="L138">
            <v>1338.6709999999994</v>
          </cell>
          <cell r="M138">
            <v>50289.383999999998</v>
          </cell>
          <cell r="N138">
            <v>1317.375</v>
          </cell>
          <cell r="O138">
            <v>79052.13</v>
          </cell>
          <cell r="P138">
            <v>0</v>
          </cell>
          <cell r="Q138">
            <v>4737.3329999999996</v>
          </cell>
          <cell r="R138">
            <v>1330.7789999999995</v>
          </cell>
          <cell r="S138">
            <v>22538.329000000002</v>
          </cell>
          <cell r="T138">
            <v>958.27200000000084</v>
          </cell>
          <cell r="U138">
            <v>7673.5060000000003</v>
          </cell>
        </row>
        <row r="139">
          <cell r="E139">
            <v>42495</v>
          </cell>
          <cell r="F139" t="str">
            <v>10:00</v>
          </cell>
          <cell r="G139">
            <v>6266.018</v>
          </cell>
          <cell r="H139">
            <v>1234.7150000000001</v>
          </cell>
          <cell r="I139">
            <v>5216.6409999999996</v>
          </cell>
          <cell r="J139">
            <v>1181.4919999999997</v>
          </cell>
          <cell r="K139">
            <v>10143.219999999999</v>
          </cell>
          <cell r="L139">
            <v>1144.3289999999997</v>
          </cell>
          <cell r="M139">
            <v>51412.447999999997</v>
          </cell>
          <cell r="N139">
            <v>1123.0639999999985</v>
          </cell>
          <cell r="O139">
            <v>79237.842000000004</v>
          </cell>
          <cell r="P139">
            <v>185.71199999999953</v>
          </cell>
          <cell r="Q139">
            <v>5625.8509999999997</v>
          </cell>
          <cell r="R139">
            <v>888.51800000000003</v>
          </cell>
          <cell r="S139">
            <v>23512.698</v>
          </cell>
          <cell r="T139">
            <v>974.36899999999878</v>
          </cell>
          <cell r="U139">
            <v>6732.1989999999996</v>
          </cell>
        </row>
        <row r="140">
          <cell r="E140">
            <v>42496</v>
          </cell>
          <cell r="F140" t="str">
            <v>10:00</v>
          </cell>
          <cell r="G140">
            <v>7389.2259999999997</v>
          </cell>
          <cell r="H140">
            <v>1123.2079999999996</v>
          </cell>
          <cell r="I140">
            <v>6289.9269999999997</v>
          </cell>
          <cell r="J140">
            <v>1073.2860000000001</v>
          </cell>
          <cell r="K140">
            <v>11179.449000000001</v>
          </cell>
          <cell r="L140">
            <v>1036.2290000000012</v>
          </cell>
          <cell r="M140">
            <v>52429.053999999996</v>
          </cell>
          <cell r="N140">
            <v>1016.6059999999998</v>
          </cell>
          <cell r="O140">
            <v>79237.842000000004</v>
          </cell>
          <cell r="P140">
            <v>0</v>
          </cell>
          <cell r="Q140">
            <v>5625.8509999999997</v>
          </cell>
          <cell r="R140">
            <v>0</v>
          </cell>
          <cell r="S140">
            <v>24514.406999999999</v>
          </cell>
          <cell r="T140">
            <v>1001.7089999999989</v>
          </cell>
          <cell r="U140">
            <v>5251.0379999999996</v>
          </cell>
        </row>
        <row r="141">
          <cell r="E141">
            <v>42497</v>
          </cell>
          <cell r="F141" t="str">
            <v>10:00</v>
          </cell>
          <cell r="G141">
            <v>8513.86</v>
          </cell>
          <cell r="H141">
            <v>1124.6340000000009</v>
          </cell>
          <cell r="I141">
            <v>7515.6409999999996</v>
          </cell>
          <cell r="J141">
            <v>1225.7139999999999</v>
          </cell>
          <cell r="K141">
            <v>12368.037</v>
          </cell>
          <cell r="L141">
            <v>1188.5879999999997</v>
          </cell>
          <cell r="M141">
            <v>53598.442999999999</v>
          </cell>
          <cell r="N141">
            <v>1169.3890000000029</v>
          </cell>
          <cell r="O141">
            <v>79237.842000000004</v>
          </cell>
          <cell r="P141">
            <v>0</v>
          </cell>
          <cell r="Q141">
            <v>5625.8509999999997</v>
          </cell>
          <cell r="R141">
            <v>0</v>
          </cell>
          <cell r="S141">
            <v>25510.516</v>
          </cell>
          <cell r="T141">
            <v>996.10900000000038</v>
          </cell>
          <cell r="U141">
            <v>5704.4340000000002</v>
          </cell>
        </row>
        <row r="142">
          <cell r="E142">
            <v>42498</v>
          </cell>
          <cell r="F142" t="str">
            <v>10:00</v>
          </cell>
          <cell r="G142">
            <v>9616.09</v>
          </cell>
          <cell r="H142">
            <v>1102.2299999999996</v>
          </cell>
          <cell r="I142">
            <v>8634.9650000000001</v>
          </cell>
          <cell r="J142">
            <v>1119.3240000000005</v>
          </cell>
          <cell r="K142">
            <v>13451.657999999999</v>
          </cell>
          <cell r="L142">
            <v>1083.6209999999992</v>
          </cell>
          <cell r="M142">
            <v>54460.875</v>
          </cell>
          <cell r="N142">
            <v>862.4320000000007</v>
          </cell>
          <cell r="O142">
            <v>79237.842000000004</v>
          </cell>
          <cell r="P142">
            <v>0</v>
          </cell>
          <cell r="Q142">
            <v>5774.2939999999999</v>
          </cell>
          <cell r="R142">
            <v>148.44300000000021</v>
          </cell>
          <cell r="S142">
            <v>26494.032999999999</v>
          </cell>
          <cell r="T142">
            <v>983.51699999999983</v>
          </cell>
          <cell r="U142">
            <v>5299.567</v>
          </cell>
        </row>
        <row r="143">
          <cell r="E143">
            <v>42499</v>
          </cell>
          <cell r="F143" t="str">
            <v>10:00</v>
          </cell>
          <cell r="G143">
            <v>10484.723</v>
          </cell>
          <cell r="H143">
            <v>868.63299999999981</v>
          </cell>
          <cell r="I143">
            <v>9315.0769999999993</v>
          </cell>
          <cell r="J143">
            <v>680.11199999999917</v>
          </cell>
          <cell r="K143">
            <v>14071.39</v>
          </cell>
          <cell r="L143">
            <v>619.73199999999997</v>
          </cell>
          <cell r="M143">
            <v>55270.146999999997</v>
          </cell>
          <cell r="N143">
            <v>809.27199999999721</v>
          </cell>
          <cell r="O143">
            <v>79237.842000000004</v>
          </cell>
          <cell r="P143">
            <v>0</v>
          </cell>
          <cell r="Q143">
            <v>6355.2619999999997</v>
          </cell>
          <cell r="R143">
            <v>580.96799999999985</v>
          </cell>
          <cell r="S143">
            <v>26962.618999999999</v>
          </cell>
          <cell r="T143">
            <v>468.58599999999933</v>
          </cell>
          <cell r="U143">
            <v>4027.3029999999999</v>
          </cell>
        </row>
        <row r="144">
          <cell r="E144">
            <v>42500</v>
          </cell>
          <cell r="F144" t="str">
            <v>10:00</v>
          </cell>
          <cell r="G144">
            <v>11660.402</v>
          </cell>
          <cell r="H144">
            <v>1175.6790000000001</v>
          </cell>
          <cell r="I144">
            <v>10590.098</v>
          </cell>
          <cell r="J144">
            <v>1275.0210000000006</v>
          </cell>
          <cell r="K144">
            <v>15066.962</v>
          </cell>
          <cell r="L144">
            <v>995.57200000000012</v>
          </cell>
          <cell r="M144">
            <v>56183.786</v>
          </cell>
          <cell r="N144">
            <v>913.63900000000285</v>
          </cell>
          <cell r="O144">
            <v>79790.09</v>
          </cell>
          <cell r="P144">
            <v>552.24799999999232</v>
          </cell>
          <cell r="Q144">
            <v>6355.2619999999997</v>
          </cell>
          <cell r="R144">
            <v>0</v>
          </cell>
          <cell r="S144">
            <v>27464.819</v>
          </cell>
          <cell r="T144">
            <v>502.20000000000073</v>
          </cell>
          <cell r="U144">
            <v>5414.3590000000004</v>
          </cell>
        </row>
        <row r="145">
          <cell r="E145">
            <v>42501</v>
          </cell>
          <cell r="F145" t="str">
            <v>10:00</v>
          </cell>
          <cell r="G145">
            <v>12866.771000000001</v>
          </cell>
          <cell r="H145">
            <v>1206.3690000000006</v>
          </cell>
          <cell r="I145">
            <v>11937.906000000001</v>
          </cell>
          <cell r="J145">
            <v>1347.8080000000009</v>
          </cell>
          <cell r="K145">
            <v>16392.055</v>
          </cell>
          <cell r="L145">
            <v>1325.0930000000008</v>
          </cell>
          <cell r="M145">
            <v>57504.226000000002</v>
          </cell>
          <cell r="N145">
            <v>1320.4400000000023</v>
          </cell>
          <cell r="O145">
            <v>81131.501999999993</v>
          </cell>
          <cell r="P145">
            <v>1341.4119999999966</v>
          </cell>
          <cell r="Q145">
            <v>6355.2619999999997</v>
          </cell>
          <cell r="R145">
            <v>0</v>
          </cell>
          <cell r="S145">
            <v>28435.625</v>
          </cell>
          <cell r="T145">
            <v>970.80600000000049</v>
          </cell>
          <cell r="U145">
            <v>7511.9279999999999</v>
          </cell>
        </row>
        <row r="146">
          <cell r="E146">
            <v>42502</v>
          </cell>
          <cell r="F146" t="str">
            <v>24:00</v>
          </cell>
          <cell r="G146">
            <v>13570.305</v>
          </cell>
          <cell r="H146">
            <v>703.53399999999965</v>
          </cell>
          <cell r="I146">
            <v>12741.562</v>
          </cell>
          <cell r="J146">
            <v>803.65599999999904</v>
          </cell>
          <cell r="K146">
            <v>17178.234</v>
          </cell>
          <cell r="L146">
            <v>786.17900000000009</v>
          </cell>
          <cell r="M146">
            <v>58287.525999999998</v>
          </cell>
          <cell r="N146">
            <v>783.29999999999563</v>
          </cell>
          <cell r="O146">
            <v>81925.737999999998</v>
          </cell>
          <cell r="P146">
            <v>794.23600000000442</v>
          </cell>
          <cell r="Q146">
            <v>6355.2619999999997</v>
          </cell>
          <cell r="R146">
            <v>0</v>
          </cell>
          <cell r="S146">
            <v>29009.907999999999</v>
          </cell>
          <cell r="T146">
            <v>574.28299999999945</v>
          </cell>
          <cell r="U146">
            <v>4445.1880000000001</v>
          </cell>
        </row>
        <row r="147">
          <cell r="E147">
            <v>42503</v>
          </cell>
          <cell r="F147" t="str">
            <v>24:00</v>
          </cell>
          <cell r="G147">
            <v>14792.416999999999</v>
          </cell>
          <cell r="H147">
            <v>1222.1119999999992</v>
          </cell>
          <cell r="I147">
            <v>14122.181</v>
          </cell>
          <cell r="J147">
            <v>1380.6190000000006</v>
          </cell>
          <cell r="K147">
            <v>18545.580000000002</v>
          </cell>
          <cell r="L147">
            <v>1367.3460000000014</v>
          </cell>
          <cell r="M147">
            <v>59600.976000000002</v>
          </cell>
          <cell r="N147">
            <v>1313.4500000000044</v>
          </cell>
          <cell r="O147">
            <v>83311.199999999997</v>
          </cell>
          <cell r="P147">
            <v>1385.4619999999995</v>
          </cell>
          <cell r="Q147">
            <v>6355.2619999999997</v>
          </cell>
          <cell r="R147">
            <v>0</v>
          </cell>
          <cell r="S147">
            <v>30023.677</v>
          </cell>
          <cell r="T147">
            <v>1013.7690000000002</v>
          </cell>
          <cell r="U147">
            <v>7682.7579999999998</v>
          </cell>
        </row>
        <row r="148">
          <cell r="E148">
            <v>42504</v>
          </cell>
          <cell r="F148" t="str">
            <v>24:00</v>
          </cell>
          <cell r="G148">
            <v>16065.121999999999</v>
          </cell>
          <cell r="H148">
            <v>1272.7049999999999</v>
          </cell>
          <cell r="I148">
            <v>15581.662</v>
          </cell>
          <cell r="J148">
            <v>1459.4809999999998</v>
          </cell>
          <cell r="K148">
            <v>20009.55</v>
          </cell>
          <cell r="L148">
            <v>1463.9699999999975</v>
          </cell>
          <cell r="M148">
            <v>61051.8</v>
          </cell>
          <cell r="N148">
            <v>1450.8240000000005</v>
          </cell>
          <cell r="O148">
            <v>84787.491999999998</v>
          </cell>
          <cell r="P148">
            <v>1476.2920000000013</v>
          </cell>
          <cell r="Q148">
            <v>6355.2619999999997</v>
          </cell>
          <cell r="R148">
            <v>0</v>
          </cell>
          <cell r="S148">
            <v>31080.416000000001</v>
          </cell>
          <cell r="T148">
            <v>1056.7390000000014</v>
          </cell>
          <cell r="U148">
            <v>8180.0110000000004</v>
          </cell>
        </row>
        <row r="149">
          <cell r="E149">
            <v>42505</v>
          </cell>
          <cell r="F149" t="str">
            <v>24:00</v>
          </cell>
          <cell r="G149">
            <v>17188.165000000001</v>
          </cell>
          <cell r="H149">
            <v>1123.0430000000015</v>
          </cell>
          <cell r="I149">
            <v>16843.837</v>
          </cell>
          <cell r="J149">
            <v>1262.1749999999993</v>
          </cell>
          <cell r="K149">
            <v>21274.715</v>
          </cell>
          <cell r="L149">
            <v>1265.1650000000009</v>
          </cell>
          <cell r="M149">
            <v>62305.006000000001</v>
          </cell>
          <cell r="N149">
            <v>1253.2059999999983</v>
          </cell>
          <cell r="O149">
            <v>86064.740999999995</v>
          </cell>
          <cell r="P149">
            <v>1277.2489999999962</v>
          </cell>
          <cell r="Q149">
            <v>6355.2619999999997</v>
          </cell>
          <cell r="R149">
            <v>0</v>
          </cell>
          <cell r="S149">
            <v>32172.421999999999</v>
          </cell>
          <cell r="T149">
            <v>1092.0059999999976</v>
          </cell>
          <cell r="U149">
            <v>7272.8440000000001</v>
          </cell>
        </row>
        <row r="150">
          <cell r="E150">
            <v>42506</v>
          </cell>
          <cell r="F150" t="str">
            <v>24:00</v>
          </cell>
          <cell r="G150">
            <v>18357.417000000001</v>
          </cell>
          <cell r="H150">
            <v>1169.2520000000004</v>
          </cell>
          <cell r="I150">
            <v>18155.145</v>
          </cell>
          <cell r="J150">
            <v>1311.3080000000009</v>
          </cell>
          <cell r="K150">
            <v>22590.053</v>
          </cell>
          <cell r="L150">
            <v>1315.3379999999997</v>
          </cell>
          <cell r="M150">
            <v>63607.107000000004</v>
          </cell>
          <cell r="N150">
            <v>1302.1010000000024</v>
          </cell>
          <cell r="O150">
            <v>87392.08</v>
          </cell>
          <cell r="P150">
            <v>1327.3390000000072</v>
          </cell>
          <cell r="Q150">
            <v>6355.2619999999997</v>
          </cell>
          <cell r="R150">
            <v>0</v>
          </cell>
          <cell r="S150">
            <v>33215.074999999997</v>
          </cell>
          <cell r="T150">
            <v>1042.6529999999984</v>
          </cell>
          <cell r="U150">
            <v>7467.991</v>
          </cell>
        </row>
        <row r="151">
          <cell r="E151">
            <v>42507</v>
          </cell>
          <cell r="F151" t="str">
            <v>24:00</v>
          </cell>
          <cell r="G151">
            <v>19494.580000000002</v>
          </cell>
          <cell r="H151">
            <v>1137.1630000000005</v>
          </cell>
          <cell r="I151">
            <v>19491.224999999999</v>
          </cell>
          <cell r="J151">
            <v>1336.0799999999981</v>
          </cell>
          <cell r="K151">
            <v>23928.061000000002</v>
          </cell>
          <cell r="L151">
            <v>1338.0080000000016</v>
          </cell>
          <cell r="M151">
            <v>64916.525000000001</v>
          </cell>
          <cell r="N151">
            <v>1309.4179999999978</v>
          </cell>
          <cell r="O151">
            <v>88734.616999999998</v>
          </cell>
          <cell r="P151">
            <v>1342.5369999999966</v>
          </cell>
          <cell r="Q151">
            <v>6355.2619999999997</v>
          </cell>
          <cell r="R151">
            <v>0</v>
          </cell>
          <cell r="S151">
            <v>34210.909</v>
          </cell>
          <cell r="T151">
            <v>995.83400000000256</v>
          </cell>
          <cell r="U151">
            <v>7459.04</v>
          </cell>
        </row>
        <row r="152">
          <cell r="E152">
            <v>42508</v>
          </cell>
          <cell r="F152" t="str">
            <v>24:00</v>
          </cell>
          <cell r="G152">
            <v>20674.598999999998</v>
          </cell>
          <cell r="H152">
            <v>1180.0189999999966</v>
          </cell>
          <cell r="I152">
            <v>20874.673999999999</v>
          </cell>
          <cell r="J152">
            <v>1383.4490000000005</v>
          </cell>
          <cell r="K152">
            <v>25249.147000000001</v>
          </cell>
          <cell r="L152">
            <v>1321.0859999999993</v>
          </cell>
          <cell r="M152">
            <v>66288.824999999997</v>
          </cell>
          <cell r="N152">
            <v>1372.2999999999956</v>
          </cell>
          <cell r="O152">
            <v>90139.781000000003</v>
          </cell>
          <cell r="P152">
            <v>1405.1640000000043</v>
          </cell>
          <cell r="Q152">
            <v>6355.2619999999997</v>
          </cell>
          <cell r="R152">
            <v>0</v>
          </cell>
          <cell r="S152">
            <v>35257.883000000002</v>
          </cell>
          <cell r="T152">
            <v>1046.974000000002</v>
          </cell>
          <cell r="U152">
            <v>7708.9920000000002</v>
          </cell>
        </row>
        <row r="153">
          <cell r="E153">
            <v>42509</v>
          </cell>
          <cell r="F153" t="str">
            <v>24:00</v>
          </cell>
          <cell r="G153">
            <v>21400.654999999999</v>
          </cell>
          <cell r="H153">
            <v>726.05600000000049</v>
          </cell>
          <cell r="I153">
            <v>21657.975999999999</v>
          </cell>
          <cell r="J153">
            <v>783.30199999999968</v>
          </cell>
          <cell r="K153">
            <v>25723.742999999999</v>
          </cell>
          <cell r="L153">
            <v>474.59599999999773</v>
          </cell>
          <cell r="M153">
            <v>67046.645999999993</v>
          </cell>
          <cell r="N153">
            <v>757.82099999999627</v>
          </cell>
          <cell r="O153">
            <v>90886.043000000005</v>
          </cell>
          <cell r="P153">
            <v>746.26200000000244</v>
          </cell>
          <cell r="Q153">
            <v>6355.2619999999997</v>
          </cell>
          <cell r="R153">
            <v>0</v>
          </cell>
          <cell r="S153">
            <v>35814.822999999997</v>
          </cell>
          <cell r="T153">
            <v>556.93999999999505</v>
          </cell>
          <cell r="U153">
            <v>4044.9769999999999</v>
          </cell>
        </row>
        <row r="154">
          <cell r="E154">
            <v>42510</v>
          </cell>
          <cell r="F154" t="str">
            <v>24:00</v>
          </cell>
          <cell r="G154">
            <v>21400.654999999999</v>
          </cell>
          <cell r="H154">
            <v>0</v>
          </cell>
          <cell r="I154">
            <v>21657.975999999999</v>
          </cell>
          <cell r="J154">
            <v>0</v>
          </cell>
          <cell r="K154">
            <v>25723.742999999999</v>
          </cell>
          <cell r="L154">
            <v>0</v>
          </cell>
          <cell r="M154">
            <v>67046.645999999993</v>
          </cell>
          <cell r="N154">
            <v>0</v>
          </cell>
          <cell r="O154">
            <v>90886.043000000005</v>
          </cell>
          <cell r="P154">
            <v>0</v>
          </cell>
          <cell r="Q154">
            <v>6355.2619999999997</v>
          </cell>
          <cell r="R154">
            <v>0</v>
          </cell>
          <cell r="S154">
            <v>35814.822999999997</v>
          </cell>
          <cell r="T154">
            <v>0</v>
          </cell>
          <cell r="U154">
            <v>0</v>
          </cell>
        </row>
        <row r="155">
          <cell r="E155">
            <v>42511</v>
          </cell>
          <cell r="F155" t="str">
            <v>24:00</v>
          </cell>
          <cell r="G155">
            <v>21400.654999999999</v>
          </cell>
          <cell r="H155">
            <v>0</v>
          </cell>
          <cell r="I155">
            <v>21657.975999999999</v>
          </cell>
          <cell r="J155">
            <v>0</v>
          </cell>
          <cell r="K155">
            <v>25723.742999999999</v>
          </cell>
          <cell r="L155">
            <v>0</v>
          </cell>
          <cell r="M155">
            <v>67046.645999999993</v>
          </cell>
          <cell r="N155">
            <v>0</v>
          </cell>
          <cell r="O155">
            <v>90886.043000000005</v>
          </cell>
          <cell r="P155">
            <v>0</v>
          </cell>
          <cell r="Q155">
            <v>6355.2619999999997</v>
          </cell>
          <cell r="R155">
            <v>0</v>
          </cell>
          <cell r="S155">
            <v>35814.822999999997</v>
          </cell>
          <cell r="T155">
            <v>0</v>
          </cell>
          <cell r="U155">
            <v>0</v>
          </cell>
        </row>
        <row r="156">
          <cell r="E156">
            <v>42512</v>
          </cell>
          <cell r="F156" t="str">
            <v>24:00</v>
          </cell>
          <cell r="G156">
            <v>21400.654999999999</v>
          </cell>
          <cell r="H156">
            <v>0</v>
          </cell>
          <cell r="I156">
            <v>21657.975999999999</v>
          </cell>
          <cell r="J156">
            <v>0</v>
          </cell>
          <cell r="K156">
            <v>25723.742999999999</v>
          </cell>
          <cell r="L156">
            <v>0</v>
          </cell>
          <cell r="M156">
            <v>67046.645999999993</v>
          </cell>
          <cell r="N156">
            <v>0</v>
          </cell>
          <cell r="O156">
            <v>90886.043000000005</v>
          </cell>
          <cell r="P156">
            <v>0</v>
          </cell>
          <cell r="Q156">
            <v>6355.2619999999997</v>
          </cell>
          <cell r="R156">
            <v>0</v>
          </cell>
          <cell r="S156">
            <v>35814.822999999997</v>
          </cell>
          <cell r="T156">
            <v>0</v>
          </cell>
          <cell r="U156">
            <v>0</v>
          </cell>
        </row>
        <row r="157">
          <cell r="E157">
            <v>42513</v>
          </cell>
          <cell r="F157" t="str">
            <v>24:00</v>
          </cell>
          <cell r="G157">
            <v>21400.654999999999</v>
          </cell>
          <cell r="H157">
            <v>0</v>
          </cell>
          <cell r="I157">
            <v>21657.975999999999</v>
          </cell>
          <cell r="J157">
            <v>0</v>
          </cell>
          <cell r="K157">
            <v>25723.742999999999</v>
          </cell>
          <cell r="L157">
            <v>0</v>
          </cell>
          <cell r="M157">
            <v>67046.645999999993</v>
          </cell>
          <cell r="N157">
            <v>0</v>
          </cell>
          <cell r="O157">
            <v>90886.043000000005</v>
          </cell>
          <cell r="P157">
            <v>0</v>
          </cell>
          <cell r="Q157">
            <v>6355.2619999999997</v>
          </cell>
          <cell r="R157">
            <v>0</v>
          </cell>
          <cell r="S157">
            <v>35814.822999999997</v>
          </cell>
          <cell r="T157">
            <v>0</v>
          </cell>
          <cell r="U157">
            <v>0</v>
          </cell>
        </row>
        <row r="158">
          <cell r="E158">
            <v>42514</v>
          </cell>
          <cell r="F158" t="str">
            <v>24:00</v>
          </cell>
          <cell r="G158">
            <v>21400.654999999999</v>
          </cell>
          <cell r="H158">
            <v>0</v>
          </cell>
          <cell r="I158">
            <v>21657.975999999999</v>
          </cell>
          <cell r="J158">
            <v>0</v>
          </cell>
          <cell r="K158">
            <v>25723.742999999999</v>
          </cell>
          <cell r="L158">
            <v>0</v>
          </cell>
          <cell r="M158">
            <v>67046.645999999993</v>
          </cell>
          <cell r="N158">
            <v>0</v>
          </cell>
          <cell r="O158">
            <v>90886.043000000005</v>
          </cell>
          <cell r="P158">
            <v>0</v>
          </cell>
          <cell r="Q158">
            <v>6355.2619999999997</v>
          </cell>
          <cell r="R158">
            <v>0</v>
          </cell>
          <cell r="S158">
            <v>35814.822999999997</v>
          </cell>
          <cell r="T158">
            <v>0</v>
          </cell>
          <cell r="U158">
            <v>0</v>
          </cell>
        </row>
        <row r="159">
          <cell r="E159">
            <v>42515</v>
          </cell>
          <cell r="F159" t="str">
            <v>24:00</v>
          </cell>
          <cell r="G159">
            <v>21608.138999999999</v>
          </cell>
          <cell r="H159">
            <v>207.48400000000038</v>
          </cell>
          <cell r="I159">
            <v>21657.975999999999</v>
          </cell>
          <cell r="J159">
            <v>0</v>
          </cell>
          <cell r="K159">
            <v>25723.742999999999</v>
          </cell>
          <cell r="L159">
            <v>0</v>
          </cell>
          <cell r="M159">
            <v>67046.645999999993</v>
          </cell>
          <cell r="N159">
            <v>0</v>
          </cell>
          <cell r="O159">
            <v>90886.043000000005</v>
          </cell>
          <cell r="P159">
            <v>0</v>
          </cell>
          <cell r="Q159">
            <v>6355.2619999999997</v>
          </cell>
          <cell r="R159">
            <v>0</v>
          </cell>
          <cell r="S159">
            <v>35814.822999999997</v>
          </cell>
          <cell r="T159">
            <v>0</v>
          </cell>
          <cell r="U159">
            <v>207.48400000000001</v>
          </cell>
        </row>
        <row r="160">
          <cell r="E160">
            <v>42516</v>
          </cell>
          <cell r="F160" t="str">
            <v>24:00</v>
          </cell>
          <cell r="G160">
            <v>22557.02</v>
          </cell>
          <cell r="H160">
            <v>948.88100000000122</v>
          </cell>
          <cell r="I160">
            <v>22429.030999999999</v>
          </cell>
          <cell r="J160">
            <v>771.05500000000029</v>
          </cell>
          <cell r="K160">
            <v>26286.866000000002</v>
          </cell>
          <cell r="L160">
            <v>563.12300000000323</v>
          </cell>
          <cell r="M160">
            <v>67532.906000000003</v>
          </cell>
          <cell r="N160">
            <v>486.26000000000931</v>
          </cell>
          <cell r="O160">
            <v>90886.043000000005</v>
          </cell>
          <cell r="P160">
            <v>0</v>
          </cell>
          <cell r="Q160">
            <v>6355.2619999999997</v>
          </cell>
          <cell r="R160">
            <v>0</v>
          </cell>
          <cell r="S160">
            <v>35994.627999999997</v>
          </cell>
          <cell r="T160">
            <v>179.80500000000029</v>
          </cell>
          <cell r="U160">
            <v>2949.1239999999998</v>
          </cell>
        </row>
        <row r="161">
          <cell r="E161">
            <v>42517</v>
          </cell>
          <cell r="F161" t="str">
            <v>24:00</v>
          </cell>
          <cell r="G161">
            <v>23855.671999999999</v>
          </cell>
          <cell r="H161">
            <v>1298.6519999999982</v>
          </cell>
          <cell r="I161">
            <v>23804.563999999998</v>
          </cell>
          <cell r="J161">
            <v>1375.5329999999994</v>
          </cell>
          <cell r="K161">
            <v>27659.846000000001</v>
          </cell>
          <cell r="L161">
            <v>1372.9799999999996</v>
          </cell>
          <cell r="M161">
            <v>68898.148000000001</v>
          </cell>
          <cell r="N161">
            <v>1365.2419999999984</v>
          </cell>
          <cell r="O161">
            <v>90992.388000000006</v>
          </cell>
          <cell r="P161">
            <v>106.34500000000116</v>
          </cell>
          <cell r="Q161">
            <v>7231.4260000000004</v>
          </cell>
          <cell r="R161">
            <v>876.16400000000067</v>
          </cell>
          <cell r="S161">
            <v>37065.47</v>
          </cell>
          <cell r="T161">
            <v>1070.8420000000042</v>
          </cell>
          <cell r="U161">
            <v>7465.7579999999998</v>
          </cell>
        </row>
        <row r="162">
          <cell r="E162">
            <v>42518</v>
          </cell>
          <cell r="F162" t="str">
            <v>24:00</v>
          </cell>
          <cell r="G162">
            <v>25047.043000000001</v>
          </cell>
          <cell r="H162">
            <v>1191.3710000000028</v>
          </cell>
          <cell r="I162">
            <v>24945.656999999999</v>
          </cell>
          <cell r="J162">
            <v>1141.0930000000008</v>
          </cell>
          <cell r="K162">
            <v>28798.591</v>
          </cell>
          <cell r="L162">
            <v>1138.744999999999</v>
          </cell>
          <cell r="M162">
            <v>70030.570999999996</v>
          </cell>
          <cell r="N162">
            <v>1132.4229999999952</v>
          </cell>
          <cell r="O162">
            <v>90992.388000000006</v>
          </cell>
          <cell r="P162">
            <v>0</v>
          </cell>
          <cell r="Q162">
            <v>8257.8269999999993</v>
          </cell>
          <cell r="R162">
            <v>1026.4009999999989</v>
          </cell>
          <cell r="S162">
            <v>38170.224999999999</v>
          </cell>
          <cell r="T162">
            <v>1104.7549999999974</v>
          </cell>
          <cell r="U162">
            <v>6734.7879999999996</v>
          </cell>
        </row>
        <row r="163">
          <cell r="E163">
            <v>42519</v>
          </cell>
          <cell r="F163" t="str">
            <v>24:00</v>
          </cell>
          <cell r="G163">
            <v>26162.026000000002</v>
          </cell>
          <cell r="H163">
            <v>1114.9830000000002</v>
          </cell>
          <cell r="I163">
            <v>26198.850999999999</v>
          </cell>
          <cell r="J163">
            <v>1253.1939999999995</v>
          </cell>
          <cell r="K163">
            <v>30048.213</v>
          </cell>
          <cell r="L163">
            <v>1249.6219999999994</v>
          </cell>
          <cell r="M163">
            <v>71273.994999999995</v>
          </cell>
          <cell r="N163">
            <v>1243.4239999999991</v>
          </cell>
          <cell r="O163">
            <v>90992.388000000006</v>
          </cell>
          <cell r="P163">
            <v>0</v>
          </cell>
          <cell r="Q163">
            <v>9384.4779999999992</v>
          </cell>
          <cell r="R163">
            <v>1126.6509999999998</v>
          </cell>
          <cell r="S163">
            <v>39256.862999999998</v>
          </cell>
          <cell r="T163">
            <v>1086.637999999999</v>
          </cell>
          <cell r="U163">
            <v>7074.5119999999997</v>
          </cell>
        </row>
        <row r="164">
          <cell r="E164">
            <v>42520</v>
          </cell>
          <cell r="F164" t="str">
            <v>24:00</v>
          </cell>
          <cell r="G164">
            <v>27292.411</v>
          </cell>
          <cell r="H164">
            <v>1130.3849999999984</v>
          </cell>
          <cell r="I164">
            <v>27561.965</v>
          </cell>
          <cell r="J164">
            <v>1363.1140000000014</v>
          </cell>
          <cell r="K164">
            <v>31407.911</v>
          </cell>
          <cell r="L164">
            <v>1359.6980000000003</v>
          </cell>
          <cell r="M164">
            <v>72626.67</v>
          </cell>
          <cell r="N164">
            <v>1352.6750000000029</v>
          </cell>
          <cell r="O164">
            <v>90992.388000000006</v>
          </cell>
          <cell r="P164">
            <v>0</v>
          </cell>
          <cell r="Q164">
            <v>10632.700999999999</v>
          </cell>
          <cell r="R164">
            <v>1248.223</v>
          </cell>
          <cell r="S164">
            <v>40347.83</v>
          </cell>
          <cell r="T164">
            <v>1090.9670000000042</v>
          </cell>
          <cell r="U164">
            <v>7545.0619999999999</v>
          </cell>
        </row>
        <row r="165">
          <cell r="E165">
            <v>42521</v>
          </cell>
          <cell r="F165" t="str">
            <v>24:00</v>
          </cell>
          <cell r="G165">
            <v>28403.376</v>
          </cell>
          <cell r="H165">
            <v>1110.9650000000001</v>
          </cell>
          <cell r="I165">
            <v>28966.819</v>
          </cell>
          <cell r="J165">
            <v>1404.8539999999994</v>
          </cell>
          <cell r="K165">
            <v>32809.334999999999</v>
          </cell>
          <cell r="L165">
            <v>1401.4239999999991</v>
          </cell>
          <cell r="M165">
            <v>74022.525999999998</v>
          </cell>
          <cell r="N165">
            <v>1395.8559999999998</v>
          </cell>
          <cell r="O165">
            <v>90992.388000000006</v>
          </cell>
          <cell r="P165">
            <v>0</v>
          </cell>
          <cell r="Q165">
            <v>11947.267</v>
          </cell>
          <cell r="R165">
            <v>1314.5660000000007</v>
          </cell>
          <cell r="S165">
            <v>41435.970999999998</v>
          </cell>
          <cell r="T165">
            <v>1088.140999999996</v>
          </cell>
          <cell r="U165">
            <v>7715.8059999999996</v>
          </cell>
        </row>
        <row r="166">
          <cell r="E166">
            <v>42522</v>
          </cell>
          <cell r="F166" t="str">
            <v>24:00</v>
          </cell>
          <cell r="G166">
            <v>29531.364000000001</v>
          </cell>
          <cell r="H166">
            <v>1127.9880000000012</v>
          </cell>
          <cell r="I166">
            <v>30358.877</v>
          </cell>
          <cell r="J166">
            <v>1392.0580000000009</v>
          </cell>
          <cell r="K166">
            <v>34207.451999999997</v>
          </cell>
          <cell r="L166">
            <v>1398.1169999999984</v>
          </cell>
          <cell r="M166">
            <v>75414.222999999998</v>
          </cell>
          <cell r="N166">
            <v>1391.6970000000001</v>
          </cell>
          <cell r="O166">
            <v>90992.388000000006</v>
          </cell>
          <cell r="P166">
            <v>0</v>
          </cell>
          <cell r="Q166">
            <v>13251.208000000001</v>
          </cell>
          <cell r="R166">
            <v>1303.9410000000007</v>
          </cell>
          <cell r="S166">
            <v>42571.995999999999</v>
          </cell>
          <cell r="T166">
            <v>1136.0250000000015</v>
          </cell>
          <cell r="U166">
            <v>7749.826</v>
          </cell>
        </row>
        <row r="167">
          <cell r="E167">
            <v>42523</v>
          </cell>
          <cell r="F167" t="str">
            <v>24:00</v>
          </cell>
          <cell r="G167">
            <v>30688.077000000001</v>
          </cell>
          <cell r="H167">
            <v>1156.7129999999997</v>
          </cell>
          <cell r="I167">
            <v>31737.607</v>
          </cell>
          <cell r="J167">
            <v>1378.7299999999996</v>
          </cell>
          <cell r="K167">
            <v>35571.584999999999</v>
          </cell>
          <cell r="L167">
            <v>1364.1330000000016</v>
          </cell>
          <cell r="M167">
            <v>76771.262000000002</v>
          </cell>
          <cell r="N167">
            <v>1357.0390000000043</v>
          </cell>
          <cell r="O167">
            <v>90992.388000000006</v>
          </cell>
          <cell r="P167">
            <v>0</v>
          </cell>
          <cell r="Q167">
            <v>14509.254999999999</v>
          </cell>
          <cell r="R167">
            <v>1258.0469999999987</v>
          </cell>
          <cell r="S167">
            <v>43721.851999999999</v>
          </cell>
          <cell r="T167">
            <v>1149.8559999999998</v>
          </cell>
          <cell r="U167">
            <v>7664.518</v>
          </cell>
        </row>
        <row r="168">
          <cell r="E168">
            <v>42524</v>
          </cell>
          <cell r="F168" t="str">
            <v>24:00</v>
          </cell>
          <cell r="G168">
            <v>31793.758000000002</v>
          </cell>
          <cell r="H168">
            <v>1105.6810000000005</v>
          </cell>
          <cell r="I168">
            <v>33024.855000000003</v>
          </cell>
          <cell r="J168">
            <v>1287.2480000000032</v>
          </cell>
          <cell r="K168">
            <v>36855.464</v>
          </cell>
          <cell r="L168">
            <v>1283.8790000000008</v>
          </cell>
          <cell r="M168">
            <v>78048.842000000004</v>
          </cell>
          <cell r="N168">
            <v>1277.5800000000017</v>
          </cell>
          <cell r="O168">
            <v>90992.388000000006</v>
          </cell>
          <cell r="P168">
            <v>0</v>
          </cell>
          <cell r="Q168">
            <v>15751.587</v>
          </cell>
          <cell r="R168">
            <v>1242.3320000000003</v>
          </cell>
          <cell r="S168">
            <v>44781.178</v>
          </cell>
          <cell r="T168">
            <v>1059.3260000000009</v>
          </cell>
          <cell r="U168">
            <v>7256.0460000000003</v>
          </cell>
        </row>
        <row r="169">
          <cell r="E169">
            <v>42525</v>
          </cell>
          <cell r="F169" t="str">
            <v>24:00</v>
          </cell>
          <cell r="G169">
            <v>32886.794999999998</v>
          </cell>
          <cell r="H169">
            <v>1093.0369999999966</v>
          </cell>
          <cell r="I169">
            <v>34330.154000000002</v>
          </cell>
          <cell r="J169">
            <v>1305.2989999999991</v>
          </cell>
          <cell r="K169">
            <v>38157.374000000003</v>
          </cell>
          <cell r="L169">
            <v>1301.9100000000035</v>
          </cell>
          <cell r="M169">
            <v>79345.475999999995</v>
          </cell>
          <cell r="N169">
            <v>1296.6339999999909</v>
          </cell>
          <cell r="O169">
            <v>90992.388000000006</v>
          </cell>
          <cell r="P169">
            <v>0</v>
          </cell>
          <cell r="Q169">
            <v>17045.173999999999</v>
          </cell>
          <cell r="R169">
            <v>1293.5869999999995</v>
          </cell>
          <cell r="S169">
            <v>45865.968000000001</v>
          </cell>
          <cell r="T169">
            <v>1084.7900000000009</v>
          </cell>
          <cell r="U169">
            <v>7375.2569999999996</v>
          </cell>
        </row>
        <row r="170">
          <cell r="E170">
            <v>42526</v>
          </cell>
          <cell r="F170" t="str">
            <v>24:00</v>
          </cell>
          <cell r="G170">
            <v>34025.646999999997</v>
          </cell>
          <cell r="H170">
            <v>1138.851999999999</v>
          </cell>
          <cell r="I170">
            <v>35630.807999999997</v>
          </cell>
          <cell r="J170">
            <v>1300.653999999995</v>
          </cell>
          <cell r="K170">
            <v>39451.665000000001</v>
          </cell>
          <cell r="L170">
            <v>1294.2909999999974</v>
          </cell>
          <cell r="M170">
            <v>80634.028000000006</v>
          </cell>
          <cell r="N170">
            <v>1288.5520000000106</v>
          </cell>
          <cell r="O170">
            <v>90992.388000000006</v>
          </cell>
          <cell r="P170">
            <v>0</v>
          </cell>
          <cell r="Q170">
            <v>18272.498</v>
          </cell>
          <cell r="R170">
            <v>1227.3240000000005</v>
          </cell>
          <cell r="S170">
            <v>46999.356</v>
          </cell>
          <cell r="T170">
            <v>1133.387999999999</v>
          </cell>
          <cell r="U170">
            <v>7383.0609999999997</v>
          </cell>
        </row>
        <row r="171">
          <cell r="E171">
            <v>42527</v>
          </cell>
          <cell r="F171" t="str">
            <v>24:00</v>
          </cell>
          <cell r="G171">
            <v>35169.953999999998</v>
          </cell>
          <cell r="H171">
            <v>1144.3070000000007</v>
          </cell>
          <cell r="I171">
            <v>36916.71</v>
          </cell>
          <cell r="J171">
            <v>1285.9020000000019</v>
          </cell>
          <cell r="K171">
            <v>40733.748</v>
          </cell>
          <cell r="L171">
            <v>1282.0829999999987</v>
          </cell>
          <cell r="M171">
            <v>81910.991999999998</v>
          </cell>
          <cell r="N171">
            <v>1276.9639999999927</v>
          </cell>
          <cell r="O171">
            <v>90992.388000000006</v>
          </cell>
          <cell r="P171">
            <v>0</v>
          </cell>
          <cell r="Q171">
            <v>19561.282999999999</v>
          </cell>
          <cell r="R171">
            <v>1288.7849999999999</v>
          </cell>
          <cell r="S171">
            <v>48115.843000000001</v>
          </cell>
          <cell r="T171">
            <v>1116.487000000001</v>
          </cell>
          <cell r="U171">
            <v>7394.5280000000002</v>
          </cell>
        </row>
        <row r="172">
          <cell r="E172">
            <v>42528</v>
          </cell>
          <cell r="F172" t="str">
            <v>24:00</v>
          </cell>
          <cell r="G172">
            <v>36307.243000000002</v>
          </cell>
          <cell r="H172">
            <v>1137.2890000000043</v>
          </cell>
          <cell r="I172">
            <v>38264.697999999997</v>
          </cell>
          <cell r="J172">
            <v>1347.9879999999976</v>
          </cell>
          <cell r="K172">
            <v>42080.044999999998</v>
          </cell>
          <cell r="L172">
            <v>1346.2969999999987</v>
          </cell>
          <cell r="M172">
            <v>83251.476999999999</v>
          </cell>
          <cell r="N172">
            <v>1340.4850000000006</v>
          </cell>
          <cell r="O172">
            <v>90992.388000000006</v>
          </cell>
          <cell r="P172">
            <v>0</v>
          </cell>
          <cell r="Q172">
            <v>20891.34</v>
          </cell>
          <cell r="R172">
            <v>1330.0570000000007</v>
          </cell>
          <cell r="S172">
            <v>49239.1</v>
          </cell>
          <cell r="T172">
            <v>1123.2569999999978</v>
          </cell>
          <cell r="U172">
            <v>7625.3729999999996</v>
          </cell>
        </row>
        <row r="173">
          <cell r="E173">
            <v>42529</v>
          </cell>
          <cell r="F173" t="str">
            <v>24:00</v>
          </cell>
          <cell r="G173">
            <v>37441.745000000003</v>
          </cell>
          <cell r="H173">
            <v>1134.5020000000004</v>
          </cell>
          <cell r="I173">
            <v>39668.25</v>
          </cell>
          <cell r="J173">
            <v>1403.5520000000033</v>
          </cell>
          <cell r="K173">
            <v>43479.631000000001</v>
          </cell>
          <cell r="L173">
            <v>1399.586000000003</v>
          </cell>
          <cell r="M173">
            <v>84646.262000000002</v>
          </cell>
          <cell r="N173">
            <v>1394.7850000000035</v>
          </cell>
          <cell r="O173">
            <v>0</v>
          </cell>
          <cell r="P173">
            <v>9007.6119999999937</v>
          </cell>
          <cell r="Q173">
            <v>22241.277999999998</v>
          </cell>
          <cell r="R173">
            <v>1349.9379999999983</v>
          </cell>
          <cell r="S173">
            <v>50425.536</v>
          </cell>
          <cell r="T173">
            <v>1186.4360000000015</v>
          </cell>
          <cell r="U173">
            <v>7868.8639999999996</v>
          </cell>
        </row>
        <row r="174">
          <cell r="E174">
            <v>42530</v>
          </cell>
          <cell r="F174" t="str">
            <v>24:00</v>
          </cell>
          <cell r="G174">
            <v>38582.271999999997</v>
          </cell>
          <cell r="H174">
            <v>1140.5269999999946</v>
          </cell>
          <cell r="I174">
            <v>41028.510999999999</v>
          </cell>
          <cell r="J174">
            <v>1360.2609999999986</v>
          </cell>
          <cell r="K174">
            <v>44834.027000000002</v>
          </cell>
          <cell r="L174">
            <v>1354.3960000000006</v>
          </cell>
          <cell r="M174">
            <v>85992.741999999998</v>
          </cell>
          <cell r="N174">
            <v>1346.4799999999959</v>
          </cell>
          <cell r="O174">
            <v>562.13099999999997</v>
          </cell>
          <cell r="P174">
            <v>562.13099999999997</v>
          </cell>
          <cell r="Q174">
            <v>22962.204000000002</v>
          </cell>
          <cell r="R174">
            <v>720.92600000000311</v>
          </cell>
          <cell r="S174">
            <v>51492.027000000002</v>
          </cell>
          <cell r="T174">
            <v>1066.4910000000018</v>
          </cell>
          <cell r="U174">
            <v>7551.2120000000004</v>
          </cell>
        </row>
        <row r="175">
          <cell r="E175">
            <v>42531</v>
          </cell>
          <cell r="F175" t="str">
            <v>24:00</v>
          </cell>
          <cell r="G175">
            <v>39660.194000000003</v>
          </cell>
          <cell r="H175">
            <v>1077.9220000000059</v>
          </cell>
          <cell r="I175">
            <v>42408.406999999999</v>
          </cell>
          <cell r="J175">
            <v>1379.8960000000006</v>
          </cell>
          <cell r="K175">
            <v>46211.375</v>
          </cell>
          <cell r="L175">
            <v>1377.3479999999981</v>
          </cell>
          <cell r="M175">
            <v>87356.358999999997</v>
          </cell>
          <cell r="N175">
            <v>1363.6169999999984</v>
          </cell>
          <cell r="O175">
            <v>1953.3489999999999</v>
          </cell>
          <cell r="P175">
            <v>1391.2179999999998</v>
          </cell>
          <cell r="Q175">
            <v>22962.204000000002</v>
          </cell>
          <cell r="R175">
            <v>0</v>
          </cell>
          <cell r="S175">
            <v>52600.737000000001</v>
          </cell>
          <cell r="T175">
            <v>1108.7099999999991</v>
          </cell>
          <cell r="U175">
            <v>7698.7110000000002</v>
          </cell>
        </row>
        <row r="176">
          <cell r="E176">
            <v>42532</v>
          </cell>
          <cell r="F176" t="str">
            <v>24:00</v>
          </cell>
          <cell r="G176">
            <v>40717.627</v>
          </cell>
          <cell r="H176">
            <v>1057.4329999999973</v>
          </cell>
          <cell r="I176">
            <v>43699.440999999999</v>
          </cell>
          <cell r="J176">
            <v>1291.0339999999997</v>
          </cell>
          <cell r="K176">
            <v>47498.796999999999</v>
          </cell>
          <cell r="L176">
            <v>1287.4219999999987</v>
          </cell>
          <cell r="M176">
            <v>88648.6</v>
          </cell>
          <cell r="N176">
            <v>1292.2410000000091</v>
          </cell>
          <cell r="O176">
            <v>3249.701</v>
          </cell>
          <cell r="P176">
            <v>1296.3520000000001</v>
          </cell>
          <cell r="Q176">
            <v>22969.423999999999</v>
          </cell>
          <cell r="R176">
            <v>7.2199999999975262</v>
          </cell>
          <cell r="S176">
            <v>53691.254999999997</v>
          </cell>
          <cell r="T176">
            <v>1090.5179999999964</v>
          </cell>
          <cell r="U176">
            <v>7322.22</v>
          </cell>
        </row>
        <row r="177">
          <cell r="E177">
            <v>42533</v>
          </cell>
          <cell r="F177" t="str">
            <v>24:00</v>
          </cell>
          <cell r="G177">
            <v>40878.565000000002</v>
          </cell>
          <cell r="H177">
            <v>160.93800000000192</v>
          </cell>
          <cell r="I177">
            <v>45048.77</v>
          </cell>
          <cell r="J177">
            <v>1349.3289999999979</v>
          </cell>
          <cell r="K177">
            <v>48846.097000000002</v>
          </cell>
          <cell r="L177">
            <v>1347.3000000000029</v>
          </cell>
          <cell r="M177">
            <v>89974.486000000004</v>
          </cell>
          <cell r="N177">
            <v>1325.8859999999986</v>
          </cell>
          <cell r="O177">
            <v>4550.7169999999996</v>
          </cell>
          <cell r="P177">
            <v>1301.0159999999996</v>
          </cell>
          <cell r="Q177">
            <v>22969.423999999999</v>
          </cell>
          <cell r="R177">
            <v>0</v>
          </cell>
          <cell r="S177">
            <v>54785.506999999998</v>
          </cell>
          <cell r="T177">
            <v>1094.2520000000004</v>
          </cell>
          <cell r="U177">
            <v>6578.7209999999995</v>
          </cell>
        </row>
        <row r="178">
          <cell r="E178">
            <v>42534</v>
          </cell>
          <cell r="F178" t="str">
            <v>24:00</v>
          </cell>
          <cell r="G178">
            <v>40878.565000000002</v>
          </cell>
          <cell r="H178">
            <v>0</v>
          </cell>
          <cell r="I178">
            <v>46325.481</v>
          </cell>
          <cell r="J178">
            <v>1276.711000000003</v>
          </cell>
          <cell r="K178">
            <v>50122.137000000002</v>
          </cell>
          <cell r="L178">
            <v>1276.0400000000009</v>
          </cell>
          <cell r="M178">
            <v>91232.134000000005</v>
          </cell>
          <cell r="N178">
            <v>1257.648000000001</v>
          </cell>
          <cell r="O178">
            <v>5831.09</v>
          </cell>
          <cell r="P178">
            <v>1280.3730000000005</v>
          </cell>
          <cell r="Q178">
            <v>22969.423999999999</v>
          </cell>
          <cell r="R178">
            <v>0</v>
          </cell>
          <cell r="S178">
            <v>55898.584000000003</v>
          </cell>
          <cell r="T178">
            <v>1113.0770000000048</v>
          </cell>
          <cell r="U178">
            <v>6203.8490000000002</v>
          </cell>
        </row>
        <row r="179">
          <cell r="E179">
            <v>42535</v>
          </cell>
          <cell r="F179" t="str">
            <v>24:00</v>
          </cell>
          <cell r="G179">
            <v>40878.565000000002</v>
          </cell>
          <cell r="H179">
            <v>0</v>
          </cell>
          <cell r="I179">
            <v>47339.7</v>
          </cell>
          <cell r="J179">
            <v>1014.2189999999973</v>
          </cell>
          <cell r="K179">
            <v>51127.972000000002</v>
          </cell>
          <cell r="L179">
            <v>1005.8349999999991</v>
          </cell>
          <cell r="M179">
            <v>92016.494000000006</v>
          </cell>
          <cell r="N179">
            <v>784.36000000000058</v>
          </cell>
          <cell r="O179">
            <v>6830.7489999999998</v>
          </cell>
          <cell r="P179">
            <v>999.65899999999965</v>
          </cell>
          <cell r="Q179">
            <v>22969.423999999999</v>
          </cell>
          <cell r="R179">
            <v>0</v>
          </cell>
          <cell r="S179">
            <v>56414.027999999998</v>
          </cell>
          <cell r="T179">
            <v>515.44399999999587</v>
          </cell>
          <cell r="U179">
            <v>4319.5169999999998</v>
          </cell>
        </row>
        <row r="180">
          <cell r="E180">
            <v>42536</v>
          </cell>
          <cell r="F180" t="str">
            <v>24:00</v>
          </cell>
          <cell r="G180">
            <v>40878.565000000002</v>
          </cell>
          <cell r="H180">
            <v>0</v>
          </cell>
          <cell r="I180">
            <v>48220.184999999998</v>
          </cell>
          <cell r="J180">
            <v>880.48500000000058</v>
          </cell>
          <cell r="K180">
            <v>51967.74</v>
          </cell>
          <cell r="L180">
            <v>839.76799999999639</v>
          </cell>
          <cell r="M180">
            <v>92874.36</v>
          </cell>
          <cell r="N180">
            <v>857.86599999999453</v>
          </cell>
          <cell r="O180">
            <v>7690.0479999999998</v>
          </cell>
          <cell r="P180">
            <v>859.29899999999998</v>
          </cell>
          <cell r="Q180">
            <v>22969.423999999999</v>
          </cell>
          <cell r="R180">
            <v>0</v>
          </cell>
          <cell r="S180">
            <v>56414.027999999998</v>
          </cell>
          <cell r="T180">
            <v>0</v>
          </cell>
          <cell r="U180">
            <v>3437.4180000000001</v>
          </cell>
        </row>
        <row r="181">
          <cell r="E181">
            <v>42537</v>
          </cell>
          <cell r="F181" t="str">
            <v>24:00</v>
          </cell>
          <cell r="G181">
            <v>40878.565000000002</v>
          </cell>
          <cell r="H181">
            <v>0</v>
          </cell>
          <cell r="I181">
            <v>49306.298999999999</v>
          </cell>
          <cell r="J181">
            <v>1086.1140000000014</v>
          </cell>
          <cell r="K181">
            <v>53053.493000000002</v>
          </cell>
          <cell r="L181">
            <v>1085.7530000000042</v>
          </cell>
          <cell r="M181">
            <v>93954.070999999996</v>
          </cell>
          <cell r="N181">
            <v>1079.7109999999957</v>
          </cell>
          <cell r="O181">
            <v>8765.5840000000007</v>
          </cell>
          <cell r="P181">
            <v>1075.536000000001</v>
          </cell>
          <cell r="Q181">
            <v>22969.423999999999</v>
          </cell>
          <cell r="R181">
            <v>0</v>
          </cell>
          <cell r="S181">
            <v>56774.038</v>
          </cell>
          <cell r="T181">
            <v>360.01000000000204</v>
          </cell>
          <cell r="U181">
            <v>4687.1239999999998</v>
          </cell>
        </row>
        <row r="182">
          <cell r="E182">
            <v>42538</v>
          </cell>
          <cell r="F182" t="str">
            <v>24:00</v>
          </cell>
          <cell r="G182">
            <v>40878.565000000002</v>
          </cell>
          <cell r="H182">
            <v>0</v>
          </cell>
          <cell r="I182">
            <v>50748.411999999997</v>
          </cell>
          <cell r="J182">
            <v>1442.1129999999976</v>
          </cell>
          <cell r="K182">
            <v>54492.133000000002</v>
          </cell>
          <cell r="L182">
            <v>1438.6399999999994</v>
          </cell>
          <cell r="M182">
            <v>95387.085000000006</v>
          </cell>
          <cell r="N182">
            <v>1433.0140000000101</v>
          </cell>
          <cell r="O182">
            <v>10209.030000000001</v>
          </cell>
          <cell r="P182">
            <v>1443.4459999999999</v>
          </cell>
          <cell r="Q182">
            <v>22969.423999999999</v>
          </cell>
          <cell r="R182">
            <v>0</v>
          </cell>
          <cell r="S182">
            <v>57816.694000000003</v>
          </cell>
          <cell r="T182">
            <v>1042.6560000000027</v>
          </cell>
          <cell r="U182">
            <v>6799.8689999999997</v>
          </cell>
        </row>
        <row r="183">
          <cell r="E183">
            <v>42539</v>
          </cell>
          <cell r="F183" t="str">
            <v>24:00</v>
          </cell>
          <cell r="G183">
            <v>40878.565000000002</v>
          </cell>
          <cell r="H183">
            <v>0</v>
          </cell>
          <cell r="I183">
            <v>52067.508000000002</v>
          </cell>
          <cell r="J183">
            <v>1319.096000000005</v>
          </cell>
          <cell r="K183">
            <v>55807.012999999999</v>
          </cell>
          <cell r="L183">
            <v>1314.8799999999974</v>
          </cell>
          <cell r="M183">
            <v>96695.565000000002</v>
          </cell>
          <cell r="N183">
            <v>1308.4799999999959</v>
          </cell>
          <cell r="O183">
            <v>11526.754999999999</v>
          </cell>
          <cell r="P183">
            <v>1317.7249999999985</v>
          </cell>
          <cell r="Q183">
            <v>22969.423999999999</v>
          </cell>
          <cell r="R183">
            <v>0</v>
          </cell>
          <cell r="S183">
            <v>58895.101999999999</v>
          </cell>
          <cell r="T183">
            <v>1078.4079999999958</v>
          </cell>
          <cell r="U183">
            <v>6338.5889999999999</v>
          </cell>
        </row>
        <row r="184">
          <cell r="E184">
            <v>42540</v>
          </cell>
          <cell r="F184" t="str">
            <v>24:00</v>
          </cell>
          <cell r="G184">
            <v>40878.565000000002</v>
          </cell>
          <cell r="H184">
            <v>0</v>
          </cell>
          <cell r="I184">
            <v>53197.779000000002</v>
          </cell>
          <cell r="J184">
            <v>1130.2710000000006</v>
          </cell>
          <cell r="K184">
            <v>56934.873</v>
          </cell>
          <cell r="L184">
            <v>1127.8600000000006</v>
          </cell>
          <cell r="M184">
            <v>97633.278000000006</v>
          </cell>
          <cell r="N184">
            <v>937.71300000000338</v>
          </cell>
          <cell r="O184">
            <v>12659.493</v>
          </cell>
          <cell r="P184">
            <v>1132.7380000000012</v>
          </cell>
          <cell r="Q184">
            <v>22969.423999999999</v>
          </cell>
          <cell r="R184">
            <v>0</v>
          </cell>
          <cell r="S184">
            <v>59833.546999999999</v>
          </cell>
          <cell r="T184">
            <v>938.44499999999971</v>
          </cell>
          <cell r="U184">
            <v>5267.027</v>
          </cell>
        </row>
        <row r="185">
          <cell r="E185">
            <v>42541</v>
          </cell>
          <cell r="F185" t="str">
            <v>24:00</v>
          </cell>
          <cell r="G185">
            <v>40878.565000000002</v>
          </cell>
          <cell r="H185">
            <v>0</v>
          </cell>
          <cell r="I185">
            <v>54159.008999999998</v>
          </cell>
          <cell r="J185">
            <v>961.22999999999593</v>
          </cell>
          <cell r="K185">
            <v>57879.76</v>
          </cell>
          <cell r="L185">
            <v>944.88700000000244</v>
          </cell>
          <cell r="M185">
            <v>97633.278000000006</v>
          </cell>
          <cell r="N185">
            <v>0</v>
          </cell>
          <cell r="O185">
            <v>13597.349</v>
          </cell>
          <cell r="P185">
            <v>937.85599999999977</v>
          </cell>
          <cell r="Q185">
            <v>22969.423999999999</v>
          </cell>
          <cell r="R185">
            <v>0</v>
          </cell>
          <cell r="S185">
            <v>60646.474999999999</v>
          </cell>
          <cell r="T185">
            <v>812.92799999999988</v>
          </cell>
          <cell r="U185">
            <v>3656.9009999999998</v>
          </cell>
        </row>
        <row r="186">
          <cell r="E186">
            <v>42542</v>
          </cell>
          <cell r="F186" t="str">
            <v>24:00</v>
          </cell>
          <cell r="G186">
            <v>40878.565000000002</v>
          </cell>
          <cell r="H186">
            <v>0</v>
          </cell>
          <cell r="I186">
            <v>55241.934000000001</v>
          </cell>
          <cell r="J186">
            <v>1082.9250000000029</v>
          </cell>
          <cell r="K186">
            <v>58948.563999999998</v>
          </cell>
          <cell r="L186">
            <v>1068.8039999999964</v>
          </cell>
          <cell r="M186">
            <v>97633.278000000006</v>
          </cell>
          <cell r="N186">
            <v>0</v>
          </cell>
          <cell r="O186">
            <v>14676.907999999999</v>
          </cell>
          <cell r="P186">
            <v>1079.5589999999993</v>
          </cell>
          <cell r="Q186">
            <v>22969.423999999999</v>
          </cell>
          <cell r="R186">
            <v>0</v>
          </cell>
          <cell r="S186">
            <v>61426.667999999998</v>
          </cell>
          <cell r="T186">
            <v>780.1929999999993</v>
          </cell>
          <cell r="U186">
            <v>4011.4810000000002</v>
          </cell>
        </row>
        <row r="187">
          <cell r="E187">
            <v>42543</v>
          </cell>
          <cell r="F187" t="str">
            <v>24:00</v>
          </cell>
          <cell r="G187">
            <v>40878.565000000002</v>
          </cell>
          <cell r="H187">
            <v>0</v>
          </cell>
          <cell r="I187">
            <v>56373.614000000001</v>
          </cell>
          <cell r="J187">
            <v>1131.6800000000003</v>
          </cell>
          <cell r="K187">
            <v>60072.139000000003</v>
          </cell>
          <cell r="L187">
            <v>1123.5750000000044</v>
          </cell>
          <cell r="M187">
            <v>97633.278000000006</v>
          </cell>
          <cell r="N187">
            <v>0</v>
          </cell>
          <cell r="O187">
            <v>15804.125</v>
          </cell>
          <cell r="P187">
            <v>1127.2170000000006</v>
          </cell>
          <cell r="Q187">
            <v>22969.423999999999</v>
          </cell>
          <cell r="R187">
            <v>0</v>
          </cell>
          <cell r="S187">
            <v>62201.760000000002</v>
          </cell>
          <cell r="T187">
            <v>775.09200000000419</v>
          </cell>
          <cell r="U187">
            <v>4157.5640000000003</v>
          </cell>
        </row>
        <row r="188">
          <cell r="E188">
            <v>42544</v>
          </cell>
          <cell r="F188" t="str">
            <v>24:00</v>
          </cell>
          <cell r="G188">
            <v>40878.565000000002</v>
          </cell>
          <cell r="H188">
            <v>0</v>
          </cell>
          <cell r="I188">
            <v>57385.392999999996</v>
          </cell>
          <cell r="J188">
            <v>1011.778999999995</v>
          </cell>
          <cell r="K188">
            <v>61076.046000000002</v>
          </cell>
          <cell r="L188">
            <v>1003.9069999999992</v>
          </cell>
          <cell r="M188">
            <v>97633.278000000006</v>
          </cell>
          <cell r="N188">
            <v>0</v>
          </cell>
          <cell r="O188">
            <v>16813.743999999999</v>
          </cell>
          <cell r="P188">
            <v>1009.6189999999988</v>
          </cell>
          <cell r="Q188">
            <v>22969.423999999999</v>
          </cell>
          <cell r="R188">
            <v>0</v>
          </cell>
          <cell r="S188">
            <v>62923.997000000003</v>
          </cell>
          <cell r="T188">
            <v>722.23700000000099</v>
          </cell>
          <cell r="U188">
            <v>3747.5419999999999</v>
          </cell>
        </row>
        <row r="189">
          <cell r="E189">
            <v>42545</v>
          </cell>
          <cell r="F189" t="str">
            <v>24:00</v>
          </cell>
          <cell r="G189">
            <v>40878.565000000002</v>
          </cell>
          <cell r="H189">
            <v>0</v>
          </cell>
          <cell r="I189">
            <v>58293.298000000003</v>
          </cell>
          <cell r="J189">
            <v>907.90500000000611</v>
          </cell>
          <cell r="K189">
            <v>61971.252999999997</v>
          </cell>
          <cell r="L189">
            <v>895.20699999999488</v>
          </cell>
          <cell r="M189">
            <v>97633.278000000006</v>
          </cell>
          <cell r="N189">
            <v>0</v>
          </cell>
          <cell r="O189">
            <v>17706.875</v>
          </cell>
          <cell r="P189">
            <v>893.13100000000122</v>
          </cell>
          <cell r="Q189">
            <v>22969.423999999999</v>
          </cell>
          <cell r="R189">
            <v>0</v>
          </cell>
          <cell r="S189">
            <v>63657.29</v>
          </cell>
          <cell r="T189">
            <v>733.29299999999785</v>
          </cell>
          <cell r="U189">
            <v>3429.5360000000001</v>
          </cell>
        </row>
        <row r="190">
          <cell r="E190">
            <v>42546</v>
          </cell>
          <cell r="F190" t="str">
            <v>24:00</v>
          </cell>
          <cell r="G190">
            <v>40878.565000000002</v>
          </cell>
          <cell r="H190">
            <v>0</v>
          </cell>
          <cell r="I190">
            <v>59683.07</v>
          </cell>
          <cell r="J190">
            <v>1389.7719999999972</v>
          </cell>
          <cell r="K190">
            <v>63356.286</v>
          </cell>
          <cell r="L190">
            <v>1385.0330000000031</v>
          </cell>
          <cell r="M190">
            <v>97633.278000000006</v>
          </cell>
          <cell r="N190">
            <v>0</v>
          </cell>
          <cell r="O190">
            <v>19099.108</v>
          </cell>
          <cell r="P190">
            <v>1392.2330000000002</v>
          </cell>
          <cell r="Q190">
            <v>23374.333999999999</v>
          </cell>
          <cell r="R190">
            <v>404.90999999999985</v>
          </cell>
          <cell r="S190">
            <v>64736.252</v>
          </cell>
          <cell r="T190">
            <v>1078.9619999999995</v>
          </cell>
          <cell r="U190">
            <v>5650.91</v>
          </cell>
        </row>
        <row r="191">
          <cell r="E191">
            <v>42547</v>
          </cell>
          <cell r="F191" t="str">
            <v>24:00</v>
          </cell>
          <cell r="G191">
            <v>40878.565000000002</v>
          </cell>
          <cell r="H191">
            <v>0</v>
          </cell>
          <cell r="I191">
            <v>60996.01</v>
          </cell>
          <cell r="J191">
            <v>1312.9400000000023</v>
          </cell>
          <cell r="K191">
            <v>64665.889000000003</v>
          </cell>
          <cell r="L191">
            <v>1309.6030000000028</v>
          </cell>
          <cell r="M191">
            <v>98306.645999999993</v>
          </cell>
          <cell r="N191">
            <v>673.36799999998766</v>
          </cell>
          <cell r="O191">
            <v>20417.843000000001</v>
          </cell>
          <cell r="P191">
            <v>1318.7350000000006</v>
          </cell>
          <cell r="Q191">
            <v>23719.786</v>
          </cell>
          <cell r="R191">
            <v>345.45200000000114</v>
          </cell>
          <cell r="S191">
            <v>65867.64</v>
          </cell>
          <cell r="T191">
            <v>1131.387999999999</v>
          </cell>
          <cell r="U191">
            <v>6091.4859999999999</v>
          </cell>
        </row>
        <row r="192">
          <cell r="E192">
            <v>42548</v>
          </cell>
          <cell r="F192" t="str">
            <v>24:00</v>
          </cell>
          <cell r="G192">
            <v>41421.567999999999</v>
          </cell>
          <cell r="H192">
            <v>543.00299999999697</v>
          </cell>
          <cell r="I192">
            <v>61648.945</v>
          </cell>
          <cell r="J192">
            <v>652.93499999999767</v>
          </cell>
          <cell r="K192">
            <v>66003.956000000006</v>
          </cell>
          <cell r="L192">
            <v>1338.0670000000027</v>
          </cell>
          <cell r="M192">
            <v>99638.629000000001</v>
          </cell>
          <cell r="N192">
            <v>1331.9830000000075</v>
          </cell>
          <cell r="O192">
            <v>21761.071</v>
          </cell>
          <cell r="P192">
            <v>1343.2279999999992</v>
          </cell>
          <cell r="Q192">
            <v>24253.53</v>
          </cell>
          <cell r="R192">
            <v>533.74399999999878</v>
          </cell>
          <cell r="S192">
            <v>66973.744000000006</v>
          </cell>
          <cell r="T192">
            <v>1106.1040000000066</v>
          </cell>
          <cell r="U192">
            <v>6849.0640000000003</v>
          </cell>
        </row>
        <row r="193">
          <cell r="E193">
            <v>42549</v>
          </cell>
          <cell r="F193" t="str">
            <v>24:00</v>
          </cell>
          <cell r="G193">
            <v>42479.065000000002</v>
          </cell>
          <cell r="H193">
            <v>1057.497000000003</v>
          </cell>
          <cell r="I193">
            <v>61648.945</v>
          </cell>
          <cell r="J193">
            <v>0</v>
          </cell>
          <cell r="K193">
            <v>67184.910999999993</v>
          </cell>
          <cell r="L193">
            <v>1180.9549999999872</v>
          </cell>
          <cell r="M193">
            <v>808.97199999999998</v>
          </cell>
          <cell r="N193">
            <v>1170.3429999999935</v>
          </cell>
          <cell r="O193">
            <v>22938.303</v>
          </cell>
          <cell r="P193">
            <v>1177.232</v>
          </cell>
          <cell r="Q193">
            <v>24991.519</v>
          </cell>
          <cell r="R193">
            <v>737.9890000000014</v>
          </cell>
          <cell r="S193">
            <v>68015.08</v>
          </cell>
          <cell r="T193">
            <v>1041.3359999999957</v>
          </cell>
          <cell r="U193">
            <v>6365.3519999999999</v>
          </cell>
        </row>
        <row r="194">
          <cell r="E194">
            <v>42550</v>
          </cell>
          <cell r="F194" t="str">
            <v>24:00</v>
          </cell>
          <cell r="G194">
            <v>43562.093000000001</v>
          </cell>
          <cell r="H194">
            <v>1083.0279999999984</v>
          </cell>
          <cell r="I194">
            <v>61648.945</v>
          </cell>
          <cell r="J194">
            <v>0</v>
          </cell>
          <cell r="K194">
            <v>68438.8</v>
          </cell>
          <cell r="L194">
            <v>1253.8890000000101</v>
          </cell>
          <cell r="M194">
            <v>2061.7240000000002</v>
          </cell>
          <cell r="N194">
            <v>1252.7520000000002</v>
          </cell>
          <cell r="O194">
            <v>24189.501</v>
          </cell>
          <cell r="P194">
            <v>1251.1980000000003</v>
          </cell>
          <cell r="Q194">
            <v>25560.12</v>
          </cell>
          <cell r="R194">
            <v>568.60099999999875</v>
          </cell>
          <cell r="S194">
            <v>69050.096999999994</v>
          </cell>
          <cell r="T194">
            <v>1035.0169999999925</v>
          </cell>
          <cell r="U194">
            <v>6444.4849999999997</v>
          </cell>
        </row>
        <row r="195">
          <cell r="E195">
            <v>42551</v>
          </cell>
          <cell r="F195" t="str">
            <v>24:00</v>
          </cell>
          <cell r="G195" t="str">
            <v/>
          </cell>
          <cell r="H195" t="str">
            <v/>
          </cell>
          <cell r="I195" t="str">
            <v/>
          </cell>
          <cell r="J195" t="str">
            <v/>
          </cell>
          <cell r="K195" t="str">
            <v/>
          </cell>
          <cell r="L195" t="str">
            <v/>
          </cell>
          <cell r="M195" t="str">
            <v/>
          </cell>
          <cell r="N195" t="str">
            <v/>
          </cell>
          <cell r="O195" t="str">
            <v/>
          </cell>
          <cell r="P195" t="str">
            <v/>
          </cell>
          <cell r="Q195" t="str">
            <v/>
          </cell>
          <cell r="R195" t="str">
            <v/>
          </cell>
          <cell r="S195" t="str">
            <v/>
          </cell>
          <cell r="T195" t="str">
            <v/>
          </cell>
          <cell r="U195" t="str">
            <v/>
          </cell>
        </row>
        <row r="196">
          <cell r="E196">
            <v>42552</v>
          </cell>
          <cell r="F196" t="str">
            <v>24:00</v>
          </cell>
          <cell r="G196" t="str">
            <v/>
          </cell>
          <cell r="H196" t="str">
            <v/>
          </cell>
          <cell r="I196" t="str">
            <v/>
          </cell>
          <cell r="J196" t="str">
            <v/>
          </cell>
          <cell r="K196" t="str">
            <v/>
          </cell>
          <cell r="L196" t="str">
            <v/>
          </cell>
          <cell r="M196" t="str">
            <v/>
          </cell>
          <cell r="N196" t="str">
            <v/>
          </cell>
          <cell r="O196" t="str">
            <v/>
          </cell>
          <cell r="P196" t="str">
            <v/>
          </cell>
          <cell r="Q196" t="str">
            <v/>
          </cell>
          <cell r="R196" t="str">
            <v/>
          </cell>
          <cell r="S196" t="str">
            <v/>
          </cell>
          <cell r="T196" t="str">
            <v/>
          </cell>
          <cell r="U196" t="str">
            <v/>
          </cell>
        </row>
        <row r="197">
          <cell r="E197">
            <v>42553</v>
          </cell>
          <cell r="F197" t="str">
            <v>24:00</v>
          </cell>
          <cell r="G197" t="str">
            <v/>
          </cell>
          <cell r="H197" t="str">
            <v/>
          </cell>
          <cell r="I197" t="str">
            <v/>
          </cell>
          <cell r="J197" t="str">
            <v/>
          </cell>
          <cell r="K197" t="str">
            <v/>
          </cell>
          <cell r="L197" t="str">
            <v/>
          </cell>
          <cell r="M197" t="str">
            <v/>
          </cell>
          <cell r="N197" t="str">
            <v/>
          </cell>
          <cell r="O197" t="str">
            <v/>
          </cell>
          <cell r="P197" t="str">
            <v/>
          </cell>
          <cell r="Q197" t="str">
            <v/>
          </cell>
          <cell r="R197" t="str">
            <v/>
          </cell>
          <cell r="S197" t="str">
            <v/>
          </cell>
          <cell r="T197" t="str">
            <v/>
          </cell>
          <cell r="U197" t="str">
            <v/>
          </cell>
        </row>
        <row r="198">
          <cell r="E198">
            <v>42554</v>
          </cell>
          <cell r="F198" t="str">
            <v>24:00</v>
          </cell>
          <cell r="G198" t="str">
            <v/>
          </cell>
          <cell r="H198" t="str">
            <v/>
          </cell>
          <cell r="I198" t="str">
            <v/>
          </cell>
          <cell r="J198" t="str">
            <v/>
          </cell>
          <cell r="K198" t="str">
            <v/>
          </cell>
          <cell r="L198" t="str">
            <v/>
          </cell>
          <cell r="M198" t="str">
            <v/>
          </cell>
          <cell r="N198" t="str">
            <v/>
          </cell>
          <cell r="O198" t="str">
            <v/>
          </cell>
          <cell r="P198" t="str">
            <v/>
          </cell>
          <cell r="Q198" t="str">
            <v/>
          </cell>
          <cell r="R198" t="str">
            <v/>
          </cell>
          <cell r="S198" t="str">
            <v/>
          </cell>
          <cell r="T198" t="str">
            <v/>
          </cell>
          <cell r="U198" t="str">
            <v/>
          </cell>
        </row>
        <row r="199">
          <cell r="E199">
            <v>42555</v>
          </cell>
          <cell r="F199" t="str">
            <v>24:00</v>
          </cell>
          <cell r="G199" t="str">
            <v/>
          </cell>
          <cell r="H199" t="str">
            <v/>
          </cell>
          <cell r="I199" t="str">
            <v/>
          </cell>
          <cell r="J199" t="str">
            <v/>
          </cell>
          <cell r="K199" t="str">
            <v/>
          </cell>
          <cell r="L199" t="str">
            <v/>
          </cell>
          <cell r="M199" t="str">
            <v/>
          </cell>
          <cell r="N199" t="str">
            <v/>
          </cell>
          <cell r="O199" t="str">
            <v/>
          </cell>
          <cell r="P199" t="str">
            <v/>
          </cell>
          <cell r="Q199" t="str">
            <v/>
          </cell>
          <cell r="R199" t="str">
            <v/>
          </cell>
          <cell r="S199" t="str">
            <v/>
          </cell>
          <cell r="T199" t="str">
            <v/>
          </cell>
          <cell r="U199" t="str">
            <v/>
          </cell>
        </row>
        <row r="200">
          <cell r="E200">
            <v>42556</v>
          </cell>
          <cell r="F200" t="str">
            <v>24:00</v>
          </cell>
          <cell r="G200" t="str">
            <v/>
          </cell>
          <cell r="H200" t="str">
            <v/>
          </cell>
          <cell r="I200" t="str">
            <v/>
          </cell>
          <cell r="J200" t="str">
            <v/>
          </cell>
          <cell r="K200" t="str">
            <v/>
          </cell>
          <cell r="L200" t="str">
            <v/>
          </cell>
          <cell r="M200" t="str">
            <v/>
          </cell>
          <cell r="N200" t="str">
            <v/>
          </cell>
          <cell r="O200" t="str">
            <v/>
          </cell>
          <cell r="P200" t="str">
            <v/>
          </cell>
          <cell r="Q200" t="str">
            <v/>
          </cell>
          <cell r="R200" t="str">
            <v/>
          </cell>
          <cell r="S200" t="str">
            <v/>
          </cell>
          <cell r="T200" t="str">
            <v/>
          </cell>
          <cell r="U200" t="str">
            <v/>
          </cell>
        </row>
        <row r="201">
          <cell r="E201">
            <v>42557</v>
          </cell>
          <cell r="F201" t="str">
            <v>24:00</v>
          </cell>
          <cell r="G201" t="str">
            <v/>
          </cell>
          <cell r="H201" t="str">
            <v/>
          </cell>
          <cell r="I201" t="str">
            <v/>
          </cell>
          <cell r="J201" t="str">
            <v/>
          </cell>
          <cell r="K201" t="str">
            <v/>
          </cell>
          <cell r="L201" t="str">
            <v/>
          </cell>
          <cell r="M201" t="str">
            <v/>
          </cell>
          <cell r="N201" t="str">
            <v/>
          </cell>
          <cell r="O201" t="str">
            <v/>
          </cell>
          <cell r="P201" t="str">
            <v/>
          </cell>
          <cell r="Q201" t="str">
            <v/>
          </cell>
          <cell r="R201" t="str">
            <v/>
          </cell>
          <cell r="S201" t="str">
            <v/>
          </cell>
          <cell r="T201" t="str">
            <v/>
          </cell>
          <cell r="U201" t="str">
            <v/>
          </cell>
        </row>
        <row r="202">
          <cell r="E202">
            <v>42558</v>
          </cell>
          <cell r="F202" t="str">
            <v>24:00</v>
          </cell>
          <cell r="G202" t="str">
            <v/>
          </cell>
          <cell r="H202" t="str">
            <v/>
          </cell>
          <cell r="I202" t="str">
            <v/>
          </cell>
          <cell r="J202" t="str">
            <v/>
          </cell>
          <cell r="K202" t="str">
            <v/>
          </cell>
          <cell r="L202" t="str">
            <v/>
          </cell>
          <cell r="M202" t="str">
            <v/>
          </cell>
          <cell r="N202" t="str">
            <v/>
          </cell>
          <cell r="O202" t="str">
            <v/>
          </cell>
          <cell r="P202" t="str">
            <v/>
          </cell>
          <cell r="Q202" t="str">
            <v/>
          </cell>
          <cell r="R202" t="str">
            <v/>
          </cell>
          <cell r="S202" t="str">
            <v/>
          </cell>
          <cell r="T202" t="str">
            <v/>
          </cell>
          <cell r="U202" t="str">
            <v/>
          </cell>
        </row>
        <row r="203">
          <cell r="E203">
            <v>42559</v>
          </cell>
          <cell r="F203" t="str">
            <v>24:00</v>
          </cell>
          <cell r="G203" t="str">
            <v/>
          </cell>
          <cell r="H203" t="str">
            <v/>
          </cell>
          <cell r="I203" t="str">
            <v/>
          </cell>
          <cell r="J203" t="str">
            <v/>
          </cell>
          <cell r="K203" t="str">
            <v/>
          </cell>
          <cell r="L203" t="str">
            <v/>
          </cell>
          <cell r="M203" t="str">
            <v/>
          </cell>
          <cell r="N203" t="str">
            <v/>
          </cell>
          <cell r="O203" t="str">
            <v/>
          </cell>
          <cell r="P203" t="str">
            <v/>
          </cell>
          <cell r="Q203" t="str">
            <v/>
          </cell>
          <cell r="R203" t="str">
            <v/>
          </cell>
          <cell r="S203" t="str">
            <v/>
          </cell>
          <cell r="T203" t="str">
            <v/>
          </cell>
          <cell r="U203" t="str">
            <v/>
          </cell>
        </row>
        <row r="204">
          <cell r="E204">
            <v>42560</v>
          </cell>
          <cell r="F204" t="str">
            <v>24:00</v>
          </cell>
          <cell r="G204" t="str">
            <v/>
          </cell>
          <cell r="H204" t="str">
            <v/>
          </cell>
          <cell r="I204" t="str">
            <v/>
          </cell>
          <cell r="J204" t="str">
            <v/>
          </cell>
          <cell r="K204" t="str">
            <v/>
          </cell>
          <cell r="L204" t="str">
            <v/>
          </cell>
          <cell r="M204" t="str">
            <v/>
          </cell>
          <cell r="N204" t="str">
            <v/>
          </cell>
          <cell r="O204" t="str">
            <v/>
          </cell>
          <cell r="P204" t="str">
            <v/>
          </cell>
          <cell r="Q204" t="str">
            <v/>
          </cell>
          <cell r="R204" t="str">
            <v/>
          </cell>
          <cell r="S204" t="str">
            <v/>
          </cell>
          <cell r="T204" t="str">
            <v/>
          </cell>
          <cell r="U204" t="str">
            <v/>
          </cell>
        </row>
        <row r="205">
          <cell r="E205">
            <v>42561</v>
          </cell>
          <cell r="F205" t="str">
            <v>24:00</v>
          </cell>
          <cell r="G205" t="str">
            <v/>
          </cell>
          <cell r="H205" t="str">
            <v/>
          </cell>
          <cell r="I205" t="str">
            <v/>
          </cell>
          <cell r="J205" t="str">
            <v/>
          </cell>
          <cell r="K205" t="str">
            <v/>
          </cell>
          <cell r="L205" t="str">
            <v/>
          </cell>
          <cell r="M205" t="str">
            <v/>
          </cell>
          <cell r="N205" t="str">
            <v/>
          </cell>
          <cell r="O205" t="str">
            <v/>
          </cell>
          <cell r="P205" t="str">
            <v/>
          </cell>
          <cell r="Q205" t="str">
            <v/>
          </cell>
          <cell r="R205" t="str">
            <v/>
          </cell>
          <cell r="S205" t="str">
            <v/>
          </cell>
          <cell r="T205" t="str">
            <v/>
          </cell>
          <cell r="U205" t="str">
            <v/>
          </cell>
        </row>
        <row r="206">
          <cell r="E206">
            <v>42562</v>
          </cell>
          <cell r="F206" t="str">
            <v>24:00</v>
          </cell>
          <cell r="G206" t="str">
            <v/>
          </cell>
          <cell r="H206" t="str">
            <v/>
          </cell>
          <cell r="I206" t="str">
            <v/>
          </cell>
          <cell r="J206" t="str">
            <v/>
          </cell>
          <cell r="K206" t="str">
            <v/>
          </cell>
          <cell r="L206" t="str">
            <v/>
          </cell>
          <cell r="M206" t="str">
            <v/>
          </cell>
          <cell r="N206" t="str">
            <v/>
          </cell>
          <cell r="O206" t="str">
            <v/>
          </cell>
          <cell r="P206" t="str">
            <v/>
          </cell>
          <cell r="Q206" t="str">
            <v/>
          </cell>
          <cell r="R206" t="str">
            <v/>
          </cell>
          <cell r="S206" t="str">
            <v/>
          </cell>
          <cell r="T206" t="str">
            <v/>
          </cell>
          <cell r="U206" t="str">
            <v/>
          </cell>
        </row>
        <row r="207">
          <cell r="E207">
            <v>42563</v>
          </cell>
          <cell r="F207" t="str">
            <v>24:00</v>
          </cell>
          <cell r="G207" t="str">
            <v/>
          </cell>
          <cell r="H207" t="str">
            <v/>
          </cell>
          <cell r="I207" t="str">
            <v/>
          </cell>
          <cell r="J207" t="str">
            <v/>
          </cell>
          <cell r="K207" t="str">
            <v/>
          </cell>
          <cell r="L207" t="str">
            <v/>
          </cell>
          <cell r="M207" t="str">
            <v/>
          </cell>
          <cell r="N207" t="str">
            <v/>
          </cell>
          <cell r="O207" t="str">
            <v/>
          </cell>
          <cell r="P207" t="str">
            <v/>
          </cell>
          <cell r="Q207" t="str">
            <v/>
          </cell>
          <cell r="R207" t="str">
            <v/>
          </cell>
          <cell r="S207" t="str">
            <v/>
          </cell>
          <cell r="T207" t="str">
            <v/>
          </cell>
          <cell r="U207" t="str">
            <v/>
          </cell>
        </row>
        <row r="208">
          <cell r="E208">
            <v>42564</v>
          </cell>
          <cell r="F208" t="str">
            <v>24:00</v>
          </cell>
          <cell r="G208" t="str">
            <v/>
          </cell>
          <cell r="H208" t="str">
            <v/>
          </cell>
          <cell r="I208" t="str">
            <v/>
          </cell>
          <cell r="J208" t="str">
            <v/>
          </cell>
          <cell r="K208" t="str">
            <v/>
          </cell>
          <cell r="L208" t="str">
            <v/>
          </cell>
          <cell r="M208" t="str">
            <v/>
          </cell>
          <cell r="N208" t="str">
            <v/>
          </cell>
          <cell r="O208" t="str">
            <v/>
          </cell>
          <cell r="P208" t="str">
            <v/>
          </cell>
          <cell r="Q208" t="str">
            <v/>
          </cell>
          <cell r="R208" t="str">
            <v/>
          </cell>
          <cell r="S208" t="str">
            <v/>
          </cell>
          <cell r="T208" t="str">
            <v/>
          </cell>
          <cell r="U208" t="str">
            <v/>
          </cell>
        </row>
        <row r="209">
          <cell r="E209">
            <v>42565</v>
          </cell>
          <cell r="F209" t="str">
            <v>24:00</v>
          </cell>
          <cell r="G209" t="str">
            <v/>
          </cell>
          <cell r="H209" t="str">
            <v/>
          </cell>
          <cell r="I209" t="str">
            <v/>
          </cell>
          <cell r="J209" t="str">
            <v/>
          </cell>
          <cell r="K209" t="str">
            <v/>
          </cell>
          <cell r="L209" t="str">
            <v/>
          </cell>
          <cell r="M209" t="str">
            <v/>
          </cell>
          <cell r="N209" t="str">
            <v/>
          </cell>
          <cell r="O209" t="str">
            <v/>
          </cell>
          <cell r="P209" t="str">
            <v/>
          </cell>
          <cell r="Q209" t="str">
            <v/>
          </cell>
          <cell r="R209" t="str">
            <v/>
          </cell>
          <cell r="S209" t="str">
            <v/>
          </cell>
          <cell r="T209" t="str">
            <v/>
          </cell>
          <cell r="U209" t="str">
            <v/>
          </cell>
        </row>
        <row r="210">
          <cell r="E210">
            <v>42566</v>
          </cell>
          <cell r="F210" t="str">
            <v>24:00</v>
          </cell>
          <cell r="G210" t="str">
            <v/>
          </cell>
          <cell r="H210" t="str">
            <v/>
          </cell>
          <cell r="I210" t="str">
            <v/>
          </cell>
          <cell r="J210" t="str">
            <v/>
          </cell>
          <cell r="K210" t="str">
            <v/>
          </cell>
          <cell r="L210" t="str">
            <v/>
          </cell>
          <cell r="M210" t="str">
            <v/>
          </cell>
          <cell r="N210" t="str">
            <v/>
          </cell>
          <cell r="O210" t="str">
            <v/>
          </cell>
          <cell r="P210" t="str">
            <v/>
          </cell>
          <cell r="Q210" t="str">
            <v/>
          </cell>
          <cell r="R210" t="str">
            <v/>
          </cell>
          <cell r="S210" t="str">
            <v/>
          </cell>
          <cell r="T210" t="str">
            <v/>
          </cell>
          <cell r="U210" t="str">
            <v/>
          </cell>
        </row>
        <row r="211">
          <cell r="E211">
            <v>42567</v>
          </cell>
          <cell r="F211" t="str">
            <v>24:00</v>
          </cell>
          <cell r="G211" t="str">
            <v/>
          </cell>
          <cell r="H211" t="str">
            <v/>
          </cell>
          <cell r="I211" t="str">
            <v/>
          </cell>
          <cell r="J211" t="str">
            <v/>
          </cell>
          <cell r="K211" t="str">
            <v/>
          </cell>
          <cell r="L211" t="str">
            <v/>
          </cell>
          <cell r="M211" t="str">
            <v/>
          </cell>
          <cell r="N211" t="str">
            <v/>
          </cell>
          <cell r="O211" t="str">
            <v/>
          </cell>
          <cell r="P211" t="str">
            <v/>
          </cell>
          <cell r="Q211" t="str">
            <v/>
          </cell>
          <cell r="R211" t="str">
            <v/>
          </cell>
          <cell r="S211" t="str">
            <v/>
          </cell>
          <cell r="T211" t="str">
            <v/>
          </cell>
          <cell r="U211" t="str">
            <v/>
          </cell>
        </row>
        <row r="212">
          <cell r="E212">
            <v>42568</v>
          </cell>
          <cell r="F212" t="str">
            <v>24:00</v>
          </cell>
          <cell r="G212" t="str">
            <v/>
          </cell>
          <cell r="H212" t="str">
            <v/>
          </cell>
          <cell r="I212" t="str">
            <v/>
          </cell>
          <cell r="J212" t="str">
            <v/>
          </cell>
          <cell r="K212" t="str">
            <v/>
          </cell>
          <cell r="L212" t="str">
            <v/>
          </cell>
          <cell r="M212" t="str">
            <v/>
          </cell>
          <cell r="N212" t="str">
            <v/>
          </cell>
          <cell r="O212" t="str">
            <v/>
          </cell>
          <cell r="P212" t="str">
            <v/>
          </cell>
          <cell r="Q212" t="str">
            <v/>
          </cell>
          <cell r="R212" t="str">
            <v/>
          </cell>
          <cell r="S212" t="str">
            <v/>
          </cell>
          <cell r="T212" t="str">
            <v/>
          </cell>
          <cell r="U212" t="str">
            <v/>
          </cell>
        </row>
        <row r="213">
          <cell r="E213">
            <v>42569</v>
          </cell>
          <cell r="F213" t="str">
            <v>24:00</v>
          </cell>
          <cell r="G213" t="str">
            <v/>
          </cell>
          <cell r="H213" t="str">
            <v/>
          </cell>
          <cell r="I213" t="str">
            <v/>
          </cell>
          <cell r="J213" t="str">
            <v/>
          </cell>
          <cell r="K213" t="str">
            <v/>
          </cell>
          <cell r="L213" t="str">
            <v/>
          </cell>
          <cell r="M213" t="str">
            <v/>
          </cell>
          <cell r="N213" t="str">
            <v/>
          </cell>
          <cell r="O213" t="str">
            <v/>
          </cell>
          <cell r="P213" t="str">
            <v/>
          </cell>
          <cell r="Q213" t="str">
            <v/>
          </cell>
          <cell r="R213" t="str">
            <v/>
          </cell>
          <cell r="S213" t="str">
            <v/>
          </cell>
          <cell r="T213" t="str">
            <v/>
          </cell>
          <cell r="U213" t="str">
            <v/>
          </cell>
        </row>
        <row r="214">
          <cell r="E214">
            <v>42570</v>
          </cell>
          <cell r="F214" t="str">
            <v>24:00</v>
          </cell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  <cell r="K214" t="str">
            <v/>
          </cell>
          <cell r="L214" t="str">
            <v/>
          </cell>
          <cell r="M214" t="str">
            <v/>
          </cell>
          <cell r="N214" t="str">
            <v/>
          </cell>
          <cell r="O214" t="str">
            <v/>
          </cell>
          <cell r="P214" t="str">
            <v/>
          </cell>
          <cell r="Q214" t="str">
            <v/>
          </cell>
          <cell r="R214" t="str">
            <v/>
          </cell>
          <cell r="S214" t="str">
            <v/>
          </cell>
          <cell r="T214" t="str">
            <v/>
          </cell>
          <cell r="U214" t="str">
            <v/>
          </cell>
        </row>
        <row r="215">
          <cell r="E215">
            <v>42571</v>
          </cell>
          <cell r="F215" t="str">
            <v>24:00</v>
          </cell>
          <cell r="G215" t="str">
            <v/>
          </cell>
          <cell r="H215" t="str">
            <v/>
          </cell>
          <cell r="I215" t="str">
            <v/>
          </cell>
          <cell r="J215" t="str">
            <v/>
          </cell>
          <cell r="K215" t="str">
            <v/>
          </cell>
          <cell r="L215" t="str">
            <v/>
          </cell>
          <cell r="M215" t="str">
            <v/>
          </cell>
          <cell r="N215" t="str">
            <v/>
          </cell>
          <cell r="O215" t="str">
            <v/>
          </cell>
          <cell r="P215" t="str">
            <v/>
          </cell>
          <cell r="Q215" t="str">
            <v/>
          </cell>
          <cell r="R215" t="str">
            <v/>
          </cell>
          <cell r="S215" t="str">
            <v/>
          </cell>
          <cell r="T215" t="str">
            <v/>
          </cell>
          <cell r="U215" t="str">
            <v/>
          </cell>
        </row>
        <row r="216">
          <cell r="E216">
            <v>42572</v>
          </cell>
          <cell r="F216" t="str">
            <v>24:00</v>
          </cell>
          <cell r="G216" t="str">
            <v/>
          </cell>
          <cell r="H216" t="str">
            <v/>
          </cell>
          <cell r="I216" t="str">
            <v/>
          </cell>
          <cell r="J216" t="str">
            <v/>
          </cell>
          <cell r="K216" t="str">
            <v/>
          </cell>
          <cell r="L216" t="str">
            <v/>
          </cell>
          <cell r="M216" t="str">
            <v/>
          </cell>
          <cell r="N216" t="str">
            <v/>
          </cell>
          <cell r="O216" t="str">
            <v/>
          </cell>
          <cell r="P216" t="str">
            <v/>
          </cell>
          <cell r="Q216" t="str">
            <v/>
          </cell>
          <cell r="R216" t="str">
            <v/>
          </cell>
          <cell r="S216" t="str">
            <v/>
          </cell>
          <cell r="T216" t="str">
            <v/>
          </cell>
          <cell r="U216" t="str">
            <v/>
          </cell>
        </row>
        <row r="217">
          <cell r="E217">
            <v>42573</v>
          </cell>
          <cell r="F217" t="str">
            <v>24:00</v>
          </cell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  <cell r="K217" t="str">
            <v/>
          </cell>
          <cell r="L217" t="str">
            <v/>
          </cell>
          <cell r="M217" t="str">
            <v/>
          </cell>
          <cell r="N217" t="str">
            <v/>
          </cell>
          <cell r="O217" t="str">
            <v/>
          </cell>
          <cell r="P217" t="str">
            <v/>
          </cell>
          <cell r="Q217" t="str">
            <v/>
          </cell>
          <cell r="R217" t="str">
            <v/>
          </cell>
          <cell r="S217" t="str">
            <v/>
          </cell>
          <cell r="T217" t="str">
            <v/>
          </cell>
          <cell r="U217" t="str">
            <v/>
          </cell>
        </row>
        <row r="218">
          <cell r="E218">
            <v>42574</v>
          </cell>
          <cell r="F218" t="str">
            <v>24:00</v>
          </cell>
          <cell r="G218" t="str">
            <v/>
          </cell>
          <cell r="H218" t="str">
            <v/>
          </cell>
          <cell r="I218" t="str">
            <v/>
          </cell>
          <cell r="J218" t="str">
            <v/>
          </cell>
          <cell r="K218" t="str">
            <v/>
          </cell>
          <cell r="L218" t="str">
            <v/>
          </cell>
          <cell r="M218" t="str">
            <v/>
          </cell>
          <cell r="N218" t="str">
            <v/>
          </cell>
          <cell r="O218" t="str">
            <v/>
          </cell>
          <cell r="P218" t="str">
            <v/>
          </cell>
          <cell r="Q218" t="str">
            <v/>
          </cell>
          <cell r="R218" t="str">
            <v/>
          </cell>
          <cell r="S218" t="str">
            <v/>
          </cell>
          <cell r="T218" t="str">
            <v/>
          </cell>
          <cell r="U218" t="str">
            <v/>
          </cell>
        </row>
        <row r="219">
          <cell r="E219">
            <v>42575</v>
          </cell>
          <cell r="F219" t="str">
            <v>24:00</v>
          </cell>
          <cell r="G219" t="str">
            <v/>
          </cell>
          <cell r="H219" t="str">
            <v/>
          </cell>
          <cell r="I219" t="str">
            <v/>
          </cell>
          <cell r="J219" t="str">
            <v/>
          </cell>
          <cell r="K219" t="str">
            <v/>
          </cell>
          <cell r="L219" t="str">
            <v/>
          </cell>
          <cell r="M219" t="str">
            <v/>
          </cell>
          <cell r="N219" t="str">
            <v/>
          </cell>
          <cell r="O219" t="str">
            <v/>
          </cell>
          <cell r="P219" t="str">
            <v/>
          </cell>
          <cell r="Q219" t="str">
            <v/>
          </cell>
          <cell r="R219" t="str">
            <v/>
          </cell>
          <cell r="S219" t="str">
            <v/>
          </cell>
          <cell r="T219" t="str">
            <v/>
          </cell>
          <cell r="U219" t="str">
            <v/>
          </cell>
        </row>
        <row r="220">
          <cell r="E220">
            <v>42576</v>
          </cell>
          <cell r="F220" t="str">
            <v>24:00</v>
          </cell>
          <cell r="G220" t="str">
            <v/>
          </cell>
          <cell r="H220" t="str">
            <v/>
          </cell>
          <cell r="I220" t="str">
            <v/>
          </cell>
          <cell r="J220" t="str">
            <v/>
          </cell>
          <cell r="K220" t="str">
            <v/>
          </cell>
          <cell r="L220" t="str">
            <v/>
          </cell>
          <cell r="M220" t="str">
            <v/>
          </cell>
          <cell r="N220" t="str">
            <v/>
          </cell>
          <cell r="O220" t="str">
            <v/>
          </cell>
          <cell r="P220" t="str">
            <v/>
          </cell>
          <cell r="Q220" t="str">
            <v/>
          </cell>
          <cell r="R220" t="str">
            <v/>
          </cell>
          <cell r="S220" t="str">
            <v/>
          </cell>
          <cell r="T220" t="str">
            <v/>
          </cell>
          <cell r="U220" t="str">
            <v/>
          </cell>
        </row>
        <row r="221">
          <cell r="E221">
            <v>42577</v>
          </cell>
          <cell r="F221" t="str">
            <v>24:00</v>
          </cell>
          <cell r="G221" t="str">
            <v/>
          </cell>
          <cell r="H221" t="str">
            <v/>
          </cell>
          <cell r="I221" t="str">
            <v/>
          </cell>
          <cell r="J221" t="str">
            <v/>
          </cell>
          <cell r="K221" t="str">
            <v/>
          </cell>
          <cell r="L221" t="str">
            <v/>
          </cell>
          <cell r="M221" t="str">
            <v/>
          </cell>
          <cell r="N221" t="str">
            <v/>
          </cell>
          <cell r="O221" t="str">
            <v/>
          </cell>
          <cell r="P221" t="str">
            <v/>
          </cell>
          <cell r="Q221" t="str">
            <v/>
          </cell>
          <cell r="R221" t="str">
            <v/>
          </cell>
          <cell r="S221" t="str">
            <v/>
          </cell>
          <cell r="T221" t="str">
            <v/>
          </cell>
          <cell r="U221" t="str">
            <v/>
          </cell>
        </row>
        <row r="222">
          <cell r="E222">
            <v>42578</v>
          </cell>
          <cell r="F222" t="str">
            <v>24:00</v>
          </cell>
          <cell r="G222" t="str">
            <v/>
          </cell>
          <cell r="H222" t="str">
            <v/>
          </cell>
          <cell r="I222" t="str">
            <v/>
          </cell>
          <cell r="J222" t="str">
            <v/>
          </cell>
          <cell r="K222" t="str">
            <v/>
          </cell>
          <cell r="L222" t="str">
            <v/>
          </cell>
          <cell r="M222" t="str">
            <v/>
          </cell>
          <cell r="N222" t="str">
            <v/>
          </cell>
          <cell r="O222" t="str">
            <v/>
          </cell>
          <cell r="P222" t="str">
            <v/>
          </cell>
          <cell r="Q222" t="str">
            <v/>
          </cell>
          <cell r="R222" t="str">
            <v/>
          </cell>
          <cell r="S222" t="str">
            <v/>
          </cell>
          <cell r="T222" t="str">
            <v/>
          </cell>
          <cell r="U222" t="str">
            <v/>
          </cell>
        </row>
        <row r="223">
          <cell r="E223">
            <v>42579</v>
          </cell>
          <cell r="F223" t="str">
            <v>24:00</v>
          </cell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  <cell r="K223" t="str">
            <v/>
          </cell>
          <cell r="L223" t="str">
            <v/>
          </cell>
          <cell r="M223" t="str">
            <v/>
          </cell>
          <cell r="N223" t="str">
            <v/>
          </cell>
          <cell r="O223" t="str">
            <v/>
          </cell>
          <cell r="P223" t="str">
            <v/>
          </cell>
          <cell r="Q223" t="str">
            <v/>
          </cell>
          <cell r="R223" t="str">
            <v/>
          </cell>
          <cell r="S223" t="str">
            <v/>
          </cell>
          <cell r="T223" t="str">
            <v/>
          </cell>
          <cell r="U223" t="str">
            <v/>
          </cell>
        </row>
        <row r="224">
          <cell r="E224" t="str">
            <v/>
          </cell>
          <cell r="F224" t="str">
            <v/>
          </cell>
          <cell r="G224" t="str">
            <v/>
          </cell>
          <cell r="H224" t="str">
            <v/>
          </cell>
          <cell r="I224" t="str">
            <v/>
          </cell>
          <cell r="J224" t="str">
            <v/>
          </cell>
          <cell r="K224" t="str">
            <v/>
          </cell>
          <cell r="L224" t="str">
            <v/>
          </cell>
          <cell r="M224" t="str">
            <v/>
          </cell>
          <cell r="N224" t="str">
            <v/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  <cell r="S224" t="str">
            <v/>
          </cell>
          <cell r="T224" t="str">
            <v/>
          </cell>
          <cell r="U224" t="str">
            <v/>
          </cell>
        </row>
        <row r="225">
          <cell r="E225" t="str">
            <v/>
          </cell>
          <cell r="F225" t="str">
            <v/>
          </cell>
          <cell r="G225" t="str">
            <v/>
          </cell>
          <cell r="H225" t="str">
            <v/>
          </cell>
          <cell r="I225" t="str">
            <v/>
          </cell>
          <cell r="J225" t="str">
            <v/>
          </cell>
          <cell r="K225" t="str">
            <v/>
          </cell>
          <cell r="L225" t="str">
            <v/>
          </cell>
          <cell r="M225" t="str">
            <v/>
          </cell>
          <cell r="N225" t="str">
            <v/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  <cell r="S225" t="str">
            <v/>
          </cell>
          <cell r="T225" t="str">
            <v/>
          </cell>
          <cell r="U225" t="str">
            <v/>
          </cell>
        </row>
        <row r="226">
          <cell r="E226" t="str">
            <v/>
          </cell>
          <cell r="F226" t="str">
            <v/>
          </cell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  <cell r="K226" t="str">
            <v/>
          </cell>
          <cell r="L226" t="str">
            <v/>
          </cell>
          <cell r="M226" t="str">
            <v/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  <cell r="S226" t="str">
            <v/>
          </cell>
          <cell r="T226" t="str">
            <v/>
          </cell>
          <cell r="U226" t="str">
            <v/>
          </cell>
        </row>
        <row r="227">
          <cell r="E227" t="str">
            <v/>
          </cell>
          <cell r="F227" t="str">
            <v/>
          </cell>
          <cell r="G227" t="str">
            <v/>
          </cell>
          <cell r="H227" t="str">
            <v/>
          </cell>
          <cell r="I227" t="str">
            <v/>
          </cell>
          <cell r="J227" t="str">
            <v/>
          </cell>
          <cell r="K227" t="str">
            <v/>
          </cell>
          <cell r="L227" t="str">
            <v/>
          </cell>
          <cell r="M227" t="str">
            <v/>
          </cell>
          <cell r="N227" t="str">
            <v/>
          </cell>
          <cell r="O227" t="str">
            <v/>
          </cell>
          <cell r="P227" t="str">
            <v/>
          </cell>
          <cell r="Q227" t="str">
            <v/>
          </cell>
          <cell r="R227" t="str">
            <v/>
          </cell>
          <cell r="S227" t="str">
            <v/>
          </cell>
          <cell r="T227" t="str">
            <v/>
          </cell>
          <cell r="U227" t="str">
            <v/>
          </cell>
        </row>
        <row r="228">
          <cell r="E228" t="str">
            <v/>
          </cell>
          <cell r="F228" t="str">
            <v/>
          </cell>
          <cell r="G228" t="str">
            <v/>
          </cell>
          <cell r="H228" t="str">
            <v/>
          </cell>
          <cell r="I228" t="str">
            <v/>
          </cell>
          <cell r="J228" t="str">
            <v/>
          </cell>
          <cell r="K228" t="str">
            <v/>
          </cell>
          <cell r="L228" t="str">
            <v/>
          </cell>
          <cell r="M228" t="str">
            <v/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  <cell r="R228" t="str">
            <v/>
          </cell>
          <cell r="S228" t="str">
            <v/>
          </cell>
          <cell r="T228" t="str">
            <v/>
          </cell>
          <cell r="U228" t="str">
            <v/>
          </cell>
        </row>
        <row r="229">
          <cell r="E229" t="str">
            <v/>
          </cell>
          <cell r="F229" t="str">
            <v/>
          </cell>
          <cell r="G229" t="str">
            <v/>
          </cell>
          <cell r="H229" t="str">
            <v/>
          </cell>
          <cell r="I229" t="str">
            <v/>
          </cell>
          <cell r="J229" t="str">
            <v/>
          </cell>
          <cell r="K229" t="str">
            <v/>
          </cell>
          <cell r="L229" t="str">
            <v/>
          </cell>
          <cell r="M229" t="str">
            <v/>
          </cell>
          <cell r="N229" t="str">
            <v/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  <cell r="S229" t="str">
            <v/>
          </cell>
          <cell r="T229" t="str">
            <v/>
          </cell>
          <cell r="U229" t="str">
            <v/>
          </cell>
        </row>
        <row r="230">
          <cell r="E230" t="str">
            <v/>
          </cell>
          <cell r="F230" t="str">
            <v/>
          </cell>
          <cell r="G230" t="str">
            <v/>
          </cell>
          <cell r="H230" t="str">
            <v/>
          </cell>
          <cell r="I230" t="str">
            <v/>
          </cell>
          <cell r="J230" t="str">
            <v/>
          </cell>
          <cell r="K230" t="str">
            <v/>
          </cell>
          <cell r="L230" t="str">
            <v/>
          </cell>
          <cell r="M230" t="str">
            <v/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  <cell r="S230" t="str">
            <v/>
          </cell>
          <cell r="T230" t="str">
            <v/>
          </cell>
          <cell r="U230" t="str">
            <v/>
          </cell>
        </row>
        <row r="231">
          <cell r="E231" t="str">
            <v/>
          </cell>
          <cell r="F231" t="str">
            <v/>
          </cell>
          <cell r="G231" t="str">
            <v/>
          </cell>
          <cell r="H231" t="str">
            <v/>
          </cell>
          <cell r="I231" t="str">
            <v/>
          </cell>
          <cell r="J231" t="str">
            <v/>
          </cell>
          <cell r="K231" t="str">
            <v/>
          </cell>
          <cell r="L231" t="str">
            <v/>
          </cell>
          <cell r="M231" t="str">
            <v/>
          </cell>
          <cell r="N231" t="str">
            <v/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  <cell r="S231" t="str">
            <v/>
          </cell>
          <cell r="T231" t="str">
            <v/>
          </cell>
          <cell r="U231" t="str">
            <v/>
          </cell>
        </row>
        <row r="232">
          <cell r="E232" t="str">
            <v/>
          </cell>
          <cell r="F232" t="str">
            <v/>
          </cell>
          <cell r="G232" t="str">
            <v/>
          </cell>
          <cell r="H232" t="str">
            <v/>
          </cell>
          <cell r="I232" t="str">
            <v/>
          </cell>
          <cell r="J232" t="str">
            <v/>
          </cell>
          <cell r="K232" t="str">
            <v/>
          </cell>
          <cell r="L232" t="str">
            <v/>
          </cell>
          <cell r="M232" t="str">
            <v/>
          </cell>
          <cell r="N232" t="str">
            <v/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  <cell r="S232" t="str">
            <v/>
          </cell>
          <cell r="T232" t="str">
            <v/>
          </cell>
          <cell r="U232" t="str">
            <v/>
          </cell>
        </row>
        <row r="233">
          <cell r="E233" t="str">
            <v/>
          </cell>
          <cell r="F233" t="str">
            <v/>
          </cell>
          <cell r="G233" t="str">
            <v/>
          </cell>
          <cell r="H233" t="str">
            <v/>
          </cell>
          <cell r="I233" t="str">
            <v/>
          </cell>
          <cell r="J233" t="str">
            <v/>
          </cell>
          <cell r="K233" t="str">
            <v/>
          </cell>
          <cell r="L233" t="str">
            <v/>
          </cell>
          <cell r="M233" t="str">
            <v/>
          </cell>
          <cell r="N233" t="str">
            <v/>
          </cell>
          <cell r="O233" t="str">
            <v/>
          </cell>
          <cell r="P233" t="str">
            <v/>
          </cell>
          <cell r="Q233" t="str">
            <v/>
          </cell>
          <cell r="R233" t="str">
            <v/>
          </cell>
          <cell r="S233" t="str">
            <v/>
          </cell>
          <cell r="T233" t="str">
            <v/>
          </cell>
          <cell r="U233" t="str">
            <v/>
          </cell>
        </row>
        <row r="234">
          <cell r="E234" t="str">
            <v/>
          </cell>
          <cell r="F234" t="str">
            <v/>
          </cell>
          <cell r="G234" t="str">
            <v/>
          </cell>
          <cell r="H234" t="str">
            <v/>
          </cell>
          <cell r="I234" t="str">
            <v/>
          </cell>
          <cell r="J234" t="str">
            <v/>
          </cell>
          <cell r="K234" t="str">
            <v/>
          </cell>
          <cell r="L234" t="str">
            <v/>
          </cell>
          <cell r="M234" t="str">
            <v/>
          </cell>
          <cell r="N234" t="str">
            <v/>
          </cell>
          <cell r="O234" t="str">
            <v/>
          </cell>
          <cell r="P234" t="str">
            <v/>
          </cell>
          <cell r="Q234" t="str">
            <v/>
          </cell>
          <cell r="R234" t="str">
            <v/>
          </cell>
          <cell r="S234" t="str">
            <v/>
          </cell>
          <cell r="T234" t="str">
            <v/>
          </cell>
          <cell r="U234" t="str">
            <v/>
          </cell>
        </row>
        <row r="235">
          <cell r="E235" t="str">
            <v/>
          </cell>
          <cell r="F235" t="str">
            <v/>
          </cell>
          <cell r="G235" t="str">
            <v/>
          </cell>
          <cell r="H235" t="str">
            <v/>
          </cell>
          <cell r="I235" t="str">
            <v/>
          </cell>
          <cell r="J235" t="str">
            <v/>
          </cell>
          <cell r="K235" t="str">
            <v/>
          </cell>
          <cell r="L235" t="str">
            <v/>
          </cell>
          <cell r="M235" t="str">
            <v/>
          </cell>
          <cell r="N235" t="str">
            <v/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  <cell r="S235" t="str">
            <v/>
          </cell>
          <cell r="T235" t="str">
            <v/>
          </cell>
          <cell r="U235" t="str">
            <v/>
          </cell>
        </row>
        <row r="236">
          <cell r="E236" t="str">
            <v/>
          </cell>
          <cell r="F236" t="str">
            <v/>
          </cell>
          <cell r="G236" t="str">
            <v/>
          </cell>
          <cell r="H236" t="str">
            <v/>
          </cell>
          <cell r="I236" t="str">
            <v/>
          </cell>
          <cell r="J236" t="str">
            <v/>
          </cell>
          <cell r="K236" t="str">
            <v/>
          </cell>
          <cell r="L236" t="str">
            <v/>
          </cell>
          <cell r="M236" t="str">
            <v/>
          </cell>
          <cell r="N236" t="str">
            <v/>
          </cell>
          <cell r="O236" t="str">
            <v/>
          </cell>
          <cell r="P236" t="str">
            <v/>
          </cell>
          <cell r="Q236" t="str">
            <v/>
          </cell>
          <cell r="R236" t="str">
            <v/>
          </cell>
          <cell r="S236" t="str">
            <v/>
          </cell>
          <cell r="T236" t="str">
            <v/>
          </cell>
          <cell r="U236" t="str">
            <v/>
          </cell>
        </row>
        <row r="237">
          <cell r="E237" t="str">
            <v/>
          </cell>
          <cell r="F237" t="str">
            <v/>
          </cell>
          <cell r="G237" t="str">
            <v/>
          </cell>
          <cell r="H237" t="str">
            <v/>
          </cell>
          <cell r="I237" t="str">
            <v/>
          </cell>
          <cell r="J237" t="str">
            <v/>
          </cell>
          <cell r="K237" t="str">
            <v/>
          </cell>
          <cell r="L237" t="str">
            <v/>
          </cell>
          <cell r="M237" t="str">
            <v/>
          </cell>
          <cell r="N237" t="str">
            <v/>
          </cell>
          <cell r="O237" t="str">
            <v/>
          </cell>
          <cell r="P237" t="str">
            <v/>
          </cell>
          <cell r="Q237" t="str">
            <v/>
          </cell>
          <cell r="R237" t="str">
            <v/>
          </cell>
          <cell r="S237" t="str">
            <v/>
          </cell>
          <cell r="T237" t="str">
            <v/>
          </cell>
          <cell r="U237" t="str">
            <v/>
          </cell>
        </row>
        <row r="238">
          <cell r="E238" t="str">
            <v/>
          </cell>
          <cell r="F238" t="str">
            <v/>
          </cell>
          <cell r="G238" t="str">
            <v/>
          </cell>
          <cell r="H238" t="str">
            <v/>
          </cell>
          <cell r="I238" t="str">
            <v/>
          </cell>
          <cell r="J238" t="str">
            <v/>
          </cell>
          <cell r="K238" t="str">
            <v/>
          </cell>
          <cell r="L238" t="str">
            <v/>
          </cell>
          <cell r="M238" t="str">
            <v/>
          </cell>
          <cell r="N238" t="str">
            <v/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  <cell r="S238" t="str">
            <v/>
          </cell>
          <cell r="T238" t="str">
            <v/>
          </cell>
          <cell r="U238" t="str">
            <v/>
          </cell>
        </row>
        <row r="239">
          <cell r="E239" t="str">
            <v/>
          </cell>
          <cell r="F239" t="str">
            <v/>
          </cell>
          <cell r="G239" t="str">
            <v/>
          </cell>
          <cell r="H239" t="str">
            <v/>
          </cell>
          <cell r="I239" t="str">
            <v/>
          </cell>
          <cell r="J239" t="str">
            <v/>
          </cell>
          <cell r="K239" t="str">
            <v/>
          </cell>
          <cell r="L239" t="str">
            <v/>
          </cell>
          <cell r="M239" t="str">
            <v/>
          </cell>
          <cell r="N239" t="str">
            <v/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  <cell r="S239" t="str">
            <v/>
          </cell>
          <cell r="T239" t="str">
            <v/>
          </cell>
          <cell r="U239" t="str">
            <v/>
          </cell>
        </row>
        <row r="240">
          <cell r="E240" t="str">
            <v/>
          </cell>
          <cell r="F240" t="str">
            <v/>
          </cell>
          <cell r="G240" t="str">
            <v/>
          </cell>
          <cell r="H240" t="str">
            <v/>
          </cell>
          <cell r="I240" t="str">
            <v/>
          </cell>
          <cell r="J240" t="str">
            <v/>
          </cell>
          <cell r="K240" t="str">
            <v/>
          </cell>
          <cell r="L240" t="str">
            <v/>
          </cell>
          <cell r="M240" t="str">
            <v/>
          </cell>
          <cell r="N240" t="str">
            <v/>
          </cell>
          <cell r="O240" t="str">
            <v/>
          </cell>
          <cell r="P240" t="str">
            <v/>
          </cell>
          <cell r="Q240" t="str">
            <v/>
          </cell>
          <cell r="R240" t="str">
            <v/>
          </cell>
          <cell r="S240" t="str">
            <v/>
          </cell>
          <cell r="T240" t="str">
            <v/>
          </cell>
          <cell r="U240" t="str">
            <v/>
          </cell>
        </row>
        <row r="241">
          <cell r="E241" t="str">
            <v/>
          </cell>
          <cell r="F241" t="str">
            <v/>
          </cell>
          <cell r="G241" t="str">
            <v/>
          </cell>
          <cell r="H241" t="str">
            <v/>
          </cell>
          <cell r="I241" t="str">
            <v/>
          </cell>
          <cell r="J241" t="str">
            <v/>
          </cell>
          <cell r="K241" t="str">
            <v/>
          </cell>
          <cell r="L241" t="str">
            <v/>
          </cell>
          <cell r="M241" t="str">
            <v/>
          </cell>
          <cell r="N241" t="str">
            <v/>
          </cell>
          <cell r="O241" t="str">
            <v/>
          </cell>
          <cell r="P241" t="str">
            <v/>
          </cell>
          <cell r="Q241" t="str">
            <v/>
          </cell>
          <cell r="R241" t="str">
            <v/>
          </cell>
          <cell r="S241" t="str">
            <v/>
          </cell>
          <cell r="T241" t="str">
            <v/>
          </cell>
          <cell r="U241" t="str">
            <v/>
          </cell>
        </row>
        <row r="242">
          <cell r="E242" t="str">
            <v/>
          </cell>
          <cell r="F242" t="str">
            <v/>
          </cell>
          <cell r="G242" t="str">
            <v/>
          </cell>
          <cell r="H242" t="str">
            <v/>
          </cell>
          <cell r="I242" t="str">
            <v/>
          </cell>
          <cell r="J242" t="str">
            <v/>
          </cell>
          <cell r="K242" t="str">
            <v/>
          </cell>
          <cell r="L242" t="str">
            <v/>
          </cell>
          <cell r="M242" t="str">
            <v/>
          </cell>
          <cell r="N242" t="str">
            <v/>
          </cell>
          <cell r="O242" t="str">
            <v/>
          </cell>
          <cell r="P242" t="str">
            <v/>
          </cell>
          <cell r="Q242" t="str">
            <v/>
          </cell>
          <cell r="R242" t="str">
            <v/>
          </cell>
          <cell r="S242" t="str">
            <v/>
          </cell>
          <cell r="T242" t="str">
            <v/>
          </cell>
          <cell r="U242" t="str">
            <v/>
          </cell>
        </row>
        <row r="243">
          <cell r="E243" t="str">
            <v/>
          </cell>
          <cell r="F243" t="str">
            <v/>
          </cell>
          <cell r="G243" t="str">
            <v/>
          </cell>
          <cell r="H243" t="str">
            <v/>
          </cell>
          <cell r="I243" t="str">
            <v/>
          </cell>
          <cell r="J243" t="str">
            <v/>
          </cell>
          <cell r="K243" t="str">
            <v/>
          </cell>
          <cell r="L243" t="str">
            <v/>
          </cell>
          <cell r="M243" t="str">
            <v/>
          </cell>
          <cell r="N243" t="str">
            <v/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  <cell r="S243" t="str">
            <v/>
          </cell>
          <cell r="T243" t="str">
            <v/>
          </cell>
          <cell r="U243" t="str">
            <v/>
          </cell>
        </row>
        <row r="244">
          <cell r="E244" t="str">
            <v/>
          </cell>
          <cell r="F244" t="str">
            <v/>
          </cell>
          <cell r="G244" t="str">
            <v/>
          </cell>
          <cell r="H244" t="str">
            <v/>
          </cell>
          <cell r="I244" t="str">
            <v/>
          </cell>
          <cell r="J244" t="str">
            <v/>
          </cell>
          <cell r="K244" t="str">
            <v/>
          </cell>
          <cell r="L244" t="str">
            <v/>
          </cell>
          <cell r="M244" t="str">
            <v/>
          </cell>
          <cell r="N244" t="str">
            <v/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  <cell r="S244" t="str">
            <v/>
          </cell>
          <cell r="T244" t="str">
            <v/>
          </cell>
          <cell r="U244" t="str">
            <v/>
          </cell>
        </row>
        <row r="245">
          <cell r="E245" t="str">
            <v/>
          </cell>
          <cell r="F245" t="str">
            <v/>
          </cell>
          <cell r="G245" t="str">
            <v/>
          </cell>
          <cell r="H245" t="str">
            <v/>
          </cell>
          <cell r="I245" t="str">
            <v/>
          </cell>
          <cell r="J245" t="str">
            <v/>
          </cell>
          <cell r="K245" t="str">
            <v/>
          </cell>
          <cell r="L245" t="str">
            <v/>
          </cell>
          <cell r="M245" t="str">
            <v/>
          </cell>
          <cell r="N245" t="str">
            <v/>
          </cell>
          <cell r="O245" t="str">
            <v/>
          </cell>
          <cell r="P245" t="str">
            <v/>
          </cell>
          <cell r="Q245" t="str">
            <v/>
          </cell>
          <cell r="R245" t="str">
            <v/>
          </cell>
          <cell r="S245" t="str">
            <v/>
          </cell>
          <cell r="T245" t="str">
            <v/>
          </cell>
          <cell r="U245" t="str">
            <v/>
          </cell>
        </row>
        <row r="246">
          <cell r="E246" t="str">
            <v/>
          </cell>
          <cell r="F246" t="str">
            <v/>
          </cell>
          <cell r="G246" t="str">
            <v/>
          </cell>
          <cell r="H246" t="str">
            <v/>
          </cell>
          <cell r="I246" t="str">
            <v/>
          </cell>
          <cell r="J246" t="str">
            <v/>
          </cell>
          <cell r="K246" t="str">
            <v/>
          </cell>
          <cell r="L246" t="str">
            <v/>
          </cell>
          <cell r="M246" t="str">
            <v/>
          </cell>
          <cell r="N246" t="str">
            <v/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  <cell r="S246" t="str">
            <v/>
          </cell>
          <cell r="T246" t="str">
            <v/>
          </cell>
          <cell r="U246" t="str">
            <v/>
          </cell>
        </row>
        <row r="247">
          <cell r="E247" t="str">
            <v/>
          </cell>
          <cell r="F247" t="str">
            <v/>
          </cell>
          <cell r="G247" t="str">
            <v/>
          </cell>
          <cell r="H247" t="str">
            <v/>
          </cell>
          <cell r="I247" t="str">
            <v/>
          </cell>
          <cell r="J247" t="str">
            <v/>
          </cell>
          <cell r="K247" t="str">
            <v/>
          </cell>
          <cell r="L247" t="str">
            <v/>
          </cell>
          <cell r="M247" t="str">
            <v/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  <cell r="S247" t="str">
            <v/>
          </cell>
          <cell r="T247" t="str">
            <v/>
          </cell>
          <cell r="U247" t="str">
            <v/>
          </cell>
        </row>
        <row r="248">
          <cell r="E248" t="str">
            <v/>
          </cell>
          <cell r="F248" t="str">
            <v/>
          </cell>
          <cell r="G248" t="str">
            <v/>
          </cell>
          <cell r="H248" t="str">
            <v/>
          </cell>
          <cell r="I248" t="str">
            <v/>
          </cell>
          <cell r="J248" t="str">
            <v/>
          </cell>
          <cell r="K248" t="str">
            <v/>
          </cell>
          <cell r="L248" t="str">
            <v/>
          </cell>
          <cell r="M248" t="str">
            <v/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  <cell r="S248" t="str">
            <v/>
          </cell>
          <cell r="T248" t="str">
            <v/>
          </cell>
          <cell r="U248" t="str">
            <v/>
          </cell>
        </row>
        <row r="249">
          <cell r="E249" t="str">
            <v/>
          </cell>
          <cell r="F249" t="str">
            <v/>
          </cell>
          <cell r="G249" t="str">
            <v/>
          </cell>
          <cell r="H249" t="str">
            <v/>
          </cell>
          <cell r="I249" t="str">
            <v/>
          </cell>
          <cell r="J249" t="str">
            <v/>
          </cell>
          <cell r="K249" t="str">
            <v/>
          </cell>
          <cell r="L249" t="str">
            <v/>
          </cell>
          <cell r="M249" t="str">
            <v/>
          </cell>
          <cell r="N249" t="str">
            <v/>
          </cell>
          <cell r="O249" t="str">
            <v/>
          </cell>
          <cell r="P249" t="str">
            <v/>
          </cell>
          <cell r="Q249" t="str">
            <v/>
          </cell>
          <cell r="R249" t="str">
            <v/>
          </cell>
          <cell r="S249" t="str">
            <v/>
          </cell>
          <cell r="T249" t="str">
            <v/>
          </cell>
          <cell r="U249" t="str">
            <v/>
          </cell>
        </row>
        <row r="250">
          <cell r="E250" t="str">
            <v/>
          </cell>
          <cell r="F250" t="str">
            <v/>
          </cell>
          <cell r="G250" t="str">
            <v/>
          </cell>
          <cell r="H250" t="str">
            <v/>
          </cell>
          <cell r="I250" t="str">
            <v/>
          </cell>
          <cell r="J250" t="str">
            <v/>
          </cell>
          <cell r="K250" t="str">
            <v/>
          </cell>
          <cell r="L250" t="str">
            <v/>
          </cell>
          <cell r="M250" t="str">
            <v/>
          </cell>
          <cell r="N250" t="str">
            <v/>
          </cell>
          <cell r="O250" t="str">
            <v/>
          </cell>
          <cell r="P250" t="str">
            <v/>
          </cell>
          <cell r="Q250" t="str">
            <v/>
          </cell>
          <cell r="R250" t="str">
            <v/>
          </cell>
          <cell r="S250" t="str">
            <v/>
          </cell>
          <cell r="T250" t="str">
            <v/>
          </cell>
          <cell r="U250" t="str">
            <v/>
          </cell>
        </row>
        <row r="251">
          <cell r="E251" t="str">
            <v/>
          </cell>
          <cell r="F251" t="str">
            <v/>
          </cell>
          <cell r="G251" t="str">
            <v/>
          </cell>
          <cell r="H251" t="str">
            <v/>
          </cell>
          <cell r="I251" t="str">
            <v/>
          </cell>
          <cell r="J251" t="str">
            <v/>
          </cell>
          <cell r="K251" t="str">
            <v/>
          </cell>
          <cell r="L251" t="str">
            <v/>
          </cell>
          <cell r="M251" t="str">
            <v/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  <cell r="S251" t="str">
            <v/>
          </cell>
          <cell r="T251" t="str">
            <v/>
          </cell>
          <cell r="U251" t="str">
            <v/>
          </cell>
        </row>
        <row r="252">
          <cell r="E252" t="str">
            <v/>
          </cell>
          <cell r="F252" t="str">
            <v/>
          </cell>
          <cell r="G252" t="str">
            <v/>
          </cell>
          <cell r="H252" t="str">
            <v/>
          </cell>
          <cell r="I252" t="str">
            <v/>
          </cell>
          <cell r="J252" t="str">
            <v/>
          </cell>
          <cell r="K252" t="str">
            <v/>
          </cell>
          <cell r="L252" t="str">
            <v/>
          </cell>
          <cell r="M252" t="str">
            <v/>
          </cell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  <cell r="S252" t="str">
            <v/>
          </cell>
          <cell r="T252" t="str">
            <v/>
          </cell>
          <cell r="U252" t="str">
            <v/>
          </cell>
        </row>
        <row r="253">
          <cell r="E253" t="str">
            <v/>
          </cell>
          <cell r="F253" t="str">
            <v/>
          </cell>
          <cell r="G253" t="str">
            <v/>
          </cell>
          <cell r="H253" t="str">
            <v/>
          </cell>
          <cell r="I253" t="str">
            <v/>
          </cell>
          <cell r="J253" t="str">
            <v/>
          </cell>
          <cell r="K253" t="str">
            <v/>
          </cell>
          <cell r="L253" t="str">
            <v/>
          </cell>
          <cell r="M253" t="str">
            <v/>
          </cell>
          <cell r="N253" t="str">
            <v/>
          </cell>
          <cell r="O253" t="str">
            <v/>
          </cell>
          <cell r="P253" t="str">
            <v/>
          </cell>
          <cell r="Q253" t="str">
            <v/>
          </cell>
          <cell r="R253" t="str">
            <v/>
          </cell>
          <cell r="S253" t="str">
            <v/>
          </cell>
          <cell r="T253" t="str">
            <v/>
          </cell>
          <cell r="U253" t="str">
            <v/>
          </cell>
        </row>
        <row r="254">
          <cell r="E254" t="str">
            <v/>
          </cell>
          <cell r="F254" t="str">
            <v/>
          </cell>
          <cell r="G254" t="str">
            <v/>
          </cell>
          <cell r="H254" t="str">
            <v/>
          </cell>
          <cell r="I254" t="str">
            <v/>
          </cell>
          <cell r="J254" t="str">
            <v/>
          </cell>
          <cell r="K254" t="str">
            <v/>
          </cell>
          <cell r="L254" t="str">
            <v/>
          </cell>
          <cell r="M254" t="str">
            <v/>
          </cell>
          <cell r="N254" t="str">
            <v/>
          </cell>
          <cell r="O254" t="str">
            <v/>
          </cell>
          <cell r="P254" t="str">
            <v/>
          </cell>
          <cell r="Q254" t="str">
            <v/>
          </cell>
          <cell r="R254" t="str">
            <v/>
          </cell>
          <cell r="S254" t="str">
            <v/>
          </cell>
          <cell r="T254" t="str">
            <v/>
          </cell>
          <cell r="U254" t="str">
            <v/>
          </cell>
        </row>
        <row r="255">
          <cell r="E255" t="str">
            <v/>
          </cell>
          <cell r="F255" t="str">
            <v/>
          </cell>
          <cell r="G255" t="str">
            <v/>
          </cell>
          <cell r="H255" t="str">
            <v/>
          </cell>
          <cell r="I255" t="str">
            <v/>
          </cell>
          <cell r="J255" t="str">
            <v/>
          </cell>
          <cell r="K255" t="str">
            <v/>
          </cell>
          <cell r="L255" t="str">
            <v/>
          </cell>
          <cell r="M255" t="str">
            <v/>
          </cell>
          <cell r="N255" t="str">
            <v/>
          </cell>
          <cell r="O255" t="str">
            <v/>
          </cell>
          <cell r="P255" t="str">
            <v/>
          </cell>
          <cell r="Q255" t="str">
            <v/>
          </cell>
          <cell r="R255" t="str">
            <v/>
          </cell>
          <cell r="S255" t="str">
            <v/>
          </cell>
          <cell r="T255" t="str">
            <v/>
          </cell>
          <cell r="U255" t="str">
            <v/>
          </cell>
        </row>
        <row r="256">
          <cell r="E256" t="str">
            <v/>
          </cell>
          <cell r="F256" t="str">
            <v/>
          </cell>
          <cell r="G256" t="str">
            <v/>
          </cell>
          <cell r="H256" t="str">
            <v/>
          </cell>
          <cell r="I256" t="str">
            <v/>
          </cell>
          <cell r="J256" t="str">
            <v/>
          </cell>
          <cell r="K256" t="str">
            <v/>
          </cell>
          <cell r="L256" t="str">
            <v/>
          </cell>
          <cell r="M256" t="str">
            <v/>
          </cell>
          <cell r="N256" t="str">
            <v/>
          </cell>
          <cell r="O256" t="str">
            <v/>
          </cell>
          <cell r="P256" t="str">
            <v/>
          </cell>
          <cell r="Q256" t="str">
            <v/>
          </cell>
          <cell r="R256" t="str">
            <v/>
          </cell>
          <cell r="S256" t="str">
            <v/>
          </cell>
          <cell r="T256" t="str">
            <v/>
          </cell>
          <cell r="U256" t="str">
            <v/>
          </cell>
        </row>
        <row r="257">
          <cell r="E257" t="str">
            <v/>
          </cell>
          <cell r="F257" t="str">
            <v/>
          </cell>
          <cell r="G257" t="str">
            <v/>
          </cell>
          <cell r="H257" t="str">
            <v/>
          </cell>
          <cell r="I257" t="str">
            <v/>
          </cell>
          <cell r="J257" t="str">
            <v/>
          </cell>
          <cell r="K257" t="str">
            <v/>
          </cell>
          <cell r="L257" t="str">
            <v/>
          </cell>
          <cell r="M257" t="str">
            <v/>
          </cell>
          <cell r="N257" t="str">
            <v/>
          </cell>
          <cell r="O257" t="str">
            <v/>
          </cell>
          <cell r="P257" t="str">
            <v/>
          </cell>
          <cell r="Q257" t="str">
            <v/>
          </cell>
          <cell r="R257" t="str">
            <v/>
          </cell>
          <cell r="S257" t="str">
            <v/>
          </cell>
          <cell r="T257" t="str">
            <v/>
          </cell>
          <cell r="U257" t="str">
            <v/>
          </cell>
        </row>
        <row r="258">
          <cell r="E258" t="str">
            <v/>
          </cell>
          <cell r="F258" t="str">
            <v/>
          </cell>
          <cell r="G258" t="str">
            <v/>
          </cell>
          <cell r="H258" t="str">
            <v/>
          </cell>
          <cell r="I258" t="str">
            <v/>
          </cell>
          <cell r="J258" t="str">
            <v/>
          </cell>
          <cell r="K258" t="str">
            <v/>
          </cell>
          <cell r="L258" t="str">
            <v/>
          </cell>
          <cell r="M258" t="str">
            <v/>
          </cell>
          <cell r="N258" t="str">
            <v/>
          </cell>
          <cell r="O258" t="str">
            <v/>
          </cell>
          <cell r="P258" t="str">
            <v/>
          </cell>
          <cell r="Q258" t="str">
            <v/>
          </cell>
          <cell r="R258" t="str">
            <v/>
          </cell>
          <cell r="S258" t="str">
            <v/>
          </cell>
          <cell r="T258" t="str">
            <v/>
          </cell>
          <cell r="U258" t="str">
            <v/>
          </cell>
        </row>
        <row r="259">
          <cell r="E259" t="str">
            <v/>
          </cell>
          <cell r="F259" t="str">
            <v/>
          </cell>
          <cell r="G259" t="str">
            <v/>
          </cell>
          <cell r="H259" t="str">
            <v/>
          </cell>
          <cell r="I259" t="str">
            <v/>
          </cell>
          <cell r="J259" t="str">
            <v/>
          </cell>
          <cell r="K259" t="str">
            <v/>
          </cell>
          <cell r="L259" t="str">
            <v/>
          </cell>
          <cell r="M259" t="str">
            <v/>
          </cell>
          <cell r="N259" t="str">
            <v/>
          </cell>
          <cell r="O259" t="str">
            <v/>
          </cell>
          <cell r="P259" t="str">
            <v/>
          </cell>
          <cell r="Q259" t="str">
            <v/>
          </cell>
          <cell r="R259" t="str">
            <v/>
          </cell>
          <cell r="S259" t="str">
            <v/>
          </cell>
          <cell r="T259" t="str">
            <v/>
          </cell>
          <cell r="U259" t="str">
            <v/>
          </cell>
        </row>
        <row r="260">
          <cell r="E260" t="str">
            <v/>
          </cell>
          <cell r="F260" t="str">
            <v/>
          </cell>
          <cell r="G260" t="str">
            <v/>
          </cell>
          <cell r="H260" t="str">
            <v/>
          </cell>
          <cell r="I260" t="str">
            <v/>
          </cell>
          <cell r="J260" t="str">
            <v/>
          </cell>
          <cell r="K260" t="str">
            <v/>
          </cell>
          <cell r="L260" t="str">
            <v/>
          </cell>
          <cell r="M260" t="str">
            <v/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  <cell r="R260" t="str">
            <v/>
          </cell>
          <cell r="S260" t="str">
            <v/>
          </cell>
          <cell r="T260" t="str">
            <v/>
          </cell>
          <cell r="U260" t="str">
            <v/>
          </cell>
        </row>
        <row r="261">
          <cell r="E261" t="str">
            <v/>
          </cell>
          <cell r="F261" t="str">
            <v/>
          </cell>
          <cell r="G261" t="str">
            <v/>
          </cell>
          <cell r="H261" t="str">
            <v/>
          </cell>
          <cell r="I261" t="str">
            <v/>
          </cell>
          <cell r="J261" t="str">
            <v/>
          </cell>
          <cell r="K261" t="str">
            <v/>
          </cell>
          <cell r="L261" t="str">
            <v/>
          </cell>
          <cell r="M261" t="str">
            <v/>
          </cell>
          <cell r="N261" t="str">
            <v/>
          </cell>
          <cell r="O261" t="str">
            <v/>
          </cell>
          <cell r="P261" t="str">
            <v/>
          </cell>
          <cell r="Q261" t="str">
            <v/>
          </cell>
          <cell r="R261" t="str">
            <v/>
          </cell>
          <cell r="S261" t="str">
            <v/>
          </cell>
          <cell r="T261" t="str">
            <v/>
          </cell>
          <cell r="U261" t="str">
            <v/>
          </cell>
        </row>
        <row r="262">
          <cell r="E262" t="str">
            <v/>
          </cell>
          <cell r="F262" t="str">
            <v/>
          </cell>
          <cell r="G262" t="str">
            <v/>
          </cell>
          <cell r="H262" t="str">
            <v/>
          </cell>
          <cell r="I262" t="str">
            <v/>
          </cell>
          <cell r="J262" t="str">
            <v/>
          </cell>
          <cell r="K262" t="str">
            <v/>
          </cell>
          <cell r="L262" t="str">
            <v/>
          </cell>
          <cell r="M262" t="str">
            <v/>
          </cell>
          <cell r="N262" t="str">
            <v/>
          </cell>
          <cell r="O262" t="str">
            <v/>
          </cell>
          <cell r="P262" t="str">
            <v/>
          </cell>
          <cell r="Q262" t="str">
            <v/>
          </cell>
          <cell r="R262" t="str">
            <v/>
          </cell>
          <cell r="S262" t="str">
            <v/>
          </cell>
          <cell r="T262" t="str">
            <v/>
          </cell>
          <cell r="U262" t="str">
            <v/>
          </cell>
        </row>
        <row r="263">
          <cell r="E263" t="str">
            <v/>
          </cell>
          <cell r="F263" t="str">
            <v/>
          </cell>
          <cell r="G263" t="str">
            <v/>
          </cell>
          <cell r="H263" t="str">
            <v/>
          </cell>
          <cell r="I263" t="str">
            <v/>
          </cell>
          <cell r="J263" t="str">
            <v/>
          </cell>
          <cell r="K263" t="str">
            <v/>
          </cell>
          <cell r="L263" t="str">
            <v/>
          </cell>
          <cell r="M263" t="str">
            <v/>
          </cell>
          <cell r="N263" t="str">
            <v/>
          </cell>
          <cell r="O263" t="str">
            <v/>
          </cell>
          <cell r="P263" t="str">
            <v/>
          </cell>
          <cell r="Q263" t="str">
            <v/>
          </cell>
          <cell r="R263" t="str">
            <v/>
          </cell>
          <cell r="S263" t="str">
            <v/>
          </cell>
          <cell r="T263" t="str">
            <v/>
          </cell>
          <cell r="U263" t="str">
            <v/>
          </cell>
        </row>
        <row r="264">
          <cell r="E264" t="str">
            <v/>
          </cell>
          <cell r="F264" t="str">
            <v/>
          </cell>
          <cell r="G264" t="str">
            <v/>
          </cell>
          <cell r="H264" t="str">
            <v/>
          </cell>
          <cell r="I264" t="str">
            <v/>
          </cell>
          <cell r="J264" t="str">
            <v/>
          </cell>
          <cell r="K264" t="str">
            <v/>
          </cell>
          <cell r="L264" t="str">
            <v/>
          </cell>
          <cell r="M264" t="str">
            <v/>
          </cell>
          <cell r="N264" t="str">
            <v/>
          </cell>
          <cell r="O264" t="str">
            <v/>
          </cell>
          <cell r="P264" t="str">
            <v/>
          </cell>
          <cell r="Q264" t="str">
            <v/>
          </cell>
          <cell r="R264" t="str">
            <v/>
          </cell>
          <cell r="S264" t="str">
            <v/>
          </cell>
          <cell r="T264" t="str">
            <v/>
          </cell>
          <cell r="U264" t="str">
            <v/>
          </cell>
        </row>
        <row r="265">
          <cell r="E265" t="str">
            <v/>
          </cell>
          <cell r="F265" t="str">
            <v/>
          </cell>
          <cell r="G265" t="str">
            <v/>
          </cell>
          <cell r="H265" t="str">
            <v/>
          </cell>
          <cell r="I265" t="str">
            <v/>
          </cell>
          <cell r="J265" t="str">
            <v/>
          </cell>
          <cell r="K265" t="str">
            <v/>
          </cell>
          <cell r="L265" t="str">
            <v/>
          </cell>
          <cell r="M265" t="str">
            <v/>
          </cell>
          <cell r="N265" t="str">
            <v/>
          </cell>
          <cell r="O265" t="str">
            <v/>
          </cell>
          <cell r="P265" t="str">
            <v/>
          </cell>
          <cell r="Q265" t="str">
            <v/>
          </cell>
          <cell r="R265" t="str">
            <v/>
          </cell>
          <cell r="S265" t="str">
            <v/>
          </cell>
          <cell r="T265" t="str">
            <v/>
          </cell>
          <cell r="U265" t="str">
            <v/>
          </cell>
        </row>
        <row r="266">
          <cell r="E266" t="str">
            <v/>
          </cell>
          <cell r="F266" t="str">
            <v/>
          </cell>
          <cell r="G266" t="str">
            <v/>
          </cell>
          <cell r="H266" t="str">
            <v/>
          </cell>
          <cell r="I266" t="str">
            <v/>
          </cell>
          <cell r="J266" t="str">
            <v/>
          </cell>
          <cell r="K266" t="str">
            <v/>
          </cell>
          <cell r="L266" t="str">
            <v/>
          </cell>
          <cell r="M266" t="str">
            <v/>
          </cell>
          <cell r="N266" t="str">
            <v/>
          </cell>
          <cell r="O266" t="str">
            <v/>
          </cell>
          <cell r="P266" t="str">
            <v/>
          </cell>
          <cell r="Q266" t="str">
            <v/>
          </cell>
          <cell r="R266" t="str">
            <v/>
          </cell>
          <cell r="S266" t="str">
            <v/>
          </cell>
          <cell r="T266" t="str">
            <v/>
          </cell>
          <cell r="U266" t="str">
            <v/>
          </cell>
        </row>
        <row r="267">
          <cell r="E267" t="str">
            <v/>
          </cell>
          <cell r="F267" t="str">
            <v/>
          </cell>
          <cell r="G267" t="str">
            <v/>
          </cell>
          <cell r="H267" t="str">
            <v/>
          </cell>
          <cell r="I267" t="str">
            <v/>
          </cell>
          <cell r="J267" t="str">
            <v/>
          </cell>
          <cell r="K267" t="str">
            <v/>
          </cell>
          <cell r="L267" t="str">
            <v/>
          </cell>
          <cell r="M267" t="str">
            <v/>
          </cell>
          <cell r="N267" t="str">
            <v/>
          </cell>
          <cell r="O267" t="str">
            <v/>
          </cell>
          <cell r="P267" t="str">
            <v/>
          </cell>
          <cell r="Q267" t="str">
            <v/>
          </cell>
          <cell r="R267" t="str">
            <v/>
          </cell>
          <cell r="S267" t="str">
            <v/>
          </cell>
          <cell r="T267" t="str">
            <v/>
          </cell>
          <cell r="U267" t="str">
            <v/>
          </cell>
        </row>
        <row r="268">
          <cell r="E268" t="str">
            <v/>
          </cell>
          <cell r="F268" t="str">
            <v/>
          </cell>
          <cell r="G268" t="str">
            <v/>
          </cell>
          <cell r="H268" t="str">
            <v/>
          </cell>
          <cell r="I268" t="str">
            <v/>
          </cell>
          <cell r="J268" t="str">
            <v/>
          </cell>
          <cell r="K268" t="str">
            <v/>
          </cell>
          <cell r="L268" t="str">
            <v/>
          </cell>
          <cell r="M268" t="str">
            <v/>
          </cell>
          <cell r="N268" t="str">
            <v/>
          </cell>
          <cell r="O268" t="str">
            <v/>
          </cell>
          <cell r="P268" t="str">
            <v/>
          </cell>
          <cell r="Q268" t="str">
            <v/>
          </cell>
          <cell r="R268" t="str">
            <v/>
          </cell>
          <cell r="S268" t="str">
            <v/>
          </cell>
          <cell r="T268" t="str">
            <v/>
          </cell>
          <cell r="U268" t="str">
            <v/>
          </cell>
        </row>
        <row r="269">
          <cell r="E269" t="str">
            <v/>
          </cell>
          <cell r="F269" t="str">
            <v/>
          </cell>
          <cell r="G269" t="str">
            <v/>
          </cell>
          <cell r="H269" t="str">
            <v/>
          </cell>
          <cell r="I269" t="str">
            <v/>
          </cell>
          <cell r="J269" t="str">
            <v/>
          </cell>
          <cell r="K269" t="str">
            <v/>
          </cell>
          <cell r="L269" t="str">
            <v/>
          </cell>
          <cell r="M269" t="str">
            <v/>
          </cell>
          <cell r="N269" t="str">
            <v/>
          </cell>
          <cell r="O269" t="str">
            <v/>
          </cell>
          <cell r="P269" t="str">
            <v/>
          </cell>
          <cell r="Q269" t="str">
            <v/>
          </cell>
          <cell r="R269" t="str">
            <v/>
          </cell>
          <cell r="S269" t="str">
            <v/>
          </cell>
          <cell r="T269" t="str">
            <v/>
          </cell>
          <cell r="U269" t="str">
            <v/>
          </cell>
        </row>
        <row r="270">
          <cell r="E270" t="str">
            <v/>
          </cell>
          <cell r="F270" t="str">
            <v/>
          </cell>
          <cell r="G270" t="str">
            <v/>
          </cell>
          <cell r="H270" t="str">
            <v/>
          </cell>
          <cell r="I270" t="str">
            <v/>
          </cell>
          <cell r="J270" t="str">
            <v/>
          </cell>
          <cell r="K270" t="str">
            <v/>
          </cell>
          <cell r="L270" t="str">
            <v/>
          </cell>
          <cell r="M270" t="str">
            <v/>
          </cell>
          <cell r="N270" t="str">
            <v/>
          </cell>
          <cell r="O270" t="str">
            <v/>
          </cell>
          <cell r="P270" t="str">
            <v/>
          </cell>
          <cell r="Q270" t="str">
            <v/>
          </cell>
          <cell r="R270" t="str">
            <v/>
          </cell>
          <cell r="S270" t="str">
            <v/>
          </cell>
          <cell r="T270" t="str">
            <v/>
          </cell>
          <cell r="U270" t="str">
            <v/>
          </cell>
        </row>
        <row r="271">
          <cell r="E271" t="str">
            <v/>
          </cell>
          <cell r="F271" t="str">
            <v/>
          </cell>
          <cell r="G271" t="str">
            <v/>
          </cell>
          <cell r="H271" t="str">
            <v/>
          </cell>
          <cell r="I271" t="str">
            <v/>
          </cell>
          <cell r="J271" t="str">
            <v/>
          </cell>
          <cell r="K271" t="str">
            <v/>
          </cell>
          <cell r="L271" t="str">
            <v/>
          </cell>
          <cell r="M271" t="str">
            <v/>
          </cell>
          <cell r="N271" t="str">
            <v/>
          </cell>
          <cell r="O271" t="str">
            <v/>
          </cell>
          <cell r="P271" t="str">
            <v/>
          </cell>
          <cell r="Q271" t="str">
            <v/>
          </cell>
          <cell r="R271" t="str">
            <v/>
          </cell>
          <cell r="S271" t="str">
            <v/>
          </cell>
          <cell r="T271" t="str">
            <v/>
          </cell>
          <cell r="U271" t="str">
            <v/>
          </cell>
        </row>
        <row r="272">
          <cell r="E272" t="str">
            <v/>
          </cell>
          <cell r="F272" t="str">
            <v/>
          </cell>
          <cell r="G272" t="str">
            <v/>
          </cell>
          <cell r="H272" t="str">
            <v/>
          </cell>
          <cell r="I272" t="str">
            <v/>
          </cell>
          <cell r="J272" t="str">
            <v/>
          </cell>
          <cell r="K272" t="str">
            <v/>
          </cell>
          <cell r="L272" t="str">
            <v/>
          </cell>
          <cell r="M272" t="str">
            <v/>
          </cell>
          <cell r="N272" t="str">
            <v/>
          </cell>
          <cell r="O272" t="str">
            <v/>
          </cell>
          <cell r="P272" t="str">
            <v/>
          </cell>
          <cell r="Q272" t="str">
            <v/>
          </cell>
          <cell r="R272" t="str">
            <v/>
          </cell>
          <cell r="S272" t="str">
            <v/>
          </cell>
          <cell r="T272" t="str">
            <v/>
          </cell>
          <cell r="U272" t="str">
            <v/>
          </cell>
        </row>
        <row r="273">
          <cell r="E273" t="str">
            <v/>
          </cell>
          <cell r="F273" t="str">
            <v/>
          </cell>
          <cell r="G273" t="str">
            <v/>
          </cell>
          <cell r="H273" t="str">
            <v/>
          </cell>
          <cell r="I273" t="str">
            <v/>
          </cell>
          <cell r="J273" t="str">
            <v/>
          </cell>
          <cell r="K273" t="str">
            <v/>
          </cell>
          <cell r="L273" t="str">
            <v/>
          </cell>
          <cell r="M273" t="str">
            <v/>
          </cell>
          <cell r="N273" t="str">
            <v/>
          </cell>
          <cell r="O273" t="str">
            <v/>
          </cell>
          <cell r="P273" t="str">
            <v/>
          </cell>
          <cell r="Q273" t="str">
            <v/>
          </cell>
          <cell r="R273" t="str">
            <v/>
          </cell>
          <cell r="S273" t="str">
            <v/>
          </cell>
          <cell r="T273" t="str">
            <v/>
          </cell>
          <cell r="U273" t="str">
            <v/>
          </cell>
        </row>
        <row r="274">
          <cell r="E274" t="str">
            <v/>
          </cell>
          <cell r="F274" t="str">
            <v/>
          </cell>
          <cell r="G274" t="str">
            <v/>
          </cell>
          <cell r="H274" t="str">
            <v/>
          </cell>
          <cell r="I274" t="str">
            <v/>
          </cell>
          <cell r="J274" t="str">
            <v/>
          </cell>
          <cell r="K274" t="str">
            <v/>
          </cell>
          <cell r="L274" t="str">
            <v/>
          </cell>
          <cell r="M274" t="str">
            <v/>
          </cell>
          <cell r="N274" t="str">
            <v/>
          </cell>
          <cell r="O274" t="str">
            <v/>
          </cell>
          <cell r="P274" t="str">
            <v/>
          </cell>
          <cell r="Q274" t="str">
            <v/>
          </cell>
          <cell r="R274" t="str">
            <v/>
          </cell>
          <cell r="S274" t="str">
            <v/>
          </cell>
          <cell r="T274" t="str">
            <v/>
          </cell>
          <cell r="U274" t="str">
            <v/>
          </cell>
        </row>
        <row r="275">
          <cell r="E275" t="str">
            <v/>
          </cell>
          <cell r="F275" t="str">
            <v/>
          </cell>
          <cell r="G275" t="str">
            <v/>
          </cell>
          <cell r="H275" t="str">
            <v/>
          </cell>
          <cell r="I275" t="str">
            <v/>
          </cell>
          <cell r="J275" t="str">
            <v/>
          </cell>
          <cell r="K275" t="str">
            <v/>
          </cell>
          <cell r="L275" t="str">
            <v/>
          </cell>
          <cell r="M275" t="str">
            <v/>
          </cell>
          <cell r="N275" t="str">
            <v/>
          </cell>
          <cell r="O275" t="str">
            <v/>
          </cell>
          <cell r="P275" t="str">
            <v/>
          </cell>
          <cell r="Q275" t="str">
            <v/>
          </cell>
          <cell r="R275" t="str">
            <v/>
          </cell>
          <cell r="S275" t="str">
            <v/>
          </cell>
          <cell r="T275" t="str">
            <v/>
          </cell>
          <cell r="U275" t="str">
            <v/>
          </cell>
        </row>
        <row r="276">
          <cell r="E276" t="str">
            <v/>
          </cell>
          <cell r="F276" t="str">
            <v/>
          </cell>
          <cell r="G276" t="str">
            <v/>
          </cell>
          <cell r="H276" t="str">
            <v/>
          </cell>
          <cell r="I276" t="str">
            <v/>
          </cell>
          <cell r="J276" t="str">
            <v/>
          </cell>
          <cell r="K276" t="str">
            <v/>
          </cell>
          <cell r="L276" t="str">
            <v/>
          </cell>
          <cell r="M276" t="str">
            <v/>
          </cell>
          <cell r="N276" t="str">
            <v/>
          </cell>
          <cell r="O276" t="str">
            <v/>
          </cell>
          <cell r="P276" t="str">
            <v/>
          </cell>
          <cell r="Q276" t="str">
            <v/>
          </cell>
          <cell r="R276" t="str">
            <v/>
          </cell>
          <cell r="S276" t="str">
            <v/>
          </cell>
          <cell r="T276" t="str">
            <v/>
          </cell>
          <cell r="U276" t="str">
            <v/>
          </cell>
        </row>
        <row r="277">
          <cell r="E277" t="str">
            <v/>
          </cell>
          <cell r="F277" t="str">
            <v/>
          </cell>
          <cell r="G277" t="str">
            <v/>
          </cell>
          <cell r="H277" t="str">
            <v/>
          </cell>
          <cell r="I277" t="str">
            <v/>
          </cell>
          <cell r="J277" t="str">
            <v/>
          </cell>
          <cell r="K277" t="str">
            <v/>
          </cell>
          <cell r="L277" t="str">
            <v/>
          </cell>
          <cell r="M277" t="str">
            <v/>
          </cell>
          <cell r="N277" t="str">
            <v/>
          </cell>
          <cell r="O277" t="str">
            <v/>
          </cell>
          <cell r="P277" t="str">
            <v/>
          </cell>
          <cell r="Q277" t="str">
            <v/>
          </cell>
          <cell r="R277" t="str">
            <v/>
          </cell>
          <cell r="S277" t="str">
            <v/>
          </cell>
          <cell r="T277" t="str">
            <v/>
          </cell>
          <cell r="U277" t="str">
            <v/>
          </cell>
        </row>
        <row r="278">
          <cell r="E278" t="str">
            <v/>
          </cell>
          <cell r="F278" t="str">
            <v/>
          </cell>
          <cell r="G278" t="str">
            <v/>
          </cell>
          <cell r="H278" t="str">
            <v/>
          </cell>
          <cell r="I278" t="str">
            <v/>
          </cell>
          <cell r="J278" t="str">
            <v/>
          </cell>
          <cell r="K278" t="str">
            <v/>
          </cell>
          <cell r="L278" t="str">
            <v/>
          </cell>
          <cell r="M278" t="str">
            <v/>
          </cell>
          <cell r="N278" t="str">
            <v/>
          </cell>
          <cell r="O278" t="str">
            <v/>
          </cell>
          <cell r="P278" t="str">
            <v/>
          </cell>
          <cell r="Q278" t="str">
            <v/>
          </cell>
          <cell r="R278" t="str">
            <v/>
          </cell>
          <cell r="S278" t="str">
            <v/>
          </cell>
          <cell r="T278" t="str">
            <v/>
          </cell>
          <cell r="U278" t="str">
            <v/>
          </cell>
        </row>
        <row r="279">
          <cell r="E279" t="str">
            <v/>
          </cell>
          <cell r="F279" t="str">
            <v/>
          </cell>
          <cell r="G279" t="str">
            <v/>
          </cell>
          <cell r="H279" t="str">
            <v/>
          </cell>
          <cell r="I279" t="str">
            <v/>
          </cell>
          <cell r="J279" t="str">
            <v/>
          </cell>
          <cell r="K279" t="str">
            <v/>
          </cell>
          <cell r="L279" t="str">
            <v/>
          </cell>
          <cell r="M279" t="str">
            <v/>
          </cell>
          <cell r="N279" t="str">
            <v/>
          </cell>
          <cell r="O279" t="str">
            <v/>
          </cell>
          <cell r="P279" t="str">
            <v/>
          </cell>
          <cell r="Q279" t="str">
            <v/>
          </cell>
          <cell r="R279" t="str">
            <v/>
          </cell>
          <cell r="S279" t="str">
            <v/>
          </cell>
          <cell r="T279" t="str">
            <v/>
          </cell>
          <cell r="U279" t="str">
            <v/>
          </cell>
        </row>
        <row r="280">
          <cell r="E280" t="str">
            <v/>
          </cell>
          <cell r="F280" t="str">
            <v/>
          </cell>
          <cell r="G280" t="str">
            <v/>
          </cell>
          <cell r="H280" t="str">
            <v/>
          </cell>
          <cell r="I280" t="str">
            <v/>
          </cell>
          <cell r="J280" t="str">
            <v/>
          </cell>
          <cell r="K280" t="str">
            <v/>
          </cell>
          <cell r="L280" t="str">
            <v/>
          </cell>
          <cell r="M280" t="str">
            <v/>
          </cell>
          <cell r="N280" t="str">
            <v/>
          </cell>
          <cell r="O280" t="str">
            <v/>
          </cell>
          <cell r="P280" t="str">
            <v/>
          </cell>
          <cell r="Q280" t="str">
            <v/>
          </cell>
          <cell r="R280" t="str">
            <v/>
          </cell>
          <cell r="S280" t="str">
            <v/>
          </cell>
          <cell r="T280" t="str">
            <v/>
          </cell>
          <cell r="U280" t="str">
            <v/>
          </cell>
        </row>
        <row r="281">
          <cell r="E281" t="str">
            <v/>
          </cell>
          <cell r="F281" t="str">
            <v/>
          </cell>
          <cell r="G281" t="str">
            <v/>
          </cell>
          <cell r="H281" t="str">
            <v/>
          </cell>
          <cell r="I281" t="str">
            <v/>
          </cell>
          <cell r="J281" t="str">
            <v/>
          </cell>
          <cell r="K281" t="str">
            <v/>
          </cell>
          <cell r="L281" t="str">
            <v/>
          </cell>
          <cell r="M281" t="str">
            <v/>
          </cell>
          <cell r="N281" t="str">
            <v/>
          </cell>
          <cell r="O281" t="str">
            <v/>
          </cell>
          <cell r="P281" t="str">
            <v/>
          </cell>
          <cell r="Q281" t="str">
            <v/>
          </cell>
          <cell r="R281" t="str">
            <v/>
          </cell>
          <cell r="S281" t="str">
            <v/>
          </cell>
          <cell r="T281" t="str">
            <v/>
          </cell>
          <cell r="U281" t="str">
            <v/>
          </cell>
        </row>
        <row r="282">
          <cell r="E282" t="str">
            <v/>
          </cell>
          <cell r="F282" t="str">
            <v/>
          </cell>
          <cell r="G282" t="str">
            <v/>
          </cell>
          <cell r="H282" t="str">
            <v/>
          </cell>
          <cell r="I282" t="str">
            <v/>
          </cell>
          <cell r="J282" t="str">
            <v/>
          </cell>
          <cell r="K282" t="str">
            <v/>
          </cell>
          <cell r="L282" t="str">
            <v/>
          </cell>
          <cell r="M282" t="str">
            <v/>
          </cell>
          <cell r="N282" t="str">
            <v/>
          </cell>
          <cell r="O282" t="str">
            <v/>
          </cell>
          <cell r="P282" t="str">
            <v/>
          </cell>
          <cell r="Q282" t="str">
            <v/>
          </cell>
          <cell r="R282" t="str">
            <v/>
          </cell>
          <cell r="S282" t="str">
            <v/>
          </cell>
          <cell r="T282" t="str">
            <v/>
          </cell>
          <cell r="U282" t="str">
            <v/>
          </cell>
        </row>
        <row r="283">
          <cell r="E283" t="str">
            <v/>
          </cell>
          <cell r="F283" t="str">
            <v/>
          </cell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  <cell r="K283" t="str">
            <v/>
          </cell>
          <cell r="L283" t="str">
            <v/>
          </cell>
          <cell r="M283" t="str">
            <v/>
          </cell>
          <cell r="N283" t="str">
            <v/>
          </cell>
          <cell r="O283" t="str">
            <v/>
          </cell>
          <cell r="P283" t="str">
            <v/>
          </cell>
          <cell r="Q283" t="str">
            <v/>
          </cell>
          <cell r="R283" t="str">
            <v/>
          </cell>
          <cell r="S283" t="str">
            <v/>
          </cell>
          <cell r="T283" t="str">
            <v/>
          </cell>
          <cell r="U283" t="str">
            <v/>
          </cell>
        </row>
        <row r="284">
          <cell r="E284" t="str">
            <v/>
          </cell>
          <cell r="F284" t="str">
            <v/>
          </cell>
          <cell r="G284" t="str">
            <v/>
          </cell>
          <cell r="H284" t="str">
            <v/>
          </cell>
          <cell r="I284" t="str">
            <v/>
          </cell>
          <cell r="J284" t="str">
            <v/>
          </cell>
          <cell r="K284" t="str">
            <v/>
          </cell>
          <cell r="L284" t="str">
            <v/>
          </cell>
          <cell r="M284" t="str">
            <v/>
          </cell>
          <cell r="N284" t="str">
            <v/>
          </cell>
          <cell r="O284" t="str">
            <v/>
          </cell>
          <cell r="P284" t="str">
            <v/>
          </cell>
          <cell r="Q284" t="str">
            <v/>
          </cell>
          <cell r="R284" t="str">
            <v/>
          </cell>
          <cell r="S284" t="str">
            <v/>
          </cell>
          <cell r="T284" t="str">
            <v/>
          </cell>
          <cell r="U284" t="str">
            <v/>
          </cell>
        </row>
        <row r="285">
          <cell r="E285" t="str">
            <v/>
          </cell>
          <cell r="F285" t="str">
            <v/>
          </cell>
          <cell r="G285" t="str">
            <v/>
          </cell>
          <cell r="H285" t="str">
            <v/>
          </cell>
          <cell r="I285" t="str">
            <v/>
          </cell>
          <cell r="J285" t="str">
            <v/>
          </cell>
          <cell r="K285" t="str">
            <v/>
          </cell>
          <cell r="L285" t="str">
            <v/>
          </cell>
          <cell r="M285" t="str">
            <v/>
          </cell>
          <cell r="N285" t="str">
            <v/>
          </cell>
          <cell r="O285" t="str">
            <v/>
          </cell>
          <cell r="P285" t="str">
            <v/>
          </cell>
          <cell r="Q285" t="str">
            <v/>
          </cell>
          <cell r="R285" t="str">
            <v/>
          </cell>
          <cell r="S285" t="str">
            <v/>
          </cell>
          <cell r="T285" t="str">
            <v/>
          </cell>
          <cell r="U285" t="str">
            <v/>
          </cell>
        </row>
        <row r="286">
          <cell r="E286" t="str">
            <v/>
          </cell>
          <cell r="F286" t="str">
            <v/>
          </cell>
          <cell r="G286" t="str">
            <v/>
          </cell>
          <cell r="H286" t="str">
            <v/>
          </cell>
          <cell r="I286" t="str">
            <v/>
          </cell>
          <cell r="J286" t="str">
            <v/>
          </cell>
          <cell r="K286" t="str">
            <v/>
          </cell>
          <cell r="L286" t="str">
            <v/>
          </cell>
          <cell r="M286" t="str">
            <v/>
          </cell>
          <cell r="N286" t="str">
            <v/>
          </cell>
          <cell r="O286" t="str">
            <v/>
          </cell>
          <cell r="P286" t="str">
            <v/>
          </cell>
          <cell r="Q286" t="str">
            <v/>
          </cell>
          <cell r="R286" t="str">
            <v/>
          </cell>
          <cell r="S286" t="str">
            <v/>
          </cell>
          <cell r="T286" t="str">
            <v/>
          </cell>
          <cell r="U286" t="str">
            <v/>
          </cell>
        </row>
        <row r="287">
          <cell r="E287" t="str">
            <v/>
          </cell>
          <cell r="F287" t="str">
            <v/>
          </cell>
          <cell r="G287" t="str">
            <v/>
          </cell>
          <cell r="H287" t="str">
            <v/>
          </cell>
          <cell r="I287" t="str">
            <v/>
          </cell>
          <cell r="J287" t="str">
            <v/>
          </cell>
          <cell r="K287" t="str">
            <v/>
          </cell>
          <cell r="L287" t="str">
            <v/>
          </cell>
          <cell r="M287" t="str">
            <v/>
          </cell>
          <cell r="N287" t="str">
            <v/>
          </cell>
          <cell r="O287" t="str">
            <v/>
          </cell>
          <cell r="P287" t="str">
            <v/>
          </cell>
          <cell r="Q287" t="str">
            <v/>
          </cell>
          <cell r="R287" t="str">
            <v/>
          </cell>
          <cell r="S287" t="str">
            <v/>
          </cell>
          <cell r="T287" t="str">
            <v/>
          </cell>
          <cell r="U287" t="str">
            <v/>
          </cell>
        </row>
        <row r="288">
          <cell r="E288" t="str">
            <v/>
          </cell>
          <cell r="F288" t="str">
            <v/>
          </cell>
          <cell r="G288" t="str">
            <v/>
          </cell>
          <cell r="H288" t="str">
            <v/>
          </cell>
          <cell r="I288" t="str">
            <v/>
          </cell>
          <cell r="J288" t="str">
            <v/>
          </cell>
          <cell r="K288" t="str">
            <v/>
          </cell>
          <cell r="L288" t="str">
            <v/>
          </cell>
          <cell r="M288" t="str">
            <v/>
          </cell>
          <cell r="N288" t="str">
            <v/>
          </cell>
          <cell r="O288" t="str">
            <v/>
          </cell>
          <cell r="P288" t="str">
            <v/>
          </cell>
          <cell r="Q288" t="str">
            <v/>
          </cell>
          <cell r="R288" t="str">
            <v/>
          </cell>
          <cell r="S288" t="str">
            <v/>
          </cell>
          <cell r="T288" t="str">
            <v/>
          </cell>
          <cell r="U288" t="str">
            <v/>
          </cell>
        </row>
        <row r="289">
          <cell r="E289" t="str">
            <v/>
          </cell>
          <cell r="F289" t="str">
            <v/>
          </cell>
          <cell r="G289" t="str">
            <v/>
          </cell>
          <cell r="H289" t="str">
            <v/>
          </cell>
          <cell r="I289" t="str">
            <v/>
          </cell>
          <cell r="J289" t="str">
            <v/>
          </cell>
          <cell r="K289" t="str">
            <v/>
          </cell>
          <cell r="L289" t="str">
            <v/>
          </cell>
          <cell r="M289" t="str">
            <v/>
          </cell>
          <cell r="N289" t="str">
            <v/>
          </cell>
          <cell r="O289" t="str">
            <v/>
          </cell>
          <cell r="P289" t="str">
            <v/>
          </cell>
          <cell r="Q289" t="str">
            <v/>
          </cell>
          <cell r="R289" t="str">
            <v/>
          </cell>
          <cell r="S289" t="str">
            <v/>
          </cell>
          <cell r="T289" t="str">
            <v/>
          </cell>
          <cell r="U289" t="str">
            <v/>
          </cell>
        </row>
        <row r="290">
          <cell r="E290" t="str">
            <v/>
          </cell>
          <cell r="F290" t="str">
            <v/>
          </cell>
          <cell r="G290" t="str">
            <v/>
          </cell>
          <cell r="H290" t="str">
            <v/>
          </cell>
          <cell r="I290" t="str">
            <v/>
          </cell>
          <cell r="J290" t="str">
            <v/>
          </cell>
          <cell r="K290" t="str">
            <v/>
          </cell>
          <cell r="L290" t="str">
            <v/>
          </cell>
          <cell r="M290" t="str">
            <v/>
          </cell>
          <cell r="N290" t="str">
            <v/>
          </cell>
          <cell r="O290" t="str">
            <v/>
          </cell>
          <cell r="P290" t="str">
            <v/>
          </cell>
          <cell r="Q290" t="str">
            <v/>
          </cell>
          <cell r="R290" t="str">
            <v/>
          </cell>
          <cell r="S290" t="str">
            <v/>
          </cell>
          <cell r="T290" t="str">
            <v/>
          </cell>
          <cell r="U290" t="str">
            <v/>
          </cell>
        </row>
        <row r="291">
          <cell r="E291" t="str">
            <v/>
          </cell>
          <cell r="F291" t="str">
            <v/>
          </cell>
          <cell r="G291" t="str">
            <v/>
          </cell>
          <cell r="H291" t="str">
            <v/>
          </cell>
          <cell r="I291" t="str">
            <v/>
          </cell>
          <cell r="J291" t="str">
            <v/>
          </cell>
          <cell r="K291" t="str">
            <v/>
          </cell>
          <cell r="L291" t="str">
            <v/>
          </cell>
          <cell r="M291" t="str">
            <v/>
          </cell>
          <cell r="N291" t="str">
            <v/>
          </cell>
          <cell r="O291" t="str">
            <v/>
          </cell>
          <cell r="P291" t="str">
            <v/>
          </cell>
          <cell r="Q291" t="str">
            <v/>
          </cell>
          <cell r="R291" t="str">
            <v/>
          </cell>
          <cell r="S291" t="str">
            <v/>
          </cell>
          <cell r="T291" t="str">
            <v/>
          </cell>
          <cell r="U291" t="str">
            <v/>
          </cell>
        </row>
        <row r="292">
          <cell r="E292" t="str">
            <v/>
          </cell>
          <cell r="F292" t="str">
            <v/>
          </cell>
          <cell r="G292" t="str">
            <v/>
          </cell>
          <cell r="H292" t="str">
            <v/>
          </cell>
          <cell r="I292" t="str">
            <v/>
          </cell>
          <cell r="J292" t="str">
            <v/>
          </cell>
          <cell r="K292" t="str">
            <v/>
          </cell>
          <cell r="L292" t="str">
            <v/>
          </cell>
          <cell r="M292" t="str">
            <v/>
          </cell>
          <cell r="N292" t="str">
            <v/>
          </cell>
          <cell r="O292" t="str">
            <v/>
          </cell>
          <cell r="P292" t="str">
            <v/>
          </cell>
          <cell r="Q292" t="str">
            <v/>
          </cell>
          <cell r="R292" t="str">
            <v/>
          </cell>
          <cell r="S292" t="str">
            <v/>
          </cell>
          <cell r="T292" t="str">
            <v/>
          </cell>
          <cell r="U292" t="str">
            <v/>
          </cell>
        </row>
        <row r="293">
          <cell r="E293" t="str">
            <v/>
          </cell>
          <cell r="F293" t="str">
            <v/>
          </cell>
          <cell r="G293" t="str">
            <v/>
          </cell>
          <cell r="H293" t="str">
            <v/>
          </cell>
          <cell r="I293" t="str">
            <v/>
          </cell>
          <cell r="J293" t="str">
            <v/>
          </cell>
          <cell r="K293" t="str">
            <v/>
          </cell>
          <cell r="L293" t="str">
            <v/>
          </cell>
          <cell r="M293" t="str">
            <v/>
          </cell>
          <cell r="N293" t="str">
            <v/>
          </cell>
          <cell r="O293" t="str">
            <v/>
          </cell>
          <cell r="P293" t="str">
            <v/>
          </cell>
          <cell r="Q293" t="str">
            <v/>
          </cell>
          <cell r="R293" t="str">
            <v/>
          </cell>
          <cell r="S293" t="str">
            <v/>
          </cell>
          <cell r="T293" t="str">
            <v/>
          </cell>
          <cell r="U293" t="str">
            <v/>
          </cell>
        </row>
        <row r="294">
          <cell r="E294" t="str">
            <v/>
          </cell>
          <cell r="F294" t="str">
            <v/>
          </cell>
          <cell r="G294" t="str">
            <v/>
          </cell>
          <cell r="H294" t="str">
            <v/>
          </cell>
          <cell r="I294" t="str">
            <v/>
          </cell>
          <cell r="J294" t="str">
            <v/>
          </cell>
          <cell r="K294" t="str">
            <v/>
          </cell>
          <cell r="L294" t="str">
            <v/>
          </cell>
          <cell r="M294" t="str">
            <v/>
          </cell>
          <cell r="N294" t="str">
            <v/>
          </cell>
          <cell r="O294" t="str">
            <v/>
          </cell>
          <cell r="P294" t="str">
            <v/>
          </cell>
          <cell r="Q294" t="str">
            <v/>
          </cell>
          <cell r="R294" t="str">
            <v/>
          </cell>
          <cell r="S294" t="str">
            <v/>
          </cell>
          <cell r="T294" t="str">
            <v/>
          </cell>
          <cell r="U294" t="str">
            <v/>
          </cell>
        </row>
        <row r="295">
          <cell r="E295" t="str">
            <v/>
          </cell>
          <cell r="F295" t="str">
            <v/>
          </cell>
          <cell r="G295" t="str">
            <v/>
          </cell>
          <cell r="H295" t="str">
            <v/>
          </cell>
          <cell r="I295" t="str">
            <v/>
          </cell>
          <cell r="J295" t="str">
            <v/>
          </cell>
          <cell r="K295" t="str">
            <v/>
          </cell>
          <cell r="L295" t="str">
            <v/>
          </cell>
          <cell r="M295" t="str">
            <v/>
          </cell>
          <cell r="N295" t="str">
            <v/>
          </cell>
          <cell r="O295" t="str">
            <v/>
          </cell>
          <cell r="P295" t="str">
            <v/>
          </cell>
          <cell r="Q295" t="str">
            <v/>
          </cell>
          <cell r="R295" t="str">
            <v/>
          </cell>
          <cell r="S295" t="str">
            <v/>
          </cell>
          <cell r="T295" t="str">
            <v/>
          </cell>
          <cell r="U295" t="str">
            <v/>
          </cell>
        </row>
        <row r="296">
          <cell r="E296" t="str">
            <v/>
          </cell>
          <cell r="F296" t="str">
            <v/>
          </cell>
          <cell r="G296" t="str">
            <v/>
          </cell>
          <cell r="H296" t="str">
            <v/>
          </cell>
          <cell r="I296" t="str">
            <v/>
          </cell>
          <cell r="J296" t="str">
            <v/>
          </cell>
          <cell r="K296" t="str">
            <v/>
          </cell>
          <cell r="L296" t="str">
            <v/>
          </cell>
          <cell r="M296" t="str">
            <v/>
          </cell>
          <cell r="N296" t="str">
            <v/>
          </cell>
          <cell r="O296" t="str">
            <v/>
          </cell>
          <cell r="P296" t="str">
            <v/>
          </cell>
          <cell r="Q296" t="str">
            <v/>
          </cell>
          <cell r="R296" t="str">
            <v/>
          </cell>
          <cell r="S296" t="str">
            <v/>
          </cell>
          <cell r="T296" t="str">
            <v/>
          </cell>
          <cell r="U296" t="str">
            <v/>
          </cell>
        </row>
        <row r="297">
          <cell r="E297" t="str">
            <v/>
          </cell>
          <cell r="F297" t="str">
            <v/>
          </cell>
          <cell r="G297" t="str">
            <v/>
          </cell>
          <cell r="H297" t="str">
            <v/>
          </cell>
          <cell r="I297" t="str">
            <v/>
          </cell>
          <cell r="J297" t="str">
            <v/>
          </cell>
          <cell r="K297" t="str">
            <v/>
          </cell>
          <cell r="L297" t="str">
            <v/>
          </cell>
          <cell r="M297" t="str">
            <v/>
          </cell>
          <cell r="N297" t="str">
            <v/>
          </cell>
          <cell r="O297" t="str">
            <v/>
          </cell>
          <cell r="P297" t="str">
            <v/>
          </cell>
          <cell r="Q297" t="str">
            <v/>
          </cell>
          <cell r="R297" t="str">
            <v/>
          </cell>
          <cell r="S297" t="str">
            <v/>
          </cell>
          <cell r="T297" t="str">
            <v/>
          </cell>
          <cell r="U297" t="str">
            <v/>
          </cell>
        </row>
        <row r="298">
          <cell r="E298" t="str">
            <v/>
          </cell>
          <cell r="F298" t="str">
            <v/>
          </cell>
          <cell r="G298" t="str">
            <v/>
          </cell>
          <cell r="H298" t="str">
            <v/>
          </cell>
          <cell r="I298" t="str">
            <v/>
          </cell>
          <cell r="J298" t="str">
            <v/>
          </cell>
          <cell r="K298" t="str">
            <v/>
          </cell>
          <cell r="L298" t="str">
            <v/>
          </cell>
          <cell r="M298" t="str">
            <v/>
          </cell>
          <cell r="N298" t="str">
            <v/>
          </cell>
          <cell r="O298" t="str">
            <v/>
          </cell>
          <cell r="P298" t="str">
            <v/>
          </cell>
          <cell r="Q298" t="str">
            <v/>
          </cell>
          <cell r="R298" t="str">
            <v/>
          </cell>
          <cell r="S298" t="str">
            <v/>
          </cell>
          <cell r="T298" t="str">
            <v/>
          </cell>
          <cell r="U298" t="str">
            <v/>
          </cell>
        </row>
        <row r="299">
          <cell r="E299" t="str">
            <v/>
          </cell>
          <cell r="F299" t="str">
            <v/>
          </cell>
          <cell r="G299" t="str">
            <v/>
          </cell>
          <cell r="H299" t="str">
            <v/>
          </cell>
          <cell r="I299" t="str">
            <v/>
          </cell>
          <cell r="J299" t="str">
            <v/>
          </cell>
          <cell r="K299" t="str">
            <v/>
          </cell>
          <cell r="L299" t="str">
            <v/>
          </cell>
          <cell r="M299" t="str">
            <v/>
          </cell>
          <cell r="N299" t="str">
            <v/>
          </cell>
          <cell r="O299" t="str">
            <v/>
          </cell>
          <cell r="P299" t="str">
            <v/>
          </cell>
          <cell r="Q299" t="str">
            <v/>
          </cell>
          <cell r="R299" t="str">
            <v/>
          </cell>
          <cell r="S299" t="str">
            <v/>
          </cell>
          <cell r="T299" t="str">
            <v/>
          </cell>
          <cell r="U299" t="str">
            <v/>
          </cell>
        </row>
        <row r="300">
          <cell r="E300" t="str">
            <v/>
          </cell>
          <cell r="F300" t="str">
            <v/>
          </cell>
          <cell r="G300" t="str">
            <v/>
          </cell>
          <cell r="H300" t="str">
            <v/>
          </cell>
          <cell r="I300" t="str">
            <v/>
          </cell>
          <cell r="J300" t="str">
            <v/>
          </cell>
          <cell r="K300" t="str">
            <v/>
          </cell>
          <cell r="L300" t="str">
            <v/>
          </cell>
          <cell r="M300" t="str">
            <v/>
          </cell>
          <cell r="N300" t="str">
            <v/>
          </cell>
          <cell r="O300" t="str">
            <v/>
          </cell>
          <cell r="P300" t="str">
            <v/>
          </cell>
          <cell r="Q300" t="str">
            <v/>
          </cell>
          <cell r="R300" t="str">
            <v/>
          </cell>
          <cell r="S300" t="str">
            <v/>
          </cell>
          <cell r="T300" t="str">
            <v/>
          </cell>
          <cell r="U300" t="str">
            <v/>
          </cell>
        </row>
        <row r="301">
          <cell r="E301" t="str">
            <v/>
          </cell>
          <cell r="F301" t="str">
            <v/>
          </cell>
          <cell r="G301" t="str">
            <v/>
          </cell>
          <cell r="H301" t="str">
            <v/>
          </cell>
          <cell r="I301" t="str">
            <v/>
          </cell>
          <cell r="J301" t="str">
            <v/>
          </cell>
          <cell r="K301" t="str">
            <v/>
          </cell>
          <cell r="L301" t="str">
            <v/>
          </cell>
          <cell r="M301" t="str">
            <v/>
          </cell>
          <cell r="N301" t="str">
            <v/>
          </cell>
          <cell r="O301" t="str">
            <v/>
          </cell>
          <cell r="P301" t="str">
            <v/>
          </cell>
          <cell r="Q301" t="str">
            <v/>
          </cell>
          <cell r="R301" t="str">
            <v/>
          </cell>
          <cell r="S301" t="str">
            <v/>
          </cell>
          <cell r="T301" t="str">
            <v/>
          </cell>
          <cell r="U301" t="str">
            <v/>
          </cell>
        </row>
        <row r="302">
          <cell r="E302" t="str">
            <v/>
          </cell>
          <cell r="F302" t="str">
            <v/>
          </cell>
          <cell r="G302" t="str">
            <v/>
          </cell>
          <cell r="H302" t="str">
            <v/>
          </cell>
          <cell r="I302" t="str">
            <v/>
          </cell>
          <cell r="J302" t="str">
            <v/>
          </cell>
          <cell r="K302" t="str">
            <v/>
          </cell>
          <cell r="L302" t="str">
            <v/>
          </cell>
          <cell r="M302" t="str">
            <v/>
          </cell>
          <cell r="N302" t="str">
            <v/>
          </cell>
          <cell r="O302" t="str">
            <v/>
          </cell>
          <cell r="P302" t="str">
            <v/>
          </cell>
          <cell r="Q302" t="str">
            <v/>
          </cell>
          <cell r="R302" t="str">
            <v/>
          </cell>
          <cell r="S302" t="str">
            <v/>
          </cell>
          <cell r="T302" t="str">
            <v/>
          </cell>
          <cell r="U302" t="str">
            <v/>
          </cell>
        </row>
        <row r="303">
          <cell r="E303" t="str">
            <v/>
          </cell>
          <cell r="F303" t="str">
            <v/>
          </cell>
          <cell r="G303" t="str">
            <v/>
          </cell>
          <cell r="H303" t="str">
            <v/>
          </cell>
          <cell r="I303" t="str">
            <v/>
          </cell>
          <cell r="J303" t="str">
            <v/>
          </cell>
          <cell r="K303" t="str">
            <v/>
          </cell>
          <cell r="L303" t="str">
            <v/>
          </cell>
          <cell r="M303" t="str">
            <v/>
          </cell>
          <cell r="N303" t="str">
            <v/>
          </cell>
          <cell r="O303" t="str">
            <v/>
          </cell>
          <cell r="P303" t="str">
            <v/>
          </cell>
          <cell r="Q303" t="str">
            <v/>
          </cell>
          <cell r="R303" t="str">
            <v/>
          </cell>
          <cell r="S303" t="str">
            <v/>
          </cell>
          <cell r="T303" t="str">
            <v/>
          </cell>
          <cell r="U303" t="str">
            <v/>
          </cell>
        </row>
        <row r="304">
          <cell r="E304" t="str">
            <v/>
          </cell>
          <cell r="F304" t="str">
            <v/>
          </cell>
          <cell r="G304" t="str">
            <v/>
          </cell>
          <cell r="H304" t="str">
            <v/>
          </cell>
          <cell r="I304" t="str">
            <v/>
          </cell>
          <cell r="J304" t="str">
            <v/>
          </cell>
          <cell r="K304" t="str">
            <v/>
          </cell>
          <cell r="L304" t="str">
            <v/>
          </cell>
          <cell r="M304" t="str">
            <v/>
          </cell>
          <cell r="N304" t="str">
            <v/>
          </cell>
          <cell r="O304" t="str">
            <v/>
          </cell>
          <cell r="P304" t="str">
            <v/>
          </cell>
          <cell r="Q304" t="str">
            <v/>
          </cell>
          <cell r="R304" t="str">
            <v/>
          </cell>
          <cell r="S304" t="str">
            <v/>
          </cell>
          <cell r="T304" t="str">
            <v/>
          </cell>
          <cell r="U304" t="str">
            <v/>
          </cell>
        </row>
        <row r="305">
          <cell r="E305" t="str">
            <v/>
          </cell>
          <cell r="F305" t="str">
            <v/>
          </cell>
          <cell r="G305" t="str">
            <v/>
          </cell>
          <cell r="H305" t="str">
            <v/>
          </cell>
          <cell r="I305" t="str">
            <v/>
          </cell>
          <cell r="J305" t="str">
            <v/>
          </cell>
          <cell r="K305" t="str">
            <v/>
          </cell>
          <cell r="L305" t="str">
            <v/>
          </cell>
          <cell r="M305" t="str">
            <v/>
          </cell>
          <cell r="N305" t="str">
            <v/>
          </cell>
          <cell r="O305" t="str">
            <v/>
          </cell>
          <cell r="P305" t="str">
            <v/>
          </cell>
          <cell r="Q305" t="str">
            <v/>
          </cell>
          <cell r="R305" t="str">
            <v/>
          </cell>
          <cell r="S305" t="str">
            <v/>
          </cell>
          <cell r="T305" t="str">
            <v/>
          </cell>
          <cell r="U305" t="str">
            <v/>
          </cell>
        </row>
        <row r="306">
          <cell r="E306" t="str">
            <v/>
          </cell>
          <cell r="F306" t="str">
            <v/>
          </cell>
          <cell r="G306" t="str">
            <v/>
          </cell>
          <cell r="H306" t="str">
            <v/>
          </cell>
          <cell r="I306" t="str">
            <v/>
          </cell>
          <cell r="J306" t="str">
            <v/>
          </cell>
          <cell r="K306" t="str">
            <v/>
          </cell>
          <cell r="L306" t="str">
            <v/>
          </cell>
          <cell r="M306" t="str">
            <v/>
          </cell>
          <cell r="N306" t="str">
            <v/>
          </cell>
          <cell r="O306" t="str">
            <v/>
          </cell>
          <cell r="P306" t="str">
            <v/>
          </cell>
          <cell r="Q306" t="str">
            <v/>
          </cell>
          <cell r="R306" t="str">
            <v/>
          </cell>
          <cell r="S306" t="str">
            <v/>
          </cell>
          <cell r="T306" t="str">
            <v/>
          </cell>
          <cell r="U306" t="str">
            <v/>
          </cell>
        </row>
        <row r="307">
          <cell r="E307" t="str">
            <v/>
          </cell>
          <cell r="F307" t="str">
            <v/>
          </cell>
          <cell r="G307" t="str">
            <v/>
          </cell>
          <cell r="H307" t="str">
            <v/>
          </cell>
          <cell r="I307" t="str">
            <v/>
          </cell>
          <cell r="J307" t="str">
            <v/>
          </cell>
          <cell r="K307" t="str">
            <v/>
          </cell>
          <cell r="L307" t="str">
            <v/>
          </cell>
          <cell r="M307" t="str">
            <v/>
          </cell>
          <cell r="N307" t="str">
            <v/>
          </cell>
          <cell r="O307" t="str">
            <v/>
          </cell>
          <cell r="P307" t="str">
            <v/>
          </cell>
          <cell r="Q307" t="str">
            <v/>
          </cell>
          <cell r="R307" t="str">
            <v/>
          </cell>
          <cell r="S307" t="str">
            <v/>
          </cell>
          <cell r="T307" t="str">
            <v/>
          </cell>
          <cell r="U307" t="str">
            <v/>
          </cell>
        </row>
        <row r="308">
          <cell r="E308" t="str">
            <v/>
          </cell>
          <cell r="F308" t="str">
            <v/>
          </cell>
          <cell r="G308" t="str">
            <v/>
          </cell>
          <cell r="H308" t="str">
            <v/>
          </cell>
          <cell r="I308" t="str">
            <v/>
          </cell>
          <cell r="J308" t="str">
            <v/>
          </cell>
          <cell r="K308" t="str">
            <v/>
          </cell>
          <cell r="L308" t="str">
            <v/>
          </cell>
          <cell r="M308" t="str">
            <v/>
          </cell>
          <cell r="N308" t="str">
            <v/>
          </cell>
          <cell r="O308" t="str">
            <v/>
          </cell>
          <cell r="P308" t="str">
            <v/>
          </cell>
          <cell r="Q308" t="str">
            <v/>
          </cell>
          <cell r="R308" t="str">
            <v/>
          </cell>
          <cell r="S308" t="str">
            <v/>
          </cell>
          <cell r="T308" t="str">
            <v/>
          </cell>
          <cell r="U308" t="str">
            <v/>
          </cell>
        </row>
        <row r="309">
          <cell r="E309" t="str">
            <v/>
          </cell>
          <cell r="F309" t="str">
            <v/>
          </cell>
          <cell r="G309" t="str">
            <v/>
          </cell>
          <cell r="H309" t="str">
            <v/>
          </cell>
          <cell r="I309" t="str">
            <v/>
          </cell>
          <cell r="J309" t="str">
            <v/>
          </cell>
          <cell r="K309" t="str">
            <v/>
          </cell>
          <cell r="L309" t="str">
            <v/>
          </cell>
          <cell r="M309" t="str">
            <v/>
          </cell>
          <cell r="N309" t="str">
            <v/>
          </cell>
          <cell r="O309" t="str">
            <v/>
          </cell>
          <cell r="P309" t="str">
            <v/>
          </cell>
          <cell r="Q309" t="str">
            <v/>
          </cell>
          <cell r="R309" t="str">
            <v/>
          </cell>
          <cell r="S309" t="str">
            <v/>
          </cell>
          <cell r="T309" t="str">
            <v/>
          </cell>
          <cell r="U309" t="str">
            <v/>
          </cell>
        </row>
        <row r="310">
          <cell r="E310" t="str">
            <v/>
          </cell>
          <cell r="F310" t="str">
            <v/>
          </cell>
          <cell r="G310" t="str">
            <v/>
          </cell>
          <cell r="H310" t="str">
            <v/>
          </cell>
          <cell r="I310" t="str">
            <v/>
          </cell>
          <cell r="J310" t="str">
            <v/>
          </cell>
          <cell r="K310" t="str">
            <v/>
          </cell>
          <cell r="L310" t="str">
            <v/>
          </cell>
          <cell r="M310" t="str">
            <v/>
          </cell>
          <cell r="N310" t="str">
            <v/>
          </cell>
          <cell r="O310" t="str">
            <v/>
          </cell>
          <cell r="P310" t="str">
            <v/>
          </cell>
          <cell r="Q310" t="str">
            <v/>
          </cell>
          <cell r="R310" t="str">
            <v/>
          </cell>
          <cell r="S310" t="str">
            <v/>
          </cell>
          <cell r="T310" t="str">
            <v/>
          </cell>
          <cell r="U310" t="str">
            <v/>
          </cell>
        </row>
        <row r="311">
          <cell r="E311" t="str">
            <v/>
          </cell>
          <cell r="F311" t="str">
            <v/>
          </cell>
          <cell r="G311" t="str">
            <v/>
          </cell>
          <cell r="H311" t="str">
            <v/>
          </cell>
          <cell r="I311" t="str">
            <v/>
          </cell>
          <cell r="J311" t="str">
            <v/>
          </cell>
          <cell r="K311" t="str">
            <v/>
          </cell>
          <cell r="L311" t="str">
            <v/>
          </cell>
          <cell r="M311" t="str">
            <v/>
          </cell>
          <cell r="N311" t="str">
            <v/>
          </cell>
          <cell r="O311" t="str">
            <v/>
          </cell>
          <cell r="P311" t="str">
            <v/>
          </cell>
          <cell r="Q311" t="str">
            <v/>
          </cell>
          <cell r="R311" t="str">
            <v/>
          </cell>
          <cell r="S311" t="str">
            <v/>
          </cell>
          <cell r="T311" t="str">
            <v/>
          </cell>
          <cell r="U311" t="str">
            <v/>
          </cell>
        </row>
        <row r="312">
          <cell r="E312" t="str">
            <v/>
          </cell>
          <cell r="F312" t="str">
            <v/>
          </cell>
          <cell r="G312" t="str">
            <v/>
          </cell>
          <cell r="H312" t="str">
            <v/>
          </cell>
          <cell r="I312" t="str">
            <v/>
          </cell>
          <cell r="J312" t="str">
            <v/>
          </cell>
          <cell r="K312" t="str">
            <v/>
          </cell>
          <cell r="L312" t="str">
            <v/>
          </cell>
          <cell r="M312" t="str">
            <v/>
          </cell>
          <cell r="N312" t="str">
            <v/>
          </cell>
          <cell r="O312" t="str">
            <v/>
          </cell>
          <cell r="P312" t="str">
            <v/>
          </cell>
          <cell r="Q312" t="str">
            <v/>
          </cell>
          <cell r="R312" t="str">
            <v/>
          </cell>
          <cell r="S312" t="str">
            <v/>
          </cell>
          <cell r="T312" t="str">
            <v/>
          </cell>
          <cell r="U312" t="str">
            <v/>
          </cell>
        </row>
        <row r="313">
          <cell r="E313" t="str">
            <v/>
          </cell>
          <cell r="F313" t="str">
            <v/>
          </cell>
          <cell r="G313" t="str">
            <v/>
          </cell>
          <cell r="H313" t="str">
            <v/>
          </cell>
          <cell r="I313" t="str">
            <v/>
          </cell>
          <cell r="J313" t="str">
            <v/>
          </cell>
          <cell r="K313" t="str">
            <v/>
          </cell>
          <cell r="L313" t="str">
            <v/>
          </cell>
          <cell r="M313" t="str">
            <v/>
          </cell>
          <cell r="N313" t="str">
            <v/>
          </cell>
          <cell r="O313" t="str">
            <v/>
          </cell>
          <cell r="P313" t="str">
            <v/>
          </cell>
          <cell r="Q313" t="str">
            <v/>
          </cell>
          <cell r="R313" t="str">
            <v/>
          </cell>
          <cell r="S313" t="str">
            <v/>
          </cell>
          <cell r="T313" t="str">
            <v/>
          </cell>
          <cell r="U313" t="str">
            <v/>
          </cell>
        </row>
        <row r="314">
          <cell r="E314" t="str">
            <v/>
          </cell>
          <cell r="F314" t="str">
            <v/>
          </cell>
          <cell r="G314" t="str">
            <v/>
          </cell>
          <cell r="H314" t="str">
            <v/>
          </cell>
          <cell r="I314" t="str">
            <v/>
          </cell>
          <cell r="J314" t="str">
            <v/>
          </cell>
          <cell r="K314" t="str">
            <v/>
          </cell>
          <cell r="L314" t="str">
            <v/>
          </cell>
          <cell r="M314" t="str">
            <v/>
          </cell>
          <cell r="N314" t="str">
            <v/>
          </cell>
          <cell r="O314" t="str">
            <v/>
          </cell>
          <cell r="P314" t="str">
            <v/>
          </cell>
          <cell r="Q314" t="str">
            <v/>
          </cell>
          <cell r="R314" t="str">
            <v/>
          </cell>
          <cell r="S314" t="str">
            <v/>
          </cell>
          <cell r="T314" t="str">
            <v/>
          </cell>
          <cell r="U314" t="str">
            <v/>
          </cell>
        </row>
        <row r="315">
          <cell r="E315" t="str">
            <v/>
          </cell>
          <cell r="F315" t="str">
            <v/>
          </cell>
          <cell r="G315" t="str">
            <v/>
          </cell>
          <cell r="H315" t="str">
            <v/>
          </cell>
          <cell r="I315" t="str">
            <v/>
          </cell>
          <cell r="J315" t="str">
            <v/>
          </cell>
          <cell r="K315" t="str">
            <v/>
          </cell>
          <cell r="L315" t="str">
            <v/>
          </cell>
          <cell r="M315" t="str">
            <v/>
          </cell>
          <cell r="N315" t="str">
            <v/>
          </cell>
          <cell r="O315" t="str">
            <v/>
          </cell>
          <cell r="P315" t="str">
            <v/>
          </cell>
          <cell r="Q315" t="str">
            <v/>
          </cell>
          <cell r="R315" t="str">
            <v/>
          </cell>
          <cell r="S315" t="str">
            <v/>
          </cell>
          <cell r="T315" t="str">
            <v/>
          </cell>
          <cell r="U315" t="str">
            <v/>
          </cell>
        </row>
        <row r="316">
          <cell r="E316" t="str">
            <v/>
          </cell>
          <cell r="F316" t="str">
            <v/>
          </cell>
          <cell r="G316" t="str">
            <v/>
          </cell>
          <cell r="H316" t="str">
            <v/>
          </cell>
          <cell r="I316" t="str">
            <v/>
          </cell>
          <cell r="J316" t="str">
            <v/>
          </cell>
          <cell r="K316" t="str">
            <v/>
          </cell>
          <cell r="L316" t="str">
            <v/>
          </cell>
          <cell r="M316" t="str">
            <v/>
          </cell>
          <cell r="N316" t="str">
            <v/>
          </cell>
          <cell r="O316" t="str">
            <v/>
          </cell>
          <cell r="P316" t="str">
            <v/>
          </cell>
          <cell r="Q316" t="str">
            <v/>
          </cell>
          <cell r="R316" t="str">
            <v/>
          </cell>
          <cell r="S316" t="str">
            <v/>
          </cell>
          <cell r="T316" t="str">
            <v/>
          </cell>
          <cell r="U316" t="str">
            <v/>
          </cell>
        </row>
        <row r="317">
          <cell r="E317" t="str">
            <v/>
          </cell>
          <cell r="F317" t="str">
            <v/>
          </cell>
          <cell r="G317" t="str">
            <v/>
          </cell>
          <cell r="H317" t="str">
            <v/>
          </cell>
          <cell r="I317" t="str">
            <v/>
          </cell>
          <cell r="J317" t="str">
            <v/>
          </cell>
          <cell r="K317" t="str">
            <v/>
          </cell>
          <cell r="L317" t="str">
            <v/>
          </cell>
          <cell r="M317" t="str">
            <v/>
          </cell>
          <cell r="N317" t="str">
            <v/>
          </cell>
          <cell r="O317" t="str">
            <v/>
          </cell>
          <cell r="P317" t="str">
            <v/>
          </cell>
          <cell r="Q317" t="str">
            <v/>
          </cell>
          <cell r="R317" t="str">
            <v/>
          </cell>
          <cell r="S317" t="str">
            <v/>
          </cell>
          <cell r="T317" t="str">
            <v/>
          </cell>
          <cell r="U317" t="str">
            <v/>
          </cell>
        </row>
        <row r="318">
          <cell r="E318" t="str">
            <v/>
          </cell>
          <cell r="F318" t="str">
            <v/>
          </cell>
          <cell r="G318" t="str">
            <v/>
          </cell>
          <cell r="H318" t="str">
            <v/>
          </cell>
          <cell r="I318" t="str">
            <v/>
          </cell>
          <cell r="J318" t="str">
            <v/>
          </cell>
          <cell r="K318" t="str">
            <v/>
          </cell>
          <cell r="L318" t="str">
            <v/>
          </cell>
          <cell r="M318" t="str">
            <v/>
          </cell>
          <cell r="N318" t="str">
            <v/>
          </cell>
          <cell r="O318" t="str">
            <v/>
          </cell>
          <cell r="P318" t="str">
            <v/>
          </cell>
          <cell r="Q318" t="str">
            <v/>
          </cell>
          <cell r="R318" t="str">
            <v/>
          </cell>
          <cell r="S318" t="str">
            <v/>
          </cell>
          <cell r="T318" t="str">
            <v/>
          </cell>
          <cell r="U318" t="str">
            <v/>
          </cell>
        </row>
        <row r="319">
          <cell r="E319" t="str">
            <v/>
          </cell>
          <cell r="F319" t="str">
            <v/>
          </cell>
          <cell r="G319" t="str">
            <v/>
          </cell>
          <cell r="H319" t="str">
            <v/>
          </cell>
          <cell r="I319" t="str">
            <v/>
          </cell>
          <cell r="J319" t="str">
            <v/>
          </cell>
          <cell r="K319" t="str">
            <v/>
          </cell>
          <cell r="L319" t="str">
            <v/>
          </cell>
          <cell r="M319" t="str">
            <v/>
          </cell>
          <cell r="N319" t="str">
            <v/>
          </cell>
          <cell r="O319" t="str">
            <v/>
          </cell>
          <cell r="P319" t="str">
            <v/>
          </cell>
          <cell r="Q319" t="str">
            <v/>
          </cell>
          <cell r="R319" t="str">
            <v/>
          </cell>
          <cell r="S319" t="str">
            <v/>
          </cell>
          <cell r="T319" t="str">
            <v/>
          </cell>
          <cell r="U319" t="str">
            <v/>
          </cell>
        </row>
        <row r="320">
          <cell r="E320" t="str">
            <v/>
          </cell>
          <cell r="F320" t="str">
            <v/>
          </cell>
          <cell r="G320" t="str">
            <v/>
          </cell>
          <cell r="H320" t="str">
            <v/>
          </cell>
          <cell r="I320" t="str">
            <v/>
          </cell>
          <cell r="J320" t="str">
            <v/>
          </cell>
          <cell r="K320" t="str">
            <v/>
          </cell>
          <cell r="L320" t="str">
            <v/>
          </cell>
          <cell r="M320" t="str">
            <v/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  <cell r="S320" t="str">
            <v/>
          </cell>
          <cell r="T320" t="str">
            <v/>
          </cell>
          <cell r="U320" t="str">
            <v/>
          </cell>
        </row>
        <row r="321">
          <cell r="E321" t="str">
            <v/>
          </cell>
          <cell r="F321" t="str">
            <v/>
          </cell>
          <cell r="G321" t="str">
            <v/>
          </cell>
          <cell r="H321" t="str">
            <v/>
          </cell>
          <cell r="I321" t="str">
            <v/>
          </cell>
          <cell r="J321" t="str">
            <v/>
          </cell>
          <cell r="K321" t="str">
            <v/>
          </cell>
          <cell r="L321" t="str">
            <v/>
          </cell>
          <cell r="M321" t="str">
            <v/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  <cell r="S321" t="str">
            <v/>
          </cell>
          <cell r="T321" t="str">
            <v/>
          </cell>
          <cell r="U321" t="str">
            <v/>
          </cell>
        </row>
        <row r="322">
          <cell r="E322" t="str">
            <v/>
          </cell>
          <cell r="F322" t="str">
            <v/>
          </cell>
          <cell r="G322" t="str">
            <v/>
          </cell>
          <cell r="H322" t="str">
            <v/>
          </cell>
          <cell r="I322" t="str">
            <v/>
          </cell>
          <cell r="J322" t="str">
            <v/>
          </cell>
          <cell r="K322" t="str">
            <v/>
          </cell>
          <cell r="L322" t="str">
            <v/>
          </cell>
          <cell r="M322" t="str">
            <v/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  <cell r="S322" t="str">
            <v/>
          </cell>
          <cell r="T322" t="str">
            <v/>
          </cell>
          <cell r="U322" t="str">
            <v/>
          </cell>
        </row>
        <row r="323">
          <cell r="E323" t="str">
            <v/>
          </cell>
          <cell r="F323" t="str">
            <v/>
          </cell>
          <cell r="G323" t="str">
            <v/>
          </cell>
          <cell r="H323" t="str">
            <v/>
          </cell>
          <cell r="I323" t="str">
            <v/>
          </cell>
          <cell r="J323" t="str">
            <v/>
          </cell>
          <cell r="K323" t="str">
            <v/>
          </cell>
          <cell r="L323" t="str">
            <v/>
          </cell>
          <cell r="M323" t="str">
            <v/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  <cell r="S323" t="str">
            <v/>
          </cell>
          <cell r="T323" t="str">
            <v/>
          </cell>
          <cell r="U323" t="str">
            <v/>
          </cell>
        </row>
        <row r="324">
          <cell r="E324" t="str">
            <v/>
          </cell>
          <cell r="F324" t="str">
            <v/>
          </cell>
          <cell r="G324" t="str">
            <v/>
          </cell>
          <cell r="H324" t="str">
            <v/>
          </cell>
          <cell r="I324" t="str">
            <v/>
          </cell>
          <cell r="J324" t="str">
            <v/>
          </cell>
          <cell r="K324" t="str">
            <v/>
          </cell>
          <cell r="L324" t="str">
            <v/>
          </cell>
          <cell r="M324" t="str">
            <v/>
          </cell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  <cell r="S324" t="str">
            <v/>
          </cell>
          <cell r="T324" t="str">
            <v/>
          </cell>
          <cell r="U324" t="str">
            <v/>
          </cell>
        </row>
        <row r="325">
          <cell r="E325" t="str">
            <v/>
          </cell>
          <cell r="F325" t="str">
            <v/>
          </cell>
          <cell r="G325" t="str">
            <v/>
          </cell>
          <cell r="H325" t="str">
            <v/>
          </cell>
          <cell r="I325" t="str">
            <v/>
          </cell>
          <cell r="J325" t="str">
            <v/>
          </cell>
          <cell r="K325" t="str">
            <v/>
          </cell>
          <cell r="L325" t="str">
            <v/>
          </cell>
          <cell r="M325" t="str">
            <v/>
          </cell>
          <cell r="N325" t="str">
            <v/>
          </cell>
          <cell r="O325" t="str">
            <v/>
          </cell>
          <cell r="P325" t="str">
            <v/>
          </cell>
          <cell r="Q325" t="str">
            <v/>
          </cell>
          <cell r="R325" t="str">
            <v/>
          </cell>
          <cell r="S325" t="str">
            <v/>
          </cell>
          <cell r="T325" t="str">
            <v/>
          </cell>
          <cell r="U325" t="str">
            <v/>
          </cell>
        </row>
        <row r="326">
          <cell r="E326" t="str">
            <v/>
          </cell>
          <cell r="F326" t="str">
            <v/>
          </cell>
          <cell r="G326" t="str">
            <v/>
          </cell>
          <cell r="H326" t="str">
            <v/>
          </cell>
          <cell r="I326" t="str">
            <v/>
          </cell>
          <cell r="J326" t="str">
            <v/>
          </cell>
          <cell r="K326" t="str">
            <v/>
          </cell>
          <cell r="L326" t="str">
            <v/>
          </cell>
          <cell r="M326" t="str">
            <v/>
          </cell>
          <cell r="N326" t="str">
            <v/>
          </cell>
          <cell r="O326" t="str">
            <v/>
          </cell>
          <cell r="P326" t="str">
            <v/>
          </cell>
          <cell r="Q326" t="str">
            <v/>
          </cell>
          <cell r="R326" t="str">
            <v/>
          </cell>
          <cell r="S326" t="str">
            <v/>
          </cell>
          <cell r="T326" t="str">
            <v/>
          </cell>
          <cell r="U326" t="str">
            <v/>
          </cell>
        </row>
        <row r="327">
          <cell r="E327" t="str">
            <v/>
          </cell>
          <cell r="F327" t="str">
            <v/>
          </cell>
          <cell r="G327" t="str">
            <v/>
          </cell>
          <cell r="H327" t="str">
            <v/>
          </cell>
          <cell r="I327" t="str">
            <v/>
          </cell>
          <cell r="J327" t="str">
            <v/>
          </cell>
          <cell r="K327" t="str">
            <v/>
          </cell>
          <cell r="L327" t="str">
            <v/>
          </cell>
          <cell r="M327" t="str">
            <v/>
          </cell>
          <cell r="N327" t="str">
            <v/>
          </cell>
          <cell r="O327" t="str">
            <v/>
          </cell>
          <cell r="P327" t="str">
            <v/>
          </cell>
          <cell r="Q327" t="str">
            <v/>
          </cell>
          <cell r="R327" t="str">
            <v/>
          </cell>
          <cell r="S327" t="str">
            <v/>
          </cell>
          <cell r="T327" t="str">
            <v/>
          </cell>
          <cell r="U327" t="str">
            <v/>
          </cell>
        </row>
        <row r="328">
          <cell r="E328" t="str">
            <v/>
          </cell>
          <cell r="F328" t="str">
            <v/>
          </cell>
          <cell r="G328" t="str">
            <v/>
          </cell>
          <cell r="H328" t="str">
            <v/>
          </cell>
          <cell r="I328" t="str">
            <v/>
          </cell>
          <cell r="J328" t="str">
            <v/>
          </cell>
          <cell r="K328" t="str">
            <v/>
          </cell>
          <cell r="L328" t="str">
            <v/>
          </cell>
          <cell r="M328" t="str">
            <v/>
          </cell>
          <cell r="N328" t="str">
            <v/>
          </cell>
          <cell r="O328" t="str">
            <v/>
          </cell>
          <cell r="P328" t="str">
            <v/>
          </cell>
          <cell r="Q328" t="str">
            <v/>
          </cell>
          <cell r="R328" t="str">
            <v/>
          </cell>
          <cell r="S328" t="str">
            <v/>
          </cell>
          <cell r="T328" t="str">
            <v/>
          </cell>
          <cell r="U328" t="str">
            <v/>
          </cell>
        </row>
        <row r="329">
          <cell r="E329" t="str">
            <v/>
          </cell>
          <cell r="F329" t="str">
            <v/>
          </cell>
          <cell r="G329" t="str">
            <v/>
          </cell>
          <cell r="H329" t="str">
            <v/>
          </cell>
          <cell r="I329" t="str">
            <v/>
          </cell>
          <cell r="J329" t="str">
            <v/>
          </cell>
          <cell r="K329" t="str">
            <v/>
          </cell>
          <cell r="L329" t="str">
            <v/>
          </cell>
          <cell r="M329" t="str">
            <v/>
          </cell>
          <cell r="N329" t="str">
            <v/>
          </cell>
          <cell r="O329" t="str">
            <v/>
          </cell>
          <cell r="P329" t="str">
            <v/>
          </cell>
          <cell r="Q329" t="str">
            <v/>
          </cell>
          <cell r="R329" t="str">
            <v/>
          </cell>
          <cell r="S329" t="str">
            <v/>
          </cell>
          <cell r="T329" t="str">
            <v/>
          </cell>
          <cell r="U329" t="str">
            <v/>
          </cell>
        </row>
        <row r="330">
          <cell r="E330" t="str">
            <v/>
          </cell>
          <cell r="F330" t="str">
            <v/>
          </cell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  <cell r="K330" t="str">
            <v/>
          </cell>
          <cell r="L330" t="str">
            <v/>
          </cell>
          <cell r="M330" t="str">
            <v/>
          </cell>
          <cell r="N330" t="str">
            <v/>
          </cell>
          <cell r="O330" t="str">
            <v/>
          </cell>
          <cell r="P330" t="str">
            <v/>
          </cell>
          <cell r="Q330" t="str">
            <v/>
          </cell>
          <cell r="R330" t="str">
            <v/>
          </cell>
          <cell r="S330" t="str">
            <v/>
          </cell>
          <cell r="T330" t="str">
            <v/>
          </cell>
          <cell r="U330" t="str">
            <v/>
          </cell>
        </row>
        <row r="331">
          <cell r="E331" t="str">
            <v/>
          </cell>
          <cell r="F331" t="str">
            <v/>
          </cell>
          <cell r="G331" t="str">
            <v/>
          </cell>
          <cell r="H331" t="str">
            <v/>
          </cell>
          <cell r="I331" t="str">
            <v/>
          </cell>
          <cell r="J331" t="str">
            <v/>
          </cell>
          <cell r="K331" t="str">
            <v/>
          </cell>
          <cell r="L331" t="str">
            <v/>
          </cell>
          <cell r="M331" t="str">
            <v/>
          </cell>
          <cell r="N331" t="str">
            <v/>
          </cell>
          <cell r="O331" t="str">
            <v/>
          </cell>
          <cell r="P331" t="str">
            <v/>
          </cell>
          <cell r="Q331" t="str">
            <v/>
          </cell>
          <cell r="R331" t="str">
            <v/>
          </cell>
          <cell r="S331" t="str">
            <v/>
          </cell>
          <cell r="T331" t="str">
            <v/>
          </cell>
          <cell r="U331" t="str">
            <v/>
          </cell>
        </row>
        <row r="332">
          <cell r="E332" t="str">
            <v/>
          </cell>
          <cell r="F332" t="str">
            <v/>
          </cell>
          <cell r="G332" t="str">
            <v/>
          </cell>
          <cell r="H332" t="str">
            <v/>
          </cell>
          <cell r="I332" t="str">
            <v/>
          </cell>
          <cell r="J332" t="str">
            <v/>
          </cell>
          <cell r="K332" t="str">
            <v/>
          </cell>
          <cell r="L332" t="str">
            <v/>
          </cell>
          <cell r="M332" t="str">
            <v/>
          </cell>
          <cell r="N332" t="str">
            <v/>
          </cell>
          <cell r="O332" t="str">
            <v/>
          </cell>
          <cell r="P332" t="str">
            <v/>
          </cell>
          <cell r="Q332" t="str">
            <v/>
          </cell>
          <cell r="R332" t="str">
            <v/>
          </cell>
          <cell r="S332" t="str">
            <v/>
          </cell>
          <cell r="T332" t="str">
            <v/>
          </cell>
          <cell r="U332" t="str">
            <v/>
          </cell>
        </row>
        <row r="333">
          <cell r="E333" t="str">
            <v/>
          </cell>
          <cell r="F333" t="str">
            <v/>
          </cell>
          <cell r="G333" t="str">
            <v/>
          </cell>
          <cell r="H333" t="str">
            <v/>
          </cell>
          <cell r="I333" t="str">
            <v/>
          </cell>
          <cell r="J333" t="str">
            <v/>
          </cell>
          <cell r="K333" t="str">
            <v/>
          </cell>
          <cell r="L333" t="str">
            <v/>
          </cell>
          <cell r="M333" t="str">
            <v/>
          </cell>
          <cell r="N333" t="str">
            <v/>
          </cell>
          <cell r="O333" t="str">
            <v/>
          </cell>
          <cell r="P333" t="str">
            <v/>
          </cell>
          <cell r="Q333" t="str">
            <v/>
          </cell>
          <cell r="R333" t="str">
            <v/>
          </cell>
          <cell r="S333" t="str">
            <v/>
          </cell>
          <cell r="T333" t="str">
            <v/>
          </cell>
          <cell r="U333" t="str">
            <v/>
          </cell>
        </row>
        <row r="334">
          <cell r="E334" t="str">
            <v/>
          </cell>
          <cell r="F334" t="str">
            <v/>
          </cell>
          <cell r="G334" t="str">
            <v/>
          </cell>
          <cell r="H334" t="str">
            <v/>
          </cell>
          <cell r="I334" t="str">
            <v/>
          </cell>
          <cell r="J334" t="str">
            <v/>
          </cell>
          <cell r="K334" t="str">
            <v/>
          </cell>
          <cell r="L334" t="str">
            <v/>
          </cell>
          <cell r="M334" t="str">
            <v/>
          </cell>
          <cell r="N334" t="str">
            <v/>
          </cell>
          <cell r="O334" t="str">
            <v/>
          </cell>
          <cell r="P334" t="str">
            <v/>
          </cell>
          <cell r="Q334" t="str">
            <v/>
          </cell>
          <cell r="R334" t="str">
            <v/>
          </cell>
          <cell r="S334" t="str">
            <v/>
          </cell>
          <cell r="T334" t="str">
            <v/>
          </cell>
          <cell r="U334" t="str">
            <v/>
          </cell>
        </row>
        <row r="335">
          <cell r="E335" t="str">
            <v/>
          </cell>
          <cell r="F335" t="str">
            <v/>
          </cell>
          <cell r="G335" t="str">
            <v/>
          </cell>
          <cell r="H335" t="str">
            <v/>
          </cell>
          <cell r="I335" t="str">
            <v/>
          </cell>
          <cell r="J335" t="str">
            <v/>
          </cell>
          <cell r="K335" t="str">
            <v/>
          </cell>
          <cell r="L335" t="str">
            <v/>
          </cell>
          <cell r="M335" t="str">
            <v/>
          </cell>
          <cell r="N335" t="str">
            <v/>
          </cell>
          <cell r="O335" t="str">
            <v/>
          </cell>
          <cell r="P335" t="str">
            <v/>
          </cell>
          <cell r="Q335" t="str">
            <v/>
          </cell>
          <cell r="R335" t="str">
            <v/>
          </cell>
          <cell r="S335" t="str">
            <v/>
          </cell>
          <cell r="T335" t="str">
            <v/>
          </cell>
          <cell r="U335" t="str">
            <v/>
          </cell>
        </row>
        <row r="336">
          <cell r="E336" t="str">
            <v/>
          </cell>
          <cell r="F336" t="str">
            <v/>
          </cell>
          <cell r="G336" t="str">
            <v/>
          </cell>
          <cell r="H336" t="str">
            <v/>
          </cell>
          <cell r="I336" t="str">
            <v/>
          </cell>
          <cell r="J336" t="str">
            <v/>
          </cell>
          <cell r="K336" t="str">
            <v/>
          </cell>
          <cell r="L336" t="str">
            <v/>
          </cell>
          <cell r="M336" t="str">
            <v/>
          </cell>
          <cell r="N336" t="str">
            <v/>
          </cell>
          <cell r="O336" t="str">
            <v/>
          </cell>
          <cell r="P336" t="str">
            <v/>
          </cell>
          <cell r="Q336" t="str">
            <v/>
          </cell>
          <cell r="R336" t="str">
            <v/>
          </cell>
          <cell r="S336" t="str">
            <v/>
          </cell>
          <cell r="T336" t="str">
            <v/>
          </cell>
          <cell r="U336" t="str">
            <v/>
          </cell>
        </row>
        <row r="337">
          <cell r="E337" t="str">
            <v/>
          </cell>
          <cell r="F337" t="str">
            <v/>
          </cell>
          <cell r="G337" t="str">
            <v/>
          </cell>
          <cell r="H337" t="str">
            <v/>
          </cell>
          <cell r="I337" t="str">
            <v/>
          </cell>
          <cell r="J337" t="str">
            <v/>
          </cell>
          <cell r="K337" t="str">
            <v/>
          </cell>
          <cell r="L337" t="str">
            <v/>
          </cell>
          <cell r="M337" t="str">
            <v/>
          </cell>
          <cell r="N337" t="str">
            <v/>
          </cell>
          <cell r="O337" t="str">
            <v/>
          </cell>
          <cell r="P337" t="str">
            <v/>
          </cell>
          <cell r="Q337" t="str">
            <v/>
          </cell>
          <cell r="R337" t="str">
            <v/>
          </cell>
          <cell r="S337" t="str">
            <v/>
          </cell>
          <cell r="T337" t="str">
            <v/>
          </cell>
          <cell r="U337" t="str">
            <v/>
          </cell>
        </row>
        <row r="338">
          <cell r="E338" t="str">
            <v/>
          </cell>
          <cell r="F338" t="str">
            <v/>
          </cell>
          <cell r="G338" t="str">
            <v/>
          </cell>
          <cell r="H338" t="str">
            <v/>
          </cell>
          <cell r="I338" t="str">
            <v/>
          </cell>
          <cell r="J338" t="str">
            <v/>
          </cell>
          <cell r="K338" t="str">
            <v/>
          </cell>
          <cell r="L338" t="str">
            <v/>
          </cell>
          <cell r="M338" t="str">
            <v/>
          </cell>
          <cell r="N338" t="str">
            <v/>
          </cell>
          <cell r="O338" t="str">
            <v/>
          </cell>
          <cell r="P338" t="str">
            <v/>
          </cell>
          <cell r="Q338" t="str">
            <v/>
          </cell>
          <cell r="R338" t="str">
            <v/>
          </cell>
          <cell r="S338" t="str">
            <v/>
          </cell>
          <cell r="T338" t="str">
            <v/>
          </cell>
          <cell r="U338" t="str">
            <v/>
          </cell>
        </row>
        <row r="339">
          <cell r="E339" t="str">
            <v/>
          </cell>
          <cell r="F339" t="str">
            <v/>
          </cell>
          <cell r="G339" t="str">
            <v/>
          </cell>
          <cell r="H339" t="str">
            <v/>
          </cell>
          <cell r="I339" t="str">
            <v/>
          </cell>
          <cell r="J339" t="str">
            <v/>
          </cell>
          <cell r="K339" t="str">
            <v/>
          </cell>
          <cell r="L339" t="str">
            <v/>
          </cell>
          <cell r="M339" t="str">
            <v/>
          </cell>
          <cell r="N339" t="str">
            <v/>
          </cell>
          <cell r="O339" t="str">
            <v/>
          </cell>
          <cell r="P339" t="str">
            <v/>
          </cell>
          <cell r="Q339" t="str">
            <v/>
          </cell>
          <cell r="R339" t="str">
            <v/>
          </cell>
          <cell r="S339" t="str">
            <v/>
          </cell>
          <cell r="T339" t="str">
            <v/>
          </cell>
          <cell r="U339" t="str">
            <v/>
          </cell>
        </row>
        <row r="340">
          <cell r="E340" t="str">
            <v/>
          </cell>
          <cell r="F340" t="str">
            <v/>
          </cell>
          <cell r="G340" t="str">
            <v/>
          </cell>
          <cell r="H340" t="str">
            <v/>
          </cell>
          <cell r="I340" t="str">
            <v/>
          </cell>
          <cell r="J340" t="str">
            <v/>
          </cell>
          <cell r="K340" t="str">
            <v/>
          </cell>
          <cell r="L340" t="str">
            <v/>
          </cell>
          <cell r="M340" t="str">
            <v/>
          </cell>
          <cell r="N340" t="str">
            <v/>
          </cell>
          <cell r="O340" t="str">
            <v/>
          </cell>
          <cell r="P340" t="str">
            <v/>
          </cell>
          <cell r="Q340" t="str">
            <v/>
          </cell>
          <cell r="R340" t="str">
            <v/>
          </cell>
          <cell r="S340" t="str">
            <v/>
          </cell>
          <cell r="T340" t="str">
            <v/>
          </cell>
          <cell r="U340" t="str">
            <v/>
          </cell>
        </row>
        <row r="341">
          <cell r="E341" t="str">
            <v/>
          </cell>
          <cell r="F341" t="str">
            <v/>
          </cell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  <cell r="K341" t="str">
            <v/>
          </cell>
          <cell r="L341" t="str">
            <v/>
          </cell>
          <cell r="M341" t="str">
            <v/>
          </cell>
          <cell r="N341" t="str">
            <v/>
          </cell>
          <cell r="O341" t="str">
            <v/>
          </cell>
          <cell r="P341" t="str">
            <v/>
          </cell>
          <cell r="Q341" t="str">
            <v/>
          </cell>
          <cell r="R341" t="str">
            <v/>
          </cell>
          <cell r="S341" t="str">
            <v/>
          </cell>
          <cell r="T341" t="str">
            <v/>
          </cell>
          <cell r="U341" t="str">
            <v/>
          </cell>
        </row>
        <row r="342">
          <cell r="E342" t="str">
            <v/>
          </cell>
          <cell r="F342" t="str">
            <v/>
          </cell>
          <cell r="G342" t="str">
            <v/>
          </cell>
          <cell r="H342" t="str">
            <v/>
          </cell>
          <cell r="I342" t="str">
            <v/>
          </cell>
          <cell r="J342" t="str">
            <v/>
          </cell>
          <cell r="K342" t="str">
            <v/>
          </cell>
          <cell r="L342" t="str">
            <v/>
          </cell>
          <cell r="M342" t="str">
            <v/>
          </cell>
          <cell r="N342" t="str">
            <v/>
          </cell>
          <cell r="O342" t="str">
            <v/>
          </cell>
          <cell r="P342" t="str">
            <v/>
          </cell>
          <cell r="Q342" t="str">
            <v/>
          </cell>
          <cell r="R342" t="str">
            <v/>
          </cell>
          <cell r="S342" t="str">
            <v/>
          </cell>
          <cell r="T342" t="str">
            <v/>
          </cell>
          <cell r="U342" t="str">
            <v/>
          </cell>
        </row>
        <row r="343">
          <cell r="E343" t="str">
            <v/>
          </cell>
          <cell r="F343" t="str">
            <v/>
          </cell>
          <cell r="G343" t="str">
            <v/>
          </cell>
          <cell r="H343" t="str">
            <v/>
          </cell>
          <cell r="I343" t="str">
            <v/>
          </cell>
          <cell r="J343" t="str">
            <v/>
          </cell>
          <cell r="K343" t="str">
            <v/>
          </cell>
          <cell r="L343" t="str">
            <v/>
          </cell>
          <cell r="M343" t="str">
            <v/>
          </cell>
          <cell r="N343" t="str">
            <v/>
          </cell>
          <cell r="O343" t="str">
            <v/>
          </cell>
          <cell r="P343" t="str">
            <v/>
          </cell>
          <cell r="Q343" t="str">
            <v/>
          </cell>
          <cell r="R343" t="str">
            <v/>
          </cell>
          <cell r="S343" t="str">
            <v/>
          </cell>
          <cell r="T343" t="str">
            <v/>
          </cell>
          <cell r="U343" t="str">
            <v/>
          </cell>
        </row>
        <row r="344">
          <cell r="E344" t="str">
            <v/>
          </cell>
          <cell r="F344" t="str">
            <v/>
          </cell>
          <cell r="G344" t="str">
            <v/>
          </cell>
          <cell r="H344" t="str">
            <v/>
          </cell>
          <cell r="I344" t="str">
            <v/>
          </cell>
          <cell r="J344" t="str">
            <v/>
          </cell>
          <cell r="K344" t="str">
            <v/>
          </cell>
          <cell r="L344" t="str">
            <v/>
          </cell>
          <cell r="M344" t="str">
            <v/>
          </cell>
          <cell r="N344" t="str">
            <v/>
          </cell>
          <cell r="O344" t="str">
            <v/>
          </cell>
          <cell r="P344" t="str">
            <v/>
          </cell>
          <cell r="Q344" t="str">
            <v/>
          </cell>
          <cell r="R344" t="str">
            <v/>
          </cell>
          <cell r="S344" t="str">
            <v/>
          </cell>
          <cell r="T344" t="str">
            <v/>
          </cell>
          <cell r="U344" t="str">
            <v/>
          </cell>
        </row>
        <row r="345">
          <cell r="E345" t="str">
            <v/>
          </cell>
          <cell r="F345" t="str">
            <v/>
          </cell>
          <cell r="G345" t="str">
            <v/>
          </cell>
          <cell r="H345" t="str">
            <v/>
          </cell>
          <cell r="I345" t="str">
            <v/>
          </cell>
          <cell r="J345" t="str">
            <v/>
          </cell>
          <cell r="K345" t="str">
            <v/>
          </cell>
          <cell r="L345" t="str">
            <v/>
          </cell>
          <cell r="M345" t="str">
            <v/>
          </cell>
          <cell r="N345" t="str">
            <v/>
          </cell>
          <cell r="O345" t="str">
            <v/>
          </cell>
          <cell r="P345" t="str">
            <v/>
          </cell>
          <cell r="Q345" t="str">
            <v/>
          </cell>
          <cell r="R345" t="str">
            <v/>
          </cell>
          <cell r="S345" t="str">
            <v/>
          </cell>
          <cell r="T345" t="str">
            <v/>
          </cell>
          <cell r="U345" t="str">
            <v/>
          </cell>
        </row>
        <row r="346">
          <cell r="E346" t="str">
            <v/>
          </cell>
          <cell r="F346" t="str">
            <v/>
          </cell>
          <cell r="G346" t="str">
            <v/>
          </cell>
          <cell r="H346" t="str">
            <v/>
          </cell>
          <cell r="I346" t="str">
            <v/>
          </cell>
          <cell r="J346" t="str">
            <v/>
          </cell>
          <cell r="K346" t="str">
            <v/>
          </cell>
          <cell r="L346" t="str">
            <v/>
          </cell>
          <cell r="M346" t="str">
            <v/>
          </cell>
          <cell r="N346" t="str">
            <v/>
          </cell>
          <cell r="O346" t="str">
            <v/>
          </cell>
          <cell r="P346" t="str">
            <v/>
          </cell>
          <cell r="Q346" t="str">
            <v/>
          </cell>
          <cell r="R346" t="str">
            <v/>
          </cell>
          <cell r="S346" t="str">
            <v/>
          </cell>
          <cell r="T346" t="str">
            <v/>
          </cell>
          <cell r="U346" t="str">
            <v/>
          </cell>
        </row>
        <row r="347">
          <cell r="E347" t="str">
            <v/>
          </cell>
          <cell r="F347" t="str">
            <v/>
          </cell>
          <cell r="G347" t="str">
            <v/>
          </cell>
          <cell r="H347" t="str">
            <v/>
          </cell>
          <cell r="I347" t="str">
            <v/>
          </cell>
          <cell r="J347" t="str">
            <v/>
          </cell>
          <cell r="K347" t="str">
            <v/>
          </cell>
          <cell r="L347" t="str">
            <v/>
          </cell>
          <cell r="M347" t="str">
            <v/>
          </cell>
          <cell r="N347" t="str">
            <v/>
          </cell>
          <cell r="O347" t="str">
            <v/>
          </cell>
          <cell r="P347" t="str">
            <v/>
          </cell>
          <cell r="Q347" t="str">
            <v/>
          </cell>
          <cell r="R347" t="str">
            <v/>
          </cell>
          <cell r="S347" t="str">
            <v/>
          </cell>
          <cell r="T347" t="str">
            <v/>
          </cell>
          <cell r="U347" t="str">
            <v/>
          </cell>
        </row>
        <row r="348">
          <cell r="E348" t="str">
            <v/>
          </cell>
          <cell r="F348" t="str">
            <v/>
          </cell>
          <cell r="G348" t="str">
            <v/>
          </cell>
          <cell r="H348" t="str">
            <v/>
          </cell>
          <cell r="I348" t="str">
            <v/>
          </cell>
          <cell r="J348" t="str">
            <v/>
          </cell>
          <cell r="K348" t="str">
            <v/>
          </cell>
          <cell r="L348" t="str">
            <v/>
          </cell>
          <cell r="M348" t="str">
            <v/>
          </cell>
          <cell r="N348" t="str">
            <v/>
          </cell>
          <cell r="O348" t="str">
            <v/>
          </cell>
          <cell r="P348" t="str">
            <v/>
          </cell>
          <cell r="Q348" t="str">
            <v/>
          </cell>
          <cell r="R348" t="str">
            <v/>
          </cell>
          <cell r="S348" t="str">
            <v/>
          </cell>
          <cell r="T348" t="str">
            <v/>
          </cell>
          <cell r="U348" t="str">
            <v/>
          </cell>
        </row>
        <row r="349">
          <cell r="E349" t="str">
            <v/>
          </cell>
          <cell r="F349" t="str">
            <v/>
          </cell>
          <cell r="G349" t="str">
            <v/>
          </cell>
          <cell r="H349" t="str">
            <v/>
          </cell>
          <cell r="I349" t="str">
            <v/>
          </cell>
          <cell r="J349" t="str">
            <v/>
          </cell>
          <cell r="K349" t="str">
            <v/>
          </cell>
          <cell r="L349" t="str">
            <v/>
          </cell>
          <cell r="M349" t="str">
            <v/>
          </cell>
          <cell r="N349" t="str">
            <v/>
          </cell>
          <cell r="O349" t="str">
            <v/>
          </cell>
          <cell r="P349" t="str">
            <v/>
          </cell>
          <cell r="Q349" t="str">
            <v/>
          </cell>
          <cell r="R349" t="str">
            <v/>
          </cell>
          <cell r="S349" t="str">
            <v/>
          </cell>
          <cell r="T349" t="str">
            <v/>
          </cell>
          <cell r="U349" t="str">
            <v/>
          </cell>
        </row>
        <row r="350">
          <cell r="E350" t="str">
            <v/>
          </cell>
          <cell r="F350" t="str">
            <v/>
          </cell>
          <cell r="G350" t="str">
            <v/>
          </cell>
          <cell r="H350" t="str">
            <v/>
          </cell>
          <cell r="I350" t="str">
            <v/>
          </cell>
          <cell r="J350" t="str">
            <v/>
          </cell>
          <cell r="K350" t="str">
            <v/>
          </cell>
          <cell r="L350" t="str">
            <v/>
          </cell>
          <cell r="M350" t="str">
            <v/>
          </cell>
          <cell r="N350" t="str">
            <v/>
          </cell>
          <cell r="O350" t="str">
            <v/>
          </cell>
          <cell r="P350" t="str">
            <v/>
          </cell>
          <cell r="Q350" t="str">
            <v/>
          </cell>
          <cell r="R350" t="str">
            <v/>
          </cell>
          <cell r="S350" t="str">
            <v/>
          </cell>
          <cell r="T350" t="str">
            <v/>
          </cell>
          <cell r="U350" t="str">
            <v/>
          </cell>
        </row>
        <row r="351">
          <cell r="E351" t="str">
            <v/>
          </cell>
          <cell r="F351" t="str">
            <v/>
          </cell>
          <cell r="G351" t="str">
            <v/>
          </cell>
          <cell r="H351" t="str">
            <v/>
          </cell>
          <cell r="I351" t="str">
            <v/>
          </cell>
          <cell r="J351" t="str">
            <v/>
          </cell>
          <cell r="K351" t="str">
            <v/>
          </cell>
          <cell r="L351" t="str">
            <v/>
          </cell>
          <cell r="M351" t="str">
            <v/>
          </cell>
          <cell r="N351" t="str">
            <v/>
          </cell>
          <cell r="O351" t="str">
            <v/>
          </cell>
          <cell r="P351" t="str">
            <v/>
          </cell>
          <cell r="Q351" t="str">
            <v/>
          </cell>
          <cell r="R351" t="str">
            <v/>
          </cell>
          <cell r="S351" t="str">
            <v/>
          </cell>
          <cell r="T351" t="str">
            <v/>
          </cell>
          <cell r="U351" t="str">
            <v/>
          </cell>
        </row>
        <row r="352">
          <cell r="E352" t="str">
            <v/>
          </cell>
          <cell r="F352" t="str">
            <v/>
          </cell>
          <cell r="G352" t="str">
            <v/>
          </cell>
          <cell r="H352" t="str">
            <v/>
          </cell>
          <cell r="I352" t="str">
            <v/>
          </cell>
          <cell r="J352" t="str">
            <v/>
          </cell>
          <cell r="K352" t="str">
            <v/>
          </cell>
          <cell r="L352" t="str">
            <v/>
          </cell>
          <cell r="M352" t="str">
            <v/>
          </cell>
          <cell r="N352" t="str">
            <v/>
          </cell>
          <cell r="O352" t="str">
            <v/>
          </cell>
          <cell r="P352" t="str">
            <v/>
          </cell>
          <cell r="Q352" t="str">
            <v/>
          </cell>
          <cell r="R352" t="str">
            <v/>
          </cell>
          <cell r="S352" t="str">
            <v/>
          </cell>
          <cell r="T352" t="str">
            <v/>
          </cell>
          <cell r="U352" t="str">
            <v/>
          </cell>
        </row>
        <row r="353">
          <cell r="E353" t="str">
            <v/>
          </cell>
          <cell r="F353" t="str">
            <v/>
          </cell>
          <cell r="G353" t="str">
            <v/>
          </cell>
          <cell r="H353" t="str">
            <v/>
          </cell>
          <cell r="I353" t="str">
            <v/>
          </cell>
          <cell r="J353" t="str">
            <v/>
          </cell>
          <cell r="K353" t="str">
            <v/>
          </cell>
          <cell r="L353" t="str">
            <v/>
          </cell>
          <cell r="M353" t="str">
            <v/>
          </cell>
          <cell r="N353" t="str">
            <v/>
          </cell>
          <cell r="O353" t="str">
            <v/>
          </cell>
          <cell r="P353" t="str">
            <v/>
          </cell>
          <cell r="Q353" t="str">
            <v/>
          </cell>
          <cell r="R353" t="str">
            <v/>
          </cell>
          <cell r="S353" t="str">
            <v/>
          </cell>
          <cell r="T353" t="str">
            <v/>
          </cell>
          <cell r="U353" t="str">
            <v/>
          </cell>
        </row>
        <row r="354">
          <cell r="E354" t="str">
            <v/>
          </cell>
          <cell r="F354" t="str">
            <v/>
          </cell>
          <cell r="G354" t="str">
            <v/>
          </cell>
          <cell r="H354" t="str">
            <v/>
          </cell>
          <cell r="I354" t="str">
            <v/>
          </cell>
          <cell r="J354" t="str">
            <v/>
          </cell>
          <cell r="K354" t="str">
            <v/>
          </cell>
          <cell r="L354" t="str">
            <v/>
          </cell>
          <cell r="M354" t="str">
            <v/>
          </cell>
          <cell r="N354" t="str">
            <v/>
          </cell>
          <cell r="O354" t="str">
            <v/>
          </cell>
          <cell r="P354" t="str">
            <v/>
          </cell>
          <cell r="Q354" t="str">
            <v/>
          </cell>
          <cell r="R354" t="str">
            <v/>
          </cell>
          <cell r="S354" t="str">
            <v/>
          </cell>
          <cell r="T354" t="str">
            <v/>
          </cell>
          <cell r="U354" t="str">
            <v/>
          </cell>
        </row>
        <row r="355">
          <cell r="E355" t="str">
            <v/>
          </cell>
          <cell r="F355" t="str">
            <v/>
          </cell>
          <cell r="G355" t="str">
            <v/>
          </cell>
          <cell r="H355" t="str">
            <v/>
          </cell>
          <cell r="I355" t="str">
            <v/>
          </cell>
          <cell r="J355" t="str">
            <v/>
          </cell>
          <cell r="K355" t="str">
            <v/>
          </cell>
          <cell r="L355" t="str">
            <v/>
          </cell>
          <cell r="M355" t="str">
            <v/>
          </cell>
          <cell r="N355" t="str">
            <v/>
          </cell>
          <cell r="O355" t="str">
            <v/>
          </cell>
          <cell r="P355" t="str">
            <v/>
          </cell>
          <cell r="Q355" t="str">
            <v/>
          </cell>
          <cell r="R355" t="str">
            <v/>
          </cell>
          <cell r="S355" t="str">
            <v/>
          </cell>
          <cell r="T355" t="str">
            <v/>
          </cell>
          <cell r="U355" t="str">
            <v/>
          </cell>
        </row>
        <row r="356">
          <cell r="E356" t="str">
            <v/>
          </cell>
          <cell r="F356" t="str">
            <v/>
          </cell>
          <cell r="G356" t="str">
            <v/>
          </cell>
          <cell r="H356" t="str">
            <v/>
          </cell>
          <cell r="I356" t="str">
            <v/>
          </cell>
          <cell r="J356" t="str">
            <v/>
          </cell>
          <cell r="K356" t="str">
            <v/>
          </cell>
          <cell r="L356" t="str">
            <v/>
          </cell>
          <cell r="M356" t="str">
            <v/>
          </cell>
          <cell r="N356" t="str">
            <v/>
          </cell>
          <cell r="O356" t="str">
            <v/>
          </cell>
          <cell r="P356" t="str">
            <v/>
          </cell>
          <cell r="Q356" t="str">
            <v/>
          </cell>
          <cell r="R356" t="str">
            <v/>
          </cell>
          <cell r="S356" t="str">
            <v/>
          </cell>
          <cell r="T356" t="str">
            <v/>
          </cell>
          <cell r="U356" t="str">
            <v/>
          </cell>
        </row>
        <row r="357">
          <cell r="E357" t="str">
            <v/>
          </cell>
          <cell r="F357" t="str">
            <v/>
          </cell>
          <cell r="G357" t="str">
            <v/>
          </cell>
          <cell r="H357" t="str">
            <v/>
          </cell>
          <cell r="I357" t="str">
            <v/>
          </cell>
          <cell r="J357" t="str">
            <v/>
          </cell>
          <cell r="K357" t="str">
            <v/>
          </cell>
          <cell r="L357" t="str">
            <v/>
          </cell>
          <cell r="M357" t="str">
            <v/>
          </cell>
          <cell r="N357" t="str">
            <v/>
          </cell>
          <cell r="O357" t="str">
            <v/>
          </cell>
          <cell r="P357" t="str">
            <v/>
          </cell>
          <cell r="Q357" t="str">
            <v/>
          </cell>
          <cell r="R357" t="str">
            <v/>
          </cell>
          <cell r="S357" t="str">
            <v/>
          </cell>
          <cell r="T357" t="str">
            <v/>
          </cell>
          <cell r="U357" t="str">
            <v/>
          </cell>
        </row>
        <row r="358">
          <cell r="E358" t="str">
            <v/>
          </cell>
          <cell r="F358" t="str">
            <v/>
          </cell>
          <cell r="G358" t="str">
            <v/>
          </cell>
          <cell r="H358" t="str">
            <v/>
          </cell>
          <cell r="I358" t="str">
            <v/>
          </cell>
          <cell r="J358" t="str">
            <v/>
          </cell>
          <cell r="K358" t="str">
            <v/>
          </cell>
          <cell r="L358" t="str">
            <v/>
          </cell>
          <cell r="M358" t="str">
            <v/>
          </cell>
          <cell r="N358" t="str">
            <v/>
          </cell>
          <cell r="O358" t="str">
            <v/>
          </cell>
          <cell r="P358" t="str">
            <v/>
          </cell>
          <cell r="Q358" t="str">
            <v/>
          </cell>
          <cell r="R358" t="str">
            <v/>
          </cell>
          <cell r="S358" t="str">
            <v/>
          </cell>
          <cell r="T358" t="str">
            <v/>
          </cell>
          <cell r="U358" t="str">
            <v/>
          </cell>
        </row>
        <row r="359">
          <cell r="E359" t="str">
            <v/>
          </cell>
          <cell r="F359" t="str">
            <v/>
          </cell>
          <cell r="G359" t="str">
            <v/>
          </cell>
          <cell r="H359" t="str">
            <v/>
          </cell>
          <cell r="I359" t="str">
            <v/>
          </cell>
          <cell r="J359" t="str">
            <v/>
          </cell>
          <cell r="K359" t="str">
            <v/>
          </cell>
          <cell r="L359" t="str">
            <v/>
          </cell>
          <cell r="M359" t="str">
            <v/>
          </cell>
          <cell r="N359" t="str">
            <v/>
          </cell>
          <cell r="O359" t="str">
            <v/>
          </cell>
          <cell r="P359" t="str">
            <v/>
          </cell>
          <cell r="Q359" t="str">
            <v/>
          </cell>
          <cell r="R359" t="str">
            <v/>
          </cell>
          <cell r="S359" t="str">
            <v/>
          </cell>
          <cell r="T359" t="str">
            <v/>
          </cell>
          <cell r="U359" t="str">
            <v/>
          </cell>
        </row>
        <row r="360">
          <cell r="E360" t="str">
            <v/>
          </cell>
          <cell r="F360" t="str">
            <v/>
          </cell>
          <cell r="G360" t="str">
            <v/>
          </cell>
          <cell r="H360" t="str">
            <v/>
          </cell>
          <cell r="I360" t="str">
            <v/>
          </cell>
          <cell r="J360" t="str">
            <v/>
          </cell>
          <cell r="K360" t="str">
            <v/>
          </cell>
          <cell r="L360" t="str">
            <v/>
          </cell>
          <cell r="M360" t="str">
            <v/>
          </cell>
          <cell r="N360" t="str">
            <v/>
          </cell>
          <cell r="O360" t="str">
            <v/>
          </cell>
          <cell r="P360" t="str">
            <v/>
          </cell>
          <cell r="Q360" t="str">
            <v/>
          </cell>
          <cell r="R360" t="str">
            <v/>
          </cell>
          <cell r="S360" t="str">
            <v/>
          </cell>
          <cell r="T360" t="str">
            <v/>
          </cell>
          <cell r="U360" t="str">
            <v/>
          </cell>
        </row>
        <row r="361">
          <cell r="E361" t="str">
            <v/>
          </cell>
          <cell r="F361" t="str">
            <v/>
          </cell>
          <cell r="G361" t="str">
            <v/>
          </cell>
          <cell r="H361" t="str">
            <v/>
          </cell>
          <cell r="I361" t="str">
            <v/>
          </cell>
          <cell r="J361" t="str">
            <v/>
          </cell>
          <cell r="K361" t="str">
            <v/>
          </cell>
          <cell r="L361" t="str">
            <v/>
          </cell>
          <cell r="M361" t="str">
            <v/>
          </cell>
          <cell r="N361" t="str">
            <v/>
          </cell>
          <cell r="O361" t="str">
            <v/>
          </cell>
          <cell r="P361" t="str">
            <v/>
          </cell>
          <cell r="Q361" t="str">
            <v/>
          </cell>
          <cell r="R361" t="str">
            <v/>
          </cell>
          <cell r="S361" t="str">
            <v/>
          </cell>
          <cell r="T361" t="str">
            <v/>
          </cell>
          <cell r="U361" t="str">
            <v/>
          </cell>
        </row>
        <row r="362">
          <cell r="E362" t="str">
            <v/>
          </cell>
          <cell r="F362" t="str">
            <v/>
          </cell>
          <cell r="G362" t="str">
            <v/>
          </cell>
          <cell r="H362" t="str">
            <v/>
          </cell>
          <cell r="I362" t="str">
            <v/>
          </cell>
          <cell r="J362" t="str">
            <v/>
          </cell>
          <cell r="K362" t="str">
            <v/>
          </cell>
          <cell r="L362" t="str">
            <v/>
          </cell>
          <cell r="M362" t="str">
            <v/>
          </cell>
          <cell r="N362" t="str">
            <v/>
          </cell>
          <cell r="O362" t="str">
            <v/>
          </cell>
          <cell r="P362" t="str">
            <v/>
          </cell>
          <cell r="Q362" t="str">
            <v/>
          </cell>
          <cell r="R362" t="str">
            <v/>
          </cell>
          <cell r="S362" t="str">
            <v/>
          </cell>
          <cell r="T362" t="str">
            <v/>
          </cell>
          <cell r="U362" t="str">
            <v/>
          </cell>
        </row>
        <row r="363">
          <cell r="E363" t="str">
            <v/>
          </cell>
          <cell r="F363" t="str">
            <v/>
          </cell>
          <cell r="G363" t="str">
            <v/>
          </cell>
          <cell r="H363" t="str">
            <v/>
          </cell>
          <cell r="I363" t="str">
            <v/>
          </cell>
          <cell r="J363" t="str">
            <v/>
          </cell>
          <cell r="K363" t="str">
            <v/>
          </cell>
          <cell r="L363" t="str">
            <v/>
          </cell>
          <cell r="M363" t="str">
            <v/>
          </cell>
          <cell r="N363" t="str">
            <v/>
          </cell>
          <cell r="O363" t="str">
            <v/>
          </cell>
          <cell r="P363" t="str">
            <v/>
          </cell>
          <cell r="Q363" t="str">
            <v/>
          </cell>
          <cell r="R363" t="str">
            <v/>
          </cell>
          <cell r="S363" t="str">
            <v/>
          </cell>
          <cell r="T363" t="str">
            <v/>
          </cell>
          <cell r="U363" t="str">
            <v/>
          </cell>
        </row>
        <row r="364">
          <cell r="E364" t="str">
            <v/>
          </cell>
          <cell r="F364" t="str">
            <v/>
          </cell>
          <cell r="G364" t="str">
            <v/>
          </cell>
          <cell r="H364" t="str">
            <v/>
          </cell>
          <cell r="I364" t="str">
            <v/>
          </cell>
          <cell r="J364" t="str">
            <v/>
          </cell>
          <cell r="K364" t="str">
            <v/>
          </cell>
          <cell r="L364" t="str">
            <v/>
          </cell>
          <cell r="M364" t="str">
            <v/>
          </cell>
          <cell r="N364" t="str">
            <v/>
          </cell>
          <cell r="O364" t="str">
            <v/>
          </cell>
          <cell r="P364" t="str">
            <v/>
          </cell>
          <cell r="Q364" t="str">
            <v/>
          </cell>
          <cell r="R364" t="str">
            <v/>
          </cell>
          <cell r="S364" t="str">
            <v/>
          </cell>
          <cell r="T364" t="str">
            <v/>
          </cell>
          <cell r="U364" t="str">
            <v/>
          </cell>
        </row>
        <row r="365">
          <cell r="E365" t="str">
            <v/>
          </cell>
          <cell r="F365" t="str">
            <v/>
          </cell>
          <cell r="G365" t="str">
            <v/>
          </cell>
          <cell r="H365" t="str">
            <v/>
          </cell>
          <cell r="I365" t="str">
            <v/>
          </cell>
          <cell r="J365" t="str">
            <v/>
          </cell>
          <cell r="K365" t="str">
            <v/>
          </cell>
          <cell r="L365" t="str">
            <v/>
          </cell>
          <cell r="M365" t="str">
            <v/>
          </cell>
          <cell r="N365" t="str">
            <v/>
          </cell>
          <cell r="O365" t="str">
            <v/>
          </cell>
          <cell r="P365" t="str">
            <v/>
          </cell>
          <cell r="Q365" t="str">
            <v/>
          </cell>
          <cell r="R365" t="str">
            <v/>
          </cell>
          <cell r="S365" t="str">
            <v/>
          </cell>
          <cell r="T365" t="str">
            <v/>
          </cell>
          <cell r="U365" t="str">
            <v/>
          </cell>
        </row>
        <row r="366">
          <cell r="E366" t="str">
            <v/>
          </cell>
          <cell r="F366" t="str">
            <v/>
          </cell>
          <cell r="G366" t="str">
            <v/>
          </cell>
          <cell r="H366" t="str">
            <v/>
          </cell>
          <cell r="I366" t="str">
            <v/>
          </cell>
          <cell r="J366" t="str">
            <v/>
          </cell>
          <cell r="K366" t="str">
            <v/>
          </cell>
          <cell r="L366" t="str">
            <v/>
          </cell>
          <cell r="M366" t="str">
            <v/>
          </cell>
          <cell r="N366" t="str">
            <v/>
          </cell>
          <cell r="O366" t="str">
            <v/>
          </cell>
          <cell r="P366" t="str">
            <v/>
          </cell>
          <cell r="Q366" t="str">
            <v/>
          </cell>
          <cell r="R366" t="str">
            <v/>
          </cell>
          <cell r="S366" t="str">
            <v/>
          </cell>
          <cell r="T366" t="str">
            <v/>
          </cell>
          <cell r="U366" t="str">
            <v/>
          </cell>
        </row>
        <row r="367">
          <cell r="E367" t="str">
            <v/>
          </cell>
          <cell r="F367" t="str">
            <v/>
          </cell>
          <cell r="G367" t="str">
            <v/>
          </cell>
          <cell r="H367" t="str">
            <v/>
          </cell>
          <cell r="I367" t="str">
            <v/>
          </cell>
          <cell r="J367" t="str">
            <v/>
          </cell>
          <cell r="K367" t="str">
            <v/>
          </cell>
          <cell r="L367" t="str">
            <v/>
          </cell>
          <cell r="M367" t="str">
            <v/>
          </cell>
          <cell r="N367" t="str">
            <v/>
          </cell>
          <cell r="O367" t="str">
            <v/>
          </cell>
          <cell r="P367" t="str">
            <v/>
          </cell>
          <cell r="Q367" t="str">
            <v/>
          </cell>
          <cell r="R367" t="str">
            <v/>
          </cell>
          <cell r="S367" t="str">
            <v/>
          </cell>
          <cell r="T367" t="str">
            <v/>
          </cell>
          <cell r="U367" t="str">
            <v/>
          </cell>
        </row>
        <row r="368">
          <cell r="E368" t="str">
            <v/>
          </cell>
          <cell r="F368" t="str">
            <v/>
          </cell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  <cell r="K368" t="str">
            <v/>
          </cell>
          <cell r="L368" t="str">
            <v/>
          </cell>
          <cell r="M368" t="str">
            <v/>
          </cell>
          <cell r="N368" t="str">
            <v/>
          </cell>
          <cell r="O368" t="str">
            <v/>
          </cell>
          <cell r="P368" t="str">
            <v/>
          </cell>
          <cell r="Q368" t="str">
            <v/>
          </cell>
          <cell r="R368" t="str">
            <v/>
          </cell>
          <cell r="S368" t="str">
            <v/>
          </cell>
          <cell r="T368" t="str">
            <v/>
          </cell>
          <cell r="U368" t="str">
            <v/>
          </cell>
        </row>
        <row r="369">
          <cell r="E369" t="str">
            <v/>
          </cell>
          <cell r="F369" t="str">
            <v/>
          </cell>
          <cell r="G369" t="str">
            <v/>
          </cell>
          <cell r="H369" t="str">
            <v/>
          </cell>
          <cell r="I369" t="str">
            <v/>
          </cell>
          <cell r="J369" t="str">
            <v/>
          </cell>
          <cell r="K369" t="str">
            <v/>
          </cell>
          <cell r="L369" t="str">
            <v/>
          </cell>
          <cell r="M369" t="str">
            <v/>
          </cell>
          <cell r="N369" t="str">
            <v/>
          </cell>
          <cell r="O369" t="str">
            <v/>
          </cell>
          <cell r="P369" t="str">
            <v/>
          </cell>
          <cell r="Q369" t="str">
            <v/>
          </cell>
          <cell r="R369" t="str">
            <v/>
          </cell>
          <cell r="S369" t="str">
            <v/>
          </cell>
          <cell r="T369" t="str">
            <v/>
          </cell>
          <cell r="U369" t="str">
            <v/>
          </cell>
        </row>
        <row r="370">
          <cell r="E370" t="str">
            <v/>
          </cell>
          <cell r="F370" t="str">
            <v/>
          </cell>
          <cell r="G370" t="str">
            <v/>
          </cell>
          <cell r="H370" t="str">
            <v/>
          </cell>
          <cell r="I370" t="str">
            <v/>
          </cell>
          <cell r="J370" t="str">
            <v/>
          </cell>
          <cell r="K370" t="str">
            <v/>
          </cell>
          <cell r="L370" t="str">
            <v/>
          </cell>
          <cell r="M370" t="str">
            <v/>
          </cell>
          <cell r="N370" t="str">
            <v/>
          </cell>
          <cell r="O370" t="str">
            <v/>
          </cell>
          <cell r="P370" t="str">
            <v/>
          </cell>
          <cell r="Q370" t="str">
            <v/>
          </cell>
          <cell r="R370" t="str">
            <v/>
          </cell>
          <cell r="S370" t="str">
            <v/>
          </cell>
          <cell r="T370" t="str">
            <v/>
          </cell>
          <cell r="U370" t="str">
            <v/>
          </cell>
        </row>
        <row r="371">
          <cell r="E371" t="str">
            <v/>
          </cell>
          <cell r="F371" t="str">
            <v/>
          </cell>
          <cell r="G371" t="str">
            <v/>
          </cell>
          <cell r="H371" t="str">
            <v/>
          </cell>
          <cell r="I371" t="str">
            <v/>
          </cell>
          <cell r="J371" t="str">
            <v/>
          </cell>
          <cell r="K371" t="str">
            <v/>
          </cell>
          <cell r="L371" t="str">
            <v/>
          </cell>
          <cell r="M371" t="str">
            <v/>
          </cell>
          <cell r="N371" t="str">
            <v/>
          </cell>
          <cell r="O371" t="str">
            <v/>
          </cell>
          <cell r="P371" t="str">
            <v/>
          </cell>
          <cell r="Q371" t="str">
            <v/>
          </cell>
          <cell r="R371" t="str">
            <v/>
          </cell>
          <cell r="S371" t="str">
            <v/>
          </cell>
          <cell r="T371" t="str">
            <v/>
          </cell>
          <cell r="U371" t="str">
            <v/>
          </cell>
        </row>
        <row r="372">
          <cell r="E372" t="str">
            <v/>
          </cell>
          <cell r="F372" t="str">
            <v/>
          </cell>
          <cell r="G372" t="str">
            <v/>
          </cell>
          <cell r="H372" t="str">
            <v/>
          </cell>
          <cell r="I372" t="str">
            <v/>
          </cell>
          <cell r="J372" t="str">
            <v/>
          </cell>
          <cell r="K372" t="str">
            <v/>
          </cell>
          <cell r="L372" t="str">
            <v/>
          </cell>
          <cell r="M372" t="str">
            <v/>
          </cell>
          <cell r="N372" t="str">
            <v/>
          </cell>
          <cell r="O372" t="str">
            <v/>
          </cell>
          <cell r="P372" t="str">
            <v/>
          </cell>
          <cell r="Q372" t="str">
            <v/>
          </cell>
          <cell r="R372" t="str">
            <v/>
          </cell>
          <cell r="S372" t="str">
            <v/>
          </cell>
          <cell r="T372" t="str">
            <v/>
          </cell>
          <cell r="U372" t="str">
            <v/>
          </cell>
        </row>
        <row r="373">
          <cell r="E373" t="str">
            <v/>
          </cell>
          <cell r="F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 t="str">
            <v/>
          </cell>
          <cell r="K373" t="str">
            <v/>
          </cell>
          <cell r="L373" t="str">
            <v/>
          </cell>
          <cell r="M373" t="str">
            <v/>
          </cell>
          <cell r="N373" t="str">
            <v/>
          </cell>
          <cell r="O373" t="str">
            <v/>
          </cell>
          <cell r="P373" t="str">
            <v/>
          </cell>
          <cell r="Q373" t="str">
            <v/>
          </cell>
          <cell r="R373" t="str">
            <v/>
          </cell>
          <cell r="S373" t="str">
            <v/>
          </cell>
          <cell r="T373" t="str">
            <v/>
          </cell>
          <cell r="U373" t="str">
            <v/>
          </cell>
        </row>
        <row r="374">
          <cell r="E374" t="str">
            <v/>
          </cell>
          <cell r="F374" t="str">
            <v/>
          </cell>
          <cell r="G374" t="str">
            <v/>
          </cell>
          <cell r="H374" t="str">
            <v/>
          </cell>
          <cell r="I374" t="str">
            <v/>
          </cell>
          <cell r="J374" t="str">
            <v/>
          </cell>
          <cell r="K374" t="str">
            <v/>
          </cell>
          <cell r="L374" t="str">
            <v/>
          </cell>
          <cell r="M374" t="str">
            <v/>
          </cell>
          <cell r="N374" t="str">
            <v/>
          </cell>
          <cell r="O374" t="str">
            <v/>
          </cell>
          <cell r="P374" t="str">
            <v/>
          </cell>
          <cell r="Q374" t="str">
            <v/>
          </cell>
          <cell r="R374" t="str">
            <v/>
          </cell>
          <cell r="S374" t="str">
            <v/>
          </cell>
          <cell r="T374" t="str">
            <v/>
          </cell>
          <cell r="U374" t="str">
            <v/>
          </cell>
        </row>
        <row r="375">
          <cell r="E375" t="str">
            <v/>
          </cell>
          <cell r="F375" t="str">
            <v/>
          </cell>
          <cell r="G375" t="str">
            <v/>
          </cell>
          <cell r="H375" t="str">
            <v/>
          </cell>
          <cell r="I375" t="str">
            <v/>
          </cell>
          <cell r="J375" t="str">
            <v/>
          </cell>
          <cell r="K375" t="str">
            <v/>
          </cell>
          <cell r="L375" t="str">
            <v/>
          </cell>
          <cell r="M375" t="str">
            <v/>
          </cell>
          <cell r="N375" t="str">
            <v/>
          </cell>
          <cell r="O375" t="str">
            <v/>
          </cell>
          <cell r="P375" t="str">
            <v/>
          </cell>
          <cell r="Q375" t="str">
            <v/>
          </cell>
          <cell r="R375" t="str">
            <v/>
          </cell>
          <cell r="S375" t="str">
            <v/>
          </cell>
          <cell r="T375" t="str">
            <v/>
          </cell>
          <cell r="U375" t="str">
            <v/>
          </cell>
        </row>
        <row r="376">
          <cell r="E376" t="str">
            <v/>
          </cell>
          <cell r="F376" t="str">
            <v/>
          </cell>
          <cell r="G376" t="str">
            <v/>
          </cell>
          <cell r="H376" t="str">
            <v/>
          </cell>
          <cell r="I376" t="str">
            <v/>
          </cell>
          <cell r="J376" t="str">
            <v/>
          </cell>
          <cell r="K376" t="str">
            <v/>
          </cell>
          <cell r="L376" t="str">
            <v/>
          </cell>
          <cell r="M376" t="str">
            <v/>
          </cell>
          <cell r="N376" t="str">
            <v/>
          </cell>
          <cell r="O376" t="str">
            <v/>
          </cell>
          <cell r="P376" t="str">
            <v/>
          </cell>
          <cell r="Q376" t="str">
            <v/>
          </cell>
          <cell r="R376" t="str">
            <v/>
          </cell>
          <cell r="S376" t="str">
            <v/>
          </cell>
          <cell r="T376" t="str">
            <v/>
          </cell>
          <cell r="U376" t="str">
            <v/>
          </cell>
        </row>
        <row r="377">
          <cell r="E377" t="str">
            <v/>
          </cell>
          <cell r="F377" t="str">
            <v/>
          </cell>
          <cell r="G377" t="str">
            <v/>
          </cell>
          <cell r="H377" t="str">
            <v/>
          </cell>
          <cell r="I377" t="str">
            <v/>
          </cell>
          <cell r="J377" t="str">
            <v/>
          </cell>
          <cell r="K377" t="str">
            <v/>
          </cell>
          <cell r="L377" t="str">
            <v/>
          </cell>
          <cell r="M377" t="str">
            <v/>
          </cell>
          <cell r="N377" t="str">
            <v/>
          </cell>
          <cell r="O377" t="str">
            <v/>
          </cell>
          <cell r="P377" t="str">
            <v/>
          </cell>
          <cell r="Q377" t="str">
            <v/>
          </cell>
          <cell r="R377" t="str">
            <v/>
          </cell>
          <cell r="S377" t="str">
            <v/>
          </cell>
          <cell r="T377" t="str">
            <v/>
          </cell>
          <cell r="U377" t="str">
            <v/>
          </cell>
        </row>
        <row r="378">
          <cell r="E378" t="str">
            <v/>
          </cell>
          <cell r="F378" t="str">
            <v/>
          </cell>
          <cell r="G378" t="str">
            <v/>
          </cell>
          <cell r="H378" t="str">
            <v/>
          </cell>
          <cell r="I378" t="str">
            <v/>
          </cell>
          <cell r="J378" t="str">
            <v/>
          </cell>
          <cell r="K378" t="str">
            <v/>
          </cell>
          <cell r="L378" t="str">
            <v/>
          </cell>
          <cell r="M378" t="str">
            <v/>
          </cell>
          <cell r="N378" t="str">
            <v/>
          </cell>
          <cell r="O378" t="str">
            <v/>
          </cell>
          <cell r="P378" t="str">
            <v/>
          </cell>
          <cell r="Q378" t="str">
            <v/>
          </cell>
          <cell r="R378" t="str">
            <v/>
          </cell>
          <cell r="S378" t="str">
            <v/>
          </cell>
          <cell r="T378" t="str">
            <v/>
          </cell>
          <cell r="U378" t="str">
            <v/>
          </cell>
        </row>
        <row r="379">
          <cell r="E379" t="str">
            <v/>
          </cell>
          <cell r="F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 t="str">
            <v/>
          </cell>
          <cell r="K379" t="str">
            <v/>
          </cell>
          <cell r="L379" t="str">
            <v/>
          </cell>
          <cell r="M379" t="str">
            <v/>
          </cell>
          <cell r="N379" t="str">
            <v/>
          </cell>
          <cell r="O379" t="str">
            <v/>
          </cell>
          <cell r="P379" t="str">
            <v/>
          </cell>
          <cell r="Q379" t="str">
            <v/>
          </cell>
          <cell r="R379" t="str">
            <v/>
          </cell>
          <cell r="S379" t="str">
            <v/>
          </cell>
          <cell r="T379" t="str">
            <v/>
          </cell>
          <cell r="U379" t="str">
            <v/>
          </cell>
        </row>
        <row r="380">
          <cell r="E380" t="str">
            <v/>
          </cell>
          <cell r="F380" t="str">
            <v/>
          </cell>
          <cell r="G380" t="str">
            <v/>
          </cell>
          <cell r="H380" t="str">
            <v/>
          </cell>
          <cell r="I380" t="str">
            <v/>
          </cell>
          <cell r="J380" t="str">
            <v/>
          </cell>
          <cell r="K380" t="str">
            <v/>
          </cell>
          <cell r="L380" t="str">
            <v/>
          </cell>
          <cell r="M380" t="str">
            <v/>
          </cell>
          <cell r="N380" t="str">
            <v/>
          </cell>
          <cell r="O380" t="str">
            <v/>
          </cell>
          <cell r="P380" t="str">
            <v/>
          </cell>
          <cell r="Q380" t="str">
            <v/>
          </cell>
          <cell r="R380" t="str">
            <v/>
          </cell>
          <cell r="S380" t="str">
            <v/>
          </cell>
          <cell r="T380" t="str">
            <v/>
          </cell>
          <cell r="U380" t="str">
            <v/>
          </cell>
        </row>
      </sheetData>
      <sheetData sheetId="35"/>
      <sheetData sheetId="36"/>
      <sheetData sheetId="37">
        <row r="4">
          <cell r="C4">
            <v>42370</v>
          </cell>
          <cell r="D4" t="str">
            <v>D</v>
          </cell>
          <cell r="E4" t="str">
            <v>A</v>
          </cell>
          <cell r="F4" t="str">
            <v>B</v>
          </cell>
          <cell r="G4" t="str">
            <v>C</v>
          </cell>
        </row>
        <row r="5">
          <cell r="C5">
            <v>42371</v>
          </cell>
          <cell r="D5" t="str">
            <v>C</v>
          </cell>
          <cell r="E5" t="str">
            <v>D</v>
          </cell>
          <cell r="F5" t="str">
            <v>A</v>
          </cell>
          <cell r="G5" t="str">
            <v>B</v>
          </cell>
        </row>
        <row r="6">
          <cell r="C6">
            <v>42372</v>
          </cell>
          <cell r="D6" t="str">
            <v>C</v>
          </cell>
          <cell r="E6" t="str">
            <v>D</v>
          </cell>
          <cell r="F6" t="str">
            <v>A</v>
          </cell>
          <cell r="G6" t="str">
            <v>B</v>
          </cell>
        </row>
        <row r="7">
          <cell r="C7">
            <v>42373</v>
          </cell>
          <cell r="D7" t="str">
            <v>B</v>
          </cell>
          <cell r="E7" t="str">
            <v>C</v>
          </cell>
          <cell r="F7" t="str">
            <v>D</v>
          </cell>
          <cell r="G7" t="str">
            <v>A</v>
          </cell>
        </row>
        <row r="8">
          <cell r="C8">
            <v>42374</v>
          </cell>
          <cell r="D8" t="str">
            <v>B</v>
          </cell>
          <cell r="E8" t="str">
            <v>C</v>
          </cell>
          <cell r="F8" t="str">
            <v>D</v>
          </cell>
          <cell r="G8" t="str">
            <v>A</v>
          </cell>
        </row>
        <row r="9">
          <cell r="C9">
            <v>42375</v>
          </cell>
          <cell r="D9" t="str">
            <v>A</v>
          </cell>
          <cell r="E9" t="str">
            <v>B</v>
          </cell>
          <cell r="F9" t="str">
            <v>C</v>
          </cell>
          <cell r="G9" t="str">
            <v>D</v>
          </cell>
        </row>
        <row r="10">
          <cell r="C10">
            <v>42376</v>
          </cell>
          <cell r="D10" t="str">
            <v>A</v>
          </cell>
          <cell r="E10" t="str">
            <v>B</v>
          </cell>
          <cell r="F10" t="str">
            <v>C</v>
          </cell>
          <cell r="G10" t="str">
            <v>D</v>
          </cell>
        </row>
        <row r="11">
          <cell r="C11">
            <v>42377</v>
          </cell>
          <cell r="D11" t="str">
            <v>D</v>
          </cell>
          <cell r="E11" t="str">
            <v>A</v>
          </cell>
          <cell r="F11" t="str">
            <v>B</v>
          </cell>
          <cell r="G11" t="str">
            <v>C</v>
          </cell>
        </row>
        <row r="12">
          <cell r="C12">
            <v>42378</v>
          </cell>
          <cell r="D12" t="str">
            <v>D</v>
          </cell>
          <cell r="E12" t="str">
            <v>A</v>
          </cell>
          <cell r="F12" t="str">
            <v>B</v>
          </cell>
          <cell r="G12" t="str">
            <v>C</v>
          </cell>
        </row>
        <row r="13">
          <cell r="C13">
            <v>42379</v>
          </cell>
          <cell r="D13" t="str">
            <v>C</v>
          </cell>
          <cell r="E13" t="str">
            <v>D</v>
          </cell>
          <cell r="F13" t="str">
            <v>A</v>
          </cell>
          <cell r="G13" t="str">
            <v>B</v>
          </cell>
        </row>
        <row r="14">
          <cell r="C14">
            <v>42380</v>
          </cell>
          <cell r="D14" t="str">
            <v>C</v>
          </cell>
          <cell r="E14" t="str">
            <v>D</v>
          </cell>
          <cell r="F14" t="str">
            <v>A</v>
          </cell>
          <cell r="G14" t="str">
            <v>B</v>
          </cell>
        </row>
        <row r="15">
          <cell r="C15">
            <v>42381</v>
          </cell>
          <cell r="D15" t="str">
            <v>B</v>
          </cell>
          <cell r="E15" t="str">
            <v>C</v>
          </cell>
          <cell r="F15" t="str">
            <v>D</v>
          </cell>
          <cell r="G15" t="str">
            <v>A</v>
          </cell>
        </row>
        <row r="16">
          <cell r="C16">
            <v>42382</v>
          </cell>
          <cell r="D16" t="str">
            <v>B</v>
          </cell>
          <cell r="E16" t="str">
            <v>C</v>
          </cell>
          <cell r="F16" t="str">
            <v>D</v>
          </cell>
          <cell r="G16" t="str">
            <v>A</v>
          </cell>
        </row>
        <row r="17">
          <cell r="C17">
            <v>42383</v>
          </cell>
          <cell r="D17" t="str">
            <v>A</v>
          </cell>
          <cell r="E17" t="str">
            <v>B</v>
          </cell>
          <cell r="F17" t="str">
            <v>C</v>
          </cell>
          <cell r="G17" t="str">
            <v>D</v>
          </cell>
        </row>
        <row r="18">
          <cell r="C18">
            <v>42384</v>
          </cell>
          <cell r="D18" t="str">
            <v>A</v>
          </cell>
          <cell r="E18" t="str">
            <v>B</v>
          </cell>
          <cell r="F18" t="str">
            <v>C</v>
          </cell>
          <cell r="G18" t="str">
            <v>D</v>
          </cell>
        </row>
        <row r="19">
          <cell r="C19">
            <v>42385</v>
          </cell>
          <cell r="D19" t="str">
            <v>D</v>
          </cell>
          <cell r="E19" t="str">
            <v>A</v>
          </cell>
          <cell r="F19" t="str">
            <v>B</v>
          </cell>
          <cell r="G19" t="str">
            <v>C</v>
          </cell>
        </row>
        <row r="20">
          <cell r="C20">
            <v>42386</v>
          </cell>
          <cell r="D20" t="str">
            <v>D</v>
          </cell>
          <cell r="E20" t="str">
            <v>A</v>
          </cell>
          <cell r="F20" t="str">
            <v>B</v>
          </cell>
          <cell r="G20" t="str">
            <v>C</v>
          </cell>
        </row>
        <row r="21">
          <cell r="C21">
            <v>42387</v>
          </cell>
          <cell r="D21" t="str">
            <v>C</v>
          </cell>
          <cell r="E21" t="str">
            <v>D</v>
          </cell>
          <cell r="F21" t="str">
            <v>A</v>
          </cell>
          <cell r="G21" t="str">
            <v>B</v>
          </cell>
        </row>
        <row r="22">
          <cell r="C22">
            <v>42388</v>
          </cell>
          <cell r="D22" t="str">
            <v>C</v>
          </cell>
          <cell r="E22" t="str">
            <v>D</v>
          </cell>
          <cell r="F22" t="str">
            <v>A</v>
          </cell>
          <cell r="G22" t="str">
            <v>B</v>
          </cell>
        </row>
        <row r="23">
          <cell r="C23">
            <v>42389</v>
          </cell>
          <cell r="D23" t="str">
            <v>B</v>
          </cell>
          <cell r="E23" t="str">
            <v>C</v>
          </cell>
          <cell r="F23" t="str">
            <v>D</v>
          </cell>
          <cell r="G23" t="str">
            <v>A</v>
          </cell>
        </row>
        <row r="24">
          <cell r="C24">
            <v>42390</v>
          </cell>
          <cell r="D24" t="str">
            <v>B</v>
          </cell>
          <cell r="E24" t="str">
            <v>C</v>
          </cell>
          <cell r="F24" t="str">
            <v>D</v>
          </cell>
          <cell r="G24" t="str">
            <v>A</v>
          </cell>
        </row>
        <row r="25">
          <cell r="C25">
            <v>42391</v>
          </cell>
          <cell r="D25" t="str">
            <v>A</v>
          </cell>
          <cell r="E25" t="str">
            <v>B</v>
          </cell>
          <cell r="F25" t="str">
            <v>C</v>
          </cell>
          <cell r="G25" t="str">
            <v>D</v>
          </cell>
        </row>
        <row r="26">
          <cell r="C26">
            <v>42392</v>
          </cell>
          <cell r="D26" t="str">
            <v>A</v>
          </cell>
          <cell r="E26" t="str">
            <v>B</v>
          </cell>
          <cell r="F26" t="str">
            <v>C</v>
          </cell>
          <cell r="G26" t="str">
            <v>D</v>
          </cell>
        </row>
        <row r="27">
          <cell r="C27">
            <v>42393</v>
          </cell>
          <cell r="D27" t="str">
            <v>D</v>
          </cell>
          <cell r="E27" t="str">
            <v>A</v>
          </cell>
          <cell r="F27" t="str">
            <v>B</v>
          </cell>
          <cell r="G27" t="str">
            <v>C</v>
          </cell>
        </row>
        <row r="28">
          <cell r="C28">
            <v>42394</v>
          </cell>
          <cell r="D28" t="str">
            <v>D</v>
          </cell>
          <cell r="E28" t="str">
            <v>A</v>
          </cell>
          <cell r="F28" t="str">
            <v>B</v>
          </cell>
          <cell r="G28" t="str">
            <v>C</v>
          </cell>
        </row>
        <row r="29">
          <cell r="C29">
            <v>42395</v>
          </cell>
          <cell r="D29" t="str">
            <v>C</v>
          </cell>
          <cell r="E29" t="str">
            <v>D</v>
          </cell>
          <cell r="F29" t="str">
            <v>A</v>
          </cell>
          <cell r="G29" t="str">
            <v>B</v>
          </cell>
        </row>
        <row r="30">
          <cell r="C30">
            <v>42396</v>
          </cell>
          <cell r="D30" t="str">
            <v>C</v>
          </cell>
          <cell r="E30" t="str">
            <v>D</v>
          </cell>
          <cell r="F30" t="str">
            <v>A</v>
          </cell>
          <cell r="G30" t="str">
            <v>B</v>
          </cell>
        </row>
        <row r="31">
          <cell r="C31">
            <v>42397</v>
          </cell>
          <cell r="D31" t="str">
            <v>B</v>
          </cell>
          <cell r="E31" t="str">
            <v>C</v>
          </cell>
          <cell r="F31" t="str">
            <v>D</v>
          </cell>
          <cell r="G31" t="str">
            <v>A</v>
          </cell>
        </row>
        <row r="32">
          <cell r="C32">
            <v>42398</v>
          </cell>
          <cell r="D32" t="str">
            <v>B</v>
          </cell>
          <cell r="E32" t="str">
            <v>C</v>
          </cell>
          <cell r="F32" t="str">
            <v>D</v>
          </cell>
          <cell r="G32" t="str">
            <v>A</v>
          </cell>
        </row>
        <row r="33">
          <cell r="C33">
            <v>42399</v>
          </cell>
          <cell r="D33" t="str">
            <v>A</v>
          </cell>
          <cell r="E33" t="str">
            <v>B</v>
          </cell>
          <cell r="F33" t="str">
            <v>C</v>
          </cell>
          <cell r="G33" t="str">
            <v>D</v>
          </cell>
        </row>
        <row r="34">
          <cell r="C34">
            <v>42400</v>
          </cell>
          <cell r="D34" t="str">
            <v>A</v>
          </cell>
          <cell r="E34" t="str">
            <v>B</v>
          </cell>
          <cell r="F34" t="str">
            <v>C</v>
          </cell>
          <cell r="G34" t="str">
            <v>D</v>
          </cell>
        </row>
        <row r="35">
          <cell r="C35">
            <v>42401</v>
          </cell>
          <cell r="D35" t="str">
            <v>D</v>
          </cell>
          <cell r="E35" t="str">
            <v>A</v>
          </cell>
          <cell r="F35" t="str">
            <v>B</v>
          </cell>
          <cell r="G35" t="str">
            <v>C</v>
          </cell>
        </row>
        <row r="36">
          <cell r="C36">
            <v>42402</v>
          </cell>
          <cell r="D36" t="str">
            <v>D</v>
          </cell>
          <cell r="E36" t="str">
            <v>A</v>
          </cell>
          <cell r="F36" t="str">
            <v>B</v>
          </cell>
          <cell r="G36" t="str">
            <v>C</v>
          </cell>
        </row>
        <row r="37">
          <cell r="C37">
            <v>42403</v>
          </cell>
          <cell r="D37" t="str">
            <v>C</v>
          </cell>
          <cell r="E37" t="str">
            <v>D</v>
          </cell>
          <cell r="F37" t="str">
            <v>A</v>
          </cell>
          <cell r="G37" t="str">
            <v>B</v>
          </cell>
        </row>
        <row r="38">
          <cell r="C38">
            <v>42404</v>
          </cell>
          <cell r="D38" t="str">
            <v>C</v>
          </cell>
          <cell r="E38" t="str">
            <v>D</v>
          </cell>
          <cell r="F38" t="str">
            <v>A</v>
          </cell>
          <cell r="G38" t="str">
            <v>B</v>
          </cell>
        </row>
        <row r="39">
          <cell r="C39">
            <v>42405</v>
          </cell>
          <cell r="D39" t="str">
            <v>B</v>
          </cell>
          <cell r="E39" t="str">
            <v>C</v>
          </cell>
          <cell r="F39" t="str">
            <v>D</v>
          </cell>
          <cell r="G39" t="str">
            <v>A</v>
          </cell>
        </row>
        <row r="40">
          <cell r="C40">
            <v>42406</v>
          </cell>
          <cell r="D40" t="str">
            <v>B</v>
          </cell>
          <cell r="E40" t="str">
            <v>C</v>
          </cell>
          <cell r="F40" t="str">
            <v>D</v>
          </cell>
          <cell r="G40" t="str">
            <v>A</v>
          </cell>
        </row>
        <row r="41">
          <cell r="C41">
            <v>42407</v>
          </cell>
          <cell r="D41" t="str">
            <v>A</v>
          </cell>
          <cell r="E41" t="str">
            <v>B</v>
          </cell>
          <cell r="F41" t="str">
            <v>C</v>
          </cell>
          <cell r="G41" t="str">
            <v>D</v>
          </cell>
        </row>
        <row r="42">
          <cell r="C42">
            <v>42408</v>
          </cell>
          <cell r="D42" t="str">
            <v>A</v>
          </cell>
          <cell r="E42" t="str">
            <v>B</v>
          </cell>
          <cell r="F42" t="str">
            <v>C</v>
          </cell>
          <cell r="G42" t="str">
            <v>D</v>
          </cell>
        </row>
        <row r="43">
          <cell r="C43">
            <v>42409</v>
          </cell>
          <cell r="D43" t="str">
            <v>D</v>
          </cell>
          <cell r="E43" t="str">
            <v>A</v>
          </cell>
          <cell r="F43" t="str">
            <v>B</v>
          </cell>
          <cell r="G43" t="str">
            <v>C</v>
          </cell>
        </row>
        <row r="44">
          <cell r="C44">
            <v>42410</v>
          </cell>
          <cell r="D44" t="str">
            <v>D</v>
          </cell>
          <cell r="E44" t="str">
            <v>A</v>
          </cell>
          <cell r="F44" t="str">
            <v>B</v>
          </cell>
          <cell r="G44" t="str">
            <v>C</v>
          </cell>
        </row>
        <row r="45">
          <cell r="C45">
            <v>42411</v>
          </cell>
          <cell r="D45" t="str">
            <v>C</v>
          </cell>
          <cell r="E45" t="str">
            <v>D</v>
          </cell>
          <cell r="F45" t="str">
            <v>A</v>
          </cell>
          <cell r="G45" t="str">
            <v>B</v>
          </cell>
        </row>
        <row r="46">
          <cell r="C46">
            <v>42412</v>
          </cell>
          <cell r="D46" t="str">
            <v>C</v>
          </cell>
          <cell r="E46" t="str">
            <v>D</v>
          </cell>
          <cell r="F46" t="str">
            <v>A</v>
          </cell>
          <cell r="G46" t="str">
            <v>B</v>
          </cell>
        </row>
        <row r="47">
          <cell r="C47">
            <v>42413</v>
          </cell>
          <cell r="D47" t="str">
            <v>B</v>
          </cell>
          <cell r="E47" t="str">
            <v>C</v>
          </cell>
          <cell r="F47" t="str">
            <v>D</v>
          </cell>
          <cell r="G47" t="str">
            <v>A</v>
          </cell>
        </row>
        <row r="48">
          <cell r="C48">
            <v>42414</v>
          </cell>
          <cell r="D48" t="str">
            <v>B</v>
          </cell>
          <cell r="E48" t="str">
            <v>C</v>
          </cell>
          <cell r="F48" t="str">
            <v>D</v>
          </cell>
          <cell r="G48" t="str">
            <v>A</v>
          </cell>
        </row>
        <row r="49">
          <cell r="C49">
            <v>42415</v>
          </cell>
          <cell r="D49" t="str">
            <v>A</v>
          </cell>
          <cell r="E49" t="str">
            <v>B</v>
          </cell>
          <cell r="F49" t="str">
            <v>C</v>
          </cell>
          <cell r="G49" t="str">
            <v>D</v>
          </cell>
        </row>
        <row r="50">
          <cell r="C50">
            <v>42416</v>
          </cell>
          <cell r="D50" t="str">
            <v>A</v>
          </cell>
          <cell r="E50" t="str">
            <v>B</v>
          </cell>
          <cell r="F50" t="str">
            <v>C</v>
          </cell>
          <cell r="G50" t="str">
            <v>D</v>
          </cell>
        </row>
        <row r="51">
          <cell r="C51">
            <v>42417</v>
          </cell>
          <cell r="D51" t="str">
            <v>D</v>
          </cell>
          <cell r="E51" t="str">
            <v>A</v>
          </cell>
          <cell r="F51" t="str">
            <v>B</v>
          </cell>
          <cell r="G51" t="str">
            <v>C</v>
          </cell>
        </row>
        <row r="52">
          <cell r="C52">
            <v>42418</v>
          </cell>
          <cell r="D52" t="str">
            <v>D</v>
          </cell>
          <cell r="E52" t="str">
            <v>A</v>
          </cell>
          <cell r="F52" t="str">
            <v>B</v>
          </cell>
          <cell r="G52" t="str">
            <v>C</v>
          </cell>
        </row>
        <row r="53">
          <cell r="C53">
            <v>42419</v>
          </cell>
          <cell r="D53" t="str">
            <v>C</v>
          </cell>
          <cell r="E53" t="str">
            <v>D</v>
          </cell>
          <cell r="F53" t="str">
            <v>A</v>
          </cell>
          <cell r="G53" t="str">
            <v>B</v>
          </cell>
        </row>
        <row r="54">
          <cell r="C54">
            <v>42420</v>
          </cell>
          <cell r="D54" t="str">
            <v>C</v>
          </cell>
          <cell r="E54" t="str">
            <v>D</v>
          </cell>
          <cell r="F54" t="str">
            <v>A</v>
          </cell>
          <cell r="G54" t="str">
            <v>B</v>
          </cell>
        </row>
        <row r="55">
          <cell r="C55">
            <v>42421</v>
          </cell>
          <cell r="D55" t="str">
            <v>B</v>
          </cell>
          <cell r="E55" t="str">
            <v>C</v>
          </cell>
          <cell r="F55" t="str">
            <v>D</v>
          </cell>
          <cell r="G55" t="str">
            <v>A</v>
          </cell>
        </row>
        <row r="56">
          <cell r="C56">
            <v>42422</v>
          </cell>
          <cell r="D56" t="str">
            <v>B</v>
          </cell>
          <cell r="E56" t="str">
            <v>C</v>
          </cell>
          <cell r="F56" t="str">
            <v>D</v>
          </cell>
          <cell r="G56" t="str">
            <v>A</v>
          </cell>
        </row>
        <row r="57">
          <cell r="C57">
            <v>42423</v>
          </cell>
          <cell r="D57" t="str">
            <v>A</v>
          </cell>
          <cell r="E57" t="str">
            <v>B</v>
          </cell>
          <cell r="F57" t="str">
            <v>C</v>
          </cell>
          <cell r="G57" t="str">
            <v>D</v>
          </cell>
        </row>
        <row r="58">
          <cell r="C58">
            <v>42424</v>
          </cell>
          <cell r="D58" t="str">
            <v>A</v>
          </cell>
          <cell r="E58" t="str">
            <v>B</v>
          </cell>
          <cell r="F58" t="str">
            <v>C</v>
          </cell>
          <cell r="G58" t="str">
            <v>D</v>
          </cell>
        </row>
        <row r="59">
          <cell r="C59">
            <v>42425</v>
          </cell>
          <cell r="D59" t="str">
            <v>D</v>
          </cell>
          <cell r="E59" t="str">
            <v>A</v>
          </cell>
          <cell r="F59" t="str">
            <v>B</v>
          </cell>
          <cell r="G59" t="str">
            <v>C</v>
          </cell>
        </row>
        <row r="60">
          <cell r="C60">
            <v>42426</v>
          </cell>
          <cell r="D60" t="str">
            <v>D</v>
          </cell>
          <cell r="E60" t="str">
            <v>A</v>
          </cell>
          <cell r="F60" t="str">
            <v>B</v>
          </cell>
          <cell r="G60" t="str">
            <v>C</v>
          </cell>
        </row>
        <row r="61">
          <cell r="C61">
            <v>42427</v>
          </cell>
          <cell r="D61" t="str">
            <v>C</v>
          </cell>
          <cell r="E61" t="str">
            <v>D</v>
          </cell>
          <cell r="F61" t="str">
            <v>A</v>
          </cell>
          <cell r="G61" t="str">
            <v>B</v>
          </cell>
        </row>
        <row r="62">
          <cell r="C62">
            <v>42428</v>
          </cell>
          <cell r="D62" t="str">
            <v>C</v>
          </cell>
          <cell r="E62" t="str">
            <v>D</v>
          </cell>
          <cell r="F62" t="str">
            <v>A</v>
          </cell>
          <cell r="G62" t="str">
            <v>B</v>
          </cell>
        </row>
        <row r="63">
          <cell r="C63">
            <v>42429</v>
          </cell>
          <cell r="D63" t="str">
            <v>B</v>
          </cell>
          <cell r="E63" t="str">
            <v>C</v>
          </cell>
          <cell r="F63" t="str">
            <v>D</v>
          </cell>
          <cell r="G63" t="str">
            <v>A</v>
          </cell>
        </row>
        <row r="64">
          <cell r="C64">
            <v>42430</v>
          </cell>
          <cell r="D64" t="str">
            <v>B</v>
          </cell>
          <cell r="E64" t="str">
            <v>C</v>
          </cell>
          <cell r="F64" t="str">
            <v>D</v>
          </cell>
          <cell r="G64" t="str">
            <v>A</v>
          </cell>
        </row>
        <row r="65">
          <cell r="C65">
            <v>42431</v>
          </cell>
          <cell r="D65" t="str">
            <v>A</v>
          </cell>
          <cell r="E65" t="str">
            <v>B</v>
          </cell>
          <cell r="F65" t="str">
            <v>C</v>
          </cell>
          <cell r="G65" t="str">
            <v>D</v>
          </cell>
        </row>
        <row r="66">
          <cell r="C66">
            <v>42432</v>
          </cell>
          <cell r="D66" t="str">
            <v>A</v>
          </cell>
          <cell r="E66" t="str">
            <v>B</v>
          </cell>
          <cell r="F66" t="str">
            <v>C</v>
          </cell>
          <cell r="G66" t="str">
            <v>D</v>
          </cell>
        </row>
        <row r="67">
          <cell r="C67">
            <v>42433</v>
          </cell>
          <cell r="D67" t="str">
            <v>D</v>
          </cell>
          <cell r="E67" t="str">
            <v>A</v>
          </cell>
          <cell r="F67" t="str">
            <v>B</v>
          </cell>
          <cell r="G67" t="str">
            <v>C</v>
          </cell>
        </row>
        <row r="68">
          <cell r="C68">
            <v>42434</v>
          </cell>
          <cell r="D68" t="str">
            <v>D</v>
          </cell>
          <cell r="E68" t="str">
            <v>A</v>
          </cell>
          <cell r="F68" t="str">
            <v>B</v>
          </cell>
          <cell r="G68" t="str">
            <v>C</v>
          </cell>
        </row>
        <row r="69">
          <cell r="C69">
            <v>42435</v>
          </cell>
          <cell r="D69" t="str">
            <v>C</v>
          </cell>
          <cell r="E69" t="str">
            <v>D</v>
          </cell>
          <cell r="F69" t="str">
            <v>A</v>
          </cell>
          <cell r="G69" t="str">
            <v>B</v>
          </cell>
        </row>
        <row r="70">
          <cell r="C70">
            <v>42436</v>
          </cell>
          <cell r="D70" t="str">
            <v>C</v>
          </cell>
          <cell r="E70" t="str">
            <v>D</v>
          </cell>
          <cell r="F70" t="str">
            <v>A</v>
          </cell>
          <cell r="G70" t="str">
            <v>B</v>
          </cell>
        </row>
        <row r="71">
          <cell r="C71">
            <v>42437</v>
          </cell>
          <cell r="D71" t="str">
            <v>B</v>
          </cell>
          <cell r="E71" t="str">
            <v>C</v>
          </cell>
          <cell r="F71" t="str">
            <v>D</v>
          </cell>
          <cell r="G71" t="str">
            <v>A</v>
          </cell>
        </row>
        <row r="72">
          <cell r="C72">
            <v>42438</v>
          </cell>
          <cell r="D72" t="str">
            <v>B</v>
          </cell>
          <cell r="E72" t="str">
            <v>C</v>
          </cell>
          <cell r="F72" t="str">
            <v>D</v>
          </cell>
          <cell r="G72" t="str">
            <v>A</v>
          </cell>
        </row>
        <row r="73">
          <cell r="C73">
            <v>42439</v>
          </cell>
          <cell r="D73" t="str">
            <v>A</v>
          </cell>
          <cell r="E73" t="str">
            <v>B</v>
          </cell>
          <cell r="F73" t="str">
            <v>C</v>
          </cell>
          <cell r="G73" t="str">
            <v>D</v>
          </cell>
        </row>
        <row r="74">
          <cell r="C74">
            <v>42440</v>
          </cell>
          <cell r="D74" t="str">
            <v>A</v>
          </cell>
          <cell r="E74" t="str">
            <v>B</v>
          </cell>
          <cell r="F74" t="str">
            <v>C</v>
          </cell>
          <cell r="G74" t="str">
            <v>D</v>
          </cell>
        </row>
        <row r="75">
          <cell r="C75">
            <v>42441</v>
          </cell>
          <cell r="D75" t="str">
            <v>D</v>
          </cell>
          <cell r="E75" t="str">
            <v>A</v>
          </cell>
          <cell r="F75" t="str">
            <v>B</v>
          </cell>
          <cell r="G75" t="str">
            <v>C</v>
          </cell>
        </row>
        <row r="76">
          <cell r="C76">
            <v>42442</v>
          </cell>
          <cell r="D76" t="str">
            <v>D</v>
          </cell>
          <cell r="E76" t="str">
            <v>A</v>
          </cell>
          <cell r="F76" t="str">
            <v>B</v>
          </cell>
          <cell r="G76" t="str">
            <v>C</v>
          </cell>
        </row>
        <row r="77">
          <cell r="C77">
            <v>42443</v>
          </cell>
          <cell r="D77" t="str">
            <v>C</v>
          </cell>
          <cell r="E77" t="str">
            <v>D</v>
          </cell>
          <cell r="F77" t="str">
            <v>A</v>
          </cell>
          <cell r="G77" t="str">
            <v>B</v>
          </cell>
        </row>
        <row r="78">
          <cell r="C78">
            <v>42444</v>
          </cell>
          <cell r="D78" t="str">
            <v>C</v>
          </cell>
          <cell r="E78" t="str">
            <v>D</v>
          </cell>
          <cell r="F78" t="str">
            <v>A</v>
          </cell>
          <cell r="G78" t="str">
            <v>B</v>
          </cell>
        </row>
        <row r="79">
          <cell r="C79">
            <v>42445</v>
          </cell>
          <cell r="D79" t="str">
            <v>B</v>
          </cell>
          <cell r="E79" t="str">
            <v>C</v>
          </cell>
          <cell r="F79" t="str">
            <v>D</v>
          </cell>
          <cell r="G79" t="str">
            <v>A</v>
          </cell>
        </row>
        <row r="80">
          <cell r="C80">
            <v>42446</v>
          </cell>
          <cell r="D80" t="str">
            <v>B</v>
          </cell>
          <cell r="E80" t="str">
            <v>C</v>
          </cell>
          <cell r="F80" t="str">
            <v>D</v>
          </cell>
          <cell r="G80" t="str">
            <v>A</v>
          </cell>
        </row>
        <row r="81">
          <cell r="C81">
            <v>42447</v>
          </cell>
          <cell r="D81" t="str">
            <v>A</v>
          </cell>
          <cell r="E81" t="str">
            <v>B</v>
          </cell>
          <cell r="F81" t="str">
            <v>C</v>
          </cell>
          <cell r="G81" t="str">
            <v>D</v>
          </cell>
        </row>
        <row r="82">
          <cell r="C82">
            <v>42448</v>
          </cell>
          <cell r="D82" t="str">
            <v>A</v>
          </cell>
          <cell r="E82" t="str">
            <v>B</v>
          </cell>
          <cell r="F82" t="str">
            <v>C</v>
          </cell>
          <cell r="G82" t="str">
            <v>D</v>
          </cell>
        </row>
        <row r="83">
          <cell r="C83">
            <v>42449</v>
          </cell>
          <cell r="D83" t="str">
            <v>D</v>
          </cell>
          <cell r="E83" t="str">
            <v>A</v>
          </cell>
          <cell r="F83" t="str">
            <v>B</v>
          </cell>
          <cell r="G83" t="str">
            <v>C</v>
          </cell>
        </row>
        <row r="84">
          <cell r="C84">
            <v>42450</v>
          </cell>
          <cell r="D84" t="str">
            <v>D</v>
          </cell>
          <cell r="E84" t="str">
            <v>A</v>
          </cell>
          <cell r="F84" t="str">
            <v>B</v>
          </cell>
          <cell r="G84" t="str">
            <v>C</v>
          </cell>
        </row>
        <row r="85">
          <cell r="C85">
            <v>42451</v>
          </cell>
          <cell r="D85" t="str">
            <v>C</v>
          </cell>
          <cell r="E85" t="str">
            <v>D</v>
          </cell>
          <cell r="F85" t="str">
            <v>A</v>
          </cell>
          <cell r="G85" t="str">
            <v>B</v>
          </cell>
        </row>
        <row r="86">
          <cell r="C86">
            <v>42452</v>
          </cell>
          <cell r="D86" t="str">
            <v>C</v>
          </cell>
          <cell r="E86" t="str">
            <v>D</v>
          </cell>
          <cell r="F86" t="str">
            <v>A</v>
          </cell>
          <cell r="G86" t="str">
            <v>B</v>
          </cell>
        </row>
        <row r="87">
          <cell r="C87">
            <v>42453</v>
          </cell>
          <cell r="D87" t="str">
            <v>B</v>
          </cell>
          <cell r="E87" t="str">
            <v>C</v>
          </cell>
          <cell r="F87" t="str">
            <v>D</v>
          </cell>
          <cell r="G87" t="str">
            <v>A</v>
          </cell>
        </row>
        <row r="88">
          <cell r="C88">
            <v>42454</v>
          </cell>
          <cell r="D88" t="str">
            <v>B</v>
          </cell>
          <cell r="E88" t="str">
            <v>C</v>
          </cell>
          <cell r="F88" t="str">
            <v>D</v>
          </cell>
          <cell r="G88" t="str">
            <v>A</v>
          </cell>
        </row>
        <row r="89">
          <cell r="C89">
            <v>42455</v>
          </cell>
          <cell r="D89" t="str">
            <v>A</v>
          </cell>
          <cell r="E89" t="str">
            <v>B</v>
          </cell>
          <cell r="F89" t="str">
            <v>C</v>
          </cell>
          <cell r="G89" t="str">
            <v>D</v>
          </cell>
        </row>
        <row r="90">
          <cell r="C90">
            <v>42456</v>
          </cell>
          <cell r="D90" t="str">
            <v>A</v>
          </cell>
          <cell r="E90" t="str">
            <v>B</v>
          </cell>
          <cell r="F90" t="str">
            <v>C</v>
          </cell>
          <cell r="G90" t="str">
            <v>D</v>
          </cell>
        </row>
        <row r="91">
          <cell r="C91">
            <v>42457</v>
          </cell>
          <cell r="D91" t="str">
            <v>D</v>
          </cell>
          <cell r="E91" t="str">
            <v>A</v>
          </cell>
          <cell r="F91" t="str">
            <v>B</v>
          </cell>
          <cell r="G91" t="str">
            <v>C</v>
          </cell>
        </row>
        <row r="92">
          <cell r="C92">
            <v>42458</v>
          </cell>
          <cell r="D92" t="str">
            <v>D</v>
          </cell>
          <cell r="E92" t="str">
            <v>A</v>
          </cell>
          <cell r="F92" t="str">
            <v>B</v>
          </cell>
          <cell r="G92" t="str">
            <v>C</v>
          </cell>
        </row>
        <row r="93">
          <cell r="C93">
            <v>42459</v>
          </cell>
          <cell r="D93" t="str">
            <v>C</v>
          </cell>
          <cell r="E93" t="str">
            <v>D</v>
          </cell>
          <cell r="F93" t="str">
            <v>A</v>
          </cell>
          <cell r="G93" t="str">
            <v>B</v>
          </cell>
        </row>
        <row r="94">
          <cell r="C94">
            <v>42460</v>
          </cell>
          <cell r="D94" t="str">
            <v>C</v>
          </cell>
          <cell r="E94" t="str">
            <v>D</v>
          </cell>
          <cell r="F94" t="str">
            <v>A</v>
          </cell>
          <cell r="G94" t="str">
            <v>B</v>
          </cell>
        </row>
        <row r="95">
          <cell r="C95">
            <v>42461</v>
          </cell>
          <cell r="D95" t="str">
            <v>B</v>
          </cell>
          <cell r="E95" t="str">
            <v>C</v>
          </cell>
          <cell r="F95" t="str">
            <v>D</v>
          </cell>
          <cell r="G95" t="str">
            <v>A</v>
          </cell>
        </row>
        <row r="96">
          <cell r="C96">
            <v>42462</v>
          </cell>
          <cell r="D96" t="str">
            <v>B</v>
          </cell>
          <cell r="E96" t="str">
            <v>C</v>
          </cell>
          <cell r="F96" t="str">
            <v>D</v>
          </cell>
          <cell r="G96" t="str">
            <v>A</v>
          </cell>
        </row>
        <row r="97">
          <cell r="C97">
            <v>42463</v>
          </cell>
          <cell r="D97" t="str">
            <v>A</v>
          </cell>
          <cell r="E97" t="str">
            <v>B</v>
          </cell>
          <cell r="F97" t="str">
            <v>C</v>
          </cell>
          <cell r="G97" t="str">
            <v>D</v>
          </cell>
        </row>
        <row r="98">
          <cell r="C98">
            <v>42464</v>
          </cell>
          <cell r="D98" t="str">
            <v>A</v>
          </cell>
          <cell r="E98" t="str">
            <v>B</v>
          </cell>
          <cell r="F98" t="str">
            <v>C</v>
          </cell>
          <cell r="G98" t="str">
            <v>D</v>
          </cell>
        </row>
        <row r="99">
          <cell r="C99">
            <v>42465</v>
          </cell>
          <cell r="D99" t="str">
            <v>D</v>
          </cell>
          <cell r="E99" t="str">
            <v>A</v>
          </cell>
          <cell r="F99" t="str">
            <v>B</v>
          </cell>
          <cell r="G99" t="str">
            <v>C</v>
          </cell>
        </row>
        <row r="100">
          <cell r="C100">
            <v>42466</v>
          </cell>
          <cell r="D100" t="str">
            <v>D</v>
          </cell>
          <cell r="E100" t="str">
            <v>A</v>
          </cell>
          <cell r="F100" t="str">
            <v>B</v>
          </cell>
          <cell r="G100" t="str">
            <v>C</v>
          </cell>
        </row>
        <row r="101">
          <cell r="C101">
            <v>42467</v>
          </cell>
          <cell r="D101" t="str">
            <v>C</v>
          </cell>
          <cell r="E101" t="str">
            <v>D</v>
          </cell>
          <cell r="F101" t="str">
            <v>A</v>
          </cell>
          <cell r="G101" t="str">
            <v>B</v>
          </cell>
        </row>
        <row r="102">
          <cell r="C102">
            <v>42468</v>
          </cell>
          <cell r="D102" t="str">
            <v>C</v>
          </cell>
          <cell r="E102" t="str">
            <v>D</v>
          </cell>
          <cell r="F102" t="str">
            <v>A</v>
          </cell>
          <cell r="G102" t="str">
            <v>B</v>
          </cell>
        </row>
        <row r="103">
          <cell r="C103">
            <v>42469</v>
          </cell>
          <cell r="D103" t="str">
            <v>B</v>
          </cell>
          <cell r="E103" t="str">
            <v>C</v>
          </cell>
          <cell r="F103" t="str">
            <v>D</v>
          </cell>
          <cell r="G103" t="str">
            <v>A</v>
          </cell>
        </row>
        <row r="104">
          <cell r="C104">
            <v>42470</v>
          </cell>
          <cell r="D104" t="str">
            <v>B</v>
          </cell>
          <cell r="E104" t="str">
            <v>C</v>
          </cell>
          <cell r="F104" t="str">
            <v>D</v>
          </cell>
          <cell r="G104" t="str">
            <v>A</v>
          </cell>
        </row>
        <row r="105">
          <cell r="C105">
            <v>42471</v>
          </cell>
          <cell r="D105" t="str">
            <v>A</v>
          </cell>
          <cell r="E105" t="str">
            <v>B</v>
          </cell>
          <cell r="F105" t="str">
            <v>C</v>
          </cell>
          <cell r="G105" t="str">
            <v>D</v>
          </cell>
        </row>
        <row r="106">
          <cell r="C106">
            <v>42472</v>
          </cell>
          <cell r="D106" t="str">
            <v>A</v>
          </cell>
          <cell r="E106" t="str">
            <v>B</v>
          </cell>
          <cell r="F106" t="str">
            <v>C</v>
          </cell>
          <cell r="G106" t="str">
            <v>D</v>
          </cell>
        </row>
        <row r="107">
          <cell r="C107">
            <v>42473</v>
          </cell>
          <cell r="D107" t="str">
            <v>D</v>
          </cell>
          <cell r="E107" t="str">
            <v>A</v>
          </cell>
          <cell r="F107" t="str">
            <v>B</v>
          </cell>
          <cell r="G107" t="str">
            <v>C</v>
          </cell>
        </row>
        <row r="108">
          <cell r="C108">
            <v>42474</v>
          </cell>
          <cell r="D108" t="str">
            <v>D</v>
          </cell>
          <cell r="E108" t="str">
            <v>A</v>
          </cell>
          <cell r="F108" t="str">
            <v>B</v>
          </cell>
          <cell r="G108" t="str">
            <v>C</v>
          </cell>
        </row>
        <row r="109">
          <cell r="C109">
            <v>42475</v>
          </cell>
          <cell r="D109" t="str">
            <v>C</v>
          </cell>
          <cell r="E109" t="str">
            <v>D</v>
          </cell>
          <cell r="F109" t="str">
            <v>A</v>
          </cell>
          <cell r="G109" t="str">
            <v>B</v>
          </cell>
        </row>
        <row r="110">
          <cell r="C110">
            <v>42476</v>
          </cell>
          <cell r="D110" t="str">
            <v>C</v>
          </cell>
          <cell r="E110" t="str">
            <v>D</v>
          </cell>
          <cell r="F110" t="str">
            <v>A</v>
          </cell>
          <cell r="G110" t="str">
            <v>B</v>
          </cell>
        </row>
        <row r="111">
          <cell r="C111">
            <v>42477</v>
          </cell>
          <cell r="D111" t="str">
            <v>B</v>
          </cell>
          <cell r="E111" t="str">
            <v>C</v>
          </cell>
          <cell r="F111" t="str">
            <v>D</v>
          </cell>
          <cell r="G111" t="str">
            <v>A</v>
          </cell>
        </row>
        <row r="112">
          <cell r="C112">
            <v>42478</v>
          </cell>
          <cell r="D112" t="str">
            <v>B</v>
          </cell>
          <cell r="E112" t="str">
            <v>C</v>
          </cell>
          <cell r="F112" t="str">
            <v>D</v>
          </cell>
          <cell r="G112" t="str">
            <v>A</v>
          </cell>
        </row>
        <row r="113">
          <cell r="C113">
            <v>42479</v>
          </cell>
          <cell r="D113" t="str">
            <v>A</v>
          </cell>
          <cell r="E113" t="str">
            <v>B</v>
          </cell>
          <cell r="F113" t="str">
            <v>C</v>
          </cell>
          <cell r="G113" t="str">
            <v>D</v>
          </cell>
        </row>
        <row r="114">
          <cell r="C114">
            <v>42480</v>
          </cell>
          <cell r="D114" t="str">
            <v>A</v>
          </cell>
          <cell r="E114" t="str">
            <v>B</v>
          </cell>
          <cell r="F114" t="str">
            <v>C</v>
          </cell>
          <cell r="G114" t="str">
            <v>D</v>
          </cell>
        </row>
        <row r="115">
          <cell r="C115">
            <v>42481</v>
          </cell>
          <cell r="D115" t="str">
            <v>D</v>
          </cell>
          <cell r="E115" t="str">
            <v>A</v>
          </cell>
          <cell r="F115" t="str">
            <v>B</v>
          </cell>
          <cell r="G115" t="str">
            <v>C</v>
          </cell>
        </row>
        <row r="116">
          <cell r="C116">
            <v>42482</v>
          </cell>
          <cell r="D116" t="str">
            <v>D</v>
          </cell>
          <cell r="E116" t="str">
            <v>A</v>
          </cell>
          <cell r="F116" t="str">
            <v>B</v>
          </cell>
          <cell r="G116" t="str">
            <v>C</v>
          </cell>
        </row>
        <row r="117">
          <cell r="C117">
            <v>42483</v>
          </cell>
          <cell r="D117" t="str">
            <v>C</v>
          </cell>
          <cell r="E117" t="str">
            <v>D</v>
          </cell>
          <cell r="F117" t="str">
            <v>A</v>
          </cell>
          <cell r="G117" t="str">
            <v>B</v>
          </cell>
        </row>
        <row r="118">
          <cell r="C118">
            <v>42484</v>
          </cell>
          <cell r="D118" t="str">
            <v>C</v>
          </cell>
          <cell r="E118" t="str">
            <v>D</v>
          </cell>
          <cell r="F118" t="str">
            <v>A</v>
          </cell>
          <cell r="G118" t="str">
            <v>B</v>
          </cell>
        </row>
        <row r="119">
          <cell r="C119">
            <v>42485</v>
          </cell>
          <cell r="D119" t="str">
            <v>B</v>
          </cell>
          <cell r="E119" t="str">
            <v>C</v>
          </cell>
          <cell r="F119" t="str">
            <v>D</v>
          </cell>
          <cell r="G119" t="str">
            <v>A</v>
          </cell>
        </row>
        <row r="120">
          <cell r="C120">
            <v>42486</v>
          </cell>
          <cell r="D120" t="str">
            <v>B</v>
          </cell>
          <cell r="E120" t="str">
            <v>C</v>
          </cell>
          <cell r="F120" t="str">
            <v>D</v>
          </cell>
          <cell r="G120" t="str">
            <v>A</v>
          </cell>
        </row>
        <row r="121">
          <cell r="C121">
            <v>42487</v>
          </cell>
          <cell r="D121" t="str">
            <v>A</v>
          </cell>
          <cell r="E121" t="str">
            <v>B</v>
          </cell>
          <cell r="F121" t="str">
            <v>C</v>
          </cell>
          <cell r="G121" t="str">
            <v>D</v>
          </cell>
        </row>
        <row r="122">
          <cell r="C122">
            <v>42488</v>
          </cell>
          <cell r="D122" t="str">
            <v>A</v>
          </cell>
          <cell r="E122" t="str">
            <v>B</v>
          </cell>
          <cell r="F122" t="str">
            <v>C</v>
          </cell>
          <cell r="G122" t="str">
            <v>D</v>
          </cell>
        </row>
        <row r="123">
          <cell r="C123">
            <v>42489</v>
          </cell>
          <cell r="D123" t="str">
            <v>D</v>
          </cell>
          <cell r="E123" t="str">
            <v>A</v>
          </cell>
          <cell r="F123" t="str">
            <v>B</v>
          </cell>
          <cell r="G123" t="str">
            <v>C</v>
          </cell>
        </row>
        <row r="124">
          <cell r="C124">
            <v>42490</v>
          </cell>
          <cell r="D124" t="str">
            <v>D</v>
          </cell>
          <cell r="E124" t="str">
            <v>A</v>
          </cell>
          <cell r="F124" t="str">
            <v>B</v>
          </cell>
          <cell r="G124" t="str">
            <v>C</v>
          </cell>
        </row>
        <row r="125">
          <cell r="C125">
            <v>42491</v>
          </cell>
          <cell r="D125" t="str">
            <v>C</v>
          </cell>
          <cell r="E125" t="str">
            <v>D</v>
          </cell>
          <cell r="F125" t="str">
            <v>A</v>
          </cell>
          <cell r="G125" t="str">
            <v>B</v>
          </cell>
        </row>
        <row r="126">
          <cell r="C126">
            <v>42492</v>
          </cell>
          <cell r="D126" t="str">
            <v>C</v>
          </cell>
          <cell r="E126" t="str">
            <v>D</v>
          </cell>
          <cell r="F126" t="str">
            <v>A</v>
          </cell>
          <cell r="G126" t="str">
            <v>B</v>
          </cell>
        </row>
        <row r="127">
          <cell r="C127">
            <v>42493</v>
          </cell>
          <cell r="D127" t="str">
            <v>B</v>
          </cell>
          <cell r="E127" t="str">
            <v>C</v>
          </cell>
          <cell r="F127" t="str">
            <v>D</v>
          </cell>
          <cell r="G127" t="str">
            <v>A</v>
          </cell>
        </row>
        <row r="128">
          <cell r="C128">
            <v>42494</v>
          </cell>
          <cell r="D128" t="str">
            <v>B</v>
          </cell>
          <cell r="E128" t="str">
            <v>C</v>
          </cell>
          <cell r="F128" t="str">
            <v>D</v>
          </cell>
          <cell r="G128" t="str">
            <v>A</v>
          </cell>
        </row>
        <row r="129">
          <cell r="C129">
            <v>42495</v>
          </cell>
          <cell r="D129" t="str">
            <v>A</v>
          </cell>
          <cell r="E129" t="str">
            <v>B</v>
          </cell>
          <cell r="F129" t="str">
            <v>C</v>
          </cell>
          <cell r="G129" t="str">
            <v>D</v>
          </cell>
        </row>
        <row r="130">
          <cell r="C130">
            <v>42496</v>
          </cell>
          <cell r="D130" t="str">
            <v>A</v>
          </cell>
          <cell r="E130" t="str">
            <v>B</v>
          </cell>
          <cell r="F130" t="str">
            <v>C</v>
          </cell>
          <cell r="G130" t="str">
            <v>D</v>
          </cell>
        </row>
        <row r="131">
          <cell r="C131">
            <v>42497</v>
          </cell>
          <cell r="D131" t="str">
            <v>D</v>
          </cell>
          <cell r="E131" t="str">
            <v>A</v>
          </cell>
          <cell r="F131" t="str">
            <v>B</v>
          </cell>
          <cell r="G131" t="str">
            <v>C</v>
          </cell>
        </row>
        <row r="132">
          <cell r="C132">
            <v>42498</v>
          </cell>
          <cell r="D132" t="str">
            <v>D</v>
          </cell>
          <cell r="E132" t="str">
            <v>A</v>
          </cell>
          <cell r="F132" t="str">
            <v>B</v>
          </cell>
          <cell r="G132" t="str">
            <v>C</v>
          </cell>
        </row>
        <row r="133">
          <cell r="C133">
            <v>42499</v>
          </cell>
          <cell r="D133" t="str">
            <v>C</v>
          </cell>
          <cell r="E133" t="str">
            <v>D</v>
          </cell>
          <cell r="F133" t="str">
            <v>A</v>
          </cell>
          <cell r="G133" t="str">
            <v>B</v>
          </cell>
        </row>
        <row r="134">
          <cell r="C134">
            <v>42500</v>
          </cell>
          <cell r="D134" t="str">
            <v>C</v>
          </cell>
          <cell r="E134" t="str">
            <v>D</v>
          </cell>
          <cell r="F134" t="str">
            <v>A</v>
          </cell>
          <cell r="G134" t="str">
            <v>B</v>
          </cell>
        </row>
        <row r="135">
          <cell r="C135">
            <v>42501</v>
          </cell>
          <cell r="D135" t="str">
            <v>B</v>
          </cell>
          <cell r="E135" t="str">
            <v>C</v>
          </cell>
          <cell r="F135" t="str">
            <v>D</v>
          </cell>
          <cell r="G135" t="str">
            <v>A</v>
          </cell>
        </row>
        <row r="136">
          <cell r="C136">
            <v>42502</v>
          </cell>
          <cell r="D136" t="str">
            <v>B</v>
          </cell>
          <cell r="E136" t="str">
            <v>C</v>
          </cell>
          <cell r="F136" t="str">
            <v>D</v>
          </cell>
          <cell r="G136" t="str">
            <v>A</v>
          </cell>
        </row>
        <row r="137">
          <cell r="C137">
            <v>42503</v>
          </cell>
          <cell r="D137" t="str">
            <v>A</v>
          </cell>
          <cell r="E137" t="str">
            <v>B</v>
          </cell>
          <cell r="F137" t="str">
            <v>C</v>
          </cell>
          <cell r="G137" t="str">
            <v>D</v>
          </cell>
        </row>
        <row r="138">
          <cell r="C138">
            <v>42504</v>
          </cell>
          <cell r="D138" t="str">
            <v>A</v>
          </cell>
          <cell r="E138" t="str">
            <v>B</v>
          </cell>
          <cell r="F138" t="str">
            <v>C</v>
          </cell>
          <cell r="G138" t="str">
            <v>D</v>
          </cell>
        </row>
        <row r="139">
          <cell r="C139">
            <v>42505</v>
          </cell>
          <cell r="D139" t="str">
            <v>D</v>
          </cell>
          <cell r="E139" t="str">
            <v>A</v>
          </cell>
          <cell r="F139" t="str">
            <v>B</v>
          </cell>
          <cell r="G139" t="str">
            <v>C</v>
          </cell>
        </row>
        <row r="140">
          <cell r="C140">
            <v>42506</v>
          </cell>
          <cell r="D140" t="str">
            <v>D</v>
          </cell>
          <cell r="E140" t="str">
            <v>A</v>
          </cell>
          <cell r="F140" t="str">
            <v>B</v>
          </cell>
          <cell r="G140" t="str">
            <v>C</v>
          </cell>
        </row>
        <row r="141">
          <cell r="C141">
            <v>42507</v>
          </cell>
          <cell r="D141" t="str">
            <v>C</v>
          </cell>
          <cell r="E141" t="str">
            <v>D</v>
          </cell>
          <cell r="F141" t="str">
            <v>A</v>
          </cell>
          <cell r="G141" t="str">
            <v>B</v>
          </cell>
        </row>
        <row r="142">
          <cell r="C142">
            <v>42508</v>
          </cell>
          <cell r="D142" t="str">
            <v>C</v>
          </cell>
          <cell r="E142" t="str">
            <v>D</v>
          </cell>
          <cell r="F142" t="str">
            <v>A</v>
          </cell>
          <cell r="G142" t="str">
            <v>B</v>
          </cell>
        </row>
        <row r="143">
          <cell r="C143">
            <v>42509</v>
          </cell>
          <cell r="D143" t="str">
            <v>B</v>
          </cell>
          <cell r="E143" t="str">
            <v>C</v>
          </cell>
          <cell r="F143" t="str">
            <v>D</v>
          </cell>
          <cell r="G143" t="str">
            <v>A</v>
          </cell>
        </row>
        <row r="144">
          <cell r="C144">
            <v>42510</v>
          </cell>
          <cell r="D144" t="str">
            <v>B</v>
          </cell>
          <cell r="E144" t="str">
            <v>C</v>
          </cell>
          <cell r="F144" t="str">
            <v>D</v>
          </cell>
          <cell r="G144" t="str">
            <v>A</v>
          </cell>
        </row>
        <row r="145">
          <cell r="C145">
            <v>42511</v>
          </cell>
          <cell r="D145" t="str">
            <v>A</v>
          </cell>
          <cell r="E145" t="str">
            <v>B</v>
          </cell>
          <cell r="F145" t="str">
            <v>C</v>
          </cell>
          <cell r="G145" t="str">
            <v>D</v>
          </cell>
        </row>
        <row r="146">
          <cell r="C146">
            <v>42512</v>
          </cell>
          <cell r="D146" t="str">
            <v>A</v>
          </cell>
          <cell r="E146" t="str">
            <v>B</v>
          </cell>
          <cell r="F146" t="str">
            <v>C</v>
          </cell>
          <cell r="G146" t="str">
            <v>D</v>
          </cell>
        </row>
        <row r="147">
          <cell r="C147">
            <v>42513</v>
          </cell>
          <cell r="D147" t="str">
            <v>D</v>
          </cell>
          <cell r="E147" t="str">
            <v>A</v>
          </cell>
          <cell r="F147" t="str">
            <v>B</v>
          </cell>
          <cell r="G147" t="str">
            <v>C</v>
          </cell>
        </row>
        <row r="148">
          <cell r="C148">
            <v>42514</v>
          </cell>
          <cell r="D148" t="str">
            <v>D</v>
          </cell>
          <cell r="E148" t="str">
            <v>A</v>
          </cell>
          <cell r="F148" t="str">
            <v>B</v>
          </cell>
          <cell r="G148" t="str">
            <v>C</v>
          </cell>
        </row>
        <row r="149">
          <cell r="C149">
            <v>42515</v>
          </cell>
          <cell r="D149" t="str">
            <v>C</v>
          </cell>
          <cell r="E149" t="str">
            <v>D</v>
          </cell>
          <cell r="F149" t="str">
            <v>A</v>
          </cell>
          <cell r="G149" t="str">
            <v>B</v>
          </cell>
        </row>
        <row r="150">
          <cell r="C150">
            <v>42516</v>
          </cell>
          <cell r="D150" t="str">
            <v>C</v>
          </cell>
          <cell r="E150" t="str">
            <v>D</v>
          </cell>
          <cell r="F150" t="str">
            <v>A</v>
          </cell>
          <cell r="G150" t="str">
            <v>B</v>
          </cell>
        </row>
        <row r="151">
          <cell r="C151">
            <v>42517</v>
          </cell>
          <cell r="D151" t="str">
            <v>B</v>
          </cell>
          <cell r="E151" t="str">
            <v>C</v>
          </cell>
          <cell r="F151" t="str">
            <v>D</v>
          </cell>
          <cell r="G151" t="str">
            <v>A</v>
          </cell>
        </row>
        <row r="152">
          <cell r="C152">
            <v>42518</v>
          </cell>
          <cell r="D152" t="str">
            <v>B</v>
          </cell>
          <cell r="E152" t="str">
            <v>C</v>
          </cell>
          <cell r="F152" t="str">
            <v>D</v>
          </cell>
          <cell r="G152" t="str">
            <v>A</v>
          </cell>
        </row>
        <row r="153">
          <cell r="C153">
            <v>42519</v>
          </cell>
          <cell r="D153" t="str">
            <v>A</v>
          </cell>
          <cell r="E153" t="str">
            <v>B</v>
          </cell>
          <cell r="F153" t="str">
            <v>C</v>
          </cell>
          <cell r="G153" t="str">
            <v>D</v>
          </cell>
        </row>
        <row r="154">
          <cell r="C154">
            <v>42520</v>
          </cell>
          <cell r="D154" t="str">
            <v>A</v>
          </cell>
          <cell r="E154" t="str">
            <v>B</v>
          </cell>
          <cell r="F154" t="str">
            <v>C</v>
          </cell>
          <cell r="G154" t="str">
            <v>D</v>
          </cell>
        </row>
        <row r="155">
          <cell r="C155">
            <v>42521</v>
          </cell>
          <cell r="D155" t="str">
            <v>D</v>
          </cell>
          <cell r="E155" t="str">
            <v>A</v>
          </cell>
          <cell r="F155" t="str">
            <v>B</v>
          </cell>
          <cell r="G155" t="str">
            <v>C</v>
          </cell>
        </row>
        <row r="156">
          <cell r="C156">
            <v>42522</v>
          </cell>
          <cell r="D156" t="str">
            <v>D</v>
          </cell>
          <cell r="E156" t="str">
            <v>A</v>
          </cell>
          <cell r="F156" t="str">
            <v>B</v>
          </cell>
          <cell r="G156" t="str">
            <v>C</v>
          </cell>
        </row>
        <row r="157">
          <cell r="C157">
            <v>42523</v>
          </cell>
          <cell r="D157" t="str">
            <v>C</v>
          </cell>
          <cell r="E157" t="str">
            <v>D</v>
          </cell>
          <cell r="F157" t="str">
            <v>A</v>
          </cell>
          <cell r="G157" t="str">
            <v>B</v>
          </cell>
        </row>
        <row r="158">
          <cell r="C158">
            <v>42524</v>
          </cell>
          <cell r="D158" t="str">
            <v>C</v>
          </cell>
          <cell r="E158" t="str">
            <v>D</v>
          </cell>
          <cell r="F158" t="str">
            <v>A</v>
          </cell>
          <cell r="G158" t="str">
            <v>B</v>
          </cell>
        </row>
        <row r="159">
          <cell r="C159">
            <v>42525</v>
          </cell>
          <cell r="D159" t="str">
            <v>B</v>
          </cell>
          <cell r="E159" t="str">
            <v>C</v>
          </cell>
          <cell r="F159" t="str">
            <v>D</v>
          </cell>
          <cell r="G159" t="str">
            <v>A</v>
          </cell>
        </row>
        <row r="160">
          <cell r="C160">
            <v>42526</v>
          </cell>
          <cell r="D160" t="str">
            <v>B</v>
          </cell>
          <cell r="E160" t="str">
            <v>C</v>
          </cell>
          <cell r="F160" t="str">
            <v>D</v>
          </cell>
          <cell r="G160" t="str">
            <v>A</v>
          </cell>
        </row>
        <row r="161">
          <cell r="C161">
            <v>42527</v>
          </cell>
          <cell r="D161" t="str">
            <v>A</v>
          </cell>
          <cell r="E161" t="str">
            <v>B</v>
          </cell>
          <cell r="F161" t="str">
            <v>C</v>
          </cell>
          <cell r="G161" t="str">
            <v>D</v>
          </cell>
        </row>
        <row r="162">
          <cell r="C162">
            <v>42528</v>
          </cell>
          <cell r="D162" t="str">
            <v>A</v>
          </cell>
          <cell r="E162" t="str">
            <v>B</v>
          </cell>
          <cell r="F162" t="str">
            <v>C</v>
          </cell>
          <cell r="G162" t="str">
            <v>D</v>
          </cell>
        </row>
        <row r="163">
          <cell r="C163">
            <v>42529</v>
          </cell>
          <cell r="D163" t="str">
            <v>D</v>
          </cell>
          <cell r="E163" t="str">
            <v>A</v>
          </cell>
          <cell r="F163" t="str">
            <v>B</v>
          </cell>
          <cell r="G163" t="str">
            <v>C</v>
          </cell>
        </row>
        <row r="164">
          <cell r="C164">
            <v>42530</v>
          </cell>
          <cell r="D164" t="str">
            <v>D</v>
          </cell>
          <cell r="E164" t="str">
            <v>A</v>
          </cell>
          <cell r="F164" t="str">
            <v>B</v>
          </cell>
          <cell r="G164" t="str">
            <v>C</v>
          </cell>
        </row>
        <row r="165">
          <cell r="C165">
            <v>42531</v>
          </cell>
          <cell r="D165" t="str">
            <v>C</v>
          </cell>
          <cell r="E165" t="str">
            <v>D</v>
          </cell>
          <cell r="F165" t="str">
            <v>A</v>
          </cell>
          <cell r="G165" t="str">
            <v>B</v>
          </cell>
        </row>
        <row r="166">
          <cell r="C166">
            <v>42532</v>
          </cell>
          <cell r="D166" t="str">
            <v>C</v>
          </cell>
          <cell r="E166" t="str">
            <v>D</v>
          </cell>
          <cell r="F166" t="str">
            <v>A</v>
          </cell>
          <cell r="G166" t="str">
            <v>B</v>
          </cell>
        </row>
        <row r="167">
          <cell r="C167">
            <v>42533</v>
          </cell>
          <cell r="D167" t="str">
            <v>B</v>
          </cell>
          <cell r="E167" t="str">
            <v>C</v>
          </cell>
          <cell r="F167" t="str">
            <v>D</v>
          </cell>
          <cell r="G167" t="str">
            <v>A</v>
          </cell>
        </row>
        <row r="168">
          <cell r="C168">
            <v>42534</v>
          </cell>
          <cell r="D168" t="str">
            <v>B</v>
          </cell>
          <cell r="E168" t="str">
            <v>C</v>
          </cell>
          <cell r="F168" t="str">
            <v>D</v>
          </cell>
          <cell r="G168" t="str">
            <v>A</v>
          </cell>
        </row>
        <row r="169">
          <cell r="C169">
            <v>42535</v>
          </cell>
          <cell r="D169" t="str">
            <v>A</v>
          </cell>
          <cell r="E169" t="str">
            <v>B</v>
          </cell>
          <cell r="F169" t="str">
            <v>C</v>
          </cell>
          <cell r="G169" t="str">
            <v>D</v>
          </cell>
        </row>
        <row r="170">
          <cell r="C170">
            <v>42536</v>
          </cell>
          <cell r="D170" t="str">
            <v>A</v>
          </cell>
          <cell r="E170" t="str">
            <v>B</v>
          </cell>
          <cell r="F170" t="str">
            <v>C</v>
          </cell>
          <cell r="G170" t="str">
            <v>D</v>
          </cell>
        </row>
        <row r="171">
          <cell r="C171">
            <v>42537</v>
          </cell>
          <cell r="D171" t="str">
            <v>D</v>
          </cell>
          <cell r="E171" t="str">
            <v>A</v>
          </cell>
          <cell r="F171" t="str">
            <v>B</v>
          </cell>
          <cell r="G171" t="str">
            <v>C</v>
          </cell>
        </row>
        <row r="172">
          <cell r="C172">
            <v>42538</v>
          </cell>
          <cell r="D172" t="str">
            <v>D</v>
          </cell>
          <cell r="E172" t="str">
            <v>A</v>
          </cell>
          <cell r="F172" t="str">
            <v>B</v>
          </cell>
          <cell r="G172" t="str">
            <v>C</v>
          </cell>
        </row>
        <row r="173">
          <cell r="C173">
            <v>42539</v>
          </cell>
          <cell r="D173" t="str">
            <v>C</v>
          </cell>
          <cell r="E173" t="str">
            <v>D</v>
          </cell>
          <cell r="F173" t="str">
            <v>A</v>
          </cell>
          <cell r="G173" t="str">
            <v>B</v>
          </cell>
        </row>
        <row r="174">
          <cell r="C174">
            <v>42540</v>
          </cell>
          <cell r="D174" t="str">
            <v>C</v>
          </cell>
          <cell r="E174" t="str">
            <v>D</v>
          </cell>
          <cell r="F174" t="str">
            <v>A</v>
          </cell>
          <cell r="G174" t="str">
            <v>B</v>
          </cell>
        </row>
        <row r="175">
          <cell r="C175">
            <v>42541</v>
          </cell>
          <cell r="D175" t="str">
            <v>B</v>
          </cell>
          <cell r="E175" t="str">
            <v>C</v>
          </cell>
          <cell r="F175" t="str">
            <v>D</v>
          </cell>
          <cell r="G175" t="str">
            <v>A</v>
          </cell>
        </row>
        <row r="176">
          <cell r="C176">
            <v>42542</v>
          </cell>
          <cell r="D176" t="str">
            <v>B</v>
          </cell>
          <cell r="E176" t="str">
            <v>C</v>
          </cell>
          <cell r="F176" t="str">
            <v>D</v>
          </cell>
          <cell r="G176" t="str">
            <v>A</v>
          </cell>
        </row>
        <row r="177">
          <cell r="C177">
            <v>42543</v>
          </cell>
          <cell r="D177" t="str">
            <v>A</v>
          </cell>
          <cell r="E177" t="str">
            <v>B</v>
          </cell>
          <cell r="F177" t="str">
            <v>C</v>
          </cell>
          <cell r="G177" t="str">
            <v>D</v>
          </cell>
        </row>
        <row r="178">
          <cell r="C178">
            <v>42544</v>
          </cell>
          <cell r="D178" t="str">
            <v>A</v>
          </cell>
          <cell r="E178" t="str">
            <v>B</v>
          </cell>
          <cell r="F178" t="str">
            <v>C</v>
          </cell>
          <cell r="G178" t="str">
            <v>D</v>
          </cell>
        </row>
        <row r="179">
          <cell r="C179">
            <v>42545</v>
          </cell>
          <cell r="D179" t="str">
            <v>D</v>
          </cell>
          <cell r="E179" t="str">
            <v>A</v>
          </cell>
          <cell r="F179" t="str">
            <v>B</v>
          </cell>
          <cell r="G179" t="str">
            <v>C</v>
          </cell>
        </row>
        <row r="180">
          <cell r="C180">
            <v>42546</v>
          </cell>
          <cell r="D180" t="str">
            <v>D</v>
          </cell>
          <cell r="E180" t="str">
            <v>A</v>
          </cell>
          <cell r="F180" t="str">
            <v>B</v>
          </cell>
          <cell r="G180" t="str">
            <v>C</v>
          </cell>
        </row>
        <row r="181">
          <cell r="C181">
            <v>42547</v>
          </cell>
          <cell r="D181" t="str">
            <v>C</v>
          </cell>
          <cell r="E181" t="str">
            <v>D</v>
          </cell>
          <cell r="F181" t="str">
            <v>A</v>
          </cell>
          <cell r="G181" t="str">
            <v>B</v>
          </cell>
        </row>
        <row r="182">
          <cell r="C182">
            <v>42548</v>
          </cell>
          <cell r="D182" t="str">
            <v>C</v>
          </cell>
          <cell r="E182" t="str">
            <v>D</v>
          </cell>
          <cell r="F182" t="str">
            <v>A</v>
          </cell>
          <cell r="G182" t="str">
            <v>B</v>
          </cell>
        </row>
        <row r="183">
          <cell r="C183">
            <v>42549</v>
          </cell>
          <cell r="D183" t="str">
            <v>B</v>
          </cell>
          <cell r="E183" t="str">
            <v>C</v>
          </cell>
          <cell r="F183" t="str">
            <v>D</v>
          </cell>
          <cell r="G183" t="str">
            <v>A</v>
          </cell>
        </row>
        <row r="184">
          <cell r="C184">
            <v>42550</v>
          </cell>
          <cell r="D184" t="str">
            <v>B</v>
          </cell>
          <cell r="E184" t="str">
            <v>C</v>
          </cell>
          <cell r="F184" t="str">
            <v>D</v>
          </cell>
          <cell r="G184" t="str">
            <v>A</v>
          </cell>
        </row>
        <row r="185">
          <cell r="C185">
            <v>42551</v>
          </cell>
          <cell r="D185" t="str">
            <v>A</v>
          </cell>
          <cell r="E185" t="str">
            <v>B</v>
          </cell>
          <cell r="F185" t="str">
            <v>C</v>
          </cell>
          <cell r="G185" t="str">
            <v>D</v>
          </cell>
        </row>
        <row r="186">
          <cell r="C186">
            <v>42552</v>
          </cell>
          <cell r="D186" t="str">
            <v>A</v>
          </cell>
          <cell r="E186" t="str">
            <v>B</v>
          </cell>
          <cell r="F186" t="str">
            <v>C</v>
          </cell>
          <cell r="G186" t="str">
            <v>D</v>
          </cell>
        </row>
        <row r="187">
          <cell r="C187">
            <v>42553</v>
          </cell>
          <cell r="D187" t="str">
            <v>D</v>
          </cell>
          <cell r="E187" t="str">
            <v>A</v>
          </cell>
          <cell r="F187" t="str">
            <v>B</v>
          </cell>
          <cell r="G187" t="str">
            <v>C</v>
          </cell>
        </row>
        <row r="188">
          <cell r="C188">
            <v>42554</v>
          </cell>
          <cell r="D188" t="str">
            <v>D</v>
          </cell>
          <cell r="E188" t="str">
            <v>A</v>
          </cell>
          <cell r="F188" t="str">
            <v>B</v>
          </cell>
          <cell r="G188" t="str">
            <v>C</v>
          </cell>
        </row>
        <row r="189">
          <cell r="C189">
            <v>42555</v>
          </cell>
          <cell r="D189" t="str">
            <v>C</v>
          </cell>
          <cell r="E189" t="str">
            <v>D</v>
          </cell>
          <cell r="F189" t="str">
            <v>A</v>
          </cell>
          <cell r="G189" t="str">
            <v>B</v>
          </cell>
        </row>
        <row r="190">
          <cell r="C190">
            <v>42556</v>
          </cell>
          <cell r="D190" t="str">
            <v>C</v>
          </cell>
          <cell r="E190" t="str">
            <v>D</v>
          </cell>
          <cell r="F190" t="str">
            <v>A</v>
          </cell>
          <cell r="G190" t="str">
            <v>B</v>
          </cell>
        </row>
        <row r="191">
          <cell r="C191">
            <v>42557</v>
          </cell>
          <cell r="D191" t="str">
            <v>B</v>
          </cell>
          <cell r="E191" t="str">
            <v>C</v>
          </cell>
          <cell r="F191" t="str">
            <v>D</v>
          </cell>
          <cell r="G191" t="str">
            <v>A</v>
          </cell>
        </row>
        <row r="192">
          <cell r="C192">
            <v>42558</v>
          </cell>
          <cell r="D192" t="str">
            <v>B</v>
          </cell>
          <cell r="E192" t="str">
            <v>C</v>
          </cell>
          <cell r="F192" t="str">
            <v>D</v>
          </cell>
          <cell r="G192" t="str">
            <v>A</v>
          </cell>
        </row>
        <row r="193">
          <cell r="C193">
            <v>42559</v>
          </cell>
          <cell r="D193" t="str">
            <v>A</v>
          </cell>
          <cell r="E193" t="str">
            <v>B</v>
          </cell>
          <cell r="F193" t="str">
            <v>C</v>
          </cell>
          <cell r="G193" t="str">
            <v>D</v>
          </cell>
        </row>
        <row r="194">
          <cell r="C194">
            <v>42560</v>
          </cell>
          <cell r="D194" t="str">
            <v>A</v>
          </cell>
          <cell r="E194" t="str">
            <v>B</v>
          </cell>
          <cell r="F194" t="str">
            <v>C</v>
          </cell>
          <cell r="G194" t="str">
            <v>D</v>
          </cell>
        </row>
        <row r="195">
          <cell r="C195">
            <v>42561</v>
          </cell>
          <cell r="D195" t="str">
            <v>D</v>
          </cell>
          <cell r="E195" t="str">
            <v>A</v>
          </cell>
          <cell r="F195" t="str">
            <v>B</v>
          </cell>
          <cell r="G195" t="str">
            <v>C</v>
          </cell>
        </row>
        <row r="196">
          <cell r="C196">
            <v>42562</v>
          </cell>
          <cell r="D196" t="str">
            <v>D</v>
          </cell>
          <cell r="E196" t="str">
            <v>A</v>
          </cell>
          <cell r="F196" t="str">
            <v>B</v>
          </cell>
          <cell r="G196" t="str">
            <v>C</v>
          </cell>
        </row>
        <row r="197">
          <cell r="C197">
            <v>42563</v>
          </cell>
          <cell r="D197" t="str">
            <v>C</v>
          </cell>
          <cell r="E197" t="str">
            <v>D</v>
          </cell>
          <cell r="F197" t="str">
            <v>A</v>
          </cell>
          <cell r="G197" t="str">
            <v>B</v>
          </cell>
        </row>
        <row r="198">
          <cell r="C198">
            <v>42564</v>
          </cell>
          <cell r="D198" t="str">
            <v>C</v>
          </cell>
          <cell r="E198" t="str">
            <v>D</v>
          </cell>
          <cell r="F198" t="str">
            <v>A</v>
          </cell>
          <cell r="G198" t="str">
            <v>B</v>
          </cell>
        </row>
        <row r="199">
          <cell r="C199">
            <v>42565</v>
          </cell>
          <cell r="D199" t="str">
            <v>B</v>
          </cell>
          <cell r="E199" t="str">
            <v>C</v>
          </cell>
          <cell r="F199" t="str">
            <v>D</v>
          </cell>
          <cell r="G199" t="str">
            <v>A</v>
          </cell>
        </row>
        <row r="200">
          <cell r="C200">
            <v>42566</v>
          </cell>
          <cell r="D200" t="str">
            <v>B</v>
          </cell>
          <cell r="E200" t="str">
            <v>C</v>
          </cell>
          <cell r="F200" t="str">
            <v>D</v>
          </cell>
          <cell r="G200" t="str">
            <v>A</v>
          </cell>
        </row>
        <row r="201">
          <cell r="C201">
            <v>42567</v>
          </cell>
          <cell r="D201" t="str">
            <v>A</v>
          </cell>
          <cell r="E201" t="str">
            <v>B</v>
          </cell>
          <cell r="F201" t="str">
            <v>C</v>
          </cell>
          <cell r="G201" t="str">
            <v>D</v>
          </cell>
        </row>
        <row r="202">
          <cell r="C202">
            <v>42568</v>
          </cell>
          <cell r="D202" t="str">
            <v>A</v>
          </cell>
          <cell r="E202" t="str">
            <v>B</v>
          </cell>
          <cell r="F202" t="str">
            <v>C</v>
          </cell>
          <cell r="G202" t="str">
            <v>D</v>
          </cell>
        </row>
        <row r="203">
          <cell r="C203">
            <v>42569</v>
          </cell>
          <cell r="D203" t="str">
            <v>D</v>
          </cell>
          <cell r="E203" t="str">
            <v>A</v>
          </cell>
          <cell r="F203" t="str">
            <v>B</v>
          </cell>
          <cell r="G203" t="str">
            <v>C</v>
          </cell>
        </row>
        <row r="204">
          <cell r="C204">
            <v>42570</v>
          </cell>
          <cell r="D204" t="str">
            <v>D</v>
          </cell>
          <cell r="E204" t="str">
            <v>A</v>
          </cell>
          <cell r="F204" t="str">
            <v>B</v>
          </cell>
          <cell r="G204" t="str">
            <v>C</v>
          </cell>
        </row>
        <row r="205">
          <cell r="C205">
            <v>42571</v>
          </cell>
          <cell r="D205" t="str">
            <v>C</v>
          </cell>
          <cell r="E205" t="str">
            <v>D</v>
          </cell>
          <cell r="F205" t="str">
            <v>A</v>
          </cell>
          <cell r="G205" t="str">
            <v>B</v>
          </cell>
        </row>
        <row r="206">
          <cell r="C206">
            <v>42572</v>
          </cell>
          <cell r="D206" t="str">
            <v>C</v>
          </cell>
          <cell r="E206" t="str">
            <v>D</v>
          </cell>
          <cell r="F206" t="str">
            <v>A</v>
          </cell>
          <cell r="G206" t="str">
            <v>B</v>
          </cell>
        </row>
        <row r="207">
          <cell r="C207">
            <v>42573</v>
          </cell>
          <cell r="D207" t="str">
            <v>B</v>
          </cell>
          <cell r="E207" t="str">
            <v>C</v>
          </cell>
          <cell r="F207" t="str">
            <v>D</v>
          </cell>
          <cell r="G207" t="str">
            <v>A</v>
          </cell>
        </row>
        <row r="208">
          <cell r="C208">
            <v>42574</v>
          </cell>
          <cell r="D208" t="str">
            <v>B</v>
          </cell>
          <cell r="E208" t="str">
            <v>C</v>
          </cell>
          <cell r="F208" t="str">
            <v>D</v>
          </cell>
          <cell r="G208" t="str">
            <v>A</v>
          </cell>
        </row>
        <row r="209">
          <cell r="C209">
            <v>42575</v>
          </cell>
          <cell r="D209" t="str">
            <v>A</v>
          </cell>
          <cell r="E209" t="str">
            <v>B</v>
          </cell>
          <cell r="F209" t="str">
            <v>C</v>
          </cell>
          <cell r="G209" t="str">
            <v>D</v>
          </cell>
        </row>
        <row r="210">
          <cell r="C210">
            <v>42576</v>
          </cell>
          <cell r="D210" t="str">
            <v>A</v>
          </cell>
          <cell r="E210" t="str">
            <v>B</v>
          </cell>
          <cell r="F210" t="str">
            <v>C</v>
          </cell>
          <cell r="G210" t="str">
            <v>D</v>
          </cell>
        </row>
        <row r="211">
          <cell r="C211">
            <v>42577</v>
          </cell>
          <cell r="D211" t="str">
            <v>D</v>
          </cell>
          <cell r="E211" t="str">
            <v>A</v>
          </cell>
          <cell r="F211" t="str">
            <v>B</v>
          </cell>
          <cell r="G211" t="str">
            <v>C</v>
          </cell>
        </row>
        <row r="212">
          <cell r="C212">
            <v>42578</v>
          </cell>
          <cell r="D212" t="str">
            <v>D</v>
          </cell>
          <cell r="E212" t="str">
            <v>A</v>
          </cell>
          <cell r="F212" t="str">
            <v>B</v>
          </cell>
          <cell r="G212" t="str">
            <v>C</v>
          </cell>
        </row>
        <row r="213">
          <cell r="C213">
            <v>42579</v>
          </cell>
          <cell r="D213" t="str">
            <v>C</v>
          </cell>
          <cell r="E213" t="str">
            <v>D</v>
          </cell>
          <cell r="F213" t="str">
            <v>A</v>
          </cell>
          <cell r="G213" t="str">
            <v>B</v>
          </cell>
        </row>
        <row r="214">
          <cell r="C214">
            <v>42580</v>
          </cell>
          <cell r="D214" t="str">
            <v>C</v>
          </cell>
          <cell r="E214" t="str">
            <v>D</v>
          </cell>
          <cell r="F214" t="str">
            <v>A</v>
          </cell>
          <cell r="G214" t="str">
            <v>B</v>
          </cell>
        </row>
        <row r="215">
          <cell r="C215">
            <v>42581</v>
          </cell>
          <cell r="D215" t="str">
            <v>B</v>
          </cell>
          <cell r="E215" t="str">
            <v>C</v>
          </cell>
          <cell r="F215" t="str">
            <v>D</v>
          </cell>
          <cell r="G215" t="str">
            <v>A</v>
          </cell>
        </row>
        <row r="216">
          <cell r="C216">
            <v>42582</v>
          </cell>
          <cell r="D216" t="str">
            <v>B</v>
          </cell>
          <cell r="E216" t="str">
            <v>C</v>
          </cell>
          <cell r="F216" t="str">
            <v>D</v>
          </cell>
          <cell r="G216" t="str">
            <v>A</v>
          </cell>
        </row>
        <row r="217">
          <cell r="C217">
            <v>42583</v>
          </cell>
          <cell r="D217" t="str">
            <v>A</v>
          </cell>
          <cell r="E217" t="str">
            <v>B</v>
          </cell>
          <cell r="F217" t="str">
            <v>C</v>
          </cell>
          <cell r="G217" t="str">
            <v>D</v>
          </cell>
        </row>
        <row r="218">
          <cell r="C218">
            <v>42584</v>
          </cell>
          <cell r="D218" t="str">
            <v>A</v>
          </cell>
          <cell r="E218" t="str">
            <v>B</v>
          </cell>
          <cell r="F218" t="str">
            <v>C</v>
          </cell>
          <cell r="G218" t="str">
            <v>D</v>
          </cell>
        </row>
        <row r="219">
          <cell r="C219">
            <v>42585</v>
          </cell>
          <cell r="D219" t="str">
            <v>D</v>
          </cell>
          <cell r="E219" t="str">
            <v>A</v>
          </cell>
          <cell r="F219" t="str">
            <v>B</v>
          </cell>
          <cell r="G219" t="str">
            <v>C</v>
          </cell>
        </row>
        <row r="220">
          <cell r="C220">
            <v>42586</v>
          </cell>
          <cell r="D220" t="str">
            <v>D</v>
          </cell>
          <cell r="E220" t="str">
            <v>A</v>
          </cell>
          <cell r="F220" t="str">
            <v>B</v>
          </cell>
          <cell r="G220" t="str">
            <v>C</v>
          </cell>
        </row>
        <row r="221">
          <cell r="C221">
            <v>42587</v>
          </cell>
          <cell r="D221" t="str">
            <v>C</v>
          </cell>
          <cell r="E221" t="str">
            <v>D</v>
          </cell>
          <cell r="F221" t="str">
            <v>A</v>
          </cell>
          <cell r="G221" t="str">
            <v>B</v>
          </cell>
        </row>
        <row r="222">
          <cell r="C222">
            <v>42588</v>
          </cell>
          <cell r="D222" t="str">
            <v>C</v>
          </cell>
          <cell r="E222" t="str">
            <v>D</v>
          </cell>
          <cell r="F222" t="str">
            <v>A</v>
          </cell>
          <cell r="G222" t="str">
            <v>B</v>
          </cell>
        </row>
        <row r="223">
          <cell r="C223">
            <v>42589</v>
          </cell>
          <cell r="D223" t="str">
            <v>B</v>
          </cell>
          <cell r="E223" t="str">
            <v>C</v>
          </cell>
          <cell r="F223" t="str">
            <v>D</v>
          </cell>
          <cell r="G223" t="str">
            <v>A</v>
          </cell>
        </row>
        <row r="224">
          <cell r="C224">
            <v>42590</v>
          </cell>
          <cell r="D224" t="str">
            <v>B</v>
          </cell>
          <cell r="E224" t="str">
            <v>C</v>
          </cell>
          <cell r="F224" t="str">
            <v>D</v>
          </cell>
          <cell r="G224" t="str">
            <v>A</v>
          </cell>
        </row>
        <row r="225">
          <cell r="C225">
            <v>42591</v>
          </cell>
          <cell r="D225" t="str">
            <v>A</v>
          </cell>
          <cell r="E225" t="str">
            <v>B</v>
          </cell>
          <cell r="F225" t="str">
            <v>C</v>
          </cell>
          <cell r="G225" t="str">
            <v>D</v>
          </cell>
        </row>
        <row r="226">
          <cell r="C226">
            <v>42592</v>
          </cell>
          <cell r="D226" t="str">
            <v>A</v>
          </cell>
          <cell r="E226" t="str">
            <v>B</v>
          </cell>
          <cell r="F226" t="str">
            <v>C</v>
          </cell>
          <cell r="G226" t="str">
            <v>D</v>
          </cell>
        </row>
        <row r="227">
          <cell r="C227">
            <v>42593</v>
          </cell>
          <cell r="D227" t="str">
            <v>D</v>
          </cell>
          <cell r="E227" t="str">
            <v>A</v>
          </cell>
          <cell r="F227" t="str">
            <v>B</v>
          </cell>
          <cell r="G227" t="str">
            <v>C</v>
          </cell>
        </row>
        <row r="228">
          <cell r="C228">
            <v>42594</v>
          </cell>
          <cell r="D228" t="str">
            <v>D</v>
          </cell>
          <cell r="E228" t="str">
            <v>A</v>
          </cell>
          <cell r="F228" t="str">
            <v>B</v>
          </cell>
          <cell r="G228" t="str">
            <v>C</v>
          </cell>
        </row>
        <row r="229">
          <cell r="C229">
            <v>42595</v>
          </cell>
          <cell r="D229" t="str">
            <v>C</v>
          </cell>
          <cell r="E229" t="str">
            <v>D</v>
          </cell>
          <cell r="F229" t="str">
            <v>A</v>
          </cell>
          <cell r="G229" t="str">
            <v>B</v>
          </cell>
        </row>
        <row r="230">
          <cell r="C230">
            <v>42596</v>
          </cell>
          <cell r="D230" t="str">
            <v>C</v>
          </cell>
          <cell r="E230" t="str">
            <v>D</v>
          </cell>
          <cell r="F230" t="str">
            <v>A</v>
          </cell>
          <cell r="G230" t="str">
            <v>B</v>
          </cell>
        </row>
        <row r="231">
          <cell r="C231">
            <v>42597</v>
          </cell>
          <cell r="D231" t="str">
            <v>B</v>
          </cell>
          <cell r="E231" t="str">
            <v>C</v>
          </cell>
          <cell r="F231" t="str">
            <v>D</v>
          </cell>
          <cell r="G231" t="str">
            <v>A</v>
          </cell>
        </row>
        <row r="232">
          <cell r="C232">
            <v>42598</v>
          </cell>
          <cell r="D232" t="str">
            <v>B</v>
          </cell>
          <cell r="E232" t="str">
            <v>C</v>
          </cell>
          <cell r="F232" t="str">
            <v>D</v>
          </cell>
          <cell r="G232" t="str">
            <v>A</v>
          </cell>
        </row>
        <row r="233">
          <cell r="C233">
            <v>42599</v>
          </cell>
          <cell r="D233" t="str">
            <v>A</v>
          </cell>
          <cell r="E233" t="str">
            <v>B</v>
          </cell>
          <cell r="F233" t="str">
            <v>C</v>
          </cell>
          <cell r="G233" t="str">
            <v>D</v>
          </cell>
        </row>
        <row r="234">
          <cell r="C234">
            <v>42600</v>
          </cell>
          <cell r="D234" t="str">
            <v>A</v>
          </cell>
          <cell r="E234" t="str">
            <v>B</v>
          </cell>
          <cell r="F234" t="str">
            <v>C</v>
          </cell>
          <cell r="G234" t="str">
            <v>D</v>
          </cell>
        </row>
        <row r="235">
          <cell r="C235">
            <v>42601</v>
          </cell>
          <cell r="D235" t="str">
            <v>D</v>
          </cell>
          <cell r="E235" t="str">
            <v>A</v>
          </cell>
          <cell r="F235" t="str">
            <v>B</v>
          </cell>
          <cell r="G235" t="str">
            <v>C</v>
          </cell>
        </row>
        <row r="236">
          <cell r="C236">
            <v>42602</v>
          </cell>
          <cell r="D236" t="str">
            <v>D</v>
          </cell>
          <cell r="E236" t="str">
            <v>A</v>
          </cell>
          <cell r="F236" t="str">
            <v>B</v>
          </cell>
          <cell r="G236" t="str">
            <v>C</v>
          </cell>
        </row>
        <row r="237">
          <cell r="C237">
            <v>42603</v>
          </cell>
          <cell r="D237" t="str">
            <v>C</v>
          </cell>
          <cell r="E237" t="str">
            <v>D</v>
          </cell>
          <cell r="F237" t="str">
            <v>A</v>
          </cell>
          <cell r="G237" t="str">
            <v>B</v>
          </cell>
        </row>
        <row r="238">
          <cell r="C238">
            <v>42604</v>
          </cell>
          <cell r="D238" t="str">
            <v>C</v>
          </cell>
          <cell r="E238" t="str">
            <v>D</v>
          </cell>
          <cell r="F238" t="str">
            <v>A</v>
          </cell>
          <cell r="G238" t="str">
            <v>B</v>
          </cell>
        </row>
        <row r="239">
          <cell r="C239">
            <v>42605</v>
          </cell>
          <cell r="D239" t="str">
            <v>B</v>
          </cell>
          <cell r="E239" t="str">
            <v>C</v>
          </cell>
          <cell r="F239" t="str">
            <v>D</v>
          </cell>
          <cell r="G239" t="str">
            <v>A</v>
          </cell>
        </row>
        <row r="240">
          <cell r="C240">
            <v>42606</v>
          </cell>
          <cell r="D240" t="str">
            <v>B</v>
          </cell>
          <cell r="E240" t="str">
            <v>C</v>
          </cell>
          <cell r="F240" t="str">
            <v>D</v>
          </cell>
          <cell r="G240" t="str">
            <v>A</v>
          </cell>
        </row>
        <row r="241">
          <cell r="C241">
            <v>42607</v>
          </cell>
          <cell r="D241" t="str">
            <v>A</v>
          </cell>
          <cell r="E241" t="str">
            <v>B</v>
          </cell>
          <cell r="F241" t="str">
            <v>C</v>
          </cell>
          <cell r="G241" t="str">
            <v>D</v>
          </cell>
        </row>
        <row r="242">
          <cell r="C242">
            <v>42608</v>
          </cell>
          <cell r="D242" t="str">
            <v>A</v>
          </cell>
          <cell r="E242" t="str">
            <v>B</v>
          </cell>
          <cell r="F242" t="str">
            <v>C</v>
          </cell>
          <cell r="G242" t="str">
            <v>D</v>
          </cell>
        </row>
        <row r="243">
          <cell r="C243">
            <v>42609</v>
          </cell>
          <cell r="D243" t="str">
            <v>D</v>
          </cell>
          <cell r="E243" t="str">
            <v>A</v>
          </cell>
          <cell r="F243" t="str">
            <v>B</v>
          </cell>
          <cell r="G243" t="str">
            <v>C</v>
          </cell>
        </row>
        <row r="244">
          <cell r="C244">
            <v>42610</v>
          </cell>
          <cell r="D244" t="str">
            <v>D</v>
          </cell>
          <cell r="E244" t="str">
            <v>A</v>
          </cell>
          <cell r="F244" t="str">
            <v>B</v>
          </cell>
          <cell r="G244" t="str">
            <v>C</v>
          </cell>
        </row>
        <row r="245">
          <cell r="C245">
            <v>42611</v>
          </cell>
          <cell r="D245" t="str">
            <v>C</v>
          </cell>
          <cell r="E245" t="str">
            <v>D</v>
          </cell>
          <cell r="F245" t="str">
            <v>A</v>
          </cell>
          <cell r="G245" t="str">
            <v>B</v>
          </cell>
        </row>
        <row r="246">
          <cell r="C246">
            <v>42612</v>
          </cell>
          <cell r="D246" t="str">
            <v>C</v>
          </cell>
          <cell r="E246" t="str">
            <v>D</v>
          </cell>
          <cell r="F246" t="str">
            <v>A</v>
          </cell>
          <cell r="G246" t="str">
            <v>B</v>
          </cell>
        </row>
        <row r="247">
          <cell r="C247">
            <v>42613</v>
          </cell>
          <cell r="D247" t="str">
            <v>B</v>
          </cell>
          <cell r="E247" t="str">
            <v>C</v>
          </cell>
          <cell r="F247" t="str">
            <v>D</v>
          </cell>
          <cell r="G247" t="str">
            <v>A</v>
          </cell>
        </row>
        <row r="248">
          <cell r="C248">
            <v>42614</v>
          </cell>
          <cell r="D248" t="str">
            <v>B</v>
          </cell>
          <cell r="E248" t="str">
            <v>C</v>
          </cell>
          <cell r="F248" t="str">
            <v>D</v>
          </cell>
          <cell r="G248" t="str">
            <v>A</v>
          </cell>
        </row>
        <row r="249">
          <cell r="C249">
            <v>42615</v>
          </cell>
          <cell r="D249" t="str">
            <v>A</v>
          </cell>
          <cell r="E249" t="str">
            <v>B</v>
          </cell>
          <cell r="F249" t="str">
            <v>C</v>
          </cell>
          <cell r="G249" t="str">
            <v>D</v>
          </cell>
        </row>
        <row r="250">
          <cell r="C250">
            <v>42616</v>
          </cell>
          <cell r="D250" t="str">
            <v>A</v>
          </cell>
          <cell r="E250" t="str">
            <v>B</v>
          </cell>
          <cell r="F250" t="str">
            <v>C</v>
          </cell>
          <cell r="G250" t="str">
            <v>D</v>
          </cell>
        </row>
        <row r="251">
          <cell r="C251">
            <v>42617</v>
          </cell>
          <cell r="D251" t="str">
            <v>D</v>
          </cell>
          <cell r="E251" t="str">
            <v>A</v>
          </cell>
          <cell r="F251" t="str">
            <v>B</v>
          </cell>
          <cell r="G251" t="str">
            <v>C</v>
          </cell>
        </row>
        <row r="252">
          <cell r="C252">
            <v>42618</v>
          </cell>
          <cell r="D252" t="str">
            <v>D</v>
          </cell>
          <cell r="E252" t="str">
            <v>A</v>
          </cell>
          <cell r="F252" t="str">
            <v>B</v>
          </cell>
          <cell r="G252" t="str">
            <v>C</v>
          </cell>
        </row>
        <row r="253">
          <cell r="C253">
            <v>42619</v>
          </cell>
          <cell r="D253" t="str">
            <v>C</v>
          </cell>
          <cell r="E253" t="str">
            <v>D</v>
          </cell>
          <cell r="F253" t="str">
            <v>A</v>
          </cell>
          <cell r="G253" t="str">
            <v>B</v>
          </cell>
        </row>
        <row r="254">
          <cell r="C254">
            <v>42620</v>
          </cell>
          <cell r="D254" t="str">
            <v>C</v>
          </cell>
          <cell r="E254" t="str">
            <v>D</v>
          </cell>
          <cell r="F254" t="str">
            <v>A</v>
          </cell>
          <cell r="G254" t="str">
            <v>B</v>
          </cell>
        </row>
        <row r="255">
          <cell r="C255">
            <v>42621</v>
          </cell>
          <cell r="D255" t="str">
            <v>B</v>
          </cell>
          <cell r="E255" t="str">
            <v>C</v>
          </cell>
          <cell r="F255" t="str">
            <v>D</v>
          </cell>
          <cell r="G255" t="str">
            <v>A</v>
          </cell>
        </row>
        <row r="256">
          <cell r="C256">
            <v>42622</v>
          </cell>
          <cell r="D256" t="str">
            <v>B</v>
          </cell>
          <cell r="E256" t="str">
            <v>C</v>
          </cell>
          <cell r="F256" t="str">
            <v>D</v>
          </cell>
          <cell r="G256" t="str">
            <v>A</v>
          </cell>
        </row>
        <row r="257">
          <cell r="C257">
            <v>42623</v>
          </cell>
          <cell r="D257" t="str">
            <v>A</v>
          </cell>
          <cell r="E257" t="str">
            <v>B</v>
          </cell>
          <cell r="F257" t="str">
            <v>C</v>
          </cell>
          <cell r="G257" t="str">
            <v>D</v>
          </cell>
        </row>
        <row r="258">
          <cell r="C258">
            <v>42624</v>
          </cell>
          <cell r="D258" t="str">
            <v>A</v>
          </cell>
          <cell r="E258" t="str">
            <v>B</v>
          </cell>
          <cell r="F258" t="str">
            <v>C</v>
          </cell>
          <cell r="G258" t="str">
            <v>D</v>
          </cell>
        </row>
        <row r="259">
          <cell r="C259">
            <v>42625</v>
          </cell>
          <cell r="D259" t="str">
            <v>D</v>
          </cell>
          <cell r="E259" t="str">
            <v>A</v>
          </cell>
          <cell r="F259" t="str">
            <v>B</v>
          </cell>
          <cell r="G259" t="str">
            <v>C</v>
          </cell>
        </row>
        <row r="260">
          <cell r="C260">
            <v>42626</v>
          </cell>
          <cell r="D260" t="str">
            <v>D</v>
          </cell>
          <cell r="E260" t="str">
            <v>A</v>
          </cell>
          <cell r="F260" t="str">
            <v>B</v>
          </cell>
          <cell r="G260" t="str">
            <v>C</v>
          </cell>
        </row>
        <row r="261">
          <cell r="C261">
            <v>42627</v>
          </cell>
          <cell r="D261" t="str">
            <v>C</v>
          </cell>
          <cell r="E261" t="str">
            <v>D</v>
          </cell>
          <cell r="F261" t="str">
            <v>A</v>
          </cell>
          <cell r="G261" t="str">
            <v>B</v>
          </cell>
        </row>
        <row r="262">
          <cell r="C262">
            <v>42628</v>
          </cell>
          <cell r="D262" t="str">
            <v>C</v>
          </cell>
          <cell r="E262" t="str">
            <v>D</v>
          </cell>
          <cell r="F262" t="str">
            <v>A</v>
          </cell>
          <cell r="G262" t="str">
            <v>B</v>
          </cell>
        </row>
        <row r="263">
          <cell r="C263">
            <v>42629</v>
          </cell>
          <cell r="D263" t="str">
            <v>B</v>
          </cell>
          <cell r="E263" t="str">
            <v>C</v>
          </cell>
          <cell r="F263" t="str">
            <v>D</v>
          </cell>
          <cell r="G263" t="str">
            <v>A</v>
          </cell>
        </row>
        <row r="264">
          <cell r="C264">
            <v>42630</v>
          </cell>
          <cell r="D264" t="str">
            <v>B</v>
          </cell>
          <cell r="E264" t="str">
            <v>C</v>
          </cell>
          <cell r="F264" t="str">
            <v>D</v>
          </cell>
          <cell r="G264" t="str">
            <v>A</v>
          </cell>
        </row>
        <row r="265">
          <cell r="C265">
            <v>42631</v>
          </cell>
          <cell r="D265" t="str">
            <v>A</v>
          </cell>
          <cell r="E265" t="str">
            <v>B</v>
          </cell>
          <cell r="F265" t="str">
            <v>C</v>
          </cell>
          <cell r="G265" t="str">
            <v>D</v>
          </cell>
        </row>
        <row r="266">
          <cell r="C266">
            <v>42632</v>
          </cell>
          <cell r="D266" t="str">
            <v>A</v>
          </cell>
          <cell r="E266" t="str">
            <v>B</v>
          </cell>
          <cell r="F266" t="str">
            <v>C</v>
          </cell>
          <cell r="G266" t="str">
            <v>D</v>
          </cell>
        </row>
        <row r="267">
          <cell r="C267">
            <v>42633</v>
          </cell>
          <cell r="D267" t="str">
            <v>D</v>
          </cell>
          <cell r="E267" t="str">
            <v>A</v>
          </cell>
          <cell r="F267" t="str">
            <v>B</v>
          </cell>
          <cell r="G267" t="str">
            <v>C</v>
          </cell>
        </row>
        <row r="268">
          <cell r="C268">
            <v>42634</v>
          </cell>
          <cell r="D268" t="str">
            <v>D</v>
          </cell>
          <cell r="E268" t="str">
            <v>A</v>
          </cell>
          <cell r="F268" t="str">
            <v>B</v>
          </cell>
          <cell r="G268" t="str">
            <v>C</v>
          </cell>
        </row>
        <row r="269">
          <cell r="C269">
            <v>42635</v>
          </cell>
          <cell r="D269" t="str">
            <v>C</v>
          </cell>
          <cell r="E269" t="str">
            <v>D</v>
          </cell>
          <cell r="F269" t="str">
            <v>A</v>
          </cell>
          <cell r="G269" t="str">
            <v>B</v>
          </cell>
        </row>
        <row r="270">
          <cell r="C270">
            <v>42636</v>
          </cell>
          <cell r="D270" t="str">
            <v>C</v>
          </cell>
          <cell r="E270" t="str">
            <v>D</v>
          </cell>
          <cell r="F270" t="str">
            <v>A</v>
          </cell>
          <cell r="G270" t="str">
            <v>B</v>
          </cell>
        </row>
        <row r="271">
          <cell r="C271">
            <v>42637</v>
          </cell>
          <cell r="D271" t="str">
            <v>B</v>
          </cell>
          <cell r="E271" t="str">
            <v>C</v>
          </cell>
          <cell r="F271" t="str">
            <v>D</v>
          </cell>
          <cell r="G271" t="str">
            <v>A</v>
          </cell>
        </row>
        <row r="272">
          <cell r="C272">
            <v>42638</v>
          </cell>
          <cell r="D272" t="str">
            <v>B</v>
          </cell>
          <cell r="E272" t="str">
            <v>C</v>
          </cell>
          <cell r="F272" t="str">
            <v>D</v>
          </cell>
          <cell r="G272" t="str">
            <v>A</v>
          </cell>
        </row>
        <row r="273">
          <cell r="C273">
            <v>42639</v>
          </cell>
          <cell r="D273" t="str">
            <v>A</v>
          </cell>
          <cell r="E273" t="str">
            <v>B</v>
          </cell>
          <cell r="F273" t="str">
            <v>C</v>
          </cell>
          <cell r="G273" t="str">
            <v>D</v>
          </cell>
        </row>
        <row r="274">
          <cell r="C274">
            <v>42640</v>
          </cell>
          <cell r="D274" t="str">
            <v>A</v>
          </cell>
          <cell r="E274" t="str">
            <v>B</v>
          </cell>
          <cell r="F274" t="str">
            <v>C</v>
          </cell>
          <cell r="G274" t="str">
            <v>D</v>
          </cell>
        </row>
        <row r="275">
          <cell r="C275">
            <v>42641</v>
          </cell>
          <cell r="D275" t="str">
            <v>D</v>
          </cell>
          <cell r="E275" t="str">
            <v>A</v>
          </cell>
          <cell r="F275" t="str">
            <v>B</v>
          </cell>
          <cell r="G275" t="str">
            <v>C</v>
          </cell>
        </row>
        <row r="276">
          <cell r="C276">
            <v>42642</v>
          </cell>
          <cell r="D276" t="str">
            <v>D</v>
          </cell>
          <cell r="E276" t="str">
            <v>A</v>
          </cell>
          <cell r="F276" t="str">
            <v>B</v>
          </cell>
          <cell r="G276" t="str">
            <v>C</v>
          </cell>
        </row>
        <row r="277">
          <cell r="C277">
            <v>42643</v>
          </cell>
          <cell r="D277" t="str">
            <v>C</v>
          </cell>
          <cell r="E277" t="str">
            <v>D</v>
          </cell>
          <cell r="F277" t="str">
            <v>A</v>
          </cell>
          <cell r="G277" t="str">
            <v>B</v>
          </cell>
        </row>
        <row r="278">
          <cell r="C278">
            <v>42644</v>
          </cell>
          <cell r="D278" t="str">
            <v>C</v>
          </cell>
          <cell r="E278" t="str">
            <v>D</v>
          </cell>
          <cell r="F278" t="str">
            <v>A</v>
          </cell>
          <cell r="G278" t="str">
            <v>B</v>
          </cell>
        </row>
        <row r="279">
          <cell r="C279">
            <v>42645</v>
          </cell>
          <cell r="D279" t="str">
            <v>B</v>
          </cell>
          <cell r="E279" t="str">
            <v>C</v>
          </cell>
          <cell r="F279" t="str">
            <v>D</v>
          </cell>
          <cell r="G279" t="str">
            <v>A</v>
          </cell>
        </row>
        <row r="280">
          <cell r="C280">
            <v>42646</v>
          </cell>
          <cell r="D280" t="str">
            <v>B</v>
          </cell>
          <cell r="E280" t="str">
            <v>C</v>
          </cell>
          <cell r="F280" t="str">
            <v>D</v>
          </cell>
          <cell r="G280" t="str">
            <v>A</v>
          </cell>
        </row>
        <row r="281">
          <cell r="C281">
            <v>42647</v>
          </cell>
          <cell r="D281" t="str">
            <v>A</v>
          </cell>
          <cell r="E281" t="str">
            <v>B</v>
          </cell>
          <cell r="F281" t="str">
            <v>C</v>
          </cell>
          <cell r="G281" t="str">
            <v>D</v>
          </cell>
        </row>
        <row r="282">
          <cell r="C282">
            <v>42648</v>
          </cell>
          <cell r="D282" t="str">
            <v>A</v>
          </cell>
          <cell r="E282" t="str">
            <v>B</v>
          </cell>
          <cell r="F282" t="str">
            <v>C</v>
          </cell>
          <cell r="G282" t="str">
            <v>D</v>
          </cell>
        </row>
        <row r="283">
          <cell r="C283">
            <v>42649</v>
          </cell>
          <cell r="D283" t="str">
            <v>D</v>
          </cell>
          <cell r="E283" t="str">
            <v>A</v>
          </cell>
          <cell r="F283" t="str">
            <v>B</v>
          </cell>
          <cell r="G283" t="str">
            <v>C</v>
          </cell>
        </row>
        <row r="284">
          <cell r="C284">
            <v>42650</v>
          </cell>
          <cell r="D284" t="str">
            <v>D</v>
          </cell>
          <cell r="E284" t="str">
            <v>A</v>
          </cell>
          <cell r="F284" t="str">
            <v>B</v>
          </cell>
          <cell r="G284" t="str">
            <v>C</v>
          </cell>
        </row>
        <row r="285">
          <cell r="C285">
            <v>42651</v>
          </cell>
          <cell r="D285" t="str">
            <v>C</v>
          </cell>
          <cell r="E285" t="str">
            <v>D</v>
          </cell>
          <cell r="F285" t="str">
            <v>A</v>
          </cell>
          <cell r="G285" t="str">
            <v>B</v>
          </cell>
        </row>
        <row r="286">
          <cell r="C286">
            <v>42652</v>
          </cell>
          <cell r="D286" t="str">
            <v>C</v>
          </cell>
          <cell r="E286" t="str">
            <v>D</v>
          </cell>
          <cell r="F286" t="str">
            <v>A</v>
          </cell>
          <cell r="G286" t="str">
            <v>B</v>
          </cell>
        </row>
        <row r="287">
          <cell r="C287">
            <v>42653</v>
          </cell>
          <cell r="D287" t="str">
            <v>B</v>
          </cell>
          <cell r="E287" t="str">
            <v>C</v>
          </cell>
          <cell r="F287" t="str">
            <v>D</v>
          </cell>
          <cell r="G287" t="str">
            <v>A</v>
          </cell>
        </row>
        <row r="288">
          <cell r="C288">
            <v>42654</v>
          </cell>
          <cell r="D288" t="str">
            <v>B</v>
          </cell>
          <cell r="E288" t="str">
            <v>C</v>
          </cell>
          <cell r="F288" t="str">
            <v>D</v>
          </cell>
          <cell r="G288" t="str">
            <v>A</v>
          </cell>
        </row>
        <row r="289">
          <cell r="C289">
            <v>42655</v>
          </cell>
          <cell r="D289" t="str">
            <v>A</v>
          </cell>
          <cell r="E289" t="str">
            <v>B</v>
          </cell>
          <cell r="F289" t="str">
            <v>C</v>
          </cell>
          <cell r="G289" t="str">
            <v>D</v>
          </cell>
        </row>
        <row r="290">
          <cell r="C290">
            <v>42656</v>
          </cell>
          <cell r="D290" t="str">
            <v>A</v>
          </cell>
          <cell r="E290" t="str">
            <v>B</v>
          </cell>
          <cell r="F290" t="str">
            <v>C</v>
          </cell>
          <cell r="G290" t="str">
            <v>D</v>
          </cell>
        </row>
        <row r="291">
          <cell r="C291">
            <v>42657</v>
          </cell>
          <cell r="D291" t="str">
            <v>D</v>
          </cell>
          <cell r="E291" t="str">
            <v>A</v>
          </cell>
          <cell r="F291" t="str">
            <v>B</v>
          </cell>
          <cell r="G291" t="str">
            <v>C</v>
          </cell>
        </row>
        <row r="292">
          <cell r="C292">
            <v>42658</v>
          </cell>
          <cell r="D292" t="str">
            <v>D</v>
          </cell>
          <cell r="E292" t="str">
            <v>A</v>
          </cell>
          <cell r="F292" t="str">
            <v>B</v>
          </cell>
          <cell r="G292" t="str">
            <v>C</v>
          </cell>
        </row>
        <row r="293">
          <cell r="C293">
            <v>42659</v>
          </cell>
          <cell r="D293" t="str">
            <v>C</v>
          </cell>
          <cell r="E293" t="str">
            <v>D</v>
          </cell>
          <cell r="F293" t="str">
            <v>A</v>
          </cell>
          <cell r="G293" t="str">
            <v>B</v>
          </cell>
        </row>
        <row r="294">
          <cell r="C294">
            <v>42660</v>
          </cell>
          <cell r="D294" t="str">
            <v>C</v>
          </cell>
          <cell r="E294" t="str">
            <v>D</v>
          </cell>
          <cell r="F294" t="str">
            <v>A</v>
          </cell>
          <cell r="G294" t="str">
            <v>B</v>
          </cell>
        </row>
        <row r="295">
          <cell r="C295">
            <v>42661</v>
          </cell>
          <cell r="D295" t="str">
            <v>B</v>
          </cell>
          <cell r="E295" t="str">
            <v>C</v>
          </cell>
          <cell r="F295" t="str">
            <v>D</v>
          </cell>
          <cell r="G295" t="str">
            <v>A</v>
          </cell>
        </row>
        <row r="296">
          <cell r="C296">
            <v>42662</v>
          </cell>
          <cell r="D296" t="str">
            <v>B</v>
          </cell>
          <cell r="E296" t="str">
            <v>C</v>
          </cell>
          <cell r="F296" t="str">
            <v>D</v>
          </cell>
          <cell r="G296" t="str">
            <v>A</v>
          </cell>
        </row>
        <row r="297">
          <cell r="C297">
            <v>42663</v>
          </cell>
          <cell r="D297" t="str">
            <v>A</v>
          </cell>
          <cell r="E297" t="str">
            <v>B</v>
          </cell>
          <cell r="F297" t="str">
            <v>C</v>
          </cell>
          <cell r="G297" t="str">
            <v>D</v>
          </cell>
        </row>
        <row r="298">
          <cell r="C298">
            <v>42664</v>
          </cell>
          <cell r="D298" t="str">
            <v>A</v>
          </cell>
          <cell r="E298" t="str">
            <v>B</v>
          </cell>
          <cell r="F298" t="str">
            <v>C</v>
          </cell>
          <cell r="G298" t="str">
            <v>D</v>
          </cell>
        </row>
        <row r="299">
          <cell r="C299">
            <v>42665</v>
          </cell>
          <cell r="D299" t="str">
            <v>D</v>
          </cell>
          <cell r="E299" t="str">
            <v>A</v>
          </cell>
          <cell r="F299" t="str">
            <v>B</v>
          </cell>
          <cell r="G299" t="str">
            <v>C</v>
          </cell>
        </row>
        <row r="300">
          <cell r="C300">
            <v>42666</v>
          </cell>
          <cell r="D300" t="str">
            <v>D</v>
          </cell>
          <cell r="E300" t="str">
            <v>A</v>
          </cell>
          <cell r="F300" t="str">
            <v>B</v>
          </cell>
          <cell r="G300" t="str">
            <v>C</v>
          </cell>
        </row>
        <row r="301">
          <cell r="C301">
            <v>42667</v>
          </cell>
          <cell r="D301" t="str">
            <v>C</v>
          </cell>
          <cell r="E301" t="str">
            <v>D</v>
          </cell>
          <cell r="F301" t="str">
            <v>A</v>
          </cell>
          <cell r="G301" t="str">
            <v>B</v>
          </cell>
        </row>
        <row r="302">
          <cell r="C302">
            <v>42668</v>
          </cell>
          <cell r="D302" t="str">
            <v>C</v>
          </cell>
          <cell r="E302" t="str">
            <v>D</v>
          </cell>
          <cell r="F302" t="str">
            <v>A</v>
          </cell>
          <cell r="G302" t="str">
            <v>B</v>
          </cell>
        </row>
        <row r="303">
          <cell r="C303">
            <v>42669</v>
          </cell>
          <cell r="D303" t="str">
            <v>B</v>
          </cell>
          <cell r="E303" t="str">
            <v>C</v>
          </cell>
          <cell r="F303" t="str">
            <v>D</v>
          </cell>
          <cell r="G303" t="str">
            <v>A</v>
          </cell>
        </row>
        <row r="304">
          <cell r="C304">
            <v>42670</v>
          </cell>
          <cell r="D304" t="str">
            <v>B</v>
          </cell>
          <cell r="E304" t="str">
            <v>C</v>
          </cell>
          <cell r="F304" t="str">
            <v>D</v>
          </cell>
          <cell r="G304" t="str">
            <v>A</v>
          </cell>
        </row>
        <row r="305">
          <cell r="C305">
            <v>42671</v>
          </cell>
          <cell r="D305" t="str">
            <v>A</v>
          </cell>
          <cell r="E305" t="str">
            <v>B</v>
          </cell>
          <cell r="F305" t="str">
            <v>C</v>
          </cell>
          <cell r="G305" t="str">
            <v>D</v>
          </cell>
        </row>
        <row r="306">
          <cell r="C306">
            <v>42672</v>
          </cell>
          <cell r="D306" t="str">
            <v>A</v>
          </cell>
          <cell r="E306" t="str">
            <v>B</v>
          </cell>
          <cell r="F306" t="str">
            <v>C</v>
          </cell>
          <cell r="G306" t="str">
            <v>D</v>
          </cell>
        </row>
        <row r="307">
          <cell r="C307">
            <v>42673</v>
          </cell>
          <cell r="D307" t="str">
            <v>D</v>
          </cell>
          <cell r="E307" t="str">
            <v>A</v>
          </cell>
          <cell r="F307" t="str">
            <v>B</v>
          </cell>
          <cell r="G307" t="str">
            <v>C</v>
          </cell>
        </row>
        <row r="308">
          <cell r="C308">
            <v>42674</v>
          </cell>
          <cell r="D308" t="str">
            <v>D</v>
          </cell>
          <cell r="E308" t="str">
            <v>A</v>
          </cell>
          <cell r="F308" t="str">
            <v>B</v>
          </cell>
          <cell r="G308" t="str">
            <v>C</v>
          </cell>
        </row>
        <row r="309">
          <cell r="C309">
            <v>42675</v>
          </cell>
          <cell r="D309" t="str">
            <v>C</v>
          </cell>
          <cell r="E309" t="str">
            <v>D</v>
          </cell>
          <cell r="F309" t="str">
            <v>A</v>
          </cell>
          <cell r="G309" t="str">
            <v>B</v>
          </cell>
        </row>
        <row r="310">
          <cell r="C310">
            <v>42676</v>
          </cell>
          <cell r="D310" t="str">
            <v>C</v>
          </cell>
          <cell r="E310" t="str">
            <v>D</v>
          </cell>
          <cell r="F310" t="str">
            <v>A</v>
          </cell>
          <cell r="G310" t="str">
            <v>B</v>
          </cell>
        </row>
        <row r="311">
          <cell r="C311">
            <v>42677</v>
          </cell>
          <cell r="D311" t="str">
            <v>B</v>
          </cell>
          <cell r="E311" t="str">
            <v>C</v>
          </cell>
          <cell r="F311" t="str">
            <v>D</v>
          </cell>
          <cell r="G311" t="str">
            <v>A</v>
          </cell>
        </row>
        <row r="312">
          <cell r="C312">
            <v>42678</v>
          </cell>
          <cell r="D312" t="str">
            <v>B</v>
          </cell>
          <cell r="E312" t="str">
            <v>C</v>
          </cell>
          <cell r="F312" t="str">
            <v>D</v>
          </cell>
          <cell r="G312" t="str">
            <v>A</v>
          </cell>
        </row>
        <row r="313">
          <cell r="C313">
            <v>42679</v>
          </cell>
          <cell r="D313" t="str">
            <v>A</v>
          </cell>
          <cell r="E313" t="str">
            <v>B</v>
          </cell>
          <cell r="F313" t="str">
            <v>C</v>
          </cell>
          <cell r="G313" t="str">
            <v>D</v>
          </cell>
        </row>
        <row r="314">
          <cell r="C314">
            <v>42680</v>
          </cell>
          <cell r="D314" t="str">
            <v>A</v>
          </cell>
          <cell r="E314" t="str">
            <v>B</v>
          </cell>
          <cell r="F314" t="str">
            <v>C</v>
          </cell>
          <cell r="G314" t="str">
            <v>D</v>
          </cell>
        </row>
        <row r="315">
          <cell r="C315">
            <v>42681</v>
          </cell>
          <cell r="D315" t="str">
            <v>D</v>
          </cell>
          <cell r="E315" t="str">
            <v>A</v>
          </cell>
          <cell r="F315" t="str">
            <v>B</v>
          </cell>
          <cell r="G315" t="str">
            <v>C</v>
          </cell>
        </row>
        <row r="316">
          <cell r="C316">
            <v>42682</v>
          </cell>
          <cell r="D316" t="str">
            <v>D</v>
          </cell>
          <cell r="E316" t="str">
            <v>A</v>
          </cell>
          <cell r="F316" t="str">
            <v>B</v>
          </cell>
          <cell r="G316" t="str">
            <v>C</v>
          </cell>
        </row>
        <row r="317">
          <cell r="C317">
            <v>42683</v>
          </cell>
          <cell r="D317" t="str">
            <v>C</v>
          </cell>
          <cell r="E317" t="str">
            <v>D</v>
          </cell>
          <cell r="F317" t="str">
            <v>A</v>
          </cell>
          <cell r="G317" t="str">
            <v>B</v>
          </cell>
        </row>
        <row r="318">
          <cell r="C318">
            <v>42684</v>
          </cell>
          <cell r="D318" t="str">
            <v>C</v>
          </cell>
          <cell r="E318" t="str">
            <v>D</v>
          </cell>
          <cell r="F318" t="str">
            <v>A</v>
          </cell>
          <cell r="G318" t="str">
            <v>B</v>
          </cell>
        </row>
        <row r="319">
          <cell r="C319">
            <v>42685</v>
          </cell>
          <cell r="D319" t="str">
            <v>B</v>
          </cell>
          <cell r="E319" t="str">
            <v>C</v>
          </cell>
          <cell r="F319" t="str">
            <v>D</v>
          </cell>
          <cell r="G319" t="str">
            <v>A</v>
          </cell>
        </row>
        <row r="320">
          <cell r="C320">
            <v>42686</v>
          </cell>
          <cell r="D320" t="str">
            <v>B</v>
          </cell>
          <cell r="E320" t="str">
            <v>C</v>
          </cell>
          <cell r="F320" t="str">
            <v>D</v>
          </cell>
          <cell r="G320" t="str">
            <v>A</v>
          </cell>
        </row>
        <row r="321">
          <cell r="C321">
            <v>42687</v>
          </cell>
          <cell r="D321" t="str">
            <v>A</v>
          </cell>
          <cell r="E321" t="str">
            <v>B</v>
          </cell>
          <cell r="F321" t="str">
            <v>C</v>
          </cell>
          <cell r="G321" t="str">
            <v>D</v>
          </cell>
        </row>
        <row r="322">
          <cell r="C322">
            <v>42688</v>
          </cell>
          <cell r="D322" t="str">
            <v>A</v>
          </cell>
          <cell r="E322" t="str">
            <v>B</v>
          </cell>
          <cell r="F322" t="str">
            <v>C</v>
          </cell>
          <cell r="G322" t="str">
            <v>D</v>
          </cell>
        </row>
        <row r="323">
          <cell r="C323">
            <v>42689</v>
          </cell>
          <cell r="D323" t="str">
            <v>D</v>
          </cell>
          <cell r="E323" t="str">
            <v>A</v>
          </cell>
          <cell r="F323" t="str">
            <v>B</v>
          </cell>
          <cell r="G323" t="str">
            <v>C</v>
          </cell>
        </row>
        <row r="324">
          <cell r="C324">
            <v>42690</v>
          </cell>
          <cell r="D324" t="str">
            <v>D</v>
          </cell>
          <cell r="E324" t="str">
            <v>A</v>
          </cell>
          <cell r="F324" t="str">
            <v>B</v>
          </cell>
          <cell r="G324" t="str">
            <v>C</v>
          </cell>
        </row>
        <row r="325">
          <cell r="C325">
            <v>42691</v>
          </cell>
          <cell r="D325" t="str">
            <v>C</v>
          </cell>
          <cell r="E325" t="str">
            <v>D</v>
          </cell>
          <cell r="F325" t="str">
            <v>A</v>
          </cell>
          <cell r="G325" t="str">
            <v>B</v>
          </cell>
        </row>
        <row r="326">
          <cell r="C326">
            <v>42692</v>
          </cell>
          <cell r="D326" t="str">
            <v>C</v>
          </cell>
          <cell r="E326" t="str">
            <v>D</v>
          </cell>
          <cell r="F326" t="str">
            <v>A</v>
          </cell>
          <cell r="G326" t="str">
            <v>B</v>
          </cell>
        </row>
        <row r="327">
          <cell r="C327">
            <v>42693</v>
          </cell>
          <cell r="D327" t="str">
            <v>B</v>
          </cell>
          <cell r="E327" t="str">
            <v>C</v>
          </cell>
          <cell r="F327" t="str">
            <v>D</v>
          </cell>
          <cell r="G327" t="str">
            <v>A</v>
          </cell>
        </row>
        <row r="328">
          <cell r="C328">
            <v>42694</v>
          </cell>
          <cell r="D328" t="str">
            <v>B</v>
          </cell>
          <cell r="E328" t="str">
            <v>C</v>
          </cell>
          <cell r="F328" t="str">
            <v>D</v>
          </cell>
          <cell r="G328" t="str">
            <v>A</v>
          </cell>
        </row>
        <row r="329">
          <cell r="C329">
            <v>42695</v>
          </cell>
          <cell r="D329" t="str">
            <v>A</v>
          </cell>
          <cell r="E329" t="str">
            <v>B</v>
          </cell>
          <cell r="F329" t="str">
            <v>C</v>
          </cell>
          <cell r="G329" t="str">
            <v>D</v>
          </cell>
        </row>
        <row r="330">
          <cell r="C330">
            <v>42696</v>
          </cell>
          <cell r="D330" t="str">
            <v>A</v>
          </cell>
          <cell r="E330" t="str">
            <v>B</v>
          </cell>
          <cell r="F330" t="str">
            <v>C</v>
          </cell>
          <cell r="G330" t="str">
            <v>D</v>
          </cell>
        </row>
        <row r="331">
          <cell r="C331">
            <v>42697</v>
          </cell>
          <cell r="D331" t="str">
            <v>D</v>
          </cell>
          <cell r="E331" t="str">
            <v>A</v>
          </cell>
          <cell r="F331" t="str">
            <v>B</v>
          </cell>
          <cell r="G331" t="str">
            <v>C</v>
          </cell>
        </row>
        <row r="332">
          <cell r="C332">
            <v>42698</v>
          </cell>
          <cell r="D332" t="str">
            <v>D</v>
          </cell>
          <cell r="E332" t="str">
            <v>A</v>
          </cell>
          <cell r="F332" t="str">
            <v>B</v>
          </cell>
          <cell r="G332" t="str">
            <v>C</v>
          </cell>
        </row>
        <row r="333">
          <cell r="C333">
            <v>42699</v>
          </cell>
          <cell r="D333" t="str">
            <v>C</v>
          </cell>
          <cell r="E333" t="str">
            <v>D</v>
          </cell>
          <cell r="F333" t="str">
            <v>A</v>
          </cell>
          <cell r="G333" t="str">
            <v>B</v>
          </cell>
        </row>
        <row r="334">
          <cell r="C334">
            <v>42700</v>
          </cell>
          <cell r="D334" t="str">
            <v>C</v>
          </cell>
          <cell r="E334" t="str">
            <v>D</v>
          </cell>
          <cell r="F334" t="str">
            <v>A</v>
          </cell>
          <cell r="G334" t="str">
            <v>B</v>
          </cell>
        </row>
        <row r="335">
          <cell r="C335">
            <v>42701</v>
          </cell>
          <cell r="D335" t="str">
            <v>B</v>
          </cell>
          <cell r="E335" t="str">
            <v>C</v>
          </cell>
          <cell r="F335" t="str">
            <v>D</v>
          </cell>
          <cell r="G335" t="str">
            <v>A</v>
          </cell>
        </row>
        <row r="336">
          <cell r="C336">
            <v>42702</v>
          </cell>
          <cell r="D336" t="str">
            <v>B</v>
          </cell>
          <cell r="E336" t="str">
            <v>C</v>
          </cell>
          <cell r="F336" t="str">
            <v>D</v>
          </cell>
          <cell r="G336" t="str">
            <v>A</v>
          </cell>
        </row>
        <row r="337">
          <cell r="C337">
            <v>42703</v>
          </cell>
          <cell r="D337" t="str">
            <v>A</v>
          </cell>
          <cell r="E337" t="str">
            <v>B</v>
          </cell>
          <cell r="F337" t="str">
            <v>C</v>
          </cell>
          <cell r="G337" t="str">
            <v>D</v>
          </cell>
        </row>
        <row r="338">
          <cell r="C338">
            <v>42704</v>
          </cell>
          <cell r="D338" t="str">
            <v>A</v>
          </cell>
          <cell r="E338" t="str">
            <v>B</v>
          </cell>
          <cell r="F338" t="str">
            <v>C</v>
          </cell>
          <cell r="G338" t="str">
            <v>D</v>
          </cell>
        </row>
        <row r="339">
          <cell r="C339">
            <v>42705</v>
          </cell>
          <cell r="D339" t="str">
            <v>D</v>
          </cell>
          <cell r="E339" t="str">
            <v>A</v>
          </cell>
          <cell r="F339" t="str">
            <v>B</v>
          </cell>
          <cell r="G339" t="str">
            <v>C</v>
          </cell>
        </row>
        <row r="340">
          <cell r="C340">
            <v>42706</v>
          </cell>
          <cell r="D340" t="str">
            <v>D</v>
          </cell>
          <cell r="E340" t="str">
            <v>A</v>
          </cell>
          <cell r="F340" t="str">
            <v>B</v>
          </cell>
          <cell r="G340" t="str">
            <v>C</v>
          </cell>
        </row>
        <row r="341">
          <cell r="C341">
            <v>42707</v>
          </cell>
          <cell r="D341" t="str">
            <v>C</v>
          </cell>
          <cell r="E341" t="str">
            <v>D</v>
          </cell>
          <cell r="F341" t="str">
            <v>A</v>
          </cell>
          <cell r="G341" t="str">
            <v>B</v>
          </cell>
        </row>
        <row r="342">
          <cell r="C342">
            <v>42708</v>
          </cell>
          <cell r="D342" t="str">
            <v>C</v>
          </cell>
          <cell r="E342" t="str">
            <v>D</v>
          </cell>
          <cell r="F342" t="str">
            <v>A</v>
          </cell>
          <cell r="G342" t="str">
            <v>B</v>
          </cell>
        </row>
        <row r="343">
          <cell r="C343">
            <v>42709</v>
          </cell>
          <cell r="D343" t="str">
            <v>B</v>
          </cell>
          <cell r="E343" t="str">
            <v>C</v>
          </cell>
          <cell r="F343" t="str">
            <v>D</v>
          </cell>
          <cell r="G343" t="str">
            <v>A</v>
          </cell>
        </row>
        <row r="344">
          <cell r="C344">
            <v>42710</v>
          </cell>
          <cell r="D344" t="str">
            <v>B</v>
          </cell>
          <cell r="E344" t="str">
            <v>C</v>
          </cell>
          <cell r="F344" t="str">
            <v>D</v>
          </cell>
          <cell r="G344" t="str">
            <v>A</v>
          </cell>
        </row>
        <row r="345">
          <cell r="C345">
            <v>42711</v>
          </cell>
          <cell r="D345" t="str">
            <v>A</v>
          </cell>
          <cell r="E345" t="str">
            <v>B</v>
          </cell>
          <cell r="F345" t="str">
            <v>C</v>
          </cell>
          <cell r="G345" t="str">
            <v>D</v>
          </cell>
        </row>
        <row r="346">
          <cell r="C346">
            <v>42712</v>
          </cell>
          <cell r="D346" t="str">
            <v>A</v>
          </cell>
          <cell r="E346" t="str">
            <v>B</v>
          </cell>
          <cell r="F346" t="str">
            <v>C</v>
          </cell>
          <cell r="G346" t="str">
            <v>D</v>
          </cell>
        </row>
        <row r="347">
          <cell r="C347">
            <v>42713</v>
          </cell>
          <cell r="D347" t="str">
            <v>D</v>
          </cell>
          <cell r="E347" t="str">
            <v>A</v>
          </cell>
          <cell r="F347" t="str">
            <v>B</v>
          </cell>
          <cell r="G347" t="str">
            <v>C</v>
          </cell>
        </row>
        <row r="348">
          <cell r="C348">
            <v>42714</v>
          </cell>
          <cell r="D348" t="str">
            <v>D</v>
          </cell>
          <cell r="E348" t="str">
            <v>A</v>
          </cell>
          <cell r="F348" t="str">
            <v>B</v>
          </cell>
          <cell r="G348" t="str">
            <v>C</v>
          </cell>
        </row>
        <row r="349">
          <cell r="C349">
            <v>42715</v>
          </cell>
          <cell r="D349" t="str">
            <v>C</v>
          </cell>
          <cell r="E349" t="str">
            <v>D</v>
          </cell>
          <cell r="F349" t="str">
            <v>A</v>
          </cell>
          <cell r="G349" t="str">
            <v>B</v>
          </cell>
        </row>
        <row r="350">
          <cell r="C350">
            <v>42716</v>
          </cell>
          <cell r="D350" t="str">
            <v>C</v>
          </cell>
          <cell r="E350" t="str">
            <v>D</v>
          </cell>
          <cell r="F350" t="str">
            <v>A</v>
          </cell>
          <cell r="G350" t="str">
            <v>B</v>
          </cell>
        </row>
        <row r="351">
          <cell r="C351">
            <v>42717</v>
          </cell>
          <cell r="D351" t="str">
            <v>B</v>
          </cell>
          <cell r="E351" t="str">
            <v>C</v>
          </cell>
          <cell r="F351" t="str">
            <v>D</v>
          </cell>
          <cell r="G351" t="str">
            <v>A</v>
          </cell>
        </row>
        <row r="352">
          <cell r="C352">
            <v>42718</v>
          </cell>
          <cell r="D352" t="str">
            <v>B</v>
          </cell>
          <cell r="E352" t="str">
            <v>C</v>
          </cell>
          <cell r="F352" t="str">
            <v>D</v>
          </cell>
          <cell r="G352" t="str">
            <v>A</v>
          </cell>
        </row>
        <row r="353">
          <cell r="C353">
            <v>42719</v>
          </cell>
          <cell r="D353" t="str">
            <v>A</v>
          </cell>
          <cell r="E353" t="str">
            <v>B</v>
          </cell>
          <cell r="F353" t="str">
            <v>C</v>
          </cell>
          <cell r="G353" t="str">
            <v>D</v>
          </cell>
        </row>
        <row r="354">
          <cell r="C354">
            <v>42720</v>
          </cell>
          <cell r="D354" t="str">
            <v>A</v>
          </cell>
          <cell r="E354" t="str">
            <v>B</v>
          </cell>
          <cell r="F354" t="str">
            <v>C</v>
          </cell>
          <cell r="G354" t="str">
            <v>D</v>
          </cell>
        </row>
        <row r="355">
          <cell r="C355">
            <v>42721</v>
          </cell>
          <cell r="D355" t="str">
            <v>D</v>
          </cell>
          <cell r="E355" t="str">
            <v>A</v>
          </cell>
          <cell r="F355" t="str">
            <v>B</v>
          </cell>
          <cell r="G355" t="str">
            <v>C</v>
          </cell>
        </row>
        <row r="356">
          <cell r="C356">
            <v>42722</v>
          </cell>
          <cell r="D356" t="str">
            <v>D</v>
          </cell>
          <cell r="E356" t="str">
            <v>A</v>
          </cell>
          <cell r="F356" t="str">
            <v>B</v>
          </cell>
          <cell r="G356" t="str">
            <v>C</v>
          </cell>
        </row>
        <row r="357">
          <cell r="C357">
            <v>42723</v>
          </cell>
          <cell r="D357" t="str">
            <v>C</v>
          </cell>
          <cell r="E357" t="str">
            <v>D</v>
          </cell>
          <cell r="F357" t="str">
            <v>A</v>
          </cell>
          <cell r="G357" t="str">
            <v>B</v>
          </cell>
        </row>
        <row r="358">
          <cell r="C358">
            <v>42724</v>
          </cell>
          <cell r="D358" t="str">
            <v>C</v>
          </cell>
          <cell r="E358" t="str">
            <v>D</v>
          </cell>
          <cell r="F358" t="str">
            <v>A</v>
          </cell>
          <cell r="G358" t="str">
            <v>B</v>
          </cell>
        </row>
        <row r="359">
          <cell r="C359">
            <v>42725</v>
          </cell>
          <cell r="D359" t="str">
            <v>B</v>
          </cell>
          <cell r="E359" t="str">
            <v>C</v>
          </cell>
          <cell r="F359" t="str">
            <v>D</v>
          </cell>
          <cell r="G359" t="str">
            <v>A</v>
          </cell>
        </row>
        <row r="360">
          <cell r="C360">
            <v>42726</v>
          </cell>
          <cell r="D360" t="str">
            <v>B</v>
          </cell>
          <cell r="E360" t="str">
            <v>C</v>
          </cell>
          <cell r="F360" t="str">
            <v>D</v>
          </cell>
          <cell r="G360" t="str">
            <v>A</v>
          </cell>
        </row>
        <row r="361">
          <cell r="C361">
            <v>42727</v>
          </cell>
          <cell r="D361" t="str">
            <v>A</v>
          </cell>
          <cell r="E361" t="str">
            <v>B</v>
          </cell>
          <cell r="F361" t="str">
            <v>C</v>
          </cell>
          <cell r="G361" t="str">
            <v>D</v>
          </cell>
        </row>
        <row r="362">
          <cell r="C362">
            <v>42728</v>
          </cell>
          <cell r="D362" t="str">
            <v>A</v>
          </cell>
          <cell r="E362" t="str">
            <v>B</v>
          </cell>
          <cell r="F362" t="str">
            <v>C</v>
          </cell>
          <cell r="G362" t="str">
            <v>D</v>
          </cell>
        </row>
        <row r="363">
          <cell r="C363">
            <v>42729</v>
          </cell>
          <cell r="D363" t="str">
            <v>D</v>
          </cell>
          <cell r="E363" t="str">
            <v>A</v>
          </cell>
          <cell r="F363" t="str">
            <v>B</v>
          </cell>
          <cell r="G363" t="str">
            <v>C</v>
          </cell>
        </row>
        <row r="364">
          <cell r="C364">
            <v>42730</v>
          </cell>
          <cell r="D364" t="str">
            <v>D</v>
          </cell>
          <cell r="E364" t="str">
            <v>A</v>
          </cell>
          <cell r="F364" t="str">
            <v>B</v>
          </cell>
          <cell r="G364" t="str">
            <v>C</v>
          </cell>
        </row>
        <row r="365">
          <cell r="C365">
            <v>42731</v>
          </cell>
          <cell r="D365" t="str">
            <v>C</v>
          </cell>
          <cell r="E365" t="str">
            <v>D</v>
          </cell>
          <cell r="F365" t="str">
            <v>A</v>
          </cell>
          <cell r="G365" t="str">
            <v>B</v>
          </cell>
        </row>
        <row r="366">
          <cell r="C366">
            <v>42732</v>
          </cell>
          <cell r="D366" t="str">
            <v>C</v>
          </cell>
          <cell r="E366" t="str">
            <v>D</v>
          </cell>
          <cell r="F366" t="str">
            <v>A</v>
          </cell>
          <cell r="G366" t="str">
            <v>B</v>
          </cell>
        </row>
        <row r="367">
          <cell r="C367">
            <v>42733</v>
          </cell>
          <cell r="D367" t="str">
            <v>B</v>
          </cell>
          <cell r="E367" t="str">
            <v>C</v>
          </cell>
          <cell r="F367" t="str">
            <v>D</v>
          </cell>
          <cell r="G367" t="str">
            <v>A</v>
          </cell>
        </row>
        <row r="368">
          <cell r="C368">
            <v>42734</v>
          </cell>
          <cell r="D368" t="str">
            <v>B</v>
          </cell>
          <cell r="E368" t="str">
            <v>C</v>
          </cell>
          <cell r="F368" t="str">
            <v>D</v>
          </cell>
          <cell r="G368" t="str">
            <v>A</v>
          </cell>
        </row>
        <row r="369">
          <cell r="C369">
            <v>42735</v>
          </cell>
          <cell r="D369" t="str">
            <v>A</v>
          </cell>
          <cell r="E369" t="str">
            <v>B</v>
          </cell>
          <cell r="F369" t="str">
            <v>C</v>
          </cell>
          <cell r="G369" t="str">
            <v>D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dukung"/>
      <sheetName val="Kontrol"/>
      <sheetName val="Eliminasi"/>
      <sheetName val="JurnalDKP"/>
      <sheetName val="ReklasH"/>
      <sheetName val="ReklasKons"/>
      <sheetName val="ReklasAnak"/>
      <sheetName val="Utpiut"/>
      <sheetName val="LRUNIT"/>
      <sheetName val="PP"/>
      <sheetName val="Jurnal"/>
      <sheetName val="L_23"/>
      <sheetName val="Penjualan"/>
      <sheetName val="ProdSendiri"/>
      <sheetName val="PS&amp;Susut TL"/>
      <sheetName val="SewaBeli"/>
      <sheetName val="Transfer"/>
      <sheetName val="Listing"/>
      <sheetName val="Bln3.4"/>
      <sheetName val="Kurs"/>
      <sheetName val="W1"/>
      <sheetName val="ap lt angung"/>
      <sheetName val="W-NAD"/>
      <sheetName val="LabaRugi"/>
      <sheetName val="Rekap 2002 mod"/>
      <sheetName val="PS&amp;Susut_TL"/>
      <sheetName val="Bln3_4"/>
      <sheetName val="ap_lt_angung"/>
      <sheetName val="CAL"/>
      <sheetName val="GrafikProd"/>
      <sheetName val="NRCPTK01"/>
      <sheetName val="Sheet3"/>
      <sheetName val="ASUMSI"/>
      <sheetName val="Harga BBM Indonesia"/>
      <sheetName val="neraca 1999-2000"/>
      <sheetName val="ACUAN"/>
      <sheetName val="KontrolLaporanTW12003"/>
      <sheetName val="ANLS 2"/>
      <sheetName val="Table1 MASTER"/>
      <sheetName val="Table4"/>
      <sheetName val="DEVNOTES"/>
      <sheetName val="Lists"/>
      <sheetName val="Table2 MASTER"/>
      <sheetName val="Table3 MASTER"/>
      <sheetName val="ProjectDB"/>
      <sheetName val="Table5 Master"/>
      <sheetName val="material"/>
      <sheetName val="A"/>
      <sheetName val="B"/>
      <sheetName val="Periode"/>
      <sheetName val="Harga"/>
      <sheetName val="Data"/>
      <sheetName val="Kode Jabatan UPMKR 2012"/>
      <sheetName val="12013"/>
      <sheetName val="Credit-22"/>
      <sheetName val="name"/>
      <sheetName val="NAMES"/>
      <sheetName val="SUM_Steel-Strc"/>
      <sheetName val="Kebun"/>
      <sheetName val="Table Array"/>
      <sheetName val="Rekap"/>
      <sheetName val="COST-SUM"/>
      <sheetName val="AkumAT"/>
      <sheetName val="RESUME"/>
      <sheetName val="TRANS"/>
      <sheetName val="AKTIVA TETAP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KALTIM"/>
      <sheetName val="Inv_KALSELTENG"/>
      <sheetName val="AKTIVA"/>
      <sheetName val="Sheet1"/>
      <sheetName val="DataReferensi"/>
      <sheetName val="UshDeb00"/>
      <sheetName val="KMS-DIS5"/>
      <sheetName val="DebtH12012"/>
      <sheetName val="Sheet5"/>
      <sheetName val="TGRADE"/>
      <sheetName val="TPHDP"/>
      <sheetName val="ttrans"/>
      <sheetName val="GABLUARJAWA1 (2)"/>
      <sheetName val="000000"/>
      <sheetName val="Menu"/>
      <sheetName val="AT Fiskal"/>
      <sheetName val="ATF Agree"/>
      <sheetName val="ATF Disagree"/>
      <sheetName val="ATF 11700-11800"/>
      <sheetName val="ATF Penambahan"/>
      <sheetName val="ATF Others"/>
      <sheetName val="AsetTetap"/>
      <sheetName val="TambahAT"/>
      <sheetName val="TambahAkum"/>
      <sheetName val="RinciSTP-Ush"/>
      <sheetName val="RinciSTP-Prodes"/>
      <sheetName val="AsrnsiAT"/>
      <sheetName val="KoreksiLain"/>
      <sheetName val="PropertiInv"/>
      <sheetName val="ATTB Fiskal"/>
      <sheetName val="TANAH"/>
      <sheetName val="Rekap PDP"/>
      <sheetName val="PDP"/>
      <sheetName val="PDPKonstruksi"/>
      <sheetName val="PDPMaterialProyek"/>
      <sheetName val="MutasiMaterial-PI"/>
      <sheetName val="PDPPembMuka"/>
      <sheetName val="BiInves-Ikhtisar"/>
      <sheetName val="BiInves-Peg"/>
      <sheetName val="BIinves-ADM"/>
      <sheetName val="RELOK-PDP"/>
      <sheetName val="STP-PI"/>
      <sheetName val="LPS"/>
      <sheetName val="ReInKit BARU"/>
      <sheetName val="ReInTran BARU"/>
      <sheetName val="ReInDis BARU"/>
      <sheetName val="ReInTUL&amp;Lain BARU"/>
      <sheetName val="KoreksiLain PDP"/>
      <sheetName val="ATTBTotal"/>
      <sheetName val="ATTBHapus"/>
      <sheetName val="ATTBRelokasi"/>
      <sheetName val="ATTBDiperbaiki"/>
      <sheetName val="AkumATTBTotal"/>
      <sheetName val="AkumATTBHapus"/>
      <sheetName val="AkumATTBRelokasi"/>
      <sheetName val="AkumATTBDiperbaiki"/>
      <sheetName val="RELOK-AT"/>
      <sheetName val="ATBM"/>
      <sheetName val="Mat&amp;PDP YAD"/>
      <sheetName val="RinciAE2ATTB"/>
      <sheetName val="RinciAE2Mat"/>
      <sheetName val="RinciLelangATTB"/>
      <sheetName val="RinciLelangMat"/>
      <sheetName val="Ref"/>
      <sheetName val="NerSubsis"/>
      <sheetName val="MyTugas"/>
      <sheetName val="Balance Sheet"/>
      <sheetName val="Income Statement"/>
      <sheetName val="P&amp;L98"/>
      <sheetName val="Bln1.3"/>
      <sheetName val="Instalasi"/>
      <sheetName val="Fungsi"/>
      <sheetName val="bayar_04_fak"/>
      <sheetName val="Sumber Asset"/>
      <sheetName val="TOP"/>
      <sheetName val="prod03"/>
      <sheetName val="REFERENSI"/>
      <sheetName val="M-PEG"/>
      <sheetName val="R_ccode"/>
      <sheetName val="StU"/>
      <sheetName val="LOGRESUME"/>
      <sheetName val="M-01-PJB"/>
      <sheetName val="SMII-03"/>
      <sheetName val="SMI-04"/>
      <sheetName val="Test Accrue"/>
      <sheetName val="Submission Form"/>
      <sheetName val="Kamus"/>
      <sheetName val="XREF"/>
      <sheetName val="Form-B-R1"/>
      <sheetName val="GeneralInfo"/>
      <sheetName val="Links"/>
      <sheetName val="HARGA SATUAN"/>
      <sheetName val="For Report-Akum"/>
      <sheetName val="Resource Plan (2)"/>
      <sheetName val="kriteria"/>
      <sheetName val="A u g"/>
      <sheetName val="Ex-Rate"/>
      <sheetName val="J u l"/>
      <sheetName val="O c t"/>
      <sheetName val="A p r"/>
      <sheetName val="M a y"/>
      <sheetName val="S e p"/>
      <sheetName val="00 received in 01"/>
      <sheetName val="F e b"/>
      <sheetName val="Per GL J a n"/>
      <sheetName val="J u n"/>
      <sheetName val="M a r"/>
      <sheetName val="Assumptions (2)"/>
      <sheetName val="summary-1"/>
      <sheetName val="Akun"/>
      <sheetName val="F1771-2"/>
      <sheetName val="Bal Sheet"/>
      <sheetName val="131 (Piutang PJB)"/>
      <sheetName val="132 (Piutang PLN)"/>
      <sheetName val="133 pihak ke3"/>
      <sheetName val="136.01(piutang belum faktur)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rencana"/>
      <sheetName val="Pk"/>
      <sheetName val="ca"/>
      <sheetName val="Daftar Isi"/>
      <sheetName val="FORM.A3"/>
      <sheetName val="AI (IS1)"/>
      <sheetName val="AI (IS2)(1)"/>
      <sheetName val="AI (IS2) (2)"/>
      <sheetName val="REK TRW (IS3)"/>
      <sheetName val="REK TRW (IS4)"/>
      <sheetName val="A.W. TIGER"/>
      <sheetName val="NERACA SESUAI PROGRAM GL MAGIC"/>
      <sheetName val="TRNS-C1"/>
      <sheetName val="Bln3.9"/>
      <sheetName val="TABEL"/>
      <sheetName val="Table 1"/>
      <sheetName val="Kontrak vs Realisasi Gas"/>
      <sheetName val="Manajemen Fee"/>
      <sheetName val="Daftar Tabel"/>
      <sheetName val="Assumptions"/>
      <sheetName val="Construction Period Costs"/>
      <sheetName val="BS-RTI"/>
      <sheetName val="CiMaPlbStd"/>
      <sheetName val="Permanent info"/>
      <sheetName val="PkRp"/>
      <sheetName val="M"/>
      <sheetName val="13.REFERENSI"/>
      <sheetName val="LK2004"/>
      <sheetName val="Beltra  (7)"/>
      <sheetName val="Uraian"/>
      <sheetName val="rkap2008"/>
      <sheetName val="List"/>
      <sheetName val="Lamp 2"/>
      <sheetName val="TB_Dec09"/>
      <sheetName val="TB_Dec08"/>
      <sheetName val="input"/>
      <sheetName val="mgg"/>
      <sheetName val="dengan pembangkitan"/>
      <sheetName val="PERIODIK"/>
      <sheetName val="Daftar Kegiatan"/>
      <sheetName val="Lead"/>
      <sheetName val="N o v"/>
      <sheetName val="J a n"/>
      <sheetName val="KONTRAK"/>
      <sheetName val="PROG"/>
      <sheetName val="Piutang Normal Psrt"/>
      <sheetName val="trenprod2001"/>
      <sheetName val="Kin1TH"/>
      <sheetName val="Res142001"/>
      <sheetName val="Kin3BLN"/>
      <sheetName val="Kin1BLN"/>
      <sheetName val="Kin2TH"/>
      <sheetName val="Kin2BLN"/>
      <sheetName val="GABIP07"/>
      <sheetName val="COSTSALES"/>
      <sheetName val="JOURNAL"/>
      <sheetName val="JOURNAL2"/>
      <sheetName val="JURNAL JAN'98"/>
      <sheetName val="Price"/>
      <sheetName val="Indikator215"/>
      <sheetName val="AHS-JTR"/>
      <sheetName val="Tabel Kode"/>
      <sheetName val="Listrik Mati 05"/>
      <sheetName val="BA-1"/>
      <sheetName val="D-2"/>
      <sheetName val="Land Clearing-pnw"/>
      <sheetName val="Tabel Istilah"/>
      <sheetName val="CMK"/>
      <sheetName val="0220"/>
      <sheetName val="Operating Cycle"/>
      <sheetName val="Usulan"/>
      <sheetName val="Rekap rutin psb"/>
      <sheetName val="RKA 2011"/>
      <sheetName val="R-SM-KIN"/>
      <sheetName val="grafi kesiapan versi p3b dan pe"/>
      <sheetName val="Usia"/>
      <sheetName val="P2-i3"/>
      <sheetName val="pddk"/>
      <sheetName val="tabel JHT"/>
    </sheetNames>
    <sheetDataSet>
      <sheetData sheetId="0">
        <row r="88">
          <cell r="D88">
            <v>0</v>
          </cell>
        </row>
      </sheetData>
      <sheetData sheetId="1">
        <row r="88">
          <cell r="D88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Menu"/>
      <sheetName val="Periode"/>
      <sheetName val="DaftarIsi"/>
      <sheetName val="Perubahan"/>
      <sheetName val="Neraca"/>
      <sheetName val="BukuBesar"/>
      <sheetName val="LabaRugi"/>
      <sheetName val="Penjelas"/>
      <sheetName val="cover"/>
      <sheetName val="AktivaTetap"/>
      <sheetName val="AkumAT"/>
      <sheetName val="TambahAT"/>
      <sheetName val="TambahAKUM"/>
      <sheetName val="RinciSTP-Ush"/>
      <sheetName val="RinciSTP-Prodes"/>
      <sheetName val="LawanKorAT"/>
      <sheetName val="Rekap PDP"/>
      <sheetName val="PDP"/>
      <sheetName val="PDPKonstruksi"/>
      <sheetName val="PDPMaterial"/>
      <sheetName val="MutasiMaterial"/>
      <sheetName val="PDPPembMuka"/>
      <sheetName val="BiInves-Ikhtisar"/>
      <sheetName val="BiInves-Peg"/>
      <sheetName val="BIinves-OVH"/>
      <sheetName val="BIinves-Pemeliharaan"/>
      <sheetName val="STP-PI"/>
      <sheetName val="LPS"/>
      <sheetName val="LawanPDP"/>
      <sheetName val="ATTBTotal"/>
      <sheetName val="ATTBHapus"/>
      <sheetName val="ATTBRelokasi"/>
      <sheetName val="ATTBDiperbaiki"/>
      <sheetName val="AkumATTBTotal"/>
      <sheetName val="AkumATTBHapus"/>
      <sheetName val="AkumATTBRelokasi"/>
      <sheetName val="AkumATTBDiperbaiki"/>
      <sheetName val="Rincian ATTB"/>
      <sheetName val="RELOK-AT"/>
      <sheetName val="ATBM"/>
      <sheetName val="InvestasiA"/>
      <sheetName val="PendukungInves"/>
      <sheetName val="Investasi"/>
      <sheetName val="ReInKit"/>
      <sheetName val="ReInTran"/>
      <sheetName val="ReinDis"/>
      <sheetName val="00000"/>
      <sheetName val="0000"/>
      <sheetName val="000"/>
      <sheetName val="00"/>
      <sheetName val="0"/>
      <sheetName val=""/>
      <sheetName val="VERI-atpdp"/>
      <sheetName val="ATTB"/>
      <sheetName val="AkumATTB"/>
      <sheetName val="Kontrol"/>
      <sheetName val="Penjualan"/>
      <sheetName val="ProdSendiri"/>
      <sheetName val="PS&amp;Susut TL"/>
      <sheetName val="SewaBeli"/>
      <sheetName val="Transfer"/>
      <sheetName val="Listing"/>
      <sheetName val="Kurs"/>
      <sheetName val="Links"/>
      <sheetName val="W1"/>
      <sheetName val="Sheet1"/>
      <sheetName val="Sheet2"/>
      <sheetName val="Sheet3"/>
      <sheetName val="L_23"/>
      <sheetName val="LR"/>
      <sheetName val="B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60">
          <cell r="A60" t="str">
            <v>PT. PLN (PERSERO)</v>
          </cell>
        </row>
        <row r="61">
          <cell r="A61" t="str">
            <v>Unit Satuan Administrasi</v>
          </cell>
        </row>
        <row r="63">
          <cell r="A63" t="str">
            <v xml:space="preserve">LAPORAN LABA / RUGI  PER  FUNGSI </v>
          </cell>
        </row>
        <row r="64">
          <cell r="A64" t="str">
            <v>Periode 1 Januari S/D 31 Desember 2005 DAN 2004</v>
          </cell>
        </row>
        <row r="66">
          <cell r="A66" t="str">
            <v>K E T E R A N G A N</v>
          </cell>
          <cell r="C66" t="str">
            <v>1 Januari 2005 s/d                                             31 Desember 2005</v>
          </cell>
          <cell r="D66" t="str">
            <v>1 Januari 2004 s/d                                             31 Desember 2004</v>
          </cell>
        </row>
        <row r="67">
          <cell r="A67" t="str">
            <v>A. PENDAPATAN  USAHA</v>
          </cell>
          <cell r="C67">
            <v>0</v>
          </cell>
          <cell r="D67">
            <v>0</v>
          </cell>
        </row>
        <row r="68">
          <cell r="A68" t="str">
            <v>B. BEBAN   USAHA</v>
          </cell>
          <cell r="C68">
            <v>0</v>
          </cell>
          <cell r="D68">
            <v>0</v>
          </cell>
        </row>
        <row r="69">
          <cell r="A69" t="str">
            <v xml:space="preserve"> - Pembelian  Tenaga Listrik</v>
          </cell>
          <cell r="C69">
            <v>0</v>
          </cell>
          <cell r="D69">
            <v>0</v>
          </cell>
        </row>
        <row r="70">
          <cell r="A70" t="str">
            <v xml:space="preserve">   - Sewa Transmisi</v>
          </cell>
          <cell r="C70">
            <v>0</v>
          </cell>
          <cell r="D70">
            <v>0</v>
          </cell>
        </row>
        <row r="71">
          <cell r="A71" t="str">
            <v xml:space="preserve"> Fungsi Pembangkitan :</v>
          </cell>
        </row>
        <row r="72">
          <cell r="A72" t="str">
            <v xml:space="preserve"> -  Pembangkitan  PLTA</v>
          </cell>
          <cell r="C72">
            <v>0</v>
          </cell>
          <cell r="D72">
            <v>0</v>
          </cell>
        </row>
        <row r="73">
          <cell r="A73" t="str">
            <v xml:space="preserve"> -  Pembangkitan  PLTU</v>
          </cell>
          <cell r="C73">
            <v>0</v>
          </cell>
          <cell r="D73">
            <v>0</v>
          </cell>
        </row>
        <row r="74">
          <cell r="A74" t="str">
            <v xml:space="preserve"> -  Pembangkitan  PLTD</v>
          </cell>
          <cell r="C74">
            <v>0</v>
          </cell>
          <cell r="D74">
            <v>0</v>
          </cell>
        </row>
        <row r="75">
          <cell r="A75" t="str">
            <v xml:space="preserve"> -  Pembangkitan  PLTG</v>
          </cell>
          <cell r="C75">
            <v>0</v>
          </cell>
          <cell r="D75">
            <v>0</v>
          </cell>
        </row>
        <row r="76">
          <cell r="A76" t="str">
            <v xml:space="preserve"> -  Pembangkitan  PLTP</v>
          </cell>
          <cell r="C76">
            <v>0</v>
          </cell>
          <cell r="D76">
            <v>0</v>
          </cell>
        </row>
        <row r="77">
          <cell r="A77" t="str">
            <v xml:space="preserve"> -  Pembangkitan  PLTGU </v>
          </cell>
          <cell r="C77">
            <v>0</v>
          </cell>
          <cell r="D77">
            <v>0</v>
          </cell>
        </row>
        <row r="78">
          <cell r="A78" t="str">
            <v>Sub Jumlah</v>
          </cell>
          <cell r="C78">
            <v>0</v>
          </cell>
          <cell r="D78">
            <v>0</v>
          </cell>
        </row>
        <row r="79">
          <cell r="A79" t="str">
            <v>Fungsi Transmisi :</v>
          </cell>
        </row>
        <row r="80">
          <cell r="A80" t="str">
            <v>- Sistim Transmisi</v>
          </cell>
          <cell r="C80">
            <v>0</v>
          </cell>
          <cell r="D80">
            <v>0</v>
          </cell>
        </row>
        <row r="81">
          <cell r="A81" t="str">
            <v>- Sisitim Tele Informasi Data</v>
          </cell>
          <cell r="C81">
            <v>0</v>
          </cell>
          <cell r="D81">
            <v>0</v>
          </cell>
        </row>
        <row r="82">
          <cell r="A82" t="str">
            <v>Sub Jumlah</v>
          </cell>
          <cell r="C82">
            <v>0</v>
          </cell>
          <cell r="D82">
            <v>0</v>
          </cell>
        </row>
        <row r="83">
          <cell r="A83" t="str">
            <v>Fungsi Distribusi :</v>
          </cell>
        </row>
        <row r="84">
          <cell r="A84" t="str">
            <v>- Sistim Distribusi</v>
          </cell>
          <cell r="C84">
            <v>0</v>
          </cell>
          <cell r="D84">
            <v>0</v>
          </cell>
        </row>
        <row r="85">
          <cell r="A85" t="str">
            <v>- Unit Pengatur Distribusi</v>
          </cell>
          <cell r="C85">
            <v>0</v>
          </cell>
          <cell r="D85">
            <v>0</v>
          </cell>
        </row>
        <row r="86">
          <cell r="A86" t="str">
            <v>Sub Jumlah</v>
          </cell>
          <cell r="C86">
            <v>0</v>
          </cell>
          <cell r="D86">
            <v>0</v>
          </cell>
        </row>
        <row r="88">
          <cell r="A88" t="str">
            <v>Fungsi Tata Usaha Langganan</v>
          </cell>
          <cell r="C88">
            <v>0</v>
          </cell>
          <cell r="D88">
            <v>0</v>
          </cell>
        </row>
        <row r="89">
          <cell r="A89" t="str">
            <v>Fungsi Pendukung :</v>
          </cell>
        </row>
        <row r="90">
          <cell r="A90" t="str">
            <v>- Tata Usaha</v>
          </cell>
          <cell r="C90">
            <v>0</v>
          </cell>
          <cell r="D90">
            <v>0</v>
          </cell>
        </row>
        <row r="91">
          <cell r="A91" t="str">
            <v>- Gudang dan Persediaan Bahan</v>
          </cell>
          <cell r="C91">
            <v>0</v>
          </cell>
          <cell r="D91">
            <v>0</v>
          </cell>
        </row>
        <row r="92">
          <cell r="A92" t="str">
            <v>- B e n g k e l</v>
          </cell>
          <cell r="C92">
            <v>0</v>
          </cell>
          <cell r="D92">
            <v>0</v>
          </cell>
        </row>
        <row r="93">
          <cell r="A93" t="str">
            <v>- Laboratorium</v>
          </cell>
          <cell r="C93">
            <v>0</v>
          </cell>
          <cell r="D93">
            <v>0</v>
          </cell>
        </row>
        <row r="94">
          <cell r="A94" t="str">
            <v>- Jasa-Jasa Teknik</v>
          </cell>
          <cell r="C94">
            <v>0</v>
          </cell>
          <cell r="D94">
            <v>0</v>
          </cell>
        </row>
        <row r="95">
          <cell r="A95" t="str">
            <v>- Wisma dan Rumah Dinas</v>
          </cell>
          <cell r="C95">
            <v>0</v>
          </cell>
          <cell r="D95">
            <v>0</v>
          </cell>
        </row>
        <row r="96">
          <cell r="A96" t="str">
            <v>- Sistim Telekomonikasi</v>
          </cell>
          <cell r="C96">
            <v>0</v>
          </cell>
          <cell r="D96">
            <v>0</v>
          </cell>
        </row>
        <row r="97">
          <cell r="A97" t="str">
            <v>- Rupa-Rupa Jasa Umum</v>
          </cell>
          <cell r="C97">
            <v>0</v>
          </cell>
          <cell r="D97">
            <v>0</v>
          </cell>
        </row>
        <row r="98">
          <cell r="A98" t="str">
            <v>- Pendidikan dan Latihan</v>
          </cell>
          <cell r="C98">
            <v>0</v>
          </cell>
          <cell r="D98">
            <v>0</v>
          </cell>
        </row>
        <row r="99">
          <cell r="A99" t="str">
            <v>Sub Jumlah</v>
          </cell>
          <cell r="C99">
            <v>0</v>
          </cell>
          <cell r="D99">
            <v>0</v>
          </cell>
        </row>
        <row r="100">
          <cell r="A100" t="str">
            <v>C. LABA  USAHA</v>
          </cell>
          <cell r="C100">
            <v>0</v>
          </cell>
          <cell r="D100">
            <v>0</v>
          </cell>
        </row>
        <row r="101">
          <cell r="A101" t="str">
            <v>D. PENDAPATAN  ( BEBAN )  LAIN-LAIN</v>
          </cell>
          <cell r="C101">
            <v>0</v>
          </cell>
          <cell r="D101">
            <v>0</v>
          </cell>
        </row>
        <row r="102">
          <cell r="A102" t="str">
            <v>E. LABA  ( RUGI )  SEBELUM  POS LUAR  BIASA</v>
          </cell>
          <cell r="C102">
            <v>0</v>
          </cell>
          <cell r="D102">
            <v>0</v>
          </cell>
        </row>
        <row r="103">
          <cell r="A103" t="str">
            <v xml:space="preserve">      LABA (RUGI)  LUAR  BIASA</v>
          </cell>
          <cell r="C103">
            <v>0</v>
          </cell>
          <cell r="D103">
            <v>0</v>
          </cell>
        </row>
        <row r="104">
          <cell r="A104" t="str">
            <v xml:space="preserve">      F. LABA (RUGI)  SEBELUM  PPh  BADAN</v>
          </cell>
          <cell r="C104">
            <v>0</v>
          </cell>
          <cell r="D104">
            <v>0</v>
          </cell>
        </row>
        <row r="105">
          <cell r="A105" t="str">
            <v xml:space="preserve">BEBAN PAJAK </v>
          </cell>
          <cell r="C105">
            <v>0</v>
          </cell>
          <cell r="D105">
            <v>0</v>
          </cell>
        </row>
        <row r="106">
          <cell r="A106" t="str">
            <v>Beban Pajak Kini</v>
          </cell>
          <cell r="C106">
            <v>0</v>
          </cell>
          <cell r="D106">
            <v>0</v>
          </cell>
        </row>
        <row r="107">
          <cell r="A107" t="str">
            <v>Beban Pajak Tangguhan</v>
          </cell>
          <cell r="C107">
            <v>0</v>
          </cell>
          <cell r="D107">
            <v>0</v>
          </cell>
        </row>
        <row r="108">
          <cell r="A108" t="str">
            <v xml:space="preserve">      G. LABA (RUGI) SEBELUM HAK MINORITAS</v>
          </cell>
          <cell r="C108">
            <v>0</v>
          </cell>
          <cell r="D108">
            <v>0</v>
          </cell>
        </row>
        <row r="109">
          <cell r="A109" t="str">
            <v xml:space="preserve">        HAK MINORITAS</v>
          </cell>
          <cell r="C109">
            <v>0</v>
          </cell>
          <cell r="D109">
            <v>0</v>
          </cell>
        </row>
        <row r="110">
          <cell r="A110" t="str">
            <v xml:space="preserve">      H. LABA  (  RUGI  )  BERSIH</v>
          </cell>
          <cell r="C110">
            <v>0</v>
          </cell>
          <cell r="D110">
            <v>0</v>
          </cell>
        </row>
        <row r="111">
          <cell r="A111" t="str">
            <v>C:\PEDOMAN 2005\[LAPORAN FINAL.xls]LabaRugi</v>
          </cell>
          <cell r="C111">
            <v>0</v>
          </cell>
          <cell r="D111">
            <v>38707.326477083334</v>
          </cell>
        </row>
        <row r="112">
          <cell r="B112">
            <v>0</v>
          </cell>
        </row>
        <row r="113">
          <cell r="B113" t="str">
            <v>MANAJER AKUNTANSI</v>
          </cell>
        </row>
        <row r="115">
          <cell r="B115" t="str">
            <v>(  Drs. B. Sirait, Ak.  )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Mar"/>
      <sheetName val="Apr"/>
      <sheetName val="Mei"/>
      <sheetName val="Jun"/>
      <sheetName val="Rekap"/>
      <sheetName val="RekapAll"/>
      <sheetName val="Print Form"/>
      <sheetName val="Sheet1"/>
      <sheetName val="Sheet2"/>
      <sheetName val="Sheet3"/>
    </sheetNames>
    <sheetDataSet>
      <sheetData sheetId="0"/>
      <sheetData sheetId="1">
        <row r="7"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C8" t="str">
            <v>RAP</v>
          </cell>
          <cell r="D8" t="str">
            <v>TB. JASMINE / BG. GURITA 3010</v>
          </cell>
          <cell r="E8">
            <v>7389.7820000000002</v>
          </cell>
          <cell r="F8">
            <v>7386.7889999999998</v>
          </cell>
          <cell r="G8">
            <v>42399.354166666701</v>
          </cell>
          <cell r="H8">
            <v>42399.5625</v>
          </cell>
          <cell r="I8">
            <v>42399.604166666701</v>
          </cell>
          <cell r="J8">
            <v>42401.506944444402</v>
          </cell>
        </row>
        <row r="9">
          <cell r="C9" t="str">
            <v>PTBA</v>
          </cell>
          <cell r="D9" t="str">
            <v>TB. JOHAN JAYA 113/BG. KAPUAS JAYA 3117</v>
          </cell>
          <cell r="E9">
            <v>10012.219999999999</v>
          </cell>
          <cell r="F9">
            <v>9945.366</v>
          </cell>
          <cell r="G9">
            <v>42400.166666666701</v>
          </cell>
          <cell r="H9">
            <v>42400.590277777803</v>
          </cell>
          <cell r="I9">
            <v>42400.784722222197</v>
          </cell>
          <cell r="J9">
            <v>42401.791666666701</v>
          </cell>
        </row>
        <row r="10">
          <cell r="C10" t="str">
            <v>RAP</v>
          </cell>
          <cell r="D10" t="str">
            <v>TB. BAHARI JAYA MULIA 01/BG. BJM 02</v>
          </cell>
          <cell r="E10">
            <v>7111.8450000000003</v>
          </cell>
          <cell r="F10">
            <v>7107.9139999999998</v>
          </cell>
          <cell r="G10">
            <v>42399.666666666701</v>
          </cell>
          <cell r="H10">
            <v>42400.3125</v>
          </cell>
          <cell r="I10">
            <v>42400.354166666701</v>
          </cell>
          <cell r="J10">
            <v>42402.048611111102</v>
          </cell>
        </row>
        <row r="11">
          <cell r="C11" t="str">
            <v>TIE</v>
          </cell>
          <cell r="D11" t="str">
            <v>TB. TITAN 27/BG. TITAN 28</v>
          </cell>
          <cell r="E11">
            <v>7240.6880000000001</v>
          </cell>
          <cell r="F11">
            <v>7223.2560000000003</v>
          </cell>
          <cell r="G11">
            <v>42400.333333333299</v>
          </cell>
          <cell r="H11">
            <v>42402.40625</v>
          </cell>
          <cell r="I11">
            <v>42402.447916666701</v>
          </cell>
          <cell r="J11">
            <v>42404.642361111102</v>
          </cell>
        </row>
        <row r="12">
          <cell r="C12" t="str">
            <v>ADARO</v>
          </cell>
          <cell r="D12" t="str">
            <v>TB.TERIK/BG.BARAN</v>
          </cell>
          <cell r="E12">
            <v>10388</v>
          </cell>
          <cell r="F12">
            <v>10332.553</v>
          </cell>
          <cell r="G12">
            <v>42404.583333333299</v>
          </cell>
          <cell r="H12">
            <v>42404.666666666701</v>
          </cell>
          <cell r="I12">
            <v>42404.75</v>
          </cell>
          <cell r="J12">
            <v>42405.559027777803</v>
          </cell>
        </row>
        <row r="13">
          <cell r="C13" t="str">
            <v>RAP</v>
          </cell>
          <cell r="D13" t="str">
            <v>TB. HARLINA 88 / BG. SOEKAWATI 312</v>
          </cell>
          <cell r="E13">
            <v>7410.2479999999996</v>
          </cell>
          <cell r="F13">
            <v>7407.9120000000003</v>
          </cell>
          <cell r="G13">
            <v>42401.979166666701</v>
          </cell>
          <cell r="H13">
            <v>42405.767361111102</v>
          </cell>
          <cell r="I13">
            <v>42405.864583333299</v>
          </cell>
          <cell r="J13">
            <v>42407.666666666701</v>
          </cell>
        </row>
        <row r="14">
          <cell r="C14" t="str">
            <v>EEI</v>
          </cell>
          <cell r="D14" t="str">
            <v>TB. BLORO 7/BG. ROBBY 124</v>
          </cell>
          <cell r="E14">
            <v>7528.5829999999996</v>
          </cell>
          <cell r="F14">
            <v>7505.3</v>
          </cell>
          <cell r="G14">
            <v>42402.020833333299</v>
          </cell>
          <cell r="H14">
            <v>42407.475694444402</v>
          </cell>
          <cell r="I14">
            <v>42407.527777777803</v>
          </cell>
          <cell r="J14">
            <v>42407.979166666701</v>
          </cell>
        </row>
        <row r="15">
          <cell r="C15" t="str">
            <v>DP</v>
          </cell>
          <cell r="D15" t="str">
            <v>TB.MARINA 2202/BG.MARINE POWER  3033</v>
          </cell>
          <cell r="E15">
            <v>7808.9290000000001</v>
          </cell>
          <cell r="F15">
            <v>7802.5450000000001</v>
          </cell>
          <cell r="G15">
            <v>42406.875</v>
          </cell>
          <cell r="H15">
            <v>42409.552083333299</v>
          </cell>
          <cell r="I15">
            <v>42409.583333333299</v>
          </cell>
          <cell r="J15">
            <v>42410.59375</v>
          </cell>
        </row>
        <row r="16">
          <cell r="C16" t="str">
            <v>TIE</v>
          </cell>
          <cell r="D16" t="str">
            <v>TB.TITAN 29/BG.TITAN 30</v>
          </cell>
          <cell r="E16">
            <v>7231.9520000000002</v>
          </cell>
          <cell r="F16">
            <v>7228.9769999999999</v>
          </cell>
          <cell r="G16">
            <v>42405.208333333299</v>
          </cell>
          <cell r="H16">
            <v>42410.625</v>
          </cell>
          <cell r="I16">
            <v>42410.861111111102</v>
          </cell>
          <cell r="J16">
            <v>42412.684027777803</v>
          </cell>
        </row>
        <row r="17">
          <cell r="C17" t="str">
            <v>PTBA</v>
          </cell>
          <cell r="D17" t="str">
            <v>TB. JOHAN JAYA 135/BG. KAPUAS JAYA 318</v>
          </cell>
          <cell r="E17">
            <v>9500.9390000000003</v>
          </cell>
          <cell r="F17">
            <v>9407.7720000000008</v>
          </cell>
          <cell r="G17">
            <v>42411.125</v>
          </cell>
          <cell r="H17">
            <v>42413.739583333299</v>
          </cell>
          <cell r="I17">
            <v>42413.822916666701</v>
          </cell>
          <cell r="J17">
            <v>42414.420138888898</v>
          </cell>
        </row>
        <row r="18">
          <cell r="C18" t="str">
            <v>EEI</v>
          </cell>
          <cell r="D18" t="str">
            <v>TB. KSA 46/BG. RMN 361</v>
          </cell>
          <cell r="E18">
            <v>7348.78</v>
          </cell>
          <cell r="F18">
            <v>7341.2250000000004</v>
          </cell>
          <cell r="G18">
            <v>42419.375</v>
          </cell>
          <cell r="H18">
            <v>42420.333333333299</v>
          </cell>
          <cell r="I18">
            <v>42420.375</v>
          </cell>
          <cell r="J18">
            <v>42421.607638888898</v>
          </cell>
        </row>
        <row r="19">
          <cell r="C19" t="str">
            <v>AI</v>
          </cell>
          <cell r="D19" t="str">
            <v>TB. ETI 304/BG. ETI 3401</v>
          </cell>
          <cell r="E19">
            <v>10041.392</v>
          </cell>
          <cell r="F19">
            <v>10039.616</v>
          </cell>
          <cell r="G19">
            <v>42420.604166666701</v>
          </cell>
          <cell r="H19">
            <v>42423.482638888898</v>
          </cell>
          <cell r="I19">
            <v>42423.673611111102</v>
          </cell>
          <cell r="J19">
            <v>42424.420138888898</v>
          </cell>
        </row>
        <row r="20">
          <cell r="C20" t="str">
            <v>TIE</v>
          </cell>
          <cell r="D20" t="str">
            <v>TB. TITAN 11/BG. TITAN 12</v>
          </cell>
          <cell r="E20">
            <v>7311.1869999999999</v>
          </cell>
          <cell r="F20">
            <v>7307.7579999999998</v>
          </cell>
          <cell r="G20">
            <v>42420.208333333299</v>
          </cell>
          <cell r="H20">
            <v>42421.916666666701</v>
          </cell>
          <cell r="I20">
            <v>42422.375</v>
          </cell>
          <cell r="J20">
            <v>42424.673611111102</v>
          </cell>
        </row>
        <row r="21">
          <cell r="C21" t="str">
            <v>PTBA</v>
          </cell>
          <cell r="D21" t="str">
            <v>TB.BOMAS REGULUS/BG.PULAU TIGA 365</v>
          </cell>
          <cell r="E21">
            <v>12045.592000000001</v>
          </cell>
          <cell r="F21">
            <v>11939.303</v>
          </cell>
          <cell r="G21">
            <v>42422.447916666701</v>
          </cell>
          <cell r="H21">
            <v>42426.753472222197</v>
          </cell>
          <cell r="I21">
            <v>42426.8125</v>
          </cell>
          <cell r="J21">
            <v>42428.559027777803</v>
          </cell>
        </row>
        <row r="22">
          <cell r="C22" t="str">
            <v>RAP</v>
          </cell>
          <cell r="D22" t="str">
            <v>TB. PANGERAN LAKSANA 99/BG. PANGERAN 3029</v>
          </cell>
          <cell r="E22">
            <v>7476.2370000000001</v>
          </cell>
          <cell r="F22">
            <v>7472.8320000000003</v>
          </cell>
          <cell r="G22">
            <v>42425.541666666701</v>
          </cell>
          <cell r="H22">
            <v>42426.916666666701</v>
          </cell>
          <cell r="I22">
            <v>42427.354166666701</v>
          </cell>
          <cell r="J22">
            <v>42429.666666666701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-R"/>
      <sheetName val="NRC"/>
      <sheetName val="PerhitunganKinKeu_kit"/>
      <sheetName val="target_penunjang"/>
      <sheetName val="target_kit"/>
      <sheetName val="TARGET kit_p3b2003"/>
      <sheetName val="L_R"/>
      <sheetName val="LOGRESUME"/>
      <sheetName val="Asumsi"/>
      <sheetName val="GABLUARJAWA1 (2)"/>
      <sheetName val="KUMULATIP"/>
      <sheetName val="Analisa"/>
      <sheetName val="Input"/>
      <sheetName val="GABUNGAN"/>
      <sheetName val="Laba Rugi"/>
      <sheetName val="Sudah Berjalan"/>
      <sheetName val="TDL2001"/>
      <sheetName val="W-NAD"/>
      <sheetName val="Parameter"/>
      <sheetName val="Rekap detail"/>
      <sheetName val="ap lt angung"/>
      <sheetName val="Cover"/>
      <sheetName val="Kamus"/>
      <sheetName val="beban"/>
      <sheetName val="aruskas"/>
      <sheetName val="Hal-1"/>
      <sheetName val="Rekapitulasi"/>
      <sheetName val="FLI - Sec.1"/>
      <sheetName val="131 (Piutang PJB)"/>
      <sheetName val="NO REKENING"/>
      <sheetName val="REF"/>
      <sheetName val="rate"/>
      <sheetName val="M-PEG"/>
      <sheetName val="REKAP"/>
      <sheetName val="DI"/>
      <sheetName val="PO"/>
      <sheetName val="HO"/>
      <sheetName val="bahan"/>
      <sheetName val="Bipeg-U(12D2)"/>
      <sheetName val="DAF- PEG"/>
      <sheetName val="List of Eqp"/>
      <sheetName val="UPA"/>
      <sheetName val="BOQ"/>
      <sheetName val="Tabel Istilah"/>
      <sheetName val="D"/>
      <sheetName val="C"/>
      <sheetName val="E"/>
      <sheetName val="Data"/>
      <sheetName val="A1 pri123"/>
      <sheetName val="SL3"/>
      <sheetName val="L_23"/>
      <sheetName val="LabaRugi"/>
      <sheetName val="GeneralInfo"/>
      <sheetName val="sept"/>
      <sheetName val="Grafik Wil"/>
      <sheetName val="UshDeb00"/>
      <sheetName val="Bill of Quantity"/>
      <sheetName val="TOWN"/>
      <sheetName val="Markup"/>
      <sheetName val="I-Rutin Switchgear"/>
      <sheetName val="I-Rutin SUTT"/>
      <sheetName val="I-Rutin Banghal"/>
      <sheetName val="I-R Kendaraan"/>
      <sheetName val="I-R Perlengkapan Um"/>
      <sheetName val="V-Rutin Banghal"/>
      <sheetName val="V-R Kendaraan"/>
      <sheetName val="V-R Perlengkapan Umum"/>
      <sheetName val="V-NR Banghal"/>
      <sheetName val="I-Rutin Transformator"/>
      <sheetName val="ca"/>
      <sheetName val="Sheet1"/>
      <sheetName val="BA-1"/>
      <sheetName val="D-2"/>
      <sheetName val="LR"/>
      <sheetName val="Query2"/>
      <sheetName val="SMI-04"/>
      <sheetName val="JSO"/>
      <sheetName val="simulasi tb 5"/>
      <sheetName val="dapeg lama"/>
      <sheetName val="1721-A1"/>
      <sheetName val="1770S "/>
      <sheetName val="M-01-PJB"/>
      <sheetName val="SMII-03"/>
      <sheetName val="TB_SKL"/>
      <sheetName val="SATPAM"/>
      <sheetName val="Usia"/>
      <sheetName val="pddk"/>
      <sheetName val="tabel JHT"/>
      <sheetName val="tabel-JHT"/>
      <sheetName val="Database"/>
      <sheetName val="Calendar"/>
      <sheetName val="Penjualan"/>
      <sheetName val="ProdSendiri"/>
      <sheetName val="PS&amp;Susut TL"/>
      <sheetName val="SewaBeli"/>
      <sheetName val="Transfer"/>
      <sheetName val="CiMaPlbStd"/>
      <sheetName val="RABPELUD"/>
      <sheetName val="20A.Sum"/>
      <sheetName val="20A.300.SSD"/>
      <sheetName val="Submission Form"/>
      <sheetName val="Sch-5"/>
      <sheetName val="Analisa copy"/>
      <sheetName val="FORM BQ TL PRATU 4cct"/>
      <sheetName val="FCM"/>
      <sheetName val="DGGKIT+ Derating"/>
      <sheetName val="PICKUP"/>
      <sheetName val="Valuation"/>
      <sheetName val="MAP"/>
      <sheetName val="C22"/>
      <sheetName val="Config"/>
      <sheetName val="RAB radio rep"/>
      <sheetName val="SUTT"/>
      <sheetName val="H_S_BAHAN"/>
      <sheetName val="ACUAN"/>
      <sheetName val="PRK"/>
      <sheetName val="HPS"/>
      <sheetName val="COP"/>
      <sheetName val="TABEL"/>
      <sheetName val="Sensitivitas"/>
      <sheetName val="Harga BBM Indonesia"/>
      <sheetName val="Kontrak vs Realisasi Gas"/>
      <sheetName val="reg"/>
      <sheetName val="Smg"/>
      <sheetName val="K.6DEPOSIT"/>
      <sheetName val="Rekap Piutang"/>
      <sheetName val="PL-2"/>
      <sheetName val="ANALISA_HS"/>
      <sheetName val="(UPAH TK)"/>
      <sheetName val="REKAP VOL BASED"/>
      <sheetName val="anl tugas harian"/>
      <sheetName val="Marshal"/>
      <sheetName val="HR"/>
      <sheetName val="mei - des"/>
      <sheetName val="Evaluasi"/>
      <sheetName val="HDKP"/>
      <sheetName val="Surat"/>
      <sheetName val="Sheet3"/>
      <sheetName val="Sheet4"/>
      <sheetName val="HR Kpmc"/>
      <sheetName val="Rencna WBP"/>
      <sheetName val="Kesiapan Kit"/>
      <sheetName val="DB"/>
      <sheetName val="EFOR"/>
      <sheetName val="Base Gas Medco"/>
      <sheetName val="Sheet2"/>
      <sheetName val="Simulasi"/>
      <sheetName val="Simulasi (2)"/>
      <sheetName val="PERIODIK"/>
      <sheetName val="Jenis Pelatihan"/>
      <sheetName val="P2-o1a"/>
      <sheetName val="Saldoawal"/>
      <sheetName val="TrialBalance"/>
      <sheetName val="Prof"/>
      <sheetName val="Daftar Isi"/>
      <sheetName val="DISC Profile"/>
      <sheetName val="rekmodiPtk (MAP)"/>
      <sheetName val="NILAI"/>
      <sheetName val="PENCAPAIAN"/>
      <sheetName val="REALISASI"/>
      <sheetName val="rkap2008"/>
      <sheetName val="List"/>
      <sheetName val="Breakdown Target Kinerja 2019"/>
      <sheetName val="Breakdown Tgt Kin 2020"/>
      <sheetName val="Dashboard WIG 4DX"/>
      <sheetName val="Kumulatif EFOR"/>
      <sheetName val="EFDH FOH 19"/>
      <sheetName val="EMDH MOH 19"/>
      <sheetName val="Kumulatif Jam"/>
      <sheetName val="hal 14b"/>
      <sheetName val="o3"/>
      <sheetName val="MENU"/>
      <sheetName val="RUTINSKM"/>
      <sheetName val="ProjectID"/>
      <sheetName val="PERSIAPAN"/>
      <sheetName val="UTILITAS"/>
      <sheetName val="Lead"/>
      <sheetName val="BIODATA"/>
      <sheetName val="MASTER"/>
      <sheetName val="Program Strategis"/>
      <sheetName val="PL (MONTHLY)"/>
      <sheetName val="JUAL"/>
      <sheetName val="PDPKonstruksi"/>
      <sheetName val="Penyulang Padam"/>
      <sheetName val="K2-FA"/>
      <sheetName val="F1771-III"/>
      <sheetName val="Div2"/>
      <sheetName val="TGRADE"/>
      <sheetName val="TPHDP"/>
      <sheetName val="ttrans"/>
      <sheetName val="Danamon LK"/>
      <sheetName val="A.W. TIGER"/>
      <sheetName val="A.W. VANAMEI"/>
      <sheetName val="HARGA SWAL+SKT"/>
      <sheetName val="Price"/>
      <sheetName val="bybungafix"/>
      <sheetName val="0220"/>
      <sheetName val="Kontrol"/>
      <sheetName val="5-ALAT(1)"/>
      <sheetName val="4-Basic Price"/>
      <sheetName val="XXXXXX"/>
      <sheetName val="FailureMode_PLTD"/>
      <sheetName val="FailureMode_PLTG"/>
      <sheetName val="sertifikat 2008"/>
      <sheetName val="TRNS-C1"/>
      <sheetName val="harga"/>
      <sheetName val="kriteria"/>
      <sheetName val="FORM A1_A2  Gambir"/>
      <sheetName val="LAIN2"/>
      <sheetName val="PRK vs GGN 2007-2009"/>
      <sheetName val="FAS"/>
      <sheetName val="RESUM-MON"/>
      <sheetName val="Sheet5"/>
      <sheetName val="d@spk"/>
      <sheetName val="Resume"/>
      <sheetName val="8.b Lamp B-1 BAHP Evaluasi SPH"/>
      <sheetName val="TOTAL_MATERIAL"/>
      <sheetName val="BBM-03"/>
      <sheetName val="PkRp"/>
      <sheetName val="M_PEG"/>
      <sheetName val="i3"/>
      <sheetName val="rencana"/>
      <sheetName val="XREF"/>
      <sheetName val="TARGET_kit_p3b2003"/>
      <sheetName val="GABLUARJAWA1_(2)"/>
      <sheetName val="Laba_Rugi"/>
      <sheetName val="Sudah_Berjalan"/>
      <sheetName val="Rekap_detail"/>
      <sheetName val="ap_lt_angung"/>
      <sheetName val="FLI_-_Sec_1"/>
      <sheetName val="131_(Piutang_PJB)"/>
      <sheetName val="NO_REKENING"/>
      <sheetName val="DAF-_PEG"/>
      <sheetName val="List_of_Eqp"/>
      <sheetName val="Tabel_Istilah"/>
      <sheetName val="A1_pri123"/>
      <sheetName val="simulasi_tb_5"/>
      <sheetName val="dapeg_lama"/>
      <sheetName val="1770S_"/>
      <sheetName val="Grafik_Wil"/>
      <sheetName val="Bill_of_Quantity"/>
      <sheetName val="I-Rutin_Switchgear"/>
      <sheetName val="I-Rutin_SUTT"/>
      <sheetName val="I-Rutin_Banghal"/>
      <sheetName val="I-R_Kendaraan"/>
      <sheetName val="I-R_Perlengkapan_Um"/>
      <sheetName val="V-Rutin_Banghal"/>
      <sheetName val="V-R_Kendaraan"/>
      <sheetName val="V-R_Perlengkapan_Umum"/>
      <sheetName val="V-NR_Banghal"/>
      <sheetName val="I-Rutin_Transformator"/>
      <sheetName val="tabel_JHT"/>
      <sheetName val="DGGKIT+_Derating"/>
      <sheetName val="PS&amp;Susut_TL"/>
      <sheetName val="20A_Sum"/>
      <sheetName val="20A_300_SSD"/>
      <sheetName val="Submission_Form"/>
      <sheetName val="Analisa_copy"/>
      <sheetName val="FORM_BQ_TL_PRATU_4cct"/>
      <sheetName val="RAB_radio_rep"/>
      <sheetName val="Harga_BBM_Indonesia"/>
      <sheetName val="Kontrak_vs_Realisasi_Gas"/>
      <sheetName val="mei_-_des"/>
      <sheetName val="HR_Kpmc"/>
      <sheetName val="Rencna_WBP"/>
      <sheetName val="Kesiapan_Kit"/>
      <sheetName val="Base_Gas_Medco"/>
      <sheetName val="Simulasi_(2)"/>
      <sheetName val="Jenis_Pelatihan"/>
      <sheetName val="K_6DEPOSIT"/>
      <sheetName val="Rekap_Piutang"/>
      <sheetName val="(UPAH_TK)"/>
      <sheetName val="REKAP_VOL_BASED"/>
      <sheetName val="anl_tugas_harian"/>
      <sheetName val="Program_Strategis"/>
      <sheetName val="Daftar_Isi"/>
      <sheetName val="rekmodiPtk_(MAP)"/>
      <sheetName val="DISC_Profile"/>
      <sheetName val="PL_(MONTHLY)"/>
      <sheetName val="Penyulang_Padam"/>
      <sheetName val="Danamon_LK"/>
      <sheetName val="A_W__TIGER"/>
      <sheetName val="A_W__VANAMEI"/>
      <sheetName val="HARGA_SWAL+SKT"/>
      <sheetName val="hal_14b"/>
      <sheetName val="Breakdown_Target_Kinerja_2019"/>
      <sheetName val="Breakdown_Tgt_Kin_2020"/>
      <sheetName val="Dashboard_WIG_4DX"/>
      <sheetName val="Kumulatif_EFOR"/>
      <sheetName val="EFDH_FOH_19"/>
      <sheetName val="EMDH_MOH_19"/>
      <sheetName val="Kumulatif_Jam"/>
      <sheetName val="4-Basic_Price"/>
      <sheetName val="JSiar"/>
      <sheetName val="IPTL23"/>
      <sheetName val="REFERENSI"/>
      <sheetName val="TARGET_kit_p3b20031"/>
      <sheetName val="131_(Piutang_PJB)1"/>
      <sheetName val="GABLUARJAWA1_(2)1"/>
      <sheetName val="Laba_Rugi1"/>
      <sheetName val="Sudah_Berjalan1"/>
      <sheetName val="Rekap_detail1"/>
      <sheetName val="ap_lt_angung1"/>
      <sheetName val="FLI_-_Sec_11"/>
      <sheetName val="NO_REKENING1"/>
      <sheetName val="DAF-_PEG1"/>
      <sheetName val="List_of_Eqp1"/>
      <sheetName val="Tabel_Istilah1"/>
      <sheetName val="A1_pri1231"/>
      <sheetName val="Grafik_Wil1"/>
      <sheetName val="Bill_of_Quantity1"/>
      <sheetName val="I-Rutin_Switchgear1"/>
      <sheetName val="I-Rutin_SUTT1"/>
      <sheetName val="I-Rutin_Banghal1"/>
      <sheetName val="I-R_Kendaraan1"/>
      <sheetName val="I-R_Perlengkapan_Um1"/>
      <sheetName val="V-Rutin_Banghal1"/>
      <sheetName val="V-R_Kendaraan1"/>
      <sheetName val="V-R_Perlengkapan_Umum1"/>
      <sheetName val="V-NR_Banghal1"/>
      <sheetName val="I-Rutin_Transformator1"/>
      <sheetName val="PS&amp;Susut_TL1"/>
      <sheetName val="20A_Sum1"/>
      <sheetName val="20A_300_SSD1"/>
      <sheetName val="Submission_Form1"/>
      <sheetName val="Analisa_copy1"/>
      <sheetName val="FORM_BQ_TL_PRATU_4cct1"/>
      <sheetName val="SISTEM SUMBAGSEL"/>
      <sheetName val="METER"/>
      <sheetName val="TRANS"/>
      <sheetName val="PIVOT"/>
      <sheetName val="formula"/>
      <sheetName val="RM"/>
      <sheetName val="BQ"/>
      <sheetName val="upahbahan"/>
      <sheetName val="inst.pemrintah"/>
      <sheetName val="Har_Sus"/>
      <sheetName val="INOVA TIPE V"/>
      <sheetName val="Div3"/>
      <sheetName val="A.Alat"/>
      <sheetName val="RAB"/>
      <sheetName val="anal"/>
      <sheetName val="uba"/>
      <sheetName val="dasar"/>
      <sheetName val="Master Edit"/>
      <sheetName val="laporan pemakaian blangko"/>
      <sheetName val="Rekap PMG."/>
      <sheetName val="DENPASAR"/>
      <sheetName val="KKN"/>
      <sheetName val="W1"/>
      <sheetName val="Mar 2004"/>
      <sheetName val="Rekap 2011"/>
      <sheetName val="Mirrless_PBAAI"/>
      <sheetName val="SFAC_Tes"/>
      <sheetName val="Droplists"/>
      <sheetName val="o1a"/>
      <sheetName val="data_benefit(1)"/>
      <sheetName val="data_val"/>
      <sheetName val="Material"/>
      <sheetName val="8.3 Lamp-1 Tatacara P"/>
      <sheetName val="COVER A1_A3"/>
      <sheetName val="01 A"/>
      <sheetName val="Daftar Tabel"/>
      <sheetName val="Lamp. 9"/>
      <sheetName val="AC WIL SERANG"/>
      <sheetName val="TARGET_kit_p3b20032"/>
      <sheetName val="GABLUARJAWA1_(2)2"/>
      <sheetName val="Laba_Rugi2"/>
      <sheetName val="Sudah_Berjalan2"/>
      <sheetName val="Rekap_detail2"/>
      <sheetName val="ap_lt_angung2"/>
      <sheetName val="FLI_-_Sec_12"/>
      <sheetName val="131_(Piutang_PJB)2"/>
      <sheetName val="NO_REKENING2"/>
      <sheetName val="DAF-_PEG2"/>
      <sheetName val="List_of_Eqp2"/>
      <sheetName val="Tabel_Istilah2"/>
      <sheetName val="A1_pri1232"/>
      <sheetName val="Grafik_Wil2"/>
      <sheetName val="Bill_of_Quantity2"/>
      <sheetName val="I-Rutin_Switchgear2"/>
      <sheetName val="I-Rutin_SUTT2"/>
      <sheetName val="I-Rutin_Banghal2"/>
      <sheetName val="I-R_Kendaraan2"/>
      <sheetName val="I-R_Perlengkapan_Um2"/>
      <sheetName val="V-Rutin_Banghal2"/>
      <sheetName val="V-R_Kendaraan2"/>
      <sheetName val="V-R_Perlengkapan_Umum2"/>
      <sheetName val="V-NR_Banghal2"/>
      <sheetName val="I-Rutin_Transformator2"/>
      <sheetName val="simulasi_tb_52"/>
      <sheetName val="dapeg_lama2"/>
      <sheetName val="1770S_2"/>
      <sheetName val="DGGKIT+_Derating2"/>
      <sheetName val="PS&amp;Susut_TL2"/>
      <sheetName val="20A_Sum2"/>
      <sheetName val="20A_300_SSD2"/>
      <sheetName val="Submission_Form2"/>
      <sheetName val="Analisa_copy2"/>
      <sheetName val="FORM_BQ_TL_PRATU_4cct2"/>
      <sheetName val="RAB_radio_rep2"/>
      <sheetName val="Harga_BBM_Indonesia2"/>
      <sheetName val="Kontrak_vs_Realisasi_Gas2"/>
      <sheetName val="K_6DEPOSIT2"/>
      <sheetName val="Rekap_Piutang2"/>
      <sheetName val="(UPAH_TK)2"/>
      <sheetName val="REKAP_VOL_BASED2"/>
      <sheetName val="anl_tugas_harian2"/>
      <sheetName val="mei_-_des2"/>
      <sheetName val="HR_Kpmc2"/>
      <sheetName val="Rencna_WBP2"/>
      <sheetName val="Kesiapan_Kit2"/>
      <sheetName val="Base_Gas_Medco2"/>
      <sheetName val="Simulasi_(2)2"/>
      <sheetName val="tabel_JHT2"/>
      <sheetName val="Daftar_Isi2"/>
      <sheetName val="DISC_Profile2"/>
      <sheetName val="Jenis_Pelatihan2"/>
      <sheetName val="rekmodiPtk_(MAP)2"/>
      <sheetName val="PL_(MONTHLY)2"/>
      <sheetName val="Penyulang_Padam2"/>
      <sheetName val="Danamon_LK2"/>
      <sheetName val="A_W__TIGER2"/>
      <sheetName val="A_W__VANAMEI2"/>
      <sheetName val="HARGA_SWAL+SKT2"/>
      <sheetName val="hal_14b2"/>
      <sheetName val="Breakdown_Target_Kinerja_20192"/>
      <sheetName val="Breakdown_Tgt_Kin_20202"/>
      <sheetName val="Dashboard_WIG_4DX2"/>
      <sheetName val="Kumulatif_EFOR2"/>
      <sheetName val="EFDH_FOH_192"/>
      <sheetName val="EMDH_MOH_192"/>
      <sheetName val="Kumulatif_Jam2"/>
      <sheetName val="Program_Strategis2"/>
      <sheetName val="4-Basic_Price2"/>
      <sheetName val="sertifikat_2008"/>
      <sheetName val="FORM_A1_A2__Gambir"/>
      <sheetName val="PRK_vs_GGN_2007-2009"/>
      <sheetName val="8_b_Lamp_B-1_BAHP_Evaluasi_SPH"/>
      <sheetName val="simulasi_tb_51"/>
      <sheetName val="dapeg_lama1"/>
      <sheetName val="1770S_1"/>
      <sheetName val="DGGKIT+_Derating1"/>
      <sheetName val="RAB_radio_rep1"/>
      <sheetName val="Harga_BBM_Indonesia1"/>
      <sheetName val="Kontrak_vs_Realisasi_Gas1"/>
      <sheetName val="K_6DEPOSIT1"/>
      <sheetName val="Rekap_Piutang1"/>
      <sheetName val="(UPAH_TK)1"/>
      <sheetName val="REKAP_VOL_BASED1"/>
      <sheetName val="anl_tugas_harian1"/>
      <sheetName val="mei_-_des1"/>
      <sheetName val="HR_Kpmc1"/>
      <sheetName val="Rencna_WBP1"/>
      <sheetName val="Kesiapan_Kit1"/>
      <sheetName val="Base_Gas_Medco1"/>
      <sheetName val="Simulasi_(2)1"/>
      <sheetName val="tabel_JHT1"/>
      <sheetName val="Daftar_Isi1"/>
      <sheetName val="DISC_Profile1"/>
      <sheetName val="Jenis_Pelatihan1"/>
      <sheetName val="rekmodiPtk_(MAP)1"/>
      <sheetName val="PL_(MONTHLY)1"/>
      <sheetName val="Penyulang_Padam1"/>
      <sheetName val="Danamon_LK1"/>
      <sheetName val="A_W__TIGER1"/>
      <sheetName val="A_W__VANAMEI1"/>
      <sheetName val="HARGA_SWAL+SKT1"/>
      <sheetName val="hal_14b1"/>
      <sheetName val="Breakdown_Target_Kinerja_20191"/>
      <sheetName val="Breakdown_Tgt_Kin_20201"/>
      <sheetName val="Dashboard_WIG_4DX1"/>
      <sheetName val="Kumulatif_EFOR1"/>
      <sheetName val="EFDH_FOH_191"/>
      <sheetName val="EMDH_MOH_191"/>
      <sheetName val="Kumulatif_Jam1"/>
      <sheetName val="Program_Strategis1"/>
      <sheetName val="4-Basic_Price1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SLA8-Entry Unit &amp; Fuel"/>
      <sheetName val="SLA8-Entry StartUp"/>
      <sheetName val="SLA8-Entry Jetty"/>
      <sheetName val="SLA8-Entry Coal Handling"/>
      <sheetName val="SLA8-Daily Report"/>
      <sheetName val="SLA8-Screenshot Report"/>
      <sheetName val="SLA8-Coal Handling Readiness"/>
      <sheetName val="SLA8 - Daily Report 2016"/>
    </sheetNames>
    <sheetDataSet>
      <sheetData sheetId="0"/>
      <sheetData sheetId="1">
        <row r="2">
          <cell r="B2" t="str">
            <v>Laporan</v>
          </cell>
        </row>
        <row r="3">
          <cell r="B3" t="str">
            <v>Tanggal</v>
          </cell>
        </row>
        <row r="4">
          <cell r="B4">
            <v>42370</v>
          </cell>
          <cell r="C4">
            <v>0</v>
          </cell>
          <cell r="D4">
            <v>0</v>
          </cell>
          <cell r="E4">
            <v>2833.1</v>
          </cell>
          <cell r="F4">
            <v>85.197009999999992</v>
          </cell>
          <cell r="G4">
            <v>133988.94301181193</v>
          </cell>
          <cell r="H4">
            <v>14519.431</v>
          </cell>
          <cell r="I4">
            <v>119469.51201181194</v>
          </cell>
          <cell r="J4">
            <v>1397.9448733335405</v>
          </cell>
          <cell r="K4">
            <v>186.2</v>
          </cell>
          <cell r="L4">
            <v>1211.7448733335405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Z4">
            <v>0</v>
          </cell>
        </row>
        <row r="5">
          <cell r="B5">
            <v>42371</v>
          </cell>
        </row>
        <row r="6">
          <cell r="B6">
            <v>42372</v>
          </cell>
        </row>
        <row r="7">
          <cell r="B7">
            <v>42373</v>
          </cell>
        </row>
        <row r="8">
          <cell r="B8">
            <v>42374</v>
          </cell>
        </row>
        <row r="9">
          <cell r="B9">
            <v>42375</v>
          </cell>
        </row>
        <row r="10">
          <cell r="B10">
            <v>42376</v>
          </cell>
        </row>
        <row r="11">
          <cell r="B11">
            <v>42377</v>
          </cell>
        </row>
        <row r="12">
          <cell r="B12">
            <v>42378</v>
          </cell>
        </row>
        <row r="13">
          <cell r="B13">
            <v>42379</v>
          </cell>
        </row>
        <row r="14">
          <cell r="B14">
            <v>42380</v>
          </cell>
        </row>
        <row r="15">
          <cell r="B15">
            <v>42381</v>
          </cell>
        </row>
        <row r="16">
          <cell r="B16">
            <v>42382</v>
          </cell>
        </row>
        <row r="17">
          <cell r="B17">
            <v>42383</v>
          </cell>
        </row>
        <row r="18">
          <cell r="B18">
            <v>42384</v>
          </cell>
        </row>
        <row r="19">
          <cell r="B19">
            <v>42385</v>
          </cell>
        </row>
        <row r="20">
          <cell r="B20">
            <v>42386</v>
          </cell>
        </row>
        <row r="21">
          <cell r="B21">
            <v>42387</v>
          </cell>
        </row>
        <row r="22">
          <cell r="B22">
            <v>42388</v>
          </cell>
        </row>
        <row r="23">
          <cell r="B23">
            <v>42389</v>
          </cell>
        </row>
        <row r="24">
          <cell r="B24">
            <v>42390</v>
          </cell>
        </row>
        <row r="25">
          <cell r="B25">
            <v>42391</v>
          </cell>
        </row>
        <row r="26">
          <cell r="B26">
            <v>42392</v>
          </cell>
        </row>
        <row r="27">
          <cell r="B27">
            <v>42393</v>
          </cell>
        </row>
        <row r="28">
          <cell r="B28">
            <v>42394</v>
          </cell>
        </row>
        <row r="29">
          <cell r="B29" t="str">
            <v/>
          </cell>
        </row>
        <row r="30">
          <cell r="B30" t="str">
            <v/>
          </cell>
        </row>
        <row r="31">
          <cell r="B31" t="str">
            <v/>
          </cell>
        </row>
        <row r="32">
          <cell r="B32" t="str">
            <v/>
          </cell>
        </row>
        <row r="33">
          <cell r="B33" t="str">
            <v/>
          </cell>
        </row>
        <row r="34">
          <cell r="B34" t="str">
            <v/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0</v>
          </cell>
        </row>
        <row r="43">
          <cell r="B43">
            <v>0</v>
          </cell>
        </row>
        <row r="44">
          <cell r="B44">
            <v>0</v>
          </cell>
        </row>
        <row r="45">
          <cell r="B45">
            <v>0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  <row r="50">
          <cell r="B50">
            <v>0</v>
          </cell>
        </row>
        <row r="51">
          <cell r="B51">
            <v>0</v>
          </cell>
        </row>
        <row r="52">
          <cell r="B52">
            <v>0</v>
          </cell>
        </row>
        <row r="53">
          <cell r="B53">
            <v>0</v>
          </cell>
        </row>
        <row r="54">
          <cell r="B54">
            <v>0</v>
          </cell>
        </row>
        <row r="55">
          <cell r="B55">
            <v>0</v>
          </cell>
        </row>
        <row r="56">
          <cell r="B56">
            <v>0</v>
          </cell>
        </row>
        <row r="57">
          <cell r="B57">
            <v>0</v>
          </cell>
        </row>
        <row r="58">
          <cell r="B58">
            <v>0</v>
          </cell>
        </row>
        <row r="59">
          <cell r="B59">
            <v>0</v>
          </cell>
        </row>
        <row r="60">
          <cell r="B60">
            <v>0</v>
          </cell>
        </row>
        <row r="61">
          <cell r="B61">
            <v>0</v>
          </cell>
        </row>
        <row r="62">
          <cell r="B62">
            <v>0</v>
          </cell>
        </row>
        <row r="63">
          <cell r="B63">
            <v>0</v>
          </cell>
        </row>
        <row r="64">
          <cell r="B64">
            <v>0</v>
          </cell>
        </row>
        <row r="65">
          <cell r="B65">
            <v>0</v>
          </cell>
        </row>
        <row r="66">
          <cell r="B66">
            <v>0</v>
          </cell>
        </row>
        <row r="67">
          <cell r="B67">
            <v>0</v>
          </cell>
        </row>
        <row r="68">
          <cell r="B68">
            <v>0</v>
          </cell>
        </row>
        <row r="69">
          <cell r="B69">
            <v>0</v>
          </cell>
        </row>
        <row r="70">
          <cell r="B70">
            <v>0</v>
          </cell>
        </row>
        <row r="71">
          <cell r="B71">
            <v>0</v>
          </cell>
        </row>
        <row r="72">
          <cell r="B72">
            <v>0</v>
          </cell>
        </row>
        <row r="73">
          <cell r="B73">
            <v>0</v>
          </cell>
        </row>
        <row r="74">
          <cell r="B74">
            <v>0</v>
          </cell>
        </row>
        <row r="75">
          <cell r="B75">
            <v>0</v>
          </cell>
        </row>
        <row r="76">
          <cell r="B76">
            <v>0</v>
          </cell>
        </row>
        <row r="77">
          <cell r="B77">
            <v>0</v>
          </cell>
        </row>
        <row r="78">
          <cell r="B78">
            <v>0</v>
          </cell>
        </row>
        <row r="79">
          <cell r="B79">
            <v>0</v>
          </cell>
        </row>
        <row r="80">
          <cell r="B80">
            <v>0</v>
          </cell>
        </row>
        <row r="81">
          <cell r="B81">
            <v>0</v>
          </cell>
        </row>
        <row r="82">
          <cell r="B82">
            <v>0</v>
          </cell>
        </row>
        <row r="83">
          <cell r="B83">
            <v>0</v>
          </cell>
        </row>
        <row r="84">
          <cell r="B84">
            <v>0</v>
          </cell>
        </row>
        <row r="85">
          <cell r="B85">
            <v>0</v>
          </cell>
        </row>
        <row r="86">
          <cell r="B86">
            <v>0</v>
          </cell>
        </row>
        <row r="87">
          <cell r="B87">
            <v>0</v>
          </cell>
        </row>
        <row r="88">
          <cell r="B88">
            <v>0</v>
          </cell>
        </row>
        <row r="89">
          <cell r="B89">
            <v>0</v>
          </cell>
        </row>
        <row r="90">
          <cell r="B90">
            <v>0</v>
          </cell>
        </row>
        <row r="91">
          <cell r="B91">
            <v>0</v>
          </cell>
        </row>
        <row r="92">
          <cell r="B92">
            <v>0</v>
          </cell>
        </row>
        <row r="93">
          <cell r="B93">
            <v>0</v>
          </cell>
        </row>
        <row r="94">
          <cell r="B94">
            <v>0</v>
          </cell>
        </row>
        <row r="95">
          <cell r="B95">
            <v>0</v>
          </cell>
        </row>
        <row r="96">
          <cell r="B96">
            <v>0</v>
          </cell>
        </row>
        <row r="97">
          <cell r="B97">
            <v>0</v>
          </cell>
        </row>
        <row r="98">
          <cell r="B98">
            <v>0</v>
          </cell>
        </row>
        <row r="99">
          <cell r="B99">
            <v>0</v>
          </cell>
        </row>
        <row r="100">
          <cell r="B100">
            <v>0</v>
          </cell>
        </row>
        <row r="101">
          <cell r="B101">
            <v>0</v>
          </cell>
        </row>
        <row r="102">
          <cell r="B102">
            <v>0</v>
          </cell>
        </row>
        <row r="103">
          <cell r="B103">
            <v>0</v>
          </cell>
        </row>
        <row r="104">
          <cell r="B104">
            <v>0</v>
          </cell>
        </row>
        <row r="105">
          <cell r="B105">
            <v>0</v>
          </cell>
        </row>
        <row r="106">
          <cell r="B106">
            <v>0</v>
          </cell>
        </row>
        <row r="107">
          <cell r="B107">
            <v>0</v>
          </cell>
        </row>
        <row r="108">
          <cell r="B108">
            <v>0</v>
          </cell>
        </row>
        <row r="109">
          <cell r="B109">
            <v>0</v>
          </cell>
        </row>
        <row r="110">
          <cell r="B110">
            <v>0</v>
          </cell>
        </row>
        <row r="111">
          <cell r="B111">
            <v>0</v>
          </cell>
        </row>
        <row r="112">
          <cell r="B112">
            <v>0</v>
          </cell>
        </row>
        <row r="113">
          <cell r="B113">
            <v>0</v>
          </cell>
        </row>
        <row r="114">
          <cell r="B114">
            <v>0</v>
          </cell>
        </row>
        <row r="115">
          <cell r="B115">
            <v>0</v>
          </cell>
        </row>
        <row r="116">
          <cell r="B116">
            <v>0</v>
          </cell>
        </row>
        <row r="117">
          <cell r="B117">
            <v>0</v>
          </cell>
        </row>
        <row r="118">
          <cell r="B118">
            <v>0</v>
          </cell>
        </row>
        <row r="119">
          <cell r="B119">
            <v>0</v>
          </cell>
        </row>
        <row r="120">
          <cell r="B120">
            <v>0</v>
          </cell>
        </row>
        <row r="121">
          <cell r="B121">
            <v>0</v>
          </cell>
        </row>
        <row r="122">
          <cell r="B122">
            <v>0</v>
          </cell>
        </row>
        <row r="123">
          <cell r="B123">
            <v>0</v>
          </cell>
        </row>
        <row r="124">
          <cell r="B124">
            <v>0</v>
          </cell>
        </row>
        <row r="125">
          <cell r="B125">
            <v>0</v>
          </cell>
        </row>
        <row r="126">
          <cell r="B126">
            <v>0</v>
          </cell>
        </row>
        <row r="127">
          <cell r="B127">
            <v>0</v>
          </cell>
        </row>
        <row r="128">
          <cell r="B128">
            <v>0</v>
          </cell>
        </row>
        <row r="129">
          <cell r="B129">
            <v>0</v>
          </cell>
        </row>
        <row r="130">
          <cell r="B130">
            <v>0</v>
          </cell>
        </row>
        <row r="131">
          <cell r="B131">
            <v>0</v>
          </cell>
        </row>
        <row r="132">
          <cell r="B132">
            <v>0</v>
          </cell>
        </row>
        <row r="133">
          <cell r="B133">
            <v>0</v>
          </cell>
        </row>
        <row r="134">
          <cell r="B134">
            <v>0</v>
          </cell>
        </row>
        <row r="135">
          <cell r="B135">
            <v>0</v>
          </cell>
        </row>
        <row r="136">
          <cell r="B136">
            <v>0</v>
          </cell>
        </row>
        <row r="137">
          <cell r="B137">
            <v>0</v>
          </cell>
        </row>
        <row r="138">
          <cell r="B138">
            <v>0</v>
          </cell>
        </row>
        <row r="139">
          <cell r="B139">
            <v>0</v>
          </cell>
        </row>
        <row r="140">
          <cell r="B140">
            <v>0</v>
          </cell>
        </row>
        <row r="141">
          <cell r="B141">
            <v>0</v>
          </cell>
        </row>
        <row r="142">
          <cell r="B142">
            <v>0</v>
          </cell>
        </row>
        <row r="143">
          <cell r="B143">
            <v>0</v>
          </cell>
        </row>
        <row r="144">
          <cell r="B144">
            <v>0</v>
          </cell>
        </row>
        <row r="145">
          <cell r="B145">
            <v>0</v>
          </cell>
        </row>
        <row r="146">
          <cell r="B146">
            <v>0</v>
          </cell>
        </row>
        <row r="147">
          <cell r="B147">
            <v>0</v>
          </cell>
        </row>
        <row r="148">
          <cell r="B148">
            <v>0</v>
          </cell>
        </row>
        <row r="149">
          <cell r="B149">
            <v>0</v>
          </cell>
        </row>
        <row r="150">
          <cell r="B150">
            <v>0</v>
          </cell>
        </row>
        <row r="151">
          <cell r="B151">
            <v>0</v>
          </cell>
        </row>
        <row r="152">
          <cell r="B152">
            <v>0</v>
          </cell>
        </row>
        <row r="153">
          <cell r="B153">
            <v>0</v>
          </cell>
        </row>
        <row r="154">
          <cell r="B154">
            <v>0</v>
          </cell>
        </row>
        <row r="155">
          <cell r="B155">
            <v>0</v>
          </cell>
        </row>
        <row r="156">
          <cell r="B156">
            <v>0</v>
          </cell>
        </row>
        <row r="157">
          <cell r="B157">
            <v>0</v>
          </cell>
        </row>
        <row r="158">
          <cell r="B158">
            <v>0</v>
          </cell>
        </row>
        <row r="159">
          <cell r="B159">
            <v>0</v>
          </cell>
        </row>
        <row r="160">
          <cell r="B160">
            <v>0</v>
          </cell>
        </row>
        <row r="161">
          <cell r="B161">
            <v>0</v>
          </cell>
        </row>
        <row r="162">
          <cell r="B162">
            <v>0</v>
          </cell>
        </row>
        <row r="163">
          <cell r="B163">
            <v>0</v>
          </cell>
        </row>
        <row r="164">
          <cell r="B164">
            <v>0</v>
          </cell>
        </row>
        <row r="165">
          <cell r="B165">
            <v>0</v>
          </cell>
        </row>
        <row r="166">
          <cell r="B166">
            <v>0</v>
          </cell>
        </row>
        <row r="167">
          <cell r="B167">
            <v>0</v>
          </cell>
        </row>
        <row r="168">
          <cell r="B168">
            <v>0</v>
          </cell>
        </row>
        <row r="169">
          <cell r="B169">
            <v>0</v>
          </cell>
        </row>
        <row r="170">
          <cell r="B170">
            <v>0</v>
          </cell>
        </row>
        <row r="171">
          <cell r="B171">
            <v>0</v>
          </cell>
        </row>
        <row r="172">
          <cell r="B172">
            <v>0</v>
          </cell>
        </row>
        <row r="173">
          <cell r="B173">
            <v>0</v>
          </cell>
        </row>
        <row r="174">
          <cell r="B174">
            <v>0</v>
          </cell>
        </row>
        <row r="175">
          <cell r="B175">
            <v>0</v>
          </cell>
        </row>
        <row r="176">
          <cell r="B176">
            <v>0</v>
          </cell>
        </row>
        <row r="177">
          <cell r="B177">
            <v>0</v>
          </cell>
        </row>
        <row r="178">
          <cell r="B178">
            <v>0</v>
          </cell>
        </row>
        <row r="179">
          <cell r="B179">
            <v>0</v>
          </cell>
        </row>
        <row r="180">
          <cell r="B180">
            <v>0</v>
          </cell>
        </row>
        <row r="181">
          <cell r="B181">
            <v>0</v>
          </cell>
        </row>
        <row r="182">
          <cell r="B182">
            <v>0</v>
          </cell>
        </row>
        <row r="183">
          <cell r="B183">
            <v>0</v>
          </cell>
        </row>
        <row r="184">
          <cell r="B184">
            <v>0</v>
          </cell>
        </row>
        <row r="185">
          <cell r="B185">
            <v>0</v>
          </cell>
        </row>
        <row r="186">
          <cell r="B186">
            <v>0</v>
          </cell>
        </row>
        <row r="187">
          <cell r="B187">
            <v>0</v>
          </cell>
        </row>
        <row r="188">
          <cell r="B188">
            <v>0</v>
          </cell>
        </row>
        <row r="189">
          <cell r="B189">
            <v>0</v>
          </cell>
        </row>
        <row r="190">
          <cell r="B190">
            <v>0</v>
          </cell>
        </row>
        <row r="191">
          <cell r="B191">
            <v>0</v>
          </cell>
        </row>
        <row r="192">
          <cell r="B192">
            <v>0</v>
          </cell>
        </row>
        <row r="193">
          <cell r="B193">
            <v>0</v>
          </cell>
        </row>
        <row r="194">
          <cell r="B194">
            <v>0</v>
          </cell>
        </row>
        <row r="195">
          <cell r="B195">
            <v>0</v>
          </cell>
        </row>
        <row r="196">
          <cell r="B196">
            <v>0</v>
          </cell>
        </row>
        <row r="197">
          <cell r="B197">
            <v>0</v>
          </cell>
        </row>
        <row r="198">
          <cell r="B198">
            <v>0</v>
          </cell>
        </row>
        <row r="199">
          <cell r="B199">
            <v>0</v>
          </cell>
        </row>
        <row r="200">
          <cell r="B200">
            <v>0</v>
          </cell>
        </row>
        <row r="201">
          <cell r="B201">
            <v>0</v>
          </cell>
        </row>
        <row r="202">
          <cell r="B202">
            <v>0</v>
          </cell>
        </row>
        <row r="203">
          <cell r="B203">
            <v>0</v>
          </cell>
        </row>
        <row r="204">
          <cell r="B204">
            <v>0</v>
          </cell>
        </row>
        <row r="205">
          <cell r="B205">
            <v>0</v>
          </cell>
        </row>
        <row r="206">
          <cell r="B206">
            <v>0</v>
          </cell>
        </row>
        <row r="207">
          <cell r="B207">
            <v>0</v>
          </cell>
        </row>
        <row r="208">
          <cell r="B208">
            <v>0</v>
          </cell>
        </row>
        <row r="209">
          <cell r="B209">
            <v>0</v>
          </cell>
        </row>
        <row r="210">
          <cell r="B210">
            <v>0</v>
          </cell>
        </row>
        <row r="211">
          <cell r="B211">
            <v>0</v>
          </cell>
        </row>
        <row r="212">
          <cell r="B212">
            <v>0</v>
          </cell>
        </row>
        <row r="213">
          <cell r="B213">
            <v>0</v>
          </cell>
        </row>
        <row r="214">
          <cell r="B214">
            <v>0</v>
          </cell>
        </row>
        <row r="215">
          <cell r="B215">
            <v>0</v>
          </cell>
        </row>
        <row r="216">
          <cell r="B216">
            <v>0</v>
          </cell>
        </row>
        <row r="217">
          <cell r="B217">
            <v>0</v>
          </cell>
        </row>
        <row r="218">
          <cell r="B218">
            <v>0</v>
          </cell>
        </row>
        <row r="219">
          <cell r="B219">
            <v>0</v>
          </cell>
        </row>
        <row r="220">
          <cell r="B220">
            <v>0</v>
          </cell>
        </row>
        <row r="221">
          <cell r="B221">
            <v>0</v>
          </cell>
        </row>
        <row r="222">
          <cell r="B222">
            <v>0</v>
          </cell>
        </row>
        <row r="223">
          <cell r="B223">
            <v>0</v>
          </cell>
        </row>
        <row r="224">
          <cell r="B224">
            <v>0</v>
          </cell>
        </row>
        <row r="225">
          <cell r="B225">
            <v>0</v>
          </cell>
        </row>
        <row r="226">
          <cell r="B226">
            <v>0</v>
          </cell>
        </row>
        <row r="227">
          <cell r="B227">
            <v>0</v>
          </cell>
        </row>
        <row r="228">
          <cell r="B228">
            <v>0</v>
          </cell>
        </row>
        <row r="229">
          <cell r="B229">
            <v>0</v>
          </cell>
        </row>
        <row r="230">
          <cell r="B230">
            <v>0</v>
          </cell>
        </row>
        <row r="231">
          <cell r="B231">
            <v>0</v>
          </cell>
        </row>
        <row r="232">
          <cell r="B232">
            <v>0</v>
          </cell>
        </row>
        <row r="233">
          <cell r="B233">
            <v>0</v>
          </cell>
        </row>
        <row r="234">
          <cell r="B234">
            <v>0</v>
          </cell>
        </row>
        <row r="235">
          <cell r="B235">
            <v>0</v>
          </cell>
        </row>
        <row r="236">
          <cell r="B236">
            <v>0</v>
          </cell>
        </row>
        <row r="237">
          <cell r="B237">
            <v>0</v>
          </cell>
        </row>
        <row r="238">
          <cell r="B238">
            <v>0</v>
          </cell>
        </row>
        <row r="239">
          <cell r="B239">
            <v>0</v>
          </cell>
        </row>
        <row r="240">
          <cell r="B240">
            <v>0</v>
          </cell>
        </row>
        <row r="241">
          <cell r="B241">
            <v>0</v>
          </cell>
        </row>
        <row r="242">
          <cell r="B242">
            <v>0</v>
          </cell>
        </row>
        <row r="243">
          <cell r="B243">
            <v>0</v>
          </cell>
        </row>
        <row r="244">
          <cell r="B244">
            <v>0</v>
          </cell>
        </row>
        <row r="245">
          <cell r="B245">
            <v>0</v>
          </cell>
        </row>
        <row r="246">
          <cell r="B246">
            <v>0</v>
          </cell>
        </row>
        <row r="247">
          <cell r="B247">
            <v>0</v>
          </cell>
        </row>
        <row r="248">
          <cell r="B248">
            <v>0</v>
          </cell>
        </row>
        <row r="249">
          <cell r="B249">
            <v>0</v>
          </cell>
        </row>
        <row r="250">
          <cell r="B250">
            <v>0</v>
          </cell>
        </row>
        <row r="251">
          <cell r="B251">
            <v>0</v>
          </cell>
        </row>
        <row r="252">
          <cell r="B252">
            <v>0</v>
          </cell>
        </row>
        <row r="253">
          <cell r="B253">
            <v>0</v>
          </cell>
        </row>
        <row r="254">
          <cell r="B254">
            <v>0</v>
          </cell>
        </row>
        <row r="255">
          <cell r="B255">
            <v>0</v>
          </cell>
        </row>
        <row r="256">
          <cell r="B256">
            <v>0</v>
          </cell>
        </row>
        <row r="257">
          <cell r="B257">
            <v>0</v>
          </cell>
        </row>
        <row r="258">
          <cell r="B258">
            <v>0</v>
          </cell>
        </row>
        <row r="259">
          <cell r="B259">
            <v>0</v>
          </cell>
        </row>
        <row r="260">
          <cell r="B260">
            <v>0</v>
          </cell>
        </row>
        <row r="261">
          <cell r="B261">
            <v>0</v>
          </cell>
        </row>
        <row r="262">
          <cell r="B262">
            <v>0</v>
          </cell>
        </row>
        <row r="263">
          <cell r="B263">
            <v>0</v>
          </cell>
        </row>
        <row r="264">
          <cell r="B264">
            <v>0</v>
          </cell>
        </row>
        <row r="265">
          <cell r="B265">
            <v>0</v>
          </cell>
        </row>
        <row r="266">
          <cell r="B266">
            <v>0</v>
          </cell>
        </row>
        <row r="267">
          <cell r="B267">
            <v>0</v>
          </cell>
        </row>
        <row r="268">
          <cell r="B268">
            <v>0</v>
          </cell>
        </row>
        <row r="269">
          <cell r="B269">
            <v>0</v>
          </cell>
        </row>
        <row r="270">
          <cell r="B270">
            <v>0</v>
          </cell>
        </row>
        <row r="271">
          <cell r="B271">
            <v>0</v>
          </cell>
        </row>
        <row r="272">
          <cell r="B272">
            <v>0</v>
          </cell>
        </row>
        <row r="273">
          <cell r="B273">
            <v>0</v>
          </cell>
        </row>
        <row r="274">
          <cell r="B274">
            <v>0</v>
          </cell>
        </row>
        <row r="275">
          <cell r="B275">
            <v>0</v>
          </cell>
        </row>
        <row r="276">
          <cell r="B276">
            <v>0</v>
          </cell>
        </row>
        <row r="277">
          <cell r="B277">
            <v>0</v>
          </cell>
        </row>
        <row r="278">
          <cell r="B278">
            <v>0</v>
          </cell>
        </row>
        <row r="279">
          <cell r="B279">
            <v>0</v>
          </cell>
        </row>
        <row r="280">
          <cell r="B280">
            <v>0</v>
          </cell>
        </row>
        <row r="281">
          <cell r="B281">
            <v>0</v>
          </cell>
        </row>
        <row r="282">
          <cell r="B282">
            <v>0</v>
          </cell>
        </row>
        <row r="283">
          <cell r="B283">
            <v>0</v>
          </cell>
        </row>
        <row r="284">
          <cell r="B284">
            <v>0</v>
          </cell>
        </row>
        <row r="285">
          <cell r="B285">
            <v>0</v>
          </cell>
        </row>
        <row r="286">
          <cell r="B286">
            <v>0</v>
          </cell>
        </row>
        <row r="287">
          <cell r="B287">
            <v>0</v>
          </cell>
        </row>
        <row r="288">
          <cell r="B288">
            <v>0</v>
          </cell>
        </row>
        <row r="289">
          <cell r="B289">
            <v>0</v>
          </cell>
        </row>
        <row r="290">
          <cell r="B290">
            <v>0</v>
          </cell>
        </row>
        <row r="291">
          <cell r="B291">
            <v>0</v>
          </cell>
        </row>
        <row r="292">
          <cell r="B292">
            <v>0</v>
          </cell>
        </row>
        <row r="293">
          <cell r="B293">
            <v>0</v>
          </cell>
        </row>
        <row r="294">
          <cell r="B294">
            <v>0</v>
          </cell>
        </row>
        <row r="295">
          <cell r="B295">
            <v>0</v>
          </cell>
        </row>
        <row r="296">
          <cell r="B296">
            <v>0</v>
          </cell>
        </row>
        <row r="297">
          <cell r="B297">
            <v>0</v>
          </cell>
        </row>
        <row r="298">
          <cell r="B298">
            <v>0</v>
          </cell>
        </row>
        <row r="299">
          <cell r="B299">
            <v>0</v>
          </cell>
        </row>
        <row r="300">
          <cell r="B300">
            <v>0</v>
          </cell>
        </row>
        <row r="301">
          <cell r="B301">
            <v>0</v>
          </cell>
        </row>
        <row r="302">
          <cell r="B302">
            <v>0</v>
          </cell>
        </row>
        <row r="303">
          <cell r="B303">
            <v>0</v>
          </cell>
        </row>
        <row r="304">
          <cell r="B304">
            <v>0</v>
          </cell>
        </row>
        <row r="305">
          <cell r="B305">
            <v>0</v>
          </cell>
        </row>
        <row r="306">
          <cell r="B306">
            <v>0</v>
          </cell>
        </row>
        <row r="307">
          <cell r="B307">
            <v>0</v>
          </cell>
        </row>
        <row r="308">
          <cell r="B308">
            <v>0</v>
          </cell>
        </row>
        <row r="309">
          <cell r="B309">
            <v>0</v>
          </cell>
        </row>
        <row r="310">
          <cell r="B310">
            <v>0</v>
          </cell>
        </row>
        <row r="311">
          <cell r="B311">
            <v>0</v>
          </cell>
        </row>
        <row r="312">
          <cell r="B312">
            <v>0</v>
          </cell>
        </row>
        <row r="313">
          <cell r="B313">
            <v>0</v>
          </cell>
        </row>
        <row r="314">
          <cell r="B314">
            <v>0</v>
          </cell>
        </row>
        <row r="315">
          <cell r="B315">
            <v>0</v>
          </cell>
        </row>
        <row r="316">
          <cell r="B316">
            <v>0</v>
          </cell>
        </row>
        <row r="317">
          <cell r="B317">
            <v>0</v>
          </cell>
        </row>
        <row r="318">
          <cell r="B318">
            <v>0</v>
          </cell>
        </row>
        <row r="319">
          <cell r="B319">
            <v>0</v>
          </cell>
        </row>
        <row r="320">
          <cell r="B320">
            <v>0</v>
          </cell>
        </row>
        <row r="321">
          <cell r="B321">
            <v>0</v>
          </cell>
        </row>
        <row r="322">
          <cell r="B322">
            <v>0</v>
          </cell>
        </row>
        <row r="323">
          <cell r="B323">
            <v>0</v>
          </cell>
        </row>
        <row r="324">
          <cell r="B324">
            <v>0</v>
          </cell>
        </row>
        <row r="325">
          <cell r="B325">
            <v>0</v>
          </cell>
        </row>
        <row r="326">
          <cell r="B326">
            <v>0</v>
          </cell>
        </row>
        <row r="327">
          <cell r="B327">
            <v>0</v>
          </cell>
        </row>
        <row r="328">
          <cell r="B328">
            <v>0</v>
          </cell>
        </row>
        <row r="329">
          <cell r="B329">
            <v>0</v>
          </cell>
        </row>
        <row r="330">
          <cell r="B330">
            <v>0</v>
          </cell>
        </row>
        <row r="331">
          <cell r="B331">
            <v>0</v>
          </cell>
        </row>
        <row r="332">
          <cell r="B332">
            <v>0</v>
          </cell>
        </row>
        <row r="333">
          <cell r="B333">
            <v>0</v>
          </cell>
        </row>
        <row r="334">
          <cell r="B334">
            <v>0</v>
          </cell>
        </row>
        <row r="335">
          <cell r="B335">
            <v>0</v>
          </cell>
        </row>
        <row r="336">
          <cell r="B336">
            <v>0</v>
          </cell>
        </row>
        <row r="337">
          <cell r="B337">
            <v>0</v>
          </cell>
        </row>
        <row r="338">
          <cell r="B338">
            <v>0</v>
          </cell>
        </row>
        <row r="339">
          <cell r="B339">
            <v>0</v>
          </cell>
        </row>
        <row r="340">
          <cell r="B340">
            <v>0</v>
          </cell>
        </row>
        <row r="341">
          <cell r="B341">
            <v>0</v>
          </cell>
        </row>
        <row r="342">
          <cell r="B342">
            <v>0</v>
          </cell>
        </row>
        <row r="343">
          <cell r="B343">
            <v>0</v>
          </cell>
        </row>
        <row r="344">
          <cell r="B344">
            <v>0</v>
          </cell>
        </row>
        <row r="345">
          <cell r="B345">
            <v>0</v>
          </cell>
        </row>
        <row r="346">
          <cell r="B346">
            <v>0</v>
          </cell>
        </row>
        <row r="347">
          <cell r="B347">
            <v>0</v>
          </cell>
        </row>
        <row r="348">
          <cell r="B348">
            <v>0</v>
          </cell>
        </row>
        <row r="349">
          <cell r="B349">
            <v>0</v>
          </cell>
        </row>
        <row r="350">
          <cell r="B350">
            <v>0</v>
          </cell>
        </row>
        <row r="351">
          <cell r="B351">
            <v>0</v>
          </cell>
        </row>
        <row r="352">
          <cell r="B352">
            <v>0</v>
          </cell>
        </row>
        <row r="353">
          <cell r="B353">
            <v>0</v>
          </cell>
        </row>
        <row r="354">
          <cell r="B354">
            <v>0</v>
          </cell>
        </row>
        <row r="355">
          <cell r="B355">
            <v>0</v>
          </cell>
        </row>
        <row r="356">
          <cell r="B356">
            <v>0</v>
          </cell>
        </row>
        <row r="357">
          <cell r="B357">
            <v>0</v>
          </cell>
        </row>
        <row r="358">
          <cell r="B358">
            <v>0</v>
          </cell>
        </row>
        <row r="359">
          <cell r="B359">
            <v>0</v>
          </cell>
        </row>
        <row r="360">
          <cell r="B360">
            <v>0</v>
          </cell>
        </row>
        <row r="361">
          <cell r="B361">
            <v>0</v>
          </cell>
        </row>
        <row r="362">
          <cell r="B362">
            <v>0</v>
          </cell>
        </row>
        <row r="363">
          <cell r="B363">
            <v>0</v>
          </cell>
        </row>
        <row r="364">
          <cell r="B364">
            <v>0</v>
          </cell>
        </row>
        <row r="365">
          <cell r="B365">
            <v>0</v>
          </cell>
        </row>
        <row r="366">
          <cell r="B366">
            <v>0</v>
          </cell>
        </row>
        <row r="367">
          <cell r="B367">
            <v>0</v>
          </cell>
        </row>
        <row r="368">
          <cell r="B368">
            <v>0</v>
          </cell>
        </row>
        <row r="369">
          <cell r="B369">
            <v>0</v>
          </cell>
        </row>
        <row r="370">
          <cell r="B370">
            <v>0</v>
          </cell>
        </row>
        <row r="371">
          <cell r="B371">
            <v>0</v>
          </cell>
        </row>
        <row r="372">
          <cell r="B372">
            <v>0</v>
          </cell>
        </row>
        <row r="373">
          <cell r="B373">
            <v>0</v>
          </cell>
        </row>
        <row r="374">
          <cell r="B374">
            <v>0</v>
          </cell>
        </row>
        <row r="375">
          <cell r="B375">
            <v>0</v>
          </cell>
        </row>
        <row r="376">
          <cell r="B376">
            <v>0</v>
          </cell>
        </row>
        <row r="377">
          <cell r="B377">
            <v>0</v>
          </cell>
        </row>
        <row r="378">
          <cell r="B378">
            <v>0</v>
          </cell>
        </row>
        <row r="379">
          <cell r="B379">
            <v>0</v>
          </cell>
        </row>
        <row r="380">
          <cell r="B380">
            <v>0</v>
          </cell>
        </row>
        <row r="381">
          <cell r="B381">
            <v>0</v>
          </cell>
        </row>
        <row r="382">
          <cell r="B382">
            <v>0</v>
          </cell>
        </row>
        <row r="383">
          <cell r="B383">
            <v>0</v>
          </cell>
        </row>
        <row r="384">
          <cell r="B384">
            <v>0</v>
          </cell>
        </row>
        <row r="385">
          <cell r="B385">
            <v>0</v>
          </cell>
        </row>
        <row r="386">
          <cell r="B386">
            <v>0</v>
          </cell>
        </row>
        <row r="387">
          <cell r="B387">
            <v>0</v>
          </cell>
        </row>
        <row r="388">
          <cell r="B388">
            <v>0</v>
          </cell>
        </row>
        <row r="389">
          <cell r="B389">
            <v>0</v>
          </cell>
        </row>
        <row r="390">
          <cell r="B390">
            <v>0</v>
          </cell>
        </row>
        <row r="391">
          <cell r="B391">
            <v>0</v>
          </cell>
        </row>
        <row r="392">
          <cell r="B392">
            <v>0</v>
          </cell>
        </row>
        <row r="393">
          <cell r="B393">
            <v>0</v>
          </cell>
        </row>
        <row r="394">
          <cell r="B394">
            <v>0</v>
          </cell>
        </row>
        <row r="395">
          <cell r="B395">
            <v>0</v>
          </cell>
        </row>
        <row r="396">
          <cell r="B396">
            <v>0</v>
          </cell>
        </row>
        <row r="397">
          <cell r="B397">
            <v>0</v>
          </cell>
        </row>
        <row r="398">
          <cell r="B398">
            <v>0</v>
          </cell>
        </row>
        <row r="399">
          <cell r="B399">
            <v>0</v>
          </cell>
        </row>
        <row r="400">
          <cell r="B400">
            <v>0</v>
          </cell>
        </row>
        <row r="401">
          <cell r="B401">
            <v>0</v>
          </cell>
        </row>
        <row r="402">
          <cell r="B402">
            <v>0</v>
          </cell>
        </row>
        <row r="403">
          <cell r="B403">
            <v>0</v>
          </cell>
        </row>
        <row r="404">
          <cell r="B404">
            <v>0</v>
          </cell>
        </row>
        <row r="405">
          <cell r="B405">
            <v>0</v>
          </cell>
        </row>
        <row r="406">
          <cell r="B406">
            <v>0</v>
          </cell>
        </row>
        <row r="407">
          <cell r="B407">
            <v>0</v>
          </cell>
        </row>
        <row r="408">
          <cell r="B408">
            <v>0</v>
          </cell>
        </row>
        <row r="409">
          <cell r="B409">
            <v>0</v>
          </cell>
        </row>
        <row r="410">
          <cell r="B410">
            <v>0</v>
          </cell>
        </row>
        <row r="411">
          <cell r="B411">
            <v>0</v>
          </cell>
        </row>
        <row r="412">
          <cell r="B412">
            <v>0</v>
          </cell>
        </row>
        <row r="413">
          <cell r="B413">
            <v>0</v>
          </cell>
        </row>
        <row r="414">
          <cell r="B414">
            <v>0</v>
          </cell>
        </row>
        <row r="415">
          <cell r="B415">
            <v>0</v>
          </cell>
        </row>
        <row r="416">
          <cell r="B416">
            <v>0</v>
          </cell>
        </row>
        <row r="417">
          <cell r="B417">
            <v>0</v>
          </cell>
        </row>
        <row r="418">
          <cell r="B418">
            <v>0</v>
          </cell>
        </row>
        <row r="419">
          <cell r="B419">
            <v>0</v>
          </cell>
        </row>
        <row r="420">
          <cell r="B420">
            <v>0</v>
          </cell>
        </row>
        <row r="421">
          <cell r="B421">
            <v>0</v>
          </cell>
        </row>
        <row r="422">
          <cell r="B422">
            <v>0</v>
          </cell>
        </row>
        <row r="423">
          <cell r="B423">
            <v>0</v>
          </cell>
        </row>
        <row r="424">
          <cell r="B424">
            <v>0</v>
          </cell>
        </row>
        <row r="425">
          <cell r="B425">
            <v>0</v>
          </cell>
        </row>
        <row r="426">
          <cell r="B426">
            <v>0</v>
          </cell>
        </row>
        <row r="427">
          <cell r="B427">
            <v>0</v>
          </cell>
        </row>
        <row r="428">
          <cell r="B428">
            <v>0</v>
          </cell>
        </row>
        <row r="429">
          <cell r="B429">
            <v>0</v>
          </cell>
        </row>
        <row r="430">
          <cell r="B430">
            <v>0</v>
          </cell>
        </row>
        <row r="431">
          <cell r="B431">
            <v>0</v>
          </cell>
        </row>
        <row r="432">
          <cell r="B432">
            <v>0</v>
          </cell>
        </row>
        <row r="433">
          <cell r="B433">
            <v>0</v>
          </cell>
        </row>
        <row r="434">
          <cell r="B434">
            <v>0</v>
          </cell>
        </row>
        <row r="435">
          <cell r="B435">
            <v>0</v>
          </cell>
        </row>
        <row r="436">
          <cell r="B436">
            <v>0</v>
          </cell>
        </row>
        <row r="437">
          <cell r="B437">
            <v>0</v>
          </cell>
        </row>
        <row r="438">
          <cell r="B438">
            <v>0</v>
          </cell>
        </row>
        <row r="439">
          <cell r="B439">
            <v>0</v>
          </cell>
        </row>
        <row r="449">
          <cell r="B449" t="str">
            <v>Catatan untuk Diketahui :</v>
          </cell>
        </row>
        <row r="450">
          <cell r="B450" t="str">
            <v>Data di atas bersifat unofficial dan hanya digunakan sebagai gambaran terdekat kondisi unit dan kondisi bahan bakar pembangkit.</v>
          </cell>
        </row>
        <row r="451">
          <cell r="B451" t="str">
            <v>Angka-angka di atas besar kemungkinan akan berubah dalam laporan bulanan mengingat adanya faktor koreksi.</v>
          </cell>
        </row>
        <row r="452">
          <cell r="B452" t="str">
            <v>Diminta kepada unit untuk dapat mengisi laporan di atas secara benar dan rutin harian sehingga track record pengelolaan EP dapat tersusun rapi.</v>
          </cell>
        </row>
        <row r="453">
          <cell r="B453" t="str">
            <v>Mohon laporan harian dikirimkan sebelum jam 11.00 tiap harinya, dan untuk laporan hari Sabtu dan Minggu dapat dilaporkan bersamaan dengan laporan hari Senin.</v>
          </cell>
        </row>
        <row r="454">
          <cell r="B454" t="str">
            <v>Khusus hari Senin, mohon mengirimkan format xlsm-nya.</v>
          </cell>
        </row>
      </sheetData>
      <sheetData sheetId="2"/>
      <sheetData sheetId="3">
        <row r="2">
          <cell r="B2" t="str">
            <v>Laporan</v>
          </cell>
        </row>
        <row r="3">
          <cell r="B3" t="str">
            <v>Tanggal</v>
          </cell>
          <cell r="D3" t="str">
            <v>Kode Isian</v>
          </cell>
        </row>
        <row r="4">
          <cell r="A4">
            <v>0</v>
          </cell>
          <cell r="B4">
            <v>42067</v>
          </cell>
          <cell r="C4">
            <v>1</v>
          </cell>
          <cell r="D4" t="str">
            <v>SLA8 2015 3 4 #1</v>
          </cell>
          <cell r="E4" t="str">
            <v>MEDELIN SPIRIT</v>
          </cell>
          <cell r="F4" t="str">
            <v>SENTANA JAYA</v>
          </cell>
          <cell r="G4" t="str">
            <v>TME</v>
          </cell>
          <cell r="H4">
            <v>7524.9070000000002</v>
          </cell>
          <cell r="I4">
            <v>42062.25</v>
          </cell>
          <cell r="J4">
            <v>42066.5</v>
          </cell>
          <cell r="K4">
            <v>42066.552083333336</v>
          </cell>
          <cell r="L4" t="str">
            <v>Sedang dibongkar</v>
          </cell>
          <cell r="M4">
            <v>70</v>
          </cell>
          <cell r="N4">
            <v>0</v>
          </cell>
          <cell r="O4">
            <v>0</v>
          </cell>
          <cell r="Q4" t="str">
            <v>Sedang dibongkar</v>
          </cell>
        </row>
        <row r="5">
          <cell r="B5">
            <v>42067</v>
          </cell>
          <cell r="L5" t="str">
            <v>Sedang dibongkar</v>
          </cell>
        </row>
        <row r="6">
          <cell r="B6">
            <v>42067</v>
          </cell>
          <cell r="L6" t="str">
            <v>Menunggu untuk sandar</v>
          </cell>
        </row>
        <row r="7">
          <cell r="B7">
            <v>42067</v>
          </cell>
          <cell r="L7" t="str">
            <v>Menunggu untuk sandar</v>
          </cell>
        </row>
        <row r="8">
          <cell r="B8">
            <v>0</v>
          </cell>
          <cell r="L8">
            <v>0</v>
          </cell>
        </row>
        <row r="9">
          <cell r="B9">
            <v>0</v>
          </cell>
          <cell r="L9">
            <v>0</v>
          </cell>
        </row>
        <row r="10">
          <cell r="B10">
            <v>0</v>
          </cell>
          <cell r="L10">
            <v>0</v>
          </cell>
        </row>
        <row r="11">
          <cell r="B11">
            <v>0</v>
          </cell>
          <cell r="L11">
            <v>0</v>
          </cell>
        </row>
        <row r="12">
          <cell r="B12">
            <v>0</v>
          </cell>
          <cell r="L12">
            <v>0</v>
          </cell>
        </row>
        <row r="13">
          <cell r="B13">
            <v>0</v>
          </cell>
          <cell r="L13">
            <v>0</v>
          </cell>
        </row>
        <row r="14">
          <cell r="B14">
            <v>0</v>
          </cell>
          <cell r="L14">
            <v>0</v>
          </cell>
        </row>
        <row r="15">
          <cell r="B15">
            <v>0</v>
          </cell>
          <cell r="L15">
            <v>0</v>
          </cell>
        </row>
        <row r="16">
          <cell r="B16">
            <v>0</v>
          </cell>
          <cell r="L16">
            <v>0</v>
          </cell>
        </row>
        <row r="17">
          <cell r="B17">
            <v>0</v>
          </cell>
          <cell r="L17">
            <v>0</v>
          </cell>
        </row>
        <row r="18">
          <cell r="B18">
            <v>0</v>
          </cell>
          <cell r="L18">
            <v>0</v>
          </cell>
        </row>
        <row r="19">
          <cell r="B19">
            <v>0</v>
          </cell>
          <cell r="L19">
            <v>0</v>
          </cell>
        </row>
        <row r="20">
          <cell r="B20">
            <v>0</v>
          </cell>
          <cell r="L20">
            <v>0</v>
          </cell>
        </row>
        <row r="21">
          <cell r="B21">
            <v>0</v>
          </cell>
          <cell r="L21">
            <v>0</v>
          </cell>
        </row>
        <row r="22">
          <cell r="B22">
            <v>0</v>
          </cell>
          <cell r="L22">
            <v>0</v>
          </cell>
        </row>
        <row r="23">
          <cell r="B23">
            <v>0</v>
          </cell>
          <cell r="L23">
            <v>0</v>
          </cell>
        </row>
        <row r="24">
          <cell r="B24">
            <v>0</v>
          </cell>
          <cell r="L24">
            <v>0</v>
          </cell>
        </row>
        <row r="25">
          <cell r="B25">
            <v>0</v>
          </cell>
        </row>
        <row r="26">
          <cell r="B26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 t="str">
            <v>Catatan untuk Diketahui :</v>
          </cell>
        </row>
        <row r="35">
          <cell r="B35" t="str">
            <v>Data di atas bersifat unofficial dan hanya digunakan sebagai gambaran terdekat kondisi unit dan kondisi bahan bakar pembangkit.</v>
          </cell>
        </row>
        <row r="36">
          <cell r="B36" t="str">
            <v>Angka-angka di atas besar kemungkinan akan berubah dalam laporan bulanan mengingat adanya faktor koreksi.</v>
          </cell>
        </row>
        <row r="37">
          <cell r="B37" t="str">
            <v>Diminta kepada unit untuk dapat mengisi laporan di atas secara benar dan rutin harian sehingga track record pengelolaan EP dapat tersusun rapi.</v>
          </cell>
        </row>
        <row r="38">
          <cell r="B38" t="str">
            <v>Mohon laporan harian dikirimkan sebelum jam 11.00 tiap harinya, dan untuk laporan hari Sabtu dan Minggu dapat dilaporkan bersamaan dengan laporan hari Senin.</v>
          </cell>
        </row>
        <row r="39">
          <cell r="B39" t="str">
            <v>Khusus hari Senin, mohon mengirimkan format xlsm-nya.</v>
          </cell>
        </row>
      </sheetData>
      <sheetData sheetId="4"/>
      <sheetData sheetId="5"/>
      <sheetData sheetId="6"/>
      <sheetData sheetId="7"/>
      <sheetData sheetId="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SLA8-Harga BBM via Laut"/>
      <sheetName val="SLA8-Harga BBM via Darat"/>
      <sheetName val="SLA8-Data_Transporter"/>
      <sheetName val="SLA8-Data_Mutation"/>
      <sheetName val="SLA8-Data_Opname"/>
      <sheetName val="SLA8-Data_StartUp"/>
      <sheetName val="SLA8-Data_RecordStartUp"/>
      <sheetName val="SLA8-ExSum"/>
      <sheetName val="SLA8-Summary_1"/>
      <sheetName val="SLA8-Summary_2"/>
      <sheetName val="SLA8-Summary_3"/>
      <sheetName val="SLA8-Graph_1"/>
      <sheetName val="SLA8-Graph_2"/>
      <sheetName val="SLA8-Graph_3"/>
      <sheetName val="SLA8-Form_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E3">
            <v>40909</v>
          </cell>
          <cell r="F3">
            <v>0</v>
          </cell>
        </row>
        <row r="4">
          <cell r="E4">
            <v>40910</v>
          </cell>
          <cell r="F4">
            <v>0</v>
          </cell>
        </row>
        <row r="5">
          <cell r="E5">
            <v>40911</v>
          </cell>
          <cell r="F5">
            <v>0</v>
          </cell>
        </row>
        <row r="6">
          <cell r="E6">
            <v>40912</v>
          </cell>
          <cell r="F6">
            <v>0</v>
          </cell>
        </row>
        <row r="7">
          <cell r="E7">
            <v>40913</v>
          </cell>
          <cell r="F7">
            <v>0</v>
          </cell>
        </row>
        <row r="8">
          <cell r="E8">
            <v>40914</v>
          </cell>
          <cell r="F8">
            <v>0</v>
          </cell>
        </row>
        <row r="9">
          <cell r="E9">
            <v>40915</v>
          </cell>
          <cell r="F9">
            <v>0</v>
          </cell>
        </row>
        <row r="10">
          <cell r="E10">
            <v>40916</v>
          </cell>
          <cell r="F10">
            <v>0</v>
          </cell>
        </row>
        <row r="11">
          <cell r="E11">
            <v>40917</v>
          </cell>
          <cell r="F11">
            <v>0</v>
          </cell>
        </row>
        <row r="12">
          <cell r="E12">
            <v>40918</v>
          </cell>
          <cell r="F12">
            <v>0</v>
          </cell>
        </row>
        <row r="13">
          <cell r="E13">
            <v>40919</v>
          </cell>
          <cell r="F13">
            <v>0</v>
          </cell>
        </row>
        <row r="14">
          <cell r="E14">
            <v>40920</v>
          </cell>
          <cell r="F14">
            <v>0</v>
          </cell>
        </row>
        <row r="15">
          <cell r="E15">
            <v>40921</v>
          </cell>
          <cell r="F15">
            <v>0</v>
          </cell>
        </row>
        <row r="16">
          <cell r="E16">
            <v>40922</v>
          </cell>
          <cell r="F16">
            <v>0</v>
          </cell>
        </row>
        <row r="17">
          <cell r="E17">
            <v>40923</v>
          </cell>
          <cell r="F17">
            <v>0</v>
          </cell>
        </row>
        <row r="18">
          <cell r="E18">
            <v>40924</v>
          </cell>
          <cell r="F18">
            <v>0</v>
          </cell>
        </row>
        <row r="19">
          <cell r="E19">
            <v>40925</v>
          </cell>
          <cell r="F19">
            <v>0</v>
          </cell>
        </row>
        <row r="20">
          <cell r="E20">
            <v>40926</v>
          </cell>
          <cell r="F20">
            <v>0</v>
          </cell>
        </row>
        <row r="21">
          <cell r="E21">
            <v>40927</v>
          </cell>
          <cell r="F21">
            <v>0</v>
          </cell>
        </row>
        <row r="22">
          <cell r="E22">
            <v>40928</v>
          </cell>
          <cell r="F22">
            <v>0</v>
          </cell>
        </row>
        <row r="23">
          <cell r="E23">
            <v>40929</v>
          </cell>
          <cell r="F23">
            <v>0</v>
          </cell>
        </row>
        <row r="24">
          <cell r="E24">
            <v>40930</v>
          </cell>
          <cell r="F24">
            <v>0</v>
          </cell>
        </row>
        <row r="25">
          <cell r="E25">
            <v>40931</v>
          </cell>
          <cell r="F25">
            <v>0</v>
          </cell>
        </row>
        <row r="26">
          <cell r="E26">
            <v>40932</v>
          </cell>
          <cell r="F26">
            <v>0</v>
          </cell>
        </row>
        <row r="27">
          <cell r="E27">
            <v>40933</v>
          </cell>
          <cell r="F27">
            <v>0</v>
          </cell>
        </row>
        <row r="28">
          <cell r="E28">
            <v>40934</v>
          </cell>
          <cell r="F28">
            <v>0</v>
          </cell>
        </row>
        <row r="29">
          <cell r="E29">
            <v>40935</v>
          </cell>
          <cell r="F29">
            <v>0</v>
          </cell>
        </row>
        <row r="30">
          <cell r="E30">
            <v>40936</v>
          </cell>
          <cell r="F30">
            <v>0</v>
          </cell>
        </row>
        <row r="31">
          <cell r="E31">
            <v>40937</v>
          </cell>
          <cell r="F31">
            <v>0</v>
          </cell>
        </row>
        <row r="32">
          <cell r="E32">
            <v>40938</v>
          </cell>
          <cell r="F32">
            <v>0</v>
          </cell>
        </row>
        <row r="33">
          <cell r="E33">
            <v>40939</v>
          </cell>
          <cell r="F33">
            <v>0</v>
          </cell>
        </row>
        <row r="34">
          <cell r="E34">
            <v>40940</v>
          </cell>
          <cell r="F34">
            <v>0</v>
          </cell>
        </row>
        <row r="35">
          <cell r="E35">
            <v>40941</v>
          </cell>
          <cell r="F35">
            <v>0</v>
          </cell>
        </row>
        <row r="36">
          <cell r="E36">
            <v>40942</v>
          </cell>
          <cell r="F36">
            <v>0</v>
          </cell>
        </row>
        <row r="37">
          <cell r="E37">
            <v>40943</v>
          </cell>
          <cell r="F37">
            <v>0</v>
          </cell>
        </row>
        <row r="38">
          <cell r="E38">
            <v>40944</v>
          </cell>
          <cell r="F38">
            <v>0</v>
          </cell>
        </row>
        <row r="39">
          <cell r="E39">
            <v>40945</v>
          </cell>
          <cell r="F39">
            <v>0</v>
          </cell>
        </row>
        <row r="40">
          <cell r="E40">
            <v>40946</v>
          </cell>
          <cell r="F40">
            <v>0</v>
          </cell>
        </row>
        <row r="41">
          <cell r="E41">
            <v>40947</v>
          </cell>
          <cell r="F41">
            <v>0</v>
          </cell>
        </row>
        <row r="42">
          <cell r="E42">
            <v>40948</v>
          </cell>
          <cell r="F42">
            <v>0</v>
          </cell>
        </row>
        <row r="43">
          <cell r="E43">
            <v>40949</v>
          </cell>
          <cell r="F43">
            <v>0</v>
          </cell>
        </row>
        <row r="44">
          <cell r="E44">
            <v>40950</v>
          </cell>
          <cell r="F44">
            <v>0</v>
          </cell>
        </row>
        <row r="45">
          <cell r="E45">
            <v>40951</v>
          </cell>
          <cell r="F45">
            <v>0</v>
          </cell>
        </row>
        <row r="46">
          <cell r="E46">
            <v>40952</v>
          </cell>
          <cell r="F46">
            <v>0</v>
          </cell>
        </row>
        <row r="47">
          <cell r="E47">
            <v>40953</v>
          </cell>
          <cell r="F47">
            <v>0</v>
          </cell>
        </row>
        <row r="48">
          <cell r="E48">
            <v>40954</v>
          </cell>
          <cell r="F48">
            <v>0</v>
          </cell>
        </row>
        <row r="49">
          <cell r="E49">
            <v>40955</v>
          </cell>
          <cell r="F49">
            <v>0</v>
          </cell>
        </row>
        <row r="50">
          <cell r="E50">
            <v>40956</v>
          </cell>
          <cell r="F50">
            <v>0</v>
          </cell>
        </row>
        <row r="51">
          <cell r="E51">
            <v>40957</v>
          </cell>
          <cell r="F51">
            <v>0</v>
          </cell>
        </row>
        <row r="52">
          <cell r="E52">
            <v>40958</v>
          </cell>
          <cell r="F52">
            <v>0</v>
          </cell>
        </row>
        <row r="53">
          <cell r="E53">
            <v>40959</v>
          </cell>
          <cell r="F53">
            <v>0</v>
          </cell>
        </row>
        <row r="54">
          <cell r="E54">
            <v>40960</v>
          </cell>
          <cell r="F54">
            <v>0</v>
          </cell>
        </row>
        <row r="55">
          <cell r="E55">
            <v>40961</v>
          </cell>
          <cell r="F55">
            <v>0</v>
          </cell>
        </row>
        <row r="56">
          <cell r="E56">
            <v>40962</v>
          </cell>
          <cell r="F56">
            <v>0</v>
          </cell>
        </row>
        <row r="57">
          <cell r="E57">
            <v>40963</v>
          </cell>
          <cell r="F57">
            <v>0</v>
          </cell>
        </row>
        <row r="58">
          <cell r="E58">
            <v>40964</v>
          </cell>
          <cell r="F58">
            <v>1499765</v>
          </cell>
        </row>
        <row r="59">
          <cell r="E59">
            <v>40965</v>
          </cell>
          <cell r="F59">
            <v>0</v>
          </cell>
        </row>
        <row r="60">
          <cell r="E60">
            <v>40966</v>
          </cell>
          <cell r="F60">
            <v>1499893.8</v>
          </cell>
        </row>
        <row r="61">
          <cell r="E61">
            <v>40967</v>
          </cell>
          <cell r="F61">
            <v>0</v>
          </cell>
        </row>
        <row r="62">
          <cell r="E62">
            <v>40968</v>
          </cell>
          <cell r="F62">
            <v>0</v>
          </cell>
        </row>
        <row r="63">
          <cell r="E63">
            <v>40969</v>
          </cell>
          <cell r="F63">
            <v>0</v>
          </cell>
        </row>
        <row r="64">
          <cell r="E64">
            <v>40970</v>
          </cell>
          <cell r="F64">
            <v>0</v>
          </cell>
        </row>
        <row r="65">
          <cell r="E65">
            <v>40971</v>
          </cell>
          <cell r="F65">
            <v>0</v>
          </cell>
        </row>
        <row r="66">
          <cell r="E66">
            <v>40972</v>
          </cell>
          <cell r="F66">
            <v>0</v>
          </cell>
        </row>
        <row r="67">
          <cell r="E67">
            <v>40973</v>
          </cell>
          <cell r="F67">
            <v>0</v>
          </cell>
        </row>
        <row r="68">
          <cell r="E68">
            <v>40974</v>
          </cell>
          <cell r="F68">
            <v>0</v>
          </cell>
        </row>
        <row r="69">
          <cell r="E69">
            <v>40975</v>
          </cell>
          <cell r="F69">
            <v>0</v>
          </cell>
        </row>
        <row r="70">
          <cell r="E70">
            <v>40976</v>
          </cell>
          <cell r="F70">
            <v>0</v>
          </cell>
        </row>
        <row r="71">
          <cell r="E71">
            <v>40977</v>
          </cell>
          <cell r="F71">
            <v>0</v>
          </cell>
        </row>
        <row r="72">
          <cell r="E72">
            <v>40978</v>
          </cell>
          <cell r="F72">
            <v>0</v>
          </cell>
        </row>
        <row r="73">
          <cell r="E73">
            <v>40979</v>
          </cell>
          <cell r="F73">
            <v>0</v>
          </cell>
        </row>
        <row r="74">
          <cell r="E74">
            <v>40980</v>
          </cell>
          <cell r="F74">
            <v>0</v>
          </cell>
        </row>
        <row r="75">
          <cell r="E75">
            <v>40981</v>
          </cell>
          <cell r="F75">
            <v>0</v>
          </cell>
        </row>
        <row r="76">
          <cell r="E76">
            <v>40982</v>
          </cell>
          <cell r="F76">
            <v>0</v>
          </cell>
        </row>
        <row r="77">
          <cell r="E77">
            <v>40983</v>
          </cell>
          <cell r="F77">
            <v>0</v>
          </cell>
        </row>
        <row r="78">
          <cell r="E78">
            <v>40984</v>
          </cell>
          <cell r="F78">
            <v>0</v>
          </cell>
        </row>
        <row r="79">
          <cell r="E79">
            <v>40985</v>
          </cell>
          <cell r="F79">
            <v>0</v>
          </cell>
        </row>
        <row r="80">
          <cell r="E80">
            <v>40986</v>
          </cell>
          <cell r="F80">
            <v>0</v>
          </cell>
        </row>
        <row r="81">
          <cell r="E81">
            <v>40987</v>
          </cell>
          <cell r="F81">
            <v>0</v>
          </cell>
        </row>
        <row r="82">
          <cell r="E82">
            <v>40988</v>
          </cell>
          <cell r="F82">
            <v>0</v>
          </cell>
        </row>
        <row r="83">
          <cell r="E83">
            <v>40989</v>
          </cell>
          <cell r="F83">
            <v>0</v>
          </cell>
        </row>
        <row r="84">
          <cell r="E84">
            <v>40990</v>
          </cell>
          <cell r="F84">
            <v>0</v>
          </cell>
        </row>
        <row r="85">
          <cell r="E85">
            <v>40991</v>
          </cell>
          <cell r="F85">
            <v>0</v>
          </cell>
        </row>
        <row r="86">
          <cell r="E86">
            <v>40992</v>
          </cell>
          <cell r="F86">
            <v>0</v>
          </cell>
        </row>
        <row r="87">
          <cell r="E87">
            <v>40993</v>
          </cell>
          <cell r="F87">
            <v>0</v>
          </cell>
        </row>
        <row r="88">
          <cell r="E88">
            <v>40994</v>
          </cell>
          <cell r="F88">
            <v>0</v>
          </cell>
        </row>
        <row r="89">
          <cell r="E89">
            <v>40995</v>
          </cell>
          <cell r="F89">
            <v>0</v>
          </cell>
        </row>
        <row r="90">
          <cell r="E90">
            <v>40996</v>
          </cell>
          <cell r="F90">
            <v>0</v>
          </cell>
        </row>
        <row r="91">
          <cell r="E91">
            <v>40997</v>
          </cell>
          <cell r="F91">
            <v>0</v>
          </cell>
        </row>
        <row r="92">
          <cell r="E92">
            <v>40998</v>
          </cell>
          <cell r="F92">
            <v>0</v>
          </cell>
        </row>
        <row r="93">
          <cell r="E93">
            <v>40999</v>
          </cell>
          <cell r="F93">
            <v>0</v>
          </cell>
        </row>
        <row r="94">
          <cell r="E94">
            <v>41000</v>
          </cell>
          <cell r="F94">
            <v>0</v>
          </cell>
        </row>
        <row r="95">
          <cell r="E95">
            <v>41001</v>
          </cell>
          <cell r="F95">
            <v>0</v>
          </cell>
        </row>
        <row r="96">
          <cell r="E96">
            <v>41002</v>
          </cell>
          <cell r="F96">
            <v>0</v>
          </cell>
        </row>
        <row r="97">
          <cell r="E97">
            <v>41003</v>
          </cell>
          <cell r="F97">
            <v>0</v>
          </cell>
        </row>
        <row r="98">
          <cell r="E98">
            <v>41004</v>
          </cell>
          <cell r="F98">
            <v>0</v>
          </cell>
        </row>
        <row r="99">
          <cell r="E99">
            <v>41005</v>
          </cell>
          <cell r="F99">
            <v>0</v>
          </cell>
        </row>
        <row r="100">
          <cell r="E100">
            <v>41006</v>
          </cell>
          <cell r="F100">
            <v>0</v>
          </cell>
        </row>
        <row r="101">
          <cell r="E101">
            <v>41007</v>
          </cell>
          <cell r="F101">
            <v>0</v>
          </cell>
        </row>
        <row r="102">
          <cell r="E102">
            <v>41008</v>
          </cell>
          <cell r="F102">
            <v>0</v>
          </cell>
        </row>
        <row r="103">
          <cell r="E103">
            <v>41009</v>
          </cell>
          <cell r="F103">
            <v>0</v>
          </cell>
        </row>
        <row r="104">
          <cell r="E104">
            <v>41010</v>
          </cell>
          <cell r="F104">
            <v>0</v>
          </cell>
        </row>
        <row r="105">
          <cell r="E105">
            <v>41011</v>
          </cell>
          <cell r="F105">
            <v>0</v>
          </cell>
        </row>
        <row r="106">
          <cell r="E106">
            <v>41012</v>
          </cell>
          <cell r="F106">
            <v>0</v>
          </cell>
        </row>
        <row r="107">
          <cell r="E107">
            <v>41013</v>
          </cell>
          <cell r="F107">
            <v>0</v>
          </cell>
        </row>
        <row r="108">
          <cell r="E108">
            <v>41014</v>
          </cell>
          <cell r="F108">
            <v>0</v>
          </cell>
        </row>
        <row r="109">
          <cell r="E109">
            <v>41015</v>
          </cell>
          <cell r="F109">
            <v>0</v>
          </cell>
        </row>
        <row r="110">
          <cell r="E110">
            <v>41016</v>
          </cell>
          <cell r="F110">
            <v>0</v>
          </cell>
        </row>
        <row r="111">
          <cell r="E111">
            <v>41017</v>
          </cell>
          <cell r="F111">
            <v>0</v>
          </cell>
        </row>
        <row r="112">
          <cell r="E112">
            <v>41018</v>
          </cell>
          <cell r="F112">
            <v>0</v>
          </cell>
        </row>
        <row r="113">
          <cell r="E113">
            <v>41019</v>
          </cell>
          <cell r="F113">
            <v>0</v>
          </cell>
        </row>
        <row r="114">
          <cell r="E114">
            <v>41020</v>
          </cell>
          <cell r="F114">
            <v>0</v>
          </cell>
        </row>
        <row r="115">
          <cell r="E115">
            <v>41021</v>
          </cell>
          <cell r="F115">
            <v>0</v>
          </cell>
        </row>
        <row r="116">
          <cell r="E116">
            <v>41022</v>
          </cell>
          <cell r="F116">
            <v>0</v>
          </cell>
        </row>
        <row r="117">
          <cell r="E117">
            <v>41023</v>
          </cell>
          <cell r="F117">
            <v>0</v>
          </cell>
        </row>
        <row r="118">
          <cell r="E118">
            <v>41024</v>
          </cell>
          <cell r="F118">
            <v>0</v>
          </cell>
        </row>
        <row r="119">
          <cell r="E119">
            <v>41025</v>
          </cell>
          <cell r="F119">
            <v>0</v>
          </cell>
        </row>
        <row r="120">
          <cell r="E120">
            <v>41026</v>
          </cell>
          <cell r="F120">
            <v>0</v>
          </cell>
        </row>
        <row r="121">
          <cell r="E121">
            <v>41027</v>
          </cell>
          <cell r="F121">
            <v>0</v>
          </cell>
        </row>
        <row r="122">
          <cell r="E122">
            <v>41028</v>
          </cell>
          <cell r="F122">
            <v>0</v>
          </cell>
        </row>
        <row r="123">
          <cell r="E123">
            <v>41029</v>
          </cell>
          <cell r="F123">
            <v>0</v>
          </cell>
        </row>
        <row r="124">
          <cell r="E124">
            <v>41030</v>
          </cell>
          <cell r="F124">
            <v>0</v>
          </cell>
        </row>
        <row r="125">
          <cell r="E125">
            <v>41031</v>
          </cell>
          <cell r="F125">
            <v>0</v>
          </cell>
        </row>
        <row r="126">
          <cell r="E126">
            <v>41032</v>
          </cell>
          <cell r="F126">
            <v>0</v>
          </cell>
        </row>
        <row r="127">
          <cell r="E127">
            <v>41033</v>
          </cell>
          <cell r="F127">
            <v>0</v>
          </cell>
        </row>
        <row r="128">
          <cell r="E128">
            <v>41034</v>
          </cell>
          <cell r="F128">
            <v>0</v>
          </cell>
        </row>
        <row r="129">
          <cell r="E129">
            <v>41035</v>
          </cell>
          <cell r="F129">
            <v>0</v>
          </cell>
        </row>
        <row r="130">
          <cell r="E130">
            <v>41036</v>
          </cell>
          <cell r="F130">
            <v>0</v>
          </cell>
        </row>
        <row r="131">
          <cell r="E131">
            <v>41037</v>
          </cell>
          <cell r="F131">
            <v>0</v>
          </cell>
        </row>
        <row r="132">
          <cell r="E132">
            <v>41038</v>
          </cell>
          <cell r="F132">
            <v>0</v>
          </cell>
        </row>
        <row r="133">
          <cell r="E133">
            <v>41039</v>
          </cell>
          <cell r="F133">
            <v>0</v>
          </cell>
        </row>
        <row r="134">
          <cell r="E134">
            <v>41040</v>
          </cell>
          <cell r="F134">
            <v>0</v>
          </cell>
        </row>
        <row r="135">
          <cell r="E135">
            <v>41041</v>
          </cell>
          <cell r="F135">
            <v>0</v>
          </cell>
        </row>
        <row r="136">
          <cell r="E136">
            <v>41042</v>
          </cell>
          <cell r="F136">
            <v>0</v>
          </cell>
        </row>
        <row r="137">
          <cell r="E137">
            <v>41043</v>
          </cell>
          <cell r="F137">
            <v>0</v>
          </cell>
        </row>
        <row r="138">
          <cell r="E138">
            <v>41044</v>
          </cell>
          <cell r="F138">
            <v>0</v>
          </cell>
        </row>
        <row r="139">
          <cell r="E139">
            <v>41045</v>
          </cell>
          <cell r="F139">
            <v>0</v>
          </cell>
        </row>
        <row r="140">
          <cell r="E140">
            <v>41046</v>
          </cell>
          <cell r="F140">
            <v>0</v>
          </cell>
        </row>
        <row r="141">
          <cell r="E141">
            <v>41047</v>
          </cell>
          <cell r="F141">
            <v>0</v>
          </cell>
        </row>
        <row r="142">
          <cell r="E142">
            <v>41048</v>
          </cell>
          <cell r="F142">
            <v>0</v>
          </cell>
        </row>
        <row r="143">
          <cell r="E143">
            <v>41049</v>
          </cell>
          <cell r="F143">
            <v>0</v>
          </cell>
        </row>
        <row r="144">
          <cell r="E144">
            <v>41050</v>
          </cell>
          <cell r="F144">
            <v>0</v>
          </cell>
        </row>
        <row r="145">
          <cell r="E145">
            <v>41051</v>
          </cell>
          <cell r="F145">
            <v>0</v>
          </cell>
        </row>
        <row r="146">
          <cell r="E146">
            <v>41052</v>
          </cell>
          <cell r="F146">
            <v>0</v>
          </cell>
        </row>
        <row r="147">
          <cell r="E147">
            <v>41053</v>
          </cell>
          <cell r="F147">
            <v>0</v>
          </cell>
        </row>
        <row r="148">
          <cell r="E148">
            <v>41054</v>
          </cell>
          <cell r="F148">
            <v>0</v>
          </cell>
        </row>
        <row r="149">
          <cell r="E149">
            <v>41055</v>
          </cell>
          <cell r="F149">
            <v>0</v>
          </cell>
        </row>
        <row r="150">
          <cell r="E150">
            <v>41056</v>
          </cell>
          <cell r="F150">
            <v>0</v>
          </cell>
        </row>
        <row r="151">
          <cell r="E151">
            <v>41057</v>
          </cell>
          <cell r="F151">
            <v>0</v>
          </cell>
        </row>
        <row r="152">
          <cell r="E152">
            <v>41058</v>
          </cell>
          <cell r="F152">
            <v>0</v>
          </cell>
        </row>
        <row r="153">
          <cell r="E153">
            <v>41059</v>
          </cell>
          <cell r="F153">
            <v>0</v>
          </cell>
        </row>
        <row r="154">
          <cell r="E154">
            <v>41060</v>
          </cell>
          <cell r="F154">
            <v>0</v>
          </cell>
        </row>
        <row r="155">
          <cell r="E155">
            <v>41061</v>
          </cell>
          <cell r="F155">
            <v>0</v>
          </cell>
        </row>
        <row r="156">
          <cell r="E156">
            <v>41062</v>
          </cell>
          <cell r="F156">
            <v>0</v>
          </cell>
        </row>
        <row r="157">
          <cell r="E157">
            <v>41063</v>
          </cell>
          <cell r="F157">
            <v>0</v>
          </cell>
        </row>
        <row r="158">
          <cell r="E158">
            <v>41064</v>
          </cell>
          <cell r="F158">
            <v>0</v>
          </cell>
        </row>
        <row r="159">
          <cell r="E159">
            <v>41065</v>
          </cell>
          <cell r="F159">
            <v>0</v>
          </cell>
        </row>
        <row r="160">
          <cell r="E160">
            <v>41066</v>
          </cell>
          <cell r="F160">
            <v>0</v>
          </cell>
        </row>
        <row r="161">
          <cell r="E161">
            <v>41067</v>
          </cell>
          <cell r="F161">
            <v>0</v>
          </cell>
        </row>
        <row r="162">
          <cell r="E162">
            <v>41068</v>
          </cell>
          <cell r="F162">
            <v>0</v>
          </cell>
        </row>
        <row r="163">
          <cell r="E163">
            <v>41069</v>
          </cell>
          <cell r="F163">
            <v>0</v>
          </cell>
        </row>
        <row r="164">
          <cell r="E164">
            <v>41070</v>
          </cell>
          <cell r="F164">
            <v>0</v>
          </cell>
        </row>
        <row r="165">
          <cell r="E165">
            <v>41071</v>
          </cell>
          <cell r="F165">
            <v>1500071.2</v>
          </cell>
        </row>
        <row r="166">
          <cell r="E166">
            <v>41072</v>
          </cell>
          <cell r="F166">
            <v>0</v>
          </cell>
        </row>
        <row r="167">
          <cell r="E167">
            <v>41073</v>
          </cell>
          <cell r="F167">
            <v>1499151.2000000002</v>
          </cell>
        </row>
        <row r="168">
          <cell r="E168">
            <v>41074</v>
          </cell>
          <cell r="F168">
            <v>0</v>
          </cell>
        </row>
        <row r="169">
          <cell r="E169">
            <v>41075</v>
          </cell>
          <cell r="F169">
            <v>0</v>
          </cell>
        </row>
        <row r="170">
          <cell r="E170">
            <v>41076</v>
          </cell>
          <cell r="F170">
            <v>0</v>
          </cell>
        </row>
        <row r="171">
          <cell r="E171">
            <v>41077</v>
          </cell>
          <cell r="F171">
            <v>0</v>
          </cell>
        </row>
        <row r="172">
          <cell r="E172">
            <v>41078</v>
          </cell>
          <cell r="F172">
            <v>0</v>
          </cell>
        </row>
        <row r="173">
          <cell r="E173">
            <v>41079</v>
          </cell>
          <cell r="F173">
            <v>0</v>
          </cell>
        </row>
        <row r="174">
          <cell r="E174">
            <v>41080</v>
          </cell>
          <cell r="F174">
            <v>0</v>
          </cell>
        </row>
        <row r="175">
          <cell r="E175">
            <v>41081</v>
          </cell>
          <cell r="F175">
            <v>0</v>
          </cell>
        </row>
        <row r="176">
          <cell r="E176">
            <v>41082</v>
          </cell>
          <cell r="F176">
            <v>0</v>
          </cell>
        </row>
        <row r="177">
          <cell r="E177">
            <v>41083</v>
          </cell>
          <cell r="F177">
            <v>0</v>
          </cell>
        </row>
        <row r="178">
          <cell r="E178">
            <v>41084</v>
          </cell>
          <cell r="F178">
            <v>0</v>
          </cell>
        </row>
        <row r="179">
          <cell r="E179">
            <v>41085</v>
          </cell>
          <cell r="F179">
            <v>0</v>
          </cell>
        </row>
        <row r="180">
          <cell r="E180">
            <v>41086</v>
          </cell>
          <cell r="F180">
            <v>0</v>
          </cell>
        </row>
        <row r="181">
          <cell r="E181">
            <v>41087</v>
          </cell>
          <cell r="F181">
            <v>0</v>
          </cell>
        </row>
        <row r="182">
          <cell r="E182">
            <v>41088</v>
          </cell>
          <cell r="F182">
            <v>0</v>
          </cell>
        </row>
        <row r="183">
          <cell r="E183">
            <v>41089</v>
          </cell>
          <cell r="F183">
            <v>0</v>
          </cell>
        </row>
        <row r="184">
          <cell r="E184">
            <v>41090</v>
          </cell>
          <cell r="F184">
            <v>0</v>
          </cell>
        </row>
        <row r="185">
          <cell r="E185">
            <v>41091</v>
          </cell>
          <cell r="F185">
            <v>0</v>
          </cell>
        </row>
        <row r="186">
          <cell r="E186">
            <v>41092</v>
          </cell>
          <cell r="F186">
            <v>0</v>
          </cell>
        </row>
        <row r="187">
          <cell r="E187">
            <v>41093</v>
          </cell>
          <cell r="F187">
            <v>0</v>
          </cell>
        </row>
        <row r="188">
          <cell r="E188">
            <v>41094</v>
          </cell>
          <cell r="F188">
            <v>0</v>
          </cell>
        </row>
        <row r="189">
          <cell r="E189">
            <v>41095</v>
          </cell>
          <cell r="F189">
            <v>0</v>
          </cell>
        </row>
        <row r="190">
          <cell r="E190">
            <v>41096</v>
          </cell>
          <cell r="F190">
            <v>0</v>
          </cell>
        </row>
        <row r="191">
          <cell r="E191">
            <v>41097</v>
          </cell>
          <cell r="F191">
            <v>0</v>
          </cell>
        </row>
        <row r="192">
          <cell r="E192">
            <v>41098</v>
          </cell>
          <cell r="F192">
            <v>0</v>
          </cell>
        </row>
        <row r="193">
          <cell r="E193">
            <v>41099</v>
          </cell>
          <cell r="F193">
            <v>0</v>
          </cell>
        </row>
        <row r="194">
          <cell r="E194">
            <v>41100</v>
          </cell>
          <cell r="F194">
            <v>0</v>
          </cell>
        </row>
        <row r="195">
          <cell r="E195">
            <v>41101</v>
          </cell>
          <cell r="F195">
            <v>0</v>
          </cell>
        </row>
        <row r="196">
          <cell r="E196">
            <v>41102</v>
          </cell>
          <cell r="F196">
            <v>0</v>
          </cell>
        </row>
        <row r="197">
          <cell r="E197">
            <v>41103</v>
          </cell>
          <cell r="F197">
            <v>0</v>
          </cell>
        </row>
        <row r="198">
          <cell r="E198">
            <v>41104</v>
          </cell>
          <cell r="F198">
            <v>0</v>
          </cell>
        </row>
        <row r="199">
          <cell r="E199">
            <v>41105</v>
          </cell>
          <cell r="F199">
            <v>0</v>
          </cell>
        </row>
        <row r="200">
          <cell r="E200">
            <v>41106</v>
          </cell>
          <cell r="F200">
            <v>0</v>
          </cell>
        </row>
        <row r="201">
          <cell r="E201">
            <v>41107</v>
          </cell>
          <cell r="F201">
            <v>0</v>
          </cell>
        </row>
        <row r="202">
          <cell r="E202">
            <v>41108</v>
          </cell>
          <cell r="F202">
            <v>0</v>
          </cell>
        </row>
        <row r="203">
          <cell r="E203">
            <v>41109</v>
          </cell>
          <cell r="F203">
            <v>0</v>
          </cell>
        </row>
        <row r="204">
          <cell r="E204">
            <v>41110</v>
          </cell>
          <cell r="F204">
            <v>0</v>
          </cell>
        </row>
        <row r="205">
          <cell r="E205">
            <v>41111</v>
          </cell>
          <cell r="F205">
            <v>0</v>
          </cell>
        </row>
        <row r="206">
          <cell r="E206">
            <v>41112</v>
          </cell>
          <cell r="F206">
            <v>0</v>
          </cell>
        </row>
        <row r="207">
          <cell r="E207">
            <v>41113</v>
          </cell>
          <cell r="F207">
            <v>0</v>
          </cell>
        </row>
        <row r="208">
          <cell r="E208">
            <v>41114</v>
          </cell>
          <cell r="F208">
            <v>0</v>
          </cell>
        </row>
        <row r="209">
          <cell r="E209">
            <v>41115</v>
          </cell>
          <cell r="F209">
            <v>0</v>
          </cell>
        </row>
        <row r="210">
          <cell r="E210">
            <v>41116</v>
          </cell>
          <cell r="F210">
            <v>0</v>
          </cell>
        </row>
        <row r="211">
          <cell r="E211">
            <v>41117</v>
          </cell>
          <cell r="F211">
            <v>0</v>
          </cell>
        </row>
        <row r="212">
          <cell r="E212">
            <v>41118</v>
          </cell>
          <cell r="F212">
            <v>0</v>
          </cell>
        </row>
        <row r="213">
          <cell r="E213">
            <v>41119</v>
          </cell>
          <cell r="F213">
            <v>0</v>
          </cell>
        </row>
        <row r="214">
          <cell r="E214">
            <v>41120</v>
          </cell>
          <cell r="F214">
            <v>0</v>
          </cell>
        </row>
        <row r="215">
          <cell r="E215">
            <v>41121</v>
          </cell>
          <cell r="F215">
            <v>0</v>
          </cell>
        </row>
        <row r="216">
          <cell r="E216">
            <v>41122</v>
          </cell>
          <cell r="F216">
            <v>0</v>
          </cell>
        </row>
        <row r="217">
          <cell r="E217">
            <v>41123</v>
          </cell>
          <cell r="F217">
            <v>0</v>
          </cell>
        </row>
        <row r="218">
          <cell r="E218">
            <v>41124</v>
          </cell>
          <cell r="F218">
            <v>0</v>
          </cell>
        </row>
        <row r="219">
          <cell r="E219">
            <v>41125</v>
          </cell>
          <cell r="F219">
            <v>0</v>
          </cell>
        </row>
        <row r="220">
          <cell r="E220">
            <v>41126</v>
          </cell>
          <cell r="F220">
            <v>0</v>
          </cell>
        </row>
        <row r="221">
          <cell r="E221">
            <v>41127</v>
          </cell>
          <cell r="F221">
            <v>0</v>
          </cell>
        </row>
        <row r="222">
          <cell r="E222">
            <v>41128</v>
          </cell>
          <cell r="F222">
            <v>0</v>
          </cell>
        </row>
        <row r="223">
          <cell r="E223">
            <v>41129</v>
          </cell>
          <cell r="F223">
            <v>0</v>
          </cell>
        </row>
        <row r="224">
          <cell r="E224">
            <v>41130</v>
          </cell>
          <cell r="F224">
            <v>0</v>
          </cell>
        </row>
        <row r="225">
          <cell r="E225">
            <v>41131</v>
          </cell>
          <cell r="F225">
            <v>0</v>
          </cell>
        </row>
        <row r="226">
          <cell r="E226">
            <v>41132</v>
          </cell>
          <cell r="F226">
            <v>0</v>
          </cell>
        </row>
        <row r="227">
          <cell r="E227">
            <v>41133</v>
          </cell>
          <cell r="F227">
            <v>0</v>
          </cell>
        </row>
        <row r="228">
          <cell r="E228">
            <v>41134</v>
          </cell>
          <cell r="F228">
            <v>0</v>
          </cell>
        </row>
        <row r="229">
          <cell r="E229">
            <v>41135</v>
          </cell>
          <cell r="F229">
            <v>0</v>
          </cell>
        </row>
        <row r="230">
          <cell r="E230">
            <v>41136</v>
          </cell>
          <cell r="F230">
            <v>0</v>
          </cell>
        </row>
        <row r="231">
          <cell r="E231">
            <v>41137</v>
          </cell>
          <cell r="F231">
            <v>0</v>
          </cell>
        </row>
        <row r="232">
          <cell r="E232">
            <v>41138</v>
          </cell>
          <cell r="F232">
            <v>0</v>
          </cell>
        </row>
        <row r="233">
          <cell r="E233">
            <v>41139</v>
          </cell>
          <cell r="F233">
            <v>0</v>
          </cell>
        </row>
        <row r="234">
          <cell r="E234">
            <v>41140</v>
          </cell>
          <cell r="F234">
            <v>0</v>
          </cell>
        </row>
        <row r="235">
          <cell r="E235">
            <v>41141</v>
          </cell>
          <cell r="F235">
            <v>0</v>
          </cell>
        </row>
        <row r="236">
          <cell r="E236">
            <v>41142</v>
          </cell>
          <cell r="F236">
            <v>0</v>
          </cell>
        </row>
        <row r="237">
          <cell r="E237">
            <v>41143</v>
          </cell>
          <cell r="F237">
            <v>0</v>
          </cell>
        </row>
        <row r="238">
          <cell r="E238">
            <v>41144</v>
          </cell>
          <cell r="F238">
            <v>0</v>
          </cell>
        </row>
        <row r="239">
          <cell r="E239">
            <v>41145</v>
          </cell>
          <cell r="F239">
            <v>0</v>
          </cell>
        </row>
        <row r="240">
          <cell r="E240">
            <v>41146</v>
          </cell>
          <cell r="F240">
            <v>0</v>
          </cell>
        </row>
        <row r="241">
          <cell r="E241">
            <v>41147</v>
          </cell>
          <cell r="F241">
            <v>0</v>
          </cell>
        </row>
        <row r="242">
          <cell r="E242">
            <v>41148</v>
          </cell>
          <cell r="F242">
            <v>0</v>
          </cell>
        </row>
        <row r="243">
          <cell r="E243">
            <v>41149</v>
          </cell>
          <cell r="F243">
            <v>0</v>
          </cell>
        </row>
        <row r="244">
          <cell r="E244">
            <v>41150</v>
          </cell>
          <cell r="F244">
            <v>0</v>
          </cell>
        </row>
        <row r="245">
          <cell r="E245">
            <v>41151</v>
          </cell>
          <cell r="F245">
            <v>0</v>
          </cell>
        </row>
        <row r="246">
          <cell r="E246">
            <v>41152</v>
          </cell>
          <cell r="F246">
            <v>0</v>
          </cell>
        </row>
        <row r="247">
          <cell r="E247">
            <v>41153</v>
          </cell>
          <cell r="F247">
            <v>0</v>
          </cell>
        </row>
        <row r="248">
          <cell r="E248">
            <v>41154</v>
          </cell>
          <cell r="F248">
            <v>0</v>
          </cell>
        </row>
        <row r="249">
          <cell r="E249">
            <v>41155</v>
          </cell>
          <cell r="F249">
            <v>0</v>
          </cell>
        </row>
        <row r="250">
          <cell r="E250">
            <v>41156</v>
          </cell>
          <cell r="F250">
            <v>0</v>
          </cell>
        </row>
        <row r="251">
          <cell r="E251">
            <v>41157</v>
          </cell>
          <cell r="F251">
            <v>0</v>
          </cell>
        </row>
        <row r="252">
          <cell r="E252">
            <v>41158</v>
          </cell>
          <cell r="F252">
            <v>0</v>
          </cell>
        </row>
        <row r="253">
          <cell r="E253">
            <v>41159</v>
          </cell>
          <cell r="F253">
            <v>0</v>
          </cell>
        </row>
        <row r="254">
          <cell r="E254">
            <v>41160</v>
          </cell>
          <cell r="F254">
            <v>0</v>
          </cell>
        </row>
        <row r="255">
          <cell r="E255">
            <v>41161</v>
          </cell>
          <cell r="F255">
            <v>0</v>
          </cell>
        </row>
        <row r="256">
          <cell r="E256">
            <v>41162</v>
          </cell>
          <cell r="F256">
            <v>0</v>
          </cell>
        </row>
        <row r="257">
          <cell r="E257">
            <v>41163</v>
          </cell>
          <cell r="F257">
            <v>0</v>
          </cell>
        </row>
        <row r="258">
          <cell r="E258">
            <v>41164</v>
          </cell>
          <cell r="F258">
            <v>0</v>
          </cell>
        </row>
        <row r="259">
          <cell r="E259">
            <v>41165</v>
          </cell>
          <cell r="F259">
            <v>0</v>
          </cell>
        </row>
        <row r="260">
          <cell r="E260">
            <v>41166</v>
          </cell>
          <cell r="F260">
            <v>0</v>
          </cell>
        </row>
        <row r="261">
          <cell r="E261">
            <v>41167</v>
          </cell>
          <cell r="F261">
            <v>0</v>
          </cell>
        </row>
        <row r="262">
          <cell r="E262">
            <v>41168</v>
          </cell>
          <cell r="F262">
            <v>0</v>
          </cell>
        </row>
        <row r="263">
          <cell r="E263">
            <v>41169</v>
          </cell>
          <cell r="F263">
            <v>0</v>
          </cell>
        </row>
        <row r="264">
          <cell r="E264">
            <v>41170</v>
          </cell>
          <cell r="F264">
            <v>0</v>
          </cell>
        </row>
        <row r="265">
          <cell r="E265">
            <v>41171</v>
          </cell>
          <cell r="F265">
            <v>0</v>
          </cell>
        </row>
        <row r="266">
          <cell r="E266">
            <v>41172</v>
          </cell>
          <cell r="F266">
            <v>0</v>
          </cell>
        </row>
        <row r="267">
          <cell r="E267">
            <v>41173</v>
          </cell>
          <cell r="F267">
            <v>0</v>
          </cell>
        </row>
        <row r="268">
          <cell r="E268">
            <v>41174</v>
          </cell>
          <cell r="F268">
            <v>0</v>
          </cell>
        </row>
        <row r="269">
          <cell r="E269">
            <v>41175</v>
          </cell>
          <cell r="F269">
            <v>0</v>
          </cell>
        </row>
        <row r="270">
          <cell r="E270">
            <v>41176</v>
          </cell>
          <cell r="F270">
            <v>0</v>
          </cell>
        </row>
        <row r="271">
          <cell r="E271">
            <v>41177</v>
          </cell>
          <cell r="F271">
            <v>0</v>
          </cell>
        </row>
        <row r="272">
          <cell r="E272">
            <v>41178</v>
          </cell>
          <cell r="F272">
            <v>0</v>
          </cell>
        </row>
        <row r="273">
          <cell r="E273">
            <v>41179</v>
          </cell>
          <cell r="F273">
            <v>0</v>
          </cell>
        </row>
        <row r="274">
          <cell r="E274">
            <v>41180</v>
          </cell>
          <cell r="F274">
            <v>0</v>
          </cell>
        </row>
        <row r="275">
          <cell r="E275">
            <v>41181</v>
          </cell>
          <cell r="F275">
            <v>0</v>
          </cell>
        </row>
        <row r="276">
          <cell r="E276">
            <v>41182</v>
          </cell>
          <cell r="F276">
            <v>0</v>
          </cell>
        </row>
        <row r="277">
          <cell r="E277">
            <v>41183</v>
          </cell>
          <cell r="F277">
            <v>0</v>
          </cell>
        </row>
        <row r="278">
          <cell r="E278">
            <v>41184</v>
          </cell>
          <cell r="F278">
            <v>0</v>
          </cell>
        </row>
        <row r="279">
          <cell r="E279">
            <v>41185</v>
          </cell>
          <cell r="F279">
            <v>0</v>
          </cell>
        </row>
        <row r="280">
          <cell r="E280">
            <v>41186</v>
          </cell>
          <cell r="F280">
            <v>0</v>
          </cell>
        </row>
        <row r="281">
          <cell r="E281">
            <v>41187</v>
          </cell>
          <cell r="F281">
            <v>0</v>
          </cell>
        </row>
        <row r="282">
          <cell r="E282">
            <v>41188</v>
          </cell>
          <cell r="F282">
            <v>0</v>
          </cell>
        </row>
        <row r="283">
          <cell r="E283">
            <v>41189</v>
          </cell>
          <cell r="F283">
            <v>0</v>
          </cell>
        </row>
        <row r="284">
          <cell r="E284">
            <v>41190</v>
          </cell>
          <cell r="F284">
            <v>0</v>
          </cell>
        </row>
        <row r="285">
          <cell r="E285">
            <v>41191</v>
          </cell>
          <cell r="F285">
            <v>0</v>
          </cell>
        </row>
        <row r="286">
          <cell r="E286">
            <v>41192</v>
          </cell>
          <cell r="F286">
            <v>0</v>
          </cell>
        </row>
        <row r="287">
          <cell r="E287">
            <v>41193</v>
          </cell>
          <cell r="F287">
            <v>0</v>
          </cell>
        </row>
        <row r="288">
          <cell r="E288">
            <v>41194</v>
          </cell>
          <cell r="F288">
            <v>0</v>
          </cell>
        </row>
        <row r="289">
          <cell r="E289">
            <v>41195</v>
          </cell>
          <cell r="F289">
            <v>0</v>
          </cell>
        </row>
        <row r="290">
          <cell r="E290">
            <v>41196</v>
          </cell>
          <cell r="F290">
            <v>0</v>
          </cell>
        </row>
        <row r="291">
          <cell r="E291">
            <v>41197</v>
          </cell>
          <cell r="F291">
            <v>0</v>
          </cell>
        </row>
        <row r="292">
          <cell r="E292">
            <v>41198</v>
          </cell>
          <cell r="F292">
            <v>0</v>
          </cell>
        </row>
        <row r="293">
          <cell r="E293">
            <v>41199</v>
          </cell>
          <cell r="F293">
            <v>0</v>
          </cell>
        </row>
        <row r="294">
          <cell r="E294">
            <v>41200</v>
          </cell>
          <cell r="F294">
            <v>0</v>
          </cell>
        </row>
        <row r="295">
          <cell r="E295">
            <v>41201</v>
          </cell>
          <cell r="F295">
            <v>0</v>
          </cell>
        </row>
        <row r="296">
          <cell r="E296">
            <v>41202</v>
          </cell>
          <cell r="F296">
            <v>0</v>
          </cell>
        </row>
        <row r="297">
          <cell r="E297">
            <v>41203</v>
          </cell>
          <cell r="F297">
            <v>0</v>
          </cell>
        </row>
        <row r="298">
          <cell r="E298">
            <v>41204</v>
          </cell>
          <cell r="F298">
            <v>0</v>
          </cell>
        </row>
        <row r="299">
          <cell r="E299">
            <v>41205</v>
          </cell>
          <cell r="F299">
            <v>0</v>
          </cell>
        </row>
        <row r="300">
          <cell r="E300">
            <v>41206</v>
          </cell>
          <cell r="F300">
            <v>0</v>
          </cell>
        </row>
        <row r="301">
          <cell r="E301">
            <v>41207</v>
          </cell>
          <cell r="F301">
            <v>0</v>
          </cell>
        </row>
        <row r="302">
          <cell r="E302">
            <v>41208</v>
          </cell>
          <cell r="F302">
            <v>0</v>
          </cell>
        </row>
        <row r="303">
          <cell r="E303">
            <v>41209</v>
          </cell>
          <cell r="F303">
            <v>0</v>
          </cell>
        </row>
        <row r="304">
          <cell r="E304">
            <v>41210</v>
          </cell>
          <cell r="F304">
            <v>0</v>
          </cell>
        </row>
        <row r="305">
          <cell r="E305">
            <v>41211</v>
          </cell>
          <cell r="F305">
            <v>0</v>
          </cell>
        </row>
        <row r="306">
          <cell r="E306">
            <v>41212</v>
          </cell>
          <cell r="F306">
            <v>0</v>
          </cell>
        </row>
        <row r="307">
          <cell r="E307">
            <v>41213</v>
          </cell>
          <cell r="F307">
            <v>0</v>
          </cell>
        </row>
        <row r="308">
          <cell r="E308">
            <v>41214</v>
          </cell>
          <cell r="F308">
            <v>0</v>
          </cell>
        </row>
        <row r="309">
          <cell r="E309">
            <v>41215</v>
          </cell>
          <cell r="F309">
            <v>0</v>
          </cell>
        </row>
        <row r="310">
          <cell r="E310">
            <v>41216</v>
          </cell>
          <cell r="F310">
            <v>0</v>
          </cell>
        </row>
        <row r="311">
          <cell r="E311">
            <v>41217</v>
          </cell>
          <cell r="F311">
            <v>0</v>
          </cell>
        </row>
        <row r="312">
          <cell r="E312">
            <v>41218</v>
          </cell>
          <cell r="F312">
            <v>0</v>
          </cell>
        </row>
        <row r="313">
          <cell r="E313">
            <v>41219</v>
          </cell>
          <cell r="F313">
            <v>0</v>
          </cell>
        </row>
        <row r="314">
          <cell r="E314">
            <v>41220</v>
          </cell>
          <cell r="F314">
            <v>0</v>
          </cell>
        </row>
        <row r="315">
          <cell r="E315">
            <v>41221</v>
          </cell>
          <cell r="F315">
            <v>0</v>
          </cell>
        </row>
        <row r="316">
          <cell r="E316">
            <v>41222</v>
          </cell>
          <cell r="F316">
            <v>0</v>
          </cell>
        </row>
        <row r="317">
          <cell r="E317">
            <v>41223</v>
          </cell>
          <cell r="F317">
            <v>0</v>
          </cell>
        </row>
        <row r="318">
          <cell r="E318">
            <v>41224</v>
          </cell>
          <cell r="F318">
            <v>0</v>
          </cell>
        </row>
        <row r="319">
          <cell r="E319">
            <v>41225</v>
          </cell>
          <cell r="F319">
            <v>0</v>
          </cell>
        </row>
        <row r="320">
          <cell r="E320">
            <v>41226</v>
          </cell>
          <cell r="F320">
            <v>0</v>
          </cell>
        </row>
        <row r="321">
          <cell r="E321">
            <v>41227</v>
          </cell>
          <cell r="F321">
            <v>0</v>
          </cell>
        </row>
        <row r="322">
          <cell r="E322">
            <v>41228</v>
          </cell>
          <cell r="F322">
            <v>0</v>
          </cell>
        </row>
        <row r="323">
          <cell r="E323">
            <v>41229</v>
          </cell>
          <cell r="F323">
            <v>0</v>
          </cell>
        </row>
        <row r="324">
          <cell r="E324">
            <v>41230</v>
          </cell>
          <cell r="F324">
            <v>0</v>
          </cell>
        </row>
        <row r="325">
          <cell r="E325">
            <v>41231</v>
          </cell>
          <cell r="F325">
            <v>0</v>
          </cell>
        </row>
        <row r="326">
          <cell r="E326">
            <v>41232</v>
          </cell>
          <cell r="F326">
            <v>0</v>
          </cell>
        </row>
        <row r="327">
          <cell r="E327">
            <v>41233</v>
          </cell>
          <cell r="F327">
            <v>0</v>
          </cell>
        </row>
        <row r="328">
          <cell r="E328">
            <v>41234</v>
          </cell>
          <cell r="F328">
            <v>0</v>
          </cell>
        </row>
        <row r="329">
          <cell r="E329">
            <v>41235</v>
          </cell>
          <cell r="F329">
            <v>0</v>
          </cell>
        </row>
        <row r="330">
          <cell r="E330">
            <v>41236</v>
          </cell>
          <cell r="F330">
            <v>0</v>
          </cell>
        </row>
        <row r="331">
          <cell r="E331">
            <v>41237</v>
          </cell>
          <cell r="F331">
            <v>0</v>
          </cell>
        </row>
        <row r="332">
          <cell r="E332">
            <v>41238</v>
          </cell>
          <cell r="F332">
            <v>0</v>
          </cell>
        </row>
        <row r="333">
          <cell r="E333">
            <v>41239</v>
          </cell>
          <cell r="F333">
            <v>0</v>
          </cell>
        </row>
        <row r="334">
          <cell r="E334">
            <v>41240</v>
          </cell>
          <cell r="F334">
            <v>0</v>
          </cell>
        </row>
        <row r="335">
          <cell r="E335">
            <v>41241</v>
          </cell>
          <cell r="F335">
            <v>0</v>
          </cell>
        </row>
        <row r="336">
          <cell r="E336">
            <v>41242</v>
          </cell>
          <cell r="F336">
            <v>0</v>
          </cell>
        </row>
        <row r="337">
          <cell r="E337">
            <v>41243</v>
          </cell>
          <cell r="F337">
            <v>0</v>
          </cell>
        </row>
        <row r="338">
          <cell r="E338">
            <v>41244</v>
          </cell>
          <cell r="F338">
            <v>0</v>
          </cell>
        </row>
        <row r="339">
          <cell r="E339">
            <v>41245</v>
          </cell>
          <cell r="F339">
            <v>0</v>
          </cell>
        </row>
        <row r="340">
          <cell r="E340">
            <v>41246</v>
          </cell>
          <cell r="F340">
            <v>0</v>
          </cell>
        </row>
        <row r="341">
          <cell r="E341">
            <v>41247</v>
          </cell>
          <cell r="F341">
            <v>0</v>
          </cell>
        </row>
        <row r="342">
          <cell r="E342">
            <v>41248</v>
          </cell>
          <cell r="F342">
            <v>0</v>
          </cell>
        </row>
        <row r="343">
          <cell r="E343">
            <v>41249</v>
          </cell>
          <cell r="F343">
            <v>0</v>
          </cell>
        </row>
        <row r="344">
          <cell r="E344">
            <v>41250</v>
          </cell>
          <cell r="F344">
            <v>0</v>
          </cell>
        </row>
        <row r="345">
          <cell r="E345">
            <v>41251</v>
          </cell>
          <cell r="F345">
            <v>0</v>
          </cell>
        </row>
        <row r="346">
          <cell r="E346">
            <v>41252</v>
          </cell>
          <cell r="F346">
            <v>0</v>
          </cell>
        </row>
        <row r="347">
          <cell r="E347">
            <v>41253</v>
          </cell>
          <cell r="F347">
            <v>0</v>
          </cell>
        </row>
        <row r="348">
          <cell r="E348">
            <v>41254</v>
          </cell>
          <cell r="F348">
            <v>0</v>
          </cell>
        </row>
        <row r="349">
          <cell r="E349">
            <v>41255</v>
          </cell>
          <cell r="F349">
            <v>0</v>
          </cell>
        </row>
        <row r="350">
          <cell r="E350">
            <v>41256</v>
          </cell>
          <cell r="F350">
            <v>0</v>
          </cell>
        </row>
        <row r="351">
          <cell r="E351">
            <v>41257</v>
          </cell>
          <cell r="F351">
            <v>0</v>
          </cell>
        </row>
        <row r="352">
          <cell r="E352">
            <v>41258</v>
          </cell>
          <cell r="F352">
            <v>0</v>
          </cell>
        </row>
        <row r="353">
          <cell r="E353">
            <v>41259</v>
          </cell>
          <cell r="F353">
            <v>0</v>
          </cell>
        </row>
        <row r="354">
          <cell r="E354">
            <v>41260</v>
          </cell>
          <cell r="F354">
            <v>0</v>
          </cell>
        </row>
        <row r="355">
          <cell r="E355">
            <v>41261</v>
          </cell>
          <cell r="F355">
            <v>0</v>
          </cell>
        </row>
        <row r="356">
          <cell r="E356">
            <v>41262</v>
          </cell>
          <cell r="F356">
            <v>0</v>
          </cell>
        </row>
        <row r="357">
          <cell r="E357">
            <v>41263</v>
          </cell>
          <cell r="F357">
            <v>0</v>
          </cell>
        </row>
        <row r="358">
          <cell r="E358">
            <v>41264</v>
          </cell>
          <cell r="F358">
            <v>0</v>
          </cell>
        </row>
        <row r="359">
          <cell r="E359">
            <v>41265</v>
          </cell>
          <cell r="F359">
            <v>0</v>
          </cell>
        </row>
        <row r="360">
          <cell r="E360">
            <v>41266</v>
          </cell>
          <cell r="F360">
            <v>0</v>
          </cell>
        </row>
        <row r="361">
          <cell r="E361">
            <v>41267</v>
          </cell>
          <cell r="F361">
            <v>0</v>
          </cell>
        </row>
        <row r="362">
          <cell r="E362">
            <v>41268</v>
          </cell>
          <cell r="F362">
            <v>0</v>
          </cell>
        </row>
        <row r="363">
          <cell r="E363">
            <v>41269</v>
          </cell>
          <cell r="F363">
            <v>0</v>
          </cell>
        </row>
        <row r="364">
          <cell r="E364">
            <v>41270</v>
          </cell>
          <cell r="F364">
            <v>0</v>
          </cell>
        </row>
        <row r="365">
          <cell r="E365">
            <v>41271</v>
          </cell>
          <cell r="F365">
            <v>0</v>
          </cell>
        </row>
        <row r="366">
          <cell r="E366">
            <v>41272</v>
          </cell>
          <cell r="F366">
            <v>0</v>
          </cell>
        </row>
        <row r="367">
          <cell r="E367">
            <v>41273</v>
          </cell>
          <cell r="F367">
            <v>0</v>
          </cell>
        </row>
        <row r="368">
          <cell r="E368">
            <v>41274</v>
          </cell>
          <cell r="F368">
            <v>0</v>
          </cell>
        </row>
        <row r="369">
          <cell r="E369">
            <v>41275</v>
          </cell>
          <cell r="F369">
            <v>0</v>
          </cell>
        </row>
        <row r="370">
          <cell r="E370">
            <v>41276</v>
          </cell>
          <cell r="F370">
            <v>0</v>
          </cell>
        </row>
        <row r="371">
          <cell r="E371">
            <v>41277</v>
          </cell>
          <cell r="F371">
            <v>0</v>
          </cell>
        </row>
        <row r="372">
          <cell r="E372">
            <v>41278</v>
          </cell>
          <cell r="F372">
            <v>0</v>
          </cell>
        </row>
        <row r="373">
          <cell r="E373">
            <v>41279</v>
          </cell>
          <cell r="F373">
            <v>0</v>
          </cell>
        </row>
        <row r="374">
          <cell r="E374">
            <v>41280</v>
          </cell>
          <cell r="F374">
            <v>0</v>
          </cell>
        </row>
        <row r="375">
          <cell r="E375">
            <v>41281</v>
          </cell>
          <cell r="F375">
            <v>0</v>
          </cell>
        </row>
        <row r="376">
          <cell r="E376">
            <v>41282</v>
          </cell>
          <cell r="F376">
            <v>0</v>
          </cell>
        </row>
        <row r="377">
          <cell r="E377">
            <v>41283</v>
          </cell>
          <cell r="F377">
            <v>0</v>
          </cell>
        </row>
        <row r="378">
          <cell r="E378">
            <v>41284</v>
          </cell>
          <cell r="F378">
            <v>0</v>
          </cell>
        </row>
        <row r="379">
          <cell r="E379">
            <v>41285</v>
          </cell>
          <cell r="F379">
            <v>0</v>
          </cell>
        </row>
        <row r="380">
          <cell r="E380">
            <v>41286</v>
          </cell>
          <cell r="F380">
            <v>0</v>
          </cell>
        </row>
        <row r="381">
          <cell r="E381">
            <v>41287</v>
          </cell>
          <cell r="F381">
            <v>0</v>
          </cell>
        </row>
        <row r="382">
          <cell r="E382">
            <v>41288</v>
          </cell>
          <cell r="F382">
            <v>0</v>
          </cell>
        </row>
        <row r="383">
          <cell r="E383">
            <v>41289</v>
          </cell>
          <cell r="F383">
            <v>0</v>
          </cell>
        </row>
        <row r="384">
          <cell r="E384">
            <v>41290</v>
          </cell>
          <cell r="F384">
            <v>0</v>
          </cell>
        </row>
        <row r="385">
          <cell r="E385">
            <v>41291</v>
          </cell>
          <cell r="F385">
            <v>0</v>
          </cell>
        </row>
        <row r="386">
          <cell r="E386">
            <v>41292</v>
          </cell>
          <cell r="F386">
            <v>0</v>
          </cell>
        </row>
        <row r="387">
          <cell r="E387">
            <v>41293</v>
          </cell>
          <cell r="F387">
            <v>0</v>
          </cell>
        </row>
        <row r="388">
          <cell r="E388">
            <v>41294</v>
          </cell>
          <cell r="F388">
            <v>0</v>
          </cell>
        </row>
        <row r="389">
          <cell r="E389">
            <v>41295</v>
          </cell>
          <cell r="F389">
            <v>0</v>
          </cell>
        </row>
        <row r="390">
          <cell r="E390">
            <v>41296</v>
          </cell>
          <cell r="F390">
            <v>0</v>
          </cell>
        </row>
        <row r="391">
          <cell r="E391">
            <v>41297</v>
          </cell>
          <cell r="F391">
            <v>0</v>
          </cell>
        </row>
        <row r="392">
          <cell r="E392">
            <v>41298</v>
          </cell>
          <cell r="F392">
            <v>0</v>
          </cell>
        </row>
        <row r="393">
          <cell r="E393">
            <v>41299</v>
          </cell>
          <cell r="F393">
            <v>0</v>
          </cell>
        </row>
        <row r="394">
          <cell r="E394">
            <v>41300</v>
          </cell>
          <cell r="F394">
            <v>0</v>
          </cell>
        </row>
        <row r="395">
          <cell r="E395">
            <v>41301</v>
          </cell>
          <cell r="F395">
            <v>0</v>
          </cell>
        </row>
        <row r="396">
          <cell r="E396">
            <v>41302</v>
          </cell>
          <cell r="F396">
            <v>40000</v>
          </cell>
        </row>
        <row r="397">
          <cell r="E397">
            <v>41303</v>
          </cell>
          <cell r="F397">
            <v>96000</v>
          </cell>
        </row>
        <row r="398">
          <cell r="E398">
            <v>41304</v>
          </cell>
          <cell r="F398">
            <v>80000</v>
          </cell>
        </row>
        <row r="399">
          <cell r="E399">
            <v>41305</v>
          </cell>
          <cell r="F399">
            <v>120000</v>
          </cell>
        </row>
        <row r="400">
          <cell r="E400">
            <v>41306</v>
          </cell>
          <cell r="F400">
            <v>128000</v>
          </cell>
        </row>
        <row r="401">
          <cell r="E401">
            <v>41307</v>
          </cell>
          <cell r="F401">
            <v>0</v>
          </cell>
        </row>
        <row r="402">
          <cell r="E402">
            <v>41308</v>
          </cell>
          <cell r="F402">
            <v>0</v>
          </cell>
        </row>
        <row r="403">
          <cell r="E403">
            <v>41309</v>
          </cell>
          <cell r="F403">
            <v>104000</v>
          </cell>
        </row>
        <row r="404">
          <cell r="E404">
            <v>41310</v>
          </cell>
          <cell r="F404">
            <v>128000</v>
          </cell>
        </row>
        <row r="405">
          <cell r="E405">
            <v>41311</v>
          </cell>
          <cell r="F405">
            <v>96000</v>
          </cell>
        </row>
        <row r="406">
          <cell r="E406">
            <v>41312</v>
          </cell>
          <cell r="F406">
            <v>96000</v>
          </cell>
        </row>
        <row r="407">
          <cell r="E407">
            <v>41313</v>
          </cell>
          <cell r="F407">
            <v>128000</v>
          </cell>
        </row>
        <row r="408">
          <cell r="E408">
            <v>41314</v>
          </cell>
          <cell r="F408">
            <v>0</v>
          </cell>
        </row>
        <row r="409">
          <cell r="E409">
            <v>41315</v>
          </cell>
          <cell r="F409">
            <v>0</v>
          </cell>
        </row>
        <row r="410">
          <cell r="E410">
            <v>41316</v>
          </cell>
          <cell r="F410">
            <v>80000</v>
          </cell>
        </row>
        <row r="411">
          <cell r="E411">
            <v>41317</v>
          </cell>
          <cell r="F411">
            <v>96000</v>
          </cell>
        </row>
        <row r="412">
          <cell r="E412">
            <v>41318</v>
          </cell>
          <cell r="F412">
            <v>120000</v>
          </cell>
        </row>
        <row r="413">
          <cell r="E413">
            <v>41319</v>
          </cell>
          <cell r="F413">
            <v>96000</v>
          </cell>
        </row>
        <row r="414">
          <cell r="E414">
            <v>41320</v>
          </cell>
          <cell r="F414">
            <v>76000</v>
          </cell>
        </row>
        <row r="415">
          <cell r="E415">
            <v>41321</v>
          </cell>
          <cell r="F415">
            <v>16000</v>
          </cell>
        </row>
        <row r="416">
          <cell r="E416">
            <v>41322</v>
          </cell>
          <cell r="F416">
            <v>0</v>
          </cell>
        </row>
        <row r="417">
          <cell r="E417">
            <v>41323</v>
          </cell>
          <cell r="F417">
            <v>0</v>
          </cell>
        </row>
        <row r="418">
          <cell r="E418">
            <v>41324</v>
          </cell>
          <cell r="F418">
            <v>0</v>
          </cell>
        </row>
        <row r="419">
          <cell r="E419">
            <v>41325</v>
          </cell>
          <cell r="F419">
            <v>0</v>
          </cell>
        </row>
        <row r="420">
          <cell r="E420">
            <v>41326</v>
          </cell>
          <cell r="F420">
            <v>0</v>
          </cell>
        </row>
        <row r="421">
          <cell r="E421">
            <v>41327</v>
          </cell>
          <cell r="F421">
            <v>0</v>
          </cell>
        </row>
        <row r="422">
          <cell r="E422">
            <v>41328</v>
          </cell>
          <cell r="F422">
            <v>0</v>
          </cell>
        </row>
        <row r="423">
          <cell r="E423">
            <v>41329</v>
          </cell>
          <cell r="F423">
            <v>0</v>
          </cell>
        </row>
        <row r="424">
          <cell r="E424">
            <v>41330</v>
          </cell>
          <cell r="F424">
            <v>0</v>
          </cell>
        </row>
        <row r="425">
          <cell r="E425">
            <v>41331</v>
          </cell>
          <cell r="F425">
            <v>0</v>
          </cell>
        </row>
        <row r="426">
          <cell r="E426">
            <v>41332</v>
          </cell>
          <cell r="F426">
            <v>0</v>
          </cell>
        </row>
        <row r="427">
          <cell r="E427">
            <v>41333</v>
          </cell>
          <cell r="F427">
            <v>0</v>
          </cell>
        </row>
        <row r="428">
          <cell r="E428">
            <v>41334</v>
          </cell>
          <cell r="F428">
            <v>0</v>
          </cell>
        </row>
        <row r="429">
          <cell r="E429">
            <v>41335</v>
          </cell>
          <cell r="F429">
            <v>0</v>
          </cell>
        </row>
        <row r="430">
          <cell r="E430">
            <v>41336</v>
          </cell>
          <cell r="F430">
            <v>0</v>
          </cell>
        </row>
        <row r="431">
          <cell r="E431">
            <v>41337</v>
          </cell>
          <cell r="F431">
            <v>0</v>
          </cell>
        </row>
        <row r="432">
          <cell r="E432">
            <v>41338</v>
          </cell>
          <cell r="F432">
            <v>0</v>
          </cell>
        </row>
        <row r="433">
          <cell r="E433">
            <v>41339</v>
          </cell>
          <cell r="F433">
            <v>0</v>
          </cell>
        </row>
        <row r="434">
          <cell r="E434">
            <v>41340</v>
          </cell>
          <cell r="F434">
            <v>0</v>
          </cell>
        </row>
        <row r="435">
          <cell r="E435">
            <v>41341</v>
          </cell>
          <cell r="F435">
            <v>0</v>
          </cell>
        </row>
        <row r="436">
          <cell r="E436">
            <v>41342</v>
          </cell>
          <cell r="F436">
            <v>0</v>
          </cell>
        </row>
        <row r="437">
          <cell r="E437">
            <v>41343</v>
          </cell>
          <cell r="F437">
            <v>0</v>
          </cell>
        </row>
        <row r="438">
          <cell r="E438">
            <v>41344</v>
          </cell>
          <cell r="F438">
            <v>0</v>
          </cell>
        </row>
        <row r="439">
          <cell r="E439">
            <v>41345</v>
          </cell>
          <cell r="F439">
            <v>0</v>
          </cell>
        </row>
        <row r="440">
          <cell r="E440">
            <v>41346</v>
          </cell>
          <cell r="F440">
            <v>0</v>
          </cell>
        </row>
        <row r="441">
          <cell r="E441">
            <v>41347</v>
          </cell>
          <cell r="F441">
            <v>0</v>
          </cell>
        </row>
        <row r="442">
          <cell r="E442">
            <v>41348</v>
          </cell>
          <cell r="F442">
            <v>0</v>
          </cell>
        </row>
        <row r="443">
          <cell r="E443">
            <v>41349</v>
          </cell>
          <cell r="F443">
            <v>0</v>
          </cell>
        </row>
        <row r="444">
          <cell r="E444">
            <v>41350</v>
          </cell>
          <cell r="F444">
            <v>0</v>
          </cell>
        </row>
        <row r="445">
          <cell r="E445">
            <v>41351</v>
          </cell>
          <cell r="F445">
            <v>0</v>
          </cell>
        </row>
        <row r="446">
          <cell r="E446">
            <v>41352</v>
          </cell>
          <cell r="F446">
            <v>0</v>
          </cell>
        </row>
        <row r="447">
          <cell r="E447">
            <v>41353</v>
          </cell>
          <cell r="F447">
            <v>0</v>
          </cell>
        </row>
        <row r="448">
          <cell r="E448">
            <v>41354</v>
          </cell>
          <cell r="F448">
            <v>0</v>
          </cell>
        </row>
        <row r="449">
          <cell r="E449">
            <v>41355</v>
          </cell>
          <cell r="F449">
            <v>0</v>
          </cell>
        </row>
        <row r="450">
          <cell r="E450">
            <v>41356</v>
          </cell>
          <cell r="F450">
            <v>0</v>
          </cell>
        </row>
        <row r="451">
          <cell r="E451">
            <v>41357</v>
          </cell>
          <cell r="F451">
            <v>0</v>
          </cell>
        </row>
        <row r="452">
          <cell r="E452">
            <v>41358</v>
          </cell>
          <cell r="F452">
            <v>0</v>
          </cell>
        </row>
        <row r="453">
          <cell r="E453">
            <v>41359</v>
          </cell>
          <cell r="F453">
            <v>0</v>
          </cell>
        </row>
        <row r="454">
          <cell r="E454">
            <v>41360</v>
          </cell>
          <cell r="F454">
            <v>16000</v>
          </cell>
        </row>
        <row r="455">
          <cell r="E455">
            <v>41361</v>
          </cell>
          <cell r="F455">
            <v>32000</v>
          </cell>
        </row>
        <row r="456">
          <cell r="E456">
            <v>41362</v>
          </cell>
          <cell r="F456">
            <v>0</v>
          </cell>
        </row>
        <row r="457">
          <cell r="E457">
            <v>41363</v>
          </cell>
          <cell r="F457">
            <v>0</v>
          </cell>
        </row>
        <row r="458">
          <cell r="E458">
            <v>41364</v>
          </cell>
          <cell r="F458">
            <v>0</v>
          </cell>
        </row>
        <row r="459">
          <cell r="E459">
            <v>41365</v>
          </cell>
          <cell r="F459">
            <v>32000</v>
          </cell>
        </row>
        <row r="460">
          <cell r="E460">
            <v>41366</v>
          </cell>
          <cell r="F460">
            <v>48000</v>
          </cell>
        </row>
        <row r="461">
          <cell r="E461">
            <v>41367</v>
          </cell>
          <cell r="F461">
            <v>32000</v>
          </cell>
        </row>
        <row r="462">
          <cell r="E462">
            <v>41368</v>
          </cell>
          <cell r="F462">
            <v>32000</v>
          </cell>
        </row>
        <row r="463">
          <cell r="E463">
            <v>41369</v>
          </cell>
          <cell r="F463">
            <v>32000</v>
          </cell>
        </row>
        <row r="464">
          <cell r="E464">
            <v>41370</v>
          </cell>
          <cell r="F464">
            <v>0</v>
          </cell>
        </row>
        <row r="465">
          <cell r="E465">
            <v>41371</v>
          </cell>
          <cell r="F465">
            <v>0</v>
          </cell>
        </row>
        <row r="466">
          <cell r="E466">
            <v>41372</v>
          </cell>
          <cell r="F466">
            <v>64000</v>
          </cell>
        </row>
        <row r="467">
          <cell r="E467">
            <v>41373</v>
          </cell>
          <cell r="F467">
            <v>64000</v>
          </cell>
        </row>
        <row r="468">
          <cell r="E468">
            <v>41374</v>
          </cell>
          <cell r="F468">
            <v>80000</v>
          </cell>
        </row>
        <row r="469">
          <cell r="E469">
            <v>41375</v>
          </cell>
          <cell r="F469">
            <v>88000</v>
          </cell>
        </row>
        <row r="470">
          <cell r="E470">
            <v>41376</v>
          </cell>
          <cell r="F470">
            <v>80000</v>
          </cell>
        </row>
        <row r="471">
          <cell r="E471">
            <v>41377</v>
          </cell>
          <cell r="F471">
            <v>0</v>
          </cell>
        </row>
        <row r="472">
          <cell r="E472">
            <v>41378</v>
          </cell>
          <cell r="F472">
            <v>0</v>
          </cell>
        </row>
        <row r="473">
          <cell r="E473">
            <v>41379</v>
          </cell>
          <cell r="F473">
            <v>88000</v>
          </cell>
        </row>
        <row r="474">
          <cell r="E474">
            <v>41380</v>
          </cell>
          <cell r="F474">
            <v>64000</v>
          </cell>
        </row>
        <row r="475">
          <cell r="E475">
            <v>41381</v>
          </cell>
          <cell r="F475">
            <v>64000</v>
          </cell>
        </row>
        <row r="476">
          <cell r="E476">
            <v>41382</v>
          </cell>
          <cell r="F476">
            <v>64000</v>
          </cell>
        </row>
        <row r="477">
          <cell r="E477">
            <v>41383</v>
          </cell>
          <cell r="F477">
            <v>64000</v>
          </cell>
        </row>
        <row r="478">
          <cell r="E478">
            <v>41384</v>
          </cell>
          <cell r="F478">
            <v>0</v>
          </cell>
        </row>
        <row r="479">
          <cell r="E479">
            <v>41385</v>
          </cell>
          <cell r="F479">
            <v>0</v>
          </cell>
        </row>
        <row r="480">
          <cell r="E480">
            <v>41386</v>
          </cell>
          <cell r="F480">
            <v>64000</v>
          </cell>
        </row>
        <row r="481">
          <cell r="E481">
            <v>41387</v>
          </cell>
          <cell r="F481">
            <v>64000</v>
          </cell>
        </row>
        <row r="482">
          <cell r="E482">
            <v>41388</v>
          </cell>
          <cell r="F482">
            <v>112000</v>
          </cell>
        </row>
        <row r="483">
          <cell r="E483">
            <v>41389</v>
          </cell>
          <cell r="F483">
            <v>112000</v>
          </cell>
        </row>
        <row r="484">
          <cell r="E484">
            <v>41390</v>
          </cell>
          <cell r="F484">
            <v>112000</v>
          </cell>
        </row>
        <row r="485">
          <cell r="E485">
            <v>41391</v>
          </cell>
          <cell r="F485">
            <v>0</v>
          </cell>
        </row>
        <row r="486">
          <cell r="E486">
            <v>41392</v>
          </cell>
          <cell r="F486">
            <v>0</v>
          </cell>
        </row>
        <row r="487">
          <cell r="E487">
            <v>41393</v>
          </cell>
          <cell r="F487">
            <v>60000</v>
          </cell>
        </row>
        <row r="488">
          <cell r="E488">
            <v>41394</v>
          </cell>
          <cell r="F488">
            <v>16000</v>
          </cell>
        </row>
        <row r="489">
          <cell r="E489">
            <v>41395</v>
          </cell>
          <cell r="F489">
            <v>0</v>
          </cell>
        </row>
        <row r="490">
          <cell r="E490">
            <v>41396</v>
          </cell>
          <cell r="F490">
            <v>16000</v>
          </cell>
        </row>
        <row r="491">
          <cell r="E491">
            <v>41397</v>
          </cell>
          <cell r="F491">
            <v>0</v>
          </cell>
        </row>
        <row r="492">
          <cell r="E492">
            <v>41398</v>
          </cell>
          <cell r="F492">
            <v>0</v>
          </cell>
        </row>
        <row r="493">
          <cell r="E493">
            <v>41399</v>
          </cell>
          <cell r="F493">
            <v>0</v>
          </cell>
        </row>
        <row r="494">
          <cell r="E494">
            <v>41400</v>
          </cell>
          <cell r="F494">
            <v>0</v>
          </cell>
        </row>
        <row r="495">
          <cell r="E495">
            <v>41401</v>
          </cell>
          <cell r="F495">
            <v>0</v>
          </cell>
        </row>
        <row r="496">
          <cell r="E496">
            <v>41402</v>
          </cell>
          <cell r="F496">
            <v>24000</v>
          </cell>
        </row>
        <row r="497">
          <cell r="E497">
            <v>41403</v>
          </cell>
          <cell r="F497">
            <v>0</v>
          </cell>
        </row>
        <row r="498">
          <cell r="E498">
            <v>41404</v>
          </cell>
          <cell r="F498">
            <v>24000</v>
          </cell>
        </row>
        <row r="499">
          <cell r="E499">
            <v>41405</v>
          </cell>
          <cell r="F499">
            <v>0</v>
          </cell>
        </row>
        <row r="500">
          <cell r="E500">
            <v>41406</v>
          </cell>
          <cell r="F500">
            <v>0</v>
          </cell>
        </row>
        <row r="501">
          <cell r="E501">
            <v>41407</v>
          </cell>
          <cell r="F501">
            <v>104000</v>
          </cell>
        </row>
        <row r="502">
          <cell r="E502">
            <v>41408</v>
          </cell>
          <cell r="F502">
            <v>88000</v>
          </cell>
        </row>
        <row r="503">
          <cell r="E503">
            <v>41409</v>
          </cell>
          <cell r="F503">
            <v>64000</v>
          </cell>
        </row>
        <row r="504">
          <cell r="E504">
            <v>41410</v>
          </cell>
          <cell r="F504">
            <v>112000</v>
          </cell>
        </row>
        <row r="505">
          <cell r="E505">
            <v>41411</v>
          </cell>
          <cell r="F505">
            <v>128000</v>
          </cell>
        </row>
        <row r="506">
          <cell r="E506">
            <v>41412</v>
          </cell>
          <cell r="F506">
            <v>0</v>
          </cell>
        </row>
        <row r="507">
          <cell r="E507">
            <v>41413</v>
          </cell>
          <cell r="F507">
            <v>0</v>
          </cell>
        </row>
        <row r="508">
          <cell r="E508">
            <v>41414</v>
          </cell>
          <cell r="F508">
            <v>112000</v>
          </cell>
        </row>
        <row r="509">
          <cell r="E509">
            <v>41415</v>
          </cell>
          <cell r="F509">
            <v>144000</v>
          </cell>
        </row>
        <row r="510">
          <cell r="E510">
            <v>41416</v>
          </cell>
          <cell r="F510">
            <v>128000</v>
          </cell>
        </row>
        <row r="511">
          <cell r="E511">
            <v>41417</v>
          </cell>
          <cell r="F511">
            <v>80000</v>
          </cell>
        </row>
        <row r="512">
          <cell r="E512">
            <v>41418</v>
          </cell>
          <cell r="F512">
            <v>104000</v>
          </cell>
        </row>
        <row r="513">
          <cell r="E513">
            <v>41419</v>
          </cell>
          <cell r="F513">
            <v>0</v>
          </cell>
        </row>
        <row r="514">
          <cell r="E514">
            <v>41420</v>
          </cell>
          <cell r="F514">
            <v>0</v>
          </cell>
        </row>
        <row r="515">
          <cell r="E515">
            <v>41421</v>
          </cell>
          <cell r="F515">
            <v>96000</v>
          </cell>
        </row>
        <row r="516">
          <cell r="E516">
            <v>41422</v>
          </cell>
          <cell r="F516">
            <v>96000</v>
          </cell>
        </row>
        <row r="517">
          <cell r="E517">
            <v>41423</v>
          </cell>
          <cell r="F517">
            <v>48000</v>
          </cell>
        </row>
        <row r="518">
          <cell r="E518">
            <v>41424</v>
          </cell>
          <cell r="F518">
            <v>48000</v>
          </cell>
        </row>
        <row r="519">
          <cell r="E519">
            <v>41425</v>
          </cell>
          <cell r="F519">
            <v>0</v>
          </cell>
        </row>
        <row r="520">
          <cell r="E520">
            <v>41426</v>
          </cell>
          <cell r="F520">
            <v>0</v>
          </cell>
        </row>
        <row r="521">
          <cell r="E521">
            <v>41427</v>
          </cell>
          <cell r="F521">
            <v>0</v>
          </cell>
        </row>
        <row r="522">
          <cell r="E522">
            <v>41428</v>
          </cell>
          <cell r="F522">
            <v>0</v>
          </cell>
        </row>
        <row r="523">
          <cell r="E523">
            <v>41429</v>
          </cell>
          <cell r="F523">
            <v>0</v>
          </cell>
        </row>
        <row r="524">
          <cell r="E524">
            <v>41430</v>
          </cell>
          <cell r="F524">
            <v>0</v>
          </cell>
        </row>
        <row r="525">
          <cell r="E525">
            <v>41431</v>
          </cell>
          <cell r="F525">
            <v>0</v>
          </cell>
        </row>
        <row r="526">
          <cell r="E526">
            <v>41432</v>
          </cell>
          <cell r="F526">
            <v>0</v>
          </cell>
        </row>
        <row r="527">
          <cell r="E527">
            <v>41433</v>
          </cell>
          <cell r="F527">
            <v>0</v>
          </cell>
        </row>
        <row r="528">
          <cell r="E528">
            <v>41434</v>
          </cell>
          <cell r="F528">
            <v>0</v>
          </cell>
        </row>
        <row r="529">
          <cell r="E529">
            <v>41435</v>
          </cell>
          <cell r="F529">
            <v>0</v>
          </cell>
        </row>
        <row r="530">
          <cell r="E530">
            <v>41436</v>
          </cell>
          <cell r="F530">
            <v>0</v>
          </cell>
        </row>
        <row r="531">
          <cell r="E531">
            <v>41437</v>
          </cell>
          <cell r="F531">
            <v>0</v>
          </cell>
        </row>
        <row r="532">
          <cell r="E532">
            <v>41438</v>
          </cell>
          <cell r="F532">
            <v>0</v>
          </cell>
        </row>
        <row r="533">
          <cell r="E533">
            <v>41439</v>
          </cell>
          <cell r="F533">
            <v>0</v>
          </cell>
        </row>
        <row r="534">
          <cell r="E534">
            <v>41440</v>
          </cell>
          <cell r="F534">
            <v>0</v>
          </cell>
        </row>
        <row r="535">
          <cell r="E535">
            <v>41441</v>
          </cell>
          <cell r="F535">
            <v>0</v>
          </cell>
        </row>
        <row r="536">
          <cell r="E536">
            <v>41442</v>
          </cell>
          <cell r="F536">
            <v>0</v>
          </cell>
        </row>
        <row r="537">
          <cell r="E537">
            <v>41443</v>
          </cell>
          <cell r="F537">
            <v>0</v>
          </cell>
        </row>
        <row r="538">
          <cell r="E538">
            <v>41444</v>
          </cell>
          <cell r="F538">
            <v>0</v>
          </cell>
        </row>
        <row r="539">
          <cell r="E539">
            <v>41445</v>
          </cell>
          <cell r="F539">
            <v>0</v>
          </cell>
        </row>
        <row r="540">
          <cell r="E540">
            <v>41446</v>
          </cell>
          <cell r="F540">
            <v>0</v>
          </cell>
        </row>
        <row r="541">
          <cell r="E541">
            <v>41447</v>
          </cell>
          <cell r="F541">
            <v>0</v>
          </cell>
        </row>
        <row r="542">
          <cell r="E542">
            <v>41448</v>
          </cell>
          <cell r="F542">
            <v>0</v>
          </cell>
        </row>
        <row r="543">
          <cell r="E543">
            <v>41449</v>
          </cell>
          <cell r="F543">
            <v>0</v>
          </cell>
        </row>
        <row r="544">
          <cell r="E544">
            <v>41450</v>
          </cell>
          <cell r="F544">
            <v>0</v>
          </cell>
        </row>
        <row r="545">
          <cell r="E545">
            <v>41451</v>
          </cell>
          <cell r="F545">
            <v>0</v>
          </cell>
        </row>
        <row r="546">
          <cell r="E546">
            <v>41452</v>
          </cell>
          <cell r="F546">
            <v>0</v>
          </cell>
        </row>
        <row r="547">
          <cell r="E547">
            <v>41453</v>
          </cell>
          <cell r="F547">
            <v>0</v>
          </cell>
        </row>
        <row r="548">
          <cell r="E548">
            <v>41454</v>
          </cell>
          <cell r="F548">
            <v>0</v>
          </cell>
        </row>
        <row r="549">
          <cell r="E549">
            <v>41455</v>
          </cell>
          <cell r="F549">
            <v>0</v>
          </cell>
        </row>
        <row r="550">
          <cell r="E550">
            <v>41456</v>
          </cell>
          <cell r="F550">
            <v>0</v>
          </cell>
        </row>
        <row r="551">
          <cell r="E551">
            <v>41457</v>
          </cell>
          <cell r="F551">
            <v>0</v>
          </cell>
        </row>
        <row r="552">
          <cell r="E552">
            <v>41458</v>
          </cell>
          <cell r="F552">
            <v>0</v>
          </cell>
        </row>
        <row r="553">
          <cell r="E553">
            <v>41459</v>
          </cell>
          <cell r="F553">
            <v>0</v>
          </cell>
        </row>
        <row r="554">
          <cell r="E554">
            <v>41460</v>
          </cell>
          <cell r="F554">
            <v>0</v>
          </cell>
        </row>
        <row r="555">
          <cell r="E555">
            <v>41461</v>
          </cell>
          <cell r="F555">
            <v>0</v>
          </cell>
        </row>
        <row r="556">
          <cell r="E556">
            <v>41462</v>
          </cell>
          <cell r="F556">
            <v>0</v>
          </cell>
        </row>
        <row r="557">
          <cell r="E557">
            <v>41463</v>
          </cell>
          <cell r="F557">
            <v>48000</v>
          </cell>
        </row>
        <row r="558">
          <cell r="E558">
            <v>41464</v>
          </cell>
          <cell r="F558">
            <v>52000</v>
          </cell>
        </row>
        <row r="559">
          <cell r="E559">
            <v>41465</v>
          </cell>
          <cell r="F559">
            <v>0</v>
          </cell>
        </row>
        <row r="560">
          <cell r="E560">
            <v>41466</v>
          </cell>
          <cell r="F560">
            <v>0</v>
          </cell>
        </row>
        <row r="561">
          <cell r="E561">
            <v>41467</v>
          </cell>
          <cell r="F561">
            <v>32000</v>
          </cell>
        </row>
        <row r="562">
          <cell r="E562">
            <v>41468</v>
          </cell>
          <cell r="F562">
            <v>0</v>
          </cell>
        </row>
        <row r="563">
          <cell r="E563">
            <v>41469</v>
          </cell>
          <cell r="F563">
            <v>0</v>
          </cell>
        </row>
        <row r="564">
          <cell r="E564">
            <v>41470</v>
          </cell>
          <cell r="F564">
            <v>56000</v>
          </cell>
        </row>
        <row r="565">
          <cell r="E565">
            <v>41471</v>
          </cell>
          <cell r="F565">
            <v>24000</v>
          </cell>
        </row>
        <row r="566">
          <cell r="E566">
            <v>41472</v>
          </cell>
          <cell r="F566">
            <v>32000</v>
          </cell>
        </row>
        <row r="567">
          <cell r="E567">
            <v>41473</v>
          </cell>
          <cell r="F567">
            <v>32000</v>
          </cell>
        </row>
        <row r="568">
          <cell r="E568">
            <v>41474</v>
          </cell>
          <cell r="F568">
            <v>16000</v>
          </cell>
        </row>
        <row r="569">
          <cell r="E569">
            <v>41475</v>
          </cell>
          <cell r="F569">
            <v>0</v>
          </cell>
        </row>
        <row r="570">
          <cell r="E570">
            <v>41476</v>
          </cell>
          <cell r="F570">
            <v>0</v>
          </cell>
        </row>
        <row r="571">
          <cell r="E571">
            <v>41477</v>
          </cell>
          <cell r="F571">
            <v>48000</v>
          </cell>
        </row>
        <row r="572">
          <cell r="E572">
            <v>41478</v>
          </cell>
          <cell r="F572">
            <v>88000</v>
          </cell>
        </row>
        <row r="573">
          <cell r="E573">
            <v>41479</v>
          </cell>
          <cell r="F573">
            <v>96000</v>
          </cell>
        </row>
        <row r="574">
          <cell r="E574">
            <v>41480</v>
          </cell>
          <cell r="F574">
            <v>28000</v>
          </cell>
        </row>
        <row r="575">
          <cell r="E575">
            <v>41481</v>
          </cell>
          <cell r="F575">
            <v>32000</v>
          </cell>
        </row>
        <row r="576">
          <cell r="E576">
            <v>41482</v>
          </cell>
          <cell r="F576">
            <v>0</v>
          </cell>
        </row>
        <row r="577">
          <cell r="E577">
            <v>41483</v>
          </cell>
          <cell r="F577">
            <v>0</v>
          </cell>
        </row>
        <row r="578">
          <cell r="E578">
            <v>41484</v>
          </cell>
          <cell r="F578">
            <v>0</v>
          </cell>
        </row>
        <row r="579">
          <cell r="E579">
            <v>41485</v>
          </cell>
          <cell r="F579">
            <v>0</v>
          </cell>
        </row>
        <row r="580">
          <cell r="E580">
            <v>41486</v>
          </cell>
          <cell r="F580">
            <v>0</v>
          </cell>
        </row>
        <row r="581">
          <cell r="E581">
            <v>41487</v>
          </cell>
          <cell r="F581">
            <v>0</v>
          </cell>
        </row>
        <row r="582">
          <cell r="E582">
            <v>41488</v>
          </cell>
          <cell r="F582">
            <v>0</v>
          </cell>
        </row>
        <row r="583">
          <cell r="E583">
            <v>41489</v>
          </cell>
          <cell r="F583">
            <v>0</v>
          </cell>
        </row>
        <row r="584">
          <cell r="E584">
            <v>41490</v>
          </cell>
          <cell r="F584">
            <v>0</v>
          </cell>
        </row>
        <row r="585">
          <cell r="E585">
            <v>41491</v>
          </cell>
          <cell r="F585">
            <v>0</v>
          </cell>
        </row>
        <row r="586">
          <cell r="E586">
            <v>41492</v>
          </cell>
          <cell r="F586">
            <v>0</v>
          </cell>
        </row>
        <row r="587">
          <cell r="E587">
            <v>41493</v>
          </cell>
          <cell r="F587">
            <v>0</v>
          </cell>
        </row>
        <row r="588">
          <cell r="E588">
            <v>41494</v>
          </cell>
          <cell r="F588">
            <v>0</v>
          </cell>
        </row>
        <row r="589">
          <cell r="E589">
            <v>41495</v>
          </cell>
          <cell r="F589">
            <v>0</v>
          </cell>
        </row>
        <row r="590">
          <cell r="E590">
            <v>41496</v>
          </cell>
          <cell r="F590">
            <v>0</v>
          </cell>
        </row>
        <row r="591">
          <cell r="E591">
            <v>41497</v>
          </cell>
          <cell r="F591">
            <v>0</v>
          </cell>
        </row>
        <row r="592">
          <cell r="E592">
            <v>41498</v>
          </cell>
          <cell r="F592">
            <v>0</v>
          </cell>
        </row>
        <row r="593">
          <cell r="E593">
            <v>41499</v>
          </cell>
          <cell r="F593">
            <v>0</v>
          </cell>
        </row>
        <row r="594">
          <cell r="E594">
            <v>41500</v>
          </cell>
          <cell r="F594">
            <v>0</v>
          </cell>
        </row>
        <row r="595">
          <cell r="E595">
            <v>41501</v>
          </cell>
          <cell r="F595">
            <v>0</v>
          </cell>
        </row>
        <row r="596">
          <cell r="E596">
            <v>41502</v>
          </cell>
          <cell r="F596">
            <v>0</v>
          </cell>
        </row>
        <row r="597">
          <cell r="E597">
            <v>41503</v>
          </cell>
          <cell r="F597">
            <v>0</v>
          </cell>
        </row>
        <row r="598">
          <cell r="E598">
            <v>41504</v>
          </cell>
          <cell r="F598">
            <v>0</v>
          </cell>
        </row>
        <row r="599">
          <cell r="E599">
            <v>41505</v>
          </cell>
          <cell r="F599">
            <v>0</v>
          </cell>
        </row>
        <row r="600">
          <cell r="E600">
            <v>41506</v>
          </cell>
          <cell r="F600">
            <v>0</v>
          </cell>
        </row>
        <row r="601">
          <cell r="E601">
            <v>41507</v>
          </cell>
          <cell r="F601">
            <v>0</v>
          </cell>
        </row>
        <row r="602">
          <cell r="E602">
            <v>41508</v>
          </cell>
          <cell r="F602">
            <v>120000</v>
          </cell>
        </row>
        <row r="603">
          <cell r="E603">
            <v>41509</v>
          </cell>
          <cell r="F603">
            <v>0</v>
          </cell>
        </row>
        <row r="604">
          <cell r="E604">
            <v>41510</v>
          </cell>
          <cell r="F604">
            <v>0</v>
          </cell>
        </row>
        <row r="605">
          <cell r="E605">
            <v>41511</v>
          </cell>
          <cell r="F605">
            <v>0</v>
          </cell>
        </row>
        <row r="606">
          <cell r="E606">
            <v>41512</v>
          </cell>
          <cell r="F606">
            <v>64000</v>
          </cell>
        </row>
        <row r="607">
          <cell r="E607">
            <v>41512</v>
          </cell>
          <cell r="F607">
            <v>16000</v>
          </cell>
        </row>
        <row r="608">
          <cell r="E608">
            <v>41513</v>
          </cell>
          <cell r="F608">
            <v>72000</v>
          </cell>
        </row>
        <row r="609">
          <cell r="E609">
            <v>41514</v>
          </cell>
          <cell r="F609">
            <v>88000</v>
          </cell>
        </row>
        <row r="610">
          <cell r="E610">
            <v>41515</v>
          </cell>
          <cell r="F610">
            <v>88000</v>
          </cell>
        </row>
        <row r="611">
          <cell r="E611">
            <v>41516</v>
          </cell>
          <cell r="F611">
            <v>96000</v>
          </cell>
        </row>
        <row r="612">
          <cell r="E612">
            <v>41517</v>
          </cell>
          <cell r="F612">
            <v>0</v>
          </cell>
        </row>
        <row r="613">
          <cell r="E613">
            <v>41518</v>
          </cell>
          <cell r="F613">
            <v>0</v>
          </cell>
        </row>
        <row r="614">
          <cell r="E614">
            <v>41519</v>
          </cell>
          <cell r="F614">
            <v>88000</v>
          </cell>
        </row>
        <row r="615">
          <cell r="E615">
            <v>41520</v>
          </cell>
          <cell r="F615">
            <v>88000</v>
          </cell>
        </row>
        <row r="616">
          <cell r="E616">
            <v>41521</v>
          </cell>
          <cell r="F616">
            <v>88000</v>
          </cell>
        </row>
        <row r="617">
          <cell r="E617">
            <v>41522</v>
          </cell>
          <cell r="F617">
            <v>88000</v>
          </cell>
        </row>
        <row r="618">
          <cell r="E618">
            <v>41523</v>
          </cell>
          <cell r="F618">
            <v>104000</v>
          </cell>
        </row>
        <row r="619">
          <cell r="E619">
            <v>41524</v>
          </cell>
          <cell r="F619">
            <v>0</v>
          </cell>
        </row>
        <row r="620">
          <cell r="E620">
            <v>41525</v>
          </cell>
          <cell r="F620">
            <v>0</v>
          </cell>
        </row>
        <row r="621">
          <cell r="E621">
            <v>41526</v>
          </cell>
          <cell r="F621">
            <v>88000</v>
          </cell>
        </row>
        <row r="622">
          <cell r="E622">
            <v>41527</v>
          </cell>
          <cell r="F622">
            <v>88000</v>
          </cell>
        </row>
        <row r="623">
          <cell r="E623">
            <v>41528</v>
          </cell>
          <cell r="F623">
            <v>88000</v>
          </cell>
        </row>
        <row r="624">
          <cell r="E624">
            <v>41529</v>
          </cell>
          <cell r="F624">
            <v>32000</v>
          </cell>
        </row>
        <row r="625">
          <cell r="E625">
            <v>41530</v>
          </cell>
          <cell r="F625">
            <v>64000</v>
          </cell>
        </row>
        <row r="626">
          <cell r="E626">
            <v>41531</v>
          </cell>
          <cell r="F626">
            <v>0</v>
          </cell>
        </row>
        <row r="627">
          <cell r="E627">
            <v>41532</v>
          </cell>
          <cell r="F627">
            <v>0</v>
          </cell>
        </row>
        <row r="628">
          <cell r="E628">
            <v>41533</v>
          </cell>
          <cell r="F628">
            <v>96000</v>
          </cell>
        </row>
        <row r="629">
          <cell r="E629">
            <v>41534</v>
          </cell>
          <cell r="F629">
            <v>60000</v>
          </cell>
        </row>
        <row r="630">
          <cell r="E630">
            <v>41535</v>
          </cell>
          <cell r="F630">
            <v>0</v>
          </cell>
        </row>
        <row r="631">
          <cell r="E631">
            <v>41536</v>
          </cell>
          <cell r="F631">
            <v>0</v>
          </cell>
        </row>
        <row r="632">
          <cell r="E632">
            <v>41537</v>
          </cell>
          <cell r="F632">
            <v>0</v>
          </cell>
        </row>
        <row r="633">
          <cell r="E633">
            <v>41538</v>
          </cell>
          <cell r="F633">
            <v>0</v>
          </cell>
        </row>
        <row r="634">
          <cell r="E634">
            <v>41539</v>
          </cell>
          <cell r="F634">
            <v>0</v>
          </cell>
        </row>
        <row r="635">
          <cell r="E635">
            <v>41540</v>
          </cell>
          <cell r="F635">
            <v>0</v>
          </cell>
        </row>
        <row r="636">
          <cell r="E636">
            <v>41541</v>
          </cell>
          <cell r="F636">
            <v>0</v>
          </cell>
        </row>
        <row r="637">
          <cell r="E637">
            <v>41542</v>
          </cell>
          <cell r="F637">
            <v>0</v>
          </cell>
        </row>
        <row r="638">
          <cell r="E638">
            <v>41543</v>
          </cell>
          <cell r="F638">
            <v>0</v>
          </cell>
        </row>
        <row r="639">
          <cell r="E639">
            <v>41544</v>
          </cell>
          <cell r="F639">
            <v>0</v>
          </cell>
        </row>
        <row r="640">
          <cell r="E640">
            <v>41545</v>
          </cell>
          <cell r="F640">
            <v>0</v>
          </cell>
        </row>
        <row r="641">
          <cell r="E641">
            <v>41546</v>
          </cell>
          <cell r="F641">
            <v>0</v>
          </cell>
        </row>
        <row r="642">
          <cell r="E642">
            <v>41547</v>
          </cell>
          <cell r="F642">
            <v>0</v>
          </cell>
        </row>
        <row r="643">
          <cell r="E643">
            <v>41548</v>
          </cell>
          <cell r="F643">
            <v>0</v>
          </cell>
        </row>
        <row r="644">
          <cell r="E644">
            <v>41549</v>
          </cell>
          <cell r="F644">
            <v>0</v>
          </cell>
        </row>
        <row r="645">
          <cell r="E645">
            <v>41550</v>
          </cell>
          <cell r="F645">
            <v>0</v>
          </cell>
        </row>
        <row r="646">
          <cell r="E646">
            <v>41551</v>
          </cell>
          <cell r="F646">
            <v>0</v>
          </cell>
        </row>
        <row r="647">
          <cell r="E647">
            <v>41552</v>
          </cell>
          <cell r="F647">
            <v>0</v>
          </cell>
        </row>
        <row r="648">
          <cell r="E648">
            <v>41553</v>
          </cell>
          <cell r="F648">
            <v>0</v>
          </cell>
        </row>
        <row r="649">
          <cell r="E649">
            <v>41554</v>
          </cell>
          <cell r="F649">
            <v>0</v>
          </cell>
        </row>
        <row r="650">
          <cell r="E650">
            <v>41555</v>
          </cell>
          <cell r="F650">
            <v>0</v>
          </cell>
        </row>
        <row r="651">
          <cell r="E651">
            <v>41556</v>
          </cell>
          <cell r="F651">
            <v>0</v>
          </cell>
        </row>
        <row r="652">
          <cell r="E652">
            <v>41557</v>
          </cell>
          <cell r="F652">
            <v>0</v>
          </cell>
        </row>
        <row r="653">
          <cell r="E653">
            <v>41558</v>
          </cell>
          <cell r="F653">
            <v>0</v>
          </cell>
        </row>
        <row r="654">
          <cell r="E654">
            <v>41559</v>
          </cell>
          <cell r="F654">
            <v>0</v>
          </cell>
        </row>
        <row r="655">
          <cell r="E655">
            <v>41560</v>
          </cell>
          <cell r="F655">
            <v>0</v>
          </cell>
        </row>
        <row r="656">
          <cell r="E656">
            <v>41561</v>
          </cell>
          <cell r="F656">
            <v>0</v>
          </cell>
        </row>
        <row r="657">
          <cell r="E657">
            <v>41562</v>
          </cell>
          <cell r="F657">
            <v>0</v>
          </cell>
        </row>
        <row r="658">
          <cell r="E658">
            <v>41563</v>
          </cell>
          <cell r="F658">
            <v>0</v>
          </cell>
        </row>
        <row r="659">
          <cell r="E659">
            <v>41564</v>
          </cell>
          <cell r="F659">
            <v>0</v>
          </cell>
        </row>
        <row r="660">
          <cell r="E660">
            <v>41565</v>
          </cell>
          <cell r="F660">
            <v>0</v>
          </cell>
        </row>
        <row r="661">
          <cell r="E661">
            <v>41566</v>
          </cell>
          <cell r="F661">
            <v>0</v>
          </cell>
        </row>
        <row r="662">
          <cell r="E662">
            <v>41567</v>
          </cell>
          <cell r="F662">
            <v>0</v>
          </cell>
        </row>
        <row r="663">
          <cell r="E663">
            <v>41568</v>
          </cell>
          <cell r="F663">
            <v>0</v>
          </cell>
        </row>
        <row r="664">
          <cell r="E664">
            <v>41569</v>
          </cell>
          <cell r="F664">
            <v>0</v>
          </cell>
        </row>
        <row r="665">
          <cell r="E665">
            <v>41570</v>
          </cell>
          <cell r="F665">
            <v>0</v>
          </cell>
        </row>
        <row r="666">
          <cell r="E666">
            <v>41571</v>
          </cell>
          <cell r="F666">
            <v>0</v>
          </cell>
        </row>
        <row r="667">
          <cell r="E667">
            <v>41572</v>
          </cell>
          <cell r="F667">
            <v>0</v>
          </cell>
        </row>
        <row r="668">
          <cell r="E668">
            <v>41573</v>
          </cell>
          <cell r="F668">
            <v>0</v>
          </cell>
        </row>
        <row r="669">
          <cell r="E669">
            <v>41574</v>
          </cell>
          <cell r="F669">
            <v>0</v>
          </cell>
        </row>
        <row r="670">
          <cell r="E670">
            <v>41575</v>
          </cell>
          <cell r="F670">
            <v>0</v>
          </cell>
        </row>
        <row r="671">
          <cell r="E671">
            <v>41576</v>
          </cell>
          <cell r="F671">
            <v>0</v>
          </cell>
        </row>
        <row r="672">
          <cell r="E672">
            <v>41577</v>
          </cell>
          <cell r="F672">
            <v>0</v>
          </cell>
        </row>
        <row r="673">
          <cell r="E673">
            <v>41578</v>
          </cell>
          <cell r="F673">
            <v>0</v>
          </cell>
        </row>
        <row r="674">
          <cell r="E674">
            <v>41579</v>
          </cell>
          <cell r="F674">
            <v>0</v>
          </cell>
        </row>
        <row r="675">
          <cell r="E675">
            <v>41580</v>
          </cell>
          <cell r="F675">
            <v>0</v>
          </cell>
        </row>
        <row r="676">
          <cell r="E676">
            <v>41581</v>
          </cell>
          <cell r="F676">
            <v>0</v>
          </cell>
        </row>
        <row r="677">
          <cell r="E677">
            <v>41582</v>
          </cell>
          <cell r="F677">
            <v>0</v>
          </cell>
        </row>
        <row r="678">
          <cell r="E678">
            <v>41583</v>
          </cell>
          <cell r="F678">
            <v>0</v>
          </cell>
        </row>
        <row r="679">
          <cell r="E679">
            <v>41584</v>
          </cell>
          <cell r="F679">
            <v>0</v>
          </cell>
        </row>
        <row r="680">
          <cell r="E680">
            <v>41585</v>
          </cell>
          <cell r="F680">
            <v>0</v>
          </cell>
        </row>
        <row r="681">
          <cell r="E681">
            <v>41586</v>
          </cell>
          <cell r="F681">
            <v>0</v>
          </cell>
        </row>
        <row r="682">
          <cell r="E682">
            <v>41587</v>
          </cell>
          <cell r="F682">
            <v>0</v>
          </cell>
        </row>
        <row r="683">
          <cell r="E683">
            <v>41588</v>
          </cell>
          <cell r="F683">
            <v>0</v>
          </cell>
        </row>
        <row r="684">
          <cell r="E684">
            <v>41589</v>
          </cell>
          <cell r="F684">
            <v>0</v>
          </cell>
        </row>
        <row r="685">
          <cell r="E685">
            <v>41590</v>
          </cell>
          <cell r="F685">
            <v>0</v>
          </cell>
        </row>
        <row r="686">
          <cell r="E686">
            <v>41591</v>
          </cell>
          <cell r="F686">
            <v>0</v>
          </cell>
        </row>
        <row r="687">
          <cell r="E687">
            <v>41592</v>
          </cell>
          <cell r="F687">
            <v>0</v>
          </cell>
        </row>
        <row r="688">
          <cell r="E688">
            <v>41593</v>
          </cell>
          <cell r="F688">
            <v>0</v>
          </cell>
        </row>
        <row r="689">
          <cell r="E689">
            <v>41594</v>
          </cell>
          <cell r="F689">
            <v>0</v>
          </cell>
        </row>
        <row r="690">
          <cell r="E690">
            <v>41595</v>
          </cell>
          <cell r="F690">
            <v>0</v>
          </cell>
        </row>
        <row r="691">
          <cell r="E691">
            <v>41596</v>
          </cell>
          <cell r="F691">
            <v>0</v>
          </cell>
        </row>
        <row r="692">
          <cell r="E692">
            <v>41597</v>
          </cell>
          <cell r="F692">
            <v>0</v>
          </cell>
        </row>
        <row r="693">
          <cell r="E693">
            <v>41598</v>
          </cell>
          <cell r="F693">
            <v>0</v>
          </cell>
        </row>
        <row r="694">
          <cell r="E694">
            <v>41599</v>
          </cell>
          <cell r="F694">
            <v>0</v>
          </cell>
        </row>
        <row r="695">
          <cell r="E695">
            <v>41600</v>
          </cell>
          <cell r="F695">
            <v>0</v>
          </cell>
        </row>
        <row r="696">
          <cell r="E696">
            <v>41601</v>
          </cell>
          <cell r="F696">
            <v>0</v>
          </cell>
        </row>
        <row r="697">
          <cell r="E697">
            <v>41602</v>
          </cell>
          <cell r="F697">
            <v>0</v>
          </cell>
        </row>
        <row r="698">
          <cell r="E698">
            <v>41603</v>
          </cell>
          <cell r="F698">
            <v>0</v>
          </cell>
        </row>
        <row r="699">
          <cell r="E699">
            <v>41604</v>
          </cell>
          <cell r="F699">
            <v>0</v>
          </cell>
        </row>
        <row r="700">
          <cell r="E700">
            <v>41605</v>
          </cell>
          <cell r="F700">
            <v>0</v>
          </cell>
        </row>
        <row r="701">
          <cell r="E701">
            <v>41606</v>
          </cell>
          <cell r="F701">
            <v>0</v>
          </cell>
        </row>
        <row r="702">
          <cell r="E702">
            <v>41607</v>
          </cell>
          <cell r="F702">
            <v>0</v>
          </cell>
        </row>
        <row r="703">
          <cell r="E703">
            <v>41608</v>
          </cell>
          <cell r="F703">
            <v>0</v>
          </cell>
        </row>
        <row r="704">
          <cell r="E704">
            <v>41609</v>
          </cell>
          <cell r="F704">
            <v>0</v>
          </cell>
        </row>
        <row r="705">
          <cell r="E705">
            <v>41610</v>
          </cell>
          <cell r="F705">
            <v>0</v>
          </cell>
        </row>
        <row r="706">
          <cell r="E706">
            <v>41611</v>
          </cell>
          <cell r="F706">
            <v>0</v>
          </cell>
        </row>
        <row r="707">
          <cell r="E707">
            <v>41612</v>
          </cell>
          <cell r="F707">
            <v>0</v>
          </cell>
        </row>
        <row r="708">
          <cell r="E708">
            <v>41613</v>
          </cell>
          <cell r="F708">
            <v>0</v>
          </cell>
        </row>
        <row r="709">
          <cell r="E709">
            <v>41614</v>
          </cell>
          <cell r="F709">
            <v>0</v>
          </cell>
        </row>
        <row r="710">
          <cell r="E710">
            <v>41615</v>
          </cell>
          <cell r="F710">
            <v>0</v>
          </cell>
        </row>
        <row r="711">
          <cell r="E711">
            <v>41616</v>
          </cell>
          <cell r="F711">
            <v>0</v>
          </cell>
        </row>
        <row r="712">
          <cell r="E712">
            <v>41617</v>
          </cell>
          <cell r="F712">
            <v>0</v>
          </cell>
        </row>
        <row r="713">
          <cell r="E713">
            <v>41618</v>
          </cell>
          <cell r="F713">
            <v>0</v>
          </cell>
        </row>
        <row r="714">
          <cell r="E714">
            <v>41619</v>
          </cell>
          <cell r="F714">
            <v>0</v>
          </cell>
        </row>
        <row r="715">
          <cell r="E715">
            <v>41620</v>
          </cell>
          <cell r="F715">
            <v>8000</v>
          </cell>
        </row>
        <row r="716">
          <cell r="E716">
            <v>41621</v>
          </cell>
          <cell r="F716">
            <v>0</v>
          </cell>
        </row>
        <row r="717">
          <cell r="E717">
            <v>41622</v>
          </cell>
          <cell r="F717">
            <v>0</v>
          </cell>
        </row>
        <row r="718">
          <cell r="E718">
            <v>41623</v>
          </cell>
          <cell r="F718">
            <v>0</v>
          </cell>
        </row>
        <row r="719">
          <cell r="E719">
            <v>41624</v>
          </cell>
          <cell r="F719">
            <v>0</v>
          </cell>
        </row>
        <row r="720">
          <cell r="E720">
            <v>41625</v>
          </cell>
          <cell r="F720">
            <v>0</v>
          </cell>
        </row>
        <row r="721">
          <cell r="E721">
            <v>41626</v>
          </cell>
          <cell r="F721">
            <v>0</v>
          </cell>
        </row>
        <row r="722">
          <cell r="E722">
            <v>41627</v>
          </cell>
          <cell r="F722">
            <v>0</v>
          </cell>
        </row>
        <row r="723">
          <cell r="E723">
            <v>41628</v>
          </cell>
          <cell r="F723">
            <v>8000</v>
          </cell>
        </row>
        <row r="724">
          <cell r="E724">
            <v>41629</v>
          </cell>
          <cell r="F724">
            <v>0</v>
          </cell>
        </row>
        <row r="725">
          <cell r="E725">
            <v>41630</v>
          </cell>
          <cell r="F725">
            <v>0</v>
          </cell>
        </row>
        <row r="726">
          <cell r="E726">
            <v>41631</v>
          </cell>
          <cell r="F726">
            <v>0</v>
          </cell>
        </row>
        <row r="727">
          <cell r="E727">
            <v>41632</v>
          </cell>
          <cell r="F727">
            <v>0</v>
          </cell>
        </row>
        <row r="728">
          <cell r="E728">
            <v>41633</v>
          </cell>
          <cell r="F728">
            <v>0</v>
          </cell>
        </row>
        <row r="729">
          <cell r="E729">
            <v>41634</v>
          </cell>
          <cell r="F729">
            <v>0</v>
          </cell>
        </row>
        <row r="730">
          <cell r="E730">
            <v>41635</v>
          </cell>
          <cell r="F730">
            <v>0</v>
          </cell>
        </row>
        <row r="731">
          <cell r="E731">
            <v>41636</v>
          </cell>
          <cell r="F731">
            <v>0</v>
          </cell>
        </row>
        <row r="732">
          <cell r="E732">
            <v>41637</v>
          </cell>
          <cell r="F732">
            <v>0</v>
          </cell>
        </row>
        <row r="733">
          <cell r="E733">
            <v>41638</v>
          </cell>
          <cell r="F733">
            <v>0</v>
          </cell>
        </row>
        <row r="734">
          <cell r="E734">
            <v>41639</v>
          </cell>
          <cell r="F734">
            <v>0</v>
          </cell>
        </row>
        <row r="735">
          <cell r="E735">
            <v>41640</v>
          </cell>
          <cell r="F735">
            <v>0</v>
          </cell>
        </row>
        <row r="736">
          <cell r="E736">
            <v>41641</v>
          </cell>
          <cell r="F736">
            <v>0</v>
          </cell>
        </row>
        <row r="737">
          <cell r="E737">
            <v>41642</v>
          </cell>
          <cell r="F737">
            <v>0</v>
          </cell>
        </row>
        <row r="738">
          <cell r="E738">
            <v>41643</v>
          </cell>
          <cell r="F738">
            <v>0</v>
          </cell>
        </row>
        <row r="739">
          <cell r="E739">
            <v>41644</v>
          </cell>
          <cell r="F739">
            <v>0</v>
          </cell>
        </row>
        <row r="740">
          <cell r="E740">
            <v>41645</v>
          </cell>
          <cell r="F740">
            <v>0</v>
          </cell>
        </row>
        <row r="741">
          <cell r="E741">
            <v>41646</v>
          </cell>
          <cell r="F741">
            <v>8000</v>
          </cell>
        </row>
        <row r="742">
          <cell r="E742">
            <v>41647</v>
          </cell>
          <cell r="F742">
            <v>0</v>
          </cell>
        </row>
        <row r="743">
          <cell r="E743">
            <v>41648</v>
          </cell>
          <cell r="F743">
            <v>0</v>
          </cell>
        </row>
        <row r="744">
          <cell r="E744">
            <v>41649</v>
          </cell>
          <cell r="F744">
            <v>0</v>
          </cell>
        </row>
        <row r="745">
          <cell r="E745">
            <v>41650</v>
          </cell>
          <cell r="F745">
            <v>0</v>
          </cell>
        </row>
        <row r="746">
          <cell r="E746">
            <v>41651</v>
          </cell>
          <cell r="F746">
            <v>0</v>
          </cell>
        </row>
        <row r="747">
          <cell r="E747">
            <v>41652</v>
          </cell>
          <cell r="F747">
            <v>0</v>
          </cell>
        </row>
        <row r="748">
          <cell r="E748">
            <v>41653</v>
          </cell>
          <cell r="F748">
            <v>0</v>
          </cell>
        </row>
        <row r="749">
          <cell r="E749">
            <v>41654</v>
          </cell>
          <cell r="F749">
            <v>0</v>
          </cell>
        </row>
        <row r="750">
          <cell r="E750">
            <v>41655</v>
          </cell>
          <cell r="F750">
            <v>8000</v>
          </cell>
        </row>
        <row r="751">
          <cell r="E751">
            <v>41656</v>
          </cell>
          <cell r="F751">
            <v>0</v>
          </cell>
        </row>
        <row r="752">
          <cell r="E752">
            <v>41657</v>
          </cell>
          <cell r="F752">
            <v>0</v>
          </cell>
        </row>
        <row r="753">
          <cell r="E753">
            <v>41658</v>
          </cell>
          <cell r="F753">
            <v>0</v>
          </cell>
        </row>
        <row r="754">
          <cell r="E754">
            <v>41659</v>
          </cell>
          <cell r="F754">
            <v>0</v>
          </cell>
        </row>
        <row r="755">
          <cell r="E755">
            <v>41660</v>
          </cell>
          <cell r="F755">
            <v>0</v>
          </cell>
        </row>
        <row r="756">
          <cell r="E756">
            <v>41661</v>
          </cell>
          <cell r="F756">
            <v>0</v>
          </cell>
        </row>
        <row r="757">
          <cell r="E757">
            <v>41662</v>
          </cell>
          <cell r="F757">
            <v>0</v>
          </cell>
        </row>
        <row r="758">
          <cell r="E758">
            <v>41663</v>
          </cell>
          <cell r="F758">
            <v>0</v>
          </cell>
        </row>
        <row r="759">
          <cell r="E759">
            <v>41664</v>
          </cell>
          <cell r="F759">
            <v>0</v>
          </cell>
        </row>
        <row r="760">
          <cell r="E760">
            <v>41665</v>
          </cell>
          <cell r="F760">
            <v>0</v>
          </cell>
        </row>
        <row r="761">
          <cell r="E761">
            <v>41666</v>
          </cell>
          <cell r="F761">
            <v>0</v>
          </cell>
        </row>
        <row r="762">
          <cell r="E762">
            <v>41667</v>
          </cell>
          <cell r="F762">
            <v>0</v>
          </cell>
        </row>
        <row r="763">
          <cell r="E763">
            <v>41668</v>
          </cell>
          <cell r="F763">
            <v>0</v>
          </cell>
        </row>
        <row r="764">
          <cell r="E764">
            <v>41669</v>
          </cell>
          <cell r="F764">
            <v>32000</v>
          </cell>
        </row>
        <row r="765">
          <cell r="E765">
            <v>41670</v>
          </cell>
          <cell r="F765">
            <v>0</v>
          </cell>
        </row>
        <row r="766">
          <cell r="E766">
            <v>41671</v>
          </cell>
          <cell r="F766">
            <v>0</v>
          </cell>
        </row>
        <row r="767">
          <cell r="E767">
            <v>41672</v>
          </cell>
          <cell r="F767">
            <v>0</v>
          </cell>
        </row>
        <row r="768">
          <cell r="E768">
            <v>41673</v>
          </cell>
          <cell r="F768">
            <v>0</v>
          </cell>
        </row>
        <row r="769">
          <cell r="E769">
            <v>41674</v>
          </cell>
          <cell r="F769">
            <v>0</v>
          </cell>
        </row>
        <row r="770">
          <cell r="E770">
            <v>41675</v>
          </cell>
          <cell r="F770">
            <v>0</v>
          </cell>
        </row>
        <row r="771">
          <cell r="E771">
            <v>41676</v>
          </cell>
          <cell r="F771">
            <v>0</v>
          </cell>
        </row>
        <row r="772">
          <cell r="E772">
            <v>41677</v>
          </cell>
          <cell r="F772">
            <v>0</v>
          </cell>
        </row>
        <row r="773">
          <cell r="E773">
            <v>41678</v>
          </cell>
          <cell r="F773">
            <v>0</v>
          </cell>
        </row>
        <row r="774">
          <cell r="E774">
            <v>41679</v>
          </cell>
          <cell r="F774">
            <v>0</v>
          </cell>
        </row>
        <row r="775">
          <cell r="E775">
            <v>41680</v>
          </cell>
          <cell r="F775">
            <v>0</v>
          </cell>
        </row>
        <row r="776">
          <cell r="E776">
            <v>41681</v>
          </cell>
          <cell r="F776">
            <v>0</v>
          </cell>
        </row>
        <row r="777">
          <cell r="E777">
            <v>41682</v>
          </cell>
          <cell r="F777">
            <v>0</v>
          </cell>
        </row>
        <row r="778">
          <cell r="E778">
            <v>41683</v>
          </cell>
          <cell r="F778">
            <v>8000</v>
          </cell>
        </row>
        <row r="779">
          <cell r="E779">
            <v>41684</v>
          </cell>
          <cell r="F779">
            <v>0</v>
          </cell>
        </row>
        <row r="780">
          <cell r="E780">
            <v>41685</v>
          </cell>
          <cell r="F780">
            <v>0</v>
          </cell>
        </row>
        <row r="781">
          <cell r="E781">
            <v>41686</v>
          </cell>
          <cell r="F781">
            <v>0</v>
          </cell>
        </row>
        <row r="782">
          <cell r="E782">
            <v>41687</v>
          </cell>
          <cell r="F782">
            <v>0</v>
          </cell>
        </row>
        <row r="783">
          <cell r="E783">
            <v>41688</v>
          </cell>
          <cell r="F783">
            <v>0</v>
          </cell>
        </row>
        <row r="784">
          <cell r="E784">
            <v>41689</v>
          </cell>
          <cell r="F784">
            <v>0</v>
          </cell>
        </row>
        <row r="785">
          <cell r="E785">
            <v>41690</v>
          </cell>
          <cell r="F785">
            <v>0</v>
          </cell>
        </row>
        <row r="786">
          <cell r="E786">
            <v>41691</v>
          </cell>
          <cell r="F786">
            <v>8000</v>
          </cell>
        </row>
        <row r="787">
          <cell r="E787">
            <v>41692</v>
          </cell>
          <cell r="F787">
            <v>0</v>
          </cell>
        </row>
        <row r="788">
          <cell r="E788">
            <v>41693</v>
          </cell>
          <cell r="F788">
            <v>0</v>
          </cell>
        </row>
        <row r="789">
          <cell r="E789">
            <v>41694</v>
          </cell>
          <cell r="F789">
            <v>0</v>
          </cell>
        </row>
        <row r="790">
          <cell r="E790">
            <v>41695</v>
          </cell>
          <cell r="F790">
            <v>0</v>
          </cell>
        </row>
        <row r="791">
          <cell r="E791">
            <v>41696</v>
          </cell>
          <cell r="F791">
            <v>0</v>
          </cell>
        </row>
        <row r="792">
          <cell r="E792">
            <v>41697</v>
          </cell>
          <cell r="F792">
            <v>0</v>
          </cell>
        </row>
        <row r="793">
          <cell r="E793">
            <v>41698</v>
          </cell>
          <cell r="F793">
            <v>16000</v>
          </cell>
        </row>
        <row r="794">
          <cell r="E794">
            <v>41699</v>
          </cell>
          <cell r="F794">
            <v>0</v>
          </cell>
        </row>
        <row r="795">
          <cell r="E795">
            <v>41700</v>
          </cell>
          <cell r="F795">
            <v>0</v>
          </cell>
        </row>
        <row r="796">
          <cell r="E796">
            <v>41701</v>
          </cell>
          <cell r="F796">
            <v>0</v>
          </cell>
        </row>
        <row r="797">
          <cell r="E797">
            <v>41702</v>
          </cell>
          <cell r="F797">
            <v>0</v>
          </cell>
        </row>
        <row r="798">
          <cell r="E798">
            <v>41703</v>
          </cell>
          <cell r="F798">
            <v>0</v>
          </cell>
        </row>
        <row r="799">
          <cell r="E799">
            <v>41704</v>
          </cell>
          <cell r="F799">
            <v>0</v>
          </cell>
        </row>
        <row r="800">
          <cell r="E800">
            <v>41705</v>
          </cell>
          <cell r="F800">
            <v>0</v>
          </cell>
        </row>
        <row r="801">
          <cell r="E801">
            <v>41706</v>
          </cell>
          <cell r="F801">
            <v>0</v>
          </cell>
        </row>
        <row r="802">
          <cell r="E802">
            <v>41707</v>
          </cell>
          <cell r="F802">
            <v>0</v>
          </cell>
        </row>
        <row r="803">
          <cell r="E803">
            <v>41708</v>
          </cell>
          <cell r="F803">
            <v>0</v>
          </cell>
        </row>
        <row r="804">
          <cell r="E804">
            <v>41709</v>
          </cell>
          <cell r="F804">
            <v>8000</v>
          </cell>
        </row>
        <row r="805">
          <cell r="E805">
            <v>41710</v>
          </cell>
          <cell r="F805">
            <v>0</v>
          </cell>
        </row>
        <row r="806">
          <cell r="E806">
            <v>41711</v>
          </cell>
          <cell r="F806">
            <v>0</v>
          </cell>
        </row>
        <row r="807">
          <cell r="E807">
            <v>41712</v>
          </cell>
          <cell r="F807">
            <v>0</v>
          </cell>
        </row>
        <row r="808">
          <cell r="E808">
            <v>41713</v>
          </cell>
          <cell r="F808">
            <v>0</v>
          </cell>
        </row>
        <row r="809">
          <cell r="E809">
            <v>41714</v>
          </cell>
          <cell r="F809">
            <v>0</v>
          </cell>
        </row>
        <row r="810">
          <cell r="E810">
            <v>41715</v>
          </cell>
          <cell r="F810">
            <v>0</v>
          </cell>
        </row>
        <row r="811">
          <cell r="E811">
            <v>41716</v>
          </cell>
          <cell r="F811">
            <v>8000</v>
          </cell>
        </row>
        <row r="812">
          <cell r="E812">
            <v>41717</v>
          </cell>
          <cell r="F812">
            <v>0</v>
          </cell>
        </row>
        <row r="813">
          <cell r="E813">
            <v>41718</v>
          </cell>
          <cell r="F813">
            <v>0</v>
          </cell>
        </row>
        <row r="814">
          <cell r="E814">
            <v>41719</v>
          </cell>
          <cell r="F814">
            <v>0</v>
          </cell>
        </row>
        <row r="815">
          <cell r="E815">
            <v>41720</v>
          </cell>
          <cell r="F815">
            <v>0</v>
          </cell>
        </row>
        <row r="816">
          <cell r="E816">
            <v>41721</v>
          </cell>
          <cell r="F816">
            <v>0</v>
          </cell>
        </row>
        <row r="817">
          <cell r="E817">
            <v>41722</v>
          </cell>
          <cell r="F817">
            <v>8000</v>
          </cell>
        </row>
        <row r="818">
          <cell r="E818">
            <v>41723</v>
          </cell>
          <cell r="F818">
            <v>0</v>
          </cell>
        </row>
        <row r="819">
          <cell r="E819">
            <v>41724</v>
          </cell>
          <cell r="F819">
            <v>0</v>
          </cell>
        </row>
        <row r="820">
          <cell r="E820">
            <v>41725</v>
          </cell>
          <cell r="F820">
            <v>0</v>
          </cell>
        </row>
        <row r="821">
          <cell r="E821">
            <v>41726</v>
          </cell>
          <cell r="F821">
            <v>0</v>
          </cell>
        </row>
        <row r="822">
          <cell r="E822">
            <v>41727</v>
          </cell>
          <cell r="F822">
            <v>0</v>
          </cell>
        </row>
        <row r="823">
          <cell r="E823">
            <v>41728</v>
          </cell>
          <cell r="F823">
            <v>0</v>
          </cell>
        </row>
        <row r="824">
          <cell r="E824">
            <v>41729</v>
          </cell>
          <cell r="F824">
            <v>8000</v>
          </cell>
        </row>
        <row r="825">
          <cell r="E825">
            <v>41730</v>
          </cell>
          <cell r="F825">
            <v>0</v>
          </cell>
        </row>
        <row r="826">
          <cell r="E826">
            <v>41731</v>
          </cell>
          <cell r="F826">
            <v>0</v>
          </cell>
        </row>
        <row r="827">
          <cell r="E827">
            <v>41732</v>
          </cell>
          <cell r="F827">
            <v>0</v>
          </cell>
        </row>
        <row r="828">
          <cell r="E828">
            <v>41733</v>
          </cell>
          <cell r="F828">
            <v>0</v>
          </cell>
        </row>
        <row r="829">
          <cell r="E829">
            <v>41734</v>
          </cell>
          <cell r="F829">
            <v>0</v>
          </cell>
        </row>
        <row r="830">
          <cell r="E830">
            <v>41735</v>
          </cell>
          <cell r="F830">
            <v>0</v>
          </cell>
        </row>
        <row r="831">
          <cell r="E831">
            <v>41736</v>
          </cell>
          <cell r="F831">
            <v>40000</v>
          </cell>
        </row>
        <row r="832">
          <cell r="E832">
            <v>41737</v>
          </cell>
          <cell r="F832">
            <v>80000</v>
          </cell>
        </row>
        <row r="833">
          <cell r="E833">
            <v>41738</v>
          </cell>
          <cell r="F833">
            <v>0</v>
          </cell>
        </row>
        <row r="834">
          <cell r="E834">
            <v>41739</v>
          </cell>
          <cell r="F834">
            <v>112000</v>
          </cell>
        </row>
        <row r="835">
          <cell r="E835">
            <v>41740</v>
          </cell>
          <cell r="F835">
            <v>112000</v>
          </cell>
        </row>
        <row r="836">
          <cell r="E836">
            <v>41741</v>
          </cell>
          <cell r="F836">
            <v>0</v>
          </cell>
        </row>
        <row r="837">
          <cell r="E837">
            <v>41742</v>
          </cell>
          <cell r="F837">
            <v>0</v>
          </cell>
        </row>
        <row r="838">
          <cell r="E838">
            <v>41743</v>
          </cell>
          <cell r="F838">
            <v>104000</v>
          </cell>
        </row>
        <row r="839">
          <cell r="E839">
            <v>41744</v>
          </cell>
          <cell r="F839">
            <v>52000</v>
          </cell>
        </row>
        <row r="840">
          <cell r="E840">
            <v>41745</v>
          </cell>
          <cell r="F840">
            <v>0</v>
          </cell>
        </row>
        <row r="841">
          <cell r="E841">
            <v>41746</v>
          </cell>
          <cell r="F841">
            <v>0</v>
          </cell>
        </row>
        <row r="842">
          <cell r="E842">
            <v>41747</v>
          </cell>
          <cell r="F842">
            <v>0</v>
          </cell>
        </row>
        <row r="843">
          <cell r="E843">
            <v>41748</v>
          </cell>
          <cell r="F843">
            <v>0</v>
          </cell>
        </row>
        <row r="844">
          <cell r="E844">
            <v>41749</v>
          </cell>
          <cell r="F844">
            <v>0</v>
          </cell>
        </row>
        <row r="845">
          <cell r="E845">
            <v>41750</v>
          </cell>
          <cell r="F845">
            <v>0</v>
          </cell>
        </row>
        <row r="846">
          <cell r="E846">
            <v>41751</v>
          </cell>
          <cell r="F846">
            <v>24000</v>
          </cell>
        </row>
        <row r="847">
          <cell r="E847">
            <v>41752</v>
          </cell>
          <cell r="F847">
            <v>120000</v>
          </cell>
        </row>
        <row r="848">
          <cell r="E848">
            <v>41753</v>
          </cell>
          <cell r="F848">
            <v>168000</v>
          </cell>
        </row>
        <row r="849">
          <cell r="E849">
            <v>41754</v>
          </cell>
          <cell r="F849">
            <v>80000</v>
          </cell>
        </row>
        <row r="850">
          <cell r="E850">
            <v>41755</v>
          </cell>
          <cell r="F850">
            <v>0</v>
          </cell>
        </row>
        <row r="851">
          <cell r="E851">
            <v>41756</v>
          </cell>
          <cell r="F851">
            <v>0</v>
          </cell>
        </row>
        <row r="852">
          <cell r="E852">
            <v>41757</v>
          </cell>
          <cell r="F852">
            <v>60000</v>
          </cell>
        </row>
        <row r="853">
          <cell r="E853">
            <v>41758</v>
          </cell>
          <cell r="F853">
            <v>40000</v>
          </cell>
        </row>
        <row r="854">
          <cell r="E854">
            <v>41759</v>
          </cell>
          <cell r="F854">
            <v>8000</v>
          </cell>
        </row>
        <row r="855">
          <cell r="E855">
            <v>41760</v>
          </cell>
          <cell r="F855">
            <v>0</v>
          </cell>
        </row>
        <row r="856">
          <cell r="E856">
            <v>41761</v>
          </cell>
          <cell r="F856">
            <v>0</v>
          </cell>
        </row>
        <row r="857">
          <cell r="E857">
            <v>41762</v>
          </cell>
          <cell r="F857">
            <v>0</v>
          </cell>
        </row>
        <row r="858">
          <cell r="E858">
            <v>41763</v>
          </cell>
          <cell r="F858">
            <v>0</v>
          </cell>
        </row>
        <row r="859">
          <cell r="E859">
            <v>41764</v>
          </cell>
          <cell r="F859">
            <v>0</v>
          </cell>
        </row>
        <row r="860">
          <cell r="E860">
            <v>41765</v>
          </cell>
          <cell r="F860">
            <v>0</v>
          </cell>
        </row>
        <row r="861">
          <cell r="E861">
            <v>41766</v>
          </cell>
          <cell r="F861">
            <v>40000</v>
          </cell>
        </row>
        <row r="862">
          <cell r="E862">
            <v>41767</v>
          </cell>
          <cell r="F862">
            <v>40000</v>
          </cell>
        </row>
        <row r="863">
          <cell r="E863">
            <v>41768</v>
          </cell>
          <cell r="F863">
            <v>40000</v>
          </cell>
        </row>
        <row r="864">
          <cell r="E864">
            <v>41769</v>
          </cell>
          <cell r="F864">
            <v>0</v>
          </cell>
        </row>
        <row r="865">
          <cell r="E865">
            <v>41770</v>
          </cell>
          <cell r="F865">
            <v>0</v>
          </cell>
        </row>
        <row r="866">
          <cell r="E866">
            <v>41771</v>
          </cell>
          <cell r="F866">
            <v>0</v>
          </cell>
        </row>
        <row r="867">
          <cell r="E867">
            <v>41772</v>
          </cell>
          <cell r="F867">
            <v>48000</v>
          </cell>
        </row>
        <row r="868">
          <cell r="E868">
            <v>41773</v>
          </cell>
          <cell r="F868">
            <v>48000</v>
          </cell>
        </row>
        <row r="869">
          <cell r="E869">
            <v>41774</v>
          </cell>
          <cell r="F869">
            <v>0</v>
          </cell>
        </row>
        <row r="870">
          <cell r="E870">
            <v>41775</v>
          </cell>
          <cell r="F870">
            <v>48000</v>
          </cell>
        </row>
        <row r="871">
          <cell r="E871">
            <v>41776</v>
          </cell>
          <cell r="F871">
            <v>0</v>
          </cell>
        </row>
        <row r="872">
          <cell r="E872">
            <v>41777</v>
          </cell>
          <cell r="F872">
            <v>0</v>
          </cell>
        </row>
        <row r="873">
          <cell r="E873">
            <v>41778</v>
          </cell>
          <cell r="F873">
            <v>16000</v>
          </cell>
        </row>
        <row r="874">
          <cell r="E874">
            <v>41779</v>
          </cell>
          <cell r="F874">
            <v>40000</v>
          </cell>
        </row>
        <row r="875">
          <cell r="E875">
            <v>41780</v>
          </cell>
          <cell r="F875">
            <v>24000</v>
          </cell>
        </row>
        <row r="876">
          <cell r="E876">
            <v>41781</v>
          </cell>
          <cell r="F876">
            <v>24000</v>
          </cell>
        </row>
        <row r="877">
          <cell r="E877">
            <v>41782</v>
          </cell>
          <cell r="F877">
            <v>20000</v>
          </cell>
        </row>
        <row r="878">
          <cell r="E878">
            <v>41783</v>
          </cell>
          <cell r="F878">
            <v>0</v>
          </cell>
        </row>
        <row r="879">
          <cell r="E879">
            <v>41784</v>
          </cell>
          <cell r="F879">
            <v>0</v>
          </cell>
        </row>
        <row r="880">
          <cell r="E880">
            <v>41785</v>
          </cell>
          <cell r="F880">
            <v>48000</v>
          </cell>
        </row>
        <row r="881">
          <cell r="E881">
            <v>41786</v>
          </cell>
          <cell r="F881">
            <v>0</v>
          </cell>
        </row>
        <row r="882">
          <cell r="E882">
            <v>41787</v>
          </cell>
          <cell r="F882">
            <v>24000</v>
          </cell>
        </row>
        <row r="883">
          <cell r="E883">
            <v>41788</v>
          </cell>
          <cell r="F883">
            <v>0</v>
          </cell>
        </row>
        <row r="884">
          <cell r="E884">
            <v>41789</v>
          </cell>
          <cell r="F884">
            <v>24000</v>
          </cell>
        </row>
        <row r="885">
          <cell r="E885">
            <v>41790</v>
          </cell>
          <cell r="F885">
            <v>16000</v>
          </cell>
        </row>
        <row r="886">
          <cell r="E886">
            <v>41791</v>
          </cell>
          <cell r="F886">
            <v>0</v>
          </cell>
        </row>
        <row r="887">
          <cell r="E887">
            <v>41792</v>
          </cell>
          <cell r="F887">
            <v>0</v>
          </cell>
        </row>
        <row r="888">
          <cell r="E888">
            <v>41793</v>
          </cell>
          <cell r="F888">
            <v>0</v>
          </cell>
        </row>
        <row r="889">
          <cell r="E889">
            <v>41794</v>
          </cell>
          <cell r="F889">
            <v>0</v>
          </cell>
        </row>
        <row r="890">
          <cell r="E890">
            <v>41795</v>
          </cell>
          <cell r="F890">
            <v>0</v>
          </cell>
        </row>
        <row r="891">
          <cell r="E891">
            <v>41796</v>
          </cell>
          <cell r="F891">
            <v>8000</v>
          </cell>
        </row>
        <row r="892">
          <cell r="E892">
            <v>41797</v>
          </cell>
          <cell r="F892">
            <v>0</v>
          </cell>
        </row>
        <row r="893">
          <cell r="E893">
            <v>41798</v>
          </cell>
          <cell r="F893">
            <v>0</v>
          </cell>
        </row>
        <row r="894">
          <cell r="E894">
            <v>41799</v>
          </cell>
          <cell r="F894">
            <v>0</v>
          </cell>
        </row>
        <row r="895">
          <cell r="E895">
            <v>41800</v>
          </cell>
          <cell r="F895">
            <v>0</v>
          </cell>
        </row>
        <row r="896">
          <cell r="E896">
            <v>41801</v>
          </cell>
          <cell r="F896">
            <v>0</v>
          </cell>
        </row>
        <row r="897">
          <cell r="E897">
            <v>41802</v>
          </cell>
          <cell r="F897">
            <v>0</v>
          </cell>
        </row>
        <row r="898">
          <cell r="E898">
            <v>41803</v>
          </cell>
          <cell r="F898">
            <v>8000</v>
          </cell>
        </row>
        <row r="899">
          <cell r="E899">
            <v>41804</v>
          </cell>
          <cell r="F899">
            <v>0</v>
          </cell>
        </row>
        <row r="900">
          <cell r="E900">
            <v>41805</v>
          </cell>
          <cell r="F900">
            <v>0</v>
          </cell>
        </row>
        <row r="901">
          <cell r="E901">
            <v>41806</v>
          </cell>
          <cell r="F901">
            <v>0</v>
          </cell>
        </row>
        <row r="902">
          <cell r="E902">
            <v>41807</v>
          </cell>
          <cell r="F902">
            <v>0</v>
          </cell>
        </row>
        <row r="903">
          <cell r="E903">
            <v>41808</v>
          </cell>
          <cell r="F903">
            <v>0</v>
          </cell>
        </row>
        <row r="904">
          <cell r="E904">
            <v>41809</v>
          </cell>
          <cell r="F904">
            <v>0</v>
          </cell>
        </row>
        <row r="905">
          <cell r="E905">
            <v>41810</v>
          </cell>
          <cell r="F905">
            <v>8000</v>
          </cell>
        </row>
        <row r="906">
          <cell r="E906">
            <v>41811</v>
          </cell>
          <cell r="F906">
            <v>0</v>
          </cell>
        </row>
        <row r="907">
          <cell r="E907">
            <v>41812</v>
          </cell>
          <cell r="F907">
            <v>0</v>
          </cell>
        </row>
        <row r="908">
          <cell r="E908">
            <v>41813</v>
          </cell>
          <cell r="F908">
            <v>0</v>
          </cell>
        </row>
        <row r="909">
          <cell r="E909">
            <v>41814</v>
          </cell>
          <cell r="F909">
            <v>0</v>
          </cell>
        </row>
        <row r="910">
          <cell r="E910">
            <v>41815</v>
          </cell>
          <cell r="F910">
            <v>0</v>
          </cell>
        </row>
        <row r="911">
          <cell r="E911">
            <v>41816</v>
          </cell>
          <cell r="F911">
            <v>0</v>
          </cell>
        </row>
        <row r="912">
          <cell r="E912">
            <v>41817</v>
          </cell>
          <cell r="F912">
            <v>0</v>
          </cell>
        </row>
        <row r="913">
          <cell r="E913">
            <v>41818</v>
          </cell>
          <cell r="F913">
            <v>0</v>
          </cell>
        </row>
        <row r="914">
          <cell r="E914">
            <v>41819</v>
          </cell>
          <cell r="F914">
            <v>0</v>
          </cell>
        </row>
        <row r="915">
          <cell r="E915">
            <v>41820</v>
          </cell>
          <cell r="F915">
            <v>8000</v>
          </cell>
        </row>
        <row r="916">
          <cell r="E916">
            <v>41821</v>
          </cell>
          <cell r="F916">
            <v>0</v>
          </cell>
        </row>
        <row r="917">
          <cell r="E917">
            <v>41822</v>
          </cell>
          <cell r="F917">
            <v>0</v>
          </cell>
        </row>
        <row r="918">
          <cell r="E918">
            <v>41823</v>
          </cell>
          <cell r="F918">
            <v>0</v>
          </cell>
        </row>
        <row r="919">
          <cell r="E919">
            <v>41824</v>
          </cell>
          <cell r="F919">
            <v>0</v>
          </cell>
        </row>
        <row r="920">
          <cell r="E920">
            <v>41825</v>
          </cell>
          <cell r="F920">
            <v>0</v>
          </cell>
        </row>
        <row r="921">
          <cell r="E921">
            <v>41826</v>
          </cell>
          <cell r="F921">
            <v>0</v>
          </cell>
        </row>
        <row r="922">
          <cell r="E922">
            <v>41827</v>
          </cell>
          <cell r="F922">
            <v>8000</v>
          </cell>
        </row>
        <row r="923">
          <cell r="E923">
            <v>41828</v>
          </cell>
          <cell r="F923">
            <v>0</v>
          </cell>
        </row>
        <row r="924">
          <cell r="E924">
            <v>41829</v>
          </cell>
          <cell r="F924">
            <v>0</v>
          </cell>
        </row>
        <row r="925">
          <cell r="E925">
            <v>41830</v>
          </cell>
          <cell r="F925">
            <v>0</v>
          </cell>
        </row>
        <row r="926">
          <cell r="E926">
            <v>41831</v>
          </cell>
          <cell r="F926">
            <v>0</v>
          </cell>
        </row>
        <row r="927">
          <cell r="E927">
            <v>41832</v>
          </cell>
          <cell r="F927">
            <v>0</v>
          </cell>
        </row>
        <row r="928">
          <cell r="E928">
            <v>41833</v>
          </cell>
          <cell r="F928">
            <v>0</v>
          </cell>
        </row>
        <row r="929">
          <cell r="E929">
            <v>41834</v>
          </cell>
          <cell r="F929">
            <v>0</v>
          </cell>
        </row>
        <row r="930">
          <cell r="E930">
            <v>41835</v>
          </cell>
          <cell r="F930">
            <v>8000</v>
          </cell>
        </row>
        <row r="931">
          <cell r="E931">
            <v>41836</v>
          </cell>
          <cell r="F931">
            <v>0</v>
          </cell>
        </row>
        <row r="932">
          <cell r="E932">
            <v>41837</v>
          </cell>
          <cell r="F932">
            <v>0</v>
          </cell>
        </row>
        <row r="933">
          <cell r="E933">
            <v>41838</v>
          </cell>
          <cell r="F933">
            <v>0</v>
          </cell>
        </row>
        <row r="934">
          <cell r="E934">
            <v>41839</v>
          </cell>
          <cell r="F934">
            <v>0</v>
          </cell>
        </row>
        <row r="935">
          <cell r="E935">
            <v>41840</v>
          </cell>
          <cell r="F935">
            <v>0</v>
          </cell>
        </row>
        <row r="936">
          <cell r="E936">
            <v>41841</v>
          </cell>
          <cell r="F936">
            <v>0</v>
          </cell>
        </row>
        <row r="937">
          <cell r="E937">
            <v>41842</v>
          </cell>
          <cell r="F937">
            <v>0</v>
          </cell>
        </row>
        <row r="938">
          <cell r="E938">
            <v>41843</v>
          </cell>
          <cell r="F938">
            <v>8000</v>
          </cell>
        </row>
        <row r="939">
          <cell r="E939">
            <v>41844</v>
          </cell>
          <cell r="F939">
            <v>0</v>
          </cell>
        </row>
        <row r="940">
          <cell r="E940">
            <v>41845</v>
          </cell>
          <cell r="F940">
            <v>0</v>
          </cell>
        </row>
        <row r="941">
          <cell r="E941">
            <v>41846</v>
          </cell>
          <cell r="F941">
            <v>0</v>
          </cell>
        </row>
        <row r="942">
          <cell r="E942">
            <v>41847</v>
          </cell>
          <cell r="F942">
            <v>0</v>
          </cell>
        </row>
        <row r="943">
          <cell r="E943">
            <v>41848</v>
          </cell>
          <cell r="F943">
            <v>0</v>
          </cell>
        </row>
        <row r="944">
          <cell r="E944">
            <v>41849</v>
          </cell>
          <cell r="F944">
            <v>0</v>
          </cell>
        </row>
        <row r="945">
          <cell r="E945">
            <v>41850</v>
          </cell>
          <cell r="F945">
            <v>0</v>
          </cell>
        </row>
        <row r="946">
          <cell r="E946">
            <v>41851</v>
          </cell>
          <cell r="F946">
            <v>8000</v>
          </cell>
        </row>
        <row r="947">
          <cell r="E947">
            <v>41852</v>
          </cell>
          <cell r="F947">
            <v>0</v>
          </cell>
        </row>
        <row r="948">
          <cell r="E948">
            <v>41853</v>
          </cell>
          <cell r="F948">
            <v>0</v>
          </cell>
        </row>
        <row r="949">
          <cell r="E949">
            <v>41854</v>
          </cell>
          <cell r="F949">
            <v>0</v>
          </cell>
        </row>
        <row r="950">
          <cell r="E950">
            <v>41855</v>
          </cell>
          <cell r="F950">
            <v>0</v>
          </cell>
        </row>
        <row r="951">
          <cell r="E951">
            <v>41856</v>
          </cell>
          <cell r="F951">
            <v>0</v>
          </cell>
        </row>
        <row r="952">
          <cell r="E952">
            <v>41857</v>
          </cell>
          <cell r="F952">
            <v>0</v>
          </cell>
        </row>
        <row r="953">
          <cell r="E953">
            <v>41858</v>
          </cell>
          <cell r="F953">
            <v>0</v>
          </cell>
        </row>
        <row r="954">
          <cell r="E954">
            <v>41859</v>
          </cell>
          <cell r="F954">
            <v>0</v>
          </cell>
        </row>
        <row r="955">
          <cell r="E955">
            <v>41860</v>
          </cell>
          <cell r="F955">
            <v>0</v>
          </cell>
        </row>
        <row r="956">
          <cell r="E956">
            <v>41861</v>
          </cell>
          <cell r="F956">
            <v>0</v>
          </cell>
        </row>
        <row r="957">
          <cell r="E957">
            <v>41862</v>
          </cell>
          <cell r="F957">
            <v>24000</v>
          </cell>
        </row>
        <row r="958">
          <cell r="E958">
            <v>41863</v>
          </cell>
          <cell r="F958">
            <v>0</v>
          </cell>
        </row>
        <row r="959">
          <cell r="E959">
            <v>41864</v>
          </cell>
          <cell r="F959">
            <v>0</v>
          </cell>
        </row>
        <row r="960">
          <cell r="E960">
            <v>41865</v>
          </cell>
          <cell r="F960">
            <v>0</v>
          </cell>
        </row>
        <row r="961">
          <cell r="E961">
            <v>41866</v>
          </cell>
          <cell r="F961">
            <v>48000</v>
          </cell>
        </row>
        <row r="962">
          <cell r="E962">
            <v>41867</v>
          </cell>
          <cell r="F962">
            <v>0</v>
          </cell>
        </row>
        <row r="963">
          <cell r="E963">
            <v>41868</v>
          </cell>
          <cell r="F963">
            <v>0</v>
          </cell>
        </row>
        <row r="964">
          <cell r="E964">
            <v>41869</v>
          </cell>
          <cell r="F964">
            <v>80000</v>
          </cell>
        </row>
        <row r="965">
          <cell r="E965">
            <v>41870</v>
          </cell>
          <cell r="F965">
            <v>48000</v>
          </cell>
        </row>
        <row r="966">
          <cell r="E966">
            <v>41871</v>
          </cell>
          <cell r="F966">
            <v>24000</v>
          </cell>
        </row>
        <row r="967">
          <cell r="E967">
            <v>41872</v>
          </cell>
          <cell r="F967">
            <v>104000</v>
          </cell>
        </row>
        <row r="968">
          <cell r="E968">
            <v>41873</v>
          </cell>
          <cell r="F968">
            <v>56000</v>
          </cell>
        </row>
        <row r="969">
          <cell r="E969">
            <v>41874</v>
          </cell>
          <cell r="F969">
            <v>0</v>
          </cell>
        </row>
        <row r="970">
          <cell r="E970">
            <v>41875</v>
          </cell>
          <cell r="F970">
            <v>0</v>
          </cell>
        </row>
        <row r="971">
          <cell r="E971">
            <v>41876</v>
          </cell>
          <cell r="F971">
            <v>80000</v>
          </cell>
        </row>
        <row r="972">
          <cell r="E972">
            <v>41877</v>
          </cell>
          <cell r="F972">
            <v>0</v>
          </cell>
        </row>
        <row r="973">
          <cell r="E973">
            <v>41878</v>
          </cell>
          <cell r="F973">
            <v>0</v>
          </cell>
        </row>
        <row r="974">
          <cell r="E974">
            <v>41879</v>
          </cell>
          <cell r="F974">
            <v>20000</v>
          </cell>
        </row>
        <row r="975">
          <cell r="E975">
            <v>41880</v>
          </cell>
          <cell r="F975">
            <v>0</v>
          </cell>
        </row>
        <row r="976">
          <cell r="E976">
            <v>41881</v>
          </cell>
          <cell r="F976">
            <v>16000</v>
          </cell>
        </row>
        <row r="977">
          <cell r="E977">
            <v>41882</v>
          </cell>
          <cell r="F977">
            <v>0</v>
          </cell>
        </row>
        <row r="978">
          <cell r="E978">
            <v>41883</v>
          </cell>
          <cell r="F978">
            <v>0</v>
          </cell>
        </row>
        <row r="979">
          <cell r="E979">
            <v>41884</v>
          </cell>
          <cell r="F979">
            <v>0</v>
          </cell>
        </row>
        <row r="980">
          <cell r="E980">
            <v>41885</v>
          </cell>
          <cell r="F980">
            <v>56000</v>
          </cell>
        </row>
        <row r="981">
          <cell r="E981">
            <v>41886</v>
          </cell>
          <cell r="F981">
            <v>56000</v>
          </cell>
        </row>
        <row r="982">
          <cell r="E982">
            <v>41887</v>
          </cell>
          <cell r="F982">
            <v>24000</v>
          </cell>
        </row>
        <row r="983">
          <cell r="E983">
            <v>41888</v>
          </cell>
          <cell r="F983">
            <v>0</v>
          </cell>
        </row>
        <row r="984">
          <cell r="E984">
            <v>41889</v>
          </cell>
          <cell r="F984">
            <v>0</v>
          </cell>
        </row>
        <row r="985">
          <cell r="E985">
            <v>41890</v>
          </cell>
          <cell r="F985">
            <v>56000</v>
          </cell>
        </row>
        <row r="986">
          <cell r="E986">
            <v>41891</v>
          </cell>
          <cell r="F986">
            <v>56000</v>
          </cell>
        </row>
        <row r="987">
          <cell r="E987">
            <v>41892</v>
          </cell>
          <cell r="F987">
            <v>56000</v>
          </cell>
        </row>
        <row r="988">
          <cell r="E988">
            <v>41893</v>
          </cell>
          <cell r="F988">
            <v>48000</v>
          </cell>
        </row>
        <row r="989">
          <cell r="E989">
            <v>41894</v>
          </cell>
          <cell r="F989">
            <v>0</v>
          </cell>
        </row>
        <row r="990">
          <cell r="E990">
            <v>41895</v>
          </cell>
          <cell r="F990">
            <v>32000</v>
          </cell>
        </row>
        <row r="991">
          <cell r="E991">
            <v>41896</v>
          </cell>
          <cell r="F991">
            <v>0</v>
          </cell>
        </row>
        <row r="992">
          <cell r="E992">
            <v>41897</v>
          </cell>
          <cell r="F992">
            <v>24000</v>
          </cell>
        </row>
        <row r="993">
          <cell r="E993">
            <v>41898</v>
          </cell>
          <cell r="F993">
            <v>0</v>
          </cell>
        </row>
        <row r="994">
          <cell r="E994">
            <v>41899</v>
          </cell>
          <cell r="F994">
            <v>0</v>
          </cell>
        </row>
        <row r="995">
          <cell r="E995">
            <v>41900</v>
          </cell>
          <cell r="F995">
            <v>24000</v>
          </cell>
        </row>
        <row r="996">
          <cell r="E996">
            <v>41901</v>
          </cell>
          <cell r="F996">
            <v>24000</v>
          </cell>
        </row>
        <row r="997">
          <cell r="E997">
            <v>41902</v>
          </cell>
          <cell r="F997">
            <v>0</v>
          </cell>
        </row>
        <row r="998">
          <cell r="E998">
            <v>41903</v>
          </cell>
          <cell r="F998">
            <v>0</v>
          </cell>
        </row>
        <row r="999">
          <cell r="E999">
            <v>41904</v>
          </cell>
          <cell r="F999">
            <v>0</v>
          </cell>
        </row>
        <row r="1000">
          <cell r="E1000">
            <v>41905</v>
          </cell>
          <cell r="F1000">
            <v>0</v>
          </cell>
        </row>
        <row r="1001">
          <cell r="E1001">
            <v>41906</v>
          </cell>
          <cell r="F1001">
            <v>0</v>
          </cell>
        </row>
        <row r="1002">
          <cell r="E1002">
            <v>41907</v>
          </cell>
          <cell r="F1002">
            <v>0</v>
          </cell>
        </row>
        <row r="1003">
          <cell r="E1003">
            <v>41908</v>
          </cell>
          <cell r="F1003">
            <v>24000</v>
          </cell>
        </row>
        <row r="1004">
          <cell r="E1004">
            <v>41909</v>
          </cell>
          <cell r="F1004">
            <v>0</v>
          </cell>
        </row>
        <row r="1005">
          <cell r="E1005">
            <v>41910</v>
          </cell>
          <cell r="F1005">
            <v>0</v>
          </cell>
        </row>
        <row r="1006">
          <cell r="E1006">
            <v>41911</v>
          </cell>
          <cell r="F1006">
            <v>0</v>
          </cell>
        </row>
        <row r="1007">
          <cell r="E1007">
            <v>41912</v>
          </cell>
          <cell r="F1007">
            <v>20000</v>
          </cell>
        </row>
        <row r="1008">
          <cell r="E1008">
            <v>41913</v>
          </cell>
          <cell r="F1008">
            <v>0</v>
          </cell>
        </row>
        <row r="1009">
          <cell r="E1009">
            <v>41914</v>
          </cell>
          <cell r="F1009">
            <v>0</v>
          </cell>
        </row>
        <row r="1010">
          <cell r="E1010">
            <v>41915</v>
          </cell>
          <cell r="F1010">
            <v>0</v>
          </cell>
        </row>
        <row r="1011">
          <cell r="E1011">
            <v>41916</v>
          </cell>
          <cell r="F1011">
            <v>0</v>
          </cell>
        </row>
        <row r="1012">
          <cell r="E1012">
            <v>41917</v>
          </cell>
          <cell r="F1012">
            <v>0</v>
          </cell>
        </row>
        <row r="1013">
          <cell r="E1013">
            <v>41918</v>
          </cell>
          <cell r="F1013">
            <v>56000</v>
          </cell>
        </row>
        <row r="1014">
          <cell r="E1014">
            <v>41919</v>
          </cell>
          <cell r="F1014">
            <v>56000</v>
          </cell>
        </row>
        <row r="1015">
          <cell r="E1015">
            <v>41920</v>
          </cell>
          <cell r="F1015">
            <v>56000</v>
          </cell>
        </row>
        <row r="1016">
          <cell r="E1016">
            <v>41921</v>
          </cell>
          <cell r="F1016">
            <v>56000</v>
          </cell>
        </row>
        <row r="1017">
          <cell r="E1017">
            <v>41922</v>
          </cell>
          <cell r="F1017">
            <v>56000</v>
          </cell>
        </row>
        <row r="1018">
          <cell r="E1018">
            <v>41923</v>
          </cell>
          <cell r="F1018">
            <v>0</v>
          </cell>
        </row>
        <row r="1019">
          <cell r="E1019">
            <v>41924</v>
          </cell>
          <cell r="F1019">
            <v>0</v>
          </cell>
        </row>
        <row r="1020">
          <cell r="E1020">
            <v>41925</v>
          </cell>
          <cell r="F1020">
            <v>56000</v>
          </cell>
        </row>
        <row r="1021">
          <cell r="E1021">
            <v>41926</v>
          </cell>
          <cell r="F1021">
            <v>48000</v>
          </cell>
        </row>
        <row r="1022">
          <cell r="E1022">
            <v>41927</v>
          </cell>
          <cell r="F1022">
            <v>0</v>
          </cell>
        </row>
        <row r="1023">
          <cell r="E1023">
            <v>41928</v>
          </cell>
          <cell r="F1023">
            <v>0</v>
          </cell>
        </row>
        <row r="1024">
          <cell r="E1024">
            <v>41929</v>
          </cell>
          <cell r="F1024">
            <v>24000</v>
          </cell>
        </row>
        <row r="1025">
          <cell r="E1025">
            <v>41930</v>
          </cell>
          <cell r="F1025">
            <v>0</v>
          </cell>
        </row>
        <row r="1026">
          <cell r="E1026">
            <v>41931</v>
          </cell>
          <cell r="F1026">
            <v>0</v>
          </cell>
        </row>
        <row r="1027">
          <cell r="E1027">
            <v>41932</v>
          </cell>
          <cell r="F1027">
            <v>24000</v>
          </cell>
        </row>
        <row r="1028">
          <cell r="E1028">
            <v>41933</v>
          </cell>
          <cell r="F1028">
            <v>0</v>
          </cell>
        </row>
        <row r="1029">
          <cell r="E1029">
            <v>41934</v>
          </cell>
          <cell r="F1029">
            <v>0</v>
          </cell>
        </row>
        <row r="1030">
          <cell r="E1030">
            <v>41935</v>
          </cell>
          <cell r="F1030">
            <v>0</v>
          </cell>
        </row>
        <row r="1031">
          <cell r="E1031">
            <v>41936</v>
          </cell>
          <cell r="F1031">
            <v>24000</v>
          </cell>
        </row>
        <row r="1032">
          <cell r="E1032">
            <v>41937</v>
          </cell>
          <cell r="F1032">
            <v>0</v>
          </cell>
        </row>
        <row r="1033">
          <cell r="E1033">
            <v>41938</v>
          </cell>
          <cell r="F1033">
            <v>0</v>
          </cell>
        </row>
        <row r="1034">
          <cell r="E1034">
            <v>41939</v>
          </cell>
          <cell r="F1034">
            <v>24000</v>
          </cell>
        </row>
        <row r="1035">
          <cell r="E1035">
            <v>41940</v>
          </cell>
          <cell r="F1035">
            <v>0</v>
          </cell>
        </row>
        <row r="1036">
          <cell r="E1036">
            <v>41941</v>
          </cell>
          <cell r="F1036">
            <v>0</v>
          </cell>
        </row>
        <row r="1037">
          <cell r="E1037">
            <v>41942</v>
          </cell>
          <cell r="F1037">
            <v>0</v>
          </cell>
        </row>
        <row r="1038">
          <cell r="E1038">
            <v>41943</v>
          </cell>
          <cell r="F1038">
            <v>20000</v>
          </cell>
        </row>
        <row r="1039">
          <cell r="E1039">
            <v>41944</v>
          </cell>
          <cell r="F1039">
            <v>0</v>
          </cell>
        </row>
        <row r="1040">
          <cell r="E1040">
            <v>41945</v>
          </cell>
          <cell r="F1040">
            <v>0</v>
          </cell>
        </row>
        <row r="1041">
          <cell r="E1041">
            <v>41946</v>
          </cell>
          <cell r="F1041">
            <v>0</v>
          </cell>
        </row>
        <row r="1042">
          <cell r="E1042">
            <v>41947</v>
          </cell>
          <cell r="F1042">
            <v>0</v>
          </cell>
        </row>
        <row r="1043">
          <cell r="E1043">
            <v>41948</v>
          </cell>
          <cell r="F1043">
            <v>0</v>
          </cell>
        </row>
        <row r="1044">
          <cell r="E1044">
            <v>41949</v>
          </cell>
          <cell r="F1044">
            <v>80000</v>
          </cell>
        </row>
        <row r="1045">
          <cell r="E1045">
            <v>41950</v>
          </cell>
          <cell r="F1045">
            <v>80000</v>
          </cell>
        </row>
        <row r="1046">
          <cell r="E1046">
            <v>41951</v>
          </cell>
          <cell r="F1046">
            <v>0</v>
          </cell>
        </row>
        <row r="1047">
          <cell r="E1047">
            <v>41952</v>
          </cell>
          <cell r="F1047">
            <v>0</v>
          </cell>
        </row>
        <row r="1048">
          <cell r="E1048">
            <v>41953</v>
          </cell>
          <cell r="F1048">
            <v>80000</v>
          </cell>
        </row>
        <row r="1049">
          <cell r="E1049">
            <v>41954</v>
          </cell>
          <cell r="F1049">
            <v>80000</v>
          </cell>
        </row>
        <row r="1050">
          <cell r="E1050">
            <v>41955</v>
          </cell>
          <cell r="F1050">
            <v>24000</v>
          </cell>
        </row>
        <row r="1051">
          <cell r="E1051">
            <v>41956</v>
          </cell>
          <cell r="F1051">
            <v>0</v>
          </cell>
        </row>
        <row r="1052">
          <cell r="E1052">
            <v>41957</v>
          </cell>
          <cell r="F1052">
            <v>80000</v>
          </cell>
        </row>
        <row r="1053">
          <cell r="E1053">
            <v>41958</v>
          </cell>
          <cell r="F1053">
            <v>0</v>
          </cell>
        </row>
        <row r="1054">
          <cell r="E1054">
            <v>41959</v>
          </cell>
          <cell r="F1054">
            <v>0</v>
          </cell>
        </row>
        <row r="1055">
          <cell r="E1055">
            <v>41960</v>
          </cell>
          <cell r="F1055">
            <v>56000</v>
          </cell>
        </row>
        <row r="1056">
          <cell r="E1056">
            <v>41961</v>
          </cell>
          <cell r="F1056">
            <v>56000</v>
          </cell>
        </row>
        <row r="1057">
          <cell r="E1057">
            <v>41962</v>
          </cell>
          <cell r="F1057">
            <v>24000</v>
          </cell>
        </row>
        <row r="1058">
          <cell r="E1058">
            <v>41963</v>
          </cell>
          <cell r="F1058">
            <v>48000</v>
          </cell>
        </row>
        <row r="1059">
          <cell r="E1059">
            <v>41964</v>
          </cell>
          <cell r="F1059">
            <v>80000</v>
          </cell>
        </row>
        <row r="1060">
          <cell r="E1060">
            <v>41965</v>
          </cell>
          <cell r="F1060">
            <v>0</v>
          </cell>
        </row>
        <row r="1061">
          <cell r="E1061">
            <v>41966</v>
          </cell>
          <cell r="F1061">
            <v>0</v>
          </cell>
        </row>
        <row r="1062">
          <cell r="E1062">
            <v>41967</v>
          </cell>
          <cell r="F1062">
            <v>24000</v>
          </cell>
        </row>
        <row r="1063">
          <cell r="E1063">
            <v>41968</v>
          </cell>
          <cell r="F1063">
            <v>24000</v>
          </cell>
        </row>
        <row r="1064">
          <cell r="E1064">
            <v>41969</v>
          </cell>
          <cell r="F1064">
            <v>24000</v>
          </cell>
        </row>
        <row r="1065">
          <cell r="E1065">
            <v>41970</v>
          </cell>
          <cell r="F1065">
            <v>24000</v>
          </cell>
        </row>
        <row r="1066">
          <cell r="E1066">
            <v>41971</v>
          </cell>
          <cell r="F1066">
            <v>16000</v>
          </cell>
        </row>
        <row r="1067">
          <cell r="E1067">
            <v>41972</v>
          </cell>
          <cell r="F1067">
            <v>0</v>
          </cell>
        </row>
        <row r="1068">
          <cell r="E1068">
            <v>41973</v>
          </cell>
          <cell r="F1068">
            <v>0</v>
          </cell>
        </row>
        <row r="1069">
          <cell r="E1069">
            <v>41974</v>
          </cell>
          <cell r="F1069">
            <v>0</v>
          </cell>
        </row>
        <row r="1070">
          <cell r="E1070">
            <v>41975</v>
          </cell>
          <cell r="F1070">
            <v>0</v>
          </cell>
        </row>
        <row r="1071">
          <cell r="E1071">
            <v>41976</v>
          </cell>
          <cell r="F1071">
            <v>0</v>
          </cell>
        </row>
        <row r="1072">
          <cell r="E1072">
            <v>41977</v>
          </cell>
          <cell r="F1072">
            <v>0</v>
          </cell>
        </row>
        <row r="1073">
          <cell r="E1073">
            <v>41978</v>
          </cell>
          <cell r="F1073">
            <v>0</v>
          </cell>
        </row>
        <row r="1074">
          <cell r="E1074">
            <v>41979</v>
          </cell>
          <cell r="F1074">
            <v>0</v>
          </cell>
        </row>
        <row r="1075">
          <cell r="E1075">
            <v>41980</v>
          </cell>
          <cell r="F1075">
            <v>0</v>
          </cell>
        </row>
        <row r="1076">
          <cell r="E1076">
            <v>41981</v>
          </cell>
          <cell r="F1076">
            <v>72000</v>
          </cell>
        </row>
        <row r="1077">
          <cell r="E1077">
            <v>41982</v>
          </cell>
          <cell r="F1077">
            <v>72000</v>
          </cell>
        </row>
        <row r="1078">
          <cell r="E1078">
            <v>41983</v>
          </cell>
          <cell r="F1078">
            <v>104000</v>
          </cell>
        </row>
        <row r="1079">
          <cell r="E1079">
            <v>41984</v>
          </cell>
          <cell r="F1079">
            <v>72000</v>
          </cell>
        </row>
        <row r="1080">
          <cell r="E1080">
            <v>41985</v>
          </cell>
          <cell r="F1080">
            <v>112000</v>
          </cell>
        </row>
        <row r="1081">
          <cell r="E1081">
            <v>41986</v>
          </cell>
          <cell r="F1081">
            <v>0</v>
          </cell>
        </row>
        <row r="1082">
          <cell r="E1082">
            <v>41987</v>
          </cell>
          <cell r="F1082">
            <v>0</v>
          </cell>
        </row>
        <row r="1083">
          <cell r="E1083">
            <v>41988</v>
          </cell>
          <cell r="F1083">
            <v>80000</v>
          </cell>
        </row>
        <row r="1084">
          <cell r="E1084">
            <v>41989</v>
          </cell>
          <cell r="F1084">
            <v>104000</v>
          </cell>
        </row>
        <row r="1085">
          <cell r="E1085">
            <v>41990</v>
          </cell>
          <cell r="F1085">
            <v>24000</v>
          </cell>
        </row>
        <row r="1086">
          <cell r="E1086">
            <v>41991</v>
          </cell>
          <cell r="F1086">
            <v>0</v>
          </cell>
        </row>
        <row r="1087">
          <cell r="E1087">
            <v>41992</v>
          </cell>
          <cell r="F1087">
            <v>20000</v>
          </cell>
        </row>
        <row r="1088">
          <cell r="E1088">
            <v>41993</v>
          </cell>
          <cell r="F1088">
            <v>0</v>
          </cell>
        </row>
        <row r="1089">
          <cell r="E1089">
            <v>41994</v>
          </cell>
          <cell r="F1089">
            <v>0</v>
          </cell>
        </row>
        <row r="1090">
          <cell r="E1090">
            <v>41995</v>
          </cell>
          <cell r="F1090">
            <v>0</v>
          </cell>
        </row>
        <row r="1091">
          <cell r="E1091">
            <v>41996</v>
          </cell>
          <cell r="F1091">
            <v>0</v>
          </cell>
        </row>
        <row r="1092">
          <cell r="E1092">
            <v>41997</v>
          </cell>
          <cell r="F1092">
            <v>16000</v>
          </cell>
        </row>
        <row r="1093">
          <cell r="E1093">
            <v>41998</v>
          </cell>
          <cell r="F1093">
            <v>0</v>
          </cell>
        </row>
        <row r="1094">
          <cell r="E1094">
            <v>41999</v>
          </cell>
          <cell r="F1094">
            <v>0</v>
          </cell>
        </row>
        <row r="1095">
          <cell r="E1095">
            <v>42000</v>
          </cell>
          <cell r="F1095">
            <v>0</v>
          </cell>
        </row>
        <row r="1096">
          <cell r="E1096">
            <v>42001</v>
          </cell>
          <cell r="F1096">
            <v>0</v>
          </cell>
        </row>
        <row r="1097">
          <cell r="E1097">
            <v>42002</v>
          </cell>
          <cell r="F1097">
            <v>0</v>
          </cell>
        </row>
        <row r="1098">
          <cell r="E1098">
            <v>42003</v>
          </cell>
          <cell r="F1098">
            <v>24000</v>
          </cell>
        </row>
        <row r="1099">
          <cell r="E1099">
            <v>42004</v>
          </cell>
          <cell r="F1099">
            <v>0</v>
          </cell>
        </row>
        <row r="1100">
          <cell r="E1100">
            <v>42005</v>
          </cell>
          <cell r="F1100">
            <v>0</v>
          </cell>
        </row>
        <row r="1101">
          <cell r="E1101">
            <v>42006</v>
          </cell>
          <cell r="F1101">
            <v>0</v>
          </cell>
        </row>
        <row r="1102">
          <cell r="E1102">
            <v>42007</v>
          </cell>
          <cell r="F1102">
            <v>0</v>
          </cell>
        </row>
        <row r="1103">
          <cell r="E1103">
            <v>42008</v>
          </cell>
          <cell r="F1103">
            <v>0</v>
          </cell>
        </row>
        <row r="1104">
          <cell r="E1104">
            <v>42009</v>
          </cell>
          <cell r="F1104">
            <v>0</v>
          </cell>
        </row>
        <row r="1105">
          <cell r="E1105">
            <v>42010</v>
          </cell>
          <cell r="F1105">
            <v>0</v>
          </cell>
        </row>
        <row r="1106">
          <cell r="E1106">
            <v>42011</v>
          </cell>
          <cell r="F1106">
            <v>0</v>
          </cell>
        </row>
        <row r="1107">
          <cell r="E1107">
            <v>42012</v>
          </cell>
          <cell r="F1107">
            <v>0</v>
          </cell>
        </row>
        <row r="1108">
          <cell r="E1108">
            <v>42013</v>
          </cell>
          <cell r="F1108">
            <v>0</v>
          </cell>
        </row>
        <row r="1109">
          <cell r="E1109">
            <v>42014</v>
          </cell>
          <cell r="F1109">
            <v>0</v>
          </cell>
        </row>
        <row r="1110">
          <cell r="E1110">
            <v>42015</v>
          </cell>
          <cell r="F1110">
            <v>0</v>
          </cell>
        </row>
        <row r="1111">
          <cell r="E1111">
            <v>42016</v>
          </cell>
          <cell r="F1111">
            <v>1551</v>
          </cell>
        </row>
        <row r="1112">
          <cell r="E1112">
            <v>42017</v>
          </cell>
          <cell r="F1112">
            <v>1192</v>
          </cell>
        </row>
        <row r="1113">
          <cell r="E1113">
            <v>42018</v>
          </cell>
          <cell r="F1113">
            <v>77257</v>
          </cell>
        </row>
        <row r="1114">
          <cell r="E1114">
            <v>42019</v>
          </cell>
          <cell r="F1114">
            <v>104000</v>
          </cell>
        </row>
        <row r="1115">
          <cell r="E1115">
            <v>42020</v>
          </cell>
          <cell r="F1115">
            <v>72000</v>
          </cell>
        </row>
        <row r="1116">
          <cell r="E1116">
            <v>42021</v>
          </cell>
          <cell r="F1116">
            <v>0</v>
          </cell>
        </row>
        <row r="1117">
          <cell r="E1117">
            <v>42022</v>
          </cell>
          <cell r="F1117">
            <v>0</v>
          </cell>
        </row>
        <row r="1118">
          <cell r="E1118">
            <v>42023</v>
          </cell>
          <cell r="F1118">
            <v>80000</v>
          </cell>
        </row>
        <row r="1119">
          <cell r="E1119">
            <v>42024</v>
          </cell>
          <cell r="F1119">
            <v>72000</v>
          </cell>
        </row>
        <row r="1120">
          <cell r="E1120">
            <v>42025</v>
          </cell>
          <cell r="F1120">
            <v>0</v>
          </cell>
        </row>
        <row r="1121">
          <cell r="E1121">
            <v>42026</v>
          </cell>
          <cell r="F1121">
            <v>24000</v>
          </cell>
        </row>
        <row r="1122">
          <cell r="E1122">
            <v>42027</v>
          </cell>
          <cell r="F1122">
            <v>24000</v>
          </cell>
        </row>
        <row r="1123">
          <cell r="E1123">
            <v>42028</v>
          </cell>
          <cell r="F1123">
            <v>0</v>
          </cell>
        </row>
        <row r="1124">
          <cell r="E1124">
            <v>42029</v>
          </cell>
          <cell r="F1124">
            <v>0</v>
          </cell>
        </row>
        <row r="1125">
          <cell r="E1125">
            <v>42030</v>
          </cell>
          <cell r="F1125">
            <v>24000</v>
          </cell>
        </row>
        <row r="1126">
          <cell r="E1126">
            <v>42031</v>
          </cell>
          <cell r="F1126">
            <v>0</v>
          </cell>
        </row>
        <row r="1127">
          <cell r="E1127">
            <v>42032</v>
          </cell>
          <cell r="F1127">
            <v>0</v>
          </cell>
        </row>
        <row r="1128">
          <cell r="E1128">
            <v>42033</v>
          </cell>
          <cell r="F1128">
            <v>0</v>
          </cell>
        </row>
        <row r="1129">
          <cell r="E1129">
            <v>42034</v>
          </cell>
          <cell r="F1129">
            <v>20000</v>
          </cell>
        </row>
        <row r="1130">
          <cell r="E1130">
            <v>42035</v>
          </cell>
          <cell r="F1130">
            <v>0</v>
          </cell>
        </row>
        <row r="1131">
          <cell r="E1131">
            <v>42036</v>
          </cell>
          <cell r="F1131">
            <v>0</v>
          </cell>
        </row>
        <row r="1132">
          <cell r="E1132">
            <v>42037</v>
          </cell>
          <cell r="F1132">
            <v>0</v>
          </cell>
        </row>
        <row r="1133">
          <cell r="E1133">
            <v>42038</v>
          </cell>
          <cell r="F1133">
            <v>0</v>
          </cell>
        </row>
        <row r="1134">
          <cell r="E1134">
            <v>42039</v>
          </cell>
          <cell r="F1134">
            <v>72000</v>
          </cell>
        </row>
        <row r="1135">
          <cell r="E1135">
            <v>42040</v>
          </cell>
          <cell r="F1135">
            <v>72000</v>
          </cell>
        </row>
        <row r="1136">
          <cell r="E1136">
            <v>42041</v>
          </cell>
          <cell r="F1136">
            <v>72000</v>
          </cell>
        </row>
        <row r="1137">
          <cell r="E1137">
            <v>42042</v>
          </cell>
          <cell r="F1137">
            <v>0</v>
          </cell>
        </row>
        <row r="1138">
          <cell r="E1138">
            <v>42043</v>
          </cell>
          <cell r="F1138">
            <v>0</v>
          </cell>
        </row>
        <row r="1139">
          <cell r="E1139">
            <v>42044</v>
          </cell>
          <cell r="F1139">
            <v>48000</v>
          </cell>
        </row>
        <row r="1140">
          <cell r="E1140">
            <v>42045</v>
          </cell>
          <cell r="F1140">
            <v>48000</v>
          </cell>
        </row>
        <row r="1141">
          <cell r="E1141">
            <v>42046</v>
          </cell>
          <cell r="F1141">
            <v>48000</v>
          </cell>
        </row>
        <row r="1142">
          <cell r="E1142">
            <v>42047</v>
          </cell>
          <cell r="F1142">
            <v>24000</v>
          </cell>
        </row>
        <row r="1143">
          <cell r="E1143">
            <v>42048</v>
          </cell>
          <cell r="F1143">
            <v>24000</v>
          </cell>
        </row>
        <row r="1144">
          <cell r="E1144">
            <v>42049</v>
          </cell>
          <cell r="F1144">
            <v>0</v>
          </cell>
        </row>
        <row r="1145">
          <cell r="E1145">
            <v>42050</v>
          </cell>
          <cell r="F1145">
            <v>0</v>
          </cell>
        </row>
        <row r="1146">
          <cell r="E1146">
            <v>42051</v>
          </cell>
          <cell r="F1146">
            <v>24000</v>
          </cell>
        </row>
        <row r="1147">
          <cell r="E1147">
            <v>42052</v>
          </cell>
          <cell r="F1147">
            <v>0</v>
          </cell>
        </row>
        <row r="1148">
          <cell r="E1148">
            <v>42053</v>
          </cell>
          <cell r="F1148">
            <v>0</v>
          </cell>
        </row>
        <row r="1149">
          <cell r="E1149">
            <v>42054</v>
          </cell>
          <cell r="F1149">
            <v>0</v>
          </cell>
        </row>
        <row r="1150">
          <cell r="E1150">
            <v>42055</v>
          </cell>
          <cell r="F1150">
            <v>24000</v>
          </cell>
        </row>
        <row r="1151">
          <cell r="E1151">
            <v>42056</v>
          </cell>
          <cell r="F1151">
            <v>0</v>
          </cell>
        </row>
        <row r="1152">
          <cell r="E1152">
            <v>42057</v>
          </cell>
          <cell r="F1152">
            <v>0</v>
          </cell>
        </row>
        <row r="1153">
          <cell r="E1153">
            <v>42058</v>
          </cell>
          <cell r="F1153">
            <v>24000</v>
          </cell>
        </row>
        <row r="1154">
          <cell r="E1154">
            <v>42059</v>
          </cell>
          <cell r="F1154">
            <v>0</v>
          </cell>
        </row>
        <row r="1155">
          <cell r="E1155">
            <v>42060</v>
          </cell>
          <cell r="F1155">
            <v>0</v>
          </cell>
        </row>
        <row r="1156">
          <cell r="E1156">
            <v>42061</v>
          </cell>
          <cell r="F1156">
            <v>0</v>
          </cell>
        </row>
        <row r="1157">
          <cell r="E1157">
            <v>42062</v>
          </cell>
          <cell r="F1157">
            <v>20000</v>
          </cell>
        </row>
        <row r="1158">
          <cell r="E1158">
            <v>42063</v>
          </cell>
          <cell r="F1158">
            <v>0</v>
          </cell>
        </row>
        <row r="1159">
          <cell r="E1159">
            <v>42064</v>
          </cell>
          <cell r="F1159">
            <v>0</v>
          </cell>
        </row>
        <row r="1160">
          <cell r="E1160">
            <v>42065</v>
          </cell>
          <cell r="F1160">
            <v>0</v>
          </cell>
        </row>
        <row r="1161">
          <cell r="E1161">
            <v>42066</v>
          </cell>
          <cell r="F1161">
            <v>0</v>
          </cell>
        </row>
        <row r="1162">
          <cell r="E1162">
            <v>42067</v>
          </cell>
          <cell r="F1162">
            <v>0</v>
          </cell>
        </row>
        <row r="1163">
          <cell r="E1163">
            <v>42068</v>
          </cell>
          <cell r="F1163">
            <v>24000</v>
          </cell>
        </row>
        <row r="1164">
          <cell r="E1164">
            <v>42069</v>
          </cell>
          <cell r="F1164">
            <v>48000</v>
          </cell>
        </row>
        <row r="1165">
          <cell r="E1165">
            <v>42070</v>
          </cell>
          <cell r="F1165">
            <v>0</v>
          </cell>
        </row>
        <row r="1166">
          <cell r="E1166">
            <v>42071</v>
          </cell>
          <cell r="F1166">
            <v>0</v>
          </cell>
        </row>
        <row r="1167">
          <cell r="E1167">
            <v>42072</v>
          </cell>
          <cell r="F1167">
            <v>48000</v>
          </cell>
        </row>
        <row r="1168">
          <cell r="E1168">
            <v>42073</v>
          </cell>
          <cell r="F1168">
            <v>24000</v>
          </cell>
        </row>
        <row r="1169">
          <cell r="E1169">
            <v>42074</v>
          </cell>
          <cell r="F1169">
            <v>24000</v>
          </cell>
        </row>
        <row r="1170">
          <cell r="E1170">
            <v>42075</v>
          </cell>
          <cell r="F1170">
            <v>0</v>
          </cell>
        </row>
        <row r="1171">
          <cell r="E1171">
            <v>42076</v>
          </cell>
          <cell r="F1171">
            <v>32000</v>
          </cell>
        </row>
        <row r="1172">
          <cell r="E1172">
            <v>42077</v>
          </cell>
          <cell r="F1172">
            <v>0</v>
          </cell>
        </row>
        <row r="1173">
          <cell r="E1173">
            <v>42078</v>
          </cell>
          <cell r="F1173">
            <v>0</v>
          </cell>
        </row>
        <row r="1174">
          <cell r="E1174">
            <v>42079</v>
          </cell>
          <cell r="F1174">
            <v>0</v>
          </cell>
        </row>
        <row r="1175">
          <cell r="E1175">
            <v>42080</v>
          </cell>
          <cell r="F1175">
            <v>64000</v>
          </cell>
        </row>
        <row r="1176">
          <cell r="E1176">
            <v>42081</v>
          </cell>
          <cell r="F1176">
            <v>64000</v>
          </cell>
        </row>
        <row r="1177">
          <cell r="E1177">
            <v>42082</v>
          </cell>
          <cell r="F1177">
            <v>64000</v>
          </cell>
        </row>
        <row r="1178">
          <cell r="E1178">
            <v>42083</v>
          </cell>
          <cell r="F1178">
            <v>32000</v>
          </cell>
        </row>
        <row r="1179">
          <cell r="E1179">
            <v>42084</v>
          </cell>
          <cell r="F1179">
            <v>0</v>
          </cell>
        </row>
        <row r="1180">
          <cell r="E1180">
            <v>42085</v>
          </cell>
          <cell r="F1180">
            <v>0</v>
          </cell>
        </row>
        <row r="1181">
          <cell r="E1181">
            <v>42086</v>
          </cell>
          <cell r="F1181">
            <v>64000</v>
          </cell>
        </row>
        <row r="1182">
          <cell r="E1182">
            <v>42087</v>
          </cell>
          <cell r="F1182">
            <v>0</v>
          </cell>
        </row>
        <row r="1183">
          <cell r="E1183">
            <v>42088</v>
          </cell>
          <cell r="F1183">
            <v>0</v>
          </cell>
        </row>
        <row r="1184">
          <cell r="E1184">
            <v>42089</v>
          </cell>
          <cell r="F1184">
            <v>0</v>
          </cell>
        </row>
        <row r="1185">
          <cell r="E1185">
            <v>42090</v>
          </cell>
          <cell r="F1185">
            <v>4000</v>
          </cell>
        </row>
        <row r="1186">
          <cell r="E1186">
            <v>42091</v>
          </cell>
          <cell r="F1186">
            <v>0</v>
          </cell>
        </row>
        <row r="1187">
          <cell r="E1187">
            <v>42092</v>
          </cell>
          <cell r="F1187">
            <v>0</v>
          </cell>
        </row>
        <row r="1188">
          <cell r="E1188">
            <v>42093</v>
          </cell>
          <cell r="F1188">
            <v>0</v>
          </cell>
        </row>
        <row r="1189">
          <cell r="E1189">
            <v>42094</v>
          </cell>
          <cell r="F1189">
            <v>8000</v>
          </cell>
        </row>
        <row r="1190">
          <cell r="E1190">
            <v>42095</v>
          </cell>
          <cell r="F1190">
            <v>0</v>
          </cell>
        </row>
        <row r="1191">
          <cell r="E1191">
            <v>42096</v>
          </cell>
          <cell r="F1191">
            <v>0</v>
          </cell>
        </row>
        <row r="1192">
          <cell r="E1192">
            <v>42097</v>
          </cell>
          <cell r="F1192">
            <v>0</v>
          </cell>
        </row>
        <row r="1193">
          <cell r="E1193">
            <v>42098</v>
          </cell>
          <cell r="F1193">
            <v>0</v>
          </cell>
        </row>
        <row r="1194">
          <cell r="E1194">
            <v>42099</v>
          </cell>
          <cell r="F1194">
            <v>0</v>
          </cell>
        </row>
        <row r="1195">
          <cell r="E1195">
            <v>42100</v>
          </cell>
          <cell r="F1195">
            <v>0</v>
          </cell>
        </row>
        <row r="1196">
          <cell r="E1196">
            <v>42101</v>
          </cell>
          <cell r="F1196">
            <v>0</v>
          </cell>
        </row>
        <row r="1197">
          <cell r="E1197">
            <v>42102</v>
          </cell>
          <cell r="F1197">
            <v>0</v>
          </cell>
        </row>
        <row r="1198">
          <cell r="E1198">
            <v>42103</v>
          </cell>
          <cell r="F1198">
            <v>88000</v>
          </cell>
        </row>
        <row r="1199">
          <cell r="E1199">
            <v>42104</v>
          </cell>
          <cell r="F1199">
            <v>88000</v>
          </cell>
        </row>
        <row r="1200">
          <cell r="E1200">
            <v>42105</v>
          </cell>
          <cell r="F1200">
            <v>0</v>
          </cell>
        </row>
        <row r="1201">
          <cell r="E1201">
            <v>42106</v>
          </cell>
          <cell r="F1201">
            <v>0</v>
          </cell>
        </row>
        <row r="1202">
          <cell r="E1202">
            <v>42107</v>
          </cell>
          <cell r="F1202">
            <v>0</v>
          </cell>
        </row>
        <row r="1203">
          <cell r="E1203">
            <v>42108</v>
          </cell>
          <cell r="F1203">
            <v>0</v>
          </cell>
        </row>
        <row r="1204">
          <cell r="E1204">
            <v>42109</v>
          </cell>
          <cell r="F1204">
            <v>0</v>
          </cell>
        </row>
        <row r="1205">
          <cell r="E1205">
            <v>42110</v>
          </cell>
          <cell r="F1205">
            <v>0</v>
          </cell>
        </row>
        <row r="1206">
          <cell r="E1206">
            <v>42111</v>
          </cell>
          <cell r="F1206">
            <v>8000</v>
          </cell>
        </row>
        <row r="1207">
          <cell r="E1207">
            <v>42112</v>
          </cell>
          <cell r="F1207">
            <v>0</v>
          </cell>
        </row>
        <row r="1208">
          <cell r="E1208">
            <v>42113</v>
          </cell>
          <cell r="F1208">
            <v>0</v>
          </cell>
        </row>
        <row r="1209">
          <cell r="E1209">
            <v>42114</v>
          </cell>
          <cell r="F1209">
            <v>0</v>
          </cell>
        </row>
        <row r="1210">
          <cell r="E1210">
            <v>42115</v>
          </cell>
          <cell r="F1210">
            <v>0</v>
          </cell>
        </row>
        <row r="1211">
          <cell r="E1211">
            <v>42116</v>
          </cell>
          <cell r="F1211">
            <v>0</v>
          </cell>
        </row>
        <row r="1212">
          <cell r="E1212">
            <v>42117</v>
          </cell>
          <cell r="F1212">
            <v>8000</v>
          </cell>
        </row>
        <row r="1213">
          <cell r="E1213">
            <v>42118</v>
          </cell>
          <cell r="F1213">
            <v>0</v>
          </cell>
        </row>
        <row r="1214">
          <cell r="E1214">
            <v>42119</v>
          </cell>
          <cell r="F1214">
            <v>0</v>
          </cell>
        </row>
        <row r="1215">
          <cell r="E1215">
            <v>42120</v>
          </cell>
          <cell r="F1215">
            <v>0</v>
          </cell>
        </row>
        <row r="1216">
          <cell r="E1216">
            <v>42121</v>
          </cell>
          <cell r="F1216">
            <v>0</v>
          </cell>
        </row>
        <row r="1217">
          <cell r="E1217">
            <v>42122</v>
          </cell>
          <cell r="F1217">
            <v>0</v>
          </cell>
        </row>
        <row r="1218">
          <cell r="E1218">
            <v>42123</v>
          </cell>
          <cell r="F1218">
            <v>0</v>
          </cell>
        </row>
        <row r="1219">
          <cell r="E1219">
            <v>42124</v>
          </cell>
          <cell r="F1219">
            <v>8000</v>
          </cell>
        </row>
        <row r="1220">
          <cell r="E1220">
            <v>42125</v>
          </cell>
          <cell r="F1220">
            <v>0</v>
          </cell>
        </row>
        <row r="1221">
          <cell r="E1221">
            <v>42126</v>
          </cell>
          <cell r="F1221">
            <v>0</v>
          </cell>
        </row>
        <row r="1222">
          <cell r="E1222">
            <v>42127</v>
          </cell>
          <cell r="F1222">
            <v>0</v>
          </cell>
        </row>
        <row r="1223">
          <cell r="E1223">
            <v>42128</v>
          </cell>
          <cell r="F1223">
            <v>0</v>
          </cell>
        </row>
        <row r="1224">
          <cell r="E1224">
            <v>42129</v>
          </cell>
          <cell r="F1224">
            <v>0</v>
          </cell>
        </row>
        <row r="1225">
          <cell r="E1225">
            <v>42130</v>
          </cell>
          <cell r="F1225">
            <v>0</v>
          </cell>
        </row>
        <row r="1226">
          <cell r="E1226">
            <v>42131</v>
          </cell>
          <cell r="F1226">
            <v>0</v>
          </cell>
        </row>
        <row r="1227">
          <cell r="E1227">
            <v>42132</v>
          </cell>
          <cell r="F1227">
            <v>0</v>
          </cell>
        </row>
        <row r="1228">
          <cell r="E1228">
            <v>42133</v>
          </cell>
          <cell r="F1228">
            <v>0</v>
          </cell>
        </row>
        <row r="1229">
          <cell r="E1229">
            <v>42134</v>
          </cell>
          <cell r="F1229">
            <v>0</v>
          </cell>
        </row>
        <row r="1230">
          <cell r="E1230">
            <v>42135</v>
          </cell>
          <cell r="F1230">
            <v>8000</v>
          </cell>
        </row>
        <row r="1231">
          <cell r="E1231">
            <v>42136</v>
          </cell>
          <cell r="F1231">
            <v>8000</v>
          </cell>
        </row>
        <row r="1232">
          <cell r="E1232">
            <v>42137</v>
          </cell>
          <cell r="F1232">
            <v>0</v>
          </cell>
        </row>
        <row r="1233">
          <cell r="E1233">
            <v>42138</v>
          </cell>
          <cell r="F1233">
            <v>0</v>
          </cell>
        </row>
        <row r="1234">
          <cell r="E1234">
            <v>42139</v>
          </cell>
          <cell r="F1234">
            <v>0</v>
          </cell>
        </row>
        <row r="1235">
          <cell r="E1235">
            <v>42140</v>
          </cell>
          <cell r="F1235">
            <v>0</v>
          </cell>
        </row>
        <row r="1236">
          <cell r="E1236">
            <v>42141</v>
          </cell>
          <cell r="F1236">
            <v>0</v>
          </cell>
        </row>
        <row r="1237">
          <cell r="E1237">
            <v>42142</v>
          </cell>
          <cell r="F1237">
            <v>0</v>
          </cell>
        </row>
        <row r="1238">
          <cell r="E1238">
            <v>42143</v>
          </cell>
          <cell r="F1238">
            <v>16000</v>
          </cell>
        </row>
        <row r="1239">
          <cell r="E1239">
            <v>42144</v>
          </cell>
          <cell r="F1239">
            <v>0</v>
          </cell>
        </row>
        <row r="1240">
          <cell r="E1240">
            <v>42145</v>
          </cell>
          <cell r="F1240">
            <v>0</v>
          </cell>
        </row>
        <row r="1241">
          <cell r="E1241">
            <v>42146</v>
          </cell>
          <cell r="F1241">
            <v>0</v>
          </cell>
        </row>
        <row r="1242">
          <cell r="E1242">
            <v>42147</v>
          </cell>
          <cell r="F1242">
            <v>0</v>
          </cell>
        </row>
        <row r="1243">
          <cell r="E1243">
            <v>42148</v>
          </cell>
          <cell r="F1243">
            <v>0</v>
          </cell>
        </row>
        <row r="1244">
          <cell r="E1244">
            <v>42149</v>
          </cell>
          <cell r="F1244">
            <v>0</v>
          </cell>
        </row>
        <row r="1245">
          <cell r="E1245">
            <v>42150</v>
          </cell>
          <cell r="F1245">
            <v>0</v>
          </cell>
        </row>
        <row r="1246">
          <cell r="E1246">
            <v>42151</v>
          </cell>
          <cell r="F1246">
            <v>0</v>
          </cell>
        </row>
        <row r="1247">
          <cell r="E1247">
            <v>42152</v>
          </cell>
          <cell r="F1247">
            <v>0</v>
          </cell>
        </row>
        <row r="1248">
          <cell r="E1248">
            <v>42153</v>
          </cell>
          <cell r="F1248">
            <v>0</v>
          </cell>
        </row>
        <row r="1249">
          <cell r="E1249">
            <v>42154</v>
          </cell>
          <cell r="F1249">
            <v>0</v>
          </cell>
        </row>
        <row r="1250">
          <cell r="E1250">
            <v>42155</v>
          </cell>
          <cell r="F1250">
            <v>0</v>
          </cell>
        </row>
      </sheetData>
      <sheetData sheetId="5">
        <row r="1">
          <cell r="A1" t="str">
            <v>Periods</v>
          </cell>
          <cell r="B1" t="str">
            <v>Stock Opname Status</v>
          </cell>
          <cell r="C1" t="str">
            <v>Date</v>
          </cell>
          <cell r="D1" t="str">
            <v>Dead End-Stock Before (liters)</v>
          </cell>
          <cell r="E1" t="str">
            <v>Dead End-Stock After (liters)</v>
          </cell>
          <cell r="F1" t="str">
            <v>Water Content in Tank Before(liters)</v>
          </cell>
          <cell r="G1" t="str">
            <v>Water Content in Tank After(liters)</v>
          </cell>
          <cell r="H1" t="str">
            <v>Life End-Stock Before (liters)</v>
          </cell>
          <cell r="I1" t="str">
            <v>Life End-Stock After (liters)</v>
          </cell>
          <cell r="J1" t="str">
            <v>Total HSD End-StockBefore (liters)</v>
          </cell>
          <cell r="K1" t="str">
            <v>Total HSD End-Stock  After (liters)</v>
          </cell>
        </row>
        <row r="2">
          <cell r="A2">
            <v>40909</v>
          </cell>
        </row>
        <row r="3">
          <cell r="A3">
            <v>40940</v>
          </cell>
        </row>
        <row r="4">
          <cell r="A4">
            <v>40969</v>
          </cell>
        </row>
        <row r="5">
          <cell r="A5">
            <v>41000</v>
          </cell>
        </row>
        <row r="6">
          <cell r="A6">
            <v>41030</v>
          </cell>
        </row>
        <row r="7">
          <cell r="A7">
            <v>41061</v>
          </cell>
        </row>
        <row r="8">
          <cell r="A8">
            <v>41091</v>
          </cell>
        </row>
        <row r="9">
          <cell r="A9">
            <v>41122</v>
          </cell>
        </row>
        <row r="10">
          <cell r="A10">
            <v>41153</v>
          </cell>
        </row>
        <row r="11">
          <cell r="A11">
            <v>41183</v>
          </cell>
        </row>
        <row r="12">
          <cell r="A12">
            <v>41214</v>
          </cell>
        </row>
        <row r="13">
          <cell r="A13">
            <v>41244</v>
          </cell>
        </row>
        <row r="14">
          <cell r="A14">
            <v>41275</v>
          </cell>
        </row>
        <row r="15">
          <cell r="A15">
            <v>41306</v>
          </cell>
        </row>
        <row r="16">
          <cell r="A16">
            <v>41334</v>
          </cell>
        </row>
        <row r="17">
          <cell r="A17">
            <v>41365</v>
          </cell>
        </row>
        <row r="18">
          <cell r="A18">
            <v>41395</v>
          </cell>
        </row>
        <row r="19">
          <cell r="A19">
            <v>41426</v>
          </cell>
        </row>
        <row r="20">
          <cell r="A20">
            <v>41456</v>
          </cell>
        </row>
        <row r="21">
          <cell r="A21">
            <v>41487</v>
          </cell>
        </row>
        <row r="22">
          <cell r="A22">
            <v>41518</v>
          </cell>
        </row>
        <row r="23">
          <cell r="A23">
            <v>41548</v>
          </cell>
        </row>
        <row r="24">
          <cell r="A24">
            <v>41579</v>
          </cell>
        </row>
        <row r="25">
          <cell r="A25">
            <v>41609</v>
          </cell>
        </row>
        <row r="26">
          <cell r="A26">
            <v>41640</v>
          </cell>
        </row>
        <row r="27">
          <cell r="A27">
            <v>41671</v>
          </cell>
        </row>
        <row r="28">
          <cell r="A28">
            <v>41699</v>
          </cell>
        </row>
        <row r="29">
          <cell r="A29">
            <v>41730</v>
          </cell>
        </row>
        <row r="30">
          <cell r="A30">
            <v>41760</v>
          </cell>
        </row>
        <row r="31">
          <cell r="A31">
            <v>41791</v>
          </cell>
        </row>
        <row r="32">
          <cell r="A32">
            <v>41821</v>
          </cell>
        </row>
        <row r="33">
          <cell r="A33">
            <v>41852</v>
          </cell>
        </row>
        <row r="34">
          <cell r="A34">
            <v>41883</v>
          </cell>
        </row>
        <row r="35">
          <cell r="A35">
            <v>41913</v>
          </cell>
        </row>
        <row r="36">
          <cell r="A36">
            <v>41944</v>
          </cell>
        </row>
        <row r="37">
          <cell r="A37">
            <v>41974</v>
          </cell>
        </row>
        <row r="38">
          <cell r="A38">
            <v>42005</v>
          </cell>
        </row>
        <row r="39">
          <cell r="A39">
            <v>42036</v>
          </cell>
        </row>
        <row r="40">
          <cell r="A40">
            <v>42064</v>
          </cell>
        </row>
        <row r="41">
          <cell r="A41">
            <v>42095</v>
          </cell>
        </row>
        <row r="42">
          <cell r="A42">
            <v>42126</v>
          </cell>
        </row>
        <row r="43">
          <cell r="A43">
            <v>42158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data"/>
      <sheetName val="PHS"/>
      <sheetName val="IP-2006"/>
      <sheetName val="RUPA-2006"/>
      <sheetName val="IP-2007"/>
      <sheetName val="IP-2007-Bengkok"/>
      <sheetName val="RUPA-2007"/>
      <sheetName val="RUPA-2007-Bengkok"/>
      <sheetName val="piv-C.Besar"/>
      <sheetName val="Cuti Besar"/>
      <sheetName val="piv-Winduan"/>
      <sheetName val="Winduan"/>
      <sheetName val="piv-JHT"/>
      <sheetName val="JHT"/>
      <sheetName val="tabel-JHT"/>
      <sheetName val="LabaRugi"/>
      <sheetName val="RKAP 2007-IP-final"/>
      <sheetName val="L-R"/>
      <sheetName val="2008"/>
      <sheetName val="StU"/>
      <sheetName val="Wil-2"/>
      <sheetName val="Sheet1"/>
      <sheetName val="rekap kinerja"/>
      <sheetName val="Sensitivitas"/>
      <sheetName val="PkRp"/>
      <sheetName val="Rekap 2002 mod"/>
      <sheetName val="dengan pembangkitan"/>
      <sheetName val="Kantor"/>
      <sheetName val="KALK_GES"/>
      <sheetName val="DGGKIT+ Derating"/>
      <sheetName val="Hitung_Energi"/>
      <sheetName val="DATA_NOV04"/>
      <sheetName val="Table1 MASTER"/>
      <sheetName val="Table4"/>
      <sheetName val="Table2 MASTER"/>
      <sheetName val="Table5 Master"/>
      <sheetName val="i3"/>
      <sheetName val="SMII-03"/>
      <sheetName val="SMI-04"/>
      <sheetName val="SATPAM"/>
      <sheetName val="GABUNGAN"/>
      <sheetName val="M-PEG"/>
      <sheetName val="JSO"/>
      <sheetName val="rate"/>
      <sheetName val="Query2"/>
      <sheetName val="Sudah Berjalan"/>
      <sheetName val="TB_SKL"/>
      <sheetName val="Tabel-Tk Komp"/>
      <sheetName val="03"/>
      <sheetName val="16"/>
      <sheetName val="18"/>
      <sheetName val="01"/>
      <sheetName val="17"/>
      <sheetName val="22"/>
      <sheetName val="15"/>
      <sheetName val="08"/>
      <sheetName val="20"/>
      <sheetName val="02"/>
      <sheetName val="05"/>
      <sheetName val="10"/>
      <sheetName val="Submission Form"/>
      <sheetName val="r-sm-kin"/>
      <sheetName val="Tabel PTKP"/>
      <sheetName val="Sch-5"/>
      <sheetName val="CiMaPlbStd"/>
      <sheetName val="hal 14b"/>
      <sheetName val="assumption"/>
      <sheetName val="GeneralInfo"/>
      <sheetName val="LAMPIRAN"/>
      <sheetName val="01 A"/>
      <sheetName val="U2.5 RM From Purhase"/>
      <sheetName val="Cash Flow"/>
      <sheetName val="TDL2001"/>
      <sheetName val="W-NAD"/>
      <sheetName val="Database"/>
      <sheetName val="Interdata"/>
      <sheetName val="simulasi tb 5"/>
      <sheetName val="RPP"/>
      <sheetName val="HARGA SATUAN"/>
      <sheetName val="TRNS-C1"/>
      <sheetName val="Posisi"/>
      <sheetName val="12.REFERENS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MASA KERJA</v>
          </cell>
        </row>
      </sheetData>
      <sheetData sheetId="14">
        <row r="1">
          <cell r="A1" t="str">
            <v>MASA KERJA</v>
          </cell>
        </row>
      </sheetData>
      <sheetData sheetId="15">
        <row r="1">
          <cell r="A1" t="str">
            <v>MASA KERJA</v>
          </cell>
          <cell r="B1" t="str">
            <v>T PURNA JABATAN</v>
          </cell>
        </row>
        <row r="2">
          <cell r="A2">
            <v>1</v>
          </cell>
          <cell r="B2">
            <v>3</v>
          </cell>
        </row>
        <row r="3">
          <cell r="A3">
            <v>2</v>
          </cell>
          <cell r="B3">
            <v>3</v>
          </cell>
        </row>
        <row r="4">
          <cell r="A4">
            <v>3</v>
          </cell>
          <cell r="B4">
            <v>3</v>
          </cell>
        </row>
        <row r="5">
          <cell r="A5">
            <v>4</v>
          </cell>
          <cell r="B5">
            <v>3</v>
          </cell>
        </row>
        <row r="6">
          <cell r="A6">
            <v>5</v>
          </cell>
          <cell r="B6">
            <v>3</v>
          </cell>
        </row>
        <row r="7">
          <cell r="A7">
            <v>6</v>
          </cell>
          <cell r="B7">
            <v>3</v>
          </cell>
        </row>
        <row r="8">
          <cell r="A8">
            <v>7</v>
          </cell>
          <cell r="B8">
            <v>4</v>
          </cell>
        </row>
        <row r="9">
          <cell r="A9">
            <v>8</v>
          </cell>
          <cell r="B9">
            <v>4</v>
          </cell>
        </row>
        <row r="10">
          <cell r="A10">
            <v>9</v>
          </cell>
          <cell r="B10">
            <v>4</v>
          </cell>
        </row>
        <row r="11">
          <cell r="A11">
            <v>10</v>
          </cell>
          <cell r="B11">
            <v>4</v>
          </cell>
        </row>
        <row r="12">
          <cell r="A12">
            <v>11</v>
          </cell>
          <cell r="B12">
            <v>4</v>
          </cell>
        </row>
        <row r="13">
          <cell r="A13">
            <v>12</v>
          </cell>
          <cell r="B13">
            <v>4</v>
          </cell>
        </row>
        <row r="14">
          <cell r="A14">
            <v>13</v>
          </cell>
          <cell r="B14">
            <v>4</v>
          </cell>
        </row>
        <row r="15">
          <cell r="A15">
            <v>14</v>
          </cell>
          <cell r="B15">
            <v>4</v>
          </cell>
        </row>
        <row r="16">
          <cell r="A16">
            <v>15</v>
          </cell>
          <cell r="B16">
            <v>4</v>
          </cell>
        </row>
        <row r="17">
          <cell r="A17">
            <v>16</v>
          </cell>
          <cell r="B17">
            <v>5</v>
          </cell>
        </row>
        <row r="18">
          <cell r="A18">
            <v>17</v>
          </cell>
          <cell r="B18">
            <v>5</v>
          </cell>
        </row>
        <row r="19">
          <cell r="A19">
            <v>18</v>
          </cell>
          <cell r="B19">
            <v>5</v>
          </cell>
        </row>
        <row r="20">
          <cell r="A20">
            <v>19</v>
          </cell>
          <cell r="B20">
            <v>5</v>
          </cell>
        </row>
        <row r="21">
          <cell r="A21">
            <v>20</v>
          </cell>
          <cell r="B21">
            <v>5</v>
          </cell>
        </row>
        <row r="22">
          <cell r="A22">
            <v>21</v>
          </cell>
          <cell r="B22">
            <v>6</v>
          </cell>
        </row>
        <row r="23">
          <cell r="A23">
            <v>22</v>
          </cell>
          <cell r="B23">
            <v>6</v>
          </cell>
        </row>
        <row r="24">
          <cell r="A24">
            <v>23</v>
          </cell>
          <cell r="B24">
            <v>6</v>
          </cell>
        </row>
        <row r="25">
          <cell r="A25">
            <v>24</v>
          </cell>
          <cell r="B25">
            <v>6</v>
          </cell>
        </row>
        <row r="26">
          <cell r="A26">
            <v>25</v>
          </cell>
          <cell r="B26">
            <v>6</v>
          </cell>
        </row>
        <row r="27">
          <cell r="A27">
            <v>26</v>
          </cell>
          <cell r="B27">
            <v>7</v>
          </cell>
        </row>
        <row r="28">
          <cell r="A28">
            <v>27</v>
          </cell>
          <cell r="B28">
            <v>7</v>
          </cell>
        </row>
        <row r="29">
          <cell r="A29">
            <v>28</v>
          </cell>
          <cell r="B29">
            <v>7</v>
          </cell>
        </row>
        <row r="30">
          <cell r="A30">
            <v>29</v>
          </cell>
          <cell r="B30">
            <v>7</v>
          </cell>
        </row>
        <row r="31">
          <cell r="A31">
            <v>30</v>
          </cell>
          <cell r="B31">
            <v>7</v>
          </cell>
        </row>
        <row r="32">
          <cell r="A32">
            <v>31</v>
          </cell>
          <cell r="B32">
            <v>8</v>
          </cell>
        </row>
        <row r="33">
          <cell r="A33">
            <v>32</v>
          </cell>
          <cell r="B33">
            <v>8</v>
          </cell>
        </row>
        <row r="34">
          <cell r="A34">
            <v>33</v>
          </cell>
          <cell r="B34">
            <v>8</v>
          </cell>
        </row>
        <row r="35">
          <cell r="A35">
            <v>34</v>
          </cell>
          <cell r="B35">
            <v>8</v>
          </cell>
        </row>
        <row r="36">
          <cell r="A36">
            <v>35</v>
          </cell>
          <cell r="B36">
            <v>8</v>
          </cell>
        </row>
        <row r="37">
          <cell r="A37">
            <v>36</v>
          </cell>
          <cell r="B37">
            <v>9</v>
          </cell>
        </row>
        <row r="38">
          <cell r="A38">
            <v>37</v>
          </cell>
          <cell r="B38">
            <v>9</v>
          </cell>
        </row>
        <row r="39">
          <cell r="A39">
            <v>38</v>
          </cell>
          <cell r="B39">
            <v>9</v>
          </cell>
        </row>
        <row r="40">
          <cell r="A40">
            <v>39</v>
          </cell>
          <cell r="B40">
            <v>9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83 Top"/>
      <sheetName val="TOP TAHUNAN"/>
      <sheetName val="TOP"/>
      <sheetName val="01 A"/>
      <sheetName val="01 A (2)"/>
      <sheetName val="01 B"/>
      <sheetName val="02 B "/>
      <sheetName val="04"/>
      <sheetName val="Tickmarks"/>
      <sheetName val="2006"/>
      <sheetName val="TEST"/>
      <sheetName val="0001"/>
      <sheetName val="Appendix A.2-2005"/>
      <sheetName val="Appendix A.2-2006"/>
      <sheetName val="Appendix A.2-2007"/>
      <sheetName val="Summary"/>
      <sheetName val="0002"/>
      <sheetName val="0003"/>
      <sheetName val="0004"/>
      <sheetName val="0005"/>
      <sheetName val="1983 Top (In USD) - 2005"/>
      <sheetName val="1983 Top (In USD) - 2006"/>
      <sheetName val="1983 Top (In USD) - 2007"/>
      <sheetName val="1983 Top (In USD) - 3 yrs-2007"/>
      <sheetName val="1983 Top (In Cncy) - 2005"/>
      <sheetName val="1983 Top (In Cncy) - 2006"/>
      <sheetName val="1983 Top (In Cncy) - 2007"/>
      <sheetName val="1983 Top (In Original Currency)"/>
      <sheetName val="1983 Top (Orig)"/>
      <sheetName val="Laba Rugi"/>
      <sheetName val="Sudah Berjalan"/>
      <sheetName val="Sheet1"/>
      <sheetName val="LAIN2"/>
      <sheetName val="L-R"/>
      <sheetName val="Submission Form"/>
      <sheetName val="rkap2008"/>
      <sheetName val="List"/>
      <sheetName val="Worksheet in 6300 TOP REPORT  A"/>
      <sheetName val="Tabel dan Grafik"/>
      <sheetName val="o1a"/>
      <sheetName val="BA-1"/>
      <sheetName val="#REF"/>
      <sheetName val="Mirrless_PBAAI"/>
      <sheetName val="SFAC_Tes"/>
      <sheetName val="TABEL SFC"/>
      <sheetName val="SAA"/>
      <sheetName val="W-NAD"/>
      <sheetName val="Bipeg-U(12D2)"/>
      <sheetName val="PRK"/>
      <sheetName val="Sheet3"/>
      <sheetName val="TRANS"/>
      <sheetName val="Perintah"/>
      <sheetName val="UshDeb00"/>
      <sheetName val="Cover"/>
      <sheetName val="Kamus"/>
      <sheetName val="beban"/>
      <sheetName val="master rab"/>
      <sheetName val="tabel-JHT"/>
      <sheetName val="W1"/>
      <sheetName val="SL3"/>
      <sheetName val="Dasar Pemadaman"/>
      <sheetName val="Input GENERATION-DATA"/>
      <sheetName val="D-2"/>
      <sheetName val="M-PEG"/>
      <sheetName val="NerSubsis"/>
      <sheetName val="prev-i"/>
      <sheetName val="SPT"/>
      <sheetName val="usul-KD"/>
      <sheetName val="Kontrol"/>
      <sheetName val="Kantor"/>
      <sheetName val="REFERENSI"/>
      <sheetName val="Har_Sus"/>
      <sheetName val="Penjualan"/>
      <sheetName val="ProdSendiri"/>
      <sheetName val="PS&amp;Susut TL"/>
      <sheetName val="SewaBeli"/>
      <sheetName val="Transfer"/>
      <sheetName val="TERBIT"/>
      <sheetName val="aruskas"/>
      <sheetName val="Hal-1"/>
      <sheetName val="Gangg_PL"/>
      <sheetName val="Rekap"/>
      <sheetName val="Wil-2"/>
      <sheetName val="Sch-5"/>
      <sheetName val="4"/>
      <sheetName val="RAB"/>
      <sheetName val="MDU"/>
      <sheetName val="HARGA SATUAN"/>
      <sheetName val="sept"/>
      <sheetName val="neraca 1999-2000"/>
      <sheetName val="FEB"/>
      <sheetName val="JAN"/>
      <sheetName val="MAR"/>
      <sheetName val="BOQ"/>
      <sheetName val="Rate"/>
      <sheetName val="sch"/>
      <sheetName val="Smg"/>
      <sheetName val="Pay for Person"/>
      <sheetName val="HPP"/>
      <sheetName val="hrg uph+bhn"/>
      <sheetName val="TABGAJI"/>
      <sheetName val="FORM BQ TL PRATU 4cct"/>
      <sheetName val="PkRp"/>
      <sheetName val="FLI - Sec.1"/>
      <sheetName val="Sheet6"/>
      <sheetName val="I-Rutin Switchgear"/>
      <sheetName val="I-Rutin SUTT"/>
      <sheetName val="I-Rutin Banghal"/>
      <sheetName val="I-R Kendaraan"/>
      <sheetName val="I-R Perlengkapan Um"/>
      <sheetName val="V-Rutin Banghal"/>
      <sheetName val="V-R Kendaraan"/>
      <sheetName val="V-R Perlengkapan Umum"/>
      <sheetName val="V-NR Banghal"/>
      <sheetName val="I-Rutin Transformator"/>
      <sheetName val="HARGA"/>
      <sheetName val="TARGET UNIT (2)"/>
      <sheetName val="RESUM-MON"/>
      <sheetName val="INPUT HARGA"/>
      <sheetName val="Rupiah"/>
      <sheetName val="Rekapitulasi"/>
      <sheetName val="ASUMSI"/>
      <sheetName val="Salinan Dari Impress"/>
      <sheetName val="DATA TBD"/>
      <sheetName val="A1 pri123"/>
      <sheetName val="D-Analisa1"/>
      <sheetName val="D-Upah&amp;Bahan"/>
      <sheetName val="LabaRugi"/>
      <sheetName val="BAHAN"/>
      <sheetName val="Sentra"/>
      <sheetName val="01_A"/>
      <sheetName val="Aug-06"/>
      <sheetName val="Tabel PTKP"/>
      <sheetName val="L_23"/>
      <sheetName val="M"/>
      <sheetName val="HPS"/>
      <sheetName val="DATA"/>
      <sheetName val="Assumptions (2)"/>
      <sheetName val="Sheet2"/>
      <sheetName val="TBKonsol_2014"/>
      <sheetName val="TB MKP"/>
      <sheetName val="Sensitivitas"/>
      <sheetName val="DESEMBER"/>
      <sheetName val="Ref"/>
      <sheetName val="GABLUARJAWA1 (2)"/>
      <sheetName val="AHS-JTR"/>
      <sheetName val="AHS-JTM"/>
      <sheetName val="Sheet5"/>
      <sheetName val="BA1"/>
      <sheetName val="KUMULATIP"/>
      <sheetName val="Transver kWh"/>
      <sheetName val="DbGab"/>
      <sheetName val="RAB &amp; RCO OWNER VERS."/>
      <sheetName val="H.Satuan"/>
      <sheetName val="Grafik"/>
      <sheetName val="Daftar Harga"/>
      <sheetName val="Rkp"/>
      <sheetName val="CiMaPlbStd"/>
      <sheetName val="C22"/>
      <sheetName val="TABEL"/>
      <sheetName val="data1"/>
      <sheetName val="Menu"/>
      <sheetName val="FORM.A3"/>
      <sheetName val="divI"/>
      <sheetName val="divII"/>
      <sheetName val="ca"/>
      <sheetName val="Harga BBM Indonesia"/>
      <sheetName val="AN.TERBUKA"/>
      <sheetName val="an.arsitektur"/>
      <sheetName val="basic-price"/>
      <sheetName val="Query2"/>
      <sheetName val="Calendar"/>
      <sheetName val="PP"/>
      <sheetName val="PDPKonstruksi"/>
      <sheetName val="Resume"/>
      <sheetName val="har-AO"/>
      <sheetName val="ANALISA"/>
      <sheetName val="RAB radio rep"/>
      <sheetName val="TB"/>
      <sheetName val="TDL2001"/>
      <sheetName val="TRNS-C1"/>
      <sheetName val="TAP"/>
      <sheetName val="C"/>
      <sheetName val="DATABASE"/>
      <sheetName val="ANAL-"/>
      <sheetName val="Upah"/>
      <sheetName val="Prices"/>
      <sheetName val="KALK_GES"/>
      <sheetName val="DI-ESTI"/>
      <sheetName val="PROFIL"/>
      <sheetName val="JARAK TEMPUH PERGESERAN TRAFO"/>
      <sheetName val="Lembar1"/>
      <sheetName val="Lembar2"/>
      <sheetName val="JARAK PEMBONGKARAN &amp; RELOKASI N"/>
      <sheetName val="DAFTAR PEKERJAAN PONDASI &amp; PEMA"/>
      <sheetName val="DAFTAR PENGADAAN PEMASANGAN NCT"/>
      <sheetName val="JSO"/>
      <sheetName val="Daftar Harga Upah"/>
      <sheetName val="GABUNGAN"/>
      <sheetName val="non feeder-kc"/>
      <sheetName val="a"/>
      <sheetName val="Basic Price"/>
      <sheetName val="ND RAB"/>
      <sheetName val="ELEKTRONIK"/>
      <sheetName val="ELEKTRIKAL"/>
      <sheetName val="MEKANIKAL"/>
      <sheetName val="REKAP BAHAN"/>
      <sheetName val="name"/>
      <sheetName val="APP CAWANG"/>
      <sheetName val="ZCAD"/>
      <sheetName val="ZST1"/>
      <sheetName val="Kuantitas &amp; Harga"/>
      <sheetName val="12.REFERENSI"/>
      <sheetName val="Cover1"/>
      <sheetName val="mu"/>
      <sheetName val="DAF-1"/>
      <sheetName val="Pt"/>
      <sheetName val="uts"/>
      <sheetName val="1983_Top"/>
      <sheetName val="TOP_TAHUNAN"/>
      <sheetName val="01_A_(2)"/>
      <sheetName val="01_B"/>
      <sheetName val="02_B_"/>
      <sheetName val="Appendix_A_2-2005"/>
      <sheetName val="Appendix_A_2-2006"/>
      <sheetName val="Appendix_A_2-2007"/>
      <sheetName val="1983_Top_(In_USD)_-_2005"/>
      <sheetName val="1983_Top_(In_USD)_-_2006"/>
      <sheetName val="1983_Top_(In_USD)_-_2007"/>
      <sheetName val="1983_Top_(In_USD)_-_3_yrs-2007"/>
      <sheetName val="1983_Top_(In_Cncy)_-_2005"/>
      <sheetName val="1983_Top_(In_Cncy)_-_2006"/>
      <sheetName val="1983_Top_(In_Cncy)_-_2007"/>
      <sheetName val="1983_Top_(In_Original_Currency)"/>
      <sheetName val="1983_Top_(Orig)"/>
      <sheetName val="Laba_Rugi"/>
      <sheetName val="Sudah_Berjalan"/>
      <sheetName val="Submission_Form"/>
      <sheetName val="Worksheet_in_6300_TOP_REPORT__A"/>
      <sheetName val="Tabel_dan_Grafik"/>
      <sheetName val="TABEL_SFC"/>
      <sheetName val="master_rab"/>
      <sheetName val="Dasar_Pemadaman"/>
      <sheetName val="Input_GENERATION-DATA"/>
      <sheetName val="PS&amp;Susut_TL"/>
      <sheetName val="Rekap_PMG_"/>
      <sheetName val="COVER A1_A3"/>
      <sheetName val="totaL"/>
      <sheetName val="H_Satuan"/>
      <sheetName val="rekmodiPtk (MAP)"/>
      <sheetName val="Kontrak vs Realisasi Gas"/>
      <sheetName val="Rekap PMG."/>
      <sheetName val="Trhan_Outdoor_Combined wo MK"/>
      <sheetName val="PEMBACAAN"/>
      <sheetName val="SATPAM"/>
      <sheetName val="MASTER Alat"/>
      <sheetName val="CH"/>
      <sheetName val="HRG BHN"/>
      <sheetName val="23 switchgear 20 kv rev"/>
      <sheetName val="L20Keu"/>
      <sheetName val="Currency Rate"/>
      <sheetName val="Sub"/>
      <sheetName val="RAP"/>
      <sheetName val="LOADDAT"/>
      <sheetName val="DKH"/>
      <sheetName val="Uraian"/>
      <sheetName val="Sheet4"/>
      <sheetName val="GrafikProd"/>
      <sheetName val="Links"/>
      <sheetName val="Lead"/>
      <sheetName val="Periode"/>
      <sheetName val="DAF- PEG"/>
      <sheetName val="2008"/>
      <sheetName val="DATA_NOV04"/>
      <sheetName val="Tabel ND(Tb8)"/>
      <sheetName val="Tiket Binder"/>
      <sheetName val="3-DIV4"/>
      <sheetName val="FORM A12BJI"/>
      <sheetName val="Isian Biodata"/>
      <sheetName val="Download_Data"/>
      <sheetName val="13.Nangakara Weir"/>
      <sheetName val="14.Irr.Canal Work"/>
      <sheetName val="15.Irr. Struc.Work"/>
      <sheetName val="16.Pipe Inst."/>
      <sheetName val="18.Lateral Pipe"/>
      <sheetName val="NP"/>
      <sheetName val="Peralatan"/>
      <sheetName val="Peralatan (2)"/>
      <sheetName val="APBN"/>
      <sheetName val="01_A1"/>
      <sheetName val="JASA"/>
      <sheetName val="analis"/>
      <sheetName val="Form1-TEL alat"/>
      <sheetName val="Form1-TEL ged"/>
      <sheetName val="RAB PS33"/>
      <sheetName val="Form1-TEL inst"/>
      <sheetName val="RAB radio link"/>
      <sheetName val="RAB PABX"/>
      <sheetName val="RAB wireless"/>
      <sheetName val="MATERIAL"/>
      <sheetName val="8.b Lamp B-1 BAHP Evaluasi SPH"/>
      <sheetName val="SuMBER"/>
      <sheetName val="BLC 2016"/>
      <sheetName val="LK-1"/>
      <sheetName val="Tools&amp;Consum"/>
      <sheetName val="Equip. Sch"/>
      <sheetName val="Labor"/>
      <sheetName val="Calc Inst"/>
      <sheetName val="FORM-B"/>
      <sheetName val="rumus"/>
      <sheetName val="AKTIVA TETAP"/>
      <sheetName val="PARAMETER"/>
      <sheetName val="Master Edit"/>
      <sheetName val="LK2004"/>
      <sheetName val="Table 5"/>
      <sheetName val="XREF"/>
      <sheetName val="DTU"/>
      <sheetName val="RABPELUD"/>
      <sheetName val="ACUAN"/>
      <sheetName val="Info"/>
      <sheetName val="SKN (2)"/>
      <sheetName val="Tiket ACBC lev"/>
      <sheetName val="000000"/>
      <sheetName val="100000"/>
      <sheetName val="D2. ANALISA HS INSHAR"/>
      <sheetName val="BQ Gardu Induk"/>
      <sheetName val="BQ Training"/>
      <sheetName val="Daftar Kegiatan"/>
      <sheetName val="Skor"/>
      <sheetName val="KesejahteraanKary&amp;Sumb"/>
      <sheetName val="Penyulang Padam"/>
      <sheetName val="IkhtisarBiop(12.0)"/>
      <sheetName val="Config"/>
      <sheetName val="Tabel Istilah"/>
      <sheetName val="REKAP  (1)"/>
      <sheetName val="Agregat Halus &amp; Kasar"/>
      <sheetName val="KH-Q1,Q2,01"/>
      <sheetName val="BBaku(12C3)"/>
      <sheetName val="BBMJenis(12B1)"/>
      <sheetName val="BiLuOp(14)"/>
      <sheetName val="BiPinjamin(15)"/>
      <sheetName val="BOLain(12E2)"/>
      <sheetName val="BPeg-F(12D1)"/>
      <sheetName val="HarJabor(12C2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aLuOp(13)"/>
      <sheetName val="PendOpLain(11B)"/>
      <sheetName val="ProduksiTL(12B2)"/>
      <sheetName val="SewaPemb(12A2)"/>
      <sheetName val="PL (MONTHLY)"/>
      <sheetName val="PRK-SUTT"/>
      <sheetName val="NPK"/>
      <sheetName val="AR"/>
      <sheetName val="PRK vs GGN 2007-2009"/>
      <sheetName val="CASH FLOW"/>
      <sheetName val="Inflasi $"/>
      <sheetName val="StU"/>
      <sheetName val="TB_SKL"/>
      <sheetName val="Daftar Tabel"/>
      <sheetName val="Uraian RAB"/>
      <sheetName val="RK"/>
      <sheetName val="Analisa AC"/>
      <sheetName val="Markup"/>
      <sheetName val="CONS."/>
      <sheetName val="Terbilang"/>
      <sheetName val="eskalasi"/>
      <sheetName val="Jasa &amp; Transportasi"/>
      <sheetName val="reff harga"/>
      <sheetName val="Analisa harga satuan jasa pasan"/>
      <sheetName val="harga dasar uit"/>
      <sheetName val="Incoming 1A jajar"/>
      <sheetName val="MAPPING"/>
      <sheetName val="FCM"/>
      <sheetName val="MT-C"/>
      <sheetName val="kWh"/>
      <sheetName val="Kalk"/>
      <sheetName val="hal 14b"/>
      <sheetName val="Data-pendukung"/>
      <sheetName val="Anal-BM"/>
      <sheetName val="ap lt angung"/>
      <sheetName val="D"/>
      <sheetName val="E"/>
      <sheetName val="DynamicChart"/>
      <sheetName val="DataTable"/>
      <sheetName val="A1 PRY"/>
      <sheetName val="P2-o1a"/>
      <sheetName val="01_A2"/>
      <sheetName val="K_TAM_SPK032"/>
      <sheetName val="rekap-ans"/>
      <sheetName val="DENPASAR"/>
      <sheetName val="Rekap Piutang"/>
      <sheetName val="見積書"/>
      <sheetName val="bayar_04_fak"/>
      <sheetName val="DataSelKurs"/>
      <sheetName val="Marshal"/>
      <sheetName val="GAJI"/>
      <sheetName val="RFP009"/>
      <sheetName val="Prof"/>
      <sheetName val="Daftar Isi"/>
      <sheetName val="LR"/>
      <sheetName val="KMS-DIS5"/>
      <sheetName val="USAHA"/>
      <sheetName val="Supl.X"/>
      <sheetName val="Harga bahan &amp; upah"/>
      <sheetName val="Nov"/>
      <sheetName val="Dec"/>
      <sheetName val="|PRIVATE|Datasheets"/>
      <sheetName val="|PRIVATE|Template"/>
      <sheetName val="Analisa Harga satuan Alat"/>
      <sheetName val="SISTEM SUMBAGSEL"/>
      <sheetName val="o3"/>
      <sheetName val="NO. PRK"/>
      <sheetName val="SUTT"/>
      <sheetName val="Tabel Kode"/>
      <sheetName val="4SM00369 &amp; 4SM00370 "/>
      <sheetName val="Alat dan Perabot"/>
      <sheetName val="HSB"/>
      <sheetName val="Satuan"/>
      <sheetName val="Input"/>
      <sheetName val="TONGKE-HT"/>
      <sheetName val="gtrinh"/>
      <sheetName val="DONGIA"/>
      <sheetName val="dongia (2)"/>
      <sheetName val="P&amp;L98"/>
      <sheetName val="Kitsu-Jul"/>
      <sheetName val="Prioritas"/>
      <sheetName val="TB2015"/>
      <sheetName val="tbl_tarip"/>
      <sheetName val="20A.Sum"/>
      <sheetName val="PICKUP"/>
      <sheetName val="Indikator215"/>
      <sheetName val="tool"/>
      <sheetName val="DefTax"/>
      <sheetName val="manpower"/>
      <sheetName val="tools"/>
      <sheetName val="M-01-PJB"/>
      <sheetName val="DISC Profile"/>
      <sheetName val="EfB-HL"/>
      <sheetName val="Valuation"/>
      <sheetName val="part"/>
      <sheetName val="TBKonsol_2015"/>
      <sheetName val="usd"/>
      <sheetName val="DAFGED"/>
      <sheetName val="MASTER"/>
      <sheetName val="Adj"/>
      <sheetName val="HARGA SATUAN MDU"/>
      <sheetName val="MASTER (2)"/>
      <sheetName val="CEMPAKA"/>
      <sheetName val="HON-KT"/>
      <sheetName val="Assumption"/>
      <sheetName val="EQUIPMENT"/>
      <sheetName val="HARGA SAT"/>
      <sheetName val="Yearly_acc"/>
      <sheetName val="PERIODIK"/>
      <sheetName val="chemcal"/>
      <sheetName val="Okt 19"/>
      <sheetName val="Non Rutin Baai"/>
      <sheetName val="Non Rutin SKM"/>
      <sheetName val="Priodik Mirrless2B SKM (2)"/>
      <sheetName val="Priodik Mirrless2 SKM"/>
      <sheetName val="Pri Mir 3 TO"/>
      <sheetName val="Priodik Sulzer 2 Baai"/>
      <sheetName val="Priodik Sulzer 2B Baai"/>
      <sheetName val="Priodik SWD BAAI"/>
      <sheetName val="Rutin Baai "/>
      <sheetName val="Rutin SKM"/>
      <sheetName val="Rep_BS"/>
      <sheetName val="Legend"/>
      <sheetName val="Hitung_Energi"/>
      <sheetName val="H_S_BAHAN"/>
      <sheetName val="Dolar dalam Rp"/>
      <sheetName val="kali-2001"/>
      <sheetName val="Ner"/>
      <sheetName val="TTP STNK"/>
      <sheetName val="ANGGARAN"/>
      <sheetName val="spta"/>
      <sheetName val="dengan pembangkitan"/>
      <sheetName val="WAN"/>
      <sheetName val="ganda"/>
      <sheetName val="1.General "/>
      <sheetName val="D_ANALISA"/>
      <sheetName val="Surat"/>
      <sheetName val="ANL 2004"/>
      <sheetName val="HW"/>
      <sheetName val="calcs"/>
      <sheetName val="datakit"/>
      <sheetName val="1983_Top1"/>
      <sheetName val="TOP_TAHUNAN1"/>
      <sheetName val="01_A_(2)1"/>
      <sheetName val="01_B1"/>
      <sheetName val="02_B_1"/>
      <sheetName val="Appendix_A_2-20051"/>
      <sheetName val="Appendix_A_2-20061"/>
      <sheetName val="Appendix_A_2-20071"/>
      <sheetName val="1983_Top_(In_USD)_-_20051"/>
      <sheetName val="1983_Top_(In_USD)_-_20061"/>
      <sheetName val="1983_Top_(In_USD)_-_20071"/>
      <sheetName val="1983_Top_(In_USD)_-_3_yrs-20071"/>
      <sheetName val="1983_Top_(In_Cncy)_-_20051"/>
      <sheetName val="1983_Top_(In_Cncy)_-_20061"/>
      <sheetName val="1983_Top_(In_Cncy)_-_20071"/>
      <sheetName val="1983_Top_(In_Original_Currency1"/>
      <sheetName val="1983_Top_(Orig)1"/>
      <sheetName val="Laba_Rugi1"/>
      <sheetName val="Sudah_Berjalan1"/>
      <sheetName val="Submission_Form1"/>
      <sheetName val="Worksheet_in_6300_TOP_REPORT__1"/>
      <sheetName val="Tabel_dan_Grafik1"/>
      <sheetName val="TABEL_SFC1"/>
      <sheetName val="master_rab1"/>
      <sheetName val="Dasar_Pemadaman1"/>
      <sheetName val="Input_GENERATION-DATA1"/>
      <sheetName val="PS&amp;Susut_TL1"/>
      <sheetName val="FORM_BQ_TL_PRATU_4cct"/>
      <sheetName val="FLI_-_Sec_1"/>
      <sheetName val="Pay_for_Person"/>
      <sheetName val="I-Rutin_Switchgear"/>
      <sheetName val="I-Rutin_SUTT"/>
      <sheetName val="I-Rutin_Banghal"/>
      <sheetName val="I-R_Kendaraan"/>
      <sheetName val="I-R_Perlengkapan_Um"/>
      <sheetName val="V-Rutin_Banghal"/>
      <sheetName val="V-R_Kendaraan"/>
      <sheetName val="V-R_Perlengkapan_Umum"/>
      <sheetName val="V-NR_Banghal"/>
      <sheetName val="I-Rutin_Transformator"/>
      <sheetName val="H_Satuan1"/>
      <sheetName val="HARGA_SATUAN"/>
      <sheetName val="neraca_1999-2000"/>
      <sheetName val="Tabel_PTKP"/>
      <sheetName val="A1_pri123"/>
      <sheetName val="Salinan_Dari_Impress"/>
      <sheetName val="DATA_TBD"/>
      <sheetName val="hrg_uph+bhn"/>
      <sheetName val="TB_MKP"/>
      <sheetName val="TARGET_UNIT_(2)"/>
      <sheetName val="INPUT_HARGA"/>
      <sheetName val="Assumptions_(2)"/>
      <sheetName val="Transver_kWh"/>
      <sheetName val="Daftar_Harga"/>
      <sheetName val="RAB_radio_rep"/>
      <sheetName val="Kuantitas_&amp;_Harga"/>
      <sheetName val="Harga_BBM_Indonesia"/>
      <sheetName val="GABLUARJAWA1_(2)"/>
      <sheetName val="RAB_&amp;_RCO_OWNER_VERS_"/>
      <sheetName val="FORM_A3"/>
      <sheetName val="AN_TERBUKA"/>
      <sheetName val="an_arsitektur"/>
      <sheetName val="non_feeder-kc"/>
      <sheetName val="COVER_A1_A3"/>
      <sheetName val="JARAK_TEMPUH_PERGESERAN_TRAFO"/>
      <sheetName val="JARAK_PEMBONGKARAN_&amp;_RELOKASI_N"/>
      <sheetName val="DAFTAR_PEKERJAAN_PONDASI_&amp;_PEMA"/>
      <sheetName val="DAFTAR_PENGADAAN_PEMASANGAN_NCT"/>
      <sheetName val="Daftar_Harga_Upah"/>
      <sheetName val="Basic_Price"/>
      <sheetName val="ND_RAB"/>
      <sheetName val="REKAP_BAHAN"/>
      <sheetName val="APP_CAWANG"/>
      <sheetName val="12_REFERENSI"/>
      <sheetName val="Kontrak_vs_Realisasi_Gas"/>
      <sheetName val="Trhan_Outdoor_Combined_wo_MK"/>
      <sheetName val="Tabel_ND(Tb8)"/>
      <sheetName val="rekmodiPtk_(MAP)"/>
      <sheetName val="MASTER_Alat"/>
      <sheetName val="HRG_BHN"/>
      <sheetName val="Tiket_Binder"/>
      <sheetName val="Rekap_PMG_1"/>
      <sheetName val="FORM_A12BJI"/>
      <sheetName val="Isian_Biodata"/>
      <sheetName val="13_Nangakara_Weir"/>
      <sheetName val="14_Irr_Canal_Work"/>
      <sheetName val="15_Irr__Struc_Work"/>
      <sheetName val="16_Pipe_Inst_"/>
      <sheetName val="18_Lateral_Pipe"/>
      <sheetName val="Peralatan_(2)"/>
      <sheetName val="DAF-_PEG"/>
      <sheetName val="23_switchgear_20_kv_rev"/>
      <sheetName val="Currency_Rate"/>
      <sheetName val="8_b_Lamp_B-1_BAHP_Evaluasi_SPH"/>
      <sheetName val="BLC_2016"/>
      <sheetName val="Form1-TEL_alat"/>
      <sheetName val="Form1-TEL_ged"/>
      <sheetName val="RAB_PS33"/>
      <sheetName val="Form1-TEL_inst"/>
      <sheetName val="RAB_radio_link"/>
      <sheetName val="RAB_PABX"/>
      <sheetName val="RAB_wireless"/>
      <sheetName val="Equip__Sch"/>
      <sheetName val="Calc_Inst"/>
      <sheetName val="AKTIVA_TETAP"/>
      <sheetName val="Master_Edit"/>
      <sheetName val="SKN_(2)"/>
      <sheetName val="Tiket_ACBC_lev"/>
      <sheetName val="Table_5"/>
      <sheetName val="D2__ANALISA_HS_INSHAR"/>
      <sheetName val="BQ_Gardu_Induk"/>
      <sheetName val="BQ_Training"/>
      <sheetName val="Tabel_Istilah"/>
      <sheetName val="Daftar_Kegiatan"/>
      <sheetName val="Penyulang_Padam"/>
      <sheetName val="IkhtisarBiop(12_0)"/>
      <sheetName val="REKAP__(1)"/>
      <sheetName val="Agregat_Halus_&amp;_Kasar"/>
      <sheetName val="LabaRugi_Fungsi"/>
      <sheetName val="LabaRugi_Fungsi2004(21B)"/>
      <sheetName val="LabaRugi_Lainnya_2005(20)"/>
      <sheetName val="LabaRugi_Unsur2004(21A)"/>
      <sheetName val="PL_(MONTHLY)"/>
      <sheetName val="PRK_vs_GGN_2007-2009"/>
      <sheetName val="CASH_FLOW"/>
      <sheetName val="Inflasi_$"/>
      <sheetName val="1983_Top2"/>
      <sheetName val="TOP_TAHUNAN2"/>
      <sheetName val="01_A3"/>
      <sheetName val="01_A_(2)2"/>
      <sheetName val="01_B2"/>
      <sheetName val="02_B_2"/>
      <sheetName val="Appendix_A_2-20052"/>
      <sheetName val="Appendix_A_2-20062"/>
      <sheetName val="Appendix_A_2-20072"/>
      <sheetName val="1983_Top_(In_USD)_-_20052"/>
      <sheetName val="1983_Top_(In_USD)_-_20062"/>
      <sheetName val="1983_Top_(In_USD)_-_20072"/>
      <sheetName val="1983_Top_(In_USD)_-_3_yrs-20072"/>
      <sheetName val="1983_Top_(In_Cncy)_-_20052"/>
      <sheetName val="1983_Top_(In_Cncy)_-_20062"/>
      <sheetName val="1983_Top_(In_Cncy)_-_20072"/>
      <sheetName val="1983_Top_(In_Original_Currency2"/>
      <sheetName val="1983_Top_(Orig)2"/>
      <sheetName val="Laba_Rugi2"/>
      <sheetName val="Sudah_Berjalan2"/>
      <sheetName val="Submission_Form2"/>
      <sheetName val="Worksheet_in_6300_TOP_REPORT__2"/>
      <sheetName val="Tabel_dan_Grafik2"/>
      <sheetName val="TABEL_SFC2"/>
      <sheetName val="master_rab2"/>
      <sheetName val="Dasar_Pemadaman2"/>
      <sheetName val="Input_GENERATION-DATA2"/>
      <sheetName val="PS&amp;Susut_TL2"/>
      <sheetName val="FORM_BQ_TL_PRATU_4cct1"/>
      <sheetName val="FLI_-_Sec_11"/>
      <sheetName val="Pay_for_Person1"/>
      <sheetName val="I-Rutin_Switchgear1"/>
      <sheetName val="I-Rutin_SUTT1"/>
      <sheetName val="I-Rutin_Banghal1"/>
      <sheetName val="I-R_Kendaraan1"/>
      <sheetName val="I-R_Perlengkapan_Um1"/>
      <sheetName val="V-Rutin_Banghal1"/>
      <sheetName val="V-R_Kendaraan1"/>
      <sheetName val="V-R_Perlengkapan_Umum1"/>
      <sheetName val="V-NR_Banghal1"/>
      <sheetName val="I-Rutin_Transformator1"/>
      <sheetName val="H_Satuan2"/>
      <sheetName val="HARGA_SATUAN1"/>
      <sheetName val="neraca_1999-20001"/>
      <sheetName val="Tabel_PTKP1"/>
      <sheetName val="A1_pri1231"/>
      <sheetName val="Salinan_Dari_Impress1"/>
      <sheetName val="DATA_TBD1"/>
      <sheetName val="hrg_uph+bhn1"/>
      <sheetName val="TB_MKP1"/>
      <sheetName val="TARGET_UNIT_(2)1"/>
      <sheetName val="INPUT_HARGA1"/>
      <sheetName val="Assumptions_(2)1"/>
      <sheetName val="Transver_kWh1"/>
      <sheetName val="Daftar_Harga1"/>
      <sheetName val="RAB_radio_rep1"/>
      <sheetName val="Kuantitas_&amp;_Harga1"/>
      <sheetName val="Harga_BBM_Indonesia1"/>
      <sheetName val="GABLUARJAWA1_(2)1"/>
      <sheetName val="RAB_&amp;_RCO_OWNER_VERS_1"/>
      <sheetName val="FORM_A31"/>
      <sheetName val="AN_TERBUKA1"/>
      <sheetName val="an_arsitektur1"/>
      <sheetName val="non_feeder-kc1"/>
      <sheetName val="COVER_A1_A31"/>
      <sheetName val="JARAK_TEMPUH_PERGESERAN_TRAFO1"/>
      <sheetName val="JARAK_PEMBONGKARAN_&amp;_RELOKASI_1"/>
      <sheetName val="DAFTAR_PEKERJAAN_PONDASI_&amp;_PEM1"/>
      <sheetName val="DAFTAR_PENGADAAN_PEMASANGAN_NC1"/>
      <sheetName val="Daftar_Harga_Upah1"/>
      <sheetName val="Basic_Price1"/>
      <sheetName val="ND_RAB1"/>
      <sheetName val="REKAP_BAHAN1"/>
      <sheetName val="APP_CAWANG1"/>
      <sheetName val="12_REFERENSI1"/>
      <sheetName val="Kontrak_vs_Realisasi_Gas1"/>
      <sheetName val="Trhan_Outdoor_Combined_wo_MK1"/>
      <sheetName val="Tabel_ND(Tb8)1"/>
      <sheetName val="rekmodiPtk_(MAP)1"/>
      <sheetName val="MASTER_Alat1"/>
      <sheetName val="HRG_BHN1"/>
      <sheetName val="Tiket_Binder1"/>
      <sheetName val="Rekap_PMG_2"/>
      <sheetName val="FORM_A12BJI1"/>
      <sheetName val="Isian_Biodata1"/>
      <sheetName val="13_Nangakara_Weir1"/>
      <sheetName val="14_Irr_Canal_Work1"/>
      <sheetName val="15_Irr__Struc_Work1"/>
      <sheetName val="16_Pipe_Inst_1"/>
      <sheetName val="18_Lateral_Pipe1"/>
      <sheetName val="Peralatan_(2)1"/>
      <sheetName val="DAF-_PEG1"/>
      <sheetName val="23_switchgear_20_kv_rev1"/>
      <sheetName val="Currency_Rate1"/>
      <sheetName val="8_b_Lamp_B-1_BAHP_Evaluasi_SPH1"/>
      <sheetName val="BLC_20161"/>
      <sheetName val="Form1-TEL_alat1"/>
      <sheetName val="Form1-TEL_ged1"/>
      <sheetName val="RAB_PS331"/>
      <sheetName val="Form1-TEL_inst1"/>
      <sheetName val="RAB_radio_link1"/>
      <sheetName val="RAB_PABX1"/>
      <sheetName val="RAB_wireless1"/>
      <sheetName val="Equip__Sch1"/>
      <sheetName val="Calc_Inst1"/>
      <sheetName val="AKTIVA_TETAP1"/>
      <sheetName val="Master_Edit1"/>
      <sheetName val="SKN_(2)1"/>
      <sheetName val="Tiket_ACBC_lev1"/>
      <sheetName val="Table_51"/>
      <sheetName val="D2__ANALISA_HS_INSHAR1"/>
      <sheetName val="BQ_Gardu_Induk1"/>
      <sheetName val="BQ_Training1"/>
      <sheetName val="Tabel_Istilah1"/>
      <sheetName val="Daftar_Kegiatan1"/>
      <sheetName val="Penyulang_Padam1"/>
      <sheetName val="IkhtisarBiop(12_0)1"/>
      <sheetName val="REKAP__(1)1"/>
      <sheetName val="Agregat_Halus_&amp;_Kasar1"/>
      <sheetName val="LabaRugi_Fungsi1"/>
      <sheetName val="LabaRugi_Fungsi2004(21B)1"/>
      <sheetName val="LabaRugi_Lainnya_2005(20)1"/>
      <sheetName val="LabaRugi_Unsur2004(21A)1"/>
      <sheetName val="PL_(MONTHLY)1"/>
      <sheetName val="PRK_vs_GGN_2007-20091"/>
      <sheetName val="CASH_FLOW1"/>
      <sheetName val="Inflasi_$1"/>
      <sheetName val="1983_Top3"/>
      <sheetName val="TOP_TAHUNAN3"/>
      <sheetName val="01_A4"/>
      <sheetName val="01_A_(2)3"/>
      <sheetName val="01_B3"/>
      <sheetName val="02_B_3"/>
      <sheetName val="Appendix_A_2-20053"/>
      <sheetName val="Appendix_A_2-20063"/>
      <sheetName val="Appendix_A_2-20073"/>
      <sheetName val="1983_Top_(In_USD)_-_20053"/>
      <sheetName val="1983_Top_(In_USD)_-_20063"/>
      <sheetName val="1983_Top_(In_USD)_-_20073"/>
      <sheetName val="1983_Top_(In_USD)_-_3_yrs-20073"/>
      <sheetName val="1983_Top_(In_Cncy)_-_20053"/>
      <sheetName val="1983_Top_(In_Cncy)_-_20063"/>
      <sheetName val="1983_Top_(In_Cncy)_-_20073"/>
      <sheetName val="1983_Top_(In_Original_Currency3"/>
      <sheetName val="1983_Top_(Orig)3"/>
      <sheetName val="Laba_Rugi3"/>
      <sheetName val="Sudah_Berjalan3"/>
      <sheetName val="Submission_Form3"/>
      <sheetName val="Worksheet_in_6300_TOP_REPORT__3"/>
      <sheetName val="Tabel_dan_Grafik3"/>
      <sheetName val="TABEL_SFC3"/>
      <sheetName val="master_rab3"/>
      <sheetName val="Dasar_Pemadaman3"/>
      <sheetName val="Input_GENERATION-DATA3"/>
      <sheetName val="TB_MKP2"/>
      <sheetName val="PS&amp;Susut_TL3"/>
      <sheetName val="FORM_BQ_TL_PRATU_4cct2"/>
      <sheetName val="FLI_-_Sec_12"/>
      <sheetName val="Pay_for_Person2"/>
      <sheetName val="I-Rutin_Switchgear2"/>
      <sheetName val="I-Rutin_SUTT2"/>
      <sheetName val="I-Rutin_Banghal2"/>
      <sheetName val="I-R_Kendaraan2"/>
      <sheetName val="I-R_Perlengkapan_Um2"/>
      <sheetName val="V-Rutin_Banghal2"/>
      <sheetName val="V-R_Kendaraan2"/>
      <sheetName val="V-R_Perlengkapan_Umum2"/>
      <sheetName val="V-NR_Banghal2"/>
      <sheetName val="I-Rutin_Transformator2"/>
      <sheetName val="H_Satuan3"/>
      <sheetName val="HARGA_SATUAN2"/>
      <sheetName val="neraca_1999-20002"/>
      <sheetName val="Salinan_Dari_Impress2"/>
      <sheetName val="DATA_TBD2"/>
      <sheetName val="A1_pri1232"/>
      <sheetName val="Tabel_PTKP2"/>
      <sheetName val="hrg_uph+bhn2"/>
      <sheetName val="TARGET_UNIT_(2)2"/>
      <sheetName val="INPUT_HARGA2"/>
      <sheetName val="Assumptions_(2)2"/>
      <sheetName val="Transver_kWh2"/>
      <sheetName val="Daftar_Harga2"/>
      <sheetName val="RAB_radio_rep2"/>
      <sheetName val="Kuantitas_&amp;_Harga2"/>
      <sheetName val="non_feeder-kc2"/>
      <sheetName val="Harga_BBM_Indonesia2"/>
      <sheetName val="GABLUARJAWA1_(2)2"/>
      <sheetName val="RAB_&amp;_RCO_OWNER_VERS_2"/>
      <sheetName val="FORM_A32"/>
      <sheetName val="AN_TERBUKA2"/>
      <sheetName val="an_arsitektur2"/>
      <sheetName val="Trhan_Outdoor_Combined_wo_MK2"/>
      <sheetName val="Basic_Price2"/>
      <sheetName val="ND_RAB2"/>
      <sheetName val="Daftar_Harga_Upah2"/>
      <sheetName val="FORM_A12BJI2"/>
      <sheetName val="Isian_Biodata2"/>
      <sheetName val="JARAK_TEMPUH_PERGESERAN_TRAFO2"/>
      <sheetName val="JARAK_PEMBONGKARAN_&amp;_RELOKASI_2"/>
      <sheetName val="DAFTAR_PEKERJAAN_PONDASI_&amp;_PEM2"/>
      <sheetName val="DAFTAR_PENGADAAN_PEMASANGAN_NC2"/>
      <sheetName val="rekmodiPtk_(MAP)2"/>
      <sheetName val="REKAP_BAHAN2"/>
      <sheetName val="APP_CAWANG2"/>
      <sheetName val="12_REFERENSI2"/>
      <sheetName val="COVER_A1_A32"/>
      <sheetName val="Kontrak_vs_Realisasi_Gas2"/>
      <sheetName val="Tabel_ND(Tb8)2"/>
      <sheetName val="13_Nangakara_Weir2"/>
      <sheetName val="14_Irr_Canal_Work2"/>
      <sheetName val="15_Irr__Struc_Work2"/>
      <sheetName val="16_Pipe_Inst_2"/>
      <sheetName val="18_Lateral_Pipe2"/>
      <sheetName val="Peralatan_(2)2"/>
      <sheetName val="AKTIVA_TETAP2"/>
      <sheetName val="Master_Edit2"/>
      <sheetName val="Calc_Inst2"/>
      <sheetName val="Penyulang_Padam2"/>
      <sheetName val="Tabel_Istilah2"/>
      <sheetName val="Daftar_Kegiatan2"/>
      <sheetName val="DAF-_PEG2"/>
      <sheetName val="IkhtisarBiop(12_0)2"/>
      <sheetName val="BLC_20162"/>
      <sheetName val="Rekap_PMG_3"/>
      <sheetName val="MASTER_Alat2"/>
      <sheetName val="HRG_BHN2"/>
      <sheetName val="Tiket_Binder2"/>
      <sheetName val="23_switchgear_20_kv_rev2"/>
      <sheetName val="Currency_Rate2"/>
      <sheetName val="8_b_Lamp_B-1_BAHP_Evaluasi_SPH2"/>
      <sheetName val="Form1-TEL_alat2"/>
      <sheetName val="Form1-TEL_ged2"/>
      <sheetName val="RAB_PS332"/>
      <sheetName val="Form1-TEL_inst2"/>
      <sheetName val="RAB_radio_link2"/>
      <sheetName val="RAB_PABX2"/>
      <sheetName val="RAB_wireless2"/>
      <sheetName val="Equip__Sch2"/>
      <sheetName val="SKN_(2)2"/>
      <sheetName val="Tiket_ACBC_lev2"/>
      <sheetName val="Table_52"/>
      <sheetName val="D2__ANALISA_HS_INSHAR2"/>
      <sheetName val="BQ_Gardu_Induk2"/>
      <sheetName val="BQ_Training2"/>
      <sheetName val="REKAP__(1)2"/>
      <sheetName val="Agregat_Halus_&amp;_Kasar2"/>
      <sheetName val="LabaRugi_Fungsi2"/>
      <sheetName val="LabaRugi_Fungsi2004(21B)2"/>
      <sheetName val="LabaRugi_Lainnya_2005(20)2"/>
      <sheetName val="LabaRugi_Unsur2004(21A)2"/>
      <sheetName val="PL_(MONTHLY)2"/>
      <sheetName val="PRK_vs_GGN_2007-20092"/>
      <sheetName val="CASH_FLOW2"/>
      <sheetName val="Inflasi_$2"/>
      <sheetName val=" ANL. bw"/>
      <sheetName val="Daftar_Tabel"/>
      <sheetName val="hal_14b"/>
      <sheetName val="A1_PRY"/>
      <sheetName val="Daftar_Isi"/>
      <sheetName val="Uraian_RAB"/>
      <sheetName val="Analisa_AC"/>
      <sheetName val="CONS_"/>
      <sheetName val="Jasa_&amp;_Transportasi"/>
      <sheetName val="reff_harga"/>
      <sheetName val="Analisa_harga_satuan_jasa_pasan"/>
      <sheetName val="harga_dasar_uit"/>
      <sheetName val="Incoming_1A_jajar"/>
      <sheetName val="TB2014"/>
      <sheetName val="terima"/>
      <sheetName val="Mar 2004"/>
      <sheetName val="DATA AKHIR"/>
      <sheetName val="Resource Plan (2)"/>
      <sheetName val="JENJANG"/>
      <sheetName val="TEMPLT NAIK GRADE &amp; GADAS C'-PU"/>
      <sheetName val="KHUSUS NAIK SKALA"/>
      <sheetName val="DASAR-DAERAH-2006"/>
      <sheetName val="TARIF TABEL PHDP"/>
      <sheetName val="Hg.Sat"/>
      <sheetName val="13.REFERENSI"/>
      <sheetName val="BA"/>
      <sheetName val="RUTINSKM"/>
      <sheetName val="matr aux"/>
      <sheetName val="XXXXXX"/>
      <sheetName val="CAL"/>
      <sheetName val="JAN PMT"/>
      <sheetName val="JAN REC-PMCB"/>
      <sheetName val="PEB PMT"/>
      <sheetName val="PEB REC-PMCB"/>
      <sheetName val="MAR PMT"/>
      <sheetName val="MAR REC-PMCB"/>
      <sheetName val="APR PMT"/>
      <sheetName val="APR REC-PMCB"/>
      <sheetName val="MEI PMT "/>
      <sheetName val="MEI REC-PMCB "/>
      <sheetName val="JUNI PMT"/>
      <sheetName val="JUNI REC-PMCB"/>
      <sheetName val="JULI PMT"/>
      <sheetName val="JULI REC-PMCB"/>
      <sheetName val="AGUST PMT"/>
      <sheetName val="AGUSTUS REC-PMCB"/>
      <sheetName val="DASHBOARD"/>
      <sheetName val="BASIC TGL PMT"/>
      <sheetName val="REKAP GANGGUAN"/>
      <sheetName val="SEPTEMBER PMT"/>
      <sheetName val="SEPT REC-PMCB"/>
      <sheetName val="OKTOBER PMT"/>
      <sheetName val="OKTOBER REC-PMCB"/>
      <sheetName val="NOV PMT"/>
      <sheetName val="NOV REC-PMCB"/>
      <sheetName val="DES PMT"/>
      <sheetName val="DES REC-PMCB"/>
      <sheetName val="BULANAN PMT"/>
      <sheetName val="BULANAN REC-PMCB"/>
      <sheetName val="Sheet8"/>
      <sheetName val="kode_ggn"/>
      <sheetName val="DAERAH PADAM RECLOSER"/>
      <sheetName val="DAERAH PADAM PMT"/>
      <sheetName val="2017"/>
      <sheetName val="2018"/>
      <sheetName val="2019"/>
      <sheetName val="2020"/>
      <sheetName val="Dropdown"/>
      <sheetName val="R"/>
      <sheetName val="Estimate"/>
      <sheetName val="Analisa Upah &amp; Bahan Plum"/>
      <sheetName val="DATA ISIAN"/>
      <sheetName val="Basket 5"/>
      <sheetName val="dataPHT"/>
      <sheetName val="dataIBT"/>
      <sheetName val="AN-E"/>
      <sheetName val="Usulan"/>
      <sheetName val="LOAD"/>
      <sheetName val="DGGKIT+ Derating"/>
      <sheetName val="Section 2 MastlisteRev02"/>
      <sheetName val="Electrical "/>
      <sheetName val="SCADA ENG"/>
      <sheetName val="Supervisory Control System"/>
      <sheetName val="sch 1.2"/>
      <sheetName val="Alat"/>
      <sheetName val="Sch 5"/>
      <sheetName val="HRG SATUAN"/>
      <sheetName val="Source HP"/>
      <sheetName val="Source HPI"/>
      <sheetName val="DIV.1"/>
      <sheetName val="Amortization Table"/>
      <sheetName val="Analisa_Harga_satuan_Alat"/>
      <sheetName val="SISTEM_SUMBAGSEL"/>
      <sheetName val="ap_lt_angung"/>
      <sheetName val="4SM00369_&amp;_4SM00370_"/>
      <sheetName val="dongia_(2)"/>
      <sheetName val="1983_Top6"/>
      <sheetName val="TOP_TAHUNAN6"/>
      <sheetName val="01_A8"/>
      <sheetName val="01_A_(2)6"/>
      <sheetName val="01_B6"/>
      <sheetName val="02_B_6"/>
      <sheetName val="Appendix_A_2-20056"/>
      <sheetName val="Appendix_A_2-20066"/>
      <sheetName val="Appendix_A_2-20076"/>
      <sheetName val="1983_Top_(In_USD)_-_20056"/>
      <sheetName val="1983_Top_(In_USD)_-_20066"/>
      <sheetName val="1983_Top_(In_USD)_-_20076"/>
      <sheetName val="1983_Top_(In_USD)_-_3_yrs-20076"/>
      <sheetName val="1983_Top_(In_Cncy)_-_20056"/>
      <sheetName val="1983_Top_(In_Cncy)_-_20066"/>
      <sheetName val="1983_Top_(In_Cncy)_-_20076"/>
      <sheetName val="1983_Top_(In_Original_Currency6"/>
      <sheetName val="1983_Top_(Orig)6"/>
      <sheetName val="Laba_Rugi6"/>
      <sheetName val="Sudah_Berjalan6"/>
      <sheetName val="Submission_Form6"/>
      <sheetName val="Worksheet_in_6300_TOP_REPORT__6"/>
      <sheetName val="Tabel_dan_Grafik6"/>
      <sheetName val="TABEL_SFC6"/>
      <sheetName val="master_rab6"/>
      <sheetName val="Dasar_Pemadaman6"/>
      <sheetName val="Input_GENERATION-DATA6"/>
      <sheetName val="PS&amp;Susut_TL6"/>
      <sheetName val="TARGET_UNIT_(2)5"/>
      <sheetName val="INPUT_HARGA5"/>
      <sheetName val="neraca_1999-20005"/>
      <sheetName val="DATA_TBD5"/>
      <sheetName val="A1_pri1235"/>
      <sheetName val="HARGA_SATUAN5"/>
      <sheetName val="Assumptions_(2)5"/>
      <sheetName val="Salinan_Dari_Impress5"/>
      <sheetName val="FORM_BQ_TL_PRATU_4cct5"/>
      <sheetName val="FLI_-_Sec_15"/>
      <sheetName val="I-Rutin_Switchgear5"/>
      <sheetName val="I-Rutin_SUTT5"/>
      <sheetName val="I-Rutin_Banghal5"/>
      <sheetName val="I-R_Kendaraan5"/>
      <sheetName val="I-R_Perlengkapan_Um5"/>
      <sheetName val="V-Rutin_Banghal5"/>
      <sheetName val="V-R_Kendaraan5"/>
      <sheetName val="V-R_Perlengkapan_Umum5"/>
      <sheetName val="V-NR_Banghal5"/>
      <sheetName val="I-Rutin_Transformator5"/>
      <sheetName val="Tabel_PTKP5"/>
      <sheetName val="Harga_BBM_Indonesia5"/>
      <sheetName val="H_Satuan6"/>
      <sheetName val="hrg_uph+bhn5"/>
      <sheetName val="Pay_for_Person5"/>
      <sheetName val="GABLUARJAWA1_(2)5"/>
      <sheetName val="Transver_kWh5"/>
      <sheetName val="TB_MKP5"/>
      <sheetName val="RAB_&amp;_RCO_OWNER_VERS_5"/>
      <sheetName val="Daftar_Harga5"/>
      <sheetName val="FORM_A35"/>
      <sheetName val="AN_TERBUKA5"/>
      <sheetName val="an_arsitektur5"/>
      <sheetName val="RAB_radio_rep5"/>
      <sheetName val="non_feeder-kc5"/>
      <sheetName val="Daftar_Harga_Upah5"/>
      <sheetName val="JARAK_TEMPUH_PERGESERAN_TRAFO5"/>
      <sheetName val="JARAK_PEMBONGKARAN_&amp;_RELOKASI_5"/>
      <sheetName val="DAFTAR_PEKERJAAN_PONDASI_&amp;_PEM5"/>
      <sheetName val="DAFTAR_PENGADAAN_PEMASANGAN_NC5"/>
      <sheetName val="Kuantitas_&amp;_Harga5"/>
      <sheetName val="Trhan_Outdoor_Combined_wo_MK5"/>
      <sheetName val="Basic_Price5"/>
      <sheetName val="ND_RAB5"/>
      <sheetName val="rekmodiPtk_(MAP)5"/>
      <sheetName val="REKAP_BAHAN5"/>
      <sheetName val="APP_CAWANG5"/>
      <sheetName val="12_REFERENSI5"/>
      <sheetName val="COVER_A1_A35"/>
      <sheetName val="Kontrak_vs_Realisasi_Gas5"/>
      <sheetName val="Rekap_PMG_6"/>
      <sheetName val="Tabel_ND(Tb8)5"/>
      <sheetName val="hal_14b5"/>
      <sheetName val="FORM_A12BJI5"/>
      <sheetName val="Isian_Biodata5"/>
      <sheetName val="13_Nangakara_Weir5"/>
      <sheetName val="14_Irr_Canal_Work5"/>
      <sheetName val="15_Irr__Struc_Work5"/>
      <sheetName val="16_Pipe_Inst_5"/>
      <sheetName val="18_Lateral_Pipe5"/>
      <sheetName val="Peralatan_(2)5"/>
      <sheetName val="MASTER_Alat5"/>
      <sheetName val="HRG_BHN5"/>
      <sheetName val="Tiket_Binder5"/>
      <sheetName val="23_switchgear_20_kv_rev5"/>
      <sheetName val="Currency_Rate5"/>
      <sheetName val="8_b_Lamp_B-1_BAHP_Evaluasi_SPH5"/>
      <sheetName val="DAF-_PEG5"/>
      <sheetName val="BLC_20165"/>
      <sheetName val="Form1-TEL_alat5"/>
      <sheetName val="Form1-TEL_ged5"/>
      <sheetName val="RAB_PS335"/>
      <sheetName val="Form1-TEL_inst5"/>
      <sheetName val="RAB_radio_link5"/>
      <sheetName val="RAB_PABX5"/>
      <sheetName val="RAB_wireless5"/>
      <sheetName val="Equip__Sch5"/>
      <sheetName val="Calc_Inst5"/>
      <sheetName val="AKTIVA_TETAP5"/>
      <sheetName val="Master_Edit5"/>
      <sheetName val="Daftar_Tabel5"/>
      <sheetName val="A1_PRY5"/>
      <sheetName val="Table_55"/>
      <sheetName val="SKN_(2)5"/>
      <sheetName val="Tiket_ACBC_lev5"/>
      <sheetName val="D2__ANALISA_HS_INSHAR5"/>
      <sheetName val="BQ_Gardu_Induk5"/>
      <sheetName val="BQ_Training5"/>
      <sheetName val="Daftar_Kegiatan5"/>
      <sheetName val="Penyulang_Padam5"/>
      <sheetName val="IkhtisarBiop(12_0)5"/>
      <sheetName val="Tabel_Istilah5"/>
      <sheetName val="REKAP__(1)5"/>
      <sheetName val="Agregat_Halus_&amp;_Kasar5"/>
      <sheetName val="LabaRugi_Fungsi5"/>
      <sheetName val="LabaRugi_Fungsi2004(21B)5"/>
      <sheetName val="LabaRugi_Lainnya_2005(20)5"/>
      <sheetName val="LabaRugi_Unsur2004(21A)5"/>
      <sheetName val="Analisa_Harga_satuan_Alat5"/>
      <sheetName val="Inflasi_$5"/>
      <sheetName val="SISTEM_SUMBAGSEL5"/>
      <sheetName val="CONS_5"/>
      <sheetName val="Incoming_1A_jajar5"/>
      <sheetName val="Jasa_&amp;_Transportasi5"/>
      <sheetName val="reff_harga5"/>
      <sheetName val="Analisa_harga_satuan_jasa_pasa5"/>
      <sheetName val="harga_dasar_uit5"/>
      <sheetName val="Uraian_RAB5"/>
      <sheetName val="Analisa_AC5"/>
      <sheetName val="PL_(MONTHLY)5"/>
      <sheetName val="PRK_vs_GGN_2007-20095"/>
      <sheetName val="CASH_FLOW5"/>
      <sheetName val="ap_lt_angung5"/>
      <sheetName val="Daftar_Isi5"/>
      <sheetName val="4SM00369_&amp;_4SM00370_5"/>
      <sheetName val="dongia_(2)5"/>
      <sheetName val="hal_14b1"/>
      <sheetName val="Daftar_Tabel1"/>
      <sheetName val="A1_PRY1"/>
      <sheetName val="Analisa_Harga_satuan_Alat1"/>
      <sheetName val="SISTEM_SUMBAGSEL1"/>
      <sheetName val="CONS_1"/>
      <sheetName val="Incoming_1A_jajar1"/>
      <sheetName val="Jasa_&amp;_Transportasi1"/>
      <sheetName val="reff_harga1"/>
      <sheetName val="Analisa_harga_satuan_jasa_pasa1"/>
      <sheetName val="harga_dasar_uit1"/>
      <sheetName val="Uraian_RAB1"/>
      <sheetName val="Analisa_AC1"/>
      <sheetName val="ap_lt_angung1"/>
      <sheetName val="Daftar_Isi1"/>
      <sheetName val="4SM00369_&amp;_4SM00370_1"/>
      <sheetName val="dongia_(2)1"/>
      <sheetName val="01_A5"/>
      <sheetName val="hal_14b2"/>
      <sheetName val="Daftar_Tabel2"/>
      <sheetName val="A1_PRY2"/>
      <sheetName val="Analisa_Harga_satuan_Alat2"/>
      <sheetName val="SISTEM_SUMBAGSEL2"/>
      <sheetName val="CONS_2"/>
      <sheetName val="Incoming_1A_jajar2"/>
      <sheetName val="Jasa_&amp;_Transportasi2"/>
      <sheetName val="reff_harga2"/>
      <sheetName val="Analisa_harga_satuan_jasa_pasa2"/>
      <sheetName val="harga_dasar_uit2"/>
      <sheetName val="Uraian_RAB2"/>
      <sheetName val="Analisa_AC2"/>
      <sheetName val="ap_lt_angung2"/>
      <sheetName val="Daftar_Isi2"/>
      <sheetName val="4SM00369_&amp;_4SM00370_2"/>
      <sheetName val="dongia_(2)2"/>
      <sheetName val="1983_Top4"/>
      <sheetName val="TOP_TAHUNAN4"/>
      <sheetName val="01_A6"/>
      <sheetName val="01_A_(2)4"/>
      <sheetName val="01_B4"/>
      <sheetName val="02_B_4"/>
      <sheetName val="Appendix_A_2-20054"/>
      <sheetName val="Appendix_A_2-20064"/>
      <sheetName val="Appendix_A_2-20074"/>
      <sheetName val="1983_Top_(In_USD)_-_20054"/>
      <sheetName val="1983_Top_(In_USD)_-_20064"/>
      <sheetName val="1983_Top_(In_USD)_-_20074"/>
      <sheetName val="1983_Top_(In_USD)_-_3_yrs-20074"/>
      <sheetName val="1983_Top_(In_Cncy)_-_20054"/>
      <sheetName val="1983_Top_(In_Cncy)_-_20064"/>
      <sheetName val="1983_Top_(In_Cncy)_-_20074"/>
      <sheetName val="1983_Top_(In_Original_Currency4"/>
      <sheetName val="1983_Top_(Orig)4"/>
      <sheetName val="Laba_Rugi4"/>
      <sheetName val="Sudah_Berjalan4"/>
      <sheetName val="Submission_Form4"/>
      <sheetName val="Worksheet_in_6300_TOP_REPORT__4"/>
      <sheetName val="Tabel_dan_Grafik4"/>
      <sheetName val="TABEL_SFC4"/>
      <sheetName val="master_rab4"/>
      <sheetName val="Dasar_Pemadaman4"/>
      <sheetName val="Input_GENERATION-DATA4"/>
      <sheetName val="PS&amp;Susut_TL4"/>
      <sheetName val="TARGET_UNIT_(2)3"/>
      <sheetName val="INPUT_HARGA3"/>
      <sheetName val="neraca_1999-20003"/>
      <sheetName val="DATA_TBD3"/>
      <sheetName val="A1_pri1233"/>
      <sheetName val="HARGA_SATUAN3"/>
      <sheetName val="Assumptions_(2)3"/>
      <sheetName val="Salinan_Dari_Impress3"/>
      <sheetName val="FORM_BQ_TL_PRATU_4cct3"/>
      <sheetName val="FLI_-_Sec_13"/>
      <sheetName val="I-Rutin_Switchgear3"/>
      <sheetName val="I-Rutin_SUTT3"/>
      <sheetName val="I-Rutin_Banghal3"/>
      <sheetName val="I-R_Kendaraan3"/>
      <sheetName val="I-R_Perlengkapan_Um3"/>
      <sheetName val="V-Rutin_Banghal3"/>
      <sheetName val="V-R_Kendaraan3"/>
      <sheetName val="V-R_Perlengkapan_Umum3"/>
      <sheetName val="V-NR_Banghal3"/>
      <sheetName val="I-Rutin_Transformator3"/>
      <sheetName val="Tabel_PTKP3"/>
      <sheetName val="Harga_BBM_Indonesia3"/>
      <sheetName val="H_Satuan4"/>
      <sheetName val="hrg_uph+bhn3"/>
      <sheetName val="Pay_for_Person3"/>
      <sheetName val="GABLUARJAWA1_(2)3"/>
      <sheetName val="Transver_kWh3"/>
      <sheetName val="TB_MKP3"/>
      <sheetName val="RAB_&amp;_RCO_OWNER_VERS_3"/>
      <sheetName val="Daftar_Harga3"/>
      <sheetName val="FORM_A33"/>
      <sheetName val="AN_TERBUKA3"/>
      <sheetName val="an_arsitektur3"/>
      <sheetName val="RAB_radio_rep3"/>
      <sheetName val="non_feeder-kc3"/>
      <sheetName val="Daftar_Harga_Upah3"/>
      <sheetName val="JARAK_TEMPUH_PERGESERAN_TRAFO3"/>
      <sheetName val="JARAK_PEMBONGKARAN_&amp;_RELOKASI_3"/>
      <sheetName val="DAFTAR_PEKERJAAN_PONDASI_&amp;_PEM3"/>
      <sheetName val="DAFTAR_PENGADAAN_PEMASANGAN_NC3"/>
      <sheetName val="Kuantitas_&amp;_Harga3"/>
      <sheetName val="Trhan_Outdoor_Combined_wo_MK3"/>
      <sheetName val="Basic_Price3"/>
      <sheetName val="ND_RAB3"/>
      <sheetName val="rekmodiPtk_(MAP)3"/>
      <sheetName val="REKAP_BAHAN3"/>
      <sheetName val="APP_CAWANG3"/>
      <sheetName val="12_REFERENSI3"/>
      <sheetName val="COVER_A1_A33"/>
      <sheetName val="Kontrak_vs_Realisasi_Gas3"/>
      <sheetName val="Rekap_PMG_4"/>
      <sheetName val="Tabel_ND(Tb8)3"/>
      <sheetName val="hal_14b3"/>
      <sheetName val="FORM_A12BJI3"/>
      <sheetName val="Isian_Biodata3"/>
      <sheetName val="13_Nangakara_Weir3"/>
      <sheetName val="14_Irr_Canal_Work3"/>
      <sheetName val="15_Irr__Struc_Work3"/>
      <sheetName val="16_Pipe_Inst_3"/>
      <sheetName val="18_Lateral_Pipe3"/>
      <sheetName val="Peralatan_(2)3"/>
      <sheetName val="MASTER_Alat3"/>
      <sheetName val="HRG_BHN3"/>
      <sheetName val="Tiket_Binder3"/>
      <sheetName val="23_switchgear_20_kv_rev3"/>
      <sheetName val="Currency_Rate3"/>
      <sheetName val="8_b_Lamp_B-1_BAHP_Evaluasi_SPH3"/>
      <sheetName val="DAF-_PEG3"/>
      <sheetName val="BLC_20163"/>
      <sheetName val="Form1-TEL_alat3"/>
      <sheetName val="Form1-TEL_ged3"/>
      <sheetName val="RAB_PS333"/>
      <sheetName val="Form1-TEL_inst3"/>
      <sheetName val="RAB_radio_link3"/>
      <sheetName val="RAB_PABX3"/>
      <sheetName val="RAB_wireless3"/>
      <sheetName val="Equip__Sch3"/>
      <sheetName val="Calc_Inst3"/>
      <sheetName val="AKTIVA_TETAP3"/>
      <sheetName val="Master_Edit3"/>
      <sheetName val="Daftar_Tabel3"/>
      <sheetName val="A1_PRY3"/>
      <sheetName val="Table_53"/>
      <sheetName val="SKN_(2)3"/>
      <sheetName val="Tiket_ACBC_lev3"/>
      <sheetName val="D2__ANALISA_HS_INSHAR3"/>
      <sheetName val="BQ_Gardu_Induk3"/>
      <sheetName val="BQ_Training3"/>
      <sheetName val="Daftar_Kegiatan3"/>
      <sheetName val="Penyulang_Padam3"/>
      <sheetName val="IkhtisarBiop(12_0)3"/>
      <sheetName val="Tabel_Istilah3"/>
      <sheetName val="REKAP__(1)3"/>
      <sheetName val="Agregat_Halus_&amp;_Kasar3"/>
      <sheetName val="LabaRugi_Fungsi3"/>
      <sheetName val="LabaRugi_Fungsi2004(21B)3"/>
      <sheetName val="LabaRugi_Lainnya_2005(20)3"/>
      <sheetName val="LabaRugi_Unsur2004(21A)3"/>
      <sheetName val="Analisa_Harga_satuan_Alat3"/>
      <sheetName val="Inflasi_$3"/>
      <sheetName val="SISTEM_SUMBAGSEL3"/>
      <sheetName val="CONS_3"/>
      <sheetName val="Incoming_1A_jajar3"/>
      <sheetName val="Jasa_&amp;_Transportasi3"/>
      <sheetName val="reff_harga3"/>
      <sheetName val="Analisa_harga_satuan_jasa_pasa3"/>
      <sheetName val="harga_dasar_uit3"/>
      <sheetName val="Uraian_RAB3"/>
      <sheetName val="Analisa_AC3"/>
      <sheetName val="PL_(MONTHLY)3"/>
      <sheetName val="PRK_vs_GGN_2007-20093"/>
      <sheetName val="CASH_FLOW3"/>
      <sheetName val="ap_lt_angung3"/>
      <sheetName val="Daftar_Isi3"/>
      <sheetName val="4SM00369_&amp;_4SM00370_3"/>
      <sheetName val="dongia_(2)3"/>
      <sheetName val="1983_Top5"/>
      <sheetName val="TOP_TAHUNAN5"/>
      <sheetName val="01_A7"/>
      <sheetName val="01_A_(2)5"/>
      <sheetName val="01_B5"/>
      <sheetName val="02_B_5"/>
      <sheetName val="Appendix_A_2-20055"/>
      <sheetName val="Appendix_A_2-20065"/>
      <sheetName val="Appendix_A_2-20075"/>
      <sheetName val="1983_Top_(In_USD)_-_20055"/>
      <sheetName val="1983_Top_(In_USD)_-_20065"/>
      <sheetName val="1983_Top_(In_USD)_-_20075"/>
      <sheetName val="1983_Top_(In_USD)_-_3_yrs-20075"/>
      <sheetName val="1983_Top_(In_Cncy)_-_20055"/>
      <sheetName val="1983_Top_(In_Cncy)_-_20065"/>
      <sheetName val="1983_Top_(In_Cncy)_-_20075"/>
      <sheetName val="1983_Top_(In_Original_Currency5"/>
      <sheetName val="1983_Top_(Orig)5"/>
      <sheetName val="Laba_Rugi5"/>
      <sheetName val="Sudah_Berjalan5"/>
      <sheetName val="Submission_Form5"/>
      <sheetName val="Worksheet_in_6300_TOP_REPORT__5"/>
      <sheetName val="Tabel_dan_Grafik5"/>
      <sheetName val="TABEL_SFC5"/>
      <sheetName val="master_rab5"/>
      <sheetName val="Dasar_Pemadaman5"/>
      <sheetName val="Input_GENERATION-DATA5"/>
      <sheetName val="PS&amp;Susut_TL5"/>
      <sheetName val="TARGET_UNIT_(2)4"/>
      <sheetName val="INPUT_HARGA4"/>
      <sheetName val="neraca_1999-20004"/>
      <sheetName val="DATA_TBD4"/>
      <sheetName val="A1_pri1234"/>
      <sheetName val="HARGA_SATUAN4"/>
      <sheetName val="Assumptions_(2)4"/>
      <sheetName val="Salinan_Dari_Impress4"/>
      <sheetName val="FORM_BQ_TL_PRATU_4cct4"/>
      <sheetName val="FLI_-_Sec_14"/>
      <sheetName val="I-Rutin_Switchgear4"/>
      <sheetName val="I-Rutin_SUTT4"/>
      <sheetName val="I-Rutin_Banghal4"/>
      <sheetName val="I-R_Kendaraan4"/>
      <sheetName val="I-R_Perlengkapan_Um4"/>
      <sheetName val="V-Rutin_Banghal4"/>
      <sheetName val="V-R_Kendaraan4"/>
      <sheetName val="V-R_Perlengkapan_Umum4"/>
      <sheetName val="V-NR_Banghal4"/>
      <sheetName val="I-Rutin_Transformator4"/>
      <sheetName val="Tabel_PTKP4"/>
      <sheetName val="Harga_BBM_Indonesia4"/>
      <sheetName val="H_Satuan5"/>
      <sheetName val="hrg_uph+bhn4"/>
      <sheetName val="Pay_for_Person4"/>
      <sheetName val="GABLUARJAWA1_(2)4"/>
      <sheetName val="Transver_kWh4"/>
      <sheetName val="TB_MKP4"/>
      <sheetName val="RAB_&amp;_RCO_OWNER_VERS_4"/>
      <sheetName val="Daftar_Harga4"/>
      <sheetName val="FORM_A34"/>
      <sheetName val="AN_TERBUKA4"/>
      <sheetName val="an_arsitektur4"/>
      <sheetName val="RAB_radio_rep4"/>
      <sheetName val="non_feeder-kc4"/>
      <sheetName val="Daftar_Harga_Upah4"/>
      <sheetName val="JARAK_TEMPUH_PERGESERAN_TRAFO4"/>
      <sheetName val="JARAK_PEMBONGKARAN_&amp;_RELOKASI_4"/>
      <sheetName val="DAFTAR_PEKERJAAN_PONDASI_&amp;_PEM4"/>
      <sheetName val="DAFTAR_PENGADAAN_PEMASANGAN_NC4"/>
      <sheetName val="Kuantitas_&amp;_Harga4"/>
      <sheetName val="Trhan_Outdoor_Combined_wo_MK4"/>
      <sheetName val="Basic_Price4"/>
      <sheetName val="ND_RAB4"/>
      <sheetName val="rekmodiPtk_(MAP)4"/>
      <sheetName val="REKAP_BAHAN4"/>
      <sheetName val="APP_CAWANG4"/>
      <sheetName val="12_REFERENSI4"/>
      <sheetName val="COVER_A1_A34"/>
      <sheetName val="Kontrak_vs_Realisasi_Gas4"/>
      <sheetName val="Rekap_PMG_5"/>
      <sheetName val="Tabel_ND(Tb8)4"/>
      <sheetName val="hal_14b4"/>
      <sheetName val="FORM_A12BJI4"/>
      <sheetName val="Isian_Biodata4"/>
      <sheetName val="13_Nangakara_Weir4"/>
      <sheetName val="14_Irr_Canal_Work4"/>
      <sheetName val="15_Irr__Struc_Work4"/>
      <sheetName val="16_Pipe_Inst_4"/>
      <sheetName val="18_Lateral_Pipe4"/>
      <sheetName val="Peralatan_(2)4"/>
      <sheetName val="MASTER_Alat4"/>
      <sheetName val="HRG_BHN4"/>
      <sheetName val="Tiket_Binder4"/>
      <sheetName val="23_switchgear_20_kv_rev4"/>
      <sheetName val="Currency_Rate4"/>
      <sheetName val="8_b_Lamp_B-1_BAHP_Evaluasi_SPH4"/>
      <sheetName val="DAF-_PEG4"/>
      <sheetName val="BLC_20164"/>
      <sheetName val="Form1-TEL_alat4"/>
      <sheetName val="Form1-TEL_ged4"/>
      <sheetName val="RAB_PS334"/>
      <sheetName val="Form1-TEL_inst4"/>
      <sheetName val="RAB_radio_link4"/>
      <sheetName val="RAB_PABX4"/>
      <sheetName val="RAB_wireless4"/>
      <sheetName val="Equip__Sch4"/>
      <sheetName val="Calc_Inst4"/>
      <sheetName val="AKTIVA_TETAP4"/>
      <sheetName val="Master_Edit4"/>
      <sheetName val="Daftar_Tabel4"/>
      <sheetName val="A1_PRY4"/>
      <sheetName val="Table_54"/>
      <sheetName val="SKN_(2)4"/>
      <sheetName val="Tiket_ACBC_lev4"/>
      <sheetName val="D2__ANALISA_HS_INSHAR4"/>
      <sheetName val="BQ_Gardu_Induk4"/>
      <sheetName val="BQ_Training4"/>
      <sheetName val="Daftar_Kegiatan4"/>
      <sheetName val="Penyulang_Padam4"/>
      <sheetName val="IkhtisarBiop(12_0)4"/>
      <sheetName val="Tabel_Istilah4"/>
      <sheetName val="REKAP__(1)4"/>
      <sheetName val="Agregat_Halus_&amp;_Kasar4"/>
      <sheetName val="LabaRugi_Fungsi4"/>
      <sheetName val="LabaRugi_Fungsi2004(21B)4"/>
      <sheetName val="LabaRugi_Lainnya_2005(20)4"/>
      <sheetName val="LabaRugi_Unsur2004(21A)4"/>
      <sheetName val="Analisa_Harga_satuan_Alat4"/>
      <sheetName val="Inflasi_$4"/>
      <sheetName val="SISTEM_SUMBAGSEL4"/>
      <sheetName val="CONS_4"/>
      <sheetName val="Incoming_1A_jajar4"/>
      <sheetName val="Jasa_&amp;_Transportasi4"/>
      <sheetName val="reff_harga4"/>
      <sheetName val="Analisa_harga_satuan_jasa_pasa4"/>
      <sheetName val="harga_dasar_uit4"/>
      <sheetName val="Uraian_RAB4"/>
      <sheetName val="Analisa_AC4"/>
      <sheetName val="PL_(MONTHLY)4"/>
      <sheetName val="PRK_vs_GGN_2007-20094"/>
      <sheetName val="CASH_FLOW4"/>
      <sheetName val="ap_lt_angung4"/>
      <sheetName val="Daftar_Isi4"/>
      <sheetName val="4SM00369_&amp;_4SM00370_4"/>
      <sheetName val="dongia_(2)4"/>
      <sheetName val="EPC"/>
      <sheetName val="HARGA BAHAN"/>
      <sheetName val="R_SM_KIN"/>
      <sheetName val="For Report-Akum"/>
      <sheetName val="Catalog"/>
      <sheetName val="131 (Piutang PJB)"/>
      <sheetName val="132 (Piutang PLN)"/>
      <sheetName val="133 pihak ke3"/>
      <sheetName val="136.01(piutang belum faktur)"/>
      <sheetName val="J a n"/>
      <sheetName val="F e b"/>
      <sheetName val="00 received in 01"/>
      <sheetName val="A p r"/>
      <sheetName val="Permanent info"/>
      <sheetName val="J u n"/>
      <sheetName val="Formulir Standar"/>
      <sheetName val="Uraian Analisa"/>
      <sheetName val="Uraian Analalisa alat"/>
      <sheetName val="FORM A12MED"/>
      <sheetName val="FORM A12NIA"/>
      <sheetName val="Hypothesis"/>
      <sheetName val="AN-MAJOR"/>
      <sheetName val="GenlistHI"/>
      <sheetName val="Draft UP3"/>
      <sheetName val="banding akun"/>
      <sheetName val="Matrix Alokasi (semester i 16)"/>
      <sheetName val="SAP DATA"/>
      <sheetName val="TABEL BANTU"/>
      <sheetName val="Operating Cycle"/>
      <sheetName val="Inv.proyek "/>
      <sheetName val="REKAP PER UNIT"/>
      <sheetName val="MAP"/>
      <sheetName val="CashFlow"/>
      <sheetName val="laporan pemakaian blangko"/>
      <sheetName val="NRCPTK01"/>
      <sheetName val="Income Statement"/>
      <sheetName val="Shareholders' Equity"/>
      <sheetName val="Mat.Group vs Val.Class"/>
      <sheetName val="REKAP TKDN"/>
      <sheetName val="HS KONTRAK"/>
      <sheetName val="LAMPIRAN"/>
      <sheetName val="PMT 150"/>
      <sheetName val="PMT 70 1P"/>
      <sheetName val="PMT 70 3P"/>
      <sheetName val="PMS 150"/>
      <sheetName val="PMS 70"/>
      <sheetName val="CT 150"/>
      <sheetName val="CT 70"/>
      <sheetName val="CVT 150"/>
      <sheetName val="CVT 70"/>
      <sheetName val="LA 150"/>
      <sheetName val="LA 70"/>
      <sheetName val="MK"/>
      <sheetName val="TOTAL KIRA2"/>
      <sheetName val="WBS"/>
      <sheetName val="Land Clearing-pnw"/>
      <sheetName val="KKN"/>
      <sheetName val="KLP"/>
      <sheetName val="KSN"/>
      <sheetName val="NBL"/>
      <sheetName val="PLB"/>
      <sheetName val="RYN"/>
      <sheetName val="SKM"/>
      <sheetName val="TLK"/>
      <sheetName val="Inv_MALUKU"/>
      <sheetName val="Inv_NAD"/>
      <sheetName val="Inv_SUMUT"/>
      <sheetName val="Inv_RIAU"/>
      <sheetName val="Inv_SUMBAR"/>
      <sheetName val="Inv_S2JB"/>
      <sheetName val="Inv_LAMPUNG"/>
      <sheetName val="Inv_KITLUR SUMBAGUT"/>
      <sheetName val="Inv_KITLUR SUMBAGSEL"/>
      <sheetName val="Inv_KALBAR"/>
      <sheetName val="Inv_SULUTENGGO"/>
      <sheetName val="Inv_SULSELRA"/>
      <sheetName val="Inv_NTB"/>
      <sheetName val="Inv_KALTIM"/>
      <sheetName val="Inv_KALSELTENG"/>
      <sheetName val="Fungsi"/>
      <sheetName val="Sumber Asset"/>
      <sheetName val="h.bahan"/>
      <sheetName val="LKP"/>
      <sheetName val="jadwal "/>
      <sheetName val="Analisa copy"/>
      <sheetName val="K"/>
      <sheetName val="Analisa-Harga"/>
      <sheetName val="Listing"/>
      <sheetName val="Div3"/>
      <sheetName val="Grading Tahap 1"/>
      <sheetName val="SUTM"/>
      <sheetName val="Jadwal"/>
      <sheetName val="MAPP"/>
      <sheetName val="3Div3"/>
      <sheetName val="F-1"/>
      <sheetName val="Quote"/>
      <sheetName val="Taksonomi Risiko"/>
      <sheetName val="OFFER DX FRANCE "/>
      <sheetName val="TOTAL_MATERIAL"/>
      <sheetName val="E3. ANALISA HS HAR TEK SUTM"/>
      <sheetName val="rinciantid"/>
      <sheetName val="jadwal pelaks"/>
      <sheetName val="Hopf"/>
      <sheetName val="Har Sat"/>
      <sheetName val="H MAT"/>
      <sheetName val="sr"/>
      <sheetName val="Data awal-akhir"/>
      <sheetName val="Trans Ci"/>
      <sheetName val="FFS Ci"/>
      <sheetName val="Disman SP"/>
      <sheetName val="Kbl 11kV5 Ci"/>
      <sheetName val="EAR Ci"/>
      <sheetName val="Duct Ci"/>
      <sheetName val="Lain-lain Ci"/>
      <sheetName val="RLBSLO Ci"/>
      <sheetName val="Pondasi Ci"/>
      <sheetName val="Asses Tr Ci"/>
      <sheetName val="Trafo Ci"/>
      <sheetName val="Manajemen Fee"/>
      <sheetName val="SP"/>
      <sheetName val="1.General Item"/>
      <sheetName val="2.Sorinangka Weir"/>
      <sheetName val="3.Irr.Canal Work"/>
      <sheetName val="4.Irr.Struc.Work"/>
      <sheetName val="6.Tertiary Work"/>
      <sheetName val="gvl"/>
      <sheetName val="KONS-GTT"/>
      <sheetName val="FORM 12-RB"/>
      <sheetName val="Div2"/>
      <sheetName val="tabel1"/>
      <sheetName val="Equity"/>
      <sheetName val="2013"/>
      <sheetName val="Jamur Jelatang"/>
      <sheetName val="Source"/>
      <sheetName val="DATA WP"/>
      <sheetName val="ANALISA TENDER"/>
      <sheetName val="pro ra op"/>
      <sheetName val="prod03"/>
      <sheetName val="8.3 Lamp-1 Tatacara P"/>
      <sheetName val="IPTL23"/>
      <sheetName val="FAS"/>
      <sheetName val="GARDU"/>
      <sheetName val="d@spk"/>
      <sheetName val="REKSIS"/>
      <sheetName val="VALUE"/>
      <sheetName val="FORM A1_A2  Gambir"/>
      <sheetName val="FORM A1_A2  Kebayoran"/>
      <sheetName val="FORM A1_A2  Kramatjati"/>
      <sheetName val="FORM A1_A2  Tangerang"/>
      <sheetName val="FORM A1_A2 KD"/>
      <sheetName val="TID1_Old"/>
      <sheetName val="Basket 6"/>
      <sheetName val="Trunking"/>
      <sheetName val="GD OP (SLD)"/>
      <sheetName val="graf2"/>
      <sheetName val="FORM A1_A2 APD"/>
      <sheetName val="10 Trafo"/>
      <sheetName val="IE Matrik Outomatic"/>
      <sheetName val="Data utk merge SK GM"/>
      <sheetName val="_ANL__bw"/>
      <sheetName val="HARGA_SAT"/>
      <sheetName val="Rekap_Piutang"/>
      <sheetName val="HARGA_SATUAN_MDU"/>
      <sheetName val="matr_aux"/>
      <sheetName val="_ANL__bw1"/>
      <sheetName val="1983_Top7"/>
      <sheetName val="TOP_TAHUNAN7"/>
      <sheetName val="01_A_(2)7"/>
      <sheetName val="01_B7"/>
      <sheetName val="02_B_7"/>
      <sheetName val="Appendix_A_2-20057"/>
      <sheetName val="Appendix_A_2-20067"/>
      <sheetName val="Appendix_A_2-20077"/>
      <sheetName val="1983_Top_(In_USD)_-_20057"/>
      <sheetName val="1983_Top_(In_USD)_-_20067"/>
      <sheetName val="1983_Top_(In_USD)_-_20077"/>
      <sheetName val="1983_Top_(In_USD)_-_3_yrs-20077"/>
      <sheetName val="1983_Top_(In_Cncy)_-_20057"/>
      <sheetName val="1983_Top_(In_Cncy)_-_20067"/>
      <sheetName val="1983_Top_(In_Cncy)_-_20077"/>
      <sheetName val="1983_Top_(In_Original_Currency7"/>
      <sheetName val="1983_Top_(Orig)7"/>
      <sheetName val="Laba_Rugi7"/>
      <sheetName val="Sudah_Berjalan7"/>
      <sheetName val="Submission_Form7"/>
      <sheetName val="Worksheet_in_6300_TOP_REPORT__7"/>
      <sheetName val="Tabel_dan_Grafik7"/>
      <sheetName val="TABEL_SFC7"/>
      <sheetName val="master_rab7"/>
      <sheetName val="Dasar_Pemadaman7"/>
      <sheetName val="Input_GENERATION-DATA7"/>
      <sheetName val="TB_MKP6"/>
      <sheetName val="PS&amp;Susut_TL7"/>
      <sheetName val="FORM_BQ_TL_PRATU_4cct6"/>
      <sheetName val="FLI_-_Sec_16"/>
      <sheetName val="Pay_for_Person6"/>
      <sheetName val="I-Rutin_Switchgear6"/>
      <sheetName val="I-Rutin_SUTT6"/>
      <sheetName val="I-Rutin_Banghal6"/>
      <sheetName val="I-R_Kendaraan6"/>
      <sheetName val="I-R_Perlengkapan_Um6"/>
      <sheetName val="V-Rutin_Banghal6"/>
      <sheetName val="V-R_Kendaraan6"/>
      <sheetName val="V-R_Perlengkapan_Umum6"/>
      <sheetName val="V-NR_Banghal6"/>
      <sheetName val="I-Rutin_Transformator6"/>
      <sheetName val="H_Satuan7"/>
      <sheetName val="HARGA_SATUAN6"/>
      <sheetName val="neraca_1999-20006"/>
      <sheetName val="Salinan_Dari_Impress6"/>
      <sheetName val="DATA_TBD6"/>
      <sheetName val="A1_pri1236"/>
      <sheetName val="Tabel_PTKP6"/>
      <sheetName val="hrg_uph+bhn6"/>
      <sheetName val="TARGET_UNIT_(2)6"/>
      <sheetName val="INPUT_HARGA6"/>
      <sheetName val="Assumptions_(2)6"/>
      <sheetName val="Transver_kWh6"/>
      <sheetName val="Daftar_Harga6"/>
      <sheetName val="RAB_radio_rep6"/>
      <sheetName val="Kuantitas_&amp;_Harga6"/>
      <sheetName val="Harga_BBM_Indonesia6"/>
      <sheetName val="GABLUARJAWA1_(2)6"/>
      <sheetName val="RAB_&amp;_RCO_OWNER_VERS_6"/>
      <sheetName val="FORM_A36"/>
      <sheetName val="AN_TERBUKA6"/>
      <sheetName val="an_arsitektur6"/>
      <sheetName val="non_feeder-kc6"/>
      <sheetName val="Kontrak_vs_Realisasi_Gas6"/>
      <sheetName val="Daftar_Harga_Upah6"/>
      <sheetName val="JARAK_TEMPUH_PERGESERAN_TRAFO6"/>
      <sheetName val="JARAK_PEMBONGKARAN_&amp;_RELOKASI_6"/>
      <sheetName val="DAFTAR_PEKERJAAN_PONDASI_&amp;_PEM6"/>
      <sheetName val="DAFTAR_PENGADAAN_PEMASANGAN_NC6"/>
      <sheetName val="Trhan_Outdoor_Combined_wo_MK6"/>
      <sheetName val="Basic_Price6"/>
      <sheetName val="ND_RAB6"/>
      <sheetName val="REKAP_BAHAN6"/>
      <sheetName val="APP_CAWANG6"/>
      <sheetName val="12_REFERENSI6"/>
      <sheetName val="Tabel_ND(Tb8)6"/>
      <sheetName val="COVER_A1_A36"/>
      <sheetName val="rekmodiPtk_(MAP)6"/>
      <sheetName val="MASTER_Alat6"/>
      <sheetName val="HRG_BHN6"/>
      <sheetName val="Tiket_Binder6"/>
      <sheetName val="Rekap_PMG_7"/>
      <sheetName val="FORM_A12BJI6"/>
      <sheetName val="Isian_Biodata6"/>
      <sheetName val="13_Nangakara_Weir6"/>
      <sheetName val="14_Irr_Canal_Work6"/>
      <sheetName val="15_Irr__Struc_Work6"/>
      <sheetName val="16_Pipe_Inst_6"/>
      <sheetName val="18_Lateral_Pipe6"/>
      <sheetName val="Peralatan_(2)6"/>
      <sheetName val="DAF-_PEG6"/>
      <sheetName val="23_switchgear_20_kv_rev6"/>
      <sheetName val="Currency_Rate6"/>
      <sheetName val="8_b_Lamp_B-1_BAHP_Evaluasi_SPH6"/>
      <sheetName val="BLC_20166"/>
      <sheetName val="Form1-TEL_alat6"/>
      <sheetName val="Form1-TEL_ged6"/>
      <sheetName val="RAB_PS336"/>
      <sheetName val="Form1-TEL_inst6"/>
      <sheetName val="RAB_radio_link6"/>
      <sheetName val="RAB_PABX6"/>
      <sheetName val="RAB_wireless6"/>
      <sheetName val="Equip__Sch6"/>
      <sheetName val="Calc_Inst6"/>
      <sheetName val="AKTIVA_TETAP6"/>
      <sheetName val="Master_Edit6"/>
      <sheetName val="SKN_(2)6"/>
      <sheetName val="Tiket_ACBC_lev6"/>
      <sheetName val="Table_56"/>
      <sheetName val="D2__ANALISA_HS_INSHAR6"/>
      <sheetName val="BQ_Gardu_Induk6"/>
      <sheetName val="BQ_Training6"/>
      <sheetName val="Tabel_Istilah6"/>
      <sheetName val="Daftar_Kegiatan6"/>
      <sheetName val="Penyulang_Padam6"/>
      <sheetName val="IkhtisarBiop(12_0)6"/>
      <sheetName val="REKAP__(1)6"/>
      <sheetName val="Agregat_Halus_&amp;_Kasar6"/>
      <sheetName val="LabaRugi_Fungsi6"/>
      <sheetName val="LabaRugi_Fungsi2004(21B)6"/>
      <sheetName val="LabaRugi_Lainnya_2005(20)6"/>
      <sheetName val="LabaRugi_Unsur2004(21A)6"/>
      <sheetName val="PL_(MONTHLY)6"/>
      <sheetName val="PRK_vs_GGN_2007-20096"/>
      <sheetName val="CASH_FLOW6"/>
      <sheetName val="Inflasi_$6"/>
      <sheetName val="_ANL__bw3"/>
      <sheetName val="HARGA_SAT2"/>
      <sheetName val="Rekap_Piutang2"/>
      <sheetName val="HARGA_SATUAN_MDU2"/>
      <sheetName val="matr_aux2"/>
      <sheetName val="_ANL__bw2"/>
      <sheetName val="HARGA_SAT1"/>
      <sheetName val="Rekap_Piutang1"/>
      <sheetName val="HARGA_SATUAN_MDU1"/>
      <sheetName val="matr_aux1"/>
      <sheetName val="1983_Top8"/>
      <sheetName val="TOP_TAHUNAN8"/>
      <sheetName val="01_A9"/>
      <sheetName val="01_A_(2)8"/>
      <sheetName val="01_B8"/>
      <sheetName val="02_B_8"/>
      <sheetName val="Appendix_A_2-20058"/>
      <sheetName val="Appendix_A_2-20068"/>
      <sheetName val="Appendix_A_2-20078"/>
      <sheetName val="1983_Top_(In_USD)_-_20058"/>
      <sheetName val="1983_Top_(In_USD)_-_20068"/>
      <sheetName val="1983_Top_(In_USD)_-_20078"/>
      <sheetName val="1983_Top_(In_USD)_-_3_yrs-20078"/>
      <sheetName val="1983_Top_(In_Cncy)_-_20058"/>
      <sheetName val="1983_Top_(In_Cncy)_-_20068"/>
      <sheetName val="1983_Top_(In_Cncy)_-_20078"/>
      <sheetName val="1983_Top_(In_Original_Currency8"/>
      <sheetName val="1983_Top_(Orig)8"/>
      <sheetName val="Laba_Rugi8"/>
      <sheetName val="Sudah_Berjalan8"/>
      <sheetName val="Submission_Form8"/>
      <sheetName val="Worksheet_in_6300_TOP_REPORT__8"/>
      <sheetName val="Tabel_dan_Grafik8"/>
      <sheetName val="TABEL_SFC8"/>
      <sheetName val="master_rab8"/>
      <sheetName val="Dasar_Pemadaman8"/>
      <sheetName val="Input_GENERATION-DATA8"/>
      <sheetName val="TB_MKP7"/>
      <sheetName val="PS&amp;Susut_TL8"/>
      <sheetName val="FORM_BQ_TL_PRATU_4cct7"/>
      <sheetName val="FLI_-_Sec_17"/>
      <sheetName val="Pay_for_Person7"/>
      <sheetName val="I-Rutin_Switchgear7"/>
      <sheetName val="I-Rutin_SUTT7"/>
      <sheetName val="I-Rutin_Banghal7"/>
      <sheetName val="I-R_Kendaraan7"/>
      <sheetName val="I-R_Perlengkapan_Um7"/>
      <sheetName val="V-Rutin_Banghal7"/>
      <sheetName val="V-R_Kendaraan7"/>
      <sheetName val="V-R_Perlengkapan_Umum7"/>
      <sheetName val="V-NR_Banghal7"/>
      <sheetName val="I-Rutin_Transformator7"/>
      <sheetName val="H_Satuan8"/>
      <sheetName val="HARGA_SATUAN7"/>
      <sheetName val="neraca_1999-20007"/>
      <sheetName val="Salinan_Dari_Impress7"/>
      <sheetName val="DATA_TBD7"/>
      <sheetName val="A1_pri1237"/>
      <sheetName val="Tabel_PTKP7"/>
      <sheetName val="hrg_uph+bhn7"/>
      <sheetName val="TARGET_UNIT_(2)7"/>
      <sheetName val="INPUT_HARGA7"/>
      <sheetName val="Assumptions_(2)7"/>
      <sheetName val="Transver_kWh7"/>
      <sheetName val="Daftar_Harga7"/>
      <sheetName val="RAB_radio_rep7"/>
      <sheetName val="Kuantitas_&amp;_Harga7"/>
      <sheetName val="non_feeder-kc7"/>
      <sheetName val="Harga_BBM_Indonesia7"/>
      <sheetName val="GABLUARJAWA1_(2)7"/>
      <sheetName val="RAB_&amp;_RCO_OWNER_VERS_7"/>
      <sheetName val="FORM_A37"/>
      <sheetName val="AN_TERBUKA7"/>
      <sheetName val="an_arsitektur7"/>
      <sheetName val="Trhan_Outdoor_Combined_wo_MK7"/>
      <sheetName val="Basic_Price7"/>
      <sheetName val="ND_RAB7"/>
      <sheetName val="Daftar_Harga_Upah7"/>
      <sheetName val="FORM_A12BJI7"/>
      <sheetName val="Isian_Biodata7"/>
      <sheetName val="JARAK_TEMPUH_PERGESERAN_TRAFO7"/>
      <sheetName val="JARAK_PEMBONGKARAN_&amp;_RELOKASI_7"/>
      <sheetName val="DAFTAR_PEKERJAAN_PONDASI_&amp;_PEM7"/>
      <sheetName val="DAFTAR_PENGADAAN_PEMASANGAN_NC7"/>
      <sheetName val="rekmodiPtk_(MAP)7"/>
      <sheetName val="REKAP_BAHAN7"/>
      <sheetName val="APP_CAWANG7"/>
      <sheetName val="12_REFERENSI7"/>
      <sheetName val="COVER_A1_A37"/>
      <sheetName val="Kontrak_vs_Realisasi_Gas7"/>
      <sheetName val="Tabel_ND(Tb8)7"/>
      <sheetName val="13_Nangakara_Weir7"/>
      <sheetName val="14_Irr_Canal_Work7"/>
      <sheetName val="15_Irr__Struc_Work7"/>
      <sheetName val="16_Pipe_Inst_7"/>
      <sheetName val="18_Lateral_Pipe7"/>
      <sheetName val="Peralatan_(2)7"/>
      <sheetName val="AKTIVA_TETAP7"/>
      <sheetName val="Master_Edit7"/>
      <sheetName val="Calc_Inst7"/>
      <sheetName val="Penyulang_Padam7"/>
      <sheetName val="Tabel_Istilah7"/>
      <sheetName val="Daftar_Kegiatan7"/>
      <sheetName val="DAF-_PEG7"/>
      <sheetName val="IkhtisarBiop(12_0)7"/>
      <sheetName val="BLC_20167"/>
      <sheetName val="Rekap_PMG_8"/>
      <sheetName val="MASTER_Alat7"/>
      <sheetName val="HRG_BHN7"/>
      <sheetName val="Tiket_Binder7"/>
      <sheetName val="23_switchgear_20_kv_rev7"/>
      <sheetName val="Currency_Rate7"/>
      <sheetName val="8_b_Lamp_B-1_BAHP_Evaluasi_SPH7"/>
      <sheetName val="Form1-TEL_alat7"/>
      <sheetName val="Form1-TEL_ged7"/>
      <sheetName val="RAB_PS337"/>
      <sheetName val="Form1-TEL_inst7"/>
      <sheetName val="RAB_radio_link7"/>
      <sheetName val="RAB_PABX7"/>
      <sheetName val="RAB_wireless7"/>
      <sheetName val="Equip__Sch7"/>
      <sheetName val="SKN_(2)7"/>
      <sheetName val="Tiket_ACBC_lev7"/>
      <sheetName val="Table_57"/>
      <sheetName val="D2__ANALISA_HS_INSHAR7"/>
      <sheetName val="BQ_Gardu_Induk7"/>
      <sheetName val="BQ_Training7"/>
      <sheetName val="REKAP__(1)7"/>
      <sheetName val="Agregat_Halus_&amp;_Kasar7"/>
      <sheetName val="LabaRugi_Fungsi7"/>
      <sheetName val="LabaRugi_Fungsi2004(21B)7"/>
      <sheetName val="LabaRugi_Lainnya_2005(20)7"/>
      <sheetName val="LabaRugi_Unsur2004(21A)7"/>
      <sheetName val="PL_(MONTHLY)7"/>
      <sheetName val="PRK_vs_GGN_2007-20097"/>
      <sheetName val="CASH_FLOW7"/>
      <sheetName val="Inflasi_$7"/>
      <sheetName val="_ANL__bw4"/>
      <sheetName val="HARGA_SAT3"/>
      <sheetName val="Rekap_Piutang3"/>
      <sheetName val="HARGA_SATUAN_MDU3"/>
      <sheetName val="matr_aux3"/>
      <sheetName val="1983_Top9"/>
      <sheetName val="TOP_TAHUNAN9"/>
      <sheetName val="01_A10"/>
      <sheetName val="01_A_(2)9"/>
      <sheetName val="01_B9"/>
      <sheetName val="02_B_9"/>
      <sheetName val="Appendix_A_2-20059"/>
      <sheetName val="Appendix_A_2-20069"/>
      <sheetName val="Appendix_A_2-20079"/>
      <sheetName val="1983_Top_(In_USD)_-_20059"/>
      <sheetName val="1983_Top_(In_USD)_-_20069"/>
      <sheetName val="1983_Top_(In_USD)_-_20079"/>
      <sheetName val="1983_Top_(In_USD)_-_3_yrs-20079"/>
      <sheetName val="1983_Top_(In_Cncy)_-_20059"/>
      <sheetName val="1983_Top_(In_Cncy)_-_20069"/>
      <sheetName val="1983_Top_(In_Cncy)_-_20079"/>
      <sheetName val="1983_Top_(In_Original_Currency9"/>
      <sheetName val="1983_Top_(Orig)9"/>
      <sheetName val="Laba_Rugi9"/>
      <sheetName val="Sudah_Berjalan9"/>
      <sheetName val="Submission_Form9"/>
      <sheetName val="Worksheet_in_6300_TOP_REPORT__9"/>
      <sheetName val="Tabel_dan_Grafik9"/>
      <sheetName val="TABEL_SFC9"/>
      <sheetName val="master_rab9"/>
      <sheetName val="Dasar_Pemadaman9"/>
      <sheetName val="Input_GENERATION-DATA9"/>
      <sheetName val="TB_MKP8"/>
      <sheetName val="PS&amp;Susut_TL9"/>
      <sheetName val="FORM_BQ_TL_PRATU_4cct8"/>
      <sheetName val="FLI_-_Sec_18"/>
      <sheetName val="Pay_for_Person8"/>
      <sheetName val="I-Rutin_Switchgear8"/>
      <sheetName val="I-Rutin_SUTT8"/>
      <sheetName val="I-Rutin_Banghal8"/>
      <sheetName val="I-R_Kendaraan8"/>
      <sheetName val="I-R_Perlengkapan_Um8"/>
      <sheetName val="V-Rutin_Banghal8"/>
      <sheetName val="V-R_Kendaraan8"/>
      <sheetName val="V-R_Perlengkapan_Umum8"/>
      <sheetName val="V-NR_Banghal8"/>
      <sheetName val="I-Rutin_Transformator8"/>
      <sheetName val="H_Satuan9"/>
      <sheetName val="HARGA_SATUAN8"/>
      <sheetName val="neraca_1999-20008"/>
      <sheetName val="Salinan_Dari_Impress8"/>
      <sheetName val="DATA_TBD8"/>
      <sheetName val="A1_pri1238"/>
      <sheetName val="Tabel_PTKP8"/>
      <sheetName val="hrg_uph+bhn8"/>
      <sheetName val="TARGET_UNIT_(2)8"/>
      <sheetName val="INPUT_HARGA8"/>
      <sheetName val="Assumptions_(2)8"/>
      <sheetName val="Transver_kWh8"/>
      <sheetName val="Daftar_Harga8"/>
      <sheetName val="RAB_radio_rep8"/>
      <sheetName val="Kuantitas_&amp;_Harga8"/>
      <sheetName val="non_feeder-kc8"/>
      <sheetName val="Harga_BBM_Indonesia8"/>
      <sheetName val="GABLUARJAWA1_(2)8"/>
      <sheetName val="RAB_&amp;_RCO_OWNER_VERS_8"/>
      <sheetName val="FORM_A38"/>
      <sheetName val="AN_TERBUKA8"/>
      <sheetName val="an_arsitektur8"/>
      <sheetName val="Trhan_Outdoor_Combined_wo_MK8"/>
      <sheetName val="Basic_Price8"/>
      <sheetName val="ND_RAB8"/>
      <sheetName val="Daftar_Harga_Upah8"/>
      <sheetName val="FORM_A12BJI8"/>
      <sheetName val="Isian_Biodata8"/>
      <sheetName val="JARAK_TEMPUH_PERGESERAN_TRAFO8"/>
      <sheetName val="JARAK_PEMBONGKARAN_&amp;_RELOKASI_8"/>
      <sheetName val="DAFTAR_PEKERJAAN_PONDASI_&amp;_PEM8"/>
      <sheetName val="DAFTAR_PENGADAAN_PEMASANGAN_NC8"/>
      <sheetName val="rekmodiPtk_(MAP)8"/>
      <sheetName val="REKAP_BAHAN8"/>
      <sheetName val="APP_CAWANG8"/>
      <sheetName val="12_REFERENSI8"/>
      <sheetName val="COVER_A1_A38"/>
      <sheetName val="Kontrak_vs_Realisasi_Gas8"/>
      <sheetName val="Tabel_ND(Tb8)8"/>
      <sheetName val="13_Nangakara_Weir8"/>
      <sheetName val="14_Irr_Canal_Work8"/>
      <sheetName val="15_Irr__Struc_Work8"/>
      <sheetName val="16_Pipe_Inst_8"/>
      <sheetName val="18_Lateral_Pipe8"/>
      <sheetName val="Peralatan_(2)8"/>
      <sheetName val="AKTIVA_TETAP8"/>
      <sheetName val="Master_Edit8"/>
      <sheetName val="Calc_Inst8"/>
      <sheetName val="Penyulang_Padam8"/>
      <sheetName val="Tabel_Istilah8"/>
      <sheetName val="Daftar_Kegiatan8"/>
      <sheetName val="DAF-_PEG8"/>
      <sheetName val="IkhtisarBiop(12_0)8"/>
      <sheetName val="BLC_20168"/>
      <sheetName val="Rekap_PMG_9"/>
      <sheetName val="MASTER_Alat8"/>
      <sheetName val="HRG_BHN8"/>
      <sheetName val="Tiket_Binder8"/>
      <sheetName val="23_switchgear_20_kv_rev8"/>
      <sheetName val="Currency_Rate8"/>
      <sheetName val="8_b_Lamp_B-1_BAHP_Evaluasi_SPH8"/>
      <sheetName val="Form1-TEL_alat8"/>
      <sheetName val="Form1-TEL_ged8"/>
      <sheetName val="RAB_PS338"/>
      <sheetName val="Form1-TEL_inst8"/>
      <sheetName val="RAB_radio_link8"/>
      <sheetName val="RAB_PABX8"/>
      <sheetName val="RAB_wireless8"/>
      <sheetName val="Equip__Sch8"/>
      <sheetName val="SKN_(2)8"/>
      <sheetName val="Tiket_ACBC_lev8"/>
      <sheetName val="Table_58"/>
      <sheetName val="D2__ANALISA_HS_INSHAR8"/>
      <sheetName val="BQ_Gardu_Induk8"/>
      <sheetName val="BQ_Training8"/>
      <sheetName val="REKAP__(1)8"/>
      <sheetName val="Agregat_Halus_&amp;_Kasar8"/>
      <sheetName val="LabaRugi_Fungsi8"/>
      <sheetName val="LabaRugi_Fungsi2004(21B)8"/>
      <sheetName val="LabaRugi_Lainnya_2005(20)8"/>
      <sheetName val="LabaRugi_Unsur2004(21A)8"/>
      <sheetName val="PL_(MONTHLY)8"/>
      <sheetName val="PRK_vs_GGN_2007-20098"/>
      <sheetName val="CASH_FLOW8"/>
      <sheetName val="Inflasi_$8"/>
      <sheetName val="_ANL__bw5"/>
      <sheetName val="HARGA_SAT4"/>
      <sheetName val="Rekap_Piutang4"/>
      <sheetName val="HARGA_SATUAN_MDU4"/>
      <sheetName val="matr_aux4"/>
      <sheetName val="DISC_Profile"/>
      <sheetName val="Alat_dan_Perabot"/>
      <sheetName val="Supl_X"/>
      <sheetName val="Harga_bahan_&amp;_upah"/>
      <sheetName val="Non_Rutin_Baai"/>
      <sheetName val="Non_Rutin_SKM"/>
      <sheetName val="Priodik_Mirrless2B_SKM_(2)"/>
      <sheetName val="Priodik_Mirrless2_SKM"/>
      <sheetName val="Pri_Mir_3_TO"/>
      <sheetName val="Priodik_Sulzer_2_Baai"/>
      <sheetName val="Priodik_Sulzer_2B_Baai"/>
      <sheetName val="Priodik_SWD_BAAI"/>
      <sheetName val="Rutin_Baai_"/>
      <sheetName val="Rutin_SKM"/>
      <sheetName val="Kuantitas"/>
      <sheetName val="AC-BC"/>
      <sheetName val=" ACI(ki)"/>
      <sheetName val="GALBI(ka)"/>
      <sheetName val="GALBI(ki)"/>
      <sheetName val="GALBI(tg)"/>
      <sheetName val="LAPON-A"/>
      <sheetName val="LAPON-B"/>
      <sheetName val="PASBA(ki)"/>
      <sheetName val="PRIME"/>
      <sheetName val="SALBET(ka)II"/>
      <sheetName val="SALBET(ki)IA"/>
      <sheetName val="SIAPBOS"/>
      <sheetName val="TIMBI(kk)"/>
      <sheetName val="TIMPIL"/>
      <sheetName val="TUTUP(ka)"/>
      <sheetName val="TUTUP(ki)"/>
      <sheetName val="URUPAS"/>
      <sheetName val="JSiar"/>
      <sheetName val="Exc. Rate"/>
      <sheetName val="1983_Top10"/>
      <sheetName val="TOP_TAHUNAN10"/>
      <sheetName val="01_A11"/>
      <sheetName val="01_A_(2)10"/>
      <sheetName val="01_B10"/>
      <sheetName val="02_B_10"/>
      <sheetName val="Appendix_A_2-200510"/>
      <sheetName val="Appendix_A_2-200610"/>
      <sheetName val="Appendix_A_2-200710"/>
      <sheetName val="1983_Top_(In_USD)_-_200510"/>
      <sheetName val="1983_Top_(In_USD)_-_200610"/>
      <sheetName val="1983_Top_(In_USD)_-_200710"/>
      <sheetName val="1983_Top_(In_USD)_-_3_yrs-20010"/>
      <sheetName val="1983_Top_(In_Cncy)_-_200510"/>
      <sheetName val="1983_Top_(In_Cncy)_-_200610"/>
      <sheetName val="1983_Top_(In_Cncy)_-_200710"/>
      <sheetName val="1983_Top_(In_Original_Currenc10"/>
      <sheetName val="1983_Top_(Orig)10"/>
      <sheetName val="Laba_Rugi10"/>
      <sheetName val="Sudah_Berjalan10"/>
      <sheetName val="Submission_Form10"/>
      <sheetName val="Worksheet_in_6300_TOP_REPORT_10"/>
      <sheetName val="Tabel_dan_Grafik10"/>
      <sheetName val="TABEL_SFC10"/>
      <sheetName val="master_rab10"/>
      <sheetName val="Dasar_Pemadaman10"/>
      <sheetName val="Input_GENERATION-DATA10"/>
      <sheetName val="PS&amp;Susut_TL10"/>
      <sheetName val="FORM_BQ_TL_PRATU_4cct9"/>
      <sheetName val="FLI_-_Sec_19"/>
      <sheetName val="Pay_for_Person9"/>
      <sheetName val="I-Rutin_Switchgear9"/>
      <sheetName val="I-Rutin_SUTT9"/>
      <sheetName val="I-Rutin_Banghal9"/>
      <sheetName val="I-R_Kendaraan9"/>
      <sheetName val="I-R_Perlengkapan_Um9"/>
      <sheetName val="V-Rutin_Banghal9"/>
      <sheetName val="V-R_Kendaraan9"/>
      <sheetName val="V-R_Perlengkapan_Umum9"/>
      <sheetName val="V-NR_Banghal9"/>
      <sheetName val="I-Rutin_Transformator9"/>
      <sheetName val="H_Satuan10"/>
      <sheetName val="HARGA_SATUAN9"/>
      <sheetName val="neraca_1999-20009"/>
      <sheetName val="Tabel_PTKP9"/>
      <sheetName val="A1_pri1239"/>
      <sheetName val="Salinan_Dari_Impress9"/>
      <sheetName val="DATA_TBD9"/>
      <sheetName val="hrg_uph+bhn9"/>
      <sheetName val="TB_MKP9"/>
      <sheetName val="TARGET_UNIT_(2)9"/>
      <sheetName val="INPUT_HARGA9"/>
      <sheetName val="Assumptions_(2)9"/>
      <sheetName val="Transver_kWh9"/>
      <sheetName val="Daftar_Harga9"/>
      <sheetName val="RAB_radio_rep9"/>
      <sheetName val="GABLUARJAWA1_(2)9"/>
      <sheetName val="RAB_&amp;_RCO_OWNER_VERS_9"/>
      <sheetName val="Kuantitas_&amp;_Harga9"/>
      <sheetName val="COVER_A1_A39"/>
      <sheetName val="FORM_A39"/>
      <sheetName val="Harga_BBM_Indonesia9"/>
      <sheetName val="AN_TERBUKA9"/>
      <sheetName val="an_arsitektur9"/>
      <sheetName val="JARAK_TEMPUH_PERGESERAN_TRAFO9"/>
      <sheetName val="JARAK_PEMBONGKARAN_&amp;_RELOKASI_9"/>
      <sheetName val="DAFTAR_PEKERJAAN_PONDASI_&amp;_PEM9"/>
      <sheetName val="DAFTAR_PENGADAAN_PEMASANGAN_NC9"/>
      <sheetName val="Daftar_Harga_Upah9"/>
      <sheetName val="non_feeder-kc9"/>
      <sheetName val="Basic_Price9"/>
      <sheetName val="ND_RAB9"/>
      <sheetName val="REKAP_BAHAN9"/>
      <sheetName val="APP_CAWANG9"/>
      <sheetName val="12_REFERENSI9"/>
      <sheetName val="Trhan_Outdoor_Combined_wo_MK9"/>
      <sheetName val="FORM_A12BJI9"/>
      <sheetName val="Isian_Biodata9"/>
      <sheetName val="rekmodiPtk_(MAP)9"/>
      <sheetName val="Kontrak_vs_Realisasi_Gas9"/>
      <sheetName val="Tabel_ND(Tb8)9"/>
      <sheetName val="13_Nangakara_Weir9"/>
      <sheetName val="14_Irr_Canal_Work9"/>
      <sheetName val="15_Irr__Struc_Work9"/>
      <sheetName val="16_Pipe_Inst_9"/>
      <sheetName val="18_Lateral_Pipe9"/>
      <sheetName val="Peralatan_(2)9"/>
      <sheetName val="AKTIVA_TETAP9"/>
      <sheetName val="Master_Edit9"/>
      <sheetName val="Calc_Inst9"/>
      <sheetName val="Penyulang_Padam9"/>
      <sheetName val="Tabel_Istilah9"/>
      <sheetName val="Daftar_Kegiatan9"/>
      <sheetName val="DAF-_PEG9"/>
      <sheetName val="IkhtisarBiop(12_0)9"/>
      <sheetName val="BLC_20169"/>
      <sheetName val="Rekap_PMG_10"/>
      <sheetName val="MASTER_Alat9"/>
      <sheetName val="HRG_BHN9"/>
      <sheetName val="Tiket_Binder9"/>
      <sheetName val="23_switchgear_20_kv_rev9"/>
      <sheetName val="Currency_Rate9"/>
      <sheetName val="8_b_Lamp_B-1_BAHP_Evaluasi_SPH9"/>
      <sheetName val="Form1-TEL_alat9"/>
      <sheetName val="Form1-TEL_ged9"/>
      <sheetName val="RAB_PS339"/>
      <sheetName val="Form1-TEL_inst9"/>
      <sheetName val="RAB_radio_link9"/>
      <sheetName val="RAB_PABX9"/>
      <sheetName val="RAB_wireless9"/>
      <sheetName val="Equip__Sch9"/>
      <sheetName val="SKN_(2)9"/>
      <sheetName val="Tiket_ACBC_lev9"/>
      <sheetName val="Table_59"/>
      <sheetName val="D2__ANALISA_HS_INSHAR9"/>
      <sheetName val="BQ_Gardu_Induk9"/>
      <sheetName val="BQ_Training9"/>
      <sheetName val="REKAP__(1)9"/>
      <sheetName val="Agregat_Halus_&amp;_Kasar9"/>
      <sheetName val="LabaRugi_Fungsi9"/>
      <sheetName val="LabaRugi_Fungsi2004(21B)9"/>
      <sheetName val="LabaRugi_Lainnya_2005(20)9"/>
      <sheetName val="LabaRugi_Unsur2004(21A)9"/>
      <sheetName val="PL_(MONTHLY)9"/>
      <sheetName val="PRK_vs_GGN_2007-20099"/>
      <sheetName val="CASH_FLOW9"/>
      <sheetName val="Inflasi_$9"/>
      <sheetName val="hal_14b6"/>
      <sheetName val="Daftar_Tabel6"/>
      <sheetName val="A1_PRY6"/>
      <sheetName val="_ANL__bw6"/>
      <sheetName val="HARGA_SAT5"/>
      <sheetName val="Rekap_Piutang5"/>
      <sheetName val="HARGA_SATUAN_MDU5"/>
      <sheetName val="matr_aux5"/>
      <sheetName val="DISC_Profile1"/>
      <sheetName val="Alat_dan_Perabot1"/>
      <sheetName val="Supl_X1"/>
      <sheetName val="Harga_bahan_&amp;_upah1"/>
      <sheetName val="Non_Rutin_Baai1"/>
      <sheetName val="Non_Rutin_SKM1"/>
      <sheetName val="Priodik_Mirrless2B_SKM_(2)1"/>
      <sheetName val="Priodik_Mirrless2_SKM1"/>
      <sheetName val="Pri_Mir_3_TO1"/>
      <sheetName val="Priodik_Sulzer_2_Baai1"/>
      <sheetName val="Priodik_Sulzer_2B_Baai1"/>
      <sheetName val="Priodik_SWD_BAAI1"/>
      <sheetName val="Rutin_Baai_1"/>
      <sheetName val="Rutin_SKM1"/>
      <sheetName val="1983_Top11"/>
      <sheetName val="TOP_TAHUNAN11"/>
      <sheetName val="01_A12"/>
      <sheetName val="01_A_(2)11"/>
      <sheetName val="01_B11"/>
      <sheetName val="02_B_11"/>
      <sheetName val="Appendix_A_2-200511"/>
      <sheetName val="Appendix_A_2-200611"/>
      <sheetName val="Appendix_A_2-200711"/>
      <sheetName val="1983_Top_(In_USD)_-_200511"/>
      <sheetName val="1983_Top_(In_USD)_-_200611"/>
      <sheetName val="1983_Top_(In_USD)_-_200711"/>
      <sheetName val="1983_Top_(In_USD)_-_3_yrs-20011"/>
      <sheetName val="1983_Top_(In_Cncy)_-_200511"/>
      <sheetName val="1983_Top_(In_Cncy)_-_200611"/>
      <sheetName val="1983_Top_(In_Cncy)_-_200711"/>
      <sheetName val="1983_Top_(In_Original_Currenc11"/>
      <sheetName val="1983_Top_(Orig)11"/>
      <sheetName val="Laba_Rugi11"/>
      <sheetName val="Sudah_Berjalan11"/>
      <sheetName val="Submission_Form11"/>
      <sheetName val="Worksheet_in_6300_TOP_REPORT_11"/>
      <sheetName val="Tabel_dan_Grafik11"/>
      <sheetName val="TABEL_SFC11"/>
      <sheetName val="master_rab11"/>
      <sheetName val="Dasar_Pemadaman11"/>
      <sheetName val="Input_GENERATION-DATA11"/>
      <sheetName val="PS&amp;Susut_TL11"/>
      <sheetName val="FORM_BQ_TL_PRATU_4cct10"/>
      <sheetName val="FLI_-_Sec_110"/>
      <sheetName val="Pay_for_Person10"/>
      <sheetName val="I-Rutin_Switchgear10"/>
      <sheetName val="I-Rutin_SUTT10"/>
      <sheetName val="I-Rutin_Banghal10"/>
      <sheetName val="I-R_Kendaraan10"/>
      <sheetName val="I-R_Perlengkapan_Um10"/>
      <sheetName val="V-Rutin_Banghal10"/>
      <sheetName val="V-R_Kendaraan10"/>
      <sheetName val="V-R_Perlengkapan_Umum10"/>
      <sheetName val="V-NR_Banghal10"/>
      <sheetName val="I-Rutin_Transformator10"/>
      <sheetName val="H_Satuan11"/>
      <sheetName val="HARGA_SATUAN10"/>
      <sheetName val="neraca_1999-200010"/>
      <sheetName val="Tabel_PTKP10"/>
      <sheetName val="A1_pri12310"/>
      <sheetName val="Salinan_Dari_Impress10"/>
      <sheetName val="DATA_TBD10"/>
      <sheetName val="hrg_uph+bhn10"/>
      <sheetName val="TB_MKP10"/>
      <sheetName val="TARGET_UNIT_(2)10"/>
      <sheetName val="INPUT_HARGA10"/>
      <sheetName val="Assumptions_(2)10"/>
      <sheetName val="Transver_kWh10"/>
      <sheetName val="Daftar_Harga10"/>
      <sheetName val="RAB_radio_rep10"/>
      <sheetName val="Kuantitas_&amp;_Harga10"/>
      <sheetName val="Harga_BBM_Indonesia10"/>
      <sheetName val="GABLUARJAWA1_(2)10"/>
      <sheetName val="RAB_&amp;_RCO_OWNER_VERS_10"/>
      <sheetName val="FORM_A310"/>
      <sheetName val="AN_TERBUKA10"/>
      <sheetName val="an_arsitektur10"/>
      <sheetName val="JANUARI"/>
      <sheetName val="FGTM FEBRUARI"/>
      <sheetName val="MARET"/>
      <sheetName val="HARGA MATERIAL"/>
      <sheetName val="Kin2BLN"/>
      <sheetName val="TARGET-RKAP"/>
      <sheetName val="Assumptions"/>
      <sheetName val="I.5 ADDITION"/>
      <sheetName val="Catatan"/>
      <sheetName val="KONS BID P&amp;N"/>
      <sheetName val="UP II DUMAI"/>
      <sheetName val="KP.DIT.HULU"/>
      <sheetName val="UP VI BALONGAN"/>
      <sheetName val="KPC"/>
      <sheetName val="PRABUMULIH"/>
      <sheetName val="UP 1 BRANDAN"/>
      <sheetName val="UP V BALIKPAPAN"/>
      <sheetName val="OPSEN"/>
      <sheetName val="SIBAYAK"/>
      <sheetName val="DIT HILIR"/>
      <sheetName val="KAMOJANG"/>
      <sheetName val="UP IV CILACAP"/>
      <sheetName val="UP III PLAJU"/>
      <sheetName val="SORONG"/>
      <sheetName val="KONS DIT HULU"/>
      <sheetName val="RANTAU"/>
      <sheetName val="JAMBI"/>
      <sheetName val="KR.AMPEL"/>
      <sheetName val="CEPU"/>
      <sheetName val="SANGATA-BUNYU"/>
      <sheetName val="UP VII KASIM"/>
      <sheetName val="KONS BID P"/>
      <sheetName val="Data Validation"/>
      <sheetName val="rkpm 2007"/>
      <sheetName val="3-DIV1"/>
      <sheetName val="COP"/>
      <sheetName val="BAG-2"/>
      <sheetName val="analisa SNI"/>
      <sheetName val="HRG BAHAN &amp; UPAH okk"/>
      <sheetName val="Analis Kusen okk"/>
      <sheetName val="QlocSgl"/>
      <sheetName val="Akun"/>
      <sheetName val="se006t"/>
      <sheetName val="Bill of Qty MEP"/>
      <sheetName val="AHSP SNI"/>
      <sheetName val="PKK"/>
      <sheetName val="BQ"/>
      <sheetName val="RPBL"/>
      <sheetName val="RAB ME"/>
      <sheetName val="EAF &amp; EFOR"/>
    </sheetNames>
    <sheetDataSet>
      <sheetData sheetId="0" refreshError="1"/>
      <sheetData sheetId="1" refreshError="1"/>
      <sheetData sheetId="2" refreshError="1"/>
      <sheetData sheetId="3" refreshError="1">
        <row r="19">
          <cell r="K19">
            <v>92675.15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>
        <row r="19">
          <cell r="K19">
            <v>92675.15</v>
          </cell>
        </row>
      </sheetData>
      <sheetData sheetId="492">
        <row r="19">
          <cell r="K19">
            <v>92675.15</v>
          </cell>
        </row>
      </sheetData>
      <sheetData sheetId="493">
        <row r="19">
          <cell r="K19">
            <v>92675.15</v>
          </cell>
        </row>
      </sheetData>
      <sheetData sheetId="494">
        <row r="19">
          <cell r="K19">
            <v>92675.15</v>
          </cell>
        </row>
      </sheetData>
      <sheetData sheetId="495">
        <row r="19">
          <cell r="K19">
            <v>92675.15</v>
          </cell>
        </row>
      </sheetData>
      <sheetData sheetId="496">
        <row r="19">
          <cell r="K19">
            <v>92675.15</v>
          </cell>
        </row>
      </sheetData>
      <sheetData sheetId="497">
        <row r="19">
          <cell r="K19">
            <v>92675.15</v>
          </cell>
        </row>
      </sheetData>
      <sheetData sheetId="498">
        <row r="19">
          <cell r="K19">
            <v>92675.15</v>
          </cell>
        </row>
      </sheetData>
      <sheetData sheetId="499"/>
      <sheetData sheetId="500"/>
      <sheetData sheetId="501"/>
      <sheetData sheetId="502"/>
      <sheetData sheetId="503"/>
      <sheetData sheetId="504">
        <row r="19">
          <cell r="K19">
            <v>92675.15</v>
          </cell>
        </row>
      </sheetData>
      <sheetData sheetId="505">
        <row r="19">
          <cell r="K19">
            <v>92675.15</v>
          </cell>
        </row>
      </sheetData>
      <sheetData sheetId="506">
        <row r="19">
          <cell r="K19">
            <v>92675.15</v>
          </cell>
        </row>
      </sheetData>
      <sheetData sheetId="507">
        <row r="19">
          <cell r="K19">
            <v>92675.15</v>
          </cell>
        </row>
      </sheetData>
      <sheetData sheetId="508">
        <row r="19">
          <cell r="K19">
            <v>92675.15</v>
          </cell>
        </row>
      </sheetData>
      <sheetData sheetId="509">
        <row r="19">
          <cell r="K19">
            <v>92675.15</v>
          </cell>
        </row>
      </sheetData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>
        <row r="19">
          <cell r="K19" t="str">
            <v>Penggantian Rectifier</v>
          </cell>
        </row>
      </sheetData>
      <sheetData sheetId="523"/>
      <sheetData sheetId="524"/>
      <sheetData sheetId="525"/>
      <sheetData sheetId="526"/>
      <sheetData sheetId="527"/>
      <sheetData sheetId="528">
        <row r="19">
          <cell r="K19" t="str">
            <v>Penggantian Rectifier</v>
          </cell>
        </row>
      </sheetData>
      <sheetData sheetId="529">
        <row r="19">
          <cell r="K19">
            <v>92675.15</v>
          </cell>
        </row>
      </sheetData>
      <sheetData sheetId="530"/>
      <sheetData sheetId="531">
        <row r="19">
          <cell r="K19">
            <v>92675.15</v>
          </cell>
        </row>
      </sheetData>
      <sheetData sheetId="532"/>
      <sheetData sheetId="533"/>
      <sheetData sheetId="534">
        <row r="19">
          <cell r="K19" t="str">
            <v>Penggantian Rectifier</v>
          </cell>
        </row>
      </sheetData>
      <sheetData sheetId="535"/>
      <sheetData sheetId="536"/>
      <sheetData sheetId="537"/>
      <sheetData sheetId="538">
        <row r="19">
          <cell r="K19">
            <v>92675.15</v>
          </cell>
        </row>
      </sheetData>
      <sheetData sheetId="539">
        <row r="19">
          <cell r="K19">
            <v>92675.15</v>
          </cell>
        </row>
      </sheetData>
      <sheetData sheetId="540">
        <row r="19">
          <cell r="K19" t="str">
            <v>Penggantian Rectifier</v>
          </cell>
        </row>
      </sheetData>
      <sheetData sheetId="541"/>
      <sheetData sheetId="542"/>
      <sheetData sheetId="543">
        <row r="19">
          <cell r="K19">
            <v>92675.15</v>
          </cell>
        </row>
      </sheetData>
      <sheetData sheetId="544">
        <row r="19">
          <cell r="K19">
            <v>92675.15</v>
          </cell>
        </row>
      </sheetData>
      <sheetData sheetId="545">
        <row r="19">
          <cell r="K19">
            <v>92675.15</v>
          </cell>
        </row>
      </sheetData>
      <sheetData sheetId="546">
        <row r="19">
          <cell r="K19" t="str">
            <v>Penggantian Rectifier</v>
          </cell>
        </row>
      </sheetData>
      <sheetData sheetId="547">
        <row r="19">
          <cell r="K19">
            <v>92675.15</v>
          </cell>
        </row>
      </sheetData>
      <sheetData sheetId="548">
        <row r="19">
          <cell r="K19" t="str">
            <v>Penggantian Rectifier</v>
          </cell>
        </row>
      </sheetData>
      <sheetData sheetId="549">
        <row r="19">
          <cell r="K19">
            <v>92675.15</v>
          </cell>
        </row>
      </sheetData>
      <sheetData sheetId="550">
        <row r="19">
          <cell r="K19">
            <v>92675.15</v>
          </cell>
        </row>
      </sheetData>
      <sheetData sheetId="551">
        <row r="19">
          <cell r="K19">
            <v>92675.15</v>
          </cell>
        </row>
      </sheetData>
      <sheetData sheetId="552">
        <row r="19">
          <cell r="K19" t="str">
            <v>Penggantian Rectifier</v>
          </cell>
        </row>
      </sheetData>
      <sheetData sheetId="553">
        <row r="19">
          <cell r="K19" t="str">
            <v>Penggantian Rectifier</v>
          </cell>
        </row>
      </sheetData>
      <sheetData sheetId="554">
        <row r="19">
          <cell r="K19" t="str">
            <v>Penggantian Rectifier</v>
          </cell>
        </row>
      </sheetData>
      <sheetData sheetId="555">
        <row r="19">
          <cell r="K19" t="str">
            <v>Penggantian Rectifier</v>
          </cell>
        </row>
      </sheetData>
      <sheetData sheetId="556">
        <row r="19">
          <cell r="K19" t="str">
            <v>Penggantian Rectifier</v>
          </cell>
        </row>
      </sheetData>
      <sheetData sheetId="557">
        <row r="19">
          <cell r="K19">
            <v>92675.15</v>
          </cell>
        </row>
      </sheetData>
      <sheetData sheetId="558">
        <row r="19">
          <cell r="K19" t="str">
            <v>Penggantian Rectifier</v>
          </cell>
        </row>
      </sheetData>
      <sheetData sheetId="559">
        <row r="19">
          <cell r="K19">
            <v>92675.15</v>
          </cell>
        </row>
      </sheetData>
      <sheetData sheetId="560">
        <row r="19">
          <cell r="K19">
            <v>92675.15</v>
          </cell>
        </row>
      </sheetData>
      <sheetData sheetId="561">
        <row r="19">
          <cell r="K19" t="str">
            <v>Penggantian Rectifier</v>
          </cell>
        </row>
      </sheetData>
      <sheetData sheetId="562">
        <row r="19">
          <cell r="K19" t="str">
            <v>Penggantian Rectifier</v>
          </cell>
        </row>
      </sheetData>
      <sheetData sheetId="563">
        <row r="19">
          <cell r="K19" t="str">
            <v>Penggantian Rectifier</v>
          </cell>
        </row>
      </sheetData>
      <sheetData sheetId="564">
        <row r="19">
          <cell r="K19" t="str">
            <v>Penggantian Rectifier</v>
          </cell>
        </row>
      </sheetData>
      <sheetData sheetId="565">
        <row r="19">
          <cell r="K19" t="str">
            <v>Penggantian Rectifier</v>
          </cell>
        </row>
      </sheetData>
      <sheetData sheetId="566">
        <row r="19">
          <cell r="K19">
            <v>92675.15</v>
          </cell>
        </row>
      </sheetData>
      <sheetData sheetId="567">
        <row r="19">
          <cell r="K19" t="str">
            <v>Penggantian Rectifier</v>
          </cell>
        </row>
      </sheetData>
      <sheetData sheetId="568">
        <row r="19">
          <cell r="K19">
            <v>92675.15</v>
          </cell>
        </row>
      </sheetData>
      <sheetData sheetId="569">
        <row r="19">
          <cell r="K19">
            <v>92675.15</v>
          </cell>
        </row>
      </sheetData>
      <sheetData sheetId="570">
        <row r="19">
          <cell r="K19" t="str">
            <v>Penggantian Rectifier</v>
          </cell>
        </row>
      </sheetData>
      <sheetData sheetId="571">
        <row r="19">
          <cell r="K19" t="str">
            <v>Penggantian Rectifier</v>
          </cell>
        </row>
      </sheetData>
      <sheetData sheetId="572">
        <row r="19">
          <cell r="K19">
            <v>92675.15</v>
          </cell>
        </row>
      </sheetData>
      <sheetData sheetId="573">
        <row r="19">
          <cell r="K19">
            <v>92675.15</v>
          </cell>
        </row>
      </sheetData>
      <sheetData sheetId="574"/>
      <sheetData sheetId="575">
        <row r="19">
          <cell r="K19" t="str">
            <v>Penggantian Rectifier</v>
          </cell>
        </row>
      </sheetData>
      <sheetData sheetId="576">
        <row r="19">
          <cell r="K19" t="str">
            <v>Penggantian Rectifier</v>
          </cell>
        </row>
      </sheetData>
      <sheetData sheetId="577">
        <row r="19">
          <cell r="K19" t="str">
            <v>Penggantian Rectifier</v>
          </cell>
        </row>
      </sheetData>
      <sheetData sheetId="578">
        <row r="19">
          <cell r="K19" t="str">
            <v>Penggantian Rectifier</v>
          </cell>
        </row>
      </sheetData>
      <sheetData sheetId="579">
        <row r="19">
          <cell r="K19" t="str">
            <v>Penggantian Rectifier</v>
          </cell>
        </row>
      </sheetData>
      <sheetData sheetId="580">
        <row r="19">
          <cell r="K19" t="str">
            <v>Penggantian Rectifier</v>
          </cell>
        </row>
      </sheetData>
      <sheetData sheetId="581">
        <row r="19">
          <cell r="K19" t="str">
            <v>Penggantian Rectifier</v>
          </cell>
        </row>
      </sheetData>
      <sheetData sheetId="582">
        <row r="19">
          <cell r="K19" t="str">
            <v>Penggantian Rectifier</v>
          </cell>
        </row>
      </sheetData>
      <sheetData sheetId="583">
        <row r="19">
          <cell r="K19" t="str">
            <v>Penggantian Rectifier</v>
          </cell>
        </row>
      </sheetData>
      <sheetData sheetId="584"/>
      <sheetData sheetId="585"/>
      <sheetData sheetId="586">
        <row r="19">
          <cell r="K19" t="str">
            <v>Penggantian Rectifier</v>
          </cell>
        </row>
      </sheetData>
      <sheetData sheetId="587"/>
      <sheetData sheetId="588">
        <row r="19">
          <cell r="K19" t="str">
            <v>Penggantian Rectifier</v>
          </cell>
        </row>
      </sheetData>
      <sheetData sheetId="589"/>
      <sheetData sheetId="590"/>
      <sheetData sheetId="591"/>
      <sheetData sheetId="592"/>
      <sheetData sheetId="593">
        <row r="19">
          <cell r="K19" t="str">
            <v>Penggantian Rectifier</v>
          </cell>
        </row>
      </sheetData>
      <sheetData sheetId="594"/>
      <sheetData sheetId="595"/>
      <sheetData sheetId="596"/>
      <sheetData sheetId="597">
        <row r="19">
          <cell r="K19" t="str">
            <v>Penggantian Rectifier</v>
          </cell>
        </row>
      </sheetData>
      <sheetData sheetId="598"/>
      <sheetData sheetId="599"/>
      <sheetData sheetId="600">
        <row r="19">
          <cell r="K19">
            <v>92675.15</v>
          </cell>
        </row>
      </sheetData>
      <sheetData sheetId="601"/>
      <sheetData sheetId="602"/>
      <sheetData sheetId="603">
        <row r="19">
          <cell r="K19" t="str">
            <v>Penggantian Rectifier</v>
          </cell>
        </row>
      </sheetData>
      <sheetData sheetId="604">
        <row r="19">
          <cell r="K19">
            <v>92675.15</v>
          </cell>
        </row>
      </sheetData>
      <sheetData sheetId="605">
        <row r="19">
          <cell r="K19" t="str">
            <v>Penggantian Rectifier</v>
          </cell>
        </row>
      </sheetData>
      <sheetData sheetId="606"/>
      <sheetData sheetId="607"/>
      <sheetData sheetId="608">
        <row r="19">
          <cell r="K19" t="str">
            <v>Penggantian Rectifier</v>
          </cell>
        </row>
      </sheetData>
      <sheetData sheetId="609">
        <row r="19">
          <cell r="K19" t="str">
            <v>Penggantian Rectifier</v>
          </cell>
        </row>
      </sheetData>
      <sheetData sheetId="610">
        <row r="19">
          <cell r="K19" t="str">
            <v>Penggantian Rectifier</v>
          </cell>
        </row>
      </sheetData>
      <sheetData sheetId="611">
        <row r="19">
          <cell r="K19" t="str">
            <v>Penggantian Rectifier</v>
          </cell>
        </row>
      </sheetData>
      <sheetData sheetId="612">
        <row r="19">
          <cell r="K19" t="str">
            <v>Penggantian Rectifier</v>
          </cell>
        </row>
      </sheetData>
      <sheetData sheetId="613">
        <row r="19">
          <cell r="K19" t="str">
            <v>Penggantian Rectifier</v>
          </cell>
        </row>
      </sheetData>
      <sheetData sheetId="614">
        <row r="19">
          <cell r="K19" t="str">
            <v>Penggantian Rectifier</v>
          </cell>
        </row>
      </sheetData>
      <sheetData sheetId="615">
        <row r="19">
          <cell r="K19" t="str">
            <v>Penggantian Rectifier</v>
          </cell>
        </row>
      </sheetData>
      <sheetData sheetId="616"/>
      <sheetData sheetId="617"/>
      <sheetData sheetId="618"/>
      <sheetData sheetId="619"/>
      <sheetData sheetId="620"/>
      <sheetData sheetId="621"/>
      <sheetData sheetId="622">
        <row r="19">
          <cell r="K19" t="str">
            <v>Penggantian Rectifier</v>
          </cell>
        </row>
      </sheetData>
      <sheetData sheetId="623"/>
      <sheetData sheetId="624"/>
      <sheetData sheetId="625"/>
      <sheetData sheetId="626"/>
      <sheetData sheetId="627"/>
      <sheetData sheetId="628"/>
      <sheetData sheetId="629">
        <row r="19">
          <cell r="K19" t="str">
            <v>Penggantian Rectifier</v>
          </cell>
        </row>
      </sheetData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9">
          <cell r="K19" t="str">
            <v>Penggantian Rectifier</v>
          </cell>
        </row>
      </sheetData>
      <sheetData sheetId="646"/>
      <sheetData sheetId="647"/>
      <sheetData sheetId="648">
        <row r="19">
          <cell r="K19" t="str">
            <v>Penggantian Rectifier</v>
          </cell>
        </row>
      </sheetData>
      <sheetData sheetId="649"/>
      <sheetData sheetId="650"/>
      <sheetData sheetId="651"/>
      <sheetData sheetId="652">
        <row r="19">
          <cell r="K19" t="str">
            <v>Penggantian Rectifier</v>
          </cell>
        </row>
      </sheetData>
      <sheetData sheetId="653"/>
      <sheetData sheetId="654"/>
      <sheetData sheetId="655">
        <row r="19">
          <cell r="K19" t="str">
            <v>Penggantian Rectifier</v>
          </cell>
        </row>
      </sheetData>
      <sheetData sheetId="656"/>
      <sheetData sheetId="657"/>
      <sheetData sheetId="658"/>
      <sheetData sheetId="659">
        <row r="19">
          <cell r="K19" t="str">
            <v>Penggantian Rectifier</v>
          </cell>
        </row>
      </sheetData>
      <sheetData sheetId="660"/>
      <sheetData sheetId="661"/>
      <sheetData sheetId="662">
        <row r="19">
          <cell r="K19" t="str">
            <v>Penggantian Rectifier</v>
          </cell>
        </row>
      </sheetData>
      <sheetData sheetId="663"/>
      <sheetData sheetId="664"/>
      <sheetData sheetId="665"/>
      <sheetData sheetId="666"/>
      <sheetData sheetId="667"/>
      <sheetData sheetId="668">
        <row r="19">
          <cell r="K19" t="str">
            <v>Penggantian Rectifier</v>
          </cell>
        </row>
      </sheetData>
      <sheetData sheetId="669"/>
      <sheetData sheetId="670"/>
      <sheetData sheetId="671"/>
      <sheetData sheetId="672"/>
      <sheetData sheetId="673"/>
      <sheetData sheetId="674"/>
      <sheetData sheetId="675">
        <row r="19">
          <cell r="K19" t="str">
            <v>Penggantian Rectifier</v>
          </cell>
        </row>
      </sheetData>
      <sheetData sheetId="676">
        <row r="19">
          <cell r="K19" t="str">
            <v>Penggantian Rectifier</v>
          </cell>
        </row>
      </sheetData>
      <sheetData sheetId="677"/>
      <sheetData sheetId="678">
        <row r="19">
          <cell r="K19" t="str">
            <v>Penggantian Rectifier</v>
          </cell>
        </row>
      </sheetData>
      <sheetData sheetId="679">
        <row r="19">
          <cell r="K19" t="str">
            <v>Penggantian Rectifier</v>
          </cell>
        </row>
      </sheetData>
      <sheetData sheetId="680"/>
      <sheetData sheetId="681"/>
      <sheetData sheetId="682">
        <row r="19">
          <cell r="K19" t="str">
            <v>Penggantian Rectifier</v>
          </cell>
        </row>
      </sheetData>
      <sheetData sheetId="683">
        <row r="19">
          <cell r="K19" t="str">
            <v>Penggantian Rectifier</v>
          </cell>
        </row>
      </sheetData>
      <sheetData sheetId="684"/>
      <sheetData sheetId="685">
        <row r="19">
          <cell r="K19" t="str">
            <v>Penggantian Rectifier</v>
          </cell>
        </row>
      </sheetData>
      <sheetData sheetId="686">
        <row r="19">
          <cell r="K19" t="str">
            <v>Penggantian Rectifier</v>
          </cell>
        </row>
      </sheetData>
      <sheetData sheetId="687"/>
      <sheetData sheetId="688"/>
      <sheetData sheetId="689">
        <row r="19">
          <cell r="K19" t="str">
            <v>Penggantian Rectifier</v>
          </cell>
        </row>
      </sheetData>
      <sheetData sheetId="690">
        <row r="19">
          <cell r="K19" t="str">
            <v>Penggantian Rectifier</v>
          </cell>
        </row>
      </sheetData>
      <sheetData sheetId="691"/>
      <sheetData sheetId="692">
        <row r="19">
          <cell r="K19" t="str">
            <v>Penggantian Rectifier</v>
          </cell>
        </row>
      </sheetData>
      <sheetData sheetId="693">
        <row r="19">
          <cell r="K19" t="str">
            <v>Penggantian Rectifier</v>
          </cell>
        </row>
      </sheetData>
      <sheetData sheetId="694"/>
      <sheetData sheetId="695"/>
      <sheetData sheetId="696">
        <row r="19">
          <cell r="K19" t="str">
            <v>Penggantian Rectifier</v>
          </cell>
        </row>
      </sheetData>
      <sheetData sheetId="697"/>
      <sheetData sheetId="698"/>
      <sheetData sheetId="699"/>
      <sheetData sheetId="700"/>
      <sheetData sheetId="701"/>
      <sheetData sheetId="702"/>
      <sheetData sheetId="703">
        <row r="19">
          <cell r="K19" t="str">
            <v>Penggantian Rectifier</v>
          </cell>
        </row>
      </sheetData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>
        <row r="19">
          <cell r="K19">
            <v>92675.15</v>
          </cell>
        </row>
      </sheetData>
      <sheetData sheetId="747">
        <row r="19">
          <cell r="K19" t="str">
            <v>Penggantian Rectifier</v>
          </cell>
        </row>
      </sheetData>
      <sheetData sheetId="748"/>
      <sheetData sheetId="749"/>
      <sheetData sheetId="750"/>
      <sheetData sheetId="751"/>
      <sheetData sheetId="752"/>
      <sheetData sheetId="753"/>
      <sheetData sheetId="754">
        <row r="19">
          <cell r="K19" t="str">
            <v>Penggantian Rectifier</v>
          </cell>
        </row>
      </sheetData>
      <sheetData sheetId="755"/>
      <sheetData sheetId="756"/>
      <sheetData sheetId="757"/>
      <sheetData sheetId="758"/>
      <sheetData sheetId="759"/>
      <sheetData sheetId="760"/>
      <sheetData sheetId="761">
        <row r="19">
          <cell r="K19" t="str">
            <v>Penggantian Rectifier</v>
          </cell>
        </row>
      </sheetData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>
        <row r="19">
          <cell r="K19" t="str">
            <v>Penggantian Rectifier</v>
          </cell>
        </row>
      </sheetData>
      <sheetData sheetId="777"/>
      <sheetData sheetId="778"/>
      <sheetData sheetId="779">
        <row r="19">
          <cell r="K19" t="str">
            <v>Penggantian Rectifier</v>
          </cell>
        </row>
      </sheetData>
      <sheetData sheetId="780"/>
      <sheetData sheetId="781"/>
      <sheetData sheetId="782"/>
      <sheetData sheetId="783">
        <row r="19">
          <cell r="K19" t="str">
            <v>Penggantian Rectifier</v>
          </cell>
        </row>
      </sheetData>
      <sheetData sheetId="784"/>
      <sheetData sheetId="785"/>
      <sheetData sheetId="786">
        <row r="19">
          <cell r="K19" t="str">
            <v>Penggantian Rectifier</v>
          </cell>
        </row>
      </sheetData>
      <sheetData sheetId="787"/>
      <sheetData sheetId="788"/>
      <sheetData sheetId="789"/>
      <sheetData sheetId="790">
        <row r="19">
          <cell r="K19" t="str">
            <v>Penggantian Rectifier</v>
          </cell>
        </row>
      </sheetData>
      <sheetData sheetId="791"/>
      <sheetData sheetId="792"/>
      <sheetData sheetId="793">
        <row r="19">
          <cell r="K19" t="str">
            <v>Penggantian Rectifier</v>
          </cell>
        </row>
      </sheetData>
      <sheetData sheetId="794"/>
      <sheetData sheetId="795"/>
      <sheetData sheetId="796"/>
      <sheetData sheetId="797"/>
      <sheetData sheetId="798">
        <row r="19">
          <cell r="K19" t="str">
            <v>Penggantian Rectifier</v>
          </cell>
        </row>
      </sheetData>
      <sheetData sheetId="799"/>
      <sheetData sheetId="800"/>
      <sheetData sheetId="801"/>
      <sheetData sheetId="802"/>
      <sheetData sheetId="803"/>
      <sheetData sheetId="804"/>
      <sheetData sheetId="805">
        <row r="19">
          <cell r="K19" t="str">
            <v>Penggantian Rectifier</v>
          </cell>
        </row>
      </sheetData>
      <sheetData sheetId="806">
        <row r="19">
          <cell r="K19" t="str">
            <v>Penggantian Rectifier</v>
          </cell>
        </row>
      </sheetData>
      <sheetData sheetId="807"/>
      <sheetData sheetId="808">
        <row r="19">
          <cell r="K19" t="str">
            <v>Penggantian Rectifier</v>
          </cell>
        </row>
      </sheetData>
      <sheetData sheetId="809">
        <row r="19">
          <cell r="K19" t="str">
            <v>Penggantian Rectifier</v>
          </cell>
        </row>
      </sheetData>
      <sheetData sheetId="810"/>
      <sheetData sheetId="811"/>
      <sheetData sheetId="812">
        <row r="19">
          <cell r="K19" t="str">
            <v>Penggantian Rectifier</v>
          </cell>
        </row>
      </sheetData>
      <sheetData sheetId="813">
        <row r="19">
          <cell r="K19" t="str">
            <v>Penggantian Rectifier</v>
          </cell>
        </row>
      </sheetData>
      <sheetData sheetId="814"/>
      <sheetData sheetId="815">
        <row r="19">
          <cell r="K19" t="str">
            <v>Penggantian Rectifier</v>
          </cell>
        </row>
      </sheetData>
      <sheetData sheetId="816">
        <row r="19">
          <cell r="K19" t="str">
            <v>Penggantian Rectifier</v>
          </cell>
        </row>
      </sheetData>
      <sheetData sheetId="817"/>
      <sheetData sheetId="818"/>
      <sheetData sheetId="819">
        <row r="19">
          <cell r="K19" t="str">
            <v>Penggantian Rectifier</v>
          </cell>
        </row>
      </sheetData>
      <sheetData sheetId="820">
        <row r="19">
          <cell r="K19" t="str">
            <v>Penggantian Rectifier</v>
          </cell>
        </row>
      </sheetData>
      <sheetData sheetId="821"/>
      <sheetData sheetId="822">
        <row r="19">
          <cell r="K19" t="str">
            <v>Penggantian Rectifier</v>
          </cell>
        </row>
      </sheetData>
      <sheetData sheetId="823">
        <row r="19">
          <cell r="K19" t="str">
            <v>Penggantian Rectifier</v>
          </cell>
        </row>
      </sheetData>
      <sheetData sheetId="824"/>
      <sheetData sheetId="825"/>
      <sheetData sheetId="826">
        <row r="19">
          <cell r="K19" t="str">
            <v>Penggantian Rectifier</v>
          </cell>
        </row>
      </sheetData>
      <sheetData sheetId="827"/>
      <sheetData sheetId="828"/>
      <sheetData sheetId="829"/>
      <sheetData sheetId="830"/>
      <sheetData sheetId="831"/>
      <sheetData sheetId="832"/>
      <sheetData sheetId="833">
        <row r="19">
          <cell r="K19" t="str">
            <v>Penggantian Rectifier</v>
          </cell>
        </row>
      </sheetData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/>
      <sheetData sheetId="873"/>
      <sheetData sheetId="874">
        <row r="19">
          <cell r="K19" t="str">
            <v>Penggantian Rectifier</v>
          </cell>
        </row>
      </sheetData>
      <sheetData sheetId="875"/>
      <sheetData sheetId="876"/>
      <sheetData sheetId="877">
        <row r="19">
          <cell r="K19" t="str">
            <v>Penggantian Rectifier</v>
          </cell>
        </row>
      </sheetData>
      <sheetData sheetId="878">
        <row r="19">
          <cell r="K19" t="str">
            <v>Penggantian Rectifier</v>
          </cell>
        </row>
      </sheetData>
      <sheetData sheetId="879">
        <row r="19">
          <cell r="K19" t="str">
            <v>Penggantian Rectifier</v>
          </cell>
        </row>
      </sheetData>
      <sheetData sheetId="880">
        <row r="19">
          <cell r="K19" t="str">
            <v>Penggantian Rectifier</v>
          </cell>
        </row>
      </sheetData>
      <sheetData sheetId="881">
        <row r="19">
          <cell r="K19" t="str">
            <v>Penggantian Rectifier</v>
          </cell>
        </row>
      </sheetData>
      <sheetData sheetId="882">
        <row r="19">
          <cell r="K19" t="str">
            <v>Penggantian Rectifier</v>
          </cell>
        </row>
      </sheetData>
      <sheetData sheetId="883">
        <row r="19">
          <cell r="K19" t="str">
            <v>Penggantian Rectifier</v>
          </cell>
        </row>
      </sheetData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>
        <row r="19">
          <cell r="K19" t="str">
            <v>Penggantian Rectifier</v>
          </cell>
        </row>
      </sheetData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>
        <row r="19">
          <cell r="K19" t="str">
            <v>Penggantian Rectifier</v>
          </cell>
        </row>
      </sheetData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>
        <row r="19">
          <cell r="K19" t="str">
            <v>Penggantian Rectifier</v>
          </cell>
        </row>
      </sheetData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/>
      <sheetData sheetId="1576"/>
      <sheetData sheetId="1577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>
        <row r="19">
          <cell r="K19" t="str">
            <v>Penggantian Rectifier</v>
          </cell>
        </row>
      </sheetData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>
        <row r="19">
          <cell r="K19" t="str">
            <v>Penggantian Rectifier</v>
          </cell>
        </row>
      </sheetData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>
        <row r="19">
          <cell r="K19" t="str">
            <v>Penggantian Rectifier</v>
          </cell>
        </row>
      </sheetData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28414-20E2-40D0-BAA4-14E426B81355}">
  <sheetPr>
    <tabColor rgb="FF00B0F0"/>
  </sheetPr>
  <dimension ref="A1:DJ944"/>
  <sheetViews>
    <sheetView showGridLines="0" tabSelected="1" zoomScale="74" zoomScaleNormal="74" zoomScaleSheetLayoutView="70" workbookViewId="0">
      <pane xSplit="10" ySplit="1" topLeftCell="K858" activePane="bottomRight" state="frozen"/>
      <selection pane="topRight" activeCell="K1" sqref="K1"/>
      <selection pane="bottomLeft" activeCell="A6" sqref="A6"/>
      <selection pane="bottomRight" activeCell="J880" sqref="J880"/>
    </sheetView>
  </sheetViews>
  <sheetFormatPr defaultColWidth="9.42578125" defaultRowHeight="12.75" x14ac:dyDescent="0.2"/>
  <cols>
    <col min="1" max="1" width="6" style="1" customWidth="1"/>
    <col min="2" max="2" width="13.42578125" style="31" bestFit="1" customWidth="1"/>
    <col min="3" max="3" width="15.140625" style="47" customWidth="1"/>
    <col min="4" max="4" width="16.140625" style="47" customWidth="1"/>
    <col min="5" max="5" width="9.42578125" style="35" customWidth="1"/>
    <col min="6" max="6" width="11.140625" style="2" customWidth="1"/>
    <col min="7" max="7" width="6.42578125" style="2" customWidth="1"/>
    <col min="8" max="8" width="30.140625" style="2" customWidth="1"/>
    <col min="9" max="9" width="28.140625" style="2" customWidth="1"/>
    <col min="10" max="10" width="6.5703125" style="35" customWidth="1"/>
    <col min="11" max="11" width="18.85546875" style="6" customWidth="1"/>
    <col min="12" max="12" width="19.42578125" style="6" customWidth="1"/>
    <col min="13" max="13" width="20.5703125" style="6" customWidth="1"/>
    <col min="14" max="14" width="13.5703125" style="3" customWidth="1"/>
    <col min="15" max="15" width="8.140625" style="3" customWidth="1"/>
    <col min="16" max="16" width="11.5703125" style="1" hidden="1" customWidth="1"/>
    <col min="17" max="17" width="10.140625" style="36" customWidth="1"/>
    <col min="18" max="18" width="2.140625" style="36" hidden="1" customWidth="1"/>
    <col min="19" max="19" width="15.42578125" style="36" customWidth="1"/>
    <col min="20" max="20" width="15.5703125" style="7" customWidth="1"/>
    <col min="21" max="21" width="15.42578125" style="7" customWidth="1"/>
    <col min="22" max="22" width="16.42578125" style="7" customWidth="1"/>
    <col min="23" max="24" width="15.5703125" style="7" customWidth="1"/>
    <col min="25" max="26" width="16.5703125" style="36" customWidth="1"/>
    <col min="27" max="29" width="15.42578125" style="50" customWidth="1"/>
    <col min="30" max="30" width="11.42578125" style="50" customWidth="1"/>
    <col min="31" max="32" width="11.5703125" style="50" customWidth="1"/>
    <col min="33" max="33" width="13.140625" style="50" customWidth="1"/>
    <col min="34" max="34" width="11.5703125" style="50" customWidth="1"/>
    <col min="35" max="35" width="10.5703125" style="50" customWidth="1"/>
    <col min="36" max="36" width="9.140625" style="3" customWidth="1"/>
    <col min="37" max="40" width="7.42578125" style="3" hidden="1" customWidth="1"/>
    <col min="41" max="41" width="11.140625" style="37" customWidth="1"/>
    <col min="42" max="42" width="13.5703125" style="110" bestFit="1" customWidth="1"/>
    <col min="43" max="44" width="15.5703125" style="110" bestFit="1" customWidth="1"/>
    <col min="45" max="46" width="17.42578125" style="110" bestFit="1" customWidth="1"/>
    <col min="47" max="48" width="15.5703125" style="110" bestFit="1" customWidth="1"/>
    <col min="49" max="49" width="10.42578125" style="48" bestFit="1" customWidth="1"/>
    <col min="50" max="50" width="8.42578125" style="48" customWidth="1"/>
    <col min="51" max="51" width="10.42578125" style="32" bestFit="1" customWidth="1"/>
    <col min="52" max="52" width="10.5703125" style="32" bestFit="1" customWidth="1"/>
    <col min="53" max="53" width="7.42578125" style="32" customWidth="1"/>
    <col min="54" max="55" width="10.140625" style="32" customWidth="1"/>
    <col min="56" max="56" width="9.140625" style="32" customWidth="1"/>
    <col min="57" max="57" width="10.5703125" style="32" bestFit="1" customWidth="1"/>
    <col min="58" max="58" width="7" style="32" customWidth="1"/>
    <col min="59" max="60" width="8" style="32" customWidth="1"/>
    <col min="61" max="61" width="6.85546875" style="32" customWidth="1"/>
    <col min="62" max="62" width="7.42578125" style="32" customWidth="1"/>
    <col min="63" max="63" width="7.140625" style="32" customWidth="1"/>
    <col min="64" max="64" width="8.42578125" style="32" customWidth="1"/>
    <col min="65" max="65" width="6.5703125" style="32" customWidth="1"/>
    <col min="66" max="66" width="4.140625" style="4" customWidth="1"/>
    <col min="67" max="68" width="7.5703125" style="32" customWidth="1"/>
    <col min="69" max="69" width="9.42578125" style="4" customWidth="1"/>
    <col min="70" max="70" width="6.42578125" style="32" customWidth="1"/>
    <col min="71" max="71" width="5.5703125" style="32" customWidth="1"/>
    <col min="72" max="72" width="6.42578125" style="32" customWidth="1"/>
    <col min="73" max="75" width="5.42578125" style="32" customWidth="1"/>
    <col min="76" max="76" width="4.42578125" style="32" customWidth="1"/>
    <col min="77" max="77" width="4.5703125" style="32" customWidth="1"/>
    <col min="78" max="78" width="6.42578125" style="32" customWidth="1"/>
    <col min="79" max="79" width="6.5703125" style="32" customWidth="1"/>
    <col min="80" max="81" width="5.42578125" style="32" customWidth="1"/>
    <col min="82" max="82" width="6.42578125" style="32" customWidth="1"/>
    <col min="83" max="83" width="6.5703125" style="32" customWidth="1"/>
    <col min="84" max="84" width="5.42578125" style="32" customWidth="1"/>
    <col min="85" max="86" width="5.5703125" style="32" customWidth="1"/>
    <col min="87" max="87" width="10.42578125" style="32" bestFit="1" customWidth="1"/>
    <col min="88" max="88" width="10.42578125" style="32" customWidth="1"/>
    <col min="89" max="89" width="10.42578125" style="32" bestFit="1" customWidth="1"/>
    <col min="90" max="90" width="8.85546875" style="32" customWidth="1"/>
    <col min="91" max="91" width="9" style="32" customWidth="1"/>
    <col min="92" max="92" width="9.42578125" style="32" bestFit="1" customWidth="1"/>
    <col min="93" max="94" width="8.140625" style="32" customWidth="1"/>
    <col min="95" max="99" width="9.85546875" style="32" customWidth="1"/>
    <col min="100" max="100" width="9.5703125" style="32" customWidth="1"/>
    <col min="101" max="101" width="5.140625" style="3" customWidth="1"/>
    <col min="102" max="102" width="10.5703125" style="3" customWidth="1"/>
    <col min="103" max="103" width="4.140625" style="5" bestFit="1" customWidth="1"/>
    <col min="104" max="104" width="15.5703125" style="49" bestFit="1" customWidth="1"/>
    <col min="105" max="105" width="7.42578125" style="49" bestFit="1" customWidth="1"/>
    <col min="106" max="107" width="15.5703125" style="110" customWidth="1"/>
    <col min="108" max="112" width="15.42578125" style="50" customWidth="1"/>
    <col min="113" max="16384" width="9.42578125" style="6"/>
  </cols>
  <sheetData>
    <row r="1" spans="1:112" s="8" customFormat="1" ht="37.700000000000003" customHeight="1" thickBot="1" x14ac:dyDescent="0.3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10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11" t="s">
        <v>16</v>
      </c>
      <c r="R1" s="11" t="s">
        <v>17</v>
      </c>
      <c r="S1" s="11" t="s">
        <v>18</v>
      </c>
      <c r="T1" s="12" t="s">
        <v>19</v>
      </c>
      <c r="U1" s="11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1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4" t="s">
        <v>33</v>
      </c>
      <c r="AI1" s="14" t="s">
        <v>34</v>
      </c>
      <c r="AJ1" s="14" t="s">
        <v>35</v>
      </c>
      <c r="AK1" s="14"/>
      <c r="AL1" s="14"/>
      <c r="AM1" s="14"/>
      <c r="AN1" s="14"/>
      <c r="AO1" s="15" t="s">
        <v>36</v>
      </c>
      <c r="AP1" s="16" t="s">
        <v>37</v>
      </c>
      <c r="AQ1" s="16" t="s">
        <v>38</v>
      </c>
      <c r="AR1" s="16" t="s">
        <v>39</v>
      </c>
      <c r="AS1" s="16" t="s">
        <v>40</v>
      </c>
      <c r="AT1" s="16" t="s">
        <v>41</v>
      </c>
      <c r="AU1" s="16" t="s">
        <v>42</v>
      </c>
      <c r="AV1" s="16" t="s">
        <v>43</v>
      </c>
      <c r="AW1" s="17" t="s">
        <v>44</v>
      </c>
      <c r="AX1" s="17" t="s">
        <v>45</v>
      </c>
      <c r="AY1" s="18" t="s">
        <v>46</v>
      </c>
      <c r="AZ1" s="19" t="s">
        <v>47</v>
      </c>
      <c r="BA1" s="19" t="s">
        <v>48</v>
      </c>
      <c r="BB1" s="18" t="s">
        <v>49</v>
      </c>
      <c r="BC1" s="19" t="s">
        <v>50</v>
      </c>
      <c r="BD1" s="19" t="s">
        <v>51</v>
      </c>
      <c r="BE1" s="19" t="s">
        <v>52</v>
      </c>
      <c r="BF1" s="19" t="s">
        <v>53</v>
      </c>
      <c r="BG1" s="18" t="s">
        <v>54</v>
      </c>
      <c r="BH1" s="19" t="s">
        <v>55</v>
      </c>
      <c r="BI1" s="19" t="s">
        <v>56</v>
      </c>
      <c r="BJ1" s="19" t="s">
        <v>57</v>
      </c>
      <c r="BK1" s="19" t="s">
        <v>58</v>
      </c>
      <c r="BL1" s="19" t="s">
        <v>59</v>
      </c>
      <c r="BM1" s="19" t="s">
        <v>60</v>
      </c>
      <c r="BN1" s="20" t="s">
        <v>61</v>
      </c>
      <c r="BO1" s="19" t="s">
        <v>62</v>
      </c>
      <c r="BP1" s="19" t="s">
        <v>63</v>
      </c>
      <c r="BQ1" s="20" t="s">
        <v>64</v>
      </c>
      <c r="BR1" s="21" t="s">
        <v>65</v>
      </c>
      <c r="BS1" s="21" t="s">
        <v>66</v>
      </c>
      <c r="BT1" s="21" t="s">
        <v>67</v>
      </c>
      <c r="BU1" s="21" t="s">
        <v>68</v>
      </c>
      <c r="BV1" s="21" t="s">
        <v>69</v>
      </c>
      <c r="BW1" s="19" t="s">
        <v>70</v>
      </c>
      <c r="BX1" s="21" t="s">
        <v>71</v>
      </c>
      <c r="BY1" s="21" t="s">
        <v>72</v>
      </c>
      <c r="BZ1" s="21" t="s">
        <v>73</v>
      </c>
      <c r="CA1" s="21" t="s">
        <v>74</v>
      </c>
      <c r="CB1" s="21" t="s">
        <v>75</v>
      </c>
      <c r="CC1" s="21" t="s">
        <v>76</v>
      </c>
      <c r="CD1" s="19" t="s">
        <v>77</v>
      </c>
      <c r="CE1" s="19" t="s">
        <v>78</v>
      </c>
      <c r="CF1" s="19" t="s">
        <v>79</v>
      </c>
      <c r="CG1" s="19" t="s">
        <v>80</v>
      </c>
      <c r="CH1" s="21"/>
      <c r="CI1" s="22" t="s">
        <v>44</v>
      </c>
      <c r="CJ1" s="22" t="s">
        <v>81</v>
      </c>
      <c r="CK1" s="22" t="s">
        <v>46</v>
      </c>
      <c r="CL1" s="21" t="s">
        <v>47</v>
      </c>
      <c r="CM1" s="22" t="s">
        <v>48</v>
      </c>
      <c r="CN1" s="21" t="s">
        <v>49</v>
      </c>
      <c r="CO1" s="21" t="s">
        <v>51</v>
      </c>
      <c r="CP1" s="21" t="s">
        <v>52</v>
      </c>
      <c r="CQ1" s="22" t="s">
        <v>53</v>
      </c>
      <c r="CR1" s="21" t="s">
        <v>82</v>
      </c>
      <c r="CS1" s="21" t="s">
        <v>83</v>
      </c>
      <c r="CT1" s="21" t="s">
        <v>84</v>
      </c>
      <c r="CU1" s="21" t="s">
        <v>85</v>
      </c>
      <c r="CV1" s="23" t="s">
        <v>86</v>
      </c>
      <c r="CW1" s="14" t="s">
        <v>87</v>
      </c>
      <c r="CX1" s="14" t="s">
        <v>88</v>
      </c>
      <c r="CY1" s="24" t="s">
        <v>89</v>
      </c>
      <c r="CZ1" s="25" t="s">
        <v>20</v>
      </c>
      <c r="DA1" s="25"/>
      <c r="DB1" s="16" t="s">
        <v>90</v>
      </c>
      <c r="DC1" s="16" t="s">
        <v>91</v>
      </c>
      <c r="DD1" s="13" t="s">
        <v>92</v>
      </c>
      <c r="DE1" s="26" t="s">
        <v>93</v>
      </c>
      <c r="DF1" s="27" t="s">
        <v>94</v>
      </c>
      <c r="DG1" s="27" t="s">
        <v>95</v>
      </c>
      <c r="DH1" s="28" t="s">
        <v>96</v>
      </c>
    </row>
    <row r="2" spans="1:112" s="63" customFormat="1" x14ac:dyDescent="0.2">
      <c r="A2" s="65">
        <v>4450</v>
      </c>
      <c r="B2" s="72">
        <f t="shared" ref="B2:B32" si="0">EOMONTH(Y2,-1)+1</f>
        <v>45658</v>
      </c>
      <c r="C2" s="60" t="str">
        <f t="shared" ref="C2:C32" si="1">"PRT"&amp;" "&amp;YEAR(T2)&amp;" "&amp;MONTH(T2)&amp;" #"&amp;A2</f>
        <v>PRT 2024 12 #4450</v>
      </c>
      <c r="D2" s="60" t="str">
        <f t="shared" ref="D2:D16" si="2">"PRATU "&amp;F2&amp;" #"&amp;J2</f>
        <v>PRATU GEL LRC #1</v>
      </c>
      <c r="E2" s="61">
        <v>4450</v>
      </c>
      <c r="F2" s="62" t="s">
        <v>300</v>
      </c>
      <c r="G2" s="62" t="str">
        <f>INDEX([1]List!$D$2:$D$55,MATCH(F2,[1]List!$B$2:$B$55,0))</f>
        <v>CIF</v>
      </c>
      <c r="H2" s="62" t="s">
        <v>392</v>
      </c>
      <c r="I2" s="62" t="s">
        <v>262</v>
      </c>
      <c r="J2" s="61">
        <f>IF(F2="","",IF(F2="TIE LRC",COUNTIF($F$2:$F2,"TIE")+COUNTIF($F$2:$F2,"TME")+COUNTIF($F$2:$F2,"TIE LRC")+COUNTIF($F$2:$F2,"TIE MRC"),IF(F2="TIE MRC",COUNTIF($F$2:$F2,"TIE")+COUNTIF($F$2:$F2,"TME")+COUNTIF($F$2:$F2,"TIE LRC")+COUNTIF($F$2:$F2,"TIE MRC"),IF(F2="PLNBB LRC",COUNTIF($F$2:$F2,"PLNBB")+COUNTIF($F$2:$F2,"PLNBB LRC")+COUNTIF($F$2:$F2,"PLNBB MRC"),IF(F2="PLNBB MRC",COUNTIF($F$2:$F2,"PLNBB")+COUNTIF($F$2:$F2,"PLNBB LRC")+COUNTIF($F$2:$F2,"PLNBB MRC"),IF(F2="HE MRC",COUNTIF($F$2:$F2,"HE")+COUNTIF($F$2:$F2,"HE LRC")+COUNTIF($F$2:$F2,"HE MRC"),IF(F2="HE LRC",COUNTIF($F$2:$F2,"HE")+COUNTIF($F$2:$F2,"HE LRC")+COUNTIF($F$2:$F2,"HE MRC"),COUNTIF($F$2:$F2,F2))))))))</f>
        <v>1</v>
      </c>
      <c r="K2" s="63" t="s">
        <v>393</v>
      </c>
      <c r="L2" s="63" t="s">
        <v>454</v>
      </c>
      <c r="N2" s="64" t="s">
        <v>318</v>
      </c>
      <c r="O2" s="69" t="s">
        <v>104</v>
      </c>
      <c r="P2" s="65"/>
      <c r="Q2" s="69">
        <v>45645</v>
      </c>
      <c r="R2" s="66"/>
      <c r="S2" s="69">
        <v>45647</v>
      </c>
      <c r="T2" s="67">
        <v>45651.583333333336</v>
      </c>
      <c r="U2" s="67">
        <v>45655.913194444445</v>
      </c>
      <c r="V2" s="67">
        <v>45655.913194444445</v>
      </c>
      <c r="W2" s="67">
        <v>45656.993055555555</v>
      </c>
      <c r="X2" s="67">
        <v>45658.760416666664</v>
      </c>
      <c r="Y2" s="67">
        <v>45658.802083333336</v>
      </c>
      <c r="Z2" s="67">
        <v>45658.836805555555</v>
      </c>
      <c r="AA2" s="53">
        <f t="shared" ref="AA2:AA86" si="3">(V2-T2)*24</f>
        <v>103.91666666662786</v>
      </c>
      <c r="AB2" s="53">
        <f t="shared" ref="AB2:AB46" si="4">(Y2-W2)*24</f>
        <v>43.416666666744277</v>
      </c>
      <c r="AC2" s="53">
        <f t="shared" ref="AC2:AC46" si="5">(Y2-X2)*24</f>
        <v>1.0000000001164153</v>
      </c>
      <c r="AD2" s="53">
        <v>0</v>
      </c>
      <c r="AE2" s="53">
        <v>16.829999999999998</v>
      </c>
      <c r="AF2" s="53">
        <v>3.67</v>
      </c>
      <c r="AG2" s="53">
        <v>0</v>
      </c>
      <c r="AH2" s="53">
        <v>0.25</v>
      </c>
      <c r="AI2" s="53">
        <f t="shared" ref="AI2:AI12" si="6">SUM(AE2:AH2)</f>
        <v>20.75</v>
      </c>
      <c r="AJ2" s="77">
        <f t="shared" ref="AJ2:AJ12" si="7">SUM(AD2:AH2)</f>
        <v>20.75</v>
      </c>
      <c r="AK2" s="77"/>
      <c r="AL2" s="77"/>
      <c r="AM2" s="77"/>
      <c r="AN2" s="77"/>
      <c r="AO2" s="68">
        <v>10000.053</v>
      </c>
      <c r="AP2" s="68">
        <v>9998.1540000000005</v>
      </c>
      <c r="AQ2" s="67">
        <f t="shared" ref="AQ2:AQ43" si="8">V2</f>
        <v>45655.913194444445</v>
      </c>
      <c r="AR2" s="67">
        <v>45655.923611111109</v>
      </c>
      <c r="AS2" s="67">
        <f t="shared" ref="AS2:AS60" si="9">X2</f>
        <v>45658.760416666664</v>
      </c>
      <c r="AT2" s="67">
        <v>45658.822916666664</v>
      </c>
      <c r="AU2" s="67">
        <f t="shared" ref="AU2:AU80" si="10">AT2</f>
        <v>45658.822916666664</v>
      </c>
      <c r="AV2" s="67">
        <v>45658.833333333336</v>
      </c>
      <c r="AW2" s="54">
        <v>4077</v>
      </c>
      <c r="AX2" s="54">
        <v>6265</v>
      </c>
      <c r="AY2" s="55">
        <v>34.92</v>
      </c>
      <c r="AZ2" s="55">
        <v>19.43</v>
      </c>
      <c r="BA2" s="55">
        <v>4.57</v>
      </c>
      <c r="BB2" s="55">
        <v>5.66</v>
      </c>
      <c r="BC2" s="55">
        <v>7.0249472508377817</v>
      </c>
      <c r="BD2" s="55">
        <v>41.96</v>
      </c>
      <c r="BE2" s="55">
        <v>32.950000000000003</v>
      </c>
      <c r="BF2" s="55">
        <v>0.18</v>
      </c>
      <c r="BG2" s="55">
        <v>0.28999999999999998</v>
      </c>
      <c r="BH2" s="55">
        <v>0.27305448678168054</v>
      </c>
      <c r="BI2" s="55">
        <v>52.83</v>
      </c>
      <c r="BJ2" s="55">
        <v>4.25</v>
      </c>
      <c r="BK2" s="55">
        <v>0.87</v>
      </c>
      <c r="BL2" s="55">
        <v>1.1599999999999999</v>
      </c>
      <c r="BM2" s="55">
        <v>16.739999999999998</v>
      </c>
      <c r="BN2" s="56">
        <v>61</v>
      </c>
      <c r="BO2" s="55" t="s">
        <v>97</v>
      </c>
      <c r="BP2" s="55" t="s">
        <v>100</v>
      </c>
      <c r="BQ2" s="56">
        <v>1150</v>
      </c>
      <c r="BR2" s="55">
        <v>38.46</v>
      </c>
      <c r="BS2" s="55">
        <v>15.76</v>
      </c>
      <c r="BT2" s="55">
        <v>24.02</v>
      </c>
      <c r="BU2" s="55">
        <v>14.42</v>
      </c>
      <c r="BV2" s="55">
        <v>2.0099999999999998</v>
      </c>
      <c r="BW2" s="55">
        <v>0.39</v>
      </c>
      <c r="BX2" s="55">
        <v>0.35</v>
      </c>
      <c r="BY2" s="55">
        <v>0.96</v>
      </c>
      <c r="BZ2" s="55">
        <v>2.57</v>
      </c>
      <c r="CA2" s="55">
        <v>1.04</v>
      </c>
      <c r="CB2" s="55">
        <v>0.04</v>
      </c>
      <c r="CC2" s="100">
        <v>5.7000000000000002E-2</v>
      </c>
      <c r="CD2" s="55">
        <v>99</v>
      </c>
      <c r="CE2" s="55">
        <v>98</v>
      </c>
      <c r="CF2" s="55">
        <v>78</v>
      </c>
      <c r="CG2" s="55">
        <v>21</v>
      </c>
      <c r="CH2" s="55"/>
      <c r="CI2" s="54">
        <v>4136</v>
      </c>
      <c r="CJ2" s="55"/>
      <c r="CK2" s="55">
        <v>34.08</v>
      </c>
      <c r="CL2" s="55"/>
      <c r="CM2" s="55">
        <v>3.08</v>
      </c>
      <c r="CN2" s="55"/>
      <c r="CO2" s="55"/>
      <c r="CP2" s="55"/>
      <c r="CQ2" s="55">
        <v>0.1</v>
      </c>
      <c r="CR2" s="54">
        <v>4020</v>
      </c>
      <c r="CS2" s="55">
        <v>37.5</v>
      </c>
      <c r="CT2" s="55">
        <v>5.0999999999999996</v>
      </c>
      <c r="CU2" s="55">
        <v>0.26</v>
      </c>
      <c r="CV2" s="55">
        <v>0.53</v>
      </c>
      <c r="CW2" s="73">
        <f t="shared" ref="CW2:CW59" si="11">CX2</f>
        <v>441.09502941025443</v>
      </c>
      <c r="CX2" s="74">
        <f>AP2/(AB2-AI2)</f>
        <v>441.09502941025443</v>
      </c>
      <c r="CY2" s="71">
        <v>500</v>
      </c>
      <c r="CZ2" s="67">
        <f>IF(AND(DATE(YEAR(T2),MONTH(T2),DAY(T2))&gt;=(S2-3),DATE(YEAR(T2),MONTH(T2),DAY(T2))&lt;=(S2+3)),T2,V2)</f>
        <v>45655.913194444445</v>
      </c>
      <c r="DA2" s="74">
        <f>CZ2-U2</f>
        <v>0</v>
      </c>
      <c r="DB2" s="53">
        <f>(((AR2-AQ2)*24)+DD2+AB2+((AV2-AU2)*24))/24</f>
        <v>2.8993055555620231</v>
      </c>
      <c r="DC2" s="53">
        <f>(AT2-AS2)*24</f>
        <v>1.5</v>
      </c>
      <c r="DD2" s="53">
        <f>(W2-AR2)*24</f>
        <v>25.666666666686069</v>
      </c>
      <c r="DE2" s="53">
        <f>AA2</f>
        <v>103.91666666662786</v>
      </c>
      <c r="DF2" s="53">
        <f t="shared" ref="DF2:DF32" si="12">DD2</f>
        <v>25.666666666686069</v>
      </c>
      <c r="DG2" s="53">
        <f>AB2</f>
        <v>43.416666666744277</v>
      </c>
      <c r="DH2" s="53">
        <f t="shared" ref="DH2:DH16" si="13">DC2</f>
        <v>1.5</v>
      </c>
    </row>
    <row r="3" spans="1:112" s="63" customFormat="1" x14ac:dyDescent="0.2">
      <c r="A3" s="65">
        <v>4451</v>
      </c>
      <c r="B3" s="72">
        <f t="shared" si="0"/>
        <v>45658</v>
      </c>
      <c r="C3" s="60" t="str">
        <f t="shared" si="1"/>
        <v>PRT 2024 12 #4451</v>
      </c>
      <c r="D3" s="60" t="str">
        <f t="shared" si="2"/>
        <v>PRATU TBC LRC #1</v>
      </c>
      <c r="E3" s="61">
        <v>4451</v>
      </c>
      <c r="F3" s="62" t="s">
        <v>290</v>
      </c>
      <c r="G3" s="62" t="str">
        <f>INDEX([1]List!$D$2:$D$55,MATCH(F3,[1]List!$B$2:$B$55,0))</f>
        <v>CIF</v>
      </c>
      <c r="H3" s="62" t="s">
        <v>325</v>
      </c>
      <c r="I3" s="62" t="s">
        <v>176</v>
      </c>
      <c r="J3" s="61">
        <f>IF(F3="","",IF(F3="TIE LRC",COUNTIF($F$2:$F3,"TIE")+COUNTIF($F$2:$F3,"TME")+COUNTIF($F$2:$F3,"TIE LRC")+COUNTIF($F$2:$F3,"TIE MRC"),IF(F3="TIE MRC",COUNTIF($F$2:$F3,"TIE")+COUNTIF($F$2:$F3,"TME")+COUNTIF($F$2:$F3,"TIE LRC")+COUNTIF($F$2:$F3,"TIE MRC"),IF(F3="PLNBB LRC",COUNTIF($F$2:$F3,"PLNBB")+COUNTIF($F$2:$F3,"PLNBB LRC")+COUNTIF($F$2:$F3,"PLNBB MRC"),IF(F3="PLNBB MRC",COUNTIF($F$2:$F3,"PLNBB")+COUNTIF($F$2:$F3,"PLNBB LRC")+COUNTIF($F$2:$F3,"PLNBB MRC"),IF(F3="HE MRC",COUNTIF($F$2:$F3,"HE")+COUNTIF($F$2:$F3,"HE LRC")+COUNTIF($F$2:$F3,"HE MRC"),IF(F3="HE LRC",COUNTIF($F$2:$F3,"HE")+COUNTIF($F$2:$F3,"HE LRC")+COUNTIF($F$2:$F3,"HE MRC"),COUNTIF($F$2:$F3,F3))))))))</f>
        <v>1</v>
      </c>
      <c r="K3" s="63" t="s">
        <v>415</v>
      </c>
      <c r="L3" s="63" t="s">
        <v>465</v>
      </c>
      <c r="N3" s="64" t="s">
        <v>320</v>
      </c>
      <c r="O3" s="69" t="s">
        <v>473</v>
      </c>
      <c r="P3" s="65"/>
      <c r="Q3" s="69">
        <v>45637</v>
      </c>
      <c r="R3" s="66"/>
      <c r="S3" s="69">
        <v>45694</v>
      </c>
      <c r="T3" s="67">
        <v>45654.291666666664</v>
      </c>
      <c r="U3" s="67">
        <v>45657.131944444445</v>
      </c>
      <c r="V3" s="67">
        <v>45657.131944444445</v>
      </c>
      <c r="W3" s="67">
        <v>45658.798611111109</v>
      </c>
      <c r="X3" s="67">
        <v>45659.420138888891</v>
      </c>
      <c r="Y3" s="67">
        <v>45659.434027777781</v>
      </c>
      <c r="Z3" s="67">
        <v>45659.46875</v>
      </c>
      <c r="AA3" s="53">
        <f t="shared" si="3"/>
        <v>68.166666666744277</v>
      </c>
      <c r="AB3" s="53">
        <f t="shared" si="4"/>
        <v>15.250000000116415</v>
      </c>
      <c r="AC3" s="53">
        <f t="shared" si="5"/>
        <v>0.33333333337213844</v>
      </c>
      <c r="AD3" s="53">
        <v>0.17</v>
      </c>
      <c r="AE3" s="53">
        <v>4</v>
      </c>
      <c r="AF3" s="53">
        <v>0</v>
      </c>
      <c r="AG3" s="53">
        <v>0</v>
      </c>
      <c r="AH3" s="53">
        <v>0</v>
      </c>
      <c r="AI3" s="53">
        <f t="shared" si="6"/>
        <v>4</v>
      </c>
      <c r="AJ3" s="77">
        <f t="shared" si="7"/>
        <v>4.17</v>
      </c>
      <c r="AK3" s="77"/>
      <c r="AL3" s="77"/>
      <c r="AM3" s="77"/>
      <c r="AN3" s="77"/>
      <c r="AO3" s="68">
        <v>8248.5499999999993</v>
      </c>
      <c r="AP3" s="68">
        <v>8246.8179999999993</v>
      </c>
      <c r="AQ3" s="67">
        <f t="shared" si="8"/>
        <v>45657.131944444445</v>
      </c>
      <c r="AR3" s="67">
        <v>45657.142361111109</v>
      </c>
      <c r="AS3" s="67">
        <f t="shared" si="9"/>
        <v>45659.420138888891</v>
      </c>
      <c r="AT3" s="67">
        <v>45659.454861111109</v>
      </c>
      <c r="AU3" s="67">
        <f t="shared" si="10"/>
        <v>45659.454861111109</v>
      </c>
      <c r="AV3" s="67">
        <v>45659.465277777781</v>
      </c>
      <c r="AW3" s="54">
        <v>4118</v>
      </c>
      <c r="AX3" s="54">
        <v>6328</v>
      </c>
      <c r="AY3" s="55">
        <v>34.92</v>
      </c>
      <c r="AZ3" s="55">
        <v>16.809999999999999</v>
      </c>
      <c r="BA3" s="55">
        <v>4.5999999999999996</v>
      </c>
      <c r="BB3" s="55">
        <v>5.88</v>
      </c>
      <c r="BC3" s="55">
        <v>7.0681572304363511</v>
      </c>
      <c r="BD3" s="55">
        <v>41.2</v>
      </c>
      <c r="BE3" s="55">
        <v>36.11</v>
      </c>
      <c r="BF3" s="55">
        <v>0.25</v>
      </c>
      <c r="BG3" s="55">
        <v>0.41</v>
      </c>
      <c r="BH3" s="55">
        <v>0.38466161798293064</v>
      </c>
      <c r="BI3" s="55">
        <v>55.78</v>
      </c>
      <c r="BJ3" s="55">
        <v>4.1500000000000004</v>
      </c>
      <c r="BK3" s="55">
        <v>0.89</v>
      </c>
      <c r="BL3" s="55">
        <v>1.1499999999999999</v>
      </c>
      <c r="BM3" s="55">
        <v>16.170000000000002</v>
      </c>
      <c r="BN3" s="56">
        <v>59</v>
      </c>
      <c r="BO3" s="55" t="s">
        <v>97</v>
      </c>
      <c r="BP3" s="55" t="s">
        <v>100</v>
      </c>
      <c r="BQ3" s="56">
        <v>1180</v>
      </c>
      <c r="BR3" s="55">
        <v>34.159999999999997</v>
      </c>
      <c r="BS3" s="55">
        <v>17.920000000000002</v>
      </c>
      <c r="BT3" s="55">
        <v>26.96</v>
      </c>
      <c r="BU3" s="55">
        <v>12.14</v>
      </c>
      <c r="BV3" s="55">
        <v>4.28</v>
      </c>
      <c r="BW3" s="55">
        <v>0.5</v>
      </c>
      <c r="BX3" s="55">
        <v>0.51</v>
      </c>
      <c r="BY3" s="55">
        <v>0.76</v>
      </c>
      <c r="BZ3" s="55">
        <v>2.08</v>
      </c>
      <c r="CA3" s="55">
        <v>0.57999999999999996</v>
      </c>
      <c r="CB3" s="55">
        <v>0.1</v>
      </c>
      <c r="CC3" s="100">
        <v>4.2000000000000003E-2</v>
      </c>
      <c r="CD3" s="55">
        <v>99</v>
      </c>
      <c r="CE3" s="55">
        <v>98</v>
      </c>
      <c r="CF3" s="55">
        <v>78</v>
      </c>
      <c r="CG3" s="55">
        <v>21</v>
      </c>
      <c r="CH3" s="55"/>
      <c r="CI3" s="54">
        <v>4204</v>
      </c>
      <c r="CJ3" s="55"/>
      <c r="CK3" s="55">
        <v>34.299999999999997</v>
      </c>
      <c r="CL3" s="55"/>
      <c r="CM3" s="55">
        <v>4.12</v>
      </c>
      <c r="CN3" s="55"/>
      <c r="CO3" s="55"/>
      <c r="CP3" s="55"/>
      <c r="CQ3" s="55">
        <v>0.22</v>
      </c>
      <c r="CR3" s="54">
        <v>4090</v>
      </c>
      <c r="CS3" s="55">
        <v>35.299999999999997</v>
      </c>
      <c r="CT3" s="55">
        <v>4.21</v>
      </c>
      <c r="CU3" s="55">
        <v>0.24</v>
      </c>
      <c r="CV3" s="55">
        <v>0.44</v>
      </c>
      <c r="CW3" s="73">
        <f t="shared" si="11"/>
        <v>733.05048888130318</v>
      </c>
      <c r="CX3" s="74">
        <f>AP3/(AB3-AI3)</f>
        <v>733.05048888130318</v>
      </c>
      <c r="CY3" s="71">
        <v>500</v>
      </c>
      <c r="CZ3" s="67">
        <f>IF(AND(DATE(YEAR(T3),MONTH(T3),DAY(T3))&gt;=(S3-3),DATE(YEAR(T3),MONTH(T3),DAY(T3))&lt;=(S3+3)),T3,V3)</f>
        <v>45657.131944444445</v>
      </c>
      <c r="DA3" s="74">
        <f>CZ3-U3</f>
        <v>0</v>
      </c>
      <c r="DB3" s="53">
        <f>(((AR3-AQ3)*24)+DD3+AB3+((AV3-AU3)*24))/24</f>
        <v>2.312500000007276</v>
      </c>
      <c r="DC3" s="53">
        <f>(AT3-AS3)*24</f>
        <v>0.83333333325572312</v>
      </c>
      <c r="DD3" s="53">
        <f>(W3-AR3)*24</f>
        <v>39.75</v>
      </c>
      <c r="DE3" s="53">
        <f>AA3</f>
        <v>68.166666666744277</v>
      </c>
      <c r="DF3" s="53">
        <f t="shared" si="12"/>
        <v>39.75</v>
      </c>
      <c r="DG3" s="53">
        <f>AB3</f>
        <v>15.250000000116415</v>
      </c>
      <c r="DH3" s="53">
        <f t="shared" si="13"/>
        <v>0.83333333325572312</v>
      </c>
    </row>
    <row r="4" spans="1:112" s="63" customFormat="1" x14ac:dyDescent="0.2">
      <c r="A4" s="65">
        <v>4452</v>
      </c>
      <c r="B4" s="72">
        <f t="shared" si="0"/>
        <v>45658</v>
      </c>
      <c r="C4" s="60" t="str">
        <f t="shared" si="1"/>
        <v>PRT 2024 12 #4452</v>
      </c>
      <c r="D4" s="60" t="str">
        <f t="shared" si="2"/>
        <v>PRATU TBC LRC #2</v>
      </c>
      <c r="E4" s="61">
        <v>4452</v>
      </c>
      <c r="F4" s="62" t="s">
        <v>290</v>
      </c>
      <c r="G4" s="62" t="str">
        <f>INDEX([1]List!$D$2:$D$55,MATCH(F4,[1]List!$B$2:$B$55,0))</f>
        <v>CIF</v>
      </c>
      <c r="H4" s="62" t="s">
        <v>325</v>
      </c>
      <c r="I4" s="62" t="s">
        <v>176</v>
      </c>
      <c r="J4" s="61">
        <f>IF(F4="","",IF(F4="TIE LRC",COUNTIF($F$2:$F4,"TIE")+COUNTIF($F$2:$F4,"TME")+COUNTIF($F$2:$F4,"TIE LRC")+COUNTIF($F$2:$F4,"TIE MRC"),IF(F4="TIE MRC",COUNTIF($F$2:$F4,"TIE")+COUNTIF($F$2:$F4,"TME")+COUNTIF($F$2:$F4,"TIE LRC")+COUNTIF($F$2:$F4,"TIE MRC"),IF(F4="PLNBB LRC",COUNTIF($F$2:$F4,"PLNBB")+COUNTIF($F$2:$F4,"PLNBB LRC")+COUNTIF($F$2:$F4,"PLNBB MRC"),IF(F4="PLNBB MRC",COUNTIF($F$2:$F4,"PLNBB")+COUNTIF($F$2:$F4,"PLNBB LRC")+COUNTIF($F$2:$F4,"PLNBB MRC"),IF(F4="HE MRC",COUNTIF($F$2:$F4,"HE")+COUNTIF($F$2:$F4,"HE LRC")+COUNTIF($F$2:$F4,"HE MRC"),IF(F4="HE LRC",COUNTIF($F$2:$F4,"HE")+COUNTIF($F$2:$F4,"HE LRC")+COUNTIF($F$2:$F4,"HE MRC"),COUNTIF($F$2:$F4,F4))))))))</f>
        <v>2</v>
      </c>
      <c r="K4" s="63" t="s">
        <v>459</v>
      </c>
      <c r="L4" s="63" t="s">
        <v>478</v>
      </c>
      <c r="N4" s="64" t="s">
        <v>318</v>
      </c>
      <c r="O4" s="69" t="s">
        <v>394</v>
      </c>
      <c r="P4" s="65"/>
      <c r="Q4" s="69">
        <v>45646</v>
      </c>
      <c r="R4" s="66"/>
      <c r="S4" s="69">
        <v>45698</v>
      </c>
      <c r="T4" s="67">
        <v>45655.208333333336</v>
      </c>
      <c r="U4" s="67">
        <v>45658.871527777781</v>
      </c>
      <c r="V4" s="67">
        <v>45658.871527777781</v>
      </c>
      <c r="W4" s="67">
        <v>45659.427083333336</v>
      </c>
      <c r="X4" s="67">
        <v>45659.850694444445</v>
      </c>
      <c r="Y4" s="67">
        <v>45659.881944444445</v>
      </c>
      <c r="Z4" s="67">
        <v>45659.916666666664</v>
      </c>
      <c r="AA4" s="53">
        <f t="shared" si="3"/>
        <v>87.916666666686069</v>
      </c>
      <c r="AB4" s="53">
        <f t="shared" si="4"/>
        <v>10.916666666627862</v>
      </c>
      <c r="AC4" s="53">
        <f t="shared" si="5"/>
        <v>0.75</v>
      </c>
      <c r="AD4" s="53">
        <v>0.25</v>
      </c>
      <c r="AE4" s="53">
        <v>2.5</v>
      </c>
      <c r="AF4" s="53">
        <v>0</v>
      </c>
      <c r="AG4" s="53">
        <v>0</v>
      </c>
      <c r="AH4" s="53">
        <v>0</v>
      </c>
      <c r="AI4" s="53">
        <f t="shared" si="6"/>
        <v>2.5</v>
      </c>
      <c r="AJ4" s="77">
        <f t="shared" si="7"/>
        <v>2.75</v>
      </c>
      <c r="AK4" s="77"/>
      <c r="AL4" s="77"/>
      <c r="AM4" s="77"/>
      <c r="AN4" s="77"/>
      <c r="AO4" s="68">
        <v>7851.933</v>
      </c>
      <c r="AP4" s="68">
        <v>7850.2529999999997</v>
      </c>
      <c r="AQ4" s="67">
        <f t="shared" si="8"/>
        <v>45658.871527777781</v>
      </c>
      <c r="AR4" s="67">
        <v>45658.881944444445</v>
      </c>
      <c r="AS4" s="67">
        <f t="shared" si="9"/>
        <v>45659.850694444445</v>
      </c>
      <c r="AT4" s="67">
        <v>45659.902777777781</v>
      </c>
      <c r="AU4" s="67">
        <f t="shared" si="10"/>
        <v>45659.902777777781</v>
      </c>
      <c r="AV4" s="67">
        <v>45659.913194444445</v>
      </c>
      <c r="AW4" s="54">
        <v>4112</v>
      </c>
      <c r="AX4" s="54">
        <v>6324</v>
      </c>
      <c r="AY4" s="55">
        <v>34.979999999999997</v>
      </c>
      <c r="AZ4" s="55">
        <v>16.739999999999998</v>
      </c>
      <c r="BA4" s="55">
        <v>4.54</v>
      </c>
      <c r="BB4" s="55">
        <v>5.81</v>
      </c>
      <c r="BC4" s="55">
        <v>6.9781407638722071</v>
      </c>
      <c r="BD4" s="55">
        <v>41.35</v>
      </c>
      <c r="BE4" s="55">
        <v>36.1</v>
      </c>
      <c r="BF4" s="55">
        <v>0.24</v>
      </c>
      <c r="BG4" s="55">
        <v>0.4</v>
      </c>
      <c r="BH4" s="55">
        <v>0.37232764833053084</v>
      </c>
      <c r="BI4" s="55">
        <v>54.9</v>
      </c>
      <c r="BJ4" s="55">
        <v>4.05</v>
      </c>
      <c r="BK4" s="55">
        <v>0.91</v>
      </c>
      <c r="BL4" s="55">
        <v>1.17</v>
      </c>
      <c r="BM4" s="55">
        <v>17.28</v>
      </c>
      <c r="BN4" s="56">
        <v>59</v>
      </c>
      <c r="BO4" s="55" t="s">
        <v>97</v>
      </c>
      <c r="BP4" s="55" t="s">
        <v>100</v>
      </c>
      <c r="BQ4" s="56">
        <v>1160</v>
      </c>
      <c r="BR4" s="55">
        <v>37.450000000000003</v>
      </c>
      <c r="BS4" s="55">
        <v>18.05</v>
      </c>
      <c r="BT4" s="55">
        <v>23.48</v>
      </c>
      <c r="BU4" s="55">
        <v>12.36</v>
      </c>
      <c r="BV4" s="55">
        <v>4.63</v>
      </c>
      <c r="BW4" s="55">
        <v>0.38</v>
      </c>
      <c r="BX4" s="55">
        <v>0.46</v>
      </c>
      <c r="BY4" s="55">
        <v>0.6</v>
      </c>
      <c r="BZ4" s="55">
        <v>1.9</v>
      </c>
      <c r="CA4" s="55">
        <v>0.53</v>
      </c>
      <c r="CB4" s="55">
        <v>0.18</v>
      </c>
      <c r="CC4" s="100">
        <v>3.7999999999999999E-2</v>
      </c>
      <c r="CD4" s="55">
        <v>99</v>
      </c>
      <c r="CE4" s="55">
        <v>98</v>
      </c>
      <c r="CF4" s="55">
        <v>78</v>
      </c>
      <c r="CG4" s="55">
        <v>20</v>
      </c>
      <c r="CH4" s="55"/>
      <c r="CI4" s="54">
        <v>4203</v>
      </c>
      <c r="CJ4" s="55"/>
      <c r="CK4" s="55">
        <v>34.35</v>
      </c>
      <c r="CL4" s="55"/>
      <c r="CM4" s="55">
        <v>3.82</v>
      </c>
      <c r="CN4" s="55"/>
      <c r="CO4" s="55"/>
      <c r="CP4" s="55"/>
      <c r="CQ4" s="55">
        <v>0.22</v>
      </c>
      <c r="CR4" s="54">
        <v>4098</v>
      </c>
      <c r="CS4" s="55">
        <v>35.32</v>
      </c>
      <c r="CT4" s="55">
        <v>4.1900000000000004</v>
      </c>
      <c r="CU4" s="55">
        <v>0.25</v>
      </c>
      <c r="CV4" s="55">
        <v>0.47</v>
      </c>
      <c r="CW4" s="73">
        <f t="shared" si="11"/>
        <v>932.70332673697351</v>
      </c>
      <c r="CX4" s="74">
        <f>AP4/(AB4-AI4)</f>
        <v>932.70332673697351</v>
      </c>
      <c r="CY4" s="71">
        <v>500</v>
      </c>
      <c r="CZ4" s="67">
        <f>IF(AND(DATE(YEAR(T4),MONTH(T4),DAY(T4))&gt;=(S4-3),DATE(YEAR(T4),MONTH(T4),DAY(T4))&lt;=(S4+3)),T4,V4)</f>
        <v>45658.871527777781</v>
      </c>
      <c r="DA4" s="74">
        <f>CZ4-U4</f>
        <v>0</v>
      </c>
      <c r="DB4" s="53">
        <f>(((AR4-AQ4)*24)+DD4+AB4+((AV4-AU4)*24))/24</f>
        <v>1.0208333333284827</v>
      </c>
      <c r="DC4" s="53">
        <f>(AT4-AS4)*24</f>
        <v>1.2500000000582077</v>
      </c>
      <c r="DD4" s="53">
        <f>(W4-AR4)*24</f>
        <v>13.083333333372138</v>
      </c>
      <c r="DE4" s="53">
        <f>AA4</f>
        <v>87.916666666686069</v>
      </c>
      <c r="DF4" s="53">
        <f t="shared" si="12"/>
        <v>13.083333333372138</v>
      </c>
      <c r="DG4" s="53">
        <f>AB4</f>
        <v>10.916666666627862</v>
      </c>
      <c r="DH4" s="53">
        <f t="shared" si="13"/>
        <v>1.2500000000582077</v>
      </c>
    </row>
    <row r="5" spans="1:112" s="63" customFormat="1" x14ac:dyDescent="0.2">
      <c r="A5" s="65">
        <v>4453</v>
      </c>
      <c r="B5" s="72">
        <f t="shared" si="0"/>
        <v>45658</v>
      </c>
      <c r="C5" s="60" t="str">
        <f t="shared" si="1"/>
        <v>PRT 2025 1 #4453</v>
      </c>
      <c r="D5" s="60" t="str">
        <f t="shared" si="2"/>
        <v>PRATU PTBA #1</v>
      </c>
      <c r="E5" s="61">
        <v>4453</v>
      </c>
      <c r="F5" s="62" t="s">
        <v>98</v>
      </c>
      <c r="G5" s="62" t="str">
        <f>INDEX([1]List!$D$2:$D$55,MATCH(F5,[1]List!$B$2:$B$55,0))</f>
        <v>FOB</v>
      </c>
      <c r="H5" s="62" t="s">
        <v>156</v>
      </c>
      <c r="I5" s="62" t="s">
        <v>157</v>
      </c>
      <c r="J5" s="61">
        <f>IF(F5="","",IF(F5="TIE LRC",COUNTIF($F$2:$F5,"TIE")+COUNTIF($F$2:$F5,"TME")+COUNTIF($F$2:$F5,"TIE LRC")+COUNTIF($F$2:$F5,"TIE MRC"),IF(F5="TIE MRC",COUNTIF($F$2:$F5,"TIE")+COUNTIF($F$2:$F5,"TME")+COUNTIF($F$2:$F5,"TIE LRC")+COUNTIF($F$2:$F5,"TIE MRC"),IF(F5="PLNBB LRC",COUNTIF($F$2:$F5,"PLNBB")+COUNTIF($F$2:$F5,"PLNBB LRC")+COUNTIF($F$2:$F5,"PLNBB MRC"),IF(F5="PLNBB MRC",COUNTIF($F$2:$F5,"PLNBB")+COUNTIF($F$2:$F5,"PLNBB LRC")+COUNTIF($F$2:$F5,"PLNBB MRC"),IF(F5="HE MRC",COUNTIF($F$2:$F5,"HE")+COUNTIF($F$2:$F5,"HE LRC")+COUNTIF($F$2:$F5,"HE MRC"),IF(F5="HE LRC",COUNTIF($F$2:$F5,"HE")+COUNTIF($F$2:$F5,"HE LRC")+COUNTIF($F$2:$F5,"HE MRC"),COUNTIF($F$2:$F5,F5))))))))</f>
        <v>1</v>
      </c>
      <c r="L5" s="63" t="s">
        <v>445</v>
      </c>
      <c r="N5" s="64" t="s">
        <v>320</v>
      </c>
      <c r="O5" s="69" t="s">
        <v>104</v>
      </c>
      <c r="P5" s="65"/>
      <c r="Q5" s="69">
        <v>45656</v>
      </c>
      <c r="R5" s="66"/>
      <c r="S5" s="69">
        <v>45661</v>
      </c>
      <c r="T5" s="67">
        <v>45659.25</v>
      </c>
      <c r="U5" s="67">
        <v>45659.25</v>
      </c>
      <c r="V5" s="67">
        <v>45659.538194444445</v>
      </c>
      <c r="W5" s="67">
        <v>45659.895833333336</v>
      </c>
      <c r="X5" s="67">
        <v>45660.371527777781</v>
      </c>
      <c r="Y5" s="67">
        <v>45660.399305555555</v>
      </c>
      <c r="Z5" s="67">
        <v>45660.4375</v>
      </c>
      <c r="AA5" s="53">
        <f t="shared" si="3"/>
        <v>6.9166666666860692</v>
      </c>
      <c r="AB5" s="53">
        <f t="shared" si="4"/>
        <v>12.083333333255723</v>
      </c>
      <c r="AC5" s="53">
        <f t="shared" si="5"/>
        <v>0.6666666665696539</v>
      </c>
      <c r="AD5" s="53">
        <v>0.42</v>
      </c>
      <c r="AE5" s="53">
        <v>2.42</v>
      </c>
      <c r="AF5" s="53">
        <v>0.67</v>
      </c>
      <c r="AG5" s="53">
        <v>0.5</v>
      </c>
      <c r="AH5" s="53">
        <v>0</v>
      </c>
      <c r="AI5" s="53">
        <f t="shared" si="6"/>
        <v>3.59</v>
      </c>
      <c r="AJ5" s="77">
        <f t="shared" si="7"/>
        <v>4.01</v>
      </c>
      <c r="AK5" s="77"/>
      <c r="AL5" s="77"/>
      <c r="AM5" s="77"/>
      <c r="AN5" s="77"/>
      <c r="AO5" s="68">
        <v>7615.732</v>
      </c>
      <c r="AP5" s="68">
        <v>7615.192</v>
      </c>
      <c r="AQ5" s="67">
        <f t="shared" si="8"/>
        <v>45659.538194444445</v>
      </c>
      <c r="AR5" s="67">
        <v>45659.552083333336</v>
      </c>
      <c r="AS5" s="67">
        <f t="shared" si="9"/>
        <v>45660.371527777781</v>
      </c>
      <c r="AT5" s="67">
        <v>45660.420138888891</v>
      </c>
      <c r="AU5" s="67">
        <f t="shared" si="10"/>
        <v>45660.420138888891</v>
      </c>
      <c r="AV5" s="67">
        <v>45660.434027777781</v>
      </c>
      <c r="AW5" s="54">
        <v>4708</v>
      </c>
      <c r="AX5" s="54">
        <v>6830</v>
      </c>
      <c r="AY5" s="55">
        <v>31.07</v>
      </c>
      <c r="AZ5" s="55">
        <v>13.9</v>
      </c>
      <c r="BA5" s="55">
        <v>3.89</v>
      </c>
      <c r="BB5" s="55">
        <v>4.8600000000000003</v>
      </c>
      <c r="BC5" s="55">
        <v>5.6445993031358892</v>
      </c>
      <c r="BD5" s="55">
        <v>40.659999999999997</v>
      </c>
      <c r="BE5" s="55">
        <v>40.58</v>
      </c>
      <c r="BF5" s="55">
        <v>0.34</v>
      </c>
      <c r="BG5" s="55">
        <v>0.52</v>
      </c>
      <c r="BH5" s="55">
        <v>0.48780487804878053</v>
      </c>
      <c r="BI5" s="55">
        <v>60.31</v>
      </c>
      <c r="BJ5" s="55">
        <v>4.34</v>
      </c>
      <c r="BK5" s="55">
        <v>0.96</v>
      </c>
      <c r="BL5" s="55">
        <v>1.18</v>
      </c>
      <c r="BM5" s="55">
        <v>15.21</v>
      </c>
      <c r="BN5" s="56">
        <v>62</v>
      </c>
      <c r="BO5" s="55" t="s">
        <v>97</v>
      </c>
      <c r="BP5" s="55" t="s">
        <v>100</v>
      </c>
      <c r="BQ5" s="56">
        <v>1250</v>
      </c>
      <c r="BR5" s="55">
        <v>45.26</v>
      </c>
      <c r="BS5" s="55">
        <v>26.43</v>
      </c>
      <c r="BT5" s="55">
        <v>10.46</v>
      </c>
      <c r="BU5" s="55">
        <v>5.86</v>
      </c>
      <c r="BV5" s="55">
        <v>2.76</v>
      </c>
      <c r="BW5" s="55">
        <v>1.27</v>
      </c>
      <c r="BX5" s="55">
        <v>0.56000000000000005</v>
      </c>
      <c r="BY5" s="55">
        <v>0.75</v>
      </c>
      <c r="BZ5" s="55">
        <v>5.98</v>
      </c>
      <c r="CA5" s="55">
        <v>0.3</v>
      </c>
      <c r="CB5" s="55">
        <v>0.36</v>
      </c>
      <c r="CC5" s="100">
        <v>3.7999999999999999E-2</v>
      </c>
      <c r="CD5" s="55">
        <v>99</v>
      </c>
      <c r="CE5" s="55">
        <v>98</v>
      </c>
      <c r="CF5" s="55">
        <v>78</v>
      </c>
      <c r="CG5" s="55">
        <v>21</v>
      </c>
      <c r="CH5" s="55"/>
      <c r="CI5" s="54">
        <v>4905</v>
      </c>
      <c r="CJ5" s="55"/>
      <c r="CK5" s="55">
        <v>28.35</v>
      </c>
      <c r="CL5" s="55">
        <v>15.17</v>
      </c>
      <c r="CM5" s="55">
        <v>4.43</v>
      </c>
      <c r="CN5" s="55">
        <v>5.25</v>
      </c>
      <c r="CO5" s="55">
        <v>39</v>
      </c>
      <c r="CP5" s="55">
        <v>40.58</v>
      </c>
      <c r="CQ5" s="55">
        <v>0.47</v>
      </c>
      <c r="CR5" s="54" t="s">
        <v>319</v>
      </c>
      <c r="CS5" s="55" t="s">
        <v>319</v>
      </c>
      <c r="CT5" s="55" t="s">
        <v>319</v>
      </c>
      <c r="CU5" s="55" t="s">
        <v>319</v>
      </c>
      <c r="CV5" s="55">
        <v>0.6</v>
      </c>
      <c r="CW5" s="73">
        <f t="shared" si="11"/>
        <v>896.60816327349914</v>
      </c>
      <c r="CX5" s="74">
        <f>AP5/(AB5-AI5)</f>
        <v>896.60816327349914</v>
      </c>
      <c r="CY5" s="71">
        <v>500</v>
      </c>
      <c r="CZ5" s="67">
        <f>IF(AND(DATE(YEAR(T5),MONTH(T5),DAY(T5))&gt;=(S5-3),DATE(YEAR(T5),MONTH(T5),DAY(T5))&lt;=(S5+3)),T5,V5)</f>
        <v>45659.25</v>
      </c>
      <c r="DA5" s="74">
        <f>CZ5-U5</f>
        <v>0</v>
      </c>
      <c r="DB5" s="53">
        <f>(((AR5-AQ5)*24)+DD5+AB5+((AV5-AU5)*24))/24</f>
        <v>0.875</v>
      </c>
      <c r="DC5" s="53">
        <f>(AT5-AS5)*24</f>
        <v>1.1666666666278616</v>
      </c>
      <c r="DD5" s="53">
        <f>(W5-AR5)*24</f>
        <v>8.25</v>
      </c>
      <c r="DE5" s="53">
        <f>AA5</f>
        <v>6.9166666666860692</v>
      </c>
      <c r="DF5" s="53">
        <f t="shared" si="12"/>
        <v>8.25</v>
      </c>
      <c r="DG5" s="53">
        <f>AB5</f>
        <v>12.083333333255723</v>
      </c>
      <c r="DH5" s="53">
        <f t="shared" si="13"/>
        <v>1.1666666666278616</v>
      </c>
    </row>
    <row r="6" spans="1:112" s="63" customFormat="1" x14ac:dyDescent="0.2">
      <c r="A6" s="65">
        <v>4454</v>
      </c>
      <c r="B6" s="72">
        <f t="shared" si="0"/>
        <v>45658</v>
      </c>
      <c r="C6" s="60" t="str">
        <f t="shared" si="1"/>
        <v>PRT 2024 12 #4454</v>
      </c>
      <c r="D6" s="60" t="str">
        <f t="shared" si="2"/>
        <v>PRATU BSR #1</v>
      </c>
      <c r="E6" s="61">
        <v>4454</v>
      </c>
      <c r="F6" s="62" t="s">
        <v>309</v>
      </c>
      <c r="G6" s="62" t="str">
        <f>INDEX([1]List!$D$2:$D$55,MATCH(F6,[1]List!$B$2:$B$55,0))</f>
        <v>CIF</v>
      </c>
      <c r="H6" s="62" t="s">
        <v>310</v>
      </c>
      <c r="I6" s="62" t="s">
        <v>163</v>
      </c>
      <c r="J6" s="61">
        <f>IF(F6="","",IF(F6="TIE LRC",COUNTIF($F$2:$F6,"TIE")+COUNTIF($F$2:$F6,"TME")+COUNTIF($F$2:$F6,"TIE LRC")+COUNTIF($F$2:$F6,"TIE MRC"),IF(F6="TIE MRC",COUNTIF($F$2:$F6,"TIE")+COUNTIF($F$2:$F6,"TME")+COUNTIF($F$2:$F6,"TIE LRC")+COUNTIF($F$2:$F6,"TIE MRC"),IF(F6="PLNBB LRC",COUNTIF($F$2:$F6,"PLNBB")+COUNTIF($F$2:$F6,"PLNBB LRC")+COUNTIF($F$2:$F6,"PLNBB MRC"),IF(F6="PLNBB MRC",COUNTIF($F$2:$F6,"PLNBB")+COUNTIF($F$2:$F6,"PLNBB LRC")+COUNTIF($F$2:$F6,"PLNBB MRC"),IF(F6="HE MRC",COUNTIF($F$2:$F6,"HE")+COUNTIF($F$2:$F6,"HE LRC")+COUNTIF($F$2:$F6,"HE MRC"),IF(F6="HE LRC",COUNTIF($F$2:$F6,"HE")+COUNTIF($F$2:$F6,"HE LRC")+COUNTIF($F$2:$F6,"HE MRC"),COUNTIF($F$2:$F6,F6))))))))</f>
        <v>1</v>
      </c>
      <c r="K6" s="63" t="s">
        <v>428</v>
      </c>
      <c r="L6" s="63" t="s">
        <v>429</v>
      </c>
      <c r="N6" s="64" t="s">
        <v>318</v>
      </c>
      <c r="O6" s="69" t="s">
        <v>394</v>
      </c>
      <c r="P6" s="65"/>
      <c r="Q6" s="69">
        <v>45651</v>
      </c>
      <c r="R6" s="66"/>
      <c r="S6" s="69">
        <v>45559</v>
      </c>
      <c r="T6" s="67">
        <v>45657.375</v>
      </c>
      <c r="U6" s="67">
        <v>45659.951388888891</v>
      </c>
      <c r="V6" s="67">
        <v>45659.951388888891</v>
      </c>
      <c r="W6" s="67">
        <v>45660.25</v>
      </c>
      <c r="X6" s="67">
        <v>45660.958333333336</v>
      </c>
      <c r="Y6" s="67">
        <v>45660.982638888891</v>
      </c>
      <c r="Z6" s="67">
        <v>45661.017361111109</v>
      </c>
      <c r="AA6" s="53">
        <f t="shared" si="3"/>
        <v>61.833333333372138</v>
      </c>
      <c r="AB6" s="53">
        <f t="shared" si="4"/>
        <v>17.583333333372138</v>
      </c>
      <c r="AC6" s="53">
        <f t="shared" si="5"/>
        <v>0.58333333331393078</v>
      </c>
      <c r="AD6" s="53">
        <v>0.17</v>
      </c>
      <c r="AE6" s="53">
        <v>4.5</v>
      </c>
      <c r="AF6" s="53">
        <v>0</v>
      </c>
      <c r="AG6" s="53">
        <v>2.17</v>
      </c>
      <c r="AH6" s="53">
        <v>0</v>
      </c>
      <c r="AI6" s="53">
        <f t="shared" si="6"/>
        <v>6.67</v>
      </c>
      <c r="AJ6" s="77">
        <f t="shared" si="7"/>
        <v>6.84</v>
      </c>
      <c r="AK6" s="77"/>
      <c r="AL6" s="77"/>
      <c r="AM6" s="77"/>
      <c r="AN6" s="77"/>
      <c r="AO6" s="68">
        <v>7501.1350000000002</v>
      </c>
      <c r="AP6" s="68">
        <v>7498.768</v>
      </c>
      <c r="AQ6" s="67">
        <f t="shared" si="8"/>
        <v>45659.951388888891</v>
      </c>
      <c r="AR6" s="67">
        <v>45659.961805555555</v>
      </c>
      <c r="AS6" s="67">
        <f t="shared" si="9"/>
        <v>45660.958333333336</v>
      </c>
      <c r="AT6" s="67">
        <v>45661.003472222219</v>
      </c>
      <c r="AU6" s="67">
        <f t="shared" si="10"/>
        <v>45661.003472222219</v>
      </c>
      <c r="AV6" s="67">
        <v>45661.013888888891</v>
      </c>
      <c r="AW6" s="54">
        <v>4109</v>
      </c>
      <c r="AX6" s="54">
        <v>6417</v>
      </c>
      <c r="AY6" s="55">
        <v>35.97</v>
      </c>
      <c r="AZ6" s="55">
        <v>15.73</v>
      </c>
      <c r="BA6" s="55">
        <v>5.2</v>
      </c>
      <c r="BB6" s="55">
        <v>6.85</v>
      </c>
      <c r="BC6" s="55">
        <v>8.1286341521300578</v>
      </c>
      <c r="BD6" s="55">
        <v>40.99</v>
      </c>
      <c r="BE6" s="55">
        <v>36.43</v>
      </c>
      <c r="BF6" s="55">
        <v>0.39</v>
      </c>
      <c r="BG6" s="55">
        <v>0.66</v>
      </c>
      <c r="BH6" s="55">
        <v>0.6051975792096832</v>
      </c>
      <c r="BI6" s="55">
        <v>56.83</v>
      </c>
      <c r="BJ6" s="55">
        <v>4</v>
      </c>
      <c r="BK6" s="55">
        <v>0.9</v>
      </c>
      <c r="BL6" s="55">
        <v>1.1599999999999999</v>
      </c>
      <c r="BM6" s="55">
        <v>15.18</v>
      </c>
      <c r="BN6" s="56">
        <v>59</v>
      </c>
      <c r="BO6" s="55" t="s">
        <v>97</v>
      </c>
      <c r="BP6" s="55" t="s">
        <v>97</v>
      </c>
      <c r="BQ6" s="56">
        <v>1210</v>
      </c>
      <c r="BR6" s="55">
        <v>51.89</v>
      </c>
      <c r="BS6" s="55">
        <v>24.09</v>
      </c>
      <c r="BT6" s="55">
        <v>7.84</v>
      </c>
      <c r="BU6" s="55">
        <v>4.66</v>
      </c>
      <c r="BV6" s="55">
        <v>2.64</v>
      </c>
      <c r="BW6" s="55">
        <v>0.76</v>
      </c>
      <c r="BX6" s="55">
        <v>0.5</v>
      </c>
      <c r="BY6" s="55">
        <v>0.61</v>
      </c>
      <c r="BZ6" s="55">
        <v>6.54</v>
      </c>
      <c r="CA6" s="55">
        <v>0.41</v>
      </c>
      <c r="CB6" s="55">
        <v>0.16</v>
      </c>
      <c r="CC6" s="100">
        <v>3.1E-2</v>
      </c>
      <c r="CD6" s="55">
        <v>99</v>
      </c>
      <c r="CE6" s="55">
        <v>98</v>
      </c>
      <c r="CF6" s="55">
        <v>78</v>
      </c>
      <c r="CG6" s="55">
        <v>20</v>
      </c>
      <c r="CH6" s="55"/>
      <c r="CI6" s="54">
        <v>4130</v>
      </c>
      <c r="CJ6" s="55"/>
      <c r="CK6" s="55">
        <v>35.54</v>
      </c>
      <c r="CL6" s="55"/>
      <c r="CM6" s="55">
        <v>5.07</v>
      </c>
      <c r="CN6" s="55"/>
      <c r="CO6" s="55"/>
      <c r="CP6" s="55"/>
      <c r="CQ6" s="55">
        <v>0.36</v>
      </c>
      <c r="CR6" s="54">
        <v>4152</v>
      </c>
      <c r="CS6" s="55">
        <v>35.119999999999997</v>
      </c>
      <c r="CT6" s="55">
        <v>4.8099999999999996</v>
      </c>
      <c r="CU6" s="55">
        <v>0.35</v>
      </c>
      <c r="CV6" s="55">
        <v>0.77</v>
      </c>
      <c r="CW6" s="73">
        <f t="shared" si="11"/>
        <v>687.11985338790498</v>
      </c>
      <c r="CX6" s="74">
        <f>AP6/(AB6-AI6)</f>
        <v>687.11985338790498</v>
      </c>
      <c r="CY6" s="71">
        <v>500</v>
      </c>
      <c r="CZ6" s="67">
        <f>IF(AND(DATE(YEAR(T6),MONTH(T6),DAY(T6))&gt;=(S6-3),DATE(YEAR(T6),MONTH(T6),DAY(T6))&lt;=(S6+3)),T6,V6)</f>
        <v>45659.951388888891</v>
      </c>
      <c r="DA6" s="74">
        <f>CZ6-U6</f>
        <v>0</v>
      </c>
      <c r="DB6" s="53">
        <f>(((AR6-AQ6)*24)+DD6+AB6+((AV6-AU6)*24))/24</f>
        <v>1.0416666666715173</v>
      </c>
      <c r="DC6" s="53">
        <f>(AT6-AS6)*24</f>
        <v>1.0833333331975155</v>
      </c>
      <c r="DD6" s="53">
        <f>(W6-AR6)*24</f>
        <v>6.9166666666860692</v>
      </c>
      <c r="DE6" s="53">
        <f>AA6</f>
        <v>61.833333333372138</v>
      </c>
      <c r="DF6" s="53">
        <f t="shared" si="12"/>
        <v>6.9166666666860692</v>
      </c>
      <c r="DG6" s="53">
        <f>AB6</f>
        <v>17.583333333372138</v>
      </c>
      <c r="DH6" s="53">
        <f t="shared" si="13"/>
        <v>1.0833333331975155</v>
      </c>
    </row>
    <row r="7" spans="1:112" s="63" customFormat="1" x14ac:dyDescent="0.2">
      <c r="A7" s="65">
        <v>4455</v>
      </c>
      <c r="B7" s="72">
        <f t="shared" si="0"/>
        <v>45658</v>
      </c>
      <c r="C7" s="60" t="str">
        <f t="shared" si="1"/>
        <v>PRT 2025 1 #4455</v>
      </c>
      <c r="D7" s="60" t="str">
        <f t="shared" si="2"/>
        <v>PRATU PTBA #2</v>
      </c>
      <c r="E7" s="61">
        <v>4455</v>
      </c>
      <c r="F7" s="62" t="s">
        <v>98</v>
      </c>
      <c r="G7" s="62" t="str">
        <f>INDEX([1]List!$D$2:$D$55,MATCH(F7,[1]List!$B$2:$B$55,0))</f>
        <v>FOB</v>
      </c>
      <c r="H7" s="62" t="s">
        <v>156</v>
      </c>
      <c r="I7" s="62" t="s">
        <v>157</v>
      </c>
      <c r="J7" s="61">
        <f>IF(F7="","",IF(F7="TIE LRC",COUNTIF($F$2:$F7,"TIE")+COUNTIF($F$2:$F7,"TME")+COUNTIF($F$2:$F7,"TIE LRC")+COUNTIF($F$2:$F7,"TIE MRC"),IF(F7="TIE MRC",COUNTIF($F$2:$F7,"TIE")+COUNTIF($F$2:$F7,"TME")+COUNTIF($F$2:$F7,"TIE LRC")+COUNTIF($F$2:$F7,"TIE MRC"),IF(F7="PLNBB LRC",COUNTIF($F$2:$F7,"PLNBB")+COUNTIF($F$2:$F7,"PLNBB LRC")+COUNTIF($F$2:$F7,"PLNBB MRC"),IF(F7="PLNBB MRC",COUNTIF($F$2:$F7,"PLNBB")+COUNTIF($F$2:$F7,"PLNBB LRC")+COUNTIF($F$2:$F7,"PLNBB MRC"),IF(F7="HE MRC",COUNTIF($F$2:$F7,"HE")+COUNTIF($F$2:$F7,"HE LRC")+COUNTIF($F$2:$F7,"HE MRC"),IF(F7="HE LRC",COUNTIF($F$2:$F7,"HE")+COUNTIF($F$2:$F7,"HE LRC")+COUNTIF($F$2:$F7,"HE MRC"),COUNTIF($F$2:$F7,F7))))))))</f>
        <v>2</v>
      </c>
      <c r="L7" s="63" t="s">
        <v>174</v>
      </c>
      <c r="N7" s="64" t="s">
        <v>320</v>
      </c>
      <c r="O7" s="69" t="s">
        <v>104</v>
      </c>
      <c r="P7" s="65"/>
      <c r="Q7" s="69">
        <v>45657</v>
      </c>
      <c r="R7" s="66"/>
      <c r="S7" s="69">
        <v>45662</v>
      </c>
      <c r="T7" s="67">
        <v>45659.284722222219</v>
      </c>
      <c r="U7" s="67">
        <v>45659.284722222219</v>
      </c>
      <c r="V7" s="67">
        <v>45660.458333333336</v>
      </c>
      <c r="W7" s="67">
        <v>45660.833333333336</v>
      </c>
      <c r="X7" s="67">
        <v>45661.368055555555</v>
      </c>
      <c r="Y7" s="67">
        <v>45661.465277777781</v>
      </c>
      <c r="Z7" s="67">
        <v>45661.503472222219</v>
      </c>
      <c r="AA7" s="53">
        <f t="shared" si="3"/>
        <v>28.166666666802485</v>
      </c>
      <c r="AB7" s="53">
        <f t="shared" si="4"/>
        <v>15.166666666686069</v>
      </c>
      <c r="AC7" s="53">
        <f t="shared" si="5"/>
        <v>2.3333333334303461</v>
      </c>
      <c r="AD7" s="53">
        <v>0</v>
      </c>
      <c r="AE7" s="53">
        <v>3.92</v>
      </c>
      <c r="AF7" s="53">
        <v>0</v>
      </c>
      <c r="AG7" s="53">
        <v>0.5</v>
      </c>
      <c r="AH7" s="53">
        <v>0</v>
      </c>
      <c r="AI7" s="53">
        <f t="shared" si="6"/>
        <v>4.42</v>
      </c>
      <c r="AJ7" s="77">
        <f t="shared" si="7"/>
        <v>4.42</v>
      </c>
      <c r="AK7" s="77"/>
      <c r="AL7" s="77"/>
      <c r="AM7" s="77"/>
      <c r="AN7" s="77"/>
      <c r="AO7" s="68">
        <v>10098.864</v>
      </c>
      <c r="AP7" s="68">
        <v>10098.214</v>
      </c>
      <c r="AQ7" s="67">
        <f t="shared" si="8"/>
        <v>45660.458333333336</v>
      </c>
      <c r="AR7" s="67">
        <v>45660.472222222219</v>
      </c>
      <c r="AS7" s="67">
        <f t="shared" si="9"/>
        <v>45661.368055555555</v>
      </c>
      <c r="AT7" s="67">
        <v>45661.486111111109</v>
      </c>
      <c r="AU7" s="67">
        <f t="shared" si="10"/>
        <v>45661.486111111109</v>
      </c>
      <c r="AV7" s="67">
        <v>45661.5</v>
      </c>
      <c r="AW7" s="54">
        <v>4580</v>
      </c>
      <c r="AX7" s="54">
        <v>6429</v>
      </c>
      <c r="AY7" s="55">
        <v>28.77</v>
      </c>
      <c r="AZ7" s="55">
        <v>12.17</v>
      </c>
      <c r="BA7" s="55">
        <v>7.27</v>
      </c>
      <c r="BB7" s="55">
        <v>8.9700000000000006</v>
      </c>
      <c r="BC7" s="55">
        <v>10.212911305931915</v>
      </c>
      <c r="BD7" s="55">
        <v>39.369999999999997</v>
      </c>
      <c r="BE7" s="55">
        <v>39.49</v>
      </c>
      <c r="BF7" s="55">
        <v>0.41</v>
      </c>
      <c r="BG7" s="55">
        <v>0.65</v>
      </c>
      <c r="BH7" s="55">
        <v>0.58066719799612887</v>
      </c>
      <c r="BI7" s="55">
        <v>58.45</v>
      </c>
      <c r="BJ7" s="55">
        <v>4.29</v>
      </c>
      <c r="BK7" s="55">
        <v>0.92</v>
      </c>
      <c r="BL7" s="55">
        <v>1.17</v>
      </c>
      <c r="BM7" s="55">
        <v>14.69</v>
      </c>
      <c r="BN7" s="56">
        <v>61</v>
      </c>
      <c r="BO7" s="55" t="s">
        <v>97</v>
      </c>
      <c r="BP7" s="55" t="s">
        <v>97</v>
      </c>
      <c r="BQ7" s="56">
        <v>1260</v>
      </c>
      <c r="BR7" s="55">
        <v>57.58</v>
      </c>
      <c r="BS7" s="55">
        <v>25.41</v>
      </c>
      <c r="BT7" s="55">
        <v>5.97</v>
      </c>
      <c r="BU7" s="55">
        <v>3.54</v>
      </c>
      <c r="BV7" s="55">
        <v>2.1</v>
      </c>
      <c r="BW7" s="55">
        <v>0.69</v>
      </c>
      <c r="BX7" s="55">
        <v>0.37</v>
      </c>
      <c r="BY7" s="55">
        <v>0.64</v>
      </c>
      <c r="BZ7" s="55">
        <v>3.4</v>
      </c>
      <c r="CA7" s="55">
        <v>0.08</v>
      </c>
      <c r="CB7" s="55">
        <v>0.24</v>
      </c>
      <c r="CC7" s="100">
        <v>2.1999999999999999E-2</v>
      </c>
      <c r="CD7" s="55">
        <v>99</v>
      </c>
      <c r="CE7" s="55">
        <v>98</v>
      </c>
      <c r="CF7" s="55">
        <v>79</v>
      </c>
      <c r="CG7" s="55">
        <v>20</v>
      </c>
      <c r="CH7" s="55"/>
      <c r="CI7" s="54">
        <v>4903</v>
      </c>
      <c r="CJ7" s="55"/>
      <c r="CK7" s="55">
        <v>29.31</v>
      </c>
      <c r="CL7" s="55">
        <v>14.88</v>
      </c>
      <c r="CM7" s="55">
        <v>3.46</v>
      </c>
      <c r="CN7" s="55">
        <v>4.17</v>
      </c>
      <c r="CO7" s="55">
        <v>39.020000000000003</v>
      </c>
      <c r="CP7" s="55">
        <v>41.93</v>
      </c>
      <c r="CQ7" s="55">
        <v>0.61</v>
      </c>
      <c r="CR7" s="54" t="s">
        <v>319</v>
      </c>
      <c r="CS7" s="55" t="s">
        <v>319</v>
      </c>
      <c r="CT7" s="55" t="s">
        <v>319</v>
      </c>
      <c r="CU7" s="55" t="s">
        <v>319</v>
      </c>
      <c r="CV7" s="55">
        <v>0.74</v>
      </c>
      <c r="CW7" s="73">
        <f t="shared" si="11"/>
        <v>939.66011166083445</v>
      </c>
      <c r="CX7" s="74">
        <f>AP7/(AB7-AI7)</f>
        <v>939.66011166083445</v>
      </c>
      <c r="CY7" s="71">
        <v>500</v>
      </c>
      <c r="CZ7" s="67">
        <f>IF(AND(DATE(YEAR(T7),MONTH(T7),DAY(T7))&gt;=(S7-3),DATE(YEAR(T7),MONTH(T7),DAY(T7))&lt;=(S7+3)),T7,V7)</f>
        <v>45659.284722222219</v>
      </c>
      <c r="DA7" s="74">
        <f>CZ7-U7</f>
        <v>0</v>
      </c>
      <c r="DB7" s="53">
        <f>(((AR7-AQ7)*24)+DD7+AB7+((AV7-AU7)*24))/24</f>
        <v>1.0208333333357587</v>
      </c>
      <c r="DC7" s="53">
        <f>(AT7-AS7)*24</f>
        <v>2.8333333333139308</v>
      </c>
      <c r="DD7" s="53">
        <f>(W7-AR7)*24</f>
        <v>8.6666666668024845</v>
      </c>
      <c r="DE7" s="53">
        <f>AA7</f>
        <v>28.166666666802485</v>
      </c>
      <c r="DF7" s="53">
        <f t="shared" si="12"/>
        <v>8.6666666668024845</v>
      </c>
      <c r="DG7" s="53">
        <f>AB7</f>
        <v>15.166666666686069</v>
      </c>
      <c r="DH7" s="53">
        <f t="shared" si="13"/>
        <v>2.8333333333139308</v>
      </c>
    </row>
    <row r="8" spans="1:112" s="63" customFormat="1" x14ac:dyDescent="0.2">
      <c r="A8" s="65">
        <v>4456</v>
      </c>
      <c r="B8" s="72">
        <f t="shared" si="0"/>
        <v>45658</v>
      </c>
      <c r="C8" s="60" t="str">
        <f t="shared" si="1"/>
        <v>PRT 2025 1 #4456</v>
      </c>
      <c r="D8" s="60" t="str">
        <f t="shared" si="2"/>
        <v>PRATU GEL LRC #2</v>
      </c>
      <c r="E8" s="61">
        <v>4456</v>
      </c>
      <c r="F8" s="62" t="s">
        <v>300</v>
      </c>
      <c r="G8" s="62" t="str">
        <f>INDEX([1]List!$D$2:$D$55,MATCH(F8,[1]List!$B$2:$B$55,0))</f>
        <v>CIF</v>
      </c>
      <c r="H8" s="62" t="s">
        <v>392</v>
      </c>
      <c r="I8" s="62" t="s">
        <v>262</v>
      </c>
      <c r="J8" s="61">
        <f>IF(F8="","",IF(F8="TIE LRC",COUNTIF($F$2:$F8,"TIE")+COUNTIF($F$2:$F8,"TME")+COUNTIF($F$2:$F8,"TIE LRC")+COUNTIF($F$2:$F8,"TIE MRC"),IF(F8="TIE MRC",COUNTIF($F$2:$F8,"TIE")+COUNTIF($F$2:$F8,"TME")+COUNTIF($F$2:$F8,"TIE LRC")+COUNTIF($F$2:$F8,"TIE MRC"),IF(F8="PLNBB LRC",COUNTIF($F$2:$F8,"PLNBB")+COUNTIF($F$2:$F8,"PLNBB LRC")+COUNTIF($F$2:$F8,"PLNBB MRC"),IF(F8="PLNBB MRC",COUNTIF($F$2:$F8,"PLNBB")+COUNTIF($F$2:$F8,"PLNBB LRC")+COUNTIF($F$2:$F8,"PLNBB MRC"),IF(F8="HE MRC",COUNTIF($F$2:$F8,"HE")+COUNTIF($F$2:$F8,"HE LRC")+COUNTIF($F$2:$F8,"HE MRC"),IF(F8="HE LRC",COUNTIF($F$2:$F8,"HE")+COUNTIF($F$2:$F8,"HE LRC")+COUNTIF($F$2:$F8,"HE MRC"),COUNTIF($F$2:$F8,F8))))))))</f>
        <v>2</v>
      </c>
      <c r="K8" s="63" t="s">
        <v>471</v>
      </c>
      <c r="L8" s="63" t="s">
        <v>472</v>
      </c>
      <c r="N8" s="64" t="s">
        <v>318</v>
      </c>
      <c r="O8" s="69" t="s">
        <v>104</v>
      </c>
      <c r="P8" s="65"/>
      <c r="Q8" s="69">
        <v>45650</v>
      </c>
      <c r="R8" s="66"/>
      <c r="S8" s="69">
        <v>45651</v>
      </c>
      <c r="T8" s="67">
        <v>45658.041666666664</v>
      </c>
      <c r="U8" s="67">
        <v>45661.09375</v>
      </c>
      <c r="V8" s="67">
        <v>45661.09375</v>
      </c>
      <c r="W8" s="67">
        <v>45661.385416666664</v>
      </c>
      <c r="X8" s="67">
        <v>45662.399305555555</v>
      </c>
      <c r="Y8" s="67">
        <v>45662.496527777781</v>
      </c>
      <c r="Z8" s="67">
        <v>45662.53125</v>
      </c>
      <c r="AA8" s="53">
        <f t="shared" si="3"/>
        <v>73.250000000058208</v>
      </c>
      <c r="AB8" s="53">
        <f t="shared" si="4"/>
        <v>26.666666666802485</v>
      </c>
      <c r="AC8" s="53">
        <f t="shared" si="5"/>
        <v>2.3333333334303461</v>
      </c>
      <c r="AD8" s="53">
        <v>0.33</v>
      </c>
      <c r="AE8" s="53">
        <v>7.33</v>
      </c>
      <c r="AF8" s="53">
        <v>0</v>
      </c>
      <c r="AG8" s="53">
        <v>0.5</v>
      </c>
      <c r="AH8" s="53">
        <v>0</v>
      </c>
      <c r="AI8" s="53">
        <f t="shared" si="6"/>
        <v>7.83</v>
      </c>
      <c r="AJ8" s="77">
        <f t="shared" si="7"/>
        <v>8.16</v>
      </c>
      <c r="AK8" s="77"/>
      <c r="AL8" s="77"/>
      <c r="AM8" s="77"/>
      <c r="AN8" s="77"/>
      <c r="AO8" s="68">
        <v>10101.24</v>
      </c>
      <c r="AP8" s="68">
        <v>10100.232</v>
      </c>
      <c r="AQ8" s="67">
        <f t="shared" si="8"/>
        <v>45661.09375</v>
      </c>
      <c r="AR8" s="67">
        <v>45661.104166666664</v>
      </c>
      <c r="AS8" s="67">
        <f t="shared" si="9"/>
        <v>45662.399305555555</v>
      </c>
      <c r="AT8" s="67">
        <v>45662.517361111109</v>
      </c>
      <c r="AU8" s="67">
        <f t="shared" si="10"/>
        <v>45662.517361111109</v>
      </c>
      <c r="AV8" s="67">
        <v>45662.527777777781</v>
      </c>
      <c r="AW8" s="54">
        <v>4072</v>
      </c>
      <c r="AX8" s="54">
        <v>6260</v>
      </c>
      <c r="AY8" s="55">
        <v>34.950000000000003</v>
      </c>
      <c r="AZ8" s="55">
        <v>12.39</v>
      </c>
      <c r="BA8" s="55">
        <v>4.68</v>
      </c>
      <c r="BB8" s="55">
        <v>6.3</v>
      </c>
      <c r="BC8" s="55">
        <v>7.1909599360803558</v>
      </c>
      <c r="BD8" s="55">
        <v>43.48</v>
      </c>
      <c r="BE8" s="55">
        <v>37.83</v>
      </c>
      <c r="BF8" s="55">
        <v>0.17</v>
      </c>
      <c r="BG8" s="55">
        <v>0.28000000000000003</v>
      </c>
      <c r="BH8" s="55">
        <v>0.26252710877753682</v>
      </c>
      <c r="BI8" s="55">
        <v>56.75</v>
      </c>
      <c r="BJ8" s="55">
        <v>4.3099999999999996</v>
      </c>
      <c r="BK8" s="55">
        <v>0.92</v>
      </c>
      <c r="BL8" s="55">
        <v>1.1299999999999999</v>
      </c>
      <c r="BM8" s="55">
        <v>19.100000000000001</v>
      </c>
      <c r="BN8" s="56">
        <v>61</v>
      </c>
      <c r="BO8" s="55" t="s">
        <v>97</v>
      </c>
      <c r="BP8" s="55" t="s">
        <v>100</v>
      </c>
      <c r="BQ8" s="56">
        <v>1150</v>
      </c>
      <c r="BR8" s="55">
        <v>39.840000000000003</v>
      </c>
      <c r="BS8" s="55">
        <v>22.88</v>
      </c>
      <c r="BT8" s="55">
        <v>22.93</v>
      </c>
      <c r="BU8" s="55">
        <v>5.92</v>
      </c>
      <c r="BV8" s="55">
        <v>2.08</v>
      </c>
      <c r="BW8" s="55">
        <v>0.51</v>
      </c>
      <c r="BX8" s="55">
        <v>0.35</v>
      </c>
      <c r="BY8" s="55">
        <v>1.3</v>
      </c>
      <c r="BZ8" s="55">
        <v>3.09</v>
      </c>
      <c r="CA8" s="55">
        <v>1.04</v>
      </c>
      <c r="CB8" s="55">
        <v>7.0000000000000007E-2</v>
      </c>
      <c r="CC8" s="100">
        <v>6.5000000000000002E-2</v>
      </c>
      <c r="CD8" s="55">
        <v>99</v>
      </c>
      <c r="CE8" s="55">
        <v>98</v>
      </c>
      <c r="CF8" s="55">
        <v>78</v>
      </c>
      <c r="CG8" s="55">
        <v>21</v>
      </c>
      <c r="CH8" s="55"/>
      <c r="CI8" s="54">
        <v>4138</v>
      </c>
      <c r="CJ8" s="55"/>
      <c r="CK8" s="55">
        <v>34.08</v>
      </c>
      <c r="CL8" s="55"/>
      <c r="CM8" s="55">
        <v>3.42</v>
      </c>
      <c r="CN8" s="55"/>
      <c r="CO8" s="55"/>
      <c r="CP8" s="55"/>
      <c r="CQ8" s="55">
        <v>0.1</v>
      </c>
      <c r="CR8" s="54">
        <v>4024</v>
      </c>
      <c r="CS8" s="55">
        <v>36.85</v>
      </c>
      <c r="CT8" s="55">
        <v>5.25</v>
      </c>
      <c r="CU8" s="55">
        <v>0.27</v>
      </c>
      <c r="CV8" s="55">
        <v>0.46</v>
      </c>
      <c r="CW8" s="73">
        <f t="shared" si="11"/>
        <v>536.20060165955624</v>
      </c>
      <c r="CX8" s="74">
        <f>AP8/(AB8-AI8)</f>
        <v>536.20060165955624</v>
      </c>
      <c r="CY8" s="71">
        <v>500</v>
      </c>
      <c r="CZ8" s="67">
        <f>IF(AND(DATE(YEAR(T8),MONTH(T8),DAY(T8))&gt;=(S8-3),DATE(YEAR(T8),MONTH(T8),DAY(T8))&lt;=(S8+3)),T8,V8)</f>
        <v>45661.09375</v>
      </c>
      <c r="DA8" s="74">
        <f>CZ8-U8</f>
        <v>0</v>
      </c>
      <c r="DB8" s="53">
        <f>(((AR8-AQ8)*24)+DD8+AB8+((AV8-AU8)*24))/24</f>
        <v>1.4131944444525288</v>
      </c>
      <c r="DC8" s="53">
        <f>(AT8-AS8)*24</f>
        <v>2.8333333333139308</v>
      </c>
      <c r="DD8" s="53">
        <f>(W8-AR8)*24</f>
        <v>6.75</v>
      </c>
      <c r="DE8" s="53">
        <f>AA8</f>
        <v>73.250000000058208</v>
      </c>
      <c r="DF8" s="53">
        <f t="shared" si="12"/>
        <v>6.75</v>
      </c>
      <c r="DG8" s="53">
        <f>AB8</f>
        <v>26.666666666802485</v>
      </c>
      <c r="DH8" s="53">
        <f t="shared" si="13"/>
        <v>2.8333333333139308</v>
      </c>
    </row>
    <row r="9" spans="1:112" s="63" customFormat="1" x14ac:dyDescent="0.2">
      <c r="A9" s="65">
        <v>4457</v>
      </c>
      <c r="B9" s="72">
        <f t="shared" si="0"/>
        <v>45658</v>
      </c>
      <c r="C9" s="60" t="str">
        <f t="shared" si="1"/>
        <v>PRT 2025 1 #4457</v>
      </c>
      <c r="D9" s="60" t="str">
        <f t="shared" si="2"/>
        <v>PRATU BGG #1</v>
      </c>
      <c r="E9" s="61">
        <v>4457</v>
      </c>
      <c r="F9" s="62" t="s">
        <v>240</v>
      </c>
      <c r="G9" s="62" t="str">
        <f>INDEX([1]List!$D$2:$D$55,MATCH(F9,[1]List!$B$2:$B$55,0))</f>
        <v>CIF</v>
      </c>
      <c r="H9" s="62" t="s">
        <v>440</v>
      </c>
      <c r="I9" s="62" t="s">
        <v>163</v>
      </c>
      <c r="J9" s="61">
        <f>IF(F9="","",IF(F9="TIE LRC",COUNTIF($F$2:$F9,"TIE")+COUNTIF($F$2:$F9,"TME")+COUNTIF($F$2:$F9,"TIE LRC")+COUNTIF($F$2:$F9,"TIE MRC"),IF(F9="TIE MRC",COUNTIF($F$2:$F9,"TIE")+COUNTIF($F$2:$F9,"TME")+COUNTIF($F$2:$F9,"TIE LRC")+COUNTIF($F$2:$F9,"TIE MRC"),IF(F9="PLNBB LRC",COUNTIF($F$2:$F9,"PLNBB")+COUNTIF($F$2:$F9,"PLNBB LRC")+COUNTIF($F$2:$F9,"PLNBB MRC"),IF(F9="PLNBB MRC",COUNTIF($F$2:$F9,"PLNBB")+COUNTIF($F$2:$F9,"PLNBB LRC")+COUNTIF($F$2:$F9,"PLNBB MRC"),IF(F9="HE MRC",COUNTIF($F$2:$F9,"HE")+COUNTIF($F$2:$F9,"HE LRC")+COUNTIF($F$2:$F9,"HE MRC"),IF(F9="HE LRC",COUNTIF($F$2:$F9,"HE")+COUNTIF($F$2:$F9,"HE LRC")+COUNTIF($F$2:$F9,"HE MRC"),COUNTIF($F$2:$F9,F9))))))))</f>
        <v>1</v>
      </c>
      <c r="K9" s="63" t="s">
        <v>292</v>
      </c>
      <c r="L9" s="63" t="s">
        <v>293</v>
      </c>
      <c r="N9" s="64" t="s">
        <v>320</v>
      </c>
      <c r="O9" s="69" t="s">
        <v>104</v>
      </c>
      <c r="P9" s="65"/>
      <c r="Q9" s="69">
        <v>45645</v>
      </c>
      <c r="R9" s="66"/>
      <c r="S9" s="69">
        <v>45658</v>
      </c>
      <c r="T9" s="67">
        <v>45659.291666666664</v>
      </c>
      <c r="U9" s="67">
        <v>45659.291666666664</v>
      </c>
      <c r="V9" s="67">
        <v>45661.524305555555</v>
      </c>
      <c r="W9" s="67">
        <v>45662.354166666664</v>
      </c>
      <c r="X9" s="67">
        <v>45663.090277777781</v>
      </c>
      <c r="Y9" s="67">
        <v>45663.111111111109</v>
      </c>
      <c r="Z9" s="67">
        <v>45663.145833333336</v>
      </c>
      <c r="AA9" s="53">
        <f t="shared" si="3"/>
        <v>53.583333333372138</v>
      </c>
      <c r="AB9" s="53">
        <f t="shared" si="4"/>
        <v>18.166666666686069</v>
      </c>
      <c r="AC9" s="53">
        <f t="shared" si="5"/>
        <v>0.49999999988358468</v>
      </c>
      <c r="AD9" s="53">
        <v>0</v>
      </c>
      <c r="AE9" s="53">
        <v>5.08</v>
      </c>
      <c r="AF9" s="53">
        <v>1.25</v>
      </c>
      <c r="AG9" s="53">
        <v>0.5</v>
      </c>
      <c r="AH9" s="53">
        <v>0</v>
      </c>
      <c r="AI9" s="53">
        <f t="shared" si="6"/>
        <v>6.83</v>
      </c>
      <c r="AJ9" s="77">
        <f t="shared" si="7"/>
        <v>6.83</v>
      </c>
      <c r="AK9" s="77"/>
      <c r="AL9" s="77"/>
      <c r="AM9" s="77"/>
      <c r="AN9" s="77"/>
      <c r="AO9" s="68">
        <v>8695.4130000000005</v>
      </c>
      <c r="AP9" s="68">
        <v>8694.9060000000009</v>
      </c>
      <c r="AQ9" s="67">
        <f t="shared" si="8"/>
        <v>45661.524305555555</v>
      </c>
      <c r="AR9" s="67">
        <v>45661.534722222219</v>
      </c>
      <c r="AS9" s="67">
        <f t="shared" si="9"/>
        <v>45663.090277777781</v>
      </c>
      <c r="AT9" s="67">
        <v>45663.131944444445</v>
      </c>
      <c r="AU9" s="67">
        <f t="shared" si="10"/>
        <v>45663.131944444445</v>
      </c>
      <c r="AV9" s="67">
        <v>45663.142361111109</v>
      </c>
      <c r="AW9" s="54">
        <v>4530</v>
      </c>
      <c r="AX9" s="54">
        <v>6559</v>
      </c>
      <c r="AY9" s="55">
        <v>30.93</v>
      </c>
      <c r="AZ9" s="55">
        <v>16.510000000000002</v>
      </c>
      <c r="BA9" s="55">
        <v>4.42</v>
      </c>
      <c r="BB9" s="55">
        <v>5.34</v>
      </c>
      <c r="BC9" s="55">
        <v>6.3959755659360402</v>
      </c>
      <c r="BD9" s="55">
        <v>39.94</v>
      </c>
      <c r="BE9" s="55">
        <v>38.21</v>
      </c>
      <c r="BF9" s="55">
        <v>0.2</v>
      </c>
      <c r="BG9" s="55">
        <v>0.31</v>
      </c>
      <c r="BH9" s="55">
        <v>0.2874595759971254</v>
      </c>
      <c r="BI9" s="55">
        <v>56.78</v>
      </c>
      <c r="BJ9" s="55">
        <v>4.25</v>
      </c>
      <c r="BK9" s="55">
        <v>0.91</v>
      </c>
      <c r="BL9" s="55">
        <v>1.1599999999999999</v>
      </c>
      <c r="BM9" s="55">
        <v>15.97</v>
      </c>
      <c r="BN9" s="56">
        <v>59</v>
      </c>
      <c r="BO9" s="55" t="s">
        <v>97</v>
      </c>
      <c r="BP9" s="55" t="s">
        <v>100</v>
      </c>
      <c r="BQ9" s="56">
        <v>1230</v>
      </c>
      <c r="BR9" s="55">
        <v>33.68</v>
      </c>
      <c r="BS9" s="55">
        <v>20.27</v>
      </c>
      <c r="BT9" s="55">
        <v>26.41</v>
      </c>
      <c r="BU9" s="55">
        <v>10.74</v>
      </c>
      <c r="BV9" s="55">
        <v>3.36</v>
      </c>
      <c r="BW9" s="55">
        <v>0.46</v>
      </c>
      <c r="BX9" s="55">
        <v>0.42</v>
      </c>
      <c r="BY9" s="55">
        <v>0.95</v>
      </c>
      <c r="BZ9" s="55">
        <v>2.7</v>
      </c>
      <c r="CA9" s="55">
        <v>0.85</v>
      </c>
      <c r="CB9" s="55">
        <v>0.14000000000000001</v>
      </c>
      <c r="CC9" s="100">
        <v>0.05</v>
      </c>
      <c r="CD9" s="55">
        <v>99</v>
      </c>
      <c r="CE9" s="55">
        <v>98</v>
      </c>
      <c r="CF9" s="55">
        <v>79</v>
      </c>
      <c r="CG9" s="55">
        <v>21</v>
      </c>
      <c r="CH9" s="55"/>
      <c r="CI9" s="54">
        <v>4587</v>
      </c>
      <c r="CJ9" s="55"/>
      <c r="CK9" s="55">
        <v>30.59</v>
      </c>
      <c r="CL9" s="55"/>
      <c r="CM9" s="55">
        <v>3.99</v>
      </c>
      <c r="CN9" s="55"/>
      <c r="CO9" s="55"/>
      <c r="CP9" s="55"/>
      <c r="CQ9" s="55">
        <v>0.18</v>
      </c>
      <c r="CR9" s="54">
        <v>4471</v>
      </c>
      <c r="CS9" s="55">
        <v>32.799999999999997</v>
      </c>
      <c r="CT9" s="55">
        <v>3.83</v>
      </c>
      <c r="CU9" s="55">
        <v>0.22</v>
      </c>
      <c r="CV9" s="55">
        <v>0.37</v>
      </c>
      <c r="CW9" s="73">
        <f t="shared" si="11"/>
        <v>766.97200823156015</v>
      </c>
      <c r="CX9" s="74">
        <f>AP9/(AB9-AI9)</f>
        <v>766.97200823156015</v>
      </c>
      <c r="CY9" s="71">
        <v>500</v>
      </c>
      <c r="CZ9" s="67">
        <f>IF(AND(DATE(YEAR(T9),MONTH(T9),DAY(T9))&gt;=(S9-3),DATE(YEAR(T9),MONTH(T9),DAY(T9))&lt;=(S9+3)),T9,V9)</f>
        <v>45659.291666666664</v>
      </c>
      <c r="DA9" s="74">
        <f>CZ9-U9</f>
        <v>0</v>
      </c>
      <c r="DB9" s="53">
        <f>(((AR9-AQ9)*24)+DD9+AB9+((AV9-AU9)*24))/24</f>
        <v>1.5972222222189885</v>
      </c>
      <c r="DC9" s="53">
        <f>(AT9-AS9)*24</f>
        <v>0.99999999994179234</v>
      </c>
      <c r="DD9" s="53">
        <f>(W9-AR9)*24</f>
        <v>19.666666666686069</v>
      </c>
      <c r="DE9" s="53">
        <f>AA9</f>
        <v>53.583333333372138</v>
      </c>
      <c r="DF9" s="53">
        <f t="shared" si="12"/>
        <v>19.666666666686069</v>
      </c>
      <c r="DG9" s="53">
        <f>AB9</f>
        <v>18.166666666686069</v>
      </c>
      <c r="DH9" s="53">
        <f t="shared" si="13"/>
        <v>0.99999999994179234</v>
      </c>
    </row>
    <row r="10" spans="1:112" s="63" customFormat="1" x14ac:dyDescent="0.2">
      <c r="A10" s="65">
        <v>4458</v>
      </c>
      <c r="B10" s="72">
        <f t="shared" si="0"/>
        <v>45658</v>
      </c>
      <c r="C10" s="60" t="str">
        <f t="shared" si="1"/>
        <v>PRT 2025 1 #4458</v>
      </c>
      <c r="D10" s="60" t="str">
        <f t="shared" si="2"/>
        <v>PRATU GEL LRC #3</v>
      </c>
      <c r="E10" s="61">
        <v>4458</v>
      </c>
      <c r="F10" s="62" t="s">
        <v>300</v>
      </c>
      <c r="G10" s="62" t="str">
        <f>INDEX([1]List!$D$2:$D$55,MATCH(F10,[1]List!$B$2:$B$55,0))</f>
        <v>CIF</v>
      </c>
      <c r="H10" s="62" t="s">
        <v>392</v>
      </c>
      <c r="I10" s="62" t="s">
        <v>262</v>
      </c>
      <c r="J10" s="61">
        <f>IF(F10="","",IF(F10="TIE LRC",COUNTIF($F$2:$F10,"TIE")+COUNTIF($F$2:$F10,"TME")+COUNTIF($F$2:$F10,"TIE LRC")+COUNTIF($F$2:$F10,"TIE MRC"),IF(F10="TIE MRC",COUNTIF($F$2:$F10,"TIE")+COUNTIF($F$2:$F10,"TME")+COUNTIF($F$2:$F10,"TIE LRC")+COUNTIF($F$2:$F10,"TIE MRC"),IF(F10="PLNBB LRC",COUNTIF($F$2:$F10,"PLNBB")+COUNTIF($F$2:$F10,"PLNBB LRC")+COUNTIF($F$2:$F10,"PLNBB MRC"),IF(F10="PLNBB MRC",COUNTIF($F$2:$F10,"PLNBB")+COUNTIF($F$2:$F10,"PLNBB LRC")+COUNTIF($F$2:$F10,"PLNBB MRC"),IF(F10="HE MRC",COUNTIF($F$2:$F10,"HE")+COUNTIF($F$2:$F10,"HE LRC")+COUNTIF($F$2:$F10,"HE MRC"),IF(F10="HE LRC",COUNTIF($F$2:$F10,"HE")+COUNTIF($F$2:$F10,"HE LRC")+COUNTIF($F$2:$F10,"HE MRC"),COUNTIF($F$2:$F10,F10))))))))</f>
        <v>3</v>
      </c>
      <c r="K10" s="63" t="s">
        <v>434</v>
      </c>
      <c r="L10" s="63" t="s">
        <v>435</v>
      </c>
      <c r="N10" s="64" t="s">
        <v>318</v>
      </c>
      <c r="O10" s="69" t="s">
        <v>104</v>
      </c>
      <c r="P10" s="65"/>
      <c r="Q10" s="69">
        <v>45653</v>
      </c>
      <c r="R10" s="66"/>
      <c r="S10" s="69">
        <v>45654</v>
      </c>
      <c r="T10" s="67">
        <v>45659.125</v>
      </c>
      <c r="U10" s="67">
        <v>45662.5625</v>
      </c>
      <c r="V10" s="67">
        <v>45662.5625</v>
      </c>
      <c r="W10" s="67">
        <v>45663.118055555555</v>
      </c>
      <c r="X10" s="67">
        <v>45664.038194444445</v>
      </c>
      <c r="Y10" s="67">
        <v>45664.079861111109</v>
      </c>
      <c r="Z10" s="67">
        <v>45664.114583333336</v>
      </c>
      <c r="AA10" s="53">
        <f t="shared" si="3"/>
        <v>82.5</v>
      </c>
      <c r="AB10" s="53">
        <f t="shared" si="4"/>
        <v>23.083333333313931</v>
      </c>
      <c r="AC10" s="53">
        <f t="shared" si="5"/>
        <v>0.99999999994179234</v>
      </c>
      <c r="AD10" s="53">
        <v>0.17</v>
      </c>
      <c r="AE10" s="53">
        <v>6</v>
      </c>
      <c r="AF10" s="53">
        <v>0</v>
      </c>
      <c r="AG10" s="53">
        <v>0.5</v>
      </c>
      <c r="AH10" s="53">
        <v>0</v>
      </c>
      <c r="AI10" s="53">
        <f t="shared" si="6"/>
        <v>6.5</v>
      </c>
      <c r="AJ10" s="77">
        <f t="shared" si="7"/>
        <v>6.67</v>
      </c>
      <c r="AK10" s="77"/>
      <c r="AL10" s="77"/>
      <c r="AM10" s="77"/>
      <c r="AN10" s="77"/>
      <c r="AO10" s="68">
        <v>10139.636</v>
      </c>
      <c r="AP10" s="68">
        <v>10136.528</v>
      </c>
      <c r="AQ10" s="67">
        <f t="shared" si="8"/>
        <v>45662.5625</v>
      </c>
      <c r="AR10" s="67">
        <v>45662.572916666664</v>
      </c>
      <c r="AS10" s="67">
        <f t="shared" si="9"/>
        <v>45664.038194444445</v>
      </c>
      <c r="AT10" s="67">
        <v>45664.100694444445</v>
      </c>
      <c r="AU10" s="67">
        <f t="shared" si="10"/>
        <v>45664.100694444445</v>
      </c>
      <c r="AV10" s="67">
        <v>45664.111111111109</v>
      </c>
      <c r="AW10" s="54">
        <v>4072</v>
      </c>
      <c r="AX10" s="54">
        <v>6274</v>
      </c>
      <c r="AY10" s="55">
        <v>35.1</v>
      </c>
      <c r="AZ10" s="55">
        <v>16.98</v>
      </c>
      <c r="BA10" s="55">
        <v>4.46</v>
      </c>
      <c r="BB10" s="55">
        <v>5.7</v>
      </c>
      <c r="BC10" s="55">
        <v>6.8658154661527346</v>
      </c>
      <c r="BD10" s="55">
        <v>42.82</v>
      </c>
      <c r="BE10" s="55">
        <v>34.5</v>
      </c>
      <c r="BF10" s="55">
        <v>0.22</v>
      </c>
      <c r="BG10" s="55">
        <v>0.36</v>
      </c>
      <c r="BH10" s="55">
        <v>0.33726812816188878</v>
      </c>
      <c r="BI10" s="55">
        <v>54.6</v>
      </c>
      <c r="BJ10" s="55">
        <v>3.9</v>
      </c>
      <c r="BK10" s="55">
        <v>0.56000000000000005</v>
      </c>
      <c r="BL10" s="55">
        <v>0.72</v>
      </c>
      <c r="BM10" s="55">
        <v>17.98</v>
      </c>
      <c r="BN10" s="56">
        <v>60</v>
      </c>
      <c r="BO10" s="55" t="s">
        <v>97</v>
      </c>
      <c r="BP10" s="55" t="s">
        <v>100</v>
      </c>
      <c r="BQ10" s="56">
        <v>1160</v>
      </c>
      <c r="BR10" s="55">
        <v>47.08</v>
      </c>
      <c r="BS10" s="55">
        <v>15.24</v>
      </c>
      <c r="BT10" s="55">
        <v>23.53</v>
      </c>
      <c r="BU10" s="55">
        <v>5.5</v>
      </c>
      <c r="BV10" s="55">
        <v>2.71</v>
      </c>
      <c r="BW10" s="55">
        <v>0.5</v>
      </c>
      <c r="BX10" s="55">
        <v>0.36</v>
      </c>
      <c r="BY10" s="55">
        <v>1.02</v>
      </c>
      <c r="BZ10" s="55">
        <v>3.19</v>
      </c>
      <c r="CA10" s="55">
        <v>0.81</v>
      </c>
      <c r="CB10" s="55">
        <v>0.06</v>
      </c>
      <c r="CC10" s="100">
        <v>7.1999999999999995E-2</v>
      </c>
      <c r="CD10" s="55">
        <v>99</v>
      </c>
      <c r="CE10" s="55">
        <v>98</v>
      </c>
      <c r="CF10" s="55">
        <v>79</v>
      </c>
      <c r="CG10" s="55">
        <v>21</v>
      </c>
      <c r="CH10" s="55"/>
      <c r="CI10" s="54">
        <v>4143</v>
      </c>
      <c r="CJ10" s="55"/>
      <c r="CK10" s="55">
        <v>34.549999999999997</v>
      </c>
      <c r="CL10" s="55"/>
      <c r="CM10" s="55">
        <v>3.26</v>
      </c>
      <c r="CN10" s="55"/>
      <c r="CO10" s="55"/>
      <c r="CP10" s="55"/>
      <c r="CQ10" s="55">
        <v>0.17</v>
      </c>
      <c r="CR10" s="54">
        <v>4020</v>
      </c>
      <c r="CS10" s="55">
        <v>36.909999999999997</v>
      </c>
      <c r="CT10" s="55">
        <v>5.2</v>
      </c>
      <c r="CU10" s="55">
        <v>0.26</v>
      </c>
      <c r="CV10" s="55">
        <v>0.67</v>
      </c>
      <c r="CW10" s="73">
        <f t="shared" si="11"/>
        <v>611.24791959870515</v>
      </c>
      <c r="CX10" s="74">
        <f>AP10/(AB10-AI10)</f>
        <v>611.24791959870515</v>
      </c>
      <c r="CY10" s="71">
        <v>500</v>
      </c>
      <c r="CZ10" s="67">
        <f>IF(AND(DATE(YEAR(T10),MONTH(T10),DAY(T10))&gt;=(S10-3),DATE(YEAR(T10),MONTH(T10),DAY(T10))&lt;=(S10+3)),T10,V10)</f>
        <v>45662.5625</v>
      </c>
      <c r="DA10" s="74">
        <f>CZ10-U10</f>
        <v>0</v>
      </c>
      <c r="DB10" s="53">
        <f>(((AR10-AQ10)*24)+DD10+AB10+((AV10-AU10)*24))/24</f>
        <v>1.5277777777737356</v>
      </c>
      <c r="DC10" s="53">
        <f>(AT10-AS10)*24</f>
        <v>1.5</v>
      </c>
      <c r="DD10" s="53">
        <f>(W10-AR10)*24</f>
        <v>13.083333333372138</v>
      </c>
      <c r="DE10" s="53">
        <f>AA10</f>
        <v>82.5</v>
      </c>
      <c r="DF10" s="53">
        <f t="shared" si="12"/>
        <v>13.083333333372138</v>
      </c>
      <c r="DG10" s="53">
        <f>AB10</f>
        <v>23.083333333313931</v>
      </c>
      <c r="DH10" s="53">
        <f t="shared" si="13"/>
        <v>1.5</v>
      </c>
    </row>
    <row r="11" spans="1:112" s="63" customFormat="1" x14ac:dyDescent="0.2">
      <c r="A11" s="65">
        <v>4459</v>
      </c>
      <c r="B11" s="72">
        <f t="shared" si="0"/>
        <v>45658</v>
      </c>
      <c r="C11" s="60" t="str">
        <f t="shared" si="1"/>
        <v>PRT 2025 1 #4459</v>
      </c>
      <c r="D11" s="60" t="str">
        <f t="shared" si="2"/>
        <v>PRATU BGG #2</v>
      </c>
      <c r="E11" s="61">
        <v>4459</v>
      </c>
      <c r="F11" s="62" t="s">
        <v>240</v>
      </c>
      <c r="G11" s="62" t="str">
        <f>INDEX([1]List!$D$2:$D$55,MATCH(F11,[1]List!$B$2:$B$55,0))</f>
        <v>CIF</v>
      </c>
      <c r="H11" s="62" t="s">
        <v>440</v>
      </c>
      <c r="I11" s="62" t="s">
        <v>247</v>
      </c>
      <c r="J11" s="61">
        <f>IF(F11="","",IF(F11="TIE LRC",COUNTIF($F$2:$F11,"TIE")+COUNTIF($F$2:$F11,"TME")+COUNTIF($F$2:$F11,"TIE LRC")+COUNTIF($F$2:$F11,"TIE MRC"),IF(F11="TIE MRC",COUNTIF($F$2:$F11,"TIE")+COUNTIF($F$2:$F11,"TME")+COUNTIF($F$2:$F11,"TIE LRC")+COUNTIF($F$2:$F11,"TIE MRC"),IF(F11="PLNBB LRC",COUNTIF($F$2:$F11,"PLNBB")+COUNTIF($F$2:$F11,"PLNBB LRC")+COUNTIF($F$2:$F11,"PLNBB MRC"),IF(F11="PLNBB MRC",COUNTIF($F$2:$F11,"PLNBB")+COUNTIF($F$2:$F11,"PLNBB LRC")+COUNTIF($F$2:$F11,"PLNBB MRC"),IF(F11="HE MRC",COUNTIF($F$2:$F11,"HE")+COUNTIF($F$2:$F11,"HE LRC")+COUNTIF($F$2:$F11,"HE MRC"),IF(F11="HE LRC",COUNTIF($F$2:$F11,"HE")+COUNTIF($F$2:$F11,"HE LRC")+COUNTIF($F$2:$F11,"HE MRC"),COUNTIF($F$2:$F11,F11))))))))</f>
        <v>2</v>
      </c>
      <c r="K11" s="63" t="s">
        <v>246</v>
      </c>
      <c r="L11" s="63" t="s">
        <v>251</v>
      </c>
      <c r="N11" s="64" t="s">
        <v>320</v>
      </c>
      <c r="O11" s="69" t="s">
        <v>394</v>
      </c>
      <c r="P11" s="65"/>
      <c r="Q11" s="69">
        <v>45655</v>
      </c>
      <c r="R11" s="66"/>
      <c r="S11" s="69">
        <v>45659</v>
      </c>
      <c r="T11" s="67">
        <v>45661.076388888891</v>
      </c>
      <c r="U11" s="67">
        <v>45661.076388888891</v>
      </c>
      <c r="V11" s="67">
        <v>45663.184027777781</v>
      </c>
      <c r="W11" s="67">
        <v>45664.055555555555</v>
      </c>
      <c r="X11" s="67">
        <v>45664.517361111109</v>
      </c>
      <c r="Y11" s="67">
        <v>45664.559027777781</v>
      </c>
      <c r="Z11" s="67">
        <v>45664.59375</v>
      </c>
      <c r="AA11" s="53">
        <f t="shared" si="3"/>
        <v>50.583333333372138</v>
      </c>
      <c r="AB11" s="53">
        <f t="shared" si="4"/>
        <v>12.083333333430346</v>
      </c>
      <c r="AC11" s="53">
        <f t="shared" si="5"/>
        <v>1.0000000001164153</v>
      </c>
      <c r="AD11" s="53">
        <v>0</v>
      </c>
      <c r="AE11" s="53">
        <v>1.83</v>
      </c>
      <c r="AF11" s="53">
        <v>2.42</v>
      </c>
      <c r="AG11" s="53">
        <v>0</v>
      </c>
      <c r="AH11" s="53">
        <v>0</v>
      </c>
      <c r="AI11" s="53">
        <f t="shared" si="6"/>
        <v>4.25</v>
      </c>
      <c r="AJ11" s="77">
        <f t="shared" si="7"/>
        <v>4.25</v>
      </c>
      <c r="AK11" s="77"/>
      <c r="AL11" s="77"/>
      <c r="AM11" s="77"/>
      <c r="AN11" s="77"/>
      <c r="AO11" s="68">
        <v>8690.6090000000004</v>
      </c>
      <c r="AP11" s="68">
        <v>8688.7990000000009</v>
      </c>
      <c r="AQ11" s="67">
        <f t="shared" si="8"/>
        <v>45663.184027777781</v>
      </c>
      <c r="AR11" s="67">
        <v>45663.194444444445</v>
      </c>
      <c r="AS11" s="67">
        <f t="shared" si="9"/>
        <v>45664.517361111109</v>
      </c>
      <c r="AT11" s="67">
        <v>45664.579861111109</v>
      </c>
      <c r="AU11" s="67">
        <f t="shared" si="10"/>
        <v>45664.579861111109</v>
      </c>
      <c r="AV11" s="67">
        <v>45664.590277777781</v>
      </c>
      <c r="AW11" s="54">
        <v>4568</v>
      </c>
      <c r="AX11" s="54">
        <v>6613</v>
      </c>
      <c r="AY11" s="55">
        <v>30.92</v>
      </c>
      <c r="AZ11" s="55">
        <v>14.03</v>
      </c>
      <c r="BA11" s="55">
        <v>4.4000000000000004</v>
      </c>
      <c r="BB11" s="55">
        <v>5.47</v>
      </c>
      <c r="BC11" s="55">
        <v>6.3626846574386411</v>
      </c>
      <c r="BD11" s="55">
        <v>42.18</v>
      </c>
      <c r="BE11" s="55">
        <v>38.32</v>
      </c>
      <c r="BF11" s="55">
        <v>0.21</v>
      </c>
      <c r="BG11" s="55">
        <v>0.32</v>
      </c>
      <c r="BH11" s="55">
        <v>0.30243108060951496</v>
      </c>
      <c r="BI11" s="55">
        <v>58.8</v>
      </c>
      <c r="BJ11" s="55">
        <v>4.1399999999999997</v>
      </c>
      <c r="BK11" s="55">
        <v>0.9</v>
      </c>
      <c r="BL11" s="55">
        <v>1.1200000000000001</v>
      </c>
      <c r="BM11" s="55">
        <v>16.399999999999999</v>
      </c>
      <c r="BN11" s="56">
        <v>59</v>
      </c>
      <c r="BO11" s="55" t="s">
        <v>97</v>
      </c>
      <c r="BP11" s="55" t="s">
        <v>100</v>
      </c>
      <c r="BQ11" s="56">
        <v>1240</v>
      </c>
      <c r="BR11" s="55">
        <v>36.700000000000003</v>
      </c>
      <c r="BS11" s="55">
        <v>22.22</v>
      </c>
      <c r="BT11" s="55">
        <v>23.42</v>
      </c>
      <c r="BU11" s="55">
        <v>9.35</v>
      </c>
      <c r="BV11" s="55">
        <v>2.8</v>
      </c>
      <c r="BW11" s="55">
        <v>0.46</v>
      </c>
      <c r="BX11" s="55">
        <v>0.42</v>
      </c>
      <c r="BY11" s="55">
        <v>1.2</v>
      </c>
      <c r="BZ11" s="55">
        <v>2.62</v>
      </c>
      <c r="CA11" s="55">
        <v>0.65</v>
      </c>
      <c r="CB11" s="55">
        <v>0.15</v>
      </c>
      <c r="CC11" s="100">
        <v>4.5999999999999999E-2</v>
      </c>
      <c r="CD11" s="55">
        <v>99</v>
      </c>
      <c r="CE11" s="55">
        <v>98</v>
      </c>
      <c r="CF11" s="55">
        <v>79</v>
      </c>
      <c r="CG11" s="55">
        <v>21</v>
      </c>
      <c r="CH11" s="55"/>
      <c r="CI11" s="54">
        <v>4618</v>
      </c>
      <c r="CJ11" s="55"/>
      <c r="CK11" s="55">
        <v>30.54</v>
      </c>
      <c r="CL11" s="55"/>
      <c r="CM11" s="55">
        <v>3.97</v>
      </c>
      <c r="CN11" s="55"/>
      <c r="CO11" s="55"/>
      <c r="CP11" s="55"/>
      <c r="CQ11" s="55">
        <v>0.18</v>
      </c>
      <c r="CR11" s="54">
        <v>4559</v>
      </c>
      <c r="CS11" s="55">
        <v>31.2</v>
      </c>
      <c r="CT11" s="55">
        <v>4.01</v>
      </c>
      <c r="CU11" s="55">
        <v>0.19</v>
      </c>
      <c r="CV11" s="55">
        <v>0.48</v>
      </c>
      <c r="CW11" s="73">
        <f t="shared" si="11"/>
        <v>1109.2083829649864</v>
      </c>
      <c r="CX11" s="74">
        <f>AP11/(AB11-AI11)</f>
        <v>1109.2083829649864</v>
      </c>
      <c r="CY11" s="71">
        <v>500</v>
      </c>
      <c r="CZ11" s="67">
        <f>IF(AND(DATE(YEAR(T11),MONTH(T11),DAY(T11))&gt;=(S11-3),DATE(YEAR(T11),MONTH(T11),DAY(T11))&lt;=(S11+3)),T11,V11)</f>
        <v>45661.076388888891</v>
      </c>
      <c r="DA11" s="74">
        <f>CZ11-U11</f>
        <v>0</v>
      </c>
      <c r="DB11" s="53">
        <f>(((AR11-AQ11)*24)+DD11+AB11+((AV11-AU11)*24))/24</f>
        <v>1.3854166666715173</v>
      </c>
      <c r="DC11" s="53">
        <f>(AT11-AS11)*24</f>
        <v>1.5</v>
      </c>
      <c r="DD11" s="53">
        <f>(W11-AR11)*24</f>
        <v>20.666666666627862</v>
      </c>
      <c r="DE11" s="53">
        <f>AA11</f>
        <v>50.583333333372138</v>
      </c>
      <c r="DF11" s="53">
        <f t="shared" si="12"/>
        <v>20.666666666627862</v>
      </c>
      <c r="DG11" s="53">
        <f>AB11</f>
        <v>12.083333333430346</v>
      </c>
      <c r="DH11" s="53">
        <f t="shared" si="13"/>
        <v>1.5</v>
      </c>
    </row>
    <row r="12" spans="1:112" s="63" customFormat="1" x14ac:dyDescent="0.2">
      <c r="A12" s="65">
        <v>4460</v>
      </c>
      <c r="B12" s="72">
        <f t="shared" si="0"/>
        <v>45658</v>
      </c>
      <c r="C12" s="60" t="str">
        <f t="shared" si="1"/>
        <v>PRT 2025 1 #4460</v>
      </c>
      <c r="D12" s="60" t="str">
        <f t="shared" si="2"/>
        <v>PRATU MIP #1</v>
      </c>
      <c r="E12" s="61">
        <v>4460</v>
      </c>
      <c r="F12" s="62" t="s">
        <v>298</v>
      </c>
      <c r="G12" s="62" t="str">
        <f>INDEX([1]List!$D$2:$D$55,MATCH(F12,[1]List!$B$2:$B$55,0))</f>
        <v>FOB</v>
      </c>
      <c r="H12" s="62" t="s">
        <v>299</v>
      </c>
      <c r="I12" s="62" t="s">
        <v>163</v>
      </c>
      <c r="J12" s="61">
        <f>IF(F12="","",IF(F12="TIE LRC",COUNTIF($F$2:$F12,"TIE")+COUNTIF($F$2:$F12,"TME")+COUNTIF($F$2:$F12,"TIE LRC")+COUNTIF($F$2:$F12,"TIE MRC"),IF(F12="TIE MRC",COUNTIF($F$2:$F12,"TIE")+COUNTIF($F$2:$F12,"TME")+COUNTIF($F$2:$F12,"TIE LRC")+COUNTIF($F$2:$F12,"TIE MRC"),IF(F12="PLNBB LRC",COUNTIF($F$2:$F12,"PLNBB")+COUNTIF($F$2:$F12,"PLNBB LRC")+COUNTIF($F$2:$F12,"PLNBB MRC"),IF(F12="PLNBB MRC",COUNTIF($F$2:$F12,"PLNBB")+COUNTIF($F$2:$F12,"PLNBB LRC")+COUNTIF($F$2:$F12,"PLNBB MRC"),IF(F12="HE MRC",COUNTIF($F$2:$F12,"HE")+COUNTIF($F$2:$F12,"HE LRC")+COUNTIF($F$2:$F12,"HE MRC"),IF(F12="HE LRC",COUNTIF($F$2:$F12,"HE")+COUNTIF($F$2:$F12,"HE LRC")+COUNTIF($F$2:$F12,"HE MRC"),COUNTIF($F$2:$F12,F12))))))))</f>
        <v>1</v>
      </c>
      <c r="K12" s="63" t="s">
        <v>479</v>
      </c>
      <c r="L12" s="63" t="s">
        <v>417</v>
      </c>
      <c r="N12" s="64" t="s">
        <v>318</v>
      </c>
      <c r="O12" s="69" t="s">
        <v>394</v>
      </c>
      <c r="P12" s="65"/>
      <c r="Q12" s="69">
        <v>45650</v>
      </c>
      <c r="R12" s="66"/>
      <c r="S12" s="69">
        <v>45662</v>
      </c>
      <c r="T12" s="67">
        <v>45659.5625</v>
      </c>
      <c r="U12" s="67">
        <v>45659.5625</v>
      </c>
      <c r="V12" s="67">
        <v>45664.142361111109</v>
      </c>
      <c r="W12" s="67">
        <v>45664.545138888891</v>
      </c>
      <c r="X12" s="67">
        <v>45665.420138888891</v>
      </c>
      <c r="Y12" s="67">
        <v>45665.451388888891</v>
      </c>
      <c r="Z12" s="67">
        <v>45665.486111111109</v>
      </c>
      <c r="AA12" s="53">
        <f t="shared" si="3"/>
        <v>109.91666666662786</v>
      </c>
      <c r="AB12" s="53">
        <f t="shared" si="4"/>
        <v>21.75</v>
      </c>
      <c r="AC12" s="53">
        <f t="shared" si="5"/>
        <v>0.75</v>
      </c>
      <c r="AD12" s="53">
        <v>0</v>
      </c>
      <c r="AE12" s="53">
        <v>5</v>
      </c>
      <c r="AF12" s="53">
        <v>3.83</v>
      </c>
      <c r="AG12" s="53">
        <v>0.5</v>
      </c>
      <c r="AH12" s="53">
        <v>0</v>
      </c>
      <c r="AI12" s="53">
        <f t="shared" si="6"/>
        <v>9.33</v>
      </c>
      <c r="AJ12" s="77">
        <f t="shared" si="7"/>
        <v>9.33</v>
      </c>
      <c r="AK12" s="77"/>
      <c r="AL12" s="77"/>
      <c r="AM12" s="77"/>
      <c r="AN12" s="77"/>
      <c r="AO12" s="68">
        <v>7504</v>
      </c>
      <c r="AP12" s="68">
        <v>7502.26</v>
      </c>
      <c r="AQ12" s="67">
        <f t="shared" si="8"/>
        <v>45664.142361111109</v>
      </c>
      <c r="AR12" s="67">
        <v>45664.152777777781</v>
      </c>
      <c r="AS12" s="67">
        <f t="shared" si="9"/>
        <v>45665.420138888891</v>
      </c>
      <c r="AT12" s="67">
        <v>45665.472222222219</v>
      </c>
      <c r="AU12" s="67">
        <f t="shared" si="10"/>
        <v>45665.472222222219</v>
      </c>
      <c r="AV12" s="67">
        <v>45665.482638888891</v>
      </c>
      <c r="AW12" s="54">
        <v>4170</v>
      </c>
      <c r="AX12" s="54">
        <v>6576</v>
      </c>
      <c r="AY12" s="55">
        <v>36.58</v>
      </c>
      <c r="AZ12" s="55">
        <v>16.71</v>
      </c>
      <c r="BA12" s="55">
        <v>4.32</v>
      </c>
      <c r="BB12" s="55">
        <v>5.68</v>
      </c>
      <c r="BC12" s="55">
        <v>6.819546164005283</v>
      </c>
      <c r="BD12" s="55">
        <v>40.380000000000003</v>
      </c>
      <c r="BE12" s="55">
        <v>37.229999999999997</v>
      </c>
      <c r="BF12" s="55">
        <v>0.24</v>
      </c>
      <c r="BG12" s="55">
        <v>0.41</v>
      </c>
      <c r="BH12" s="55">
        <v>0.3841997838876216</v>
      </c>
      <c r="BI12" s="55">
        <v>56.3</v>
      </c>
      <c r="BJ12" s="55">
        <v>4.32</v>
      </c>
      <c r="BK12" s="55">
        <v>0.88</v>
      </c>
      <c r="BL12" s="55">
        <v>1.1299999999999999</v>
      </c>
      <c r="BM12" s="55">
        <v>15.79</v>
      </c>
      <c r="BN12" s="56">
        <v>70</v>
      </c>
      <c r="BO12" s="55" t="s">
        <v>97</v>
      </c>
      <c r="BP12" s="55" t="s">
        <v>100</v>
      </c>
      <c r="BQ12" s="56">
        <v>1210</v>
      </c>
      <c r="BR12" s="55">
        <v>39.81</v>
      </c>
      <c r="BS12" s="55">
        <v>24.7</v>
      </c>
      <c r="BT12" s="55">
        <v>13.67</v>
      </c>
      <c r="BU12" s="55">
        <v>7.74</v>
      </c>
      <c r="BV12" s="55">
        <v>4.08</v>
      </c>
      <c r="BW12" s="55">
        <v>0.68</v>
      </c>
      <c r="BX12" s="55">
        <v>0.42</v>
      </c>
      <c r="BY12" s="55">
        <v>0.62</v>
      </c>
      <c r="BZ12" s="55">
        <v>7.62</v>
      </c>
      <c r="CA12" s="55">
        <v>0.28000000000000003</v>
      </c>
      <c r="CB12" s="55">
        <v>0.38</v>
      </c>
      <c r="CC12" s="100">
        <v>0.04</v>
      </c>
      <c r="CD12" s="55">
        <v>99</v>
      </c>
      <c r="CE12" s="55">
        <v>98</v>
      </c>
      <c r="CF12" s="55">
        <v>79</v>
      </c>
      <c r="CG12" s="55">
        <v>20</v>
      </c>
      <c r="CH12" s="55"/>
      <c r="CI12" s="54">
        <v>4320</v>
      </c>
      <c r="CJ12" s="55"/>
      <c r="CK12" s="55">
        <v>33.97</v>
      </c>
      <c r="CL12" s="55"/>
      <c r="CM12" s="55">
        <v>3.83</v>
      </c>
      <c r="CN12" s="55"/>
      <c r="CO12" s="55"/>
      <c r="CP12" s="55"/>
      <c r="CQ12" s="55">
        <v>0.35</v>
      </c>
      <c r="CR12" s="54"/>
      <c r="CS12" s="55"/>
      <c r="CT12" s="55"/>
      <c r="CU12" s="55"/>
      <c r="CV12" s="55">
        <v>0.68</v>
      </c>
      <c r="CW12" s="73">
        <f t="shared" si="11"/>
        <v>604.0466988727859</v>
      </c>
      <c r="CX12" s="74">
        <f>AP12/(AB12-AI12)</f>
        <v>604.0466988727859</v>
      </c>
      <c r="CY12" s="71">
        <v>500</v>
      </c>
      <c r="CZ12" s="67">
        <f>IF(AND(DATE(YEAR(T12),MONTH(T12),DAY(T12))&gt;=(S12-3),DATE(YEAR(T12),MONTH(T12),DAY(T12))&lt;=(S12+3)),T12,V12)</f>
        <v>45659.5625</v>
      </c>
      <c r="DA12" s="74">
        <f>CZ12-U12</f>
        <v>0</v>
      </c>
      <c r="DB12" s="53">
        <f>(((AR12-AQ12)*24)+DD12+AB12+((AV12-AU12)*24))/24</f>
        <v>1.3194444444525288</v>
      </c>
      <c r="DC12" s="53">
        <f>(AT12-AS12)*24</f>
        <v>1.2499999998835847</v>
      </c>
      <c r="DD12" s="53">
        <f>(W12-AR12)*24</f>
        <v>9.4166666666278616</v>
      </c>
      <c r="DE12" s="53">
        <f>AA12</f>
        <v>109.91666666662786</v>
      </c>
      <c r="DF12" s="53">
        <f t="shared" si="12"/>
        <v>9.4166666666278616</v>
      </c>
      <c r="DG12" s="53">
        <f>AB12</f>
        <v>21.75</v>
      </c>
      <c r="DH12" s="53">
        <f t="shared" si="13"/>
        <v>1.2499999998835847</v>
      </c>
    </row>
    <row r="13" spans="1:112" s="63" customFormat="1" x14ac:dyDescent="0.2">
      <c r="A13" s="65">
        <v>4461</v>
      </c>
      <c r="B13" s="72">
        <f t="shared" si="0"/>
        <v>45658</v>
      </c>
      <c r="C13" s="60" t="str">
        <f t="shared" si="1"/>
        <v>PRT 2025 1 #4461</v>
      </c>
      <c r="D13" s="60" t="str">
        <f t="shared" si="2"/>
        <v>PRATU PTBA #3</v>
      </c>
      <c r="E13" s="61">
        <v>4461</v>
      </c>
      <c r="F13" s="62" t="s">
        <v>98</v>
      </c>
      <c r="G13" s="62" t="str">
        <f>INDEX([1]List!$D$2:$D$55,MATCH(F13,[1]List!$B$2:$B$55,0))</f>
        <v>FOB</v>
      </c>
      <c r="H13" s="62" t="s">
        <v>156</v>
      </c>
      <c r="I13" s="62" t="s">
        <v>157</v>
      </c>
      <c r="J13" s="61">
        <f>IF(F13="","",IF(F13="TIE LRC",COUNTIF($F$2:$F13,"TIE")+COUNTIF($F$2:$F13,"TME")+COUNTIF($F$2:$F13,"TIE LRC")+COUNTIF($F$2:$F13,"TIE MRC"),IF(F13="TIE MRC",COUNTIF($F$2:$F13,"TIE")+COUNTIF($F$2:$F13,"TME")+COUNTIF($F$2:$F13,"TIE LRC")+COUNTIF($F$2:$F13,"TIE MRC"),IF(F13="PLNBB LRC",COUNTIF($F$2:$F13,"PLNBB")+COUNTIF($F$2:$F13,"PLNBB LRC")+COUNTIF($F$2:$F13,"PLNBB MRC"),IF(F13="PLNBB MRC",COUNTIF($F$2:$F13,"PLNBB")+COUNTIF($F$2:$F13,"PLNBB LRC")+COUNTIF($F$2:$F13,"PLNBB MRC"),IF(F13="HE MRC",COUNTIF($F$2:$F13,"HE")+COUNTIF($F$2:$F13,"HE LRC")+COUNTIF($F$2:$F13,"HE MRC"),IF(F13="HE LRC",COUNTIF($F$2:$F13,"HE")+COUNTIF($F$2:$F13,"HE LRC")+COUNTIF($F$2:$F13,"HE MRC"),COUNTIF($F$2:$F13,F13))))))))</f>
        <v>3</v>
      </c>
      <c r="K13" s="63" t="s">
        <v>422</v>
      </c>
      <c r="L13" s="63" t="s">
        <v>423</v>
      </c>
      <c r="N13" s="64" t="s">
        <v>320</v>
      </c>
      <c r="O13" s="69" t="s">
        <v>104</v>
      </c>
      <c r="P13" s="65"/>
      <c r="Q13" s="69">
        <v>45657</v>
      </c>
      <c r="R13" s="66"/>
      <c r="S13" s="69">
        <v>45663</v>
      </c>
      <c r="T13" s="67">
        <v>45661.229166666664</v>
      </c>
      <c r="U13" s="67">
        <v>45661.229166666664</v>
      </c>
      <c r="V13" s="67">
        <v>45664.614583333336</v>
      </c>
      <c r="W13" s="67">
        <v>45664.666666666664</v>
      </c>
      <c r="X13" s="67">
        <v>45665.555555555555</v>
      </c>
      <c r="Y13" s="67">
        <v>45665.586805555555</v>
      </c>
      <c r="Z13" s="67">
        <v>45665.621527777781</v>
      </c>
      <c r="AA13" s="53">
        <f t="shared" si="3"/>
        <v>81.250000000116415</v>
      </c>
      <c r="AB13" s="53">
        <f t="shared" si="4"/>
        <v>22.083333333372138</v>
      </c>
      <c r="AC13" s="53">
        <f t="shared" si="5"/>
        <v>0.75</v>
      </c>
      <c r="AD13" s="53">
        <v>0.5</v>
      </c>
      <c r="AE13" s="53">
        <v>4.5</v>
      </c>
      <c r="AF13" s="53">
        <v>2.25</v>
      </c>
      <c r="AG13" s="53">
        <v>0</v>
      </c>
      <c r="AH13" s="53">
        <v>0</v>
      </c>
      <c r="AI13" s="53">
        <f t="shared" ref="AI13:AI76" si="14">SUM(AE13:AH13)</f>
        <v>6.75</v>
      </c>
      <c r="AJ13" s="77">
        <f t="shared" ref="AJ13:AJ76" si="15">SUM(AD13:AH13)</f>
        <v>7.25</v>
      </c>
      <c r="AK13" s="77"/>
      <c r="AL13" s="77"/>
      <c r="AM13" s="77"/>
      <c r="AN13" s="77"/>
      <c r="AO13" s="68">
        <v>10043.044</v>
      </c>
      <c r="AP13" s="68">
        <v>10042.519</v>
      </c>
      <c r="AQ13" s="67">
        <f t="shared" si="8"/>
        <v>45664.614583333336</v>
      </c>
      <c r="AR13" s="67">
        <v>45664.625</v>
      </c>
      <c r="AS13" s="67">
        <f t="shared" si="9"/>
        <v>45665.555555555555</v>
      </c>
      <c r="AT13" s="67">
        <v>45665.607638888891</v>
      </c>
      <c r="AU13" s="67">
        <f t="shared" si="10"/>
        <v>45665.607638888891</v>
      </c>
      <c r="AV13" s="67">
        <v>45665.618055555555</v>
      </c>
      <c r="AW13" s="54">
        <v>4641</v>
      </c>
      <c r="AX13" s="54">
        <v>6518</v>
      </c>
      <c r="AY13" s="55">
        <v>28.8</v>
      </c>
      <c r="AZ13" s="55">
        <v>11.25</v>
      </c>
      <c r="BA13" s="55">
        <v>5.41</v>
      </c>
      <c r="BB13" s="55">
        <v>6.74</v>
      </c>
      <c r="BC13" s="55">
        <v>7.5943661971830982</v>
      </c>
      <c r="BD13" s="55">
        <v>41.16</v>
      </c>
      <c r="BE13" s="55">
        <v>40.85</v>
      </c>
      <c r="BF13" s="55">
        <v>0.39</v>
      </c>
      <c r="BG13" s="55">
        <v>0.59</v>
      </c>
      <c r="BH13" s="55">
        <v>0.54084507042253516</v>
      </c>
      <c r="BI13" s="55">
        <v>60.02</v>
      </c>
      <c r="BJ13" s="55">
        <v>4.6100000000000003</v>
      </c>
      <c r="BK13" s="55">
        <v>0.95</v>
      </c>
      <c r="BL13" s="55">
        <v>1.1599999999999999</v>
      </c>
      <c r="BM13" s="55">
        <v>15.96</v>
      </c>
      <c r="BN13" s="56">
        <v>60</v>
      </c>
      <c r="BO13" s="55" t="s">
        <v>97</v>
      </c>
      <c r="BP13" s="55" t="s">
        <v>100</v>
      </c>
      <c r="BQ13" s="56">
        <v>1220</v>
      </c>
      <c r="BR13" s="55">
        <v>47.16</v>
      </c>
      <c r="BS13" s="55">
        <v>27.16</v>
      </c>
      <c r="BT13" s="55">
        <v>9.0399999999999991</v>
      </c>
      <c r="BU13" s="55">
        <v>5.59</v>
      </c>
      <c r="BV13" s="55">
        <v>2.36</v>
      </c>
      <c r="BW13" s="55">
        <v>1.2</v>
      </c>
      <c r="BX13" s="55">
        <v>0.48</v>
      </c>
      <c r="BY13" s="55">
        <v>0.78</v>
      </c>
      <c r="BZ13" s="55">
        <v>5.68</v>
      </c>
      <c r="CA13" s="55">
        <v>0.22</v>
      </c>
      <c r="CB13" s="55">
        <v>0.32</v>
      </c>
      <c r="CC13" s="100">
        <v>2.5000000000000001E-2</v>
      </c>
      <c r="CD13" s="55">
        <v>99</v>
      </c>
      <c r="CE13" s="55">
        <v>98</v>
      </c>
      <c r="CF13" s="55">
        <v>78</v>
      </c>
      <c r="CG13" s="55">
        <v>21</v>
      </c>
      <c r="CH13" s="55"/>
      <c r="CI13" s="54">
        <v>4903</v>
      </c>
      <c r="CJ13" s="55"/>
      <c r="CK13" s="55">
        <v>28.94</v>
      </c>
      <c r="CL13" s="55">
        <v>15.72</v>
      </c>
      <c r="CM13" s="55">
        <v>5.59</v>
      </c>
      <c r="CN13" s="55">
        <v>6.63</v>
      </c>
      <c r="CO13" s="55">
        <v>39.81</v>
      </c>
      <c r="CP13" s="55">
        <v>37.840000000000003</v>
      </c>
      <c r="CQ13" s="55">
        <v>0.52</v>
      </c>
      <c r="CR13" s="54">
        <v>4540</v>
      </c>
      <c r="CS13" s="55">
        <v>30.81</v>
      </c>
      <c r="CT13" s="55">
        <v>5.39</v>
      </c>
      <c r="CU13" s="55">
        <v>0.52</v>
      </c>
      <c r="CV13" s="55">
        <v>0.3</v>
      </c>
      <c r="CW13" s="73">
        <f t="shared" si="11"/>
        <v>654.94689130269035</v>
      </c>
      <c r="CX13" s="74">
        <f>AP13/(AB13-AI13)</f>
        <v>654.94689130269035</v>
      </c>
      <c r="CY13" s="71">
        <v>500</v>
      </c>
      <c r="CZ13" s="67">
        <f>IF(AND(DATE(YEAR(T13),MONTH(T13),DAY(T13))&gt;=(S13-3),DATE(YEAR(T13),MONTH(T13),DAY(T13))&lt;=(S13+3)),T13,V13)</f>
        <v>45661.229166666664</v>
      </c>
      <c r="DA13" s="74">
        <f>CZ13-U13</f>
        <v>0</v>
      </c>
      <c r="DB13" s="53">
        <f>(((AR13-AQ13)*24)+DD13+AB13+((AV13-AU13)*24))/24</f>
        <v>0.98263888888322981</v>
      </c>
      <c r="DC13" s="53">
        <f>(AT13-AS13)*24</f>
        <v>1.2500000000582077</v>
      </c>
      <c r="DD13" s="53">
        <f>(W13-AR13)*24</f>
        <v>0.99999999994179234</v>
      </c>
      <c r="DE13" s="53">
        <f>AA13</f>
        <v>81.250000000116415</v>
      </c>
      <c r="DF13" s="53">
        <f t="shared" si="12"/>
        <v>0.99999999994179234</v>
      </c>
      <c r="DG13" s="53">
        <f>AB13</f>
        <v>22.083333333372138</v>
      </c>
      <c r="DH13" s="53">
        <f t="shared" si="13"/>
        <v>1.2500000000582077</v>
      </c>
    </row>
    <row r="14" spans="1:112" s="63" customFormat="1" x14ac:dyDescent="0.2">
      <c r="A14" s="65">
        <v>4462</v>
      </c>
      <c r="B14" s="72">
        <f t="shared" si="0"/>
        <v>45658</v>
      </c>
      <c r="C14" s="60" t="str">
        <f t="shared" si="1"/>
        <v>PRT 2025 1 #4462</v>
      </c>
      <c r="D14" s="60" t="str">
        <f t="shared" si="2"/>
        <v>PRATU BGG #3</v>
      </c>
      <c r="E14" s="61">
        <v>4462</v>
      </c>
      <c r="F14" s="62" t="s">
        <v>240</v>
      </c>
      <c r="G14" s="62" t="str">
        <f>INDEX([1]List!$D$2:$D$55,MATCH(F14,[1]List!$B$2:$B$55,0))</f>
        <v>CIF</v>
      </c>
      <c r="H14" s="62" t="s">
        <v>440</v>
      </c>
      <c r="I14" s="62" t="s">
        <v>163</v>
      </c>
      <c r="J14" s="61">
        <f>IF(F14="","",IF(F14="TIE LRC",COUNTIF($F$2:$F14,"TIE")+COUNTIF($F$2:$F14,"TME")+COUNTIF($F$2:$F14,"TIE LRC")+COUNTIF($F$2:$F14,"TIE MRC"),IF(F14="TIE MRC",COUNTIF($F$2:$F14,"TIE")+COUNTIF($F$2:$F14,"TME")+COUNTIF($F$2:$F14,"TIE LRC")+COUNTIF($F$2:$F14,"TIE MRC"),IF(F14="PLNBB LRC",COUNTIF($F$2:$F14,"PLNBB")+COUNTIF($F$2:$F14,"PLNBB LRC")+COUNTIF($F$2:$F14,"PLNBB MRC"),IF(F14="PLNBB MRC",COUNTIF($F$2:$F14,"PLNBB")+COUNTIF($F$2:$F14,"PLNBB LRC")+COUNTIF($F$2:$F14,"PLNBB MRC"),IF(F14="HE MRC",COUNTIF($F$2:$F14,"HE")+COUNTIF($F$2:$F14,"HE LRC")+COUNTIF($F$2:$F14,"HE MRC"),IF(F14="HE LRC",COUNTIF($F$2:$F14,"HE")+COUNTIF($F$2:$F14,"HE LRC")+COUNTIF($F$2:$F14,"HE MRC"),COUNTIF($F$2:$F14,F14))))))))</f>
        <v>3</v>
      </c>
      <c r="K14" s="63" t="s">
        <v>420</v>
      </c>
      <c r="L14" s="63" t="s">
        <v>303</v>
      </c>
      <c r="N14" s="64" t="s">
        <v>320</v>
      </c>
      <c r="O14" s="69" t="s">
        <v>104</v>
      </c>
      <c r="P14" s="65"/>
      <c r="Q14" s="69">
        <v>45651</v>
      </c>
      <c r="R14" s="66"/>
      <c r="S14" s="69">
        <v>45660</v>
      </c>
      <c r="T14" s="67">
        <v>45661.708333333336</v>
      </c>
      <c r="U14" s="67">
        <v>45661.708333333336</v>
      </c>
      <c r="V14" s="67">
        <v>45665.635416666664</v>
      </c>
      <c r="W14" s="67">
        <v>45665.854166666664</v>
      </c>
      <c r="X14" s="67">
        <v>45666.666666666664</v>
      </c>
      <c r="Y14" s="67">
        <v>45666.697916666664</v>
      </c>
      <c r="Z14" s="67">
        <v>45666.732638888891</v>
      </c>
      <c r="AA14" s="53">
        <f t="shared" si="3"/>
        <v>94.249999999883585</v>
      </c>
      <c r="AB14" s="53">
        <f t="shared" si="4"/>
        <v>20.25</v>
      </c>
      <c r="AC14" s="53">
        <f t="shared" si="5"/>
        <v>0.75</v>
      </c>
      <c r="AD14" s="53">
        <v>0.75</v>
      </c>
      <c r="AE14" s="53">
        <v>4.92</v>
      </c>
      <c r="AF14" s="53">
        <v>0</v>
      </c>
      <c r="AG14" s="53">
        <v>0.5</v>
      </c>
      <c r="AH14" s="53">
        <v>0</v>
      </c>
      <c r="AI14" s="53">
        <f t="shared" si="14"/>
        <v>5.42</v>
      </c>
      <c r="AJ14" s="77">
        <f t="shared" si="15"/>
        <v>6.17</v>
      </c>
      <c r="AK14" s="77"/>
      <c r="AL14" s="77"/>
      <c r="AM14" s="77"/>
      <c r="AN14" s="77"/>
      <c r="AO14" s="68">
        <v>8697.4330000000009</v>
      </c>
      <c r="AP14" s="68">
        <v>8696.3960000000006</v>
      </c>
      <c r="AQ14" s="67">
        <f t="shared" si="8"/>
        <v>45665.635416666664</v>
      </c>
      <c r="AR14" s="67">
        <v>45665.645833333336</v>
      </c>
      <c r="AS14" s="67">
        <f t="shared" si="9"/>
        <v>45666.666666666664</v>
      </c>
      <c r="AT14" s="67">
        <v>45666.71875</v>
      </c>
      <c r="AU14" s="67">
        <f t="shared" si="10"/>
        <v>45666.71875</v>
      </c>
      <c r="AV14" s="67">
        <v>45666.729166666664</v>
      </c>
      <c r="AW14" s="54">
        <v>4576</v>
      </c>
      <c r="AX14" s="54">
        <v>6624</v>
      </c>
      <c r="AY14" s="55">
        <v>30.91</v>
      </c>
      <c r="AZ14" s="55">
        <v>14.73</v>
      </c>
      <c r="BA14" s="55">
        <v>4.0999999999999996</v>
      </c>
      <c r="BB14" s="55">
        <v>5.0599999999999996</v>
      </c>
      <c r="BC14" s="55">
        <v>5.9340917086900431</v>
      </c>
      <c r="BD14" s="55">
        <v>41.94</v>
      </c>
      <c r="BE14" s="55">
        <v>38.270000000000003</v>
      </c>
      <c r="BF14" s="55">
        <v>0.19</v>
      </c>
      <c r="BG14" s="55">
        <v>0.28999999999999998</v>
      </c>
      <c r="BH14" s="55">
        <v>0.26973144130409288</v>
      </c>
      <c r="BI14" s="55">
        <v>58.75</v>
      </c>
      <c r="BJ14" s="55">
        <v>4.34</v>
      </c>
      <c r="BK14" s="55">
        <v>0.94</v>
      </c>
      <c r="BL14" s="55">
        <v>1.17</v>
      </c>
      <c r="BM14" s="55">
        <v>15.95</v>
      </c>
      <c r="BN14" s="56">
        <v>59</v>
      </c>
      <c r="BO14" s="55" t="s">
        <v>97</v>
      </c>
      <c r="BP14" s="55" t="s">
        <v>100</v>
      </c>
      <c r="BQ14" s="56">
        <v>1230</v>
      </c>
      <c r="BR14" s="55">
        <v>35.08</v>
      </c>
      <c r="BS14" s="55">
        <v>20.58</v>
      </c>
      <c r="BT14" s="55">
        <v>24.02</v>
      </c>
      <c r="BU14" s="55">
        <v>10.220000000000001</v>
      </c>
      <c r="BV14" s="55">
        <v>3.3</v>
      </c>
      <c r="BW14" s="55">
        <v>0.54</v>
      </c>
      <c r="BX14" s="55">
        <v>0.44</v>
      </c>
      <c r="BY14" s="55">
        <v>0.72</v>
      </c>
      <c r="BZ14" s="55">
        <v>4.16</v>
      </c>
      <c r="CA14" s="55">
        <v>0.78</v>
      </c>
      <c r="CB14" s="55">
        <v>0.16</v>
      </c>
      <c r="CC14" s="100">
        <v>4.7E-2</v>
      </c>
      <c r="CD14" s="55">
        <v>99</v>
      </c>
      <c r="CE14" s="55">
        <v>98</v>
      </c>
      <c r="CF14" s="55">
        <v>79</v>
      </c>
      <c r="CG14" s="55">
        <v>21</v>
      </c>
      <c r="CH14" s="55"/>
      <c r="CI14" s="54">
        <v>4626</v>
      </c>
      <c r="CJ14" s="55"/>
      <c r="CK14" s="55">
        <v>30.45</v>
      </c>
      <c r="CL14" s="55"/>
      <c r="CM14" s="55">
        <v>3.58</v>
      </c>
      <c r="CN14" s="55"/>
      <c r="CO14" s="55"/>
      <c r="CP14" s="55"/>
      <c r="CQ14" s="55">
        <v>0.16</v>
      </c>
      <c r="CR14" s="54">
        <v>4550</v>
      </c>
      <c r="CS14" s="55">
        <v>31.4</v>
      </c>
      <c r="CT14" s="55">
        <v>3.62</v>
      </c>
      <c r="CU14" s="55">
        <v>0.18</v>
      </c>
      <c r="CV14" s="55">
        <v>0.33</v>
      </c>
      <c r="CW14" s="73">
        <f t="shared" si="11"/>
        <v>586.40566419420099</v>
      </c>
      <c r="CX14" s="74">
        <f>AP14/(AB14-AI14)</f>
        <v>586.40566419420099</v>
      </c>
      <c r="CY14" s="71">
        <v>500</v>
      </c>
      <c r="CZ14" s="67">
        <f>IF(AND(DATE(YEAR(T14),MONTH(T14),DAY(T14))&gt;=(S14-3),DATE(YEAR(T14),MONTH(T14),DAY(T14))&lt;=(S14+3)),T14,V14)</f>
        <v>45661.708333333336</v>
      </c>
      <c r="DA14" s="74">
        <f>CZ14-U14</f>
        <v>0</v>
      </c>
      <c r="DB14" s="53">
        <f>(((AR14-AQ14)*24)+DD14+AB14+((AV14-AU14)*24))/24</f>
        <v>1.0729166666642413</v>
      </c>
      <c r="DC14" s="53">
        <f>(AT14-AS14)*24</f>
        <v>1.2500000000582077</v>
      </c>
      <c r="DD14" s="53">
        <f>(W14-AR14)*24</f>
        <v>4.9999999998835847</v>
      </c>
      <c r="DE14" s="53">
        <f>AA14</f>
        <v>94.249999999883585</v>
      </c>
      <c r="DF14" s="53">
        <f t="shared" si="12"/>
        <v>4.9999999998835847</v>
      </c>
      <c r="DG14" s="53">
        <f>AB14</f>
        <v>20.25</v>
      </c>
      <c r="DH14" s="53">
        <f t="shared" si="13"/>
        <v>1.2500000000582077</v>
      </c>
    </row>
    <row r="15" spans="1:112" s="63" customFormat="1" x14ac:dyDescent="0.2">
      <c r="A15" s="65">
        <v>4463</v>
      </c>
      <c r="B15" s="72">
        <f t="shared" si="0"/>
        <v>45658</v>
      </c>
      <c r="C15" s="60" t="str">
        <f t="shared" si="1"/>
        <v>PRT 2025 1 #4463</v>
      </c>
      <c r="D15" s="60" t="str">
        <f t="shared" si="2"/>
        <v>PRATU SPE #1</v>
      </c>
      <c r="E15" s="61">
        <v>4463</v>
      </c>
      <c r="F15" s="62" t="s">
        <v>326</v>
      </c>
      <c r="G15" s="62" t="str">
        <f>INDEX([1]List!$D$2:$D$55,MATCH(F15,[1]List!$B$2:$B$55,0))</f>
        <v>CIF</v>
      </c>
      <c r="H15" s="62" t="s">
        <v>436</v>
      </c>
      <c r="I15" s="62" t="s">
        <v>366</v>
      </c>
      <c r="J15" s="61">
        <f>IF(F15="","",IF(F15="TIE LRC",COUNTIF($F$2:$F15,"TIE")+COUNTIF($F$2:$F15,"TME")+COUNTIF($F$2:$F15,"TIE LRC")+COUNTIF($F$2:$F15,"TIE MRC"),IF(F15="TIE MRC",COUNTIF($F$2:$F15,"TIE")+COUNTIF($F$2:$F15,"TME")+COUNTIF($F$2:$F15,"TIE LRC")+COUNTIF($F$2:$F15,"TIE MRC"),IF(F15="PLNBB LRC",COUNTIF($F$2:$F15,"PLNBB")+COUNTIF($F$2:$F15,"PLNBB LRC")+COUNTIF($F$2:$F15,"PLNBB MRC"),IF(F15="PLNBB MRC",COUNTIF($F$2:$F15,"PLNBB")+COUNTIF($F$2:$F15,"PLNBB LRC")+COUNTIF($F$2:$F15,"PLNBB MRC"),IF(F15="HE MRC",COUNTIF($F$2:$F15,"HE")+COUNTIF($F$2:$F15,"HE LRC")+COUNTIF($F$2:$F15,"HE MRC"),IF(F15="HE LRC",COUNTIF($F$2:$F15,"HE")+COUNTIF($F$2:$F15,"HE LRC")+COUNTIF($F$2:$F15,"HE MRC"),COUNTIF($F$2:$F15,F15))))))))</f>
        <v>1</v>
      </c>
      <c r="K15" s="63" t="s">
        <v>352</v>
      </c>
      <c r="L15" s="63" t="s">
        <v>450</v>
      </c>
      <c r="N15" s="64" t="s">
        <v>318</v>
      </c>
      <c r="O15" s="69" t="s">
        <v>473</v>
      </c>
      <c r="P15" s="65"/>
      <c r="Q15" s="69">
        <v>45653</v>
      </c>
      <c r="R15" s="66"/>
      <c r="S15" s="69">
        <v>45653</v>
      </c>
      <c r="T15" s="67">
        <v>45660.875</v>
      </c>
      <c r="U15" s="67">
        <v>45665.5</v>
      </c>
      <c r="V15" s="67">
        <v>45665.5</v>
      </c>
      <c r="W15" s="67">
        <v>45665.590277777781</v>
      </c>
      <c r="X15" s="67">
        <v>45666.947916666664</v>
      </c>
      <c r="Y15" s="67">
        <v>45666.996527777781</v>
      </c>
      <c r="Z15" s="67">
        <v>45667.03125</v>
      </c>
      <c r="AA15" s="53">
        <f t="shared" si="3"/>
        <v>111</v>
      </c>
      <c r="AB15" s="53">
        <f t="shared" si="4"/>
        <v>33.75</v>
      </c>
      <c r="AC15" s="53">
        <f t="shared" si="5"/>
        <v>1.1666666668024845</v>
      </c>
      <c r="AD15" s="53">
        <v>0.17</v>
      </c>
      <c r="AE15" s="53">
        <v>9.17</v>
      </c>
      <c r="AF15" s="53">
        <v>3</v>
      </c>
      <c r="AG15" s="53">
        <v>0.5</v>
      </c>
      <c r="AH15" s="53">
        <v>0</v>
      </c>
      <c r="AI15" s="53">
        <f t="shared" si="14"/>
        <v>12.67</v>
      </c>
      <c r="AJ15" s="77">
        <f t="shared" si="15"/>
        <v>12.84</v>
      </c>
      <c r="AK15" s="77"/>
      <c r="AL15" s="77"/>
      <c r="AM15" s="77"/>
      <c r="AN15" s="77"/>
      <c r="AO15" s="68">
        <v>8740.6630000000005</v>
      </c>
      <c r="AP15" s="68">
        <v>8734.8619999999992</v>
      </c>
      <c r="AQ15" s="67">
        <f t="shared" si="8"/>
        <v>45665.5</v>
      </c>
      <c r="AR15" s="67">
        <v>45665.510416666664</v>
      </c>
      <c r="AS15" s="67">
        <f t="shared" si="9"/>
        <v>45666.947916666664</v>
      </c>
      <c r="AT15" s="67">
        <v>45667.017361111109</v>
      </c>
      <c r="AU15" s="67">
        <f t="shared" si="10"/>
        <v>45667.017361111109</v>
      </c>
      <c r="AV15" s="67">
        <v>45667.027777777781</v>
      </c>
      <c r="AW15" s="54">
        <v>4121</v>
      </c>
      <c r="AX15" s="54">
        <v>6338</v>
      </c>
      <c r="AY15" s="55">
        <v>34.979999999999997</v>
      </c>
      <c r="AZ15" s="55">
        <v>19.5</v>
      </c>
      <c r="BA15" s="55">
        <v>4.9400000000000004</v>
      </c>
      <c r="BB15" s="55">
        <v>6.11</v>
      </c>
      <c r="BC15" s="55">
        <v>7.5900621118012426</v>
      </c>
      <c r="BD15" s="55">
        <v>40.159999999999997</v>
      </c>
      <c r="BE15" s="55">
        <v>34.229999999999997</v>
      </c>
      <c r="BF15" s="55">
        <v>0.23</v>
      </c>
      <c r="BG15" s="55">
        <v>0.39</v>
      </c>
      <c r="BH15" s="55">
        <v>0.3602484472049689</v>
      </c>
      <c r="BI15" s="55">
        <v>53.65</v>
      </c>
      <c r="BJ15" s="55">
        <v>3.88</v>
      </c>
      <c r="BK15" s="55">
        <v>0.65</v>
      </c>
      <c r="BL15" s="55">
        <v>0.87</v>
      </c>
      <c r="BM15" s="55">
        <v>15.92</v>
      </c>
      <c r="BN15" s="56">
        <v>61</v>
      </c>
      <c r="BO15" s="55" t="s">
        <v>97</v>
      </c>
      <c r="BP15" s="55" t="s">
        <v>100</v>
      </c>
      <c r="BQ15" s="56">
        <v>1160</v>
      </c>
      <c r="BR15" s="55">
        <v>41.76</v>
      </c>
      <c r="BS15" s="55">
        <v>13.17</v>
      </c>
      <c r="BT15" s="55">
        <v>21.89</v>
      </c>
      <c r="BU15" s="55">
        <v>11.18</v>
      </c>
      <c r="BV15" s="55">
        <v>5.64</v>
      </c>
      <c r="BW15" s="55">
        <v>0.66</v>
      </c>
      <c r="BX15" s="55">
        <v>0.4</v>
      </c>
      <c r="BY15" s="55">
        <v>0.39</v>
      </c>
      <c r="BZ15" s="55">
        <v>3.6</v>
      </c>
      <c r="CA15" s="55">
        <v>1.27</v>
      </c>
      <c r="CB15" s="55">
        <v>0.05</v>
      </c>
      <c r="CC15" s="100">
        <v>0.05</v>
      </c>
      <c r="CD15" s="55">
        <v>99</v>
      </c>
      <c r="CE15" s="55">
        <v>98</v>
      </c>
      <c r="CF15" s="55">
        <v>78</v>
      </c>
      <c r="CG15" s="55">
        <v>21</v>
      </c>
      <c r="CH15" s="55"/>
      <c r="CI15" s="54">
        <v>4266</v>
      </c>
      <c r="CJ15" s="55"/>
      <c r="CK15" s="55">
        <v>34.31</v>
      </c>
      <c r="CL15" s="55"/>
      <c r="CM15" s="55">
        <v>4.63</v>
      </c>
      <c r="CN15" s="55"/>
      <c r="CO15" s="55"/>
      <c r="CP15" s="55"/>
      <c r="CQ15" s="55">
        <v>0.16</v>
      </c>
      <c r="CR15" s="54">
        <v>4190</v>
      </c>
      <c r="CS15" s="55">
        <v>35.5</v>
      </c>
      <c r="CT15" s="55">
        <v>4.08</v>
      </c>
      <c r="CU15" s="55">
        <v>0.28999999999999998</v>
      </c>
      <c r="CV15" s="55">
        <v>0.49</v>
      </c>
      <c r="CW15" s="73">
        <f t="shared" si="11"/>
        <v>414.36726755218217</v>
      </c>
      <c r="CX15" s="74">
        <f>AP15/(AB15-AI15)</f>
        <v>414.36726755218217</v>
      </c>
      <c r="CY15" s="71">
        <v>500</v>
      </c>
      <c r="CZ15" s="67">
        <f>IF(AND(DATE(YEAR(T15),MONTH(T15),DAY(T15))&gt;=(S15-3),DATE(YEAR(T15),MONTH(T15),DAY(T15))&lt;=(S15+3)),T15,V15)</f>
        <v>45665.5</v>
      </c>
      <c r="DA15" s="74">
        <f>CZ15-U15</f>
        <v>0</v>
      </c>
      <c r="DB15" s="53">
        <f>(((AR15-AQ15)*24)+DD15+AB15+((AV15-AU15)*24))/24</f>
        <v>1.5069444444525288</v>
      </c>
      <c r="DC15" s="53">
        <f>(AT15-AS15)*24</f>
        <v>1.6666666666860692</v>
      </c>
      <c r="DD15" s="53">
        <f>(W15-AR15)*24</f>
        <v>1.9166666668024845</v>
      </c>
      <c r="DE15" s="53">
        <f>AA15</f>
        <v>111</v>
      </c>
      <c r="DF15" s="53">
        <f t="shared" si="12"/>
        <v>1.9166666668024845</v>
      </c>
      <c r="DG15" s="53">
        <f>AB15</f>
        <v>33.75</v>
      </c>
      <c r="DH15" s="53">
        <f t="shared" si="13"/>
        <v>1.6666666666860692</v>
      </c>
    </row>
    <row r="16" spans="1:112" s="63" customFormat="1" x14ac:dyDescent="0.2">
      <c r="A16" s="65">
        <v>4464</v>
      </c>
      <c r="B16" s="72">
        <f t="shared" si="0"/>
        <v>45658</v>
      </c>
      <c r="C16" s="60" t="str">
        <f t="shared" si="1"/>
        <v>PRT 2025 1 #4464</v>
      </c>
      <c r="D16" s="60" t="str">
        <f t="shared" si="2"/>
        <v>PRATU BGG #4</v>
      </c>
      <c r="E16" s="61">
        <v>4464</v>
      </c>
      <c r="F16" s="62" t="s">
        <v>240</v>
      </c>
      <c r="G16" s="62" t="str">
        <f>INDEX([1]List!$D$2:$D$55,MATCH(F16,[1]List!$B$2:$B$55,0))</f>
        <v>CIF</v>
      </c>
      <c r="H16" s="62" t="s">
        <v>440</v>
      </c>
      <c r="I16" s="62" t="s">
        <v>163</v>
      </c>
      <c r="J16" s="61">
        <f>IF(F16="","",IF(F16="TIE LRC",COUNTIF($F$2:$F16,"TIE")+COUNTIF($F$2:$F16,"TME")+COUNTIF($F$2:$F16,"TIE LRC")+COUNTIF($F$2:$F16,"TIE MRC"),IF(F16="TIE MRC",COUNTIF($F$2:$F16,"TIE")+COUNTIF($F$2:$F16,"TME")+COUNTIF($F$2:$F16,"TIE LRC")+COUNTIF($F$2:$F16,"TIE MRC"),IF(F16="PLNBB LRC",COUNTIF($F$2:$F16,"PLNBB")+COUNTIF($F$2:$F16,"PLNBB LRC")+COUNTIF($F$2:$F16,"PLNBB MRC"),IF(F16="PLNBB MRC",COUNTIF($F$2:$F16,"PLNBB")+COUNTIF($F$2:$F16,"PLNBB LRC")+COUNTIF($F$2:$F16,"PLNBB MRC"),IF(F16="HE MRC",COUNTIF($F$2:$F16,"HE")+COUNTIF($F$2:$F16,"HE LRC")+COUNTIF($F$2:$F16,"HE MRC"),IF(F16="HE LRC",COUNTIF($F$2:$F16,"HE")+COUNTIF($F$2:$F16,"HE LRC")+COUNTIF($F$2:$F16,"HE MRC"),COUNTIF($F$2:$F16,F16))))))))</f>
        <v>4</v>
      </c>
      <c r="K16" s="63" t="s">
        <v>432</v>
      </c>
      <c r="L16" s="63" t="s">
        <v>433</v>
      </c>
      <c r="N16" s="64" t="s">
        <v>320</v>
      </c>
      <c r="O16" s="69" t="s">
        <v>104</v>
      </c>
      <c r="P16" s="65"/>
      <c r="Q16" s="69">
        <v>45652</v>
      </c>
      <c r="R16" s="66"/>
      <c r="S16" s="69">
        <v>45683</v>
      </c>
      <c r="T16" s="67">
        <v>45662.0625</v>
      </c>
      <c r="U16" s="67">
        <v>45666.746527777781</v>
      </c>
      <c r="V16" s="67">
        <v>45666.746527777781</v>
      </c>
      <c r="W16" s="67">
        <v>45666.767361111109</v>
      </c>
      <c r="X16" s="67">
        <v>45667.395833333336</v>
      </c>
      <c r="Y16" s="67">
        <v>45667.420138888891</v>
      </c>
      <c r="Z16" s="67">
        <v>45667.454861111109</v>
      </c>
      <c r="AA16" s="53">
        <f t="shared" si="3"/>
        <v>112.41666666674428</v>
      </c>
      <c r="AB16" s="53">
        <f t="shared" si="4"/>
        <v>15.666666666744277</v>
      </c>
      <c r="AC16" s="53">
        <f t="shared" si="5"/>
        <v>0.58333333331393078</v>
      </c>
      <c r="AD16" s="53">
        <v>0.83</v>
      </c>
      <c r="AE16" s="53">
        <v>3.08</v>
      </c>
      <c r="AF16" s="53">
        <v>0</v>
      </c>
      <c r="AG16" s="53">
        <v>0</v>
      </c>
      <c r="AH16" s="53">
        <v>0</v>
      </c>
      <c r="AI16" s="53">
        <f t="shared" si="14"/>
        <v>3.08</v>
      </c>
      <c r="AJ16" s="77">
        <f t="shared" si="15"/>
        <v>3.91</v>
      </c>
      <c r="AK16" s="77"/>
      <c r="AL16" s="77"/>
      <c r="AM16" s="77"/>
      <c r="AN16" s="77"/>
      <c r="AO16" s="68">
        <v>8698.2540000000008</v>
      </c>
      <c r="AP16" s="68">
        <v>8696.9539999999997</v>
      </c>
      <c r="AQ16" s="67">
        <f t="shared" si="8"/>
        <v>45666.746527777781</v>
      </c>
      <c r="AR16" s="67">
        <v>45666.756944444445</v>
      </c>
      <c r="AS16" s="67">
        <f t="shared" si="9"/>
        <v>45667.395833333336</v>
      </c>
      <c r="AT16" s="67">
        <v>45667.440972222219</v>
      </c>
      <c r="AU16" s="67">
        <f t="shared" si="10"/>
        <v>45667.440972222219</v>
      </c>
      <c r="AV16" s="67">
        <v>45667.451388888891</v>
      </c>
      <c r="AW16" s="54">
        <v>4565</v>
      </c>
      <c r="AX16" s="54">
        <v>6611</v>
      </c>
      <c r="AY16" s="55">
        <v>30.94</v>
      </c>
      <c r="AZ16" s="55">
        <v>15.44</v>
      </c>
      <c r="BA16" s="55">
        <v>4.4400000000000004</v>
      </c>
      <c r="BB16" s="55">
        <v>5.44</v>
      </c>
      <c r="BC16" s="55">
        <v>6.4333017975402083</v>
      </c>
      <c r="BD16" s="55">
        <v>41.91</v>
      </c>
      <c r="BE16" s="55">
        <v>37.21</v>
      </c>
      <c r="BF16" s="55">
        <v>0.2</v>
      </c>
      <c r="BG16" s="55">
        <v>0.3</v>
      </c>
      <c r="BH16" s="55">
        <v>0.28382213812677387</v>
      </c>
      <c r="BI16" s="55">
        <v>57.95</v>
      </c>
      <c r="BJ16" s="55">
        <v>4.21</v>
      </c>
      <c r="BK16" s="55">
        <v>0.94</v>
      </c>
      <c r="BL16" s="55">
        <v>1.19</v>
      </c>
      <c r="BM16" s="55">
        <v>15.78</v>
      </c>
      <c r="BN16" s="56">
        <v>59</v>
      </c>
      <c r="BO16" s="55" t="s">
        <v>97</v>
      </c>
      <c r="BP16" s="55" t="s">
        <v>100</v>
      </c>
      <c r="BQ16" s="56">
        <v>1210</v>
      </c>
      <c r="BR16" s="55">
        <v>34.18</v>
      </c>
      <c r="BS16" s="55">
        <v>21.5</v>
      </c>
      <c r="BT16" s="55">
        <v>24.78</v>
      </c>
      <c r="BU16" s="55">
        <v>9.68</v>
      </c>
      <c r="BV16" s="55">
        <v>3.22</v>
      </c>
      <c r="BW16" s="55">
        <v>0.57999999999999996</v>
      </c>
      <c r="BX16" s="55">
        <v>0.41</v>
      </c>
      <c r="BY16" s="55">
        <v>0.87</v>
      </c>
      <c r="BZ16" s="55">
        <v>3.85</v>
      </c>
      <c r="CA16" s="55">
        <v>0.75</v>
      </c>
      <c r="CB16" s="55">
        <v>0.16</v>
      </c>
      <c r="CC16" s="100">
        <v>4.8000000000000001E-2</v>
      </c>
      <c r="CD16" s="55">
        <v>99</v>
      </c>
      <c r="CE16" s="55">
        <v>98</v>
      </c>
      <c r="CF16" s="55">
        <v>79</v>
      </c>
      <c r="CG16" s="55">
        <v>21</v>
      </c>
      <c r="CH16" s="55"/>
      <c r="CI16" s="54">
        <v>4612</v>
      </c>
      <c r="CJ16" s="55"/>
      <c r="CK16" s="55">
        <v>30.55</v>
      </c>
      <c r="CL16" s="55"/>
      <c r="CM16" s="55">
        <v>3.93</v>
      </c>
      <c r="CN16" s="55"/>
      <c r="CO16" s="55"/>
      <c r="CP16" s="55"/>
      <c r="CQ16" s="55">
        <v>0.18</v>
      </c>
      <c r="CR16" s="54">
        <v>4539</v>
      </c>
      <c r="CS16" s="55">
        <v>31.65</v>
      </c>
      <c r="CT16" s="55">
        <v>3.96</v>
      </c>
      <c r="CU16" s="55">
        <v>0.2</v>
      </c>
      <c r="CV16" s="55">
        <v>0.34</v>
      </c>
      <c r="CW16" s="73">
        <f t="shared" si="11"/>
        <v>690.9656249957394</v>
      </c>
      <c r="CX16" s="74">
        <f>AP16/(AB16-AI16)</f>
        <v>690.9656249957394</v>
      </c>
      <c r="CY16" s="71">
        <v>500</v>
      </c>
      <c r="CZ16" s="67">
        <f>IF(AND(DATE(YEAR(T16),MONTH(T16),DAY(T16))&gt;=(S16-3),DATE(YEAR(T16),MONTH(T16),DAY(T16))&lt;=(S16+3)),T16,V16)</f>
        <v>45666.746527777781</v>
      </c>
      <c r="DA16" s="74">
        <f>CZ16-U16</f>
        <v>0</v>
      </c>
      <c r="DB16" s="53">
        <f>(((AR16-AQ16)*24)+DD16+AB16+((AV16-AU16)*24))/24</f>
        <v>0.68402777778101154</v>
      </c>
      <c r="DC16" s="53">
        <f>(AT16-AS16)*24</f>
        <v>1.0833333331975155</v>
      </c>
      <c r="DD16" s="53">
        <f>(W16-AR16)*24</f>
        <v>0.24999999994179234</v>
      </c>
      <c r="DE16" s="53">
        <f>AA16</f>
        <v>112.41666666674428</v>
      </c>
      <c r="DF16" s="53">
        <f t="shared" si="12"/>
        <v>0.24999999994179234</v>
      </c>
      <c r="DG16" s="53">
        <f>AB16</f>
        <v>15.666666666744277</v>
      </c>
      <c r="DH16" s="53">
        <f t="shared" si="13"/>
        <v>1.0833333331975155</v>
      </c>
    </row>
    <row r="17" spans="1:112" s="63" customFormat="1" x14ac:dyDescent="0.2">
      <c r="A17" s="65">
        <v>4465</v>
      </c>
      <c r="B17" s="72">
        <f t="shared" si="0"/>
        <v>45658</v>
      </c>
      <c r="C17" s="60" t="str">
        <f t="shared" si="1"/>
        <v>PRT 2025 1 #4465</v>
      </c>
      <c r="D17" s="60" t="str">
        <f t="shared" ref="D17:D80" si="16">"PRATU "&amp;F17&amp;" #"&amp;J17</f>
        <v>PRATU PTBA #4</v>
      </c>
      <c r="E17" s="61">
        <v>4465</v>
      </c>
      <c r="F17" s="62" t="s">
        <v>98</v>
      </c>
      <c r="G17" s="62" t="str">
        <f>INDEX([1]List!$D$2:$D$55,MATCH(F17,[1]List!$B$2:$B$55,0))</f>
        <v>FOB</v>
      </c>
      <c r="H17" s="62" t="s">
        <v>156</v>
      </c>
      <c r="I17" s="62" t="s">
        <v>157</v>
      </c>
      <c r="J17" s="61">
        <f>IF(F17="","",IF(F17="TIE LRC",COUNTIF($F$2:$F17,"TIE")+COUNTIF($F$2:$F17,"TME")+COUNTIF($F$2:$F17,"TIE LRC")+COUNTIF($F$2:$F17,"TIE MRC"),IF(F17="TIE MRC",COUNTIF($F$2:$F17,"TIE")+COUNTIF($F$2:$F17,"TME")+COUNTIF($F$2:$F17,"TIE LRC")+COUNTIF($F$2:$F17,"TIE MRC"),IF(F17="PLNBB LRC",COUNTIF($F$2:$F17,"PLNBB")+COUNTIF($F$2:$F17,"PLNBB LRC")+COUNTIF($F$2:$F17,"PLNBB MRC"),IF(F17="PLNBB MRC",COUNTIF($F$2:$F17,"PLNBB")+COUNTIF($F$2:$F17,"PLNBB LRC")+COUNTIF($F$2:$F17,"PLNBB MRC"),IF(F17="HE MRC",COUNTIF($F$2:$F17,"HE")+COUNTIF($F$2:$F17,"HE LRC")+COUNTIF($F$2:$F17,"HE MRC"),IF(F17="HE LRC",COUNTIF($F$2:$F17,"HE")+COUNTIF($F$2:$F17,"HE LRC")+COUNTIF($F$2:$F17,"HE MRC"),COUNTIF($F$2:$F17,F17))))))))</f>
        <v>4</v>
      </c>
      <c r="L17" s="63" t="s">
        <v>144</v>
      </c>
      <c r="N17" s="64" t="s">
        <v>318</v>
      </c>
      <c r="O17" s="69" t="s">
        <v>104</v>
      </c>
      <c r="P17" s="65"/>
      <c r="Q17" s="69">
        <v>45660</v>
      </c>
      <c r="R17" s="66"/>
      <c r="S17" s="69">
        <v>45665</v>
      </c>
      <c r="T17" s="67">
        <v>45662.395833333336</v>
      </c>
      <c r="U17" s="67">
        <v>45662.395833333336</v>
      </c>
      <c r="V17" s="67">
        <v>45667.052083333336</v>
      </c>
      <c r="W17" s="67">
        <v>45667.40625</v>
      </c>
      <c r="X17" s="67">
        <v>45667.84375</v>
      </c>
      <c r="Y17" s="67">
        <v>45667.875</v>
      </c>
      <c r="Z17" s="67">
        <v>45667.913194444445</v>
      </c>
      <c r="AA17" s="53">
        <f t="shared" si="3"/>
        <v>111.75</v>
      </c>
      <c r="AB17" s="53">
        <f t="shared" si="4"/>
        <v>11.25</v>
      </c>
      <c r="AC17" s="53">
        <f t="shared" si="5"/>
        <v>0.75</v>
      </c>
      <c r="AD17" s="53">
        <v>0.17</v>
      </c>
      <c r="AE17" s="53">
        <v>0.92</v>
      </c>
      <c r="AF17" s="53">
        <v>0</v>
      </c>
      <c r="AG17" s="53">
        <v>0</v>
      </c>
      <c r="AH17" s="53">
        <v>0</v>
      </c>
      <c r="AI17" s="53">
        <f t="shared" si="14"/>
        <v>0.92</v>
      </c>
      <c r="AJ17" s="77">
        <f t="shared" si="15"/>
        <v>1.0900000000000001</v>
      </c>
      <c r="AK17" s="77"/>
      <c r="AL17" s="77"/>
      <c r="AM17" s="77"/>
      <c r="AN17" s="77"/>
      <c r="AO17" s="68">
        <v>10028.684999999999</v>
      </c>
      <c r="AP17" s="68">
        <v>10028.001</v>
      </c>
      <c r="AQ17" s="67">
        <f t="shared" si="8"/>
        <v>45667.052083333336</v>
      </c>
      <c r="AR17" s="67">
        <v>45667.065972222219</v>
      </c>
      <c r="AS17" s="67">
        <f t="shared" si="9"/>
        <v>45667.84375</v>
      </c>
      <c r="AT17" s="67">
        <v>45667.895833333336</v>
      </c>
      <c r="AU17" s="67">
        <f t="shared" si="10"/>
        <v>45667.895833333336</v>
      </c>
      <c r="AV17" s="67">
        <v>45667.909722222219</v>
      </c>
      <c r="AW17" s="54">
        <v>4673</v>
      </c>
      <c r="AX17" s="54">
        <v>6645</v>
      </c>
      <c r="AY17" s="55">
        <v>29.68</v>
      </c>
      <c r="AZ17" s="55">
        <v>11.54</v>
      </c>
      <c r="BA17" s="55">
        <v>5.56</v>
      </c>
      <c r="BB17" s="55">
        <v>7</v>
      </c>
      <c r="BC17" s="55">
        <v>7.9131810988017177</v>
      </c>
      <c r="BD17" s="55">
        <v>41.14</v>
      </c>
      <c r="BE17" s="55">
        <v>40.32</v>
      </c>
      <c r="BF17" s="55">
        <v>0.37</v>
      </c>
      <c r="BG17" s="55">
        <v>0.56000000000000005</v>
      </c>
      <c r="BH17" s="55">
        <v>0.52000904363554146</v>
      </c>
      <c r="BI17" s="55">
        <v>60.25</v>
      </c>
      <c r="BJ17" s="55">
        <v>4.34</v>
      </c>
      <c r="BK17" s="55">
        <v>0.96</v>
      </c>
      <c r="BL17" s="55">
        <v>1.18</v>
      </c>
      <c r="BM17" s="55">
        <v>15.45</v>
      </c>
      <c r="BN17" s="56">
        <v>59</v>
      </c>
      <c r="BO17" s="55" t="s">
        <v>97</v>
      </c>
      <c r="BP17" s="55" t="s">
        <v>100</v>
      </c>
      <c r="BQ17" s="56">
        <v>1220</v>
      </c>
      <c r="BR17" s="55">
        <v>43.96</v>
      </c>
      <c r="BS17" s="55">
        <v>25.11</v>
      </c>
      <c r="BT17" s="55">
        <v>10.81</v>
      </c>
      <c r="BU17" s="55">
        <v>6.16</v>
      </c>
      <c r="BV17" s="55">
        <v>2.4300000000000002</v>
      </c>
      <c r="BW17" s="55">
        <v>1.43</v>
      </c>
      <c r="BX17" s="55">
        <v>0.62</v>
      </c>
      <c r="BY17" s="55">
        <v>0.64</v>
      </c>
      <c r="BZ17" s="55">
        <v>8.41</v>
      </c>
      <c r="CA17" s="55">
        <v>0.16</v>
      </c>
      <c r="CB17" s="55">
        <v>0.24</v>
      </c>
      <c r="CC17" s="100">
        <v>2.5000000000000001E-2</v>
      </c>
      <c r="CD17" s="55">
        <v>99</v>
      </c>
      <c r="CE17" s="55">
        <v>98</v>
      </c>
      <c r="CF17" s="55">
        <v>79</v>
      </c>
      <c r="CG17" s="55">
        <v>21</v>
      </c>
      <c r="CH17" s="55"/>
      <c r="CI17" s="54">
        <v>4913</v>
      </c>
      <c r="CJ17" s="55"/>
      <c r="CK17" s="55">
        <v>28.7</v>
      </c>
      <c r="CL17" s="55">
        <v>14.36</v>
      </c>
      <c r="CM17" s="55">
        <v>5.26</v>
      </c>
      <c r="CN17" s="55">
        <v>6.32</v>
      </c>
      <c r="CO17" s="55">
        <v>39.020000000000003</v>
      </c>
      <c r="CP17" s="55">
        <v>40.299999999999997</v>
      </c>
      <c r="CQ17" s="55">
        <v>0.53</v>
      </c>
      <c r="CR17" s="54" t="s">
        <v>319</v>
      </c>
      <c r="CS17" s="55" t="s">
        <v>319</v>
      </c>
      <c r="CT17" s="55" t="s">
        <v>319</v>
      </c>
      <c r="CU17" s="55" t="s">
        <v>319</v>
      </c>
      <c r="CV17" s="55">
        <v>0.68</v>
      </c>
      <c r="CW17" s="73">
        <f t="shared" si="11"/>
        <v>970.76485963213941</v>
      </c>
      <c r="CX17" s="74">
        <f>AP17/(AB17-AI17)</f>
        <v>970.76485963213941</v>
      </c>
      <c r="CY17" s="71">
        <v>500</v>
      </c>
      <c r="CZ17" s="67">
        <f>IF(AND(DATE(YEAR(T17),MONTH(T17),DAY(T17))&gt;=(S17-3),DATE(YEAR(T17),MONTH(T17),DAY(T17))&lt;=(S17+3)),T17,V17)</f>
        <v>45662.395833333336</v>
      </c>
      <c r="DA17" s="74">
        <f>CZ17-U17</f>
        <v>0</v>
      </c>
      <c r="DB17" s="53">
        <f>(((AR17-AQ17)*24)+DD17+AB17+((AV17-AU17)*24))/24</f>
        <v>0.83680555554747116</v>
      </c>
      <c r="DC17" s="53">
        <f>(AT17-AS17)*24</f>
        <v>1.2500000000582077</v>
      </c>
      <c r="DD17" s="53">
        <f>(W17-AR17)*24</f>
        <v>8.1666666667442769</v>
      </c>
      <c r="DE17" s="53">
        <f>AA17</f>
        <v>111.75</v>
      </c>
      <c r="DF17" s="53">
        <f t="shared" si="12"/>
        <v>8.1666666667442769</v>
      </c>
      <c r="DG17" s="53">
        <f>AB17</f>
        <v>11.25</v>
      </c>
      <c r="DH17" s="53">
        <f t="shared" ref="DH17:DH80" si="17">DC17</f>
        <v>1.2500000000582077</v>
      </c>
    </row>
    <row r="18" spans="1:112" s="63" customFormat="1" x14ac:dyDescent="0.2">
      <c r="A18" s="65">
        <v>4466</v>
      </c>
      <c r="B18" s="72">
        <f t="shared" si="0"/>
        <v>45658</v>
      </c>
      <c r="C18" s="60" t="str">
        <f t="shared" si="1"/>
        <v>PRT 2025 1 #4466</v>
      </c>
      <c r="D18" s="60" t="str">
        <f t="shared" si="16"/>
        <v>PRATU BGG #5</v>
      </c>
      <c r="E18" s="61">
        <v>4466</v>
      </c>
      <c r="F18" s="62" t="s">
        <v>240</v>
      </c>
      <c r="G18" s="62" t="str">
        <f>INDEX([1]List!$D$2:$D$55,MATCH(F18,[1]List!$B$2:$B$55,0))</f>
        <v>CIF</v>
      </c>
      <c r="H18" s="62" t="s">
        <v>440</v>
      </c>
      <c r="I18" s="62" t="s">
        <v>247</v>
      </c>
      <c r="J18" s="61">
        <f>IF(F18="","",IF(F18="TIE LRC",COUNTIF($F$2:$F18,"TIE")+COUNTIF($F$2:$F18,"TME")+COUNTIF($F$2:$F18,"TIE LRC")+COUNTIF($F$2:$F18,"TIE MRC"),IF(F18="TIE MRC",COUNTIF($F$2:$F18,"TIE")+COUNTIF($F$2:$F18,"TME")+COUNTIF($F$2:$F18,"TIE LRC")+COUNTIF($F$2:$F18,"TIE MRC"),IF(F18="PLNBB LRC",COUNTIF($F$2:$F18,"PLNBB")+COUNTIF($F$2:$F18,"PLNBB LRC")+COUNTIF($F$2:$F18,"PLNBB MRC"),IF(F18="PLNBB MRC",COUNTIF($F$2:$F18,"PLNBB")+COUNTIF($F$2:$F18,"PLNBB LRC")+COUNTIF($F$2:$F18,"PLNBB MRC"),IF(F18="HE MRC",COUNTIF($F$2:$F18,"HE")+COUNTIF($F$2:$F18,"HE LRC")+COUNTIF($F$2:$F18,"HE MRC"),IF(F18="HE LRC",COUNTIF($F$2:$F18,"HE")+COUNTIF($F$2:$F18,"HE LRC")+COUNTIF($F$2:$F18,"HE MRC"),COUNTIF($F$2:$F18,F18))))))))</f>
        <v>5</v>
      </c>
      <c r="K18" s="63" t="s">
        <v>480</v>
      </c>
      <c r="L18" s="63" t="s">
        <v>437</v>
      </c>
      <c r="N18" s="64" t="s">
        <v>320</v>
      </c>
      <c r="O18" s="69" t="s">
        <v>473</v>
      </c>
      <c r="P18" s="65"/>
      <c r="Q18" s="69">
        <v>45657</v>
      </c>
      <c r="R18" s="66"/>
      <c r="S18" s="69">
        <v>45684</v>
      </c>
      <c r="T18" s="67">
        <v>45662.364583333336</v>
      </c>
      <c r="U18" s="67">
        <v>45667.472222222219</v>
      </c>
      <c r="V18" s="67">
        <v>45667.472222222219</v>
      </c>
      <c r="W18" s="67">
        <v>45667.881944444445</v>
      </c>
      <c r="X18" s="67">
        <v>45668.288194444445</v>
      </c>
      <c r="Y18" s="67">
        <v>45668.3125</v>
      </c>
      <c r="Z18" s="67">
        <v>45668.347222222219</v>
      </c>
      <c r="AA18" s="53">
        <f t="shared" si="3"/>
        <v>122.58333333319752</v>
      </c>
      <c r="AB18" s="53">
        <f t="shared" si="4"/>
        <v>10.333333333313931</v>
      </c>
      <c r="AC18" s="53">
        <f t="shared" si="5"/>
        <v>0.58333333331393078</v>
      </c>
      <c r="AD18" s="53">
        <v>0.17</v>
      </c>
      <c r="AE18" s="53">
        <v>2</v>
      </c>
      <c r="AF18" s="53">
        <v>0</v>
      </c>
      <c r="AG18" s="53">
        <v>0.5</v>
      </c>
      <c r="AH18" s="53">
        <v>0</v>
      </c>
      <c r="AI18" s="53">
        <f t="shared" si="14"/>
        <v>2.5</v>
      </c>
      <c r="AJ18" s="77">
        <f t="shared" si="15"/>
        <v>2.67</v>
      </c>
      <c r="AK18" s="77"/>
      <c r="AL18" s="77"/>
      <c r="AM18" s="77"/>
      <c r="AN18" s="77"/>
      <c r="AO18" s="68">
        <v>8693.1460000000006</v>
      </c>
      <c r="AP18" s="68">
        <v>8691.3490000000002</v>
      </c>
      <c r="AQ18" s="67">
        <f t="shared" si="8"/>
        <v>45667.472222222219</v>
      </c>
      <c r="AR18" s="67">
        <v>45667.482638888891</v>
      </c>
      <c r="AS18" s="67">
        <f t="shared" si="9"/>
        <v>45668.288194444445</v>
      </c>
      <c r="AT18" s="67">
        <v>45668.333333333336</v>
      </c>
      <c r="AU18" s="67">
        <f t="shared" si="10"/>
        <v>45668.333333333336</v>
      </c>
      <c r="AV18" s="67">
        <v>45668.34375</v>
      </c>
      <c r="AW18" s="54">
        <v>4534</v>
      </c>
      <c r="AX18" s="54">
        <v>6565</v>
      </c>
      <c r="AY18" s="55">
        <v>30.94</v>
      </c>
      <c r="AZ18" s="55">
        <v>14.71</v>
      </c>
      <c r="BA18" s="55">
        <v>4.38</v>
      </c>
      <c r="BB18" s="55">
        <v>5.41</v>
      </c>
      <c r="BC18" s="55">
        <v>6.3430648376128511</v>
      </c>
      <c r="BD18" s="55">
        <v>42.35</v>
      </c>
      <c r="BE18" s="55">
        <v>37.53</v>
      </c>
      <c r="BF18" s="55">
        <v>0.22</v>
      </c>
      <c r="BG18" s="55">
        <v>0.34</v>
      </c>
      <c r="BH18" s="55">
        <v>0.3165670066830813</v>
      </c>
      <c r="BI18" s="55">
        <v>57.86</v>
      </c>
      <c r="BJ18" s="55">
        <v>4.3099999999999996</v>
      </c>
      <c r="BK18" s="55">
        <v>0.93</v>
      </c>
      <c r="BL18" s="55">
        <v>1.1599999999999999</v>
      </c>
      <c r="BM18" s="55">
        <v>16.510000000000002</v>
      </c>
      <c r="BN18" s="56">
        <v>59</v>
      </c>
      <c r="BO18" s="55" t="s">
        <v>97</v>
      </c>
      <c r="BP18" s="55" t="s">
        <v>100</v>
      </c>
      <c r="BQ18" s="56">
        <v>1290</v>
      </c>
      <c r="BR18" s="55">
        <v>39.83</v>
      </c>
      <c r="BS18" s="55">
        <v>23.58</v>
      </c>
      <c r="BT18" s="55">
        <v>20.11</v>
      </c>
      <c r="BU18" s="55">
        <v>7.99</v>
      </c>
      <c r="BV18" s="55">
        <v>2.5</v>
      </c>
      <c r="BW18" s="55">
        <v>0.73</v>
      </c>
      <c r="BX18" s="55">
        <v>0.41</v>
      </c>
      <c r="BY18" s="55">
        <v>0.97</v>
      </c>
      <c r="BZ18" s="55">
        <v>3.14</v>
      </c>
      <c r="CA18" s="55">
        <v>0.63</v>
      </c>
      <c r="CB18" s="55">
        <v>0.12</v>
      </c>
      <c r="CC18" s="100">
        <v>2.8000000000000001E-2</v>
      </c>
      <c r="CD18" s="55">
        <v>99</v>
      </c>
      <c r="CE18" s="55">
        <v>98</v>
      </c>
      <c r="CF18" s="55">
        <v>79</v>
      </c>
      <c r="CG18" s="55">
        <v>21</v>
      </c>
      <c r="CH18" s="55"/>
      <c r="CI18" s="54">
        <v>4581</v>
      </c>
      <c r="CJ18" s="55"/>
      <c r="CK18" s="55">
        <v>30.61</v>
      </c>
      <c r="CL18" s="55"/>
      <c r="CM18" s="55">
        <v>3.98</v>
      </c>
      <c r="CN18" s="55"/>
      <c r="CO18" s="55"/>
      <c r="CP18" s="55"/>
      <c r="CQ18" s="55">
        <v>0.2</v>
      </c>
      <c r="CR18" s="54">
        <v>4490</v>
      </c>
      <c r="CS18" s="55">
        <v>31.84</v>
      </c>
      <c r="CT18" s="55">
        <v>4.04</v>
      </c>
      <c r="CU18" s="55">
        <v>0.22</v>
      </c>
      <c r="CV18" s="55">
        <v>0.43</v>
      </c>
      <c r="CW18" s="73">
        <f t="shared" si="11"/>
        <v>1109.5339148963653</v>
      </c>
      <c r="CX18" s="74">
        <f>AP18/(AB18-AI18)</f>
        <v>1109.5339148963653</v>
      </c>
      <c r="CY18" s="71">
        <v>500</v>
      </c>
      <c r="CZ18" s="67">
        <f>IF(AND(DATE(YEAR(T18),MONTH(T18),DAY(T18))&gt;=(S18-3),DATE(YEAR(T18),MONTH(T18),DAY(T18))&lt;=(S18+3)),T18,V18)</f>
        <v>45667.472222222219</v>
      </c>
      <c r="DA18" s="74">
        <f>CZ18-U18</f>
        <v>0</v>
      </c>
      <c r="DB18" s="53">
        <f>(((AR18-AQ18)*24)+DD18+AB18+((AV18-AU18)*24))/24</f>
        <v>0.85069444444525288</v>
      </c>
      <c r="DC18" s="53">
        <f>(AT18-AS18)*24</f>
        <v>1.0833333333721384</v>
      </c>
      <c r="DD18" s="53">
        <f>(W18-AR18)*24</f>
        <v>9.5833333333139308</v>
      </c>
      <c r="DE18" s="53">
        <f>AA18</f>
        <v>122.58333333319752</v>
      </c>
      <c r="DF18" s="53">
        <f t="shared" si="12"/>
        <v>9.5833333333139308</v>
      </c>
      <c r="DG18" s="53">
        <f>AB18</f>
        <v>10.333333333313931</v>
      </c>
      <c r="DH18" s="53">
        <f t="shared" si="17"/>
        <v>1.0833333333721384</v>
      </c>
    </row>
    <row r="19" spans="1:112" s="63" customFormat="1" x14ac:dyDescent="0.2">
      <c r="A19" s="65">
        <v>4467</v>
      </c>
      <c r="B19" s="72">
        <f t="shared" si="0"/>
        <v>45658</v>
      </c>
      <c r="C19" s="60" t="str">
        <f t="shared" si="1"/>
        <v>PRT 2025 1 #4467</v>
      </c>
      <c r="D19" s="60" t="str">
        <f t="shared" si="16"/>
        <v>PRATU BGG #6</v>
      </c>
      <c r="E19" s="61">
        <v>4467</v>
      </c>
      <c r="F19" s="62" t="s">
        <v>240</v>
      </c>
      <c r="G19" s="62" t="str">
        <f>INDEX([1]List!$D$2:$D$55,MATCH(F19,[1]List!$B$2:$B$55,0))</f>
        <v>CIF</v>
      </c>
      <c r="H19" s="62" t="s">
        <v>440</v>
      </c>
      <c r="I19" s="62" t="s">
        <v>247</v>
      </c>
      <c r="J19" s="61">
        <f>IF(F19="","",IF(F19="TIE LRC",COUNTIF($F$2:$F19,"TIE")+COUNTIF($F$2:$F19,"TME")+COUNTIF($F$2:$F19,"TIE LRC")+COUNTIF($F$2:$F19,"TIE MRC"),IF(F19="TIE MRC",COUNTIF($F$2:$F19,"TIE")+COUNTIF($F$2:$F19,"TME")+COUNTIF($F$2:$F19,"TIE LRC")+COUNTIF($F$2:$F19,"TIE MRC"),IF(F19="PLNBB LRC",COUNTIF($F$2:$F19,"PLNBB")+COUNTIF($F$2:$F19,"PLNBB LRC")+COUNTIF($F$2:$F19,"PLNBB MRC"),IF(F19="PLNBB MRC",COUNTIF($F$2:$F19,"PLNBB")+COUNTIF($F$2:$F19,"PLNBB LRC")+COUNTIF($F$2:$F19,"PLNBB MRC"),IF(F19="HE MRC",COUNTIF($F$2:$F19,"HE")+COUNTIF($F$2:$F19,"HE LRC")+COUNTIF($F$2:$F19,"HE MRC"),IF(F19="HE LRC",COUNTIF($F$2:$F19,"HE")+COUNTIF($F$2:$F19,"HE LRC")+COUNTIF($F$2:$F19,"HE MRC"),COUNTIF($F$2:$F19,F19))))))))</f>
        <v>6</v>
      </c>
      <c r="K19" s="63" t="s">
        <v>203</v>
      </c>
      <c r="L19" s="63" t="s">
        <v>214</v>
      </c>
      <c r="N19" s="64" t="s">
        <v>318</v>
      </c>
      <c r="O19" s="69" t="s">
        <v>473</v>
      </c>
      <c r="P19" s="65"/>
      <c r="Q19" s="69">
        <v>45657</v>
      </c>
      <c r="R19" s="66"/>
      <c r="S19" s="69">
        <v>45685</v>
      </c>
      <c r="T19" s="67">
        <v>45662.375</v>
      </c>
      <c r="U19" s="67">
        <v>45667.927083333336</v>
      </c>
      <c r="V19" s="67">
        <v>45667.927083333336</v>
      </c>
      <c r="W19" s="67">
        <v>45668.340277777781</v>
      </c>
      <c r="X19" s="67">
        <v>45668.739583333336</v>
      </c>
      <c r="Y19" s="67">
        <v>45668.760416666664</v>
      </c>
      <c r="Z19" s="67">
        <v>45668.795138888891</v>
      </c>
      <c r="AA19" s="53">
        <f t="shared" si="3"/>
        <v>133.25000000005821</v>
      </c>
      <c r="AB19" s="53">
        <f t="shared" si="4"/>
        <v>10.083333333197515</v>
      </c>
      <c r="AC19" s="53">
        <f t="shared" si="5"/>
        <v>0.49999999988358468</v>
      </c>
      <c r="AD19" s="53">
        <v>0</v>
      </c>
      <c r="AE19" s="53">
        <v>2.67</v>
      </c>
      <c r="AF19" s="53">
        <v>0</v>
      </c>
      <c r="AG19" s="53">
        <v>0</v>
      </c>
      <c r="AH19" s="53">
        <v>0</v>
      </c>
      <c r="AI19" s="53">
        <f t="shared" si="14"/>
        <v>2.67</v>
      </c>
      <c r="AJ19" s="77">
        <f t="shared" si="15"/>
        <v>2.67</v>
      </c>
      <c r="AK19" s="77"/>
      <c r="AL19" s="77"/>
      <c r="AM19" s="77"/>
      <c r="AN19" s="77"/>
      <c r="AO19" s="68">
        <v>7816.7569999999996</v>
      </c>
      <c r="AP19" s="68">
        <v>7815.5559999999996</v>
      </c>
      <c r="AQ19" s="67">
        <f t="shared" si="8"/>
        <v>45667.927083333336</v>
      </c>
      <c r="AR19" s="67">
        <v>45667.9375</v>
      </c>
      <c r="AS19" s="67">
        <f t="shared" si="9"/>
        <v>45668.739583333336</v>
      </c>
      <c r="AT19" s="67">
        <v>45668.78125</v>
      </c>
      <c r="AU19" s="67">
        <f t="shared" si="10"/>
        <v>45668.78125</v>
      </c>
      <c r="AV19" s="67">
        <v>45668.791666666664</v>
      </c>
      <c r="AW19" s="54">
        <v>4548</v>
      </c>
      <c r="AX19" s="54">
        <v>6589</v>
      </c>
      <c r="AY19" s="55">
        <v>30.98</v>
      </c>
      <c r="AZ19" s="55">
        <v>16.3</v>
      </c>
      <c r="BA19" s="55">
        <v>4.21</v>
      </c>
      <c r="BB19" s="55">
        <v>5.0999999999999996</v>
      </c>
      <c r="BC19" s="55">
        <v>6.0931899641577054</v>
      </c>
      <c r="BD19" s="55">
        <v>41.71</v>
      </c>
      <c r="BE19" s="55">
        <v>36.89</v>
      </c>
      <c r="BF19" s="55">
        <v>0.2</v>
      </c>
      <c r="BG19" s="55">
        <v>0.31</v>
      </c>
      <c r="BH19" s="55">
        <v>0.28673835125448027</v>
      </c>
      <c r="BI19" s="55">
        <v>56.85</v>
      </c>
      <c r="BJ19" s="55">
        <v>4.21</v>
      </c>
      <c r="BK19" s="55">
        <v>0.92</v>
      </c>
      <c r="BL19" s="55">
        <v>1.17</v>
      </c>
      <c r="BM19" s="55">
        <v>16.38</v>
      </c>
      <c r="BN19" s="56">
        <v>58</v>
      </c>
      <c r="BO19" s="55" t="s">
        <v>97</v>
      </c>
      <c r="BP19" s="55" t="s">
        <v>100</v>
      </c>
      <c r="BQ19" s="56">
        <v>1170</v>
      </c>
      <c r="BR19" s="55">
        <v>40.97</v>
      </c>
      <c r="BS19" s="55">
        <v>20.74</v>
      </c>
      <c r="BT19" s="55">
        <v>23.3</v>
      </c>
      <c r="BU19" s="55">
        <v>6.28</v>
      </c>
      <c r="BV19" s="55">
        <v>2.89</v>
      </c>
      <c r="BW19" s="55">
        <v>0.71</v>
      </c>
      <c r="BX19" s="55">
        <v>0.37</v>
      </c>
      <c r="BY19" s="55">
        <v>0.76</v>
      </c>
      <c r="BZ19" s="55">
        <v>3.23</v>
      </c>
      <c r="CA19" s="55">
        <v>0.66</v>
      </c>
      <c r="CB19" s="55">
        <v>0.12</v>
      </c>
      <c r="CC19" s="100">
        <v>4.9000000000000002E-2</v>
      </c>
      <c r="CD19" s="55">
        <v>99</v>
      </c>
      <c r="CE19" s="55">
        <v>98</v>
      </c>
      <c r="CF19" s="55">
        <v>79</v>
      </c>
      <c r="CG19" s="55">
        <v>21</v>
      </c>
      <c r="CH19" s="55"/>
      <c r="CI19" s="54">
        <v>4591</v>
      </c>
      <c r="CJ19" s="55"/>
      <c r="CK19" s="55">
        <v>30.63</v>
      </c>
      <c r="CL19" s="55"/>
      <c r="CM19" s="55">
        <v>3.9</v>
      </c>
      <c r="CN19" s="55"/>
      <c r="CO19" s="55"/>
      <c r="CP19" s="55"/>
      <c r="CQ19" s="55">
        <v>0.17</v>
      </c>
      <c r="CR19" s="54">
        <v>4496</v>
      </c>
      <c r="CS19" s="55">
        <v>31.77</v>
      </c>
      <c r="CT19" s="55">
        <v>3.95</v>
      </c>
      <c r="CU19" s="55">
        <v>0.19</v>
      </c>
      <c r="CV19" s="55">
        <v>0.36</v>
      </c>
      <c r="CW19" s="73">
        <f t="shared" si="11"/>
        <v>1054.2566546955736</v>
      </c>
      <c r="CX19" s="74">
        <f>AP19/(AB19-AI19)</f>
        <v>1054.2566546955736</v>
      </c>
      <c r="CY19" s="71">
        <v>500</v>
      </c>
      <c r="CZ19" s="67">
        <f>IF(AND(DATE(YEAR(T19),MONTH(T19),DAY(T19))&gt;=(S19-3),DATE(YEAR(T19),MONTH(T19),DAY(T19))&lt;=(S19+3)),T19,V19)</f>
        <v>45667.927083333336</v>
      </c>
      <c r="DA19" s="74">
        <f>CZ19-U19</f>
        <v>0</v>
      </c>
      <c r="DB19" s="53">
        <f>(((AR19-AQ19)*24)+DD19+AB19+((AV19-AU19)*24))/24</f>
        <v>0.84374999999272404</v>
      </c>
      <c r="DC19" s="53">
        <f>(AT19-AS19)*24</f>
        <v>0.99999999994179234</v>
      </c>
      <c r="DD19" s="53">
        <f>(W19-AR19)*24</f>
        <v>9.6666666667442769</v>
      </c>
      <c r="DE19" s="53">
        <f>AA19</f>
        <v>133.25000000005821</v>
      </c>
      <c r="DF19" s="53">
        <f t="shared" si="12"/>
        <v>9.6666666667442769</v>
      </c>
      <c r="DG19" s="53">
        <f>AB19</f>
        <v>10.083333333197515</v>
      </c>
      <c r="DH19" s="53">
        <f t="shared" si="17"/>
        <v>0.99999999994179234</v>
      </c>
    </row>
    <row r="20" spans="1:112" s="63" customFormat="1" x14ac:dyDescent="0.2">
      <c r="A20" s="65">
        <v>4468</v>
      </c>
      <c r="B20" s="72">
        <f t="shared" si="0"/>
        <v>45658</v>
      </c>
      <c r="C20" s="60" t="str">
        <f t="shared" si="1"/>
        <v>PRT 2025 1 #4468</v>
      </c>
      <c r="D20" s="60" t="str">
        <f t="shared" si="16"/>
        <v>PRATU MIP #2</v>
      </c>
      <c r="E20" s="61">
        <v>4468</v>
      </c>
      <c r="F20" s="62" t="s">
        <v>298</v>
      </c>
      <c r="G20" s="62" t="str">
        <f>INDEX([1]List!$D$2:$D$55,MATCH(F20,[1]List!$B$2:$B$55,0))</f>
        <v>FOB</v>
      </c>
      <c r="H20" s="62" t="s">
        <v>299</v>
      </c>
      <c r="I20" s="62" t="s">
        <v>163</v>
      </c>
      <c r="J20" s="61">
        <v>2</v>
      </c>
      <c r="K20" s="63" t="s">
        <v>164</v>
      </c>
      <c r="L20" s="63" t="s">
        <v>481</v>
      </c>
      <c r="N20" s="64" t="s">
        <v>320</v>
      </c>
      <c r="O20" s="69" t="s">
        <v>473</v>
      </c>
      <c r="P20" s="65"/>
      <c r="Q20" s="69">
        <v>45654</v>
      </c>
      <c r="R20" s="66"/>
      <c r="S20" s="69">
        <v>45664</v>
      </c>
      <c r="T20" s="67">
        <v>45662.583333333336</v>
      </c>
      <c r="U20" s="67">
        <v>45662.583333333336</v>
      </c>
      <c r="V20" s="67">
        <v>45668.378472222219</v>
      </c>
      <c r="W20" s="67">
        <v>45668.760416666664</v>
      </c>
      <c r="X20" s="67">
        <v>45669.579861111109</v>
      </c>
      <c r="Y20" s="67">
        <v>45669.618055555555</v>
      </c>
      <c r="Z20" s="67">
        <v>45669.652777777781</v>
      </c>
      <c r="AA20" s="53">
        <f t="shared" si="3"/>
        <v>139.08333333319752</v>
      </c>
      <c r="AB20" s="53">
        <f t="shared" si="4"/>
        <v>20.583333333372138</v>
      </c>
      <c r="AC20" s="53">
        <f t="shared" si="5"/>
        <v>0.91666666668606922</v>
      </c>
      <c r="AD20" s="53">
        <v>0.33</v>
      </c>
      <c r="AE20" s="53">
        <v>5.25</v>
      </c>
      <c r="AF20" s="53">
        <v>1.08</v>
      </c>
      <c r="AG20" s="53">
        <v>0.5</v>
      </c>
      <c r="AH20" s="53">
        <v>0</v>
      </c>
      <c r="AI20" s="53">
        <f t="shared" si="14"/>
        <v>6.83</v>
      </c>
      <c r="AJ20" s="77">
        <f t="shared" si="15"/>
        <v>7.16</v>
      </c>
      <c r="AK20" s="77"/>
      <c r="AL20" s="77"/>
      <c r="AM20" s="77"/>
      <c r="AN20" s="77"/>
      <c r="AO20" s="68">
        <v>8100</v>
      </c>
      <c r="AP20" s="68">
        <v>8099.24</v>
      </c>
      <c r="AQ20" s="67">
        <f t="shared" si="8"/>
        <v>45668.378472222219</v>
      </c>
      <c r="AR20" s="67">
        <v>45668.388888888891</v>
      </c>
      <c r="AS20" s="67">
        <f t="shared" si="9"/>
        <v>45669.579861111109</v>
      </c>
      <c r="AT20" s="67">
        <v>45669.638888888891</v>
      </c>
      <c r="AU20" s="67">
        <f t="shared" si="10"/>
        <v>45669.638888888891</v>
      </c>
      <c r="AV20" s="67">
        <v>45669.649305555555</v>
      </c>
      <c r="AW20" s="54">
        <v>4179</v>
      </c>
      <c r="AX20" s="54">
        <v>6518</v>
      </c>
      <c r="AY20" s="55">
        <v>35.89</v>
      </c>
      <c r="AZ20" s="55">
        <v>19.350000000000001</v>
      </c>
      <c r="BA20" s="55">
        <v>4.4800000000000004</v>
      </c>
      <c r="BB20" s="55">
        <v>5.64</v>
      </c>
      <c r="BC20" s="55">
        <v>6.9931804091754488</v>
      </c>
      <c r="BD20" s="55">
        <v>41.86</v>
      </c>
      <c r="BE20" s="55">
        <v>33.15</v>
      </c>
      <c r="BF20" s="55">
        <v>0.17</v>
      </c>
      <c r="BG20" s="55">
        <v>0.28000000000000003</v>
      </c>
      <c r="BH20" s="55">
        <v>0.26038437693738375</v>
      </c>
      <c r="BI20" s="55">
        <v>55.75</v>
      </c>
      <c r="BJ20" s="55">
        <v>3.98</v>
      </c>
      <c r="BK20" s="55">
        <v>0.78</v>
      </c>
      <c r="BL20" s="55">
        <v>1.04</v>
      </c>
      <c r="BM20" s="55">
        <v>14.29</v>
      </c>
      <c r="BN20" s="56">
        <v>63</v>
      </c>
      <c r="BO20" s="55" t="s">
        <v>97</v>
      </c>
      <c r="BP20" s="55" t="s">
        <v>100</v>
      </c>
      <c r="BQ20" s="56">
        <v>1190</v>
      </c>
      <c r="BR20" s="55">
        <v>42.28</v>
      </c>
      <c r="BS20" s="55">
        <v>27.24</v>
      </c>
      <c r="BT20" s="55">
        <v>10.72</v>
      </c>
      <c r="BU20" s="55">
        <v>4.8600000000000003</v>
      </c>
      <c r="BV20" s="55">
        <v>5.34</v>
      </c>
      <c r="BW20" s="55">
        <v>0.8</v>
      </c>
      <c r="BX20" s="55">
        <v>0.42</v>
      </c>
      <c r="BY20" s="55">
        <v>0.84</v>
      </c>
      <c r="BZ20" s="55">
        <v>6.71</v>
      </c>
      <c r="CA20" s="55">
        <v>0.19</v>
      </c>
      <c r="CB20" s="55">
        <v>0.6</v>
      </c>
      <c r="CC20" s="100">
        <v>5.3999999999999999E-2</v>
      </c>
      <c r="CD20" s="55">
        <v>99</v>
      </c>
      <c r="CE20" s="55">
        <v>98</v>
      </c>
      <c r="CF20" s="55">
        <v>79</v>
      </c>
      <c r="CG20" s="55">
        <v>21</v>
      </c>
      <c r="CH20" s="55"/>
      <c r="CI20" s="54">
        <v>4109</v>
      </c>
      <c r="CJ20" s="55"/>
      <c r="CK20" s="55">
        <v>36.25</v>
      </c>
      <c r="CL20" s="55"/>
      <c r="CM20" s="55">
        <v>5.07</v>
      </c>
      <c r="CN20" s="55"/>
      <c r="CO20" s="55"/>
      <c r="CP20" s="55"/>
      <c r="CQ20" s="55">
        <v>0.2</v>
      </c>
      <c r="CR20" s="54">
        <v>4157</v>
      </c>
      <c r="CS20" s="55">
        <v>34.71</v>
      </c>
      <c r="CT20" s="55">
        <v>4.1399999999999997</v>
      </c>
      <c r="CU20" s="55">
        <v>0.23</v>
      </c>
      <c r="CV20" s="55">
        <v>0.38</v>
      </c>
      <c r="CW20" s="73">
        <f t="shared" si="11"/>
        <v>588.89287445301602</v>
      </c>
      <c r="CX20" s="74">
        <f>AP20/(AB20-AI20)</f>
        <v>588.89287445301602</v>
      </c>
      <c r="CY20" s="71">
        <v>500</v>
      </c>
      <c r="CZ20" s="67">
        <f>IF(AND(DATE(YEAR(T20),MONTH(T20),DAY(T20))&gt;=(S20-3),DATE(YEAR(T20),MONTH(T20),DAY(T20))&lt;=(S20+3)),T20,V20)</f>
        <v>45662.583333333336</v>
      </c>
      <c r="DA20" s="74">
        <f>CZ20-U20</f>
        <v>0</v>
      </c>
      <c r="DB20" s="53">
        <f>(((AR20-AQ20)*24)+DD20+AB20+((AV20-AU20)*24))/24</f>
        <v>1.25</v>
      </c>
      <c r="DC20" s="53">
        <f>(AT20-AS20)*24</f>
        <v>1.4166666667442769</v>
      </c>
      <c r="DD20" s="53">
        <f>(W20-AR20)*24</f>
        <v>8.9166666665696539</v>
      </c>
      <c r="DE20" s="53">
        <f>AA20</f>
        <v>139.08333333319752</v>
      </c>
      <c r="DF20" s="53">
        <f t="shared" si="12"/>
        <v>8.9166666665696539</v>
      </c>
      <c r="DG20" s="53">
        <f>AB20</f>
        <v>20.583333333372138</v>
      </c>
      <c r="DH20" s="53">
        <f t="shared" si="17"/>
        <v>1.4166666667442769</v>
      </c>
    </row>
    <row r="21" spans="1:112" s="63" customFormat="1" x14ac:dyDescent="0.2">
      <c r="A21" s="65">
        <v>4469</v>
      </c>
      <c r="B21" s="72">
        <f t="shared" si="0"/>
        <v>45658</v>
      </c>
      <c r="C21" s="60" t="str">
        <f t="shared" si="1"/>
        <v>PRT 2025 1 #4469</v>
      </c>
      <c r="D21" s="60" t="str">
        <f t="shared" si="16"/>
        <v>PRATU BGG #7</v>
      </c>
      <c r="E21" s="61">
        <v>4469</v>
      </c>
      <c r="F21" s="62" t="s">
        <v>240</v>
      </c>
      <c r="G21" s="62" t="str">
        <f>INDEX([1]List!$D$2:$D$55,MATCH(F21,[1]List!$B$2:$B$55,0))</f>
        <v>CIF</v>
      </c>
      <c r="H21" s="62" t="s">
        <v>440</v>
      </c>
      <c r="I21" s="62" t="s">
        <v>163</v>
      </c>
      <c r="J21" s="61">
        <f>IF(F21="","",IF(F21="TIE LRC",COUNTIF($F$2:$F21,"TIE")+COUNTIF($F$2:$F21,"TME")+COUNTIF($F$2:$F21,"TIE LRC")+COUNTIF($F$2:$F21,"TIE MRC"),IF(F21="TIE MRC",COUNTIF($F$2:$F21,"TIE")+COUNTIF($F$2:$F21,"TME")+COUNTIF($F$2:$F21,"TIE LRC")+COUNTIF($F$2:$F21,"TIE MRC"),IF(F21="PLNBB LRC",COUNTIF($F$2:$F21,"PLNBB")+COUNTIF($F$2:$F21,"PLNBB LRC")+COUNTIF($F$2:$F21,"PLNBB MRC"),IF(F21="PLNBB MRC",COUNTIF($F$2:$F21,"PLNBB")+COUNTIF($F$2:$F21,"PLNBB LRC")+COUNTIF($F$2:$F21,"PLNBB MRC"),IF(F21="HE MRC",COUNTIF($F$2:$F21,"HE")+COUNTIF($F$2:$F21,"HE LRC")+COUNTIF($F$2:$F21,"HE MRC"),IF(F21="HE LRC",COUNTIF($F$2:$F21,"HE")+COUNTIF($F$2:$F21,"HE LRC")+COUNTIF($F$2:$F21,"HE MRC"),COUNTIF($F$2:$F21,F21))))))))</f>
        <v>7</v>
      </c>
      <c r="K21" s="63" t="s">
        <v>356</v>
      </c>
      <c r="L21" s="63" t="s">
        <v>357</v>
      </c>
      <c r="N21" s="64" t="s">
        <v>318</v>
      </c>
      <c r="O21" s="69" t="s">
        <v>104</v>
      </c>
      <c r="P21" s="65"/>
      <c r="Q21" s="69">
        <v>45646</v>
      </c>
      <c r="R21" s="66"/>
      <c r="S21" s="69">
        <v>45686</v>
      </c>
      <c r="T21" s="67">
        <v>45662.75</v>
      </c>
      <c r="U21" s="67">
        <v>45668.8125</v>
      </c>
      <c r="V21" s="67">
        <v>45668.8125</v>
      </c>
      <c r="W21" s="67">
        <v>45668.826388888891</v>
      </c>
      <c r="X21" s="67">
        <v>45669.635416666664</v>
      </c>
      <c r="Y21" s="67">
        <v>45669.673611111109</v>
      </c>
      <c r="Z21" s="67">
        <v>45669.708333333336</v>
      </c>
      <c r="AA21" s="53">
        <f t="shared" si="3"/>
        <v>145.5</v>
      </c>
      <c r="AB21" s="53">
        <f t="shared" si="4"/>
        <v>20.333333333255723</v>
      </c>
      <c r="AC21" s="53">
        <f t="shared" si="5"/>
        <v>0.91666666668606922</v>
      </c>
      <c r="AD21" s="53">
        <v>0.5</v>
      </c>
      <c r="AE21" s="53">
        <v>4.75</v>
      </c>
      <c r="AF21" s="53">
        <v>0.83</v>
      </c>
      <c r="AG21" s="53">
        <v>0.5</v>
      </c>
      <c r="AH21" s="53">
        <v>0</v>
      </c>
      <c r="AI21" s="53">
        <f t="shared" si="14"/>
        <v>6.08</v>
      </c>
      <c r="AJ21" s="77">
        <f t="shared" si="15"/>
        <v>6.58</v>
      </c>
      <c r="AK21" s="77"/>
      <c r="AL21" s="77"/>
      <c r="AM21" s="77"/>
      <c r="AN21" s="77"/>
      <c r="AO21" s="68">
        <v>8691.9439999999995</v>
      </c>
      <c r="AP21" s="68">
        <v>8691.5419999999995</v>
      </c>
      <c r="AQ21" s="67">
        <f t="shared" si="8"/>
        <v>45668.8125</v>
      </c>
      <c r="AR21" s="67">
        <v>45668.822916666664</v>
      </c>
      <c r="AS21" s="67">
        <f t="shared" si="9"/>
        <v>45669.635416666664</v>
      </c>
      <c r="AT21" s="67">
        <v>45669.694444444445</v>
      </c>
      <c r="AU21" s="67">
        <f t="shared" si="10"/>
        <v>45669.694444444445</v>
      </c>
      <c r="AV21" s="67">
        <v>45669.704861111109</v>
      </c>
      <c r="AW21" s="54">
        <v>4537</v>
      </c>
      <c r="AX21" s="54">
        <v>6572</v>
      </c>
      <c r="AY21" s="55">
        <v>30.96</v>
      </c>
      <c r="AZ21" s="55">
        <v>15.78</v>
      </c>
      <c r="BA21" s="55">
        <v>4.38</v>
      </c>
      <c r="BB21" s="55">
        <v>5.34</v>
      </c>
      <c r="BC21" s="55">
        <v>6.3405366896224171</v>
      </c>
      <c r="BD21" s="55">
        <v>42.14</v>
      </c>
      <c r="BE21" s="55">
        <v>36.74</v>
      </c>
      <c r="BF21" s="55">
        <v>0.2</v>
      </c>
      <c r="BG21" s="55">
        <v>0.32</v>
      </c>
      <c r="BH21" s="55">
        <v>0.29684160531940157</v>
      </c>
      <c r="BI21" s="55">
        <v>57.98</v>
      </c>
      <c r="BJ21" s="55">
        <v>4.21</v>
      </c>
      <c r="BK21" s="55">
        <v>0.92</v>
      </c>
      <c r="BL21" s="55">
        <v>1.17</v>
      </c>
      <c r="BM21" s="55">
        <v>15.52</v>
      </c>
      <c r="BN21" s="56">
        <v>60</v>
      </c>
      <c r="BO21" s="55" t="s">
        <v>97</v>
      </c>
      <c r="BP21" s="55" t="s">
        <v>100</v>
      </c>
      <c r="BQ21" s="56">
        <v>1180</v>
      </c>
      <c r="BR21" s="55">
        <v>38.58</v>
      </c>
      <c r="BS21" s="55">
        <v>20.92</v>
      </c>
      <c r="BT21" s="55">
        <v>22.92</v>
      </c>
      <c r="BU21" s="55">
        <v>7.42</v>
      </c>
      <c r="BV21" s="55">
        <v>3.01</v>
      </c>
      <c r="BW21" s="55">
        <v>0.67</v>
      </c>
      <c r="BX21" s="55">
        <v>0.44</v>
      </c>
      <c r="BY21" s="55">
        <v>0.82</v>
      </c>
      <c r="BZ21" s="55">
        <v>4.42</v>
      </c>
      <c r="CA21" s="55">
        <v>0.64</v>
      </c>
      <c r="CB21" s="55">
        <v>0.14000000000000001</v>
      </c>
      <c r="CC21" s="100">
        <v>4.4999999999999998E-2</v>
      </c>
      <c r="CD21" s="55">
        <v>99</v>
      </c>
      <c r="CE21" s="55">
        <v>98</v>
      </c>
      <c r="CF21" s="55">
        <v>79</v>
      </c>
      <c r="CG21" s="55">
        <v>21</v>
      </c>
      <c r="CH21" s="55"/>
      <c r="CI21" s="54">
        <v>4585</v>
      </c>
      <c r="CJ21" s="55"/>
      <c r="CK21" s="55">
        <v>30.61</v>
      </c>
      <c r="CL21" s="55"/>
      <c r="CM21" s="55">
        <v>3.98</v>
      </c>
      <c r="CN21" s="55"/>
      <c r="CO21" s="55"/>
      <c r="CP21" s="55"/>
      <c r="CQ21" s="55">
        <v>0.17</v>
      </c>
      <c r="CR21" s="54">
        <v>4452</v>
      </c>
      <c r="CS21" s="55">
        <v>31.79</v>
      </c>
      <c r="CT21" s="55">
        <v>4.0199999999999996</v>
      </c>
      <c r="CU21" s="55">
        <v>0.19</v>
      </c>
      <c r="CV21" s="55">
        <v>0.42</v>
      </c>
      <c r="CW21" s="73">
        <f t="shared" si="11"/>
        <v>609.79013096683764</v>
      </c>
      <c r="CX21" s="74">
        <f>AP21/(AB21-AI21)</f>
        <v>609.79013096683764</v>
      </c>
      <c r="CY21" s="71">
        <v>500</v>
      </c>
      <c r="CZ21" s="67">
        <f>IF(AND(DATE(YEAR(T21),MONTH(T21),DAY(T21))&gt;=(S21-3),DATE(YEAR(T21),MONTH(T21),DAY(T21))&lt;=(S21+3)),T21,V21)</f>
        <v>45668.8125</v>
      </c>
      <c r="DA21" s="74">
        <f>CZ21-U21</f>
        <v>0</v>
      </c>
      <c r="DB21" s="53">
        <f>(((AR21-AQ21)*24)+DD21+AB21+((AV21-AU21)*24))/24</f>
        <v>0.87152777777373558</v>
      </c>
      <c r="DC21" s="53">
        <f>(AT21-AS21)*24</f>
        <v>1.4166666667442769</v>
      </c>
      <c r="DD21" s="53">
        <f>(W21-AR21)*24</f>
        <v>8.3333333430346102E-2</v>
      </c>
      <c r="DE21" s="53">
        <f>AA21</f>
        <v>145.5</v>
      </c>
      <c r="DF21" s="53">
        <f t="shared" si="12"/>
        <v>8.3333333430346102E-2</v>
      </c>
      <c r="DG21" s="53">
        <f>AB21</f>
        <v>20.333333333255723</v>
      </c>
      <c r="DH21" s="53">
        <f t="shared" si="17"/>
        <v>1.4166666667442769</v>
      </c>
    </row>
    <row r="22" spans="1:112" s="63" customFormat="1" x14ac:dyDescent="0.2">
      <c r="A22" s="65">
        <v>4470</v>
      </c>
      <c r="B22" s="72">
        <f t="shared" si="0"/>
        <v>45658</v>
      </c>
      <c r="C22" s="60" t="str">
        <f t="shared" si="1"/>
        <v>PRT 2025 1 #4470</v>
      </c>
      <c r="D22" s="60" t="str">
        <f t="shared" si="16"/>
        <v>PRATU PTBA #5</v>
      </c>
      <c r="E22" s="61">
        <v>4470</v>
      </c>
      <c r="F22" s="62" t="s">
        <v>98</v>
      </c>
      <c r="G22" s="62" t="str">
        <f>INDEX([1]List!$D$2:$D$55,MATCH(F22,[1]List!$B$2:$B$55,0))</f>
        <v>FOB</v>
      </c>
      <c r="H22" s="62" t="s">
        <v>156</v>
      </c>
      <c r="I22" s="62" t="s">
        <v>157</v>
      </c>
      <c r="J22" s="61">
        <f>IF(F22="","",IF(F22="TIE LRC",COUNTIF($F$2:$F22,"TIE")+COUNTIF($F$2:$F22,"TME")+COUNTIF($F$2:$F22,"TIE LRC")+COUNTIF($F$2:$F22,"TIE MRC"),IF(F22="TIE MRC",COUNTIF($F$2:$F22,"TIE")+COUNTIF($F$2:$F22,"TME")+COUNTIF($F$2:$F22,"TIE LRC")+COUNTIF($F$2:$F22,"TIE MRC"),IF(F22="PLNBB LRC",COUNTIF($F$2:$F22,"PLNBB")+COUNTIF($F$2:$F22,"PLNBB LRC")+COUNTIF($F$2:$F22,"PLNBB MRC"),IF(F22="PLNBB MRC",COUNTIF($F$2:$F22,"PLNBB")+COUNTIF($F$2:$F22,"PLNBB LRC")+COUNTIF($F$2:$F22,"PLNBB MRC"),IF(F22="HE MRC",COUNTIF($F$2:$F22,"HE")+COUNTIF($F$2:$F22,"HE LRC")+COUNTIF($F$2:$F22,"HE MRC"),IF(F22="HE LRC",COUNTIF($F$2:$F22,"HE")+COUNTIF($F$2:$F22,"HE LRC")+COUNTIF($F$2:$F22,"HE MRC"),COUNTIF($F$2:$F22,F22))))))))</f>
        <v>5</v>
      </c>
      <c r="K22" s="63" t="s">
        <v>126</v>
      </c>
      <c r="L22" s="63" t="s">
        <v>152</v>
      </c>
      <c r="N22" s="64" t="s">
        <v>318</v>
      </c>
      <c r="O22" s="69" t="s">
        <v>104</v>
      </c>
      <c r="P22" s="65"/>
      <c r="Q22" s="69">
        <v>45659</v>
      </c>
      <c r="R22" s="66"/>
      <c r="S22" s="69">
        <v>45666</v>
      </c>
      <c r="T22" s="67">
        <v>45663.25</v>
      </c>
      <c r="U22" s="67">
        <v>45663.25</v>
      </c>
      <c r="V22" s="67">
        <v>45669.725694444445</v>
      </c>
      <c r="W22" s="67">
        <v>45669.958333333336</v>
      </c>
      <c r="X22" s="67">
        <v>45670.434027777781</v>
      </c>
      <c r="Y22" s="67">
        <v>45670.465277777781</v>
      </c>
      <c r="Z22" s="67">
        <v>45670.5</v>
      </c>
      <c r="AA22" s="53">
        <f t="shared" si="3"/>
        <v>155.41666666668607</v>
      </c>
      <c r="AB22" s="53">
        <f t="shared" si="4"/>
        <v>12.166666666686069</v>
      </c>
      <c r="AC22" s="53">
        <f t="shared" si="5"/>
        <v>0.75</v>
      </c>
      <c r="AD22" s="53">
        <v>0.33</v>
      </c>
      <c r="AE22" s="53">
        <v>1.42</v>
      </c>
      <c r="AF22" s="53">
        <v>0</v>
      </c>
      <c r="AG22" s="53">
        <v>0.5</v>
      </c>
      <c r="AH22" s="53">
        <v>0</v>
      </c>
      <c r="AI22" s="53">
        <f t="shared" si="14"/>
        <v>1.92</v>
      </c>
      <c r="AJ22" s="77">
        <f t="shared" si="15"/>
        <v>2.25</v>
      </c>
      <c r="AK22" s="77"/>
      <c r="AL22" s="77"/>
      <c r="AM22" s="77"/>
      <c r="AN22" s="77"/>
      <c r="AO22" s="68">
        <v>12009.651</v>
      </c>
      <c r="AP22" s="68">
        <v>12009.099</v>
      </c>
      <c r="AQ22" s="67">
        <f t="shared" si="8"/>
        <v>45669.725694444445</v>
      </c>
      <c r="AR22" s="67">
        <v>45669.736111111109</v>
      </c>
      <c r="AS22" s="67">
        <f t="shared" si="9"/>
        <v>45670.434027777781</v>
      </c>
      <c r="AT22" s="67">
        <v>45670.486111111109</v>
      </c>
      <c r="AU22" s="67">
        <f t="shared" si="10"/>
        <v>45670.486111111109</v>
      </c>
      <c r="AV22" s="67">
        <v>45670.496527777781</v>
      </c>
      <c r="AW22" s="54">
        <v>4654</v>
      </c>
      <c r="AX22" s="54">
        <v>6721</v>
      </c>
      <c r="AY22" s="55">
        <v>30.76</v>
      </c>
      <c r="AZ22" s="55">
        <v>14.24</v>
      </c>
      <c r="BA22" s="55">
        <v>4.33</v>
      </c>
      <c r="BB22" s="55">
        <v>5.36</v>
      </c>
      <c r="BC22" s="55">
        <v>6.25</v>
      </c>
      <c r="BD22" s="55">
        <v>40.56</v>
      </c>
      <c r="BE22" s="55">
        <v>39.840000000000003</v>
      </c>
      <c r="BF22" s="55">
        <v>0.36</v>
      </c>
      <c r="BG22" s="55">
        <v>0.56000000000000005</v>
      </c>
      <c r="BH22" s="55">
        <v>0.52472014925373134</v>
      </c>
      <c r="BI22" s="55">
        <v>60.13</v>
      </c>
      <c r="BJ22" s="55">
        <v>4.25</v>
      </c>
      <c r="BK22" s="55">
        <v>0.96</v>
      </c>
      <c r="BL22" s="55">
        <v>1.19</v>
      </c>
      <c r="BM22" s="55">
        <v>14.61</v>
      </c>
      <c r="BN22" s="56">
        <v>59</v>
      </c>
      <c r="BO22" s="55" t="s">
        <v>97</v>
      </c>
      <c r="BP22" s="55" t="s">
        <v>97</v>
      </c>
      <c r="BQ22" s="56">
        <v>1370</v>
      </c>
      <c r="BR22" s="55">
        <v>53.3</v>
      </c>
      <c r="BS22" s="55">
        <v>30.86</v>
      </c>
      <c r="BT22" s="55">
        <v>6.74</v>
      </c>
      <c r="BU22" s="55">
        <v>3.73</v>
      </c>
      <c r="BV22" s="55">
        <v>1.1599999999999999</v>
      </c>
      <c r="BW22" s="55">
        <v>0.59</v>
      </c>
      <c r="BX22" s="55">
        <v>0.44</v>
      </c>
      <c r="BY22" s="55">
        <v>0.85</v>
      </c>
      <c r="BZ22" s="55">
        <v>2.0699999999999998</v>
      </c>
      <c r="CA22" s="55">
        <v>0.09</v>
      </c>
      <c r="CB22" s="55">
        <v>0.18</v>
      </c>
      <c r="CC22" s="100">
        <v>3.5999999999999997E-2</v>
      </c>
      <c r="CD22" s="55">
        <v>99</v>
      </c>
      <c r="CE22" s="55">
        <v>98</v>
      </c>
      <c r="CF22" s="55">
        <v>79</v>
      </c>
      <c r="CG22" s="55">
        <v>21</v>
      </c>
      <c r="CH22" s="55"/>
      <c r="CI22" s="54">
        <v>4905</v>
      </c>
      <c r="CJ22" s="55"/>
      <c r="CK22" s="55">
        <v>28.33</v>
      </c>
      <c r="CL22" s="55">
        <v>14.76</v>
      </c>
      <c r="CM22" s="55">
        <v>6.34</v>
      </c>
      <c r="CN22" s="55">
        <v>7.54</v>
      </c>
      <c r="CO22" s="55">
        <v>39.01</v>
      </c>
      <c r="CP22" s="55">
        <v>38.69</v>
      </c>
      <c r="CQ22" s="55">
        <v>0.5</v>
      </c>
      <c r="CR22" s="54">
        <v>4544</v>
      </c>
      <c r="CS22" s="55">
        <v>31.1</v>
      </c>
      <c r="CT22" s="55">
        <v>5.32</v>
      </c>
      <c r="CU22" s="55">
        <v>0.5</v>
      </c>
      <c r="CV22" s="55">
        <v>0.67</v>
      </c>
      <c r="CW22" s="73">
        <f t="shared" si="11"/>
        <v>1172.0005530231549</v>
      </c>
      <c r="CX22" s="74">
        <f>AP22/(AB22-AI22)</f>
        <v>1172.0005530231549</v>
      </c>
      <c r="CY22" s="71">
        <v>500</v>
      </c>
      <c r="CZ22" s="67">
        <f>IF(AND(DATE(YEAR(T22),MONTH(T22),DAY(T22))&gt;=(S22-3),DATE(YEAR(T22),MONTH(T22),DAY(T22))&lt;=(S22+3)),T22,V22)</f>
        <v>45663.25</v>
      </c>
      <c r="DA22" s="74">
        <f>CZ22-U22</f>
        <v>0</v>
      </c>
      <c r="DB22" s="53">
        <f>(((AR22-AQ22)*24)+DD22+AB22+((AV22-AU22)*24))/24</f>
        <v>0.75000000000727596</v>
      </c>
      <c r="DC22" s="53">
        <f>(AT22-AS22)*24</f>
        <v>1.2499999998835847</v>
      </c>
      <c r="DD22" s="53">
        <f>(W22-AR22)*24</f>
        <v>5.3333333334303461</v>
      </c>
      <c r="DE22" s="53">
        <f>AA22</f>
        <v>155.41666666668607</v>
      </c>
      <c r="DF22" s="53">
        <f t="shared" si="12"/>
        <v>5.3333333334303461</v>
      </c>
      <c r="DG22" s="53">
        <f>AB22</f>
        <v>12.166666666686069</v>
      </c>
      <c r="DH22" s="53">
        <f t="shared" si="17"/>
        <v>1.2499999998835847</v>
      </c>
    </row>
    <row r="23" spans="1:112" s="63" customFormat="1" x14ac:dyDescent="0.2">
      <c r="A23" s="65">
        <v>4471</v>
      </c>
      <c r="B23" s="72">
        <f t="shared" si="0"/>
        <v>45658</v>
      </c>
      <c r="C23" s="60" t="str">
        <f t="shared" si="1"/>
        <v>PRT 2025 1 #4471</v>
      </c>
      <c r="D23" s="60" t="str">
        <f t="shared" si="16"/>
        <v>PRATU BGG #8</v>
      </c>
      <c r="E23" s="61">
        <v>4471</v>
      </c>
      <c r="F23" s="62" t="s">
        <v>240</v>
      </c>
      <c r="G23" s="62" t="str">
        <f>INDEX([1]List!$D$2:$D$55,MATCH(F23,[1]List!$B$2:$B$55,0))</f>
        <v>CIF</v>
      </c>
      <c r="H23" s="62" t="s">
        <v>440</v>
      </c>
      <c r="I23" s="62" t="s">
        <v>247</v>
      </c>
      <c r="J23" s="61">
        <f>IF(F23="","",IF(F23="TIE LRC",COUNTIF($F$2:$F23,"TIE")+COUNTIF($F$2:$F23,"TME")+COUNTIF($F$2:$F23,"TIE LRC")+COUNTIF($F$2:$F23,"TIE MRC"),IF(F23="TIE MRC",COUNTIF($F$2:$F23,"TIE")+COUNTIF($F$2:$F23,"TME")+COUNTIF($F$2:$F23,"TIE LRC")+COUNTIF($F$2:$F23,"TIE MRC"),IF(F23="PLNBB LRC",COUNTIF($F$2:$F23,"PLNBB")+COUNTIF($F$2:$F23,"PLNBB LRC")+COUNTIF($F$2:$F23,"PLNBB MRC"),IF(F23="PLNBB MRC",COUNTIF($F$2:$F23,"PLNBB")+COUNTIF($F$2:$F23,"PLNBB LRC")+COUNTIF($F$2:$F23,"PLNBB MRC"),IF(F23="HE MRC",COUNTIF($F$2:$F23,"HE")+COUNTIF($F$2:$F23,"HE LRC")+COUNTIF($F$2:$F23,"HE MRC"),IF(F23="HE LRC",COUNTIF($F$2:$F23,"HE")+COUNTIF($F$2:$F23,"HE LRC")+COUNTIF($F$2:$F23,"HE MRC"),COUNTIF($F$2:$F23,F23))))))))</f>
        <v>8</v>
      </c>
      <c r="K23" s="63" t="s">
        <v>212</v>
      </c>
      <c r="L23" s="63" t="s">
        <v>213</v>
      </c>
      <c r="N23" s="64" t="s">
        <v>320</v>
      </c>
      <c r="O23" s="69" t="s">
        <v>473</v>
      </c>
      <c r="P23" s="65"/>
      <c r="Q23" s="69">
        <v>45657</v>
      </c>
      <c r="R23" s="66"/>
      <c r="S23" s="69">
        <v>45687</v>
      </c>
      <c r="T23" s="67">
        <v>45662.763888888891</v>
      </c>
      <c r="U23" s="67">
        <v>45669.666666666664</v>
      </c>
      <c r="V23" s="67">
        <v>45669.666666666664</v>
      </c>
      <c r="W23" s="67">
        <v>45669.697916666664</v>
      </c>
      <c r="X23" s="67">
        <v>45670.538194444445</v>
      </c>
      <c r="Y23" s="67">
        <v>45670.569444444445</v>
      </c>
      <c r="Z23" s="67">
        <v>45670.604166666664</v>
      </c>
      <c r="AA23" s="53">
        <f t="shared" si="3"/>
        <v>165.66666666656965</v>
      </c>
      <c r="AB23" s="53">
        <f t="shared" si="4"/>
        <v>20.916666666744277</v>
      </c>
      <c r="AC23" s="53">
        <f t="shared" si="5"/>
        <v>0.75</v>
      </c>
      <c r="AD23" s="53">
        <v>0</v>
      </c>
      <c r="AE23" s="53">
        <v>2.5</v>
      </c>
      <c r="AF23" s="53">
        <v>8.92</v>
      </c>
      <c r="AG23" s="53">
        <v>0</v>
      </c>
      <c r="AH23" s="53">
        <v>0</v>
      </c>
      <c r="AI23" s="53">
        <f t="shared" si="14"/>
        <v>11.42</v>
      </c>
      <c r="AJ23" s="77">
        <f t="shared" si="15"/>
        <v>11.42</v>
      </c>
      <c r="AK23" s="77"/>
      <c r="AL23" s="77"/>
      <c r="AM23" s="77"/>
      <c r="AN23" s="77"/>
      <c r="AO23" s="68">
        <v>7859.1970000000001</v>
      </c>
      <c r="AP23" s="68">
        <v>7858.18</v>
      </c>
      <c r="AQ23" s="67">
        <f t="shared" si="8"/>
        <v>45669.666666666664</v>
      </c>
      <c r="AR23" s="67">
        <v>45669.677083333336</v>
      </c>
      <c r="AS23" s="67">
        <f t="shared" si="9"/>
        <v>45670.538194444445</v>
      </c>
      <c r="AT23" s="67">
        <v>45670.590277777781</v>
      </c>
      <c r="AU23" s="67">
        <f t="shared" si="10"/>
        <v>45670.590277777781</v>
      </c>
      <c r="AV23" s="67">
        <v>45670.600694444445</v>
      </c>
      <c r="AW23" s="54">
        <v>4546</v>
      </c>
      <c r="AX23" s="54">
        <v>6580</v>
      </c>
      <c r="AY23" s="55">
        <v>30.91</v>
      </c>
      <c r="AZ23" s="55">
        <v>16.21</v>
      </c>
      <c r="BA23" s="55">
        <v>4.41</v>
      </c>
      <c r="BB23" s="55">
        <v>5.35</v>
      </c>
      <c r="BC23" s="55">
        <v>6.3850101444086409</v>
      </c>
      <c r="BD23" s="55">
        <v>42.15</v>
      </c>
      <c r="BE23" s="55">
        <v>36.29</v>
      </c>
      <c r="BF23" s="55">
        <v>0.2</v>
      </c>
      <c r="BG23" s="55">
        <v>0.31</v>
      </c>
      <c r="BH23" s="55">
        <v>0.28643036161833157</v>
      </c>
      <c r="BI23" s="55">
        <v>56.78</v>
      </c>
      <c r="BJ23" s="55">
        <v>4.1900000000000004</v>
      </c>
      <c r="BK23" s="55">
        <v>0.9</v>
      </c>
      <c r="BL23" s="55">
        <v>1.1499999999999999</v>
      </c>
      <c r="BM23" s="55">
        <v>16.329999999999998</v>
      </c>
      <c r="BN23" s="56">
        <v>60</v>
      </c>
      <c r="BO23" s="55" t="s">
        <v>97</v>
      </c>
      <c r="BP23" s="55" t="s">
        <v>100</v>
      </c>
      <c r="BQ23" s="56">
        <v>1260</v>
      </c>
      <c r="BR23" s="55">
        <v>40.479999999999997</v>
      </c>
      <c r="BS23" s="55">
        <v>21.97</v>
      </c>
      <c r="BT23" s="55">
        <v>22.51</v>
      </c>
      <c r="BU23" s="55">
        <v>5.88</v>
      </c>
      <c r="BV23" s="55">
        <v>2.59</v>
      </c>
      <c r="BW23" s="55">
        <v>0.71</v>
      </c>
      <c r="BX23" s="55">
        <v>0.46</v>
      </c>
      <c r="BY23" s="55">
        <v>1.08</v>
      </c>
      <c r="BZ23" s="55">
        <v>3.63</v>
      </c>
      <c r="CA23" s="55">
        <v>0.56999999999999995</v>
      </c>
      <c r="CB23" s="55">
        <v>0.12</v>
      </c>
      <c r="CC23" s="100">
        <v>0.05</v>
      </c>
      <c r="CD23" s="55">
        <v>99</v>
      </c>
      <c r="CE23" s="55">
        <v>98</v>
      </c>
      <c r="CF23" s="55">
        <v>79</v>
      </c>
      <c r="CG23" s="55">
        <v>21</v>
      </c>
      <c r="CH23" s="55"/>
      <c r="CI23" s="54">
        <v>4589</v>
      </c>
      <c r="CJ23" s="55"/>
      <c r="CK23" s="55">
        <v>30.57</v>
      </c>
      <c r="CL23" s="55"/>
      <c r="CM23" s="55">
        <v>3.94</v>
      </c>
      <c r="CN23" s="55"/>
      <c r="CO23" s="55"/>
      <c r="CP23" s="55"/>
      <c r="CQ23" s="55">
        <v>0.18</v>
      </c>
      <c r="CR23" s="54">
        <v>4475</v>
      </c>
      <c r="CS23" s="55">
        <v>31.55</v>
      </c>
      <c r="CT23" s="55">
        <v>3.98</v>
      </c>
      <c r="CU23" s="55">
        <v>0.21</v>
      </c>
      <c r="CV23" s="55">
        <v>0.33</v>
      </c>
      <c r="CW23" s="73">
        <f t="shared" si="11"/>
        <v>827.46718146041917</v>
      </c>
      <c r="CX23" s="74">
        <f>AP23/(AB23-AI23)</f>
        <v>827.46718146041917</v>
      </c>
      <c r="CY23" s="71">
        <v>500</v>
      </c>
      <c r="CZ23" s="67">
        <f>IF(AND(DATE(YEAR(T23),MONTH(T23),DAY(T23))&gt;=(S23-3),DATE(YEAR(T23),MONTH(T23),DAY(T23))&lt;=(S23+3)),T23,V23)</f>
        <v>45669.666666666664</v>
      </c>
      <c r="DA23" s="74">
        <f>CZ23-U23</f>
        <v>0</v>
      </c>
      <c r="DB23" s="53">
        <f>(((AR23-AQ23)*24)+DD23+AB23+((AV23-AU23)*24))/24</f>
        <v>0.91319444444525288</v>
      </c>
      <c r="DC23" s="53">
        <f>(AT23-AS23)*24</f>
        <v>1.2500000000582077</v>
      </c>
      <c r="DD23" s="53">
        <f>(W23-AR23)*24</f>
        <v>0.49999999988358468</v>
      </c>
      <c r="DE23" s="53">
        <f>AA23</f>
        <v>165.66666666656965</v>
      </c>
      <c r="DF23" s="53">
        <f t="shared" si="12"/>
        <v>0.49999999988358468</v>
      </c>
      <c r="DG23" s="53">
        <f>AB23</f>
        <v>20.916666666744277</v>
      </c>
      <c r="DH23" s="53">
        <f t="shared" si="17"/>
        <v>1.2500000000582077</v>
      </c>
    </row>
    <row r="24" spans="1:112" s="63" customFormat="1" x14ac:dyDescent="0.2">
      <c r="A24" s="65">
        <v>4472</v>
      </c>
      <c r="B24" s="72">
        <f t="shared" si="0"/>
        <v>45658</v>
      </c>
      <c r="C24" s="60" t="str">
        <f t="shared" si="1"/>
        <v>PRT 2025 1 #4472</v>
      </c>
      <c r="D24" s="60" t="str">
        <f t="shared" si="16"/>
        <v>PRATU PTBA #6</v>
      </c>
      <c r="E24" s="61">
        <v>4472</v>
      </c>
      <c r="F24" s="62" t="s">
        <v>98</v>
      </c>
      <c r="G24" s="62" t="str">
        <f>INDEX([1]List!$D$2:$D$55,MATCH(F24,[1]List!$B$2:$B$55,0))</f>
        <v>FOB</v>
      </c>
      <c r="H24" s="62" t="s">
        <v>156</v>
      </c>
      <c r="I24" s="62" t="s">
        <v>157</v>
      </c>
      <c r="J24" s="61">
        <f>IF(F24="","",IF(F24="TIE LRC",COUNTIF($F$2:$F24,"TIE")+COUNTIF($F$2:$F24,"TME")+COUNTIF($F$2:$F24,"TIE LRC")+COUNTIF($F$2:$F24,"TIE MRC"),IF(F24="TIE MRC",COUNTIF($F$2:$F24,"TIE")+COUNTIF($F$2:$F24,"TME")+COUNTIF($F$2:$F24,"TIE LRC")+COUNTIF($F$2:$F24,"TIE MRC"),IF(F24="PLNBB LRC",COUNTIF($F$2:$F24,"PLNBB")+COUNTIF($F$2:$F24,"PLNBB LRC")+COUNTIF($F$2:$F24,"PLNBB MRC"),IF(F24="PLNBB MRC",COUNTIF($F$2:$F24,"PLNBB")+COUNTIF($F$2:$F24,"PLNBB LRC")+COUNTIF($F$2:$F24,"PLNBB MRC"),IF(F24="HE MRC",COUNTIF($F$2:$F24,"HE")+COUNTIF($F$2:$F24,"HE LRC")+COUNTIF($F$2:$F24,"HE MRC"),IF(F24="HE LRC",COUNTIF($F$2:$F24,"HE")+COUNTIF($F$2:$F24,"HE LRC")+COUNTIF($F$2:$F24,"HE MRC"),COUNTIF($F$2:$F24,F24))))))))</f>
        <v>6</v>
      </c>
      <c r="L24" s="63" t="s">
        <v>173</v>
      </c>
      <c r="N24" s="64" t="s">
        <v>318</v>
      </c>
      <c r="O24" s="69" t="s">
        <v>104</v>
      </c>
      <c r="P24" s="65"/>
      <c r="Q24" s="69">
        <v>45663</v>
      </c>
      <c r="R24" s="66"/>
      <c r="S24" s="69">
        <v>45667</v>
      </c>
      <c r="T24" s="67">
        <v>45664.916666666664</v>
      </c>
      <c r="U24" s="67">
        <v>45664.916666666664</v>
      </c>
      <c r="V24" s="67">
        <v>45670.517361111109</v>
      </c>
      <c r="W24" s="67">
        <v>45670.548611111109</v>
      </c>
      <c r="X24" s="67">
        <v>45671.079861111109</v>
      </c>
      <c r="Y24" s="67">
        <v>45671.128472222219</v>
      </c>
      <c r="Z24" s="67">
        <v>45671.15625</v>
      </c>
      <c r="AA24" s="53">
        <f t="shared" si="3"/>
        <v>134.41666666668607</v>
      </c>
      <c r="AB24" s="53">
        <f t="shared" si="4"/>
        <v>13.916666666627862</v>
      </c>
      <c r="AC24" s="53">
        <f t="shared" si="5"/>
        <v>1.1666666666278616</v>
      </c>
      <c r="AD24" s="53">
        <v>0.17</v>
      </c>
      <c r="AE24" s="53">
        <v>2.75</v>
      </c>
      <c r="AF24" s="53">
        <v>0</v>
      </c>
      <c r="AG24" s="53">
        <v>0</v>
      </c>
      <c r="AH24" s="53">
        <v>0</v>
      </c>
      <c r="AI24" s="53">
        <f t="shared" si="14"/>
        <v>2.75</v>
      </c>
      <c r="AJ24" s="77">
        <f t="shared" si="15"/>
        <v>2.92</v>
      </c>
      <c r="AK24" s="77"/>
      <c r="AL24" s="77"/>
      <c r="AM24" s="77"/>
      <c r="AN24" s="77"/>
      <c r="AO24" s="68">
        <v>10085.135</v>
      </c>
      <c r="AP24" s="68">
        <v>10084.625</v>
      </c>
      <c r="AQ24" s="67">
        <f t="shared" si="8"/>
        <v>45670.517361111109</v>
      </c>
      <c r="AR24" s="67">
        <v>45670.53125</v>
      </c>
      <c r="AS24" s="67">
        <f t="shared" si="9"/>
        <v>45671.079861111109</v>
      </c>
      <c r="AT24" s="67">
        <v>45671.138888888891</v>
      </c>
      <c r="AU24" s="67">
        <f t="shared" si="10"/>
        <v>45671.138888888891</v>
      </c>
      <c r="AV24" s="67">
        <v>45671.152777777781</v>
      </c>
      <c r="AW24" s="54">
        <v>4626</v>
      </c>
      <c r="AX24" s="54">
        <v>6612</v>
      </c>
      <c r="AY24" s="55">
        <v>30.04</v>
      </c>
      <c r="AZ24" s="55">
        <v>15.7</v>
      </c>
      <c r="BA24" s="55">
        <v>5.43</v>
      </c>
      <c r="BB24" s="55">
        <v>6.54</v>
      </c>
      <c r="BC24" s="55">
        <v>7.7580071174377228</v>
      </c>
      <c r="BD24" s="55">
        <v>39.229999999999997</v>
      </c>
      <c r="BE24" s="55">
        <v>38.53</v>
      </c>
      <c r="BF24" s="55">
        <v>0.51</v>
      </c>
      <c r="BG24" s="55">
        <v>0.78</v>
      </c>
      <c r="BH24" s="55">
        <v>0.7236061684460261</v>
      </c>
      <c r="BI24" s="55">
        <v>58.31</v>
      </c>
      <c r="BJ24" s="55">
        <v>4.29</v>
      </c>
      <c r="BK24" s="55">
        <v>0.91</v>
      </c>
      <c r="BL24" s="55">
        <v>1.17</v>
      </c>
      <c r="BM24" s="55">
        <v>13.64</v>
      </c>
      <c r="BN24" s="56">
        <v>61</v>
      </c>
      <c r="BO24" s="55" t="s">
        <v>97</v>
      </c>
      <c r="BP24" s="55" t="s">
        <v>97</v>
      </c>
      <c r="BQ24" s="56">
        <v>1400</v>
      </c>
      <c r="BR24" s="55">
        <v>52.54</v>
      </c>
      <c r="BS24" s="55">
        <v>30.13</v>
      </c>
      <c r="BT24" s="55">
        <v>6.14</v>
      </c>
      <c r="BU24" s="55">
        <v>4.32</v>
      </c>
      <c r="BV24" s="55">
        <v>1.43</v>
      </c>
      <c r="BW24" s="55">
        <v>0.57999999999999996</v>
      </c>
      <c r="BX24" s="55">
        <v>0.39</v>
      </c>
      <c r="BY24" s="55">
        <v>0.79</v>
      </c>
      <c r="BZ24" s="55">
        <v>3.36</v>
      </c>
      <c r="CA24" s="55">
        <v>0.09</v>
      </c>
      <c r="CB24" s="55">
        <v>0.22</v>
      </c>
      <c r="CC24" s="100">
        <v>2.8000000000000001E-2</v>
      </c>
      <c r="CD24" s="55">
        <v>99</v>
      </c>
      <c r="CE24" s="55">
        <v>98</v>
      </c>
      <c r="CF24" s="55">
        <v>79</v>
      </c>
      <c r="CG24" s="55">
        <v>20</v>
      </c>
      <c r="CH24" s="55"/>
      <c r="CI24" s="54">
        <v>4907</v>
      </c>
      <c r="CJ24" s="55"/>
      <c r="CK24" s="55">
        <v>28.39</v>
      </c>
      <c r="CL24" s="55">
        <v>15.63</v>
      </c>
      <c r="CM24" s="55">
        <v>6.39</v>
      </c>
      <c r="CN24" s="55">
        <v>7.53</v>
      </c>
      <c r="CO24" s="55">
        <v>39.42</v>
      </c>
      <c r="CP24" s="55">
        <v>37.42</v>
      </c>
      <c r="CQ24" s="55">
        <v>0.47</v>
      </c>
      <c r="CR24" s="54" t="s">
        <v>319</v>
      </c>
      <c r="CS24" s="55" t="s">
        <v>319</v>
      </c>
      <c r="CT24" s="55" t="s">
        <v>319</v>
      </c>
      <c r="CU24" s="55" t="s">
        <v>319</v>
      </c>
      <c r="CV24" s="55">
        <v>0.89</v>
      </c>
      <c r="CW24" s="73">
        <f t="shared" si="11"/>
        <v>903.10074627179506</v>
      </c>
      <c r="CX24" s="74">
        <f>AP24/(AB24-AI24)</f>
        <v>903.10074627179506</v>
      </c>
      <c r="CY24" s="71">
        <v>500</v>
      </c>
      <c r="CZ24" s="67">
        <f>IF(AND(DATE(YEAR(T24),MONTH(T24),DAY(T24))&gt;=(S24-3),DATE(YEAR(T24),MONTH(T24),DAY(T24))&lt;=(S24+3)),T24,V24)</f>
        <v>45664.916666666664</v>
      </c>
      <c r="DA24" s="74">
        <f>CZ24-U24</f>
        <v>0</v>
      </c>
      <c r="DB24" s="53">
        <f>(((AR24-AQ24)*24)+DD24+AB24+((AV24-AU24)*24))/24</f>
        <v>0.625</v>
      </c>
      <c r="DC24" s="53">
        <f>(AT24-AS24)*24</f>
        <v>1.4166666667442769</v>
      </c>
      <c r="DD24" s="53">
        <f>(W24-AR24)*24</f>
        <v>0.41666666662786156</v>
      </c>
      <c r="DE24" s="53">
        <f>AA24</f>
        <v>134.41666666668607</v>
      </c>
      <c r="DF24" s="53">
        <f t="shared" si="12"/>
        <v>0.41666666662786156</v>
      </c>
      <c r="DG24" s="53">
        <f>AB24</f>
        <v>13.916666666627862</v>
      </c>
      <c r="DH24" s="53">
        <f t="shared" si="17"/>
        <v>1.4166666667442769</v>
      </c>
    </row>
    <row r="25" spans="1:112" s="85" customFormat="1" x14ac:dyDescent="0.2">
      <c r="A25" s="80">
        <v>4473</v>
      </c>
      <c r="B25" s="81">
        <f t="shared" si="0"/>
        <v>45658</v>
      </c>
      <c r="C25" s="82" t="str">
        <f t="shared" si="1"/>
        <v>PRT 2025 1 #4473</v>
      </c>
      <c r="D25" s="82" t="str">
        <f t="shared" si="16"/>
        <v>PRATU TBC LRC #3</v>
      </c>
      <c r="E25" s="83">
        <v>4473</v>
      </c>
      <c r="F25" s="84" t="s">
        <v>290</v>
      </c>
      <c r="G25" s="84" t="str">
        <f>INDEX([1]List!$D$2:$D$55,MATCH(F25,[1]List!$B$2:$B$55,0))</f>
        <v>CIF</v>
      </c>
      <c r="H25" s="84" t="s">
        <v>325</v>
      </c>
      <c r="I25" s="84" t="s">
        <v>176</v>
      </c>
      <c r="J25" s="83">
        <f>IF(F25="","",IF(F25="TIE LRC",COUNTIF($F$2:$F25,"TIE")+COUNTIF($F$2:$F25,"TME")+COUNTIF($F$2:$F25,"TIE LRC")+COUNTIF($F$2:$F25,"TIE MRC"),IF(F25="TIE MRC",COUNTIF($F$2:$F25,"TIE")+COUNTIF($F$2:$F25,"TME")+COUNTIF($F$2:$F25,"TIE LRC")+COUNTIF($F$2:$F25,"TIE MRC"),IF(F25="PLNBB LRC",COUNTIF($F$2:$F25,"PLNBB")+COUNTIF($F$2:$F25,"PLNBB LRC")+COUNTIF($F$2:$F25,"PLNBB MRC"),IF(F25="PLNBB MRC",COUNTIF($F$2:$F25,"PLNBB")+COUNTIF($F$2:$F25,"PLNBB LRC")+COUNTIF($F$2:$F25,"PLNBB MRC"),IF(F25="HE MRC",COUNTIF($F$2:$F25,"HE")+COUNTIF($F$2:$F25,"HE LRC")+COUNTIF($F$2:$F25,"HE MRC"),IF(F25="HE LRC",COUNTIF($F$2:$F25,"HE")+COUNTIF($F$2:$F25,"HE LRC")+COUNTIF($F$2:$F25,"HE MRC"),COUNTIF($F$2:$F25,F25))))))))</f>
        <v>3</v>
      </c>
      <c r="K25" s="85" t="s">
        <v>272</v>
      </c>
      <c r="L25" s="85" t="s">
        <v>241</v>
      </c>
      <c r="N25" s="86" t="s">
        <v>308</v>
      </c>
      <c r="O25" s="76" t="s">
        <v>394</v>
      </c>
      <c r="P25" s="80"/>
      <c r="Q25" s="76">
        <v>45651</v>
      </c>
      <c r="R25" s="87"/>
      <c r="S25" s="76">
        <v>45702</v>
      </c>
      <c r="T25" s="88">
        <v>45663.833333333336</v>
      </c>
      <c r="U25" s="88">
        <v>45668.506944444445</v>
      </c>
      <c r="V25" s="88">
        <v>45668.506944444445</v>
      </c>
      <c r="W25" s="88">
        <v>45668.583333333336</v>
      </c>
      <c r="X25" s="88">
        <v>45671.447916666664</v>
      </c>
      <c r="Y25" s="88">
        <v>45671.513888888891</v>
      </c>
      <c r="Z25" s="88">
        <v>45671.635416666664</v>
      </c>
      <c r="AA25" s="89">
        <f t="shared" si="3"/>
        <v>112.16666666662786</v>
      </c>
      <c r="AB25" s="89">
        <f t="shared" si="4"/>
        <v>70.333333333313931</v>
      </c>
      <c r="AC25" s="89">
        <f t="shared" si="5"/>
        <v>1.5833333334303461</v>
      </c>
      <c r="AD25" s="89">
        <v>10.08</v>
      </c>
      <c r="AE25" s="89">
        <v>0</v>
      </c>
      <c r="AF25" s="89">
        <v>10.67</v>
      </c>
      <c r="AG25" s="89">
        <v>0</v>
      </c>
      <c r="AH25" s="89">
        <v>0</v>
      </c>
      <c r="AI25" s="89">
        <f t="shared" si="14"/>
        <v>10.67</v>
      </c>
      <c r="AJ25" s="90">
        <f t="shared" si="15"/>
        <v>20.75</v>
      </c>
      <c r="AK25" s="90"/>
      <c r="AL25" s="90"/>
      <c r="AM25" s="90"/>
      <c r="AN25" s="90"/>
      <c r="AO25" s="91">
        <v>7784.2969999999996</v>
      </c>
      <c r="AP25" s="91">
        <v>7782.77</v>
      </c>
      <c r="AQ25" s="88">
        <f t="shared" si="8"/>
        <v>45668.506944444445</v>
      </c>
      <c r="AR25" s="88">
        <v>45668.520833333336</v>
      </c>
      <c r="AS25" s="88">
        <f t="shared" si="9"/>
        <v>45671.447916666664</v>
      </c>
      <c r="AT25" s="88">
        <v>45671.5625</v>
      </c>
      <c r="AU25" s="88">
        <v>45671.618055555555</v>
      </c>
      <c r="AV25" s="88">
        <v>45671.631944444445</v>
      </c>
      <c r="AW25" s="92">
        <v>4124</v>
      </c>
      <c r="AX25" s="92">
        <v>6369</v>
      </c>
      <c r="AY25" s="93">
        <v>35.25</v>
      </c>
      <c r="AZ25" s="93">
        <v>18.86</v>
      </c>
      <c r="BA25" s="93">
        <v>4.9800000000000004</v>
      </c>
      <c r="BB25" s="93">
        <v>6.24</v>
      </c>
      <c r="BC25" s="93">
        <v>7.690411634212472</v>
      </c>
      <c r="BD25" s="93">
        <v>41.1</v>
      </c>
      <c r="BE25" s="93">
        <v>33.799999999999997</v>
      </c>
      <c r="BF25" s="93">
        <v>0.27</v>
      </c>
      <c r="BG25" s="93">
        <v>0.45</v>
      </c>
      <c r="BH25" s="93">
        <v>0.41902883904362831</v>
      </c>
      <c r="BI25" s="93">
        <v>53.88</v>
      </c>
      <c r="BJ25" s="93">
        <v>4.1500000000000004</v>
      </c>
      <c r="BK25" s="93">
        <v>0.86</v>
      </c>
      <c r="BL25" s="93">
        <v>1.1499999999999999</v>
      </c>
      <c r="BM25" s="93">
        <v>15.67</v>
      </c>
      <c r="BN25" s="94">
        <v>59</v>
      </c>
      <c r="BO25" s="93" t="s">
        <v>97</v>
      </c>
      <c r="BP25" s="93" t="s">
        <v>100</v>
      </c>
      <c r="BQ25" s="94">
        <v>1200</v>
      </c>
      <c r="BR25" s="93">
        <v>46.53</v>
      </c>
      <c r="BS25" s="93">
        <v>22.38</v>
      </c>
      <c r="BT25" s="93">
        <v>13.71</v>
      </c>
      <c r="BU25" s="93">
        <v>8.9700000000000006</v>
      </c>
      <c r="BV25" s="93">
        <v>2.56</v>
      </c>
      <c r="BW25" s="93">
        <v>0.91</v>
      </c>
      <c r="BX25" s="93">
        <v>0.62</v>
      </c>
      <c r="BY25" s="93">
        <v>0.7</v>
      </c>
      <c r="BZ25" s="93">
        <v>3.18</v>
      </c>
      <c r="CA25" s="93">
        <v>0.28999999999999998</v>
      </c>
      <c r="CB25" s="93">
        <v>0.14000000000000001</v>
      </c>
      <c r="CC25" s="101">
        <v>3.5000000000000003E-2</v>
      </c>
      <c r="CD25" s="93">
        <v>99</v>
      </c>
      <c r="CE25" s="93">
        <v>98</v>
      </c>
      <c r="CF25" s="93">
        <v>78</v>
      </c>
      <c r="CG25" s="93">
        <v>21</v>
      </c>
      <c r="CH25" s="93"/>
      <c r="CI25" s="92">
        <v>4201</v>
      </c>
      <c r="CJ25" s="93"/>
      <c r="CK25" s="93">
        <v>34.93</v>
      </c>
      <c r="CL25" s="93"/>
      <c r="CM25" s="93">
        <v>4.3099999999999996</v>
      </c>
      <c r="CN25" s="93"/>
      <c r="CO25" s="93"/>
      <c r="CP25" s="93"/>
      <c r="CQ25" s="93">
        <v>0.25</v>
      </c>
      <c r="CR25" s="92">
        <v>4095</v>
      </c>
      <c r="CS25" s="93">
        <v>35.299999999999997</v>
      </c>
      <c r="CT25" s="93">
        <v>4.17</v>
      </c>
      <c r="CU25" s="93">
        <v>0.24</v>
      </c>
      <c r="CV25" s="93">
        <v>0.54</v>
      </c>
      <c r="CW25" s="95">
        <f t="shared" si="11"/>
        <v>130.44477345107322</v>
      </c>
      <c r="CX25" s="96">
        <f>AP25/(AB25-AI25)</f>
        <v>130.44477345107322</v>
      </c>
      <c r="CY25" s="97">
        <v>100</v>
      </c>
      <c r="CZ25" s="88">
        <f>IF(AND(DATE(YEAR(T25),MONTH(T25),DAY(T25))&gt;=(S25-3),DATE(YEAR(T25),MONTH(T25),DAY(T25))&lt;=(S25+3)),T25,V25)</f>
        <v>45668.506944444445</v>
      </c>
      <c r="DA25" s="96">
        <f>CZ25-U25</f>
        <v>0</v>
      </c>
      <c r="DB25" s="89">
        <f>(((AR25-AQ25)*24)+DD25+AB25+((AV25-AU25)*24))/24</f>
        <v>3.0208333333357587</v>
      </c>
      <c r="DC25" s="89">
        <f>(AT25-AS25)*24</f>
        <v>2.7500000000582077</v>
      </c>
      <c r="DD25" s="89">
        <f>(W25-AR25)*24</f>
        <v>1.5</v>
      </c>
      <c r="DE25" s="89">
        <f>AA25</f>
        <v>112.16666666662786</v>
      </c>
      <c r="DF25" s="89">
        <f t="shared" si="12"/>
        <v>1.5</v>
      </c>
      <c r="DG25" s="89">
        <f>AB25</f>
        <v>70.333333333313931</v>
      </c>
      <c r="DH25" s="89">
        <f t="shared" si="17"/>
        <v>2.7500000000582077</v>
      </c>
    </row>
    <row r="26" spans="1:112" s="63" customFormat="1" x14ac:dyDescent="0.2">
      <c r="A26" s="65">
        <v>4474</v>
      </c>
      <c r="B26" s="72">
        <f t="shared" si="0"/>
        <v>45658</v>
      </c>
      <c r="C26" s="60" t="str">
        <f t="shared" si="1"/>
        <v>PRT 2025 1 #4474</v>
      </c>
      <c r="D26" s="60" t="str">
        <f t="shared" si="16"/>
        <v>PRATU BGG #9</v>
      </c>
      <c r="E26" s="61">
        <v>4474</v>
      </c>
      <c r="F26" s="62" t="s">
        <v>240</v>
      </c>
      <c r="G26" s="62" t="str">
        <f>INDEX([1]List!$D$2:$D$55,MATCH(F26,[1]List!$B$2:$B$55,0))</f>
        <v>CIF</v>
      </c>
      <c r="H26" s="62" t="s">
        <v>440</v>
      </c>
      <c r="I26" s="62" t="s">
        <v>247</v>
      </c>
      <c r="J26" s="61">
        <f>IF(F26="","",IF(F26="TIE LRC",COUNTIF($F$2:$F26,"TIE")+COUNTIF($F$2:$F26,"TME")+COUNTIF($F$2:$F26,"TIE LRC")+COUNTIF($F$2:$F26,"TIE MRC"),IF(F26="TIE MRC",COUNTIF($F$2:$F26,"TIE")+COUNTIF($F$2:$F26,"TME")+COUNTIF($F$2:$F26,"TIE LRC")+COUNTIF($F$2:$F26,"TIE MRC"),IF(F26="PLNBB LRC",COUNTIF($F$2:$F26,"PLNBB")+COUNTIF($F$2:$F26,"PLNBB LRC")+COUNTIF($F$2:$F26,"PLNBB MRC"),IF(F26="PLNBB MRC",COUNTIF($F$2:$F26,"PLNBB")+COUNTIF($F$2:$F26,"PLNBB LRC")+COUNTIF($F$2:$F26,"PLNBB MRC"),IF(F26="HE MRC",COUNTIF($F$2:$F26,"HE")+COUNTIF($F$2:$F26,"HE LRC")+COUNTIF($F$2:$F26,"HE MRC"),IF(F26="HE LRC",COUNTIF($F$2:$F26,"HE")+COUNTIF($F$2:$F26,"HE LRC")+COUNTIF($F$2:$F26,"HE MRC"),COUNTIF($F$2:$F26,F26))))))))</f>
        <v>9</v>
      </c>
      <c r="K26" s="63" t="s">
        <v>259</v>
      </c>
      <c r="L26" s="63" t="s">
        <v>260</v>
      </c>
      <c r="N26" s="64" t="s">
        <v>320</v>
      </c>
      <c r="O26" s="69" t="s">
        <v>473</v>
      </c>
      <c r="P26" s="65"/>
      <c r="Q26" s="69">
        <v>45658</v>
      </c>
      <c r="R26" s="66"/>
      <c r="S26" s="69">
        <v>45709</v>
      </c>
      <c r="T26" s="67">
        <v>45663.791666666664</v>
      </c>
      <c r="U26" s="67">
        <v>45670.65625</v>
      </c>
      <c r="V26" s="67">
        <v>45670.65625</v>
      </c>
      <c r="W26" s="67">
        <v>45670.986111111109</v>
      </c>
      <c r="X26" s="67">
        <v>45671.666666666664</v>
      </c>
      <c r="Y26" s="67">
        <v>45671.708333333336</v>
      </c>
      <c r="Z26" s="67">
        <v>45671.743055555555</v>
      </c>
      <c r="AA26" s="53">
        <f t="shared" si="3"/>
        <v>164.75000000005821</v>
      </c>
      <c r="AB26" s="53">
        <f t="shared" si="4"/>
        <v>17.333333333430346</v>
      </c>
      <c r="AC26" s="53">
        <f t="shared" si="5"/>
        <v>1.0000000001164153</v>
      </c>
      <c r="AD26" s="53">
        <v>0.25</v>
      </c>
      <c r="AE26" s="53">
        <v>3.17</v>
      </c>
      <c r="AF26" s="53">
        <v>1.25</v>
      </c>
      <c r="AG26" s="53">
        <v>0.5</v>
      </c>
      <c r="AH26" s="53">
        <v>0</v>
      </c>
      <c r="AI26" s="53">
        <f t="shared" si="14"/>
        <v>4.92</v>
      </c>
      <c r="AJ26" s="77">
        <f t="shared" si="15"/>
        <v>5.17</v>
      </c>
      <c r="AK26" s="77"/>
      <c r="AL26" s="77"/>
      <c r="AM26" s="77"/>
      <c r="AN26" s="77"/>
      <c r="AO26" s="68">
        <v>8690.9740000000002</v>
      </c>
      <c r="AP26" s="68">
        <v>8689.6479999999992</v>
      </c>
      <c r="AQ26" s="67">
        <f t="shared" si="8"/>
        <v>45670.65625</v>
      </c>
      <c r="AR26" s="67">
        <v>45670.666666666664</v>
      </c>
      <c r="AS26" s="67">
        <f t="shared" si="9"/>
        <v>45671.666666666664</v>
      </c>
      <c r="AT26" s="67">
        <v>45671.729166666664</v>
      </c>
      <c r="AU26" s="67">
        <f t="shared" si="10"/>
        <v>45671.729166666664</v>
      </c>
      <c r="AV26" s="67">
        <v>45671.739583333336</v>
      </c>
      <c r="AW26" s="54">
        <v>4525</v>
      </c>
      <c r="AX26" s="54">
        <v>6548</v>
      </c>
      <c r="AY26" s="55">
        <v>30.9</v>
      </c>
      <c r="AZ26" s="55">
        <v>16.88</v>
      </c>
      <c r="BA26" s="55">
        <v>4.3600000000000003</v>
      </c>
      <c r="BB26" s="55">
        <v>5.25</v>
      </c>
      <c r="BC26" s="55">
        <v>6.3161693936477379</v>
      </c>
      <c r="BD26" s="55">
        <v>42.25</v>
      </c>
      <c r="BE26" s="55">
        <v>35.619999999999997</v>
      </c>
      <c r="BF26" s="55">
        <v>0.19</v>
      </c>
      <c r="BG26" s="55">
        <v>0.3</v>
      </c>
      <c r="BH26" s="55">
        <v>0.27670837343599614</v>
      </c>
      <c r="BI26" s="55">
        <v>55.71</v>
      </c>
      <c r="BJ26" s="55">
        <v>4.25</v>
      </c>
      <c r="BK26" s="55">
        <v>0.88</v>
      </c>
      <c r="BL26" s="55">
        <v>1.1299999999999999</v>
      </c>
      <c r="BM26" s="55">
        <v>16.8</v>
      </c>
      <c r="BN26" s="56">
        <v>59</v>
      </c>
      <c r="BO26" s="55" t="s">
        <v>97</v>
      </c>
      <c r="BP26" s="55" t="s">
        <v>100</v>
      </c>
      <c r="BQ26" s="56">
        <v>1270</v>
      </c>
      <c r="BR26" s="55">
        <v>47.1</v>
      </c>
      <c r="BS26" s="55">
        <v>26.14</v>
      </c>
      <c r="BT26" s="55">
        <v>11.92</v>
      </c>
      <c r="BU26" s="55">
        <v>4.3600000000000003</v>
      </c>
      <c r="BV26" s="55">
        <v>1.7</v>
      </c>
      <c r="BW26" s="55">
        <v>1.1000000000000001</v>
      </c>
      <c r="BX26" s="55">
        <v>0.5</v>
      </c>
      <c r="BY26" s="55">
        <v>0.85</v>
      </c>
      <c r="BZ26" s="55">
        <v>5.87</v>
      </c>
      <c r="CA26" s="55">
        <v>0.27</v>
      </c>
      <c r="CB26" s="55">
        <v>0.16</v>
      </c>
      <c r="CC26" s="100">
        <v>2.9000000000000001E-2</v>
      </c>
      <c r="CD26" s="55">
        <v>99</v>
      </c>
      <c r="CE26" s="55">
        <v>98</v>
      </c>
      <c r="CF26" s="55">
        <v>78</v>
      </c>
      <c r="CG26" s="55">
        <v>21</v>
      </c>
      <c r="CH26" s="55"/>
      <c r="CI26" s="54">
        <v>4575</v>
      </c>
      <c r="CJ26" s="55"/>
      <c r="CK26" s="55">
        <v>30.59</v>
      </c>
      <c r="CL26" s="55"/>
      <c r="CM26" s="55">
        <v>4.1100000000000003</v>
      </c>
      <c r="CN26" s="55"/>
      <c r="CO26" s="55"/>
      <c r="CP26" s="55"/>
      <c r="CQ26" s="55">
        <v>0.17</v>
      </c>
      <c r="CR26" s="54">
        <v>4465</v>
      </c>
      <c r="CS26" s="55">
        <v>31.62</v>
      </c>
      <c r="CT26" s="55">
        <v>3.95</v>
      </c>
      <c r="CU26" s="55">
        <v>0.2</v>
      </c>
      <c r="CV26" s="55">
        <v>0.7</v>
      </c>
      <c r="CW26" s="73">
        <f t="shared" si="11"/>
        <v>700.02534908153234</v>
      </c>
      <c r="CX26" s="74">
        <f>AP26/(AB26-AI26)</f>
        <v>700.02534908153234</v>
      </c>
      <c r="CY26" s="71">
        <v>500</v>
      </c>
      <c r="CZ26" s="67">
        <f>IF(AND(DATE(YEAR(T26),MONTH(T26),DAY(T26))&gt;=(S26-3),DATE(YEAR(T26),MONTH(T26),DAY(T26))&lt;=(S26+3)),T26,V26)</f>
        <v>45670.65625</v>
      </c>
      <c r="DA26" s="74">
        <f>CZ26-U26</f>
        <v>0</v>
      </c>
      <c r="DB26" s="53">
        <f>(((AR26-AQ26)*24)+DD26+AB26+((AV26-AU26)*24))/24</f>
        <v>1.062500000007276</v>
      </c>
      <c r="DC26" s="53">
        <f>(AT26-AS26)*24</f>
        <v>1.5</v>
      </c>
      <c r="DD26" s="53">
        <f>(W26-AR26)*24</f>
        <v>7.6666666666860692</v>
      </c>
      <c r="DE26" s="53">
        <f>AA26</f>
        <v>164.75000000005821</v>
      </c>
      <c r="DF26" s="53">
        <f t="shared" si="12"/>
        <v>7.6666666666860692</v>
      </c>
      <c r="DG26" s="53">
        <f>AB26</f>
        <v>17.333333333430346</v>
      </c>
      <c r="DH26" s="53">
        <f t="shared" si="17"/>
        <v>1.5</v>
      </c>
    </row>
    <row r="27" spans="1:112" s="63" customFormat="1" x14ac:dyDescent="0.2">
      <c r="A27" s="65">
        <v>4475</v>
      </c>
      <c r="B27" s="72">
        <f t="shared" si="0"/>
        <v>45658</v>
      </c>
      <c r="C27" s="60" t="str">
        <f t="shared" si="1"/>
        <v>PRT 2025 1 #4475</v>
      </c>
      <c r="D27" s="60" t="str">
        <f t="shared" si="16"/>
        <v>PRATU PTBA #7</v>
      </c>
      <c r="E27" s="61">
        <v>4475</v>
      </c>
      <c r="F27" s="62" t="s">
        <v>98</v>
      </c>
      <c r="G27" s="62" t="str">
        <f>INDEX([1]List!$D$2:$D$55,MATCH(F27,[1]List!$B$2:$B$55,0))</f>
        <v>FOB</v>
      </c>
      <c r="H27" s="62" t="s">
        <v>156</v>
      </c>
      <c r="I27" s="62" t="s">
        <v>157</v>
      </c>
      <c r="J27" s="61">
        <f>IF(F27="","",IF(F27="TIE LRC",COUNTIF($F$2:$F27,"TIE")+COUNTIF($F$2:$F27,"TME")+COUNTIF($F$2:$F27,"TIE LRC")+COUNTIF($F$2:$F27,"TIE MRC"),IF(F27="TIE MRC",COUNTIF($F$2:$F27,"TIE")+COUNTIF($F$2:$F27,"TME")+COUNTIF($F$2:$F27,"TIE LRC")+COUNTIF($F$2:$F27,"TIE MRC"),IF(F27="PLNBB LRC",COUNTIF($F$2:$F27,"PLNBB")+COUNTIF($F$2:$F27,"PLNBB LRC")+COUNTIF($F$2:$F27,"PLNBB MRC"),IF(F27="PLNBB MRC",COUNTIF($F$2:$F27,"PLNBB")+COUNTIF($F$2:$F27,"PLNBB LRC")+COUNTIF($F$2:$F27,"PLNBB MRC"),IF(F27="HE MRC",COUNTIF($F$2:$F27,"HE")+COUNTIF($F$2:$F27,"HE LRC")+COUNTIF($F$2:$F27,"HE MRC"),IF(F27="HE LRC",COUNTIF($F$2:$F27,"HE")+COUNTIF($F$2:$F27,"HE LRC")+COUNTIF($F$2:$F27,"HE MRC"),COUNTIF($F$2:$F27,F27))))))))</f>
        <v>7</v>
      </c>
      <c r="L27" s="63" t="s">
        <v>460</v>
      </c>
      <c r="N27" s="64" t="s">
        <v>318</v>
      </c>
      <c r="O27" s="69" t="s">
        <v>104</v>
      </c>
      <c r="P27" s="65"/>
      <c r="Q27" s="69">
        <v>45663</v>
      </c>
      <c r="R27" s="66"/>
      <c r="S27" s="69">
        <v>45669</v>
      </c>
      <c r="T27" s="67">
        <v>45665.208333333336</v>
      </c>
      <c r="U27" s="67">
        <v>45671.190972222219</v>
      </c>
      <c r="V27" s="67">
        <v>45671.190972222219</v>
      </c>
      <c r="W27" s="67">
        <v>45671.458333333336</v>
      </c>
      <c r="X27" s="67">
        <v>45672.229166666664</v>
      </c>
      <c r="Y27" s="67">
        <v>45672.277777777781</v>
      </c>
      <c r="Z27" s="67">
        <v>45672.315972222219</v>
      </c>
      <c r="AA27" s="53">
        <f t="shared" si="3"/>
        <v>143.58333333319752</v>
      </c>
      <c r="AB27" s="53">
        <f t="shared" si="4"/>
        <v>19.666666666686069</v>
      </c>
      <c r="AC27" s="53">
        <f t="shared" si="5"/>
        <v>1.1666666668024845</v>
      </c>
      <c r="AD27" s="53">
        <v>0.33</v>
      </c>
      <c r="AE27" s="53">
        <v>3.5</v>
      </c>
      <c r="AF27" s="53">
        <v>0.75</v>
      </c>
      <c r="AG27" s="53">
        <v>0</v>
      </c>
      <c r="AH27" s="53">
        <v>0</v>
      </c>
      <c r="AI27" s="53">
        <f t="shared" si="14"/>
        <v>4.25</v>
      </c>
      <c r="AJ27" s="77">
        <f t="shared" si="15"/>
        <v>4.58</v>
      </c>
      <c r="AK27" s="77"/>
      <c r="AL27" s="77"/>
      <c r="AM27" s="77"/>
      <c r="AN27" s="77"/>
      <c r="AO27" s="68">
        <v>11958.618</v>
      </c>
      <c r="AP27" s="68">
        <v>11958.117</v>
      </c>
      <c r="AQ27" s="67">
        <f t="shared" si="8"/>
        <v>45671.190972222219</v>
      </c>
      <c r="AR27" s="67">
        <v>45671.204861111109</v>
      </c>
      <c r="AS27" s="67">
        <f t="shared" si="9"/>
        <v>45672.229166666664</v>
      </c>
      <c r="AT27" s="67">
        <v>45672.298611111109</v>
      </c>
      <c r="AU27" s="67">
        <f t="shared" si="10"/>
        <v>45672.298611111109</v>
      </c>
      <c r="AV27" s="67">
        <v>45672.3125</v>
      </c>
      <c r="AW27" s="54">
        <v>4616</v>
      </c>
      <c r="AX27" s="54">
        <v>6380</v>
      </c>
      <c r="AY27" s="55">
        <v>27.66</v>
      </c>
      <c r="AZ27" s="55">
        <v>12.7</v>
      </c>
      <c r="BA27" s="55">
        <v>7.43</v>
      </c>
      <c r="BB27" s="55">
        <v>8.9700000000000006</v>
      </c>
      <c r="BC27" s="55">
        <v>10.27491408934708</v>
      </c>
      <c r="BD27" s="55">
        <v>39.92</v>
      </c>
      <c r="BE27" s="55">
        <v>38.409999999999997</v>
      </c>
      <c r="BF27" s="55">
        <v>0.38</v>
      </c>
      <c r="BG27" s="55">
        <v>0.59</v>
      </c>
      <c r="BH27" s="55">
        <v>0.52691867124856817</v>
      </c>
      <c r="BI27" s="55">
        <v>57.85</v>
      </c>
      <c r="BJ27" s="55">
        <v>4.3099999999999996</v>
      </c>
      <c r="BK27" s="55">
        <v>0.92</v>
      </c>
      <c r="BL27" s="55">
        <v>1.17</v>
      </c>
      <c r="BM27" s="55">
        <v>14.79</v>
      </c>
      <c r="BN27" s="56">
        <v>64</v>
      </c>
      <c r="BO27" s="55" t="s">
        <v>97</v>
      </c>
      <c r="BP27" s="55" t="s">
        <v>100</v>
      </c>
      <c r="BQ27" s="56">
        <v>1230</v>
      </c>
      <c r="BR27" s="55">
        <v>51.16</v>
      </c>
      <c r="BS27" s="55">
        <v>24.4</v>
      </c>
      <c r="BT27" s="55">
        <v>8.5399999999999991</v>
      </c>
      <c r="BU27" s="55">
        <v>5.21</v>
      </c>
      <c r="BV27" s="55">
        <v>2.1800000000000002</v>
      </c>
      <c r="BW27" s="55">
        <v>1</v>
      </c>
      <c r="BX27" s="55">
        <v>0.52</v>
      </c>
      <c r="BY27" s="55">
        <v>0.64</v>
      </c>
      <c r="BZ27" s="55">
        <v>5.86</v>
      </c>
      <c r="CA27" s="55">
        <v>0.2</v>
      </c>
      <c r="CB27" s="55">
        <v>0.32</v>
      </c>
      <c r="CC27" s="100">
        <v>2.7E-2</v>
      </c>
      <c r="CD27" s="55">
        <v>99</v>
      </c>
      <c r="CE27" s="55">
        <v>98</v>
      </c>
      <c r="CF27" s="55">
        <v>79</v>
      </c>
      <c r="CG27" s="55">
        <v>20</v>
      </c>
      <c r="CH27" s="55"/>
      <c r="CI27" s="54">
        <v>4900</v>
      </c>
      <c r="CJ27" s="55"/>
      <c r="CK27" s="55">
        <v>28.3</v>
      </c>
      <c r="CL27" s="55">
        <v>14.21</v>
      </c>
      <c r="CM27" s="55">
        <v>5.57</v>
      </c>
      <c r="CN27" s="55">
        <v>6.66</v>
      </c>
      <c r="CO27" s="55">
        <v>39.130000000000003</v>
      </c>
      <c r="CP27" s="55">
        <v>40</v>
      </c>
      <c r="CQ27" s="55">
        <v>0.48</v>
      </c>
      <c r="CR27" s="54" t="s">
        <v>319</v>
      </c>
      <c r="CS27" s="55" t="s">
        <v>319</v>
      </c>
      <c r="CT27" s="55" t="s">
        <v>319</v>
      </c>
      <c r="CU27" s="55" t="s">
        <v>319</v>
      </c>
      <c r="CV27" s="55">
        <v>0.72</v>
      </c>
      <c r="CW27" s="73">
        <f t="shared" si="11"/>
        <v>775.66164324226702</v>
      </c>
      <c r="CX27" s="74">
        <f>AP27/(AB27-AI27)</f>
        <v>775.66164324226702</v>
      </c>
      <c r="CY27" s="71">
        <v>500</v>
      </c>
      <c r="CZ27" s="67">
        <f>IF(AND(DATE(YEAR(T27),MONTH(T27),DAY(T27))&gt;=(S27-3),DATE(YEAR(T27),MONTH(T27),DAY(T27))&lt;=(S27+3)),T27,V27)</f>
        <v>45671.190972222219</v>
      </c>
      <c r="DA27" s="74">
        <f>CZ27-U27</f>
        <v>0</v>
      </c>
      <c r="DB27" s="53">
        <f>(((AR27-AQ27)*24)+DD27+AB27+((AV27-AU27)*24))/24</f>
        <v>1.1006944444525288</v>
      </c>
      <c r="DC27" s="53">
        <f>(AT27-AS27)*24</f>
        <v>1.6666666666860692</v>
      </c>
      <c r="DD27" s="53">
        <f>(W27-AR27)*24</f>
        <v>6.0833333334303461</v>
      </c>
      <c r="DE27" s="53">
        <f>AA27</f>
        <v>143.58333333319752</v>
      </c>
      <c r="DF27" s="53">
        <f t="shared" si="12"/>
        <v>6.0833333334303461</v>
      </c>
      <c r="DG27" s="53">
        <f>AB27</f>
        <v>19.666666666686069</v>
      </c>
      <c r="DH27" s="53">
        <f t="shared" si="17"/>
        <v>1.6666666666860692</v>
      </c>
    </row>
    <row r="28" spans="1:112" s="63" customFormat="1" x14ac:dyDescent="0.2">
      <c r="A28" s="65">
        <v>4476</v>
      </c>
      <c r="B28" s="72">
        <f t="shared" si="0"/>
        <v>45658</v>
      </c>
      <c r="C28" s="60" t="str">
        <f t="shared" si="1"/>
        <v>PRT 2025 1 #4476</v>
      </c>
      <c r="D28" s="60" t="str">
        <f t="shared" si="16"/>
        <v>PRATU PTBA #8</v>
      </c>
      <c r="E28" s="61">
        <v>4476</v>
      </c>
      <c r="F28" s="62" t="s">
        <v>98</v>
      </c>
      <c r="G28" s="62" t="str">
        <f>INDEX([1]List!$D$2:$D$55,MATCH(F28,[1]List!$B$2:$B$55,0))</f>
        <v>FOB</v>
      </c>
      <c r="H28" s="62" t="s">
        <v>156</v>
      </c>
      <c r="I28" s="62" t="s">
        <v>157</v>
      </c>
      <c r="J28" s="61">
        <f>IF(F28="","",IF(F28="TIE LRC",COUNTIF($F$2:$F28,"TIE")+COUNTIF($F$2:$F28,"TME")+COUNTIF($F$2:$F28,"TIE LRC")+COUNTIF($F$2:$F28,"TIE MRC"),IF(F28="TIE MRC",COUNTIF($F$2:$F28,"TIE")+COUNTIF($F$2:$F28,"TME")+COUNTIF($F$2:$F28,"TIE LRC")+COUNTIF($F$2:$F28,"TIE MRC"),IF(F28="PLNBB LRC",COUNTIF($F$2:$F28,"PLNBB")+COUNTIF($F$2:$F28,"PLNBB LRC")+COUNTIF($F$2:$F28,"PLNBB MRC"),IF(F28="PLNBB MRC",COUNTIF($F$2:$F28,"PLNBB")+COUNTIF($F$2:$F28,"PLNBB LRC")+COUNTIF($F$2:$F28,"PLNBB MRC"),IF(F28="HE MRC",COUNTIF($F$2:$F28,"HE")+COUNTIF($F$2:$F28,"HE LRC")+COUNTIF($F$2:$F28,"HE MRC"),IF(F28="HE LRC",COUNTIF($F$2:$F28,"HE")+COUNTIF($F$2:$F28,"HE LRC")+COUNTIF($F$2:$F28,"HE MRC"),COUNTIF($F$2:$F28,F28))))))))</f>
        <v>8</v>
      </c>
      <c r="L28" s="63" t="s">
        <v>224</v>
      </c>
      <c r="N28" s="64" t="s">
        <v>320</v>
      </c>
      <c r="O28" s="69" t="s">
        <v>104</v>
      </c>
      <c r="P28" s="65"/>
      <c r="Q28" s="69">
        <v>45662</v>
      </c>
      <c r="R28" s="66"/>
      <c r="S28" s="69">
        <v>45670</v>
      </c>
      <c r="T28" s="67">
        <v>45665.416666666664</v>
      </c>
      <c r="U28" s="67">
        <v>45671.756944444445</v>
      </c>
      <c r="V28" s="67">
        <v>45671.756944444445</v>
      </c>
      <c r="W28" s="67">
        <v>45672.243055555555</v>
      </c>
      <c r="X28" s="67">
        <v>45672.958333333336</v>
      </c>
      <c r="Y28" s="67">
        <v>45673.020833333336</v>
      </c>
      <c r="Z28" s="67">
        <v>45673.059027777781</v>
      </c>
      <c r="AA28" s="53">
        <f t="shared" si="3"/>
        <v>152.16666666674428</v>
      </c>
      <c r="AB28" s="53">
        <f t="shared" si="4"/>
        <v>18.666666666744277</v>
      </c>
      <c r="AC28" s="53">
        <f t="shared" si="5"/>
        <v>1.5</v>
      </c>
      <c r="AD28" s="53">
        <v>0.17</v>
      </c>
      <c r="AE28" s="53">
        <v>3.92</v>
      </c>
      <c r="AF28" s="53">
        <v>3.17</v>
      </c>
      <c r="AG28" s="53">
        <v>0.5</v>
      </c>
      <c r="AH28" s="53">
        <v>0</v>
      </c>
      <c r="AI28" s="53">
        <f t="shared" si="14"/>
        <v>7.59</v>
      </c>
      <c r="AJ28" s="77">
        <f t="shared" si="15"/>
        <v>7.76</v>
      </c>
      <c r="AK28" s="77"/>
      <c r="AL28" s="77"/>
      <c r="AM28" s="77"/>
      <c r="AN28" s="77"/>
      <c r="AO28" s="68">
        <v>8701.2379999999994</v>
      </c>
      <c r="AP28" s="68">
        <v>8700.7340000000004</v>
      </c>
      <c r="AQ28" s="67">
        <f t="shared" si="8"/>
        <v>45671.756944444445</v>
      </c>
      <c r="AR28" s="67">
        <v>45671.770833333336</v>
      </c>
      <c r="AS28" s="67">
        <f t="shared" si="9"/>
        <v>45672.958333333336</v>
      </c>
      <c r="AT28" s="67">
        <v>45673.041666666664</v>
      </c>
      <c r="AU28" s="67">
        <f t="shared" si="10"/>
        <v>45673.041666666664</v>
      </c>
      <c r="AV28" s="67">
        <v>45673.055555555555</v>
      </c>
      <c r="AW28" s="54">
        <v>4587</v>
      </c>
      <c r="AX28" s="54">
        <v>6449</v>
      </c>
      <c r="AY28" s="55">
        <v>28.88</v>
      </c>
      <c r="AZ28" s="55">
        <v>15.34</v>
      </c>
      <c r="BA28" s="55">
        <v>6.92</v>
      </c>
      <c r="BB28" s="55">
        <v>8.24</v>
      </c>
      <c r="BC28" s="55">
        <v>9.7330498464446027</v>
      </c>
      <c r="BD28" s="55">
        <v>38.9</v>
      </c>
      <c r="BE28" s="55">
        <v>37.520000000000003</v>
      </c>
      <c r="BF28" s="55">
        <v>0.32</v>
      </c>
      <c r="BG28" s="55">
        <v>0.5</v>
      </c>
      <c r="BH28" s="55">
        <v>0.44885424049137729</v>
      </c>
      <c r="BI28" s="55">
        <v>56.29</v>
      </c>
      <c r="BJ28" s="55">
        <v>3.9</v>
      </c>
      <c r="BK28" s="55">
        <v>0.83</v>
      </c>
      <c r="BL28" s="55">
        <v>1.0900000000000001</v>
      </c>
      <c r="BM28" s="55">
        <v>15.02</v>
      </c>
      <c r="BN28" s="56">
        <v>62</v>
      </c>
      <c r="BO28" s="55" t="s">
        <v>97</v>
      </c>
      <c r="BP28" s="55" t="s">
        <v>97</v>
      </c>
      <c r="BQ28" s="56">
        <v>1330</v>
      </c>
      <c r="BR28" s="55">
        <v>52.26</v>
      </c>
      <c r="BS28" s="55">
        <v>27.38</v>
      </c>
      <c r="BT28" s="55">
        <v>7.23</v>
      </c>
      <c r="BU28" s="55">
        <v>3.7</v>
      </c>
      <c r="BV28" s="55">
        <v>2.04</v>
      </c>
      <c r="BW28" s="55">
        <v>0.79</v>
      </c>
      <c r="BX28" s="55">
        <v>0.52</v>
      </c>
      <c r="BY28" s="55">
        <v>0.68</v>
      </c>
      <c r="BZ28" s="55">
        <v>4.8600000000000003</v>
      </c>
      <c r="CA28" s="55">
        <v>0.14000000000000001</v>
      </c>
      <c r="CB28" s="55">
        <v>0.4</v>
      </c>
      <c r="CC28" s="100">
        <v>2.4E-2</v>
      </c>
      <c r="CD28" s="55">
        <v>99</v>
      </c>
      <c r="CE28" s="55">
        <v>98</v>
      </c>
      <c r="CF28" s="55">
        <v>78</v>
      </c>
      <c r="CG28" s="55">
        <v>21</v>
      </c>
      <c r="CH28" s="55"/>
      <c r="CI28" s="54">
        <v>4906</v>
      </c>
      <c r="CJ28" s="55"/>
      <c r="CK28" s="55">
        <v>28.02</v>
      </c>
      <c r="CL28" s="55">
        <v>13.12</v>
      </c>
      <c r="CM28" s="55">
        <v>3.48</v>
      </c>
      <c r="CN28" s="55">
        <v>4.2</v>
      </c>
      <c r="CO28" s="55">
        <v>39.61</v>
      </c>
      <c r="CP28" s="55">
        <v>43.07</v>
      </c>
      <c r="CQ28" s="55">
        <v>0.65</v>
      </c>
      <c r="CR28" s="54" t="s">
        <v>319</v>
      </c>
      <c r="CS28" s="55" t="s">
        <v>319</v>
      </c>
      <c r="CT28" s="55" t="s">
        <v>319</v>
      </c>
      <c r="CU28" s="55" t="s">
        <v>319</v>
      </c>
      <c r="CV28" s="55">
        <v>0.62</v>
      </c>
      <c r="CW28" s="73">
        <f t="shared" si="11"/>
        <v>785.50111344619654</v>
      </c>
      <c r="CX28" s="74">
        <f>AP28/(AB28-AI28)</f>
        <v>785.50111344619654</v>
      </c>
      <c r="CY28" s="71">
        <v>500</v>
      </c>
      <c r="CZ28" s="67">
        <f>IF(AND(DATE(YEAR(T28),MONTH(T28),DAY(T28))&gt;=(S28-3),DATE(YEAR(T28),MONTH(T28),DAY(T28))&lt;=(S28+3)),T28,V28)</f>
        <v>45671.756944444445</v>
      </c>
      <c r="DA28" s="74">
        <f>CZ28-U28</f>
        <v>0</v>
      </c>
      <c r="DB28" s="53">
        <f>(((AR28-AQ28)*24)+DD28+AB28+((AV28-AU28)*24))/24</f>
        <v>1.2777777777810115</v>
      </c>
      <c r="DC28" s="53">
        <f>(AT28-AS28)*24</f>
        <v>1.9999999998835847</v>
      </c>
      <c r="DD28" s="53">
        <f>(W28-AR28)*24</f>
        <v>11.333333333255723</v>
      </c>
      <c r="DE28" s="53">
        <f>AA28</f>
        <v>152.16666666674428</v>
      </c>
      <c r="DF28" s="53">
        <f t="shared" si="12"/>
        <v>11.333333333255723</v>
      </c>
      <c r="DG28" s="53">
        <f>AB28</f>
        <v>18.666666666744277</v>
      </c>
      <c r="DH28" s="53">
        <f t="shared" si="17"/>
        <v>1.9999999998835847</v>
      </c>
    </row>
    <row r="29" spans="1:112" s="63" customFormat="1" x14ac:dyDescent="0.2">
      <c r="A29" s="65">
        <v>4477</v>
      </c>
      <c r="B29" s="72">
        <f t="shared" si="0"/>
        <v>45658</v>
      </c>
      <c r="C29" s="60" t="str">
        <f t="shared" si="1"/>
        <v>PRT 2025 1 #4477</v>
      </c>
      <c r="D29" s="60" t="str">
        <f t="shared" si="16"/>
        <v>PRATU BGG #10</v>
      </c>
      <c r="E29" s="61">
        <v>4477</v>
      </c>
      <c r="F29" s="62" t="s">
        <v>240</v>
      </c>
      <c r="G29" s="62" t="str">
        <f>INDEX([1]List!$D$2:$D$55,MATCH(F29,[1]List!$B$2:$B$55,0))</f>
        <v>CIF</v>
      </c>
      <c r="H29" s="62" t="s">
        <v>440</v>
      </c>
      <c r="I29" s="62" t="s">
        <v>163</v>
      </c>
      <c r="J29" s="61">
        <f>IF(F29="","",IF(F29="TIE LRC",COUNTIF($F$2:$F29,"TIE")+COUNTIF($F$2:$F29,"TME")+COUNTIF($F$2:$F29,"TIE LRC")+COUNTIF($F$2:$F29,"TIE MRC"),IF(F29="TIE MRC",COUNTIF($F$2:$F29,"TIE")+COUNTIF($F$2:$F29,"TME")+COUNTIF($F$2:$F29,"TIE LRC")+COUNTIF($F$2:$F29,"TIE MRC"),IF(F29="PLNBB LRC",COUNTIF($F$2:$F29,"PLNBB")+COUNTIF($F$2:$F29,"PLNBB LRC")+COUNTIF($F$2:$F29,"PLNBB MRC"),IF(F29="PLNBB MRC",COUNTIF($F$2:$F29,"PLNBB")+COUNTIF($F$2:$F29,"PLNBB LRC")+COUNTIF($F$2:$F29,"PLNBB MRC"),IF(F29="HE MRC",COUNTIF($F$2:$F29,"HE")+COUNTIF($F$2:$F29,"HE LRC")+COUNTIF($F$2:$F29,"HE MRC"),IF(F29="HE LRC",COUNTIF($F$2:$F29,"HE")+COUNTIF($F$2:$F29,"HE LRC")+COUNTIF($F$2:$F29,"HE MRC"),COUNTIF($F$2:$F29,F29))))))))</f>
        <v>10</v>
      </c>
      <c r="K29" s="63" t="s">
        <v>199</v>
      </c>
      <c r="L29" s="63" t="s">
        <v>200</v>
      </c>
      <c r="N29" s="64" t="s">
        <v>318</v>
      </c>
      <c r="O29" s="69" t="s">
        <v>473</v>
      </c>
      <c r="P29" s="65"/>
      <c r="Q29" s="69">
        <v>45660</v>
      </c>
      <c r="R29" s="66"/>
      <c r="S29" s="69">
        <v>45710</v>
      </c>
      <c r="T29" s="67">
        <v>45665.847222222219</v>
      </c>
      <c r="U29" s="67">
        <v>45672.336805555555</v>
      </c>
      <c r="V29" s="67">
        <v>45672.336805555555</v>
      </c>
      <c r="W29" s="67">
        <v>45672.659722222219</v>
      </c>
      <c r="X29" s="67">
        <v>45673.53125</v>
      </c>
      <c r="Y29" s="67">
        <v>45673.5625</v>
      </c>
      <c r="Z29" s="67">
        <v>45673.597222222219</v>
      </c>
      <c r="AA29" s="53">
        <f t="shared" si="3"/>
        <v>155.75000000005821</v>
      </c>
      <c r="AB29" s="53">
        <f t="shared" si="4"/>
        <v>21.666666666744277</v>
      </c>
      <c r="AC29" s="53">
        <f t="shared" si="5"/>
        <v>0.75</v>
      </c>
      <c r="AD29" s="53">
        <v>0.67</v>
      </c>
      <c r="AE29" s="53">
        <v>3.33</v>
      </c>
      <c r="AF29" s="53">
        <v>1.5</v>
      </c>
      <c r="AG29" s="53">
        <v>0</v>
      </c>
      <c r="AH29" s="53">
        <v>4.08</v>
      </c>
      <c r="AI29" s="53">
        <f t="shared" si="14"/>
        <v>8.91</v>
      </c>
      <c r="AJ29" s="77">
        <f t="shared" si="15"/>
        <v>9.58</v>
      </c>
      <c r="AK29" s="77"/>
      <c r="AL29" s="77"/>
      <c r="AM29" s="77"/>
      <c r="AN29" s="77"/>
      <c r="AO29" s="68">
        <v>7832.1419999999998</v>
      </c>
      <c r="AP29" s="68">
        <v>7830.8770000000004</v>
      </c>
      <c r="AQ29" s="67">
        <f t="shared" si="8"/>
        <v>45672.336805555555</v>
      </c>
      <c r="AR29" s="67">
        <v>45672.347222222219</v>
      </c>
      <c r="AS29" s="67">
        <f t="shared" si="9"/>
        <v>45673.53125</v>
      </c>
      <c r="AT29" s="67">
        <v>45673.583333333336</v>
      </c>
      <c r="AU29" s="67">
        <f t="shared" si="10"/>
        <v>45673.583333333336</v>
      </c>
      <c r="AV29" s="67">
        <v>45673.59375</v>
      </c>
      <c r="AW29" s="54">
        <v>4492</v>
      </c>
      <c r="AX29" s="54">
        <v>6508</v>
      </c>
      <c r="AY29" s="55">
        <v>30.97</v>
      </c>
      <c r="AZ29" s="55">
        <v>16.21</v>
      </c>
      <c r="BA29" s="55">
        <v>4.42</v>
      </c>
      <c r="BB29" s="55">
        <v>5.36</v>
      </c>
      <c r="BC29" s="55">
        <v>6.3969447428094055</v>
      </c>
      <c r="BD29" s="55">
        <v>42.14</v>
      </c>
      <c r="BE29" s="55">
        <v>36.29</v>
      </c>
      <c r="BF29" s="55">
        <v>0.25</v>
      </c>
      <c r="BG29" s="55">
        <v>0.38</v>
      </c>
      <c r="BH29" s="55">
        <v>0.35803795202291444</v>
      </c>
      <c r="BI29" s="55">
        <v>56.96</v>
      </c>
      <c r="BJ29" s="55">
        <v>3.76</v>
      </c>
      <c r="BK29" s="55">
        <v>0.91</v>
      </c>
      <c r="BL29" s="55">
        <v>1.1599999999999999</v>
      </c>
      <c r="BM29" s="55">
        <v>16.5</v>
      </c>
      <c r="BN29" s="56">
        <v>60</v>
      </c>
      <c r="BO29" s="55" t="s">
        <v>97</v>
      </c>
      <c r="BP29" s="55" t="s">
        <v>100</v>
      </c>
      <c r="BQ29" s="56">
        <v>1170</v>
      </c>
      <c r="BR29" s="55">
        <v>42.52</v>
      </c>
      <c r="BS29" s="55">
        <v>21.9</v>
      </c>
      <c r="BT29" s="55">
        <v>17.62</v>
      </c>
      <c r="BU29" s="55">
        <v>7.24</v>
      </c>
      <c r="BV29" s="55">
        <v>2.86</v>
      </c>
      <c r="BW29" s="55">
        <v>1.0900000000000001</v>
      </c>
      <c r="BX29" s="55">
        <v>0.42</v>
      </c>
      <c r="BY29" s="55">
        <v>0.84</v>
      </c>
      <c r="BZ29" s="55">
        <v>4.8</v>
      </c>
      <c r="CA29" s="55">
        <v>0.55000000000000004</v>
      </c>
      <c r="CB29" s="55">
        <v>0.16</v>
      </c>
      <c r="CC29" s="100">
        <v>3.9E-2</v>
      </c>
      <c r="CD29" s="55">
        <v>99</v>
      </c>
      <c r="CE29" s="55">
        <v>98</v>
      </c>
      <c r="CF29" s="55">
        <v>78</v>
      </c>
      <c r="CG29" s="55">
        <v>21</v>
      </c>
      <c r="CH29" s="55"/>
      <c r="CI29" s="54">
        <v>4559</v>
      </c>
      <c r="CJ29" s="55"/>
      <c r="CK29" s="55">
        <v>30.64</v>
      </c>
      <c r="CL29" s="55"/>
      <c r="CM29" s="55">
        <v>4.25</v>
      </c>
      <c r="CN29" s="55"/>
      <c r="CO29" s="55"/>
      <c r="CP29" s="55"/>
      <c r="CQ29" s="55">
        <v>0.21</v>
      </c>
      <c r="CR29" s="54">
        <v>4469</v>
      </c>
      <c r="CS29" s="55">
        <v>32.15</v>
      </c>
      <c r="CT29" s="55">
        <v>4.9000000000000004</v>
      </c>
      <c r="CU29" s="55">
        <v>0.25</v>
      </c>
      <c r="CV29" s="55">
        <v>0.54</v>
      </c>
      <c r="CW29" s="73">
        <f t="shared" si="11"/>
        <v>613.86545596699955</v>
      </c>
      <c r="CX29" s="74">
        <f>AP29/(AB29-AI29)</f>
        <v>613.86545596699955</v>
      </c>
      <c r="CY29" s="71">
        <v>500</v>
      </c>
      <c r="CZ29" s="67">
        <f>IF(AND(DATE(YEAR(T29),MONTH(T29),DAY(T29))&gt;=(S29-3),DATE(YEAR(T29),MONTH(T29),DAY(T29))&lt;=(S29+3)),T29,V29)</f>
        <v>45672.336805555555</v>
      </c>
      <c r="DA29" s="74">
        <f>CZ29-U29</f>
        <v>0</v>
      </c>
      <c r="DB29" s="53">
        <f>(((AR29-AQ29)*24)+DD29+AB29+((AV29-AU29)*24))/24</f>
        <v>1.2361111111094942</v>
      </c>
      <c r="DC29" s="53">
        <f>(AT29-AS29)*24</f>
        <v>1.2500000000582077</v>
      </c>
      <c r="DD29" s="53">
        <f>(W29-AR29)*24</f>
        <v>7.5</v>
      </c>
      <c r="DE29" s="53">
        <f>AA29</f>
        <v>155.75000000005821</v>
      </c>
      <c r="DF29" s="53">
        <f t="shared" si="12"/>
        <v>7.5</v>
      </c>
      <c r="DG29" s="53">
        <f>AB29</f>
        <v>21.666666666744277</v>
      </c>
      <c r="DH29" s="53">
        <f t="shared" si="17"/>
        <v>1.2500000000582077</v>
      </c>
    </row>
    <row r="30" spans="1:112" s="63" customFormat="1" x14ac:dyDescent="0.2">
      <c r="A30" s="65">
        <v>4478</v>
      </c>
      <c r="B30" s="72">
        <f t="shared" si="0"/>
        <v>45658</v>
      </c>
      <c r="C30" s="60" t="str">
        <f t="shared" si="1"/>
        <v>PRT 2025 1 #4478</v>
      </c>
      <c r="D30" s="60" t="str">
        <f t="shared" si="16"/>
        <v>PRATU BGG #11</v>
      </c>
      <c r="E30" s="61">
        <v>4478</v>
      </c>
      <c r="F30" s="62" t="s">
        <v>240</v>
      </c>
      <c r="G30" s="62" t="str">
        <f>INDEX([1]List!$D$2:$D$55,MATCH(F30,[1]List!$B$2:$B$55,0))</f>
        <v>CIF</v>
      </c>
      <c r="H30" s="62" t="s">
        <v>440</v>
      </c>
      <c r="I30" s="62" t="s">
        <v>163</v>
      </c>
      <c r="J30" s="61">
        <f>IF(F30="","",IF(F30="TIE LRC",COUNTIF($F$2:$F30,"TIE")+COUNTIF($F$2:$F30,"TME")+COUNTIF($F$2:$F30,"TIE LRC")+COUNTIF($F$2:$F30,"TIE MRC"),IF(F30="TIE MRC",COUNTIF($F$2:$F30,"TIE")+COUNTIF($F$2:$F30,"TME")+COUNTIF($F$2:$F30,"TIE LRC")+COUNTIF($F$2:$F30,"TIE MRC"),IF(F30="PLNBB LRC",COUNTIF($F$2:$F30,"PLNBB")+COUNTIF($F$2:$F30,"PLNBB LRC")+COUNTIF($F$2:$F30,"PLNBB MRC"),IF(F30="PLNBB MRC",COUNTIF($F$2:$F30,"PLNBB")+COUNTIF($F$2:$F30,"PLNBB LRC")+COUNTIF($F$2:$F30,"PLNBB MRC"),IF(F30="HE MRC",COUNTIF($F$2:$F30,"HE")+COUNTIF($F$2:$F30,"HE LRC")+COUNTIF($F$2:$F30,"HE MRC"),IF(F30="HE LRC",COUNTIF($F$2:$F30,"HE")+COUNTIF($F$2:$F30,"HE LRC")+COUNTIF($F$2:$F30,"HE MRC"),COUNTIF($F$2:$F30,F30))))))))</f>
        <v>11</v>
      </c>
      <c r="K30" s="63" t="s">
        <v>386</v>
      </c>
      <c r="L30" s="63" t="s">
        <v>387</v>
      </c>
      <c r="N30" s="64" t="s">
        <v>318</v>
      </c>
      <c r="O30" s="69" t="s">
        <v>104</v>
      </c>
      <c r="P30" s="65"/>
      <c r="Q30" s="69">
        <v>45652</v>
      </c>
      <c r="R30" s="66"/>
      <c r="S30" s="69">
        <v>45711</v>
      </c>
      <c r="T30" s="67">
        <v>45667.010416666664</v>
      </c>
      <c r="U30" s="67">
        <v>45673.631944444445</v>
      </c>
      <c r="V30" s="67">
        <v>45673.631944444445</v>
      </c>
      <c r="W30" s="67">
        <v>45673.760416666664</v>
      </c>
      <c r="X30" s="67">
        <v>45674.53125</v>
      </c>
      <c r="Y30" s="67">
        <v>45674.548611111109</v>
      </c>
      <c r="Z30" s="67">
        <v>45674.583333333336</v>
      </c>
      <c r="AA30" s="53">
        <f t="shared" si="3"/>
        <v>158.91666666674428</v>
      </c>
      <c r="AB30" s="53">
        <f t="shared" si="4"/>
        <v>18.916666666686069</v>
      </c>
      <c r="AC30" s="53">
        <f t="shared" si="5"/>
        <v>0.41666666662786156</v>
      </c>
      <c r="AD30" s="53">
        <v>0.17</v>
      </c>
      <c r="AE30" s="53">
        <v>2.08</v>
      </c>
      <c r="AF30" s="53">
        <v>5.5</v>
      </c>
      <c r="AG30" s="53">
        <v>0.5</v>
      </c>
      <c r="AH30" s="53">
        <v>0</v>
      </c>
      <c r="AI30" s="53">
        <f t="shared" si="14"/>
        <v>8.08</v>
      </c>
      <c r="AJ30" s="77">
        <f t="shared" si="15"/>
        <v>8.25</v>
      </c>
      <c r="AK30" s="77"/>
      <c r="AL30" s="77"/>
      <c r="AM30" s="77"/>
      <c r="AN30" s="77"/>
      <c r="AO30" s="68">
        <v>8697.3809999999994</v>
      </c>
      <c r="AP30" s="68">
        <v>8695.6440000000002</v>
      </c>
      <c r="AQ30" s="67">
        <f t="shared" si="8"/>
        <v>45673.631944444445</v>
      </c>
      <c r="AR30" s="67">
        <v>45673.642361111109</v>
      </c>
      <c r="AS30" s="67">
        <f t="shared" si="9"/>
        <v>45674.53125</v>
      </c>
      <c r="AT30" s="67">
        <v>45674.569444444445</v>
      </c>
      <c r="AU30" s="67">
        <f t="shared" si="10"/>
        <v>45674.569444444445</v>
      </c>
      <c r="AV30" s="67">
        <v>45674.579861111109</v>
      </c>
      <c r="AW30" s="54">
        <v>4562</v>
      </c>
      <c r="AX30" s="54">
        <v>6603</v>
      </c>
      <c r="AY30" s="55">
        <v>30.91</v>
      </c>
      <c r="AZ30" s="55">
        <v>14.98</v>
      </c>
      <c r="BA30" s="55">
        <v>4.3600000000000003</v>
      </c>
      <c r="BB30" s="55">
        <v>5.37</v>
      </c>
      <c r="BC30" s="55">
        <v>6.3161609033168666</v>
      </c>
      <c r="BD30" s="55">
        <v>42.89</v>
      </c>
      <c r="BE30" s="55">
        <v>36.76</v>
      </c>
      <c r="BF30" s="55">
        <v>0.21</v>
      </c>
      <c r="BG30" s="55">
        <v>0.33</v>
      </c>
      <c r="BH30" s="55">
        <v>0.30581039755351686</v>
      </c>
      <c r="BI30" s="55">
        <v>59.74</v>
      </c>
      <c r="BJ30" s="55">
        <v>3.94</v>
      </c>
      <c r="BK30" s="55">
        <v>0.84</v>
      </c>
      <c r="BL30" s="55">
        <v>1.05</v>
      </c>
      <c r="BM30" s="55">
        <v>14.87</v>
      </c>
      <c r="BN30" s="56">
        <v>58</v>
      </c>
      <c r="BO30" s="55" t="s">
        <v>97</v>
      </c>
      <c r="BP30" s="55" t="s">
        <v>100</v>
      </c>
      <c r="BQ30" s="56">
        <v>1260</v>
      </c>
      <c r="BR30" s="55">
        <v>39.369999999999997</v>
      </c>
      <c r="BS30" s="55">
        <v>22.84</v>
      </c>
      <c r="BT30" s="55">
        <v>23.13</v>
      </c>
      <c r="BU30" s="55">
        <v>5.98</v>
      </c>
      <c r="BV30" s="55">
        <v>2.86</v>
      </c>
      <c r="BW30" s="55">
        <v>0.75</v>
      </c>
      <c r="BX30" s="55">
        <v>0.43</v>
      </c>
      <c r="BY30" s="55">
        <v>1.18</v>
      </c>
      <c r="BZ30" s="55">
        <v>2.72</v>
      </c>
      <c r="CA30" s="55">
        <v>0.59</v>
      </c>
      <c r="CB30" s="55">
        <v>0.16</v>
      </c>
      <c r="CC30" s="100">
        <v>4.3999999999999997E-2</v>
      </c>
      <c r="CD30" s="55">
        <v>99</v>
      </c>
      <c r="CE30" s="55">
        <v>98</v>
      </c>
      <c r="CF30" s="55">
        <v>78</v>
      </c>
      <c r="CG30" s="55">
        <v>21</v>
      </c>
      <c r="CH30" s="55"/>
      <c r="CI30" s="54">
        <v>4621</v>
      </c>
      <c r="CJ30" s="55"/>
      <c r="CK30" s="55">
        <v>30.53</v>
      </c>
      <c r="CL30" s="55"/>
      <c r="CM30" s="55">
        <v>3.98</v>
      </c>
      <c r="CN30" s="55"/>
      <c r="CO30" s="55"/>
      <c r="CP30" s="55"/>
      <c r="CQ30" s="55">
        <v>0.18</v>
      </c>
      <c r="CR30" s="54">
        <v>4485</v>
      </c>
      <c r="CS30" s="55">
        <v>32.71</v>
      </c>
      <c r="CT30" s="55">
        <v>5.16</v>
      </c>
      <c r="CU30" s="55">
        <v>0.23</v>
      </c>
      <c r="CV30" s="55">
        <v>0.3</v>
      </c>
      <c r="CW30" s="73">
        <f t="shared" si="11"/>
        <v>802.42792986629627</v>
      </c>
      <c r="CX30" s="74">
        <f>AP30/(AB30-AI30)</f>
        <v>802.42792986629627</v>
      </c>
      <c r="CY30" s="71">
        <v>500</v>
      </c>
      <c r="CZ30" s="67">
        <f>IF(AND(DATE(YEAR(T30),MONTH(T30),DAY(T30))&gt;=(S30-3),DATE(YEAR(T30),MONTH(T30),DAY(T30))&lt;=(S30+3)),T30,V30)</f>
        <v>45673.631944444445</v>
      </c>
      <c r="DA30" s="74">
        <f>CZ30-U30</f>
        <v>0</v>
      </c>
      <c r="DB30" s="53">
        <f>(((AR30-AQ30)*24)+DD30+AB30+((AV30-AU30)*24))/24</f>
        <v>0.92708333332848269</v>
      </c>
      <c r="DC30" s="53">
        <f>(AT30-AS30)*24</f>
        <v>0.91666666668606922</v>
      </c>
      <c r="DD30" s="53">
        <f>(W30-AR30)*24</f>
        <v>2.8333333333139308</v>
      </c>
      <c r="DE30" s="53">
        <f>AA30</f>
        <v>158.91666666674428</v>
      </c>
      <c r="DF30" s="53">
        <f t="shared" si="12"/>
        <v>2.8333333333139308</v>
      </c>
      <c r="DG30" s="53">
        <f>AB30</f>
        <v>18.916666666686069</v>
      </c>
      <c r="DH30" s="53">
        <f t="shared" si="17"/>
        <v>0.91666666668606922</v>
      </c>
    </row>
    <row r="31" spans="1:112" s="63" customFormat="1" x14ac:dyDescent="0.2">
      <c r="A31" s="65">
        <v>4479</v>
      </c>
      <c r="B31" s="72">
        <f t="shared" si="0"/>
        <v>45658</v>
      </c>
      <c r="C31" s="60" t="str">
        <f t="shared" si="1"/>
        <v>PRT 2025 1 #4479</v>
      </c>
      <c r="D31" s="60" t="str">
        <f t="shared" si="16"/>
        <v>PRATU BGG #12</v>
      </c>
      <c r="E31" s="61">
        <v>4479</v>
      </c>
      <c r="F31" s="62" t="s">
        <v>240</v>
      </c>
      <c r="G31" s="62" t="str">
        <f>INDEX([1]List!$D$2:$D$55,MATCH(F31,[1]List!$B$2:$B$55,0))</f>
        <v>CIF</v>
      </c>
      <c r="H31" s="62" t="s">
        <v>440</v>
      </c>
      <c r="I31" s="62" t="s">
        <v>163</v>
      </c>
      <c r="J31" s="61">
        <f>IF(F31="","",IF(F31="TIE LRC",COUNTIF($F$2:$F31,"TIE")+COUNTIF($F$2:$F31,"TME")+COUNTIF($F$2:$F31,"TIE LRC")+COUNTIF($F$2:$F31,"TIE MRC"),IF(F31="TIE MRC",COUNTIF($F$2:$F31,"TIE")+COUNTIF($F$2:$F31,"TME")+COUNTIF($F$2:$F31,"TIE LRC")+COUNTIF($F$2:$F31,"TIE MRC"),IF(F31="PLNBB LRC",COUNTIF($F$2:$F31,"PLNBB")+COUNTIF($F$2:$F31,"PLNBB LRC")+COUNTIF($F$2:$F31,"PLNBB MRC"),IF(F31="PLNBB MRC",COUNTIF($F$2:$F31,"PLNBB")+COUNTIF($F$2:$F31,"PLNBB LRC")+COUNTIF($F$2:$F31,"PLNBB MRC"),IF(F31="HE MRC",COUNTIF($F$2:$F31,"HE")+COUNTIF($F$2:$F31,"HE LRC")+COUNTIF($F$2:$F31,"HE MRC"),IF(F31="HE LRC",COUNTIF($F$2:$F31,"HE")+COUNTIF($F$2:$F31,"HE LRC")+COUNTIF($F$2:$F31,"HE MRC"),COUNTIF($F$2:$F31,F31))))))))</f>
        <v>12</v>
      </c>
      <c r="K31" s="63" t="s">
        <v>282</v>
      </c>
      <c r="L31" s="63" t="s">
        <v>283</v>
      </c>
      <c r="N31" s="64" t="s">
        <v>318</v>
      </c>
      <c r="O31" s="69" t="s">
        <v>473</v>
      </c>
      <c r="P31" s="65"/>
      <c r="Q31" s="69">
        <v>45661</v>
      </c>
      <c r="R31" s="66"/>
      <c r="S31" s="69">
        <v>45712</v>
      </c>
      <c r="T31" s="67">
        <v>45667.427083333336</v>
      </c>
      <c r="U31" s="67">
        <v>45674.638888888891</v>
      </c>
      <c r="V31" s="67">
        <v>45674.638888888891</v>
      </c>
      <c r="W31" s="67">
        <v>45674.694444444445</v>
      </c>
      <c r="X31" s="67">
        <v>45675.347222222219</v>
      </c>
      <c r="Y31" s="67">
        <v>45675.409722222219</v>
      </c>
      <c r="Z31" s="67">
        <v>45675.444444444445</v>
      </c>
      <c r="AA31" s="53">
        <f t="shared" si="3"/>
        <v>173.08333333331393</v>
      </c>
      <c r="AB31" s="53">
        <f t="shared" si="4"/>
        <v>17.166666666569654</v>
      </c>
      <c r="AC31" s="53">
        <f t="shared" si="5"/>
        <v>1.5</v>
      </c>
      <c r="AD31" s="53">
        <v>0.42</v>
      </c>
      <c r="AE31" s="53">
        <v>1.83</v>
      </c>
      <c r="AF31" s="53">
        <v>2.75</v>
      </c>
      <c r="AG31" s="53">
        <v>0.5</v>
      </c>
      <c r="AH31" s="53">
        <v>0</v>
      </c>
      <c r="AI31" s="53">
        <f t="shared" si="14"/>
        <v>5.08</v>
      </c>
      <c r="AJ31" s="77">
        <f t="shared" si="15"/>
        <v>5.5</v>
      </c>
      <c r="AK31" s="77"/>
      <c r="AL31" s="77"/>
      <c r="AM31" s="77"/>
      <c r="AN31" s="77"/>
      <c r="AO31" s="68">
        <v>8699.6380000000008</v>
      </c>
      <c r="AP31" s="68">
        <v>8697.7389999999996</v>
      </c>
      <c r="AQ31" s="67">
        <f t="shared" si="8"/>
        <v>45674.638888888891</v>
      </c>
      <c r="AR31" s="67">
        <v>45674.649305555555</v>
      </c>
      <c r="AS31" s="67">
        <f t="shared" si="9"/>
        <v>45675.347222222219</v>
      </c>
      <c r="AT31" s="67">
        <v>45675.430555555555</v>
      </c>
      <c r="AU31" s="67">
        <f t="shared" si="10"/>
        <v>45675.430555555555</v>
      </c>
      <c r="AV31" s="67">
        <v>45675.440972222219</v>
      </c>
      <c r="AW31" s="54">
        <v>4566</v>
      </c>
      <c r="AX31" s="54">
        <v>6607</v>
      </c>
      <c r="AY31" s="55">
        <v>30.88</v>
      </c>
      <c r="AZ31" s="55">
        <v>15.13</v>
      </c>
      <c r="BA31" s="55">
        <v>4.37</v>
      </c>
      <c r="BB31" s="55">
        <v>5.36</v>
      </c>
      <c r="BC31" s="55">
        <v>6.315541416283728</v>
      </c>
      <c r="BD31" s="55">
        <v>41.87</v>
      </c>
      <c r="BE31" s="55">
        <v>37.64</v>
      </c>
      <c r="BF31" s="55">
        <v>0.26</v>
      </c>
      <c r="BG31" s="55">
        <v>0.4</v>
      </c>
      <c r="BH31" s="55">
        <v>0.37704724873335688</v>
      </c>
      <c r="BI31" s="55">
        <v>59.49</v>
      </c>
      <c r="BJ31" s="55">
        <v>3.9</v>
      </c>
      <c r="BK31" s="55">
        <v>0.94</v>
      </c>
      <c r="BL31" s="55">
        <v>1.18</v>
      </c>
      <c r="BM31" s="55">
        <v>14.86</v>
      </c>
      <c r="BN31" s="56">
        <v>59</v>
      </c>
      <c r="BO31" s="55" t="s">
        <v>97</v>
      </c>
      <c r="BP31" s="55" t="s">
        <v>100</v>
      </c>
      <c r="BQ31" s="56">
        <v>1200</v>
      </c>
      <c r="BR31" s="55">
        <v>34.6</v>
      </c>
      <c r="BS31" s="55">
        <v>23.7</v>
      </c>
      <c r="BT31" s="55">
        <v>24.54</v>
      </c>
      <c r="BU31" s="55">
        <v>8.42</v>
      </c>
      <c r="BV31" s="55">
        <v>2.66</v>
      </c>
      <c r="BW31" s="55">
        <v>0.75</v>
      </c>
      <c r="BX31" s="55">
        <v>0.34</v>
      </c>
      <c r="BY31" s="55">
        <v>0.76</v>
      </c>
      <c r="BZ31" s="55">
        <v>3.19</v>
      </c>
      <c r="CA31" s="55">
        <v>0.83</v>
      </c>
      <c r="CB31" s="55">
        <v>0.22</v>
      </c>
      <c r="CC31" s="100">
        <v>5.0999999999999997E-2</v>
      </c>
      <c r="CD31" s="55">
        <v>99</v>
      </c>
      <c r="CE31" s="55">
        <v>98</v>
      </c>
      <c r="CF31" s="55">
        <v>79</v>
      </c>
      <c r="CG31" s="55">
        <v>21</v>
      </c>
      <c r="CH31" s="55"/>
      <c r="CI31" s="54">
        <v>4617</v>
      </c>
      <c r="CJ31" s="55"/>
      <c r="CK31" s="55">
        <v>30.37</v>
      </c>
      <c r="CL31" s="55"/>
      <c r="CM31" s="55">
        <v>3.99</v>
      </c>
      <c r="CN31" s="55"/>
      <c r="CO31" s="55"/>
      <c r="CP31" s="55"/>
      <c r="CQ31" s="55">
        <v>0.22</v>
      </c>
      <c r="CR31" s="54">
        <v>4473</v>
      </c>
      <c r="CS31" s="55">
        <v>32.130000000000003</v>
      </c>
      <c r="CT31" s="55">
        <v>4.84</v>
      </c>
      <c r="CU31" s="55">
        <v>0.24</v>
      </c>
      <c r="CV31" s="55">
        <v>0.48</v>
      </c>
      <c r="CW31" s="73">
        <f t="shared" si="11"/>
        <v>719.61436845585865</v>
      </c>
      <c r="CX31" s="74">
        <f>AP31/(AB31-AI31)</f>
        <v>719.61436845585865</v>
      </c>
      <c r="CY31" s="71">
        <v>500</v>
      </c>
      <c r="CZ31" s="67">
        <f>IF(AND(DATE(YEAR(T31),MONTH(T31),DAY(T31))&gt;=(S31-3),DATE(YEAR(T31),MONTH(T31),DAY(T31))&lt;=(S31+3)),T31,V31)</f>
        <v>45674.638888888891</v>
      </c>
      <c r="DA31" s="74">
        <f>CZ31-U31</f>
        <v>0</v>
      </c>
      <c r="DB31" s="53">
        <f>(((AR31-AQ31)*24)+DD31+AB31+((AV31-AU31)*24))/24</f>
        <v>0.78124999999272404</v>
      </c>
      <c r="DC31" s="53">
        <f>(AT31-AS31)*24</f>
        <v>2.0000000000582077</v>
      </c>
      <c r="DD31" s="53">
        <f>(W31-AR31)*24</f>
        <v>1.0833333333721384</v>
      </c>
      <c r="DE31" s="53">
        <f>AA31</f>
        <v>173.08333333331393</v>
      </c>
      <c r="DF31" s="53">
        <f t="shared" si="12"/>
        <v>1.0833333333721384</v>
      </c>
      <c r="DG31" s="53">
        <f>AB31</f>
        <v>17.166666666569654</v>
      </c>
      <c r="DH31" s="53">
        <f t="shared" si="17"/>
        <v>2.0000000000582077</v>
      </c>
    </row>
    <row r="32" spans="1:112" s="63" customFormat="1" x14ac:dyDescent="0.2">
      <c r="A32" s="65">
        <v>4480</v>
      </c>
      <c r="B32" s="72">
        <f t="shared" si="0"/>
        <v>45658</v>
      </c>
      <c r="C32" s="60" t="str">
        <f t="shared" si="1"/>
        <v>PRT 2025 1 #4480</v>
      </c>
      <c r="D32" s="60" t="str">
        <f t="shared" si="16"/>
        <v>PRATU GEL MRC #1</v>
      </c>
      <c r="E32" s="61">
        <v>4480</v>
      </c>
      <c r="F32" s="62" t="s">
        <v>341</v>
      </c>
      <c r="G32" s="62" t="str">
        <f>INDEX([1]List!$D$2:$D$55,MATCH(F32,[1]List!$B$2:$B$55,0))</f>
        <v>CIF</v>
      </c>
      <c r="H32" s="62" t="s">
        <v>342</v>
      </c>
      <c r="I32" s="62" t="s">
        <v>408</v>
      </c>
      <c r="J32" s="61">
        <f>IF(F32="","",IF(F32="TIE LRC",COUNTIF($F$2:$F32,"TIE")+COUNTIF($F$2:$F32,"TME")+COUNTIF($F$2:$F32,"TIE LRC")+COUNTIF($F$2:$F32,"TIE MRC"),IF(F32="TIE MRC",COUNTIF($F$2:$F32,"TIE")+COUNTIF($F$2:$F32,"TME")+COUNTIF($F$2:$F32,"TIE LRC")+COUNTIF($F$2:$F32,"TIE MRC"),IF(F32="PLNBB LRC",COUNTIF($F$2:$F32,"PLNBB")+COUNTIF($F$2:$F32,"PLNBB LRC")+COUNTIF($F$2:$F32,"PLNBB MRC"),IF(F32="PLNBB MRC",COUNTIF($F$2:$F32,"PLNBB")+COUNTIF($F$2:$F32,"PLNBB LRC")+COUNTIF($F$2:$F32,"PLNBB MRC"),IF(F32="HE MRC",COUNTIF($F$2:$F32,"HE")+COUNTIF($F$2:$F32,"HE LRC")+COUNTIF($F$2:$F32,"HE MRC"),IF(F32="HE LRC",COUNTIF($F$2:$F32,"HE")+COUNTIF($F$2:$F32,"HE LRC")+COUNTIF($F$2:$F32,"HE MRC"),COUNTIF($F$2:$F32,F32))))))))</f>
        <v>1</v>
      </c>
      <c r="K32" s="63" t="s">
        <v>426</v>
      </c>
      <c r="L32" s="63" t="s">
        <v>427</v>
      </c>
      <c r="N32" s="64" t="s">
        <v>320</v>
      </c>
      <c r="O32" s="69" t="s">
        <v>104</v>
      </c>
      <c r="P32" s="65"/>
      <c r="Q32" s="69">
        <v>45659</v>
      </c>
      <c r="R32" s="66"/>
      <c r="S32" s="69">
        <v>45640</v>
      </c>
      <c r="T32" s="67">
        <v>45666.895833333336</v>
      </c>
      <c r="U32" s="67">
        <v>45673.083333333336</v>
      </c>
      <c r="V32" s="67">
        <v>45673.083333333336</v>
      </c>
      <c r="W32" s="67">
        <v>45673.5625</v>
      </c>
      <c r="X32" s="67">
        <v>45675.868055555555</v>
      </c>
      <c r="Y32" s="67">
        <v>45675.899305555555</v>
      </c>
      <c r="Z32" s="67">
        <v>45675.934027777781</v>
      </c>
      <c r="AA32" s="53">
        <f t="shared" si="3"/>
        <v>148.5</v>
      </c>
      <c r="AB32" s="53">
        <f t="shared" si="4"/>
        <v>56.083333333313931</v>
      </c>
      <c r="AC32" s="53">
        <f t="shared" si="5"/>
        <v>0.75</v>
      </c>
      <c r="AD32" s="53">
        <v>0.33</v>
      </c>
      <c r="AE32" s="53">
        <v>20.67</v>
      </c>
      <c r="AF32" s="53">
        <v>10.33</v>
      </c>
      <c r="AG32" s="53">
        <v>0.5</v>
      </c>
      <c r="AH32" s="53">
        <v>0</v>
      </c>
      <c r="AI32" s="53">
        <f t="shared" si="14"/>
        <v>31.5</v>
      </c>
      <c r="AJ32" s="77">
        <f t="shared" si="15"/>
        <v>31.83</v>
      </c>
      <c r="AK32" s="77"/>
      <c r="AL32" s="77"/>
      <c r="AM32" s="77"/>
      <c r="AN32" s="77"/>
      <c r="AO32" s="68">
        <v>10500.111999999999</v>
      </c>
      <c r="AP32" s="68">
        <v>10498.386</v>
      </c>
      <c r="AQ32" s="67">
        <f t="shared" si="8"/>
        <v>45673.083333333336</v>
      </c>
      <c r="AR32" s="67">
        <v>45673.09375</v>
      </c>
      <c r="AS32" s="67">
        <f t="shared" si="9"/>
        <v>45675.868055555555</v>
      </c>
      <c r="AT32" s="67">
        <v>45675.920138888891</v>
      </c>
      <c r="AU32" s="67">
        <f t="shared" si="10"/>
        <v>45675.920138888891</v>
      </c>
      <c r="AV32" s="67">
        <v>45675.930555555555</v>
      </c>
      <c r="AW32" s="54">
        <v>4447</v>
      </c>
      <c r="AX32" s="54">
        <v>6471</v>
      </c>
      <c r="AY32" s="55">
        <v>31.28</v>
      </c>
      <c r="AZ32" s="55">
        <v>15.78</v>
      </c>
      <c r="BA32" s="55">
        <v>5.77</v>
      </c>
      <c r="BB32" s="55">
        <v>7.07</v>
      </c>
      <c r="BC32" s="55">
        <v>8.3946805984326769</v>
      </c>
      <c r="BD32" s="55">
        <v>40.17</v>
      </c>
      <c r="BE32" s="55">
        <v>36.979999999999997</v>
      </c>
      <c r="BF32" s="55">
        <v>0.25</v>
      </c>
      <c r="BG32" s="55">
        <v>0.4</v>
      </c>
      <c r="BH32" s="55">
        <v>0.39976484420928865</v>
      </c>
      <c r="BI32" s="55">
        <v>57.84</v>
      </c>
      <c r="BJ32" s="55">
        <v>3.98</v>
      </c>
      <c r="BK32" s="55">
        <v>0.89</v>
      </c>
      <c r="BL32" s="55">
        <v>1.1499999999999999</v>
      </c>
      <c r="BM32" s="55">
        <v>14.13</v>
      </c>
      <c r="BN32" s="56">
        <v>59</v>
      </c>
      <c r="BO32" s="55" t="s">
        <v>97</v>
      </c>
      <c r="BP32" s="55" t="s">
        <v>100</v>
      </c>
      <c r="BQ32" s="56">
        <v>1290</v>
      </c>
      <c r="BR32" s="55">
        <v>42.48</v>
      </c>
      <c r="BS32" s="55">
        <v>23.84</v>
      </c>
      <c r="BT32" s="55">
        <v>14.4</v>
      </c>
      <c r="BU32" s="55">
        <v>7.68</v>
      </c>
      <c r="BV32" s="55">
        <v>2.54</v>
      </c>
      <c r="BW32" s="55">
        <v>0.86</v>
      </c>
      <c r="BX32" s="55">
        <v>0.5</v>
      </c>
      <c r="BY32" s="55">
        <v>0.72</v>
      </c>
      <c r="BZ32" s="55">
        <v>6.05</v>
      </c>
      <c r="CA32" s="55">
        <v>0.71</v>
      </c>
      <c r="CB32" s="55">
        <v>0.23</v>
      </c>
      <c r="CC32" s="100">
        <v>3.7999999999999999E-2</v>
      </c>
      <c r="CD32" s="55">
        <v>99</v>
      </c>
      <c r="CE32" s="55">
        <v>98</v>
      </c>
      <c r="CF32" s="55">
        <v>78</v>
      </c>
      <c r="CG32" s="55">
        <v>20</v>
      </c>
      <c r="CH32" s="55"/>
      <c r="CI32" s="54">
        <v>4523</v>
      </c>
      <c r="CJ32" s="55"/>
      <c r="CK32" s="55">
        <v>29.48</v>
      </c>
      <c r="CL32" s="55"/>
      <c r="CM32" s="55">
        <v>5.27</v>
      </c>
      <c r="CN32" s="55"/>
      <c r="CO32" s="55"/>
      <c r="CP32" s="55"/>
      <c r="CQ32" s="55">
        <v>0.22</v>
      </c>
      <c r="CR32" s="54">
        <v>4405</v>
      </c>
      <c r="CS32" s="55">
        <v>33.18</v>
      </c>
      <c r="CT32" s="55">
        <v>5.35</v>
      </c>
      <c r="CU32" s="55">
        <v>0.25</v>
      </c>
      <c r="CV32" s="55">
        <v>0.59</v>
      </c>
      <c r="CW32" s="73">
        <f t="shared" si="11"/>
        <v>427.05298983084555</v>
      </c>
      <c r="CX32" s="74">
        <f>AP32/(AB32-AI32)</f>
        <v>427.05298983084555</v>
      </c>
      <c r="CY32" s="71">
        <v>500</v>
      </c>
      <c r="CZ32" s="67">
        <f>IF(AND(DATE(YEAR(T32),MONTH(T32),DAY(T32))&gt;=(S32-3),DATE(YEAR(T32),MONTH(T32),DAY(T32))&lt;=(S32+3)),T32,V32)</f>
        <v>45673.083333333336</v>
      </c>
      <c r="DA32" s="74">
        <f>CZ32-U32</f>
        <v>0</v>
      </c>
      <c r="DB32" s="53">
        <f>(((AR32-AQ32)*24)+DD32+AB32+((AV32-AU32)*24))/24</f>
        <v>2.8263888888832298</v>
      </c>
      <c r="DC32" s="53">
        <f>(AT32-AS32)*24</f>
        <v>1.2500000000582077</v>
      </c>
      <c r="DD32" s="53">
        <f>(W32-AR32)*24</f>
        <v>11.25</v>
      </c>
      <c r="DE32" s="53">
        <f>AA32</f>
        <v>148.5</v>
      </c>
      <c r="DF32" s="53">
        <f t="shared" si="12"/>
        <v>11.25</v>
      </c>
      <c r="DG32" s="53">
        <f>AB32</f>
        <v>56.083333333313931</v>
      </c>
      <c r="DH32" s="53">
        <f t="shared" si="17"/>
        <v>1.2500000000582077</v>
      </c>
    </row>
    <row r="33" spans="1:112" s="63" customFormat="1" x14ac:dyDescent="0.2">
      <c r="A33" s="65">
        <v>4481</v>
      </c>
      <c r="B33" s="72">
        <f t="shared" ref="B33:B96" si="18">EOMONTH(Y33,-1)+1</f>
        <v>45658</v>
      </c>
      <c r="C33" s="60" t="str">
        <f t="shared" ref="C33:C96" si="19">"PRT"&amp;" "&amp;YEAR(T33)&amp;" "&amp;MONTH(T33)&amp;" #"&amp;A33</f>
        <v>PRT 2025 1 #4481</v>
      </c>
      <c r="D33" s="60" t="str">
        <f t="shared" si="16"/>
        <v>PRATU BGG #13</v>
      </c>
      <c r="E33" s="61">
        <v>4481</v>
      </c>
      <c r="F33" s="62" t="s">
        <v>240</v>
      </c>
      <c r="G33" s="62" t="str">
        <f>INDEX([1]List!$D$2:$D$55,MATCH(F33,[1]List!$B$2:$B$55,0))</f>
        <v>CIF</v>
      </c>
      <c r="H33" s="62" t="s">
        <v>440</v>
      </c>
      <c r="I33" s="62" t="s">
        <v>163</v>
      </c>
      <c r="J33" s="61">
        <f>IF(F33="","",IF(F33="TIE LRC",COUNTIF($F$2:$F33,"TIE")+COUNTIF($F$2:$F33,"TME")+COUNTIF($F$2:$F33,"TIE LRC")+COUNTIF($F$2:$F33,"TIE MRC"),IF(F33="TIE MRC",COUNTIF($F$2:$F33,"TIE")+COUNTIF($F$2:$F33,"TME")+COUNTIF($F$2:$F33,"TIE LRC")+COUNTIF($F$2:$F33,"TIE MRC"),IF(F33="PLNBB LRC",COUNTIF($F$2:$F33,"PLNBB")+COUNTIF($F$2:$F33,"PLNBB LRC")+COUNTIF($F$2:$F33,"PLNBB MRC"),IF(F33="PLNBB MRC",COUNTIF($F$2:$F33,"PLNBB")+COUNTIF($F$2:$F33,"PLNBB LRC")+COUNTIF($F$2:$F33,"PLNBB MRC"),IF(F33="HE MRC",COUNTIF($F$2:$F33,"HE")+COUNTIF($F$2:$F33,"HE LRC")+COUNTIF($F$2:$F33,"HE MRC"),IF(F33="HE LRC",COUNTIF($F$2:$F33,"HE")+COUNTIF($F$2:$F33,"HE LRC")+COUNTIF($F$2:$F33,"HE MRC"),COUNTIF($F$2:$F33,F33))))))))</f>
        <v>13</v>
      </c>
      <c r="K33" s="63" t="s">
        <v>297</v>
      </c>
      <c r="L33" s="63" t="s">
        <v>279</v>
      </c>
      <c r="N33" s="64" t="s">
        <v>318</v>
      </c>
      <c r="O33" s="69" t="s">
        <v>473</v>
      </c>
      <c r="P33" s="65"/>
      <c r="Q33" s="69">
        <v>45663</v>
      </c>
      <c r="R33" s="66"/>
      <c r="S33" s="69">
        <v>45713</v>
      </c>
      <c r="T33" s="67">
        <v>45668.371527777781</v>
      </c>
      <c r="U33" s="67">
        <v>45675.465277777781</v>
      </c>
      <c r="V33" s="67">
        <v>45675.465277777781</v>
      </c>
      <c r="W33" s="67">
        <v>45675.479166666664</v>
      </c>
      <c r="X33" s="67">
        <v>45676.284722222219</v>
      </c>
      <c r="Y33" s="67">
        <v>45676.309027777781</v>
      </c>
      <c r="Z33" s="67">
        <v>45676.34375</v>
      </c>
      <c r="AA33" s="53">
        <f t="shared" si="3"/>
        <v>170.25</v>
      </c>
      <c r="AB33" s="53">
        <f t="shared" si="4"/>
        <v>19.916666666802485</v>
      </c>
      <c r="AC33" s="53">
        <f t="shared" si="5"/>
        <v>0.58333333348855376</v>
      </c>
      <c r="AD33" s="53">
        <v>0.25</v>
      </c>
      <c r="AE33" s="53">
        <v>3.58</v>
      </c>
      <c r="AF33" s="53">
        <v>2.58</v>
      </c>
      <c r="AG33" s="53">
        <v>0.5</v>
      </c>
      <c r="AH33" s="53">
        <v>0</v>
      </c>
      <c r="AI33" s="53">
        <f t="shared" si="14"/>
        <v>6.66</v>
      </c>
      <c r="AJ33" s="77">
        <f t="shared" si="15"/>
        <v>6.91</v>
      </c>
      <c r="AK33" s="77"/>
      <c r="AL33" s="77"/>
      <c r="AM33" s="77"/>
      <c r="AN33" s="77"/>
      <c r="AO33" s="68">
        <v>8698.9830000000002</v>
      </c>
      <c r="AP33" s="68">
        <v>8697.473</v>
      </c>
      <c r="AQ33" s="67">
        <f t="shared" si="8"/>
        <v>45675.465277777781</v>
      </c>
      <c r="AR33" s="67">
        <v>45675.475694444445</v>
      </c>
      <c r="AS33" s="67">
        <f t="shared" si="9"/>
        <v>45676.284722222219</v>
      </c>
      <c r="AT33" s="67">
        <v>45676.329861111109</v>
      </c>
      <c r="AU33" s="67">
        <f t="shared" si="10"/>
        <v>45676.329861111109</v>
      </c>
      <c r="AV33" s="67">
        <v>45676.340277777781</v>
      </c>
      <c r="AW33" s="54">
        <v>4511</v>
      </c>
      <c r="AX33" s="54">
        <v>6534</v>
      </c>
      <c r="AY33" s="55">
        <v>30.95</v>
      </c>
      <c r="AZ33" s="55">
        <v>16.309999999999999</v>
      </c>
      <c r="BA33" s="55">
        <v>4.5999999999999996</v>
      </c>
      <c r="BB33" s="55">
        <v>5.57</v>
      </c>
      <c r="BC33" s="55">
        <v>6.6555143983749554</v>
      </c>
      <c r="BD33" s="55">
        <v>41.33</v>
      </c>
      <c r="BE33" s="55">
        <v>36.79</v>
      </c>
      <c r="BF33" s="55">
        <v>0.26</v>
      </c>
      <c r="BG33" s="55">
        <v>0.41</v>
      </c>
      <c r="BH33" s="55">
        <v>0.38236348428725059</v>
      </c>
      <c r="BI33" s="55">
        <v>56.74</v>
      </c>
      <c r="BJ33" s="55">
        <v>3.8</v>
      </c>
      <c r="BK33" s="55">
        <v>0.88</v>
      </c>
      <c r="BL33" s="55">
        <v>1.1299999999999999</v>
      </c>
      <c r="BM33" s="55">
        <v>16.38</v>
      </c>
      <c r="BN33" s="56">
        <v>60</v>
      </c>
      <c r="BO33" s="55" t="s">
        <v>97</v>
      </c>
      <c r="BP33" s="55" t="s">
        <v>100</v>
      </c>
      <c r="BQ33" s="56">
        <v>1300</v>
      </c>
      <c r="BR33" s="55">
        <v>36.82</v>
      </c>
      <c r="BS33" s="55">
        <v>23.67</v>
      </c>
      <c r="BT33" s="55">
        <v>24.02</v>
      </c>
      <c r="BU33" s="55">
        <v>6.75</v>
      </c>
      <c r="BV33" s="55">
        <v>2.58</v>
      </c>
      <c r="BW33" s="55">
        <v>0.67</v>
      </c>
      <c r="BX33" s="55">
        <v>0.42</v>
      </c>
      <c r="BY33" s="55">
        <v>1</v>
      </c>
      <c r="BZ33" s="55">
        <v>3.26</v>
      </c>
      <c r="CA33" s="55">
        <v>0.66</v>
      </c>
      <c r="CB33" s="55">
        <v>0.16</v>
      </c>
      <c r="CC33" s="100">
        <v>4.3999999999999997E-2</v>
      </c>
      <c r="CD33" s="55">
        <v>99</v>
      </c>
      <c r="CE33" s="55">
        <v>98</v>
      </c>
      <c r="CF33" s="55">
        <v>79</v>
      </c>
      <c r="CG33" s="55">
        <v>21</v>
      </c>
      <c r="CH33" s="55"/>
      <c r="CI33" s="54">
        <v>4554</v>
      </c>
      <c r="CJ33" s="55"/>
      <c r="CK33" s="55">
        <v>30.64</v>
      </c>
      <c r="CL33" s="55"/>
      <c r="CM33" s="55">
        <v>4.49</v>
      </c>
      <c r="CN33" s="55"/>
      <c r="CO33" s="55"/>
      <c r="CP33" s="55"/>
      <c r="CQ33" s="55">
        <v>0.24</v>
      </c>
      <c r="CR33" s="54">
        <v>4469</v>
      </c>
      <c r="CS33" s="55">
        <v>32.049999999999997</v>
      </c>
      <c r="CT33" s="55">
        <v>4.8</v>
      </c>
      <c r="CU33" s="55">
        <v>0.23</v>
      </c>
      <c r="CV33" s="55">
        <v>0.34</v>
      </c>
      <c r="CW33" s="73">
        <f t="shared" si="11"/>
        <v>656.08295196712788</v>
      </c>
      <c r="CX33" s="74">
        <f>AP33/(AB33-AI33)</f>
        <v>656.08295196712788</v>
      </c>
      <c r="CY33" s="71">
        <v>500</v>
      </c>
      <c r="CZ33" s="67">
        <f>IF(AND(DATE(YEAR(T33),MONTH(T33),DAY(T33))&gt;=(S33-3),DATE(YEAR(T33),MONTH(T33),DAY(T33))&lt;=(S33+3)),T33,V33)</f>
        <v>45675.465277777781</v>
      </c>
      <c r="DA33" s="74">
        <f>CZ33-U33</f>
        <v>0</v>
      </c>
      <c r="DB33" s="53">
        <f>(((AR33-AQ33)*24)+DD33+AB33+((AV33-AU33)*24))/24</f>
        <v>0.85416666667151731</v>
      </c>
      <c r="DC33" s="53">
        <f>(AT33-AS33)*24</f>
        <v>1.0833333333721384</v>
      </c>
      <c r="DD33" s="53">
        <f>(W33-AR33)*24</f>
        <v>8.3333333255723119E-2</v>
      </c>
      <c r="DE33" s="53">
        <f>AA33</f>
        <v>170.25</v>
      </c>
      <c r="DF33" s="53">
        <f t="shared" ref="DF33:DF96" si="20">DD33</f>
        <v>8.3333333255723119E-2</v>
      </c>
      <c r="DG33" s="53">
        <f>AB33</f>
        <v>19.916666666802485</v>
      </c>
      <c r="DH33" s="53">
        <f t="shared" si="17"/>
        <v>1.0833333333721384</v>
      </c>
    </row>
    <row r="34" spans="1:112" s="63" customFormat="1" x14ac:dyDescent="0.2">
      <c r="A34" s="65">
        <v>4482</v>
      </c>
      <c r="B34" s="72">
        <f t="shared" si="18"/>
        <v>45658</v>
      </c>
      <c r="C34" s="60" t="str">
        <f t="shared" si="19"/>
        <v>PRT 2025 1 #4482</v>
      </c>
      <c r="D34" s="60" t="str">
        <f t="shared" si="16"/>
        <v>PRATU BGG #14</v>
      </c>
      <c r="E34" s="61">
        <v>4482</v>
      </c>
      <c r="F34" s="62" t="s">
        <v>240</v>
      </c>
      <c r="G34" s="62" t="str">
        <f>INDEX([1]List!$D$2:$D$55,MATCH(F34,[1]List!$B$2:$B$55,0))</f>
        <v>CIF</v>
      </c>
      <c r="H34" s="62" t="s">
        <v>440</v>
      </c>
      <c r="I34" s="62" t="s">
        <v>163</v>
      </c>
      <c r="J34" s="61">
        <f>IF(F34="","",IF(F34="TIE LRC",COUNTIF($F$2:$F34,"TIE")+COUNTIF($F$2:$F34,"TME")+COUNTIF($F$2:$F34,"TIE LRC")+COUNTIF($F$2:$F34,"TIE MRC"),IF(F34="TIE MRC",COUNTIF($F$2:$F34,"TIE")+COUNTIF($F$2:$F34,"TME")+COUNTIF($F$2:$F34,"TIE LRC")+COUNTIF($F$2:$F34,"TIE MRC"),IF(F34="PLNBB LRC",COUNTIF($F$2:$F34,"PLNBB")+COUNTIF($F$2:$F34,"PLNBB LRC")+COUNTIF($F$2:$F34,"PLNBB MRC"),IF(F34="PLNBB MRC",COUNTIF($F$2:$F34,"PLNBB")+COUNTIF($F$2:$F34,"PLNBB LRC")+COUNTIF($F$2:$F34,"PLNBB MRC"),IF(F34="HE MRC",COUNTIF($F$2:$F34,"HE")+COUNTIF($F$2:$F34,"HE LRC")+COUNTIF($F$2:$F34,"HE MRC"),IF(F34="HE LRC",COUNTIF($F$2:$F34,"HE")+COUNTIF($F$2:$F34,"HE LRC")+COUNTIF($F$2:$F34,"HE MRC"),COUNTIF($F$2:$F34,F34))))))))</f>
        <v>14</v>
      </c>
      <c r="K34" s="63" t="s">
        <v>267</v>
      </c>
      <c r="L34" s="63" t="s">
        <v>128</v>
      </c>
      <c r="N34" s="64" t="s">
        <v>320</v>
      </c>
      <c r="O34" s="69" t="s">
        <v>473</v>
      </c>
      <c r="P34" s="65"/>
      <c r="Q34" s="69">
        <v>45664</v>
      </c>
      <c r="R34" s="66"/>
      <c r="S34" s="69">
        <v>45714</v>
      </c>
      <c r="T34" s="67">
        <v>45669.1875</v>
      </c>
      <c r="U34" s="67">
        <v>45675.965277777781</v>
      </c>
      <c r="V34" s="67">
        <v>45675.965277777781</v>
      </c>
      <c r="W34" s="67">
        <v>45676.152777777781</v>
      </c>
      <c r="X34" s="67">
        <v>45676.78125</v>
      </c>
      <c r="Y34" s="67">
        <v>45676.8125</v>
      </c>
      <c r="Z34" s="67">
        <v>45676.847222222219</v>
      </c>
      <c r="AA34" s="53">
        <f t="shared" si="3"/>
        <v>162.66666666674428</v>
      </c>
      <c r="AB34" s="53">
        <f t="shared" si="4"/>
        <v>15.833333333255723</v>
      </c>
      <c r="AC34" s="53">
        <f t="shared" si="5"/>
        <v>0.75</v>
      </c>
      <c r="AD34" s="53">
        <v>0.25</v>
      </c>
      <c r="AE34" s="53">
        <v>3.42</v>
      </c>
      <c r="AF34" s="53">
        <v>0.57999999999999996</v>
      </c>
      <c r="AG34" s="53">
        <v>0</v>
      </c>
      <c r="AH34" s="53">
        <v>0</v>
      </c>
      <c r="AI34" s="53">
        <f t="shared" si="14"/>
        <v>4</v>
      </c>
      <c r="AJ34" s="77">
        <f t="shared" si="15"/>
        <v>4.25</v>
      </c>
      <c r="AK34" s="77"/>
      <c r="AL34" s="77"/>
      <c r="AM34" s="77"/>
      <c r="AN34" s="77"/>
      <c r="AO34" s="68">
        <v>7801.1040000000003</v>
      </c>
      <c r="AP34" s="68">
        <v>7799.6949999999997</v>
      </c>
      <c r="AQ34" s="67">
        <f t="shared" si="8"/>
        <v>45675.965277777781</v>
      </c>
      <c r="AR34" s="67">
        <v>45675.975694444445</v>
      </c>
      <c r="AS34" s="67">
        <f t="shared" si="9"/>
        <v>45676.78125</v>
      </c>
      <c r="AT34" s="67">
        <v>45676.833333333336</v>
      </c>
      <c r="AU34" s="67">
        <f t="shared" si="10"/>
        <v>45676.833333333336</v>
      </c>
      <c r="AV34" s="67">
        <v>45676.84375</v>
      </c>
      <c r="AW34" s="54">
        <v>4553</v>
      </c>
      <c r="AX34" s="54">
        <v>6590</v>
      </c>
      <c r="AY34" s="55">
        <v>30.91</v>
      </c>
      <c r="AZ34" s="55">
        <v>15.39</v>
      </c>
      <c r="BA34" s="55">
        <v>4.3600000000000003</v>
      </c>
      <c r="BB34" s="55">
        <v>5.34</v>
      </c>
      <c r="BC34" s="55">
        <v>6.3113107197730764</v>
      </c>
      <c r="BD34" s="55">
        <v>42.37</v>
      </c>
      <c r="BE34" s="55">
        <v>36.9</v>
      </c>
      <c r="BF34" s="55">
        <v>0.22</v>
      </c>
      <c r="BG34" s="55">
        <v>0.34</v>
      </c>
      <c r="BH34" s="55">
        <v>0.31911121616830163</v>
      </c>
      <c r="BI34" s="55">
        <v>57.39</v>
      </c>
      <c r="BJ34" s="55">
        <v>4.12</v>
      </c>
      <c r="BK34" s="55">
        <v>0.8</v>
      </c>
      <c r="BL34" s="55">
        <v>1.01</v>
      </c>
      <c r="BM34" s="55">
        <v>16.690000000000001</v>
      </c>
      <c r="BN34" s="56">
        <v>58</v>
      </c>
      <c r="BO34" s="55" t="s">
        <v>97</v>
      </c>
      <c r="BP34" s="55" t="s">
        <v>100</v>
      </c>
      <c r="BQ34" s="56">
        <v>1300</v>
      </c>
      <c r="BR34" s="55">
        <v>39.44</v>
      </c>
      <c r="BS34" s="55">
        <v>25.62</v>
      </c>
      <c r="BT34" s="55">
        <v>19.93</v>
      </c>
      <c r="BU34" s="55">
        <v>6.22</v>
      </c>
      <c r="BV34" s="55">
        <v>2.16</v>
      </c>
      <c r="BW34" s="55">
        <v>0.59</v>
      </c>
      <c r="BX34" s="55">
        <v>0.39</v>
      </c>
      <c r="BY34" s="55">
        <v>1.1100000000000001</v>
      </c>
      <c r="BZ34" s="55">
        <v>3.84</v>
      </c>
      <c r="CA34" s="55">
        <v>0.53</v>
      </c>
      <c r="CB34" s="55">
        <v>0.17</v>
      </c>
      <c r="CC34" s="100">
        <v>4.3999999999999997E-2</v>
      </c>
      <c r="CD34" s="55">
        <v>99</v>
      </c>
      <c r="CE34" s="55">
        <v>98</v>
      </c>
      <c r="CF34" s="55">
        <v>78</v>
      </c>
      <c r="CG34" s="55">
        <v>21</v>
      </c>
      <c r="CH34" s="55"/>
      <c r="CI34" s="54">
        <v>4606</v>
      </c>
      <c r="CJ34" s="55"/>
      <c r="CK34" s="55">
        <v>30.46</v>
      </c>
      <c r="CL34" s="55"/>
      <c r="CM34" s="55">
        <v>3.95</v>
      </c>
      <c r="CN34" s="55"/>
      <c r="CO34" s="55"/>
      <c r="CP34" s="55"/>
      <c r="CQ34" s="55">
        <v>0.2</v>
      </c>
      <c r="CR34" s="54">
        <v>4478</v>
      </c>
      <c r="CS34" s="55">
        <v>32.159999999999997</v>
      </c>
      <c r="CT34" s="55">
        <v>4.8</v>
      </c>
      <c r="CU34" s="55">
        <v>0.23</v>
      </c>
      <c r="CV34" s="55">
        <v>0.27</v>
      </c>
      <c r="CW34" s="73">
        <f t="shared" si="11"/>
        <v>659.1291549339004</v>
      </c>
      <c r="CX34" s="74">
        <f>AP34/(AB34-AI34)</f>
        <v>659.1291549339004</v>
      </c>
      <c r="CY34" s="71">
        <v>500</v>
      </c>
      <c r="CZ34" s="67">
        <f>IF(AND(DATE(YEAR(T34),MONTH(T34),DAY(T34))&gt;=(S34-3),DATE(YEAR(T34),MONTH(T34),DAY(T34))&lt;=(S34+3)),T34,V34)</f>
        <v>45675.965277777781</v>
      </c>
      <c r="DA34" s="74">
        <f>CZ34-U34</f>
        <v>0</v>
      </c>
      <c r="DB34" s="53">
        <f>(((AR34-AQ34)*24)+DD34+AB34+((AV34-AU34)*24))/24</f>
        <v>0.85763888888322981</v>
      </c>
      <c r="DC34" s="53">
        <f>(AT34-AS34)*24</f>
        <v>1.2500000000582077</v>
      </c>
      <c r="DD34" s="53">
        <f>(W34-AR34)*24</f>
        <v>4.2500000000582077</v>
      </c>
      <c r="DE34" s="53">
        <f>AA34</f>
        <v>162.66666666674428</v>
      </c>
      <c r="DF34" s="53">
        <f t="shared" si="20"/>
        <v>4.2500000000582077</v>
      </c>
      <c r="DG34" s="53">
        <f>AB34</f>
        <v>15.833333333255723</v>
      </c>
      <c r="DH34" s="53">
        <f t="shared" si="17"/>
        <v>1.2500000000582077</v>
      </c>
    </row>
    <row r="35" spans="1:112" s="63" customFormat="1" x14ac:dyDescent="0.2">
      <c r="A35" s="65">
        <v>4483</v>
      </c>
      <c r="B35" s="72">
        <f t="shared" si="18"/>
        <v>45658</v>
      </c>
      <c r="C35" s="60" t="str">
        <f t="shared" si="19"/>
        <v>PRT 2025 1 #4483</v>
      </c>
      <c r="D35" s="60" t="str">
        <f t="shared" si="16"/>
        <v>PRATU TIE MRC #1</v>
      </c>
      <c r="E35" s="61">
        <v>4483</v>
      </c>
      <c r="F35" s="62" t="s">
        <v>237</v>
      </c>
      <c r="G35" s="62" t="str">
        <f>INDEX([1]List!$D$2:$D$55,MATCH(F35,[1]List!$B$2:$B$55,0))</f>
        <v>CIF</v>
      </c>
      <c r="H35" s="62" t="s">
        <v>311</v>
      </c>
      <c r="I35" s="62" t="s">
        <v>163</v>
      </c>
      <c r="J35" s="61">
        <f>IF(F35="","",IF(F35="TIE LRC",COUNTIF($F$2:$F35,"TIE")+COUNTIF($F$2:$F35,"TME")+COUNTIF($F$2:$F35,"TIE LRC")+COUNTIF($F$2:$F35,"TIE MRC"),IF(F35="TIE MRC",COUNTIF($F$2:$F35,"TIE")+COUNTIF($F$2:$F35,"TME")+COUNTIF($F$2:$F35,"TIE LRC")+COUNTIF($F$2:$F35,"TIE MRC"),IF(F35="PLNBB LRC",COUNTIF($F$2:$F35,"PLNBB")+COUNTIF($F$2:$F35,"PLNBB LRC")+COUNTIF($F$2:$F35,"PLNBB MRC"),IF(F35="PLNBB MRC",COUNTIF($F$2:$F35,"PLNBB")+COUNTIF($F$2:$F35,"PLNBB LRC")+COUNTIF($F$2:$F35,"PLNBB MRC"),IF(F35="HE MRC",COUNTIF($F$2:$F35,"HE")+COUNTIF($F$2:$F35,"HE LRC")+COUNTIF($F$2:$F35,"HE MRC"),IF(F35="HE LRC",COUNTIF($F$2:$F35,"HE")+COUNTIF($F$2:$F35,"HE LRC")+COUNTIF($F$2:$F35,"HE MRC"),COUNTIF($F$2:$F35,F35))))))))</f>
        <v>1</v>
      </c>
      <c r="K35" s="63" t="s">
        <v>337</v>
      </c>
      <c r="L35" s="63" t="s">
        <v>338</v>
      </c>
      <c r="N35" s="64" t="s">
        <v>318</v>
      </c>
      <c r="O35" s="69" t="s">
        <v>317</v>
      </c>
      <c r="P35" s="65"/>
      <c r="Q35" s="69">
        <v>45659</v>
      </c>
      <c r="R35" s="66"/>
      <c r="S35" s="69">
        <v>45715</v>
      </c>
      <c r="T35" s="67">
        <v>45669.395833333336</v>
      </c>
      <c r="U35" s="67">
        <v>45676.388888888891</v>
      </c>
      <c r="V35" s="67">
        <v>45676.388888888891</v>
      </c>
      <c r="W35" s="67">
        <v>45676.8125</v>
      </c>
      <c r="X35" s="67">
        <v>45677.479166666664</v>
      </c>
      <c r="Y35" s="67">
        <v>45677.53125</v>
      </c>
      <c r="Z35" s="67">
        <v>45677.565972222219</v>
      </c>
      <c r="AA35" s="53">
        <f t="shared" si="3"/>
        <v>167.83333333331393</v>
      </c>
      <c r="AB35" s="53">
        <f t="shared" si="4"/>
        <v>17.25</v>
      </c>
      <c r="AC35" s="53">
        <f t="shared" si="5"/>
        <v>1.2500000000582077</v>
      </c>
      <c r="AD35" s="53">
        <v>0</v>
      </c>
      <c r="AE35" s="53">
        <v>2.58</v>
      </c>
      <c r="AF35" s="53">
        <v>4.17</v>
      </c>
      <c r="AG35" s="53">
        <v>0</v>
      </c>
      <c r="AH35" s="53">
        <v>0</v>
      </c>
      <c r="AI35" s="53">
        <f t="shared" si="14"/>
        <v>6.75</v>
      </c>
      <c r="AJ35" s="77">
        <f t="shared" si="15"/>
        <v>6.75</v>
      </c>
      <c r="AK35" s="77"/>
      <c r="AL35" s="77"/>
      <c r="AM35" s="77"/>
      <c r="AN35" s="77"/>
      <c r="AO35" s="68">
        <v>7555.5450000000001</v>
      </c>
      <c r="AP35" s="68">
        <v>7549.9089999999997</v>
      </c>
      <c r="AQ35" s="67">
        <f t="shared" si="8"/>
        <v>45676.388888888891</v>
      </c>
      <c r="AR35" s="67">
        <v>45676.399305555555</v>
      </c>
      <c r="AS35" s="67">
        <f t="shared" si="9"/>
        <v>45677.479166666664</v>
      </c>
      <c r="AT35" s="67">
        <v>45677.552083333336</v>
      </c>
      <c r="AU35" s="67">
        <f t="shared" si="10"/>
        <v>45677.552083333336</v>
      </c>
      <c r="AV35" s="67">
        <v>45677.5625</v>
      </c>
      <c r="AW35" s="54">
        <v>4325</v>
      </c>
      <c r="AX35" s="54">
        <v>6575</v>
      </c>
      <c r="AY35" s="55">
        <v>34.22</v>
      </c>
      <c r="AZ35" s="55">
        <v>18.2</v>
      </c>
      <c r="BA35" s="55">
        <v>6.1</v>
      </c>
      <c r="BB35" s="55">
        <v>7.59</v>
      </c>
      <c r="BC35" s="55">
        <v>9.2787286063569692</v>
      </c>
      <c r="BD35" s="55">
        <v>41.97</v>
      </c>
      <c r="BE35" s="55">
        <v>32.24</v>
      </c>
      <c r="BF35" s="55">
        <v>0.42</v>
      </c>
      <c r="BG35" s="55">
        <v>0.7</v>
      </c>
      <c r="BH35" s="55">
        <v>0.63569682151589246</v>
      </c>
      <c r="BI35" s="55">
        <v>56.88</v>
      </c>
      <c r="BJ35" s="55">
        <v>3.78</v>
      </c>
      <c r="BK35" s="55">
        <v>0.88</v>
      </c>
      <c r="BL35" s="55">
        <v>1.19</v>
      </c>
      <c r="BM35" s="55">
        <v>12.15</v>
      </c>
      <c r="BN35" s="56">
        <v>59</v>
      </c>
      <c r="BO35" s="55" t="s">
        <v>97</v>
      </c>
      <c r="BP35" s="55" t="s">
        <v>97</v>
      </c>
      <c r="BQ35" s="56">
        <v>1190</v>
      </c>
      <c r="BR35" s="55">
        <v>51.18</v>
      </c>
      <c r="BS35" s="55">
        <v>25.08</v>
      </c>
      <c r="BT35" s="55">
        <v>9.4</v>
      </c>
      <c r="BU35" s="55">
        <v>5.0199999999999996</v>
      </c>
      <c r="BV35" s="55">
        <v>2.36</v>
      </c>
      <c r="BW35" s="55">
        <v>0.71</v>
      </c>
      <c r="BX35" s="55">
        <v>0.59</v>
      </c>
      <c r="BY35" s="55">
        <v>0.8</v>
      </c>
      <c r="BZ35" s="55">
        <v>4.38</v>
      </c>
      <c r="CA35" s="55">
        <v>0.24</v>
      </c>
      <c r="CB35" s="55">
        <v>0.23</v>
      </c>
      <c r="CC35" s="100">
        <v>2.1999999999999999E-2</v>
      </c>
      <c r="CD35" s="55">
        <v>99</v>
      </c>
      <c r="CE35" s="55">
        <v>98</v>
      </c>
      <c r="CF35" s="55">
        <v>78</v>
      </c>
      <c r="CG35" s="55">
        <v>21</v>
      </c>
      <c r="CH35" s="55"/>
      <c r="CI35" s="54">
        <v>4391</v>
      </c>
      <c r="CJ35" s="55"/>
      <c r="CK35" s="55">
        <v>33.76</v>
      </c>
      <c r="CL35" s="55"/>
      <c r="CM35" s="55">
        <v>5.43</v>
      </c>
      <c r="CN35" s="55"/>
      <c r="CO35" s="55"/>
      <c r="CP35" s="55"/>
      <c r="CQ35" s="55">
        <v>0.39</v>
      </c>
      <c r="CR35" s="54">
        <v>4302</v>
      </c>
      <c r="CS35" s="55">
        <v>34.69</v>
      </c>
      <c r="CT35" s="55">
        <v>5.46</v>
      </c>
      <c r="CU35" s="55">
        <v>0.43</v>
      </c>
      <c r="CV35" s="55">
        <v>0.75</v>
      </c>
      <c r="CW35" s="73">
        <f t="shared" si="11"/>
        <v>719.03895238095231</v>
      </c>
      <c r="CX35" s="74">
        <f>AP35/(AB35-AI35)</f>
        <v>719.03895238095231</v>
      </c>
      <c r="CY35" s="71">
        <v>500</v>
      </c>
      <c r="CZ35" s="67">
        <f>IF(AND(DATE(YEAR(T35),MONTH(T35),DAY(T35))&gt;=(S35-3),DATE(YEAR(T35),MONTH(T35),DAY(T35))&lt;=(S35+3)),T35,V35)</f>
        <v>45676.388888888891</v>
      </c>
      <c r="DA35" s="74">
        <f>CZ35-U35</f>
        <v>0</v>
      </c>
      <c r="DB35" s="53">
        <f>(((AR35-AQ35)*24)+DD35+AB35+((AV35-AU35)*24))/24</f>
        <v>1.1527777777737356</v>
      </c>
      <c r="DC35" s="53">
        <f>(AT35-AS35)*24</f>
        <v>1.7500000001164153</v>
      </c>
      <c r="DD35" s="53">
        <f>(W35-AR35)*24</f>
        <v>9.9166666666860692</v>
      </c>
      <c r="DE35" s="53">
        <f>AA35</f>
        <v>167.83333333331393</v>
      </c>
      <c r="DF35" s="53">
        <f t="shared" si="20"/>
        <v>9.9166666666860692</v>
      </c>
      <c r="DG35" s="53">
        <f>AB35</f>
        <v>17.25</v>
      </c>
      <c r="DH35" s="53">
        <f t="shared" si="17"/>
        <v>1.7500000001164153</v>
      </c>
    </row>
    <row r="36" spans="1:112" s="63" customFormat="1" x14ac:dyDescent="0.2">
      <c r="A36" s="65">
        <v>4484</v>
      </c>
      <c r="B36" s="72">
        <f t="shared" si="18"/>
        <v>45658</v>
      </c>
      <c r="C36" s="60" t="str">
        <f t="shared" si="19"/>
        <v>PRT 2025 1 #4484</v>
      </c>
      <c r="D36" s="60" t="str">
        <f t="shared" si="16"/>
        <v>PRATU PTBA #9</v>
      </c>
      <c r="E36" s="61">
        <v>4484</v>
      </c>
      <c r="F36" s="62" t="s">
        <v>98</v>
      </c>
      <c r="G36" s="62" t="str">
        <f>INDEX([1]List!$D$2:$D$55,MATCH(F36,[1]List!$B$2:$B$55,0))</f>
        <v>FOB</v>
      </c>
      <c r="H36" s="62" t="s">
        <v>156</v>
      </c>
      <c r="I36" s="62" t="s">
        <v>157</v>
      </c>
      <c r="J36" s="61">
        <f>IF(F36="","",IF(F36="TIE LRC",COUNTIF($F$2:$F36,"TIE")+COUNTIF($F$2:$F36,"TME")+COUNTIF($F$2:$F36,"TIE LRC")+COUNTIF($F$2:$F36,"TIE MRC"),IF(F36="TIE MRC",COUNTIF($F$2:$F36,"TIE")+COUNTIF($F$2:$F36,"TME")+COUNTIF($F$2:$F36,"TIE LRC")+COUNTIF($F$2:$F36,"TIE MRC"),IF(F36="PLNBB LRC",COUNTIF($F$2:$F36,"PLNBB")+COUNTIF($F$2:$F36,"PLNBB LRC")+COUNTIF($F$2:$F36,"PLNBB MRC"),IF(F36="PLNBB MRC",COUNTIF($F$2:$F36,"PLNBB")+COUNTIF($F$2:$F36,"PLNBB LRC")+COUNTIF($F$2:$F36,"PLNBB MRC"),IF(F36="HE MRC",COUNTIF($F$2:$F36,"HE")+COUNTIF($F$2:$F36,"HE LRC")+COUNTIF($F$2:$F36,"HE MRC"),IF(F36="HE LRC",COUNTIF($F$2:$F36,"HE")+COUNTIF($F$2:$F36,"HE LRC")+COUNTIF($F$2:$F36,"HE MRC"),COUNTIF($F$2:$F36,F36))))))))</f>
        <v>9</v>
      </c>
      <c r="L36" s="63" t="s">
        <v>174</v>
      </c>
      <c r="N36" s="64" t="s">
        <v>320</v>
      </c>
      <c r="O36" s="69" t="s">
        <v>104</v>
      </c>
      <c r="P36" s="65"/>
      <c r="Q36" s="69">
        <v>45669</v>
      </c>
      <c r="R36" s="66"/>
      <c r="S36" s="69">
        <v>45671</v>
      </c>
      <c r="T36" s="67">
        <v>45671.208333333336</v>
      </c>
      <c r="U36" s="67">
        <v>45671.208333333336</v>
      </c>
      <c r="V36" s="67">
        <v>45676.875</v>
      </c>
      <c r="W36" s="67">
        <v>45677.541666666664</v>
      </c>
      <c r="X36" s="67">
        <v>45678.673611111109</v>
      </c>
      <c r="Y36" s="67">
        <v>45678.729166666664</v>
      </c>
      <c r="Z36" s="67">
        <v>45678.756944444445</v>
      </c>
      <c r="AA36" s="53">
        <f t="shared" si="3"/>
        <v>135.99999999994179</v>
      </c>
      <c r="AB36" s="53">
        <f t="shared" si="4"/>
        <v>28.5</v>
      </c>
      <c r="AC36" s="53">
        <f t="shared" si="5"/>
        <v>1.3333333333139308</v>
      </c>
      <c r="AD36" s="53">
        <v>3.75</v>
      </c>
      <c r="AE36" s="53">
        <v>0</v>
      </c>
      <c r="AF36" s="53">
        <v>8</v>
      </c>
      <c r="AG36" s="53">
        <v>0</v>
      </c>
      <c r="AH36" s="53">
        <v>0</v>
      </c>
      <c r="AI36" s="53">
        <f t="shared" si="14"/>
        <v>8</v>
      </c>
      <c r="AJ36" s="77">
        <f t="shared" si="15"/>
        <v>11.75</v>
      </c>
      <c r="AK36" s="77"/>
      <c r="AL36" s="77"/>
      <c r="AM36" s="77"/>
      <c r="AN36" s="77"/>
      <c r="AO36" s="68">
        <v>10093.924000000001</v>
      </c>
      <c r="AP36" s="68">
        <v>10093.364</v>
      </c>
      <c r="AQ36" s="67">
        <f t="shared" si="8"/>
        <v>45676.875</v>
      </c>
      <c r="AR36" s="67">
        <v>45676.888888888891</v>
      </c>
      <c r="AS36" s="67">
        <f t="shared" si="9"/>
        <v>45678.673611111109</v>
      </c>
      <c r="AT36" s="67">
        <v>45678.739583333336</v>
      </c>
      <c r="AU36" s="67">
        <f t="shared" si="10"/>
        <v>45678.739583333336</v>
      </c>
      <c r="AV36" s="67">
        <v>45678.753472222219</v>
      </c>
      <c r="AW36" s="54">
        <v>4604</v>
      </c>
      <c r="AX36" s="54">
        <v>6609</v>
      </c>
      <c r="AY36" s="55">
        <v>30.34</v>
      </c>
      <c r="AZ36" s="55">
        <v>17.36</v>
      </c>
      <c r="BA36" s="55">
        <v>5.52</v>
      </c>
      <c r="BB36" s="55">
        <v>6.55</v>
      </c>
      <c r="BC36" s="55">
        <v>7.9259438528557595</v>
      </c>
      <c r="BD36" s="55">
        <v>37.619999999999997</v>
      </c>
      <c r="BE36" s="55">
        <v>38.47</v>
      </c>
      <c r="BF36" s="55">
        <v>0.4</v>
      </c>
      <c r="BG36" s="55">
        <v>0.63</v>
      </c>
      <c r="BH36" s="55">
        <v>0.58083252662149076</v>
      </c>
      <c r="BI36" s="55">
        <v>56.46</v>
      </c>
      <c r="BJ36" s="55">
        <v>3.98</v>
      </c>
      <c r="BK36" s="55">
        <v>0.9</v>
      </c>
      <c r="BL36" s="55">
        <v>1.18</v>
      </c>
      <c r="BM36" s="55">
        <v>14.27</v>
      </c>
      <c r="BN36" s="56">
        <v>64</v>
      </c>
      <c r="BO36" s="55" t="s">
        <v>97</v>
      </c>
      <c r="BP36" s="55" t="s">
        <v>100</v>
      </c>
      <c r="BQ36" s="56">
        <v>1210</v>
      </c>
      <c r="BR36" s="55">
        <v>48.94</v>
      </c>
      <c r="BS36" s="55">
        <v>27.6</v>
      </c>
      <c r="BT36" s="55">
        <v>8.82</v>
      </c>
      <c r="BU36" s="55">
        <v>4.57</v>
      </c>
      <c r="BV36" s="55">
        <v>2.29</v>
      </c>
      <c r="BW36" s="55">
        <v>1.97</v>
      </c>
      <c r="BX36" s="55">
        <v>0.48</v>
      </c>
      <c r="BY36" s="55">
        <v>0.74</v>
      </c>
      <c r="BZ36" s="55">
        <v>4.24</v>
      </c>
      <c r="CA36" s="55">
        <v>0.08</v>
      </c>
      <c r="CB36" s="55">
        <v>0.28999999999999998</v>
      </c>
      <c r="CC36" s="100">
        <v>2.8000000000000001E-2</v>
      </c>
      <c r="CD36" s="55">
        <v>99</v>
      </c>
      <c r="CE36" s="55">
        <v>98</v>
      </c>
      <c r="CF36" s="55">
        <v>79</v>
      </c>
      <c r="CG36" s="55">
        <v>21</v>
      </c>
      <c r="CH36" s="55"/>
      <c r="CI36" s="54">
        <v>4905</v>
      </c>
      <c r="CJ36" s="55"/>
      <c r="CK36" s="55">
        <v>28.48</v>
      </c>
      <c r="CL36" s="55">
        <v>14.36</v>
      </c>
      <c r="CM36" s="55">
        <v>5.27</v>
      </c>
      <c r="CN36" s="55">
        <v>6.31</v>
      </c>
      <c r="CO36" s="55">
        <v>40.33</v>
      </c>
      <c r="CP36" s="55">
        <v>39</v>
      </c>
      <c r="CQ36" s="55">
        <v>0.43</v>
      </c>
      <c r="CR36" s="54" t="s">
        <v>319</v>
      </c>
      <c r="CS36" s="55" t="s">
        <v>319</v>
      </c>
      <c r="CT36" s="55" t="s">
        <v>319</v>
      </c>
      <c r="CU36" s="55" t="s">
        <v>319</v>
      </c>
      <c r="CV36" s="55">
        <v>0.71</v>
      </c>
      <c r="CW36" s="73">
        <f t="shared" si="11"/>
        <v>492.35921951219512</v>
      </c>
      <c r="CX36" s="74">
        <f>AP36/(AB36-AI36)</f>
        <v>492.35921951219512</v>
      </c>
      <c r="CY36" s="71">
        <v>500</v>
      </c>
      <c r="CZ36" s="67">
        <f>IF(AND(DATE(YEAR(T36),MONTH(T36),DAY(T36))&gt;=(S36-3),DATE(YEAR(T36),MONTH(T36),DAY(T36))&lt;=(S36+3)),T36,V36)</f>
        <v>45671.208333333336</v>
      </c>
      <c r="DA36" s="74">
        <f>CZ36-U36</f>
        <v>0</v>
      </c>
      <c r="DB36" s="53">
        <f>(((AR36-AQ36)*24)+DD36+AB36+((AV36-AU36)*24))/24</f>
        <v>1.8680555555474712</v>
      </c>
      <c r="DC36" s="53">
        <f>(AT36-AS36)*24</f>
        <v>1.5833333334303461</v>
      </c>
      <c r="DD36" s="53">
        <f>(W36-AR36)*24</f>
        <v>15.666666666569654</v>
      </c>
      <c r="DE36" s="53">
        <f>AA36</f>
        <v>135.99999999994179</v>
      </c>
      <c r="DF36" s="53">
        <f t="shared" si="20"/>
        <v>15.666666666569654</v>
      </c>
      <c r="DG36" s="53">
        <f>AB36</f>
        <v>28.5</v>
      </c>
      <c r="DH36" s="53">
        <f t="shared" si="17"/>
        <v>1.5833333334303461</v>
      </c>
    </row>
    <row r="37" spans="1:112" s="63" customFormat="1" x14ac:dyDescent="0.2">
      <c r="A37" s="65">
        <v>4485</v>
      </c>
      <c r="B37" s="72">
        <f t="shared" si="18"/>
        <v>45658</v>
      </c>
      <c r="C37" s="60" t="str">
        <f t="shared" si="19"/>
        <v>PRT 2025 1 #4485</v>
      </c>
      <c r="D37" s="60" t="str">
        <f t="shared" si="16"/>
        <v>PRATU BGG #15</v>
      </c>
      <c r="E37" s="61">
        <v>4485</v>
      </c>
      <c r="F37" s="62" t="s">
        <v>240</v>
      </c>
      <c r="G37" s="62" t="str">
        <f>INDEX([1]List!$D$2:$D$55,MATCH(F37,[1]List!$B$2:$B$55,0))</f>
        <v>CIF</v>
      </c>
      <c r="H37" s="62" t="s">
        <v>440</v>
      </c>
      <c r="I37" s="62" t="s">
        <v>163</v>
      </c>
      <c r="J37" s="61">
        <f>IF(F37="","",IF(F37="TIE LRC",COUNTIF($F$2:$F37,"TIE")+COUNTIF($F$2:$F37,"TME")+COUNTIF($F$2:$F37,"TIE LRC")+COUNTIF($F$2:$F37,"TIE MRC"),IF(F37="TIE MRC",COUNTIF($F$2:$F37,"TIE")+COUNTIF($F$2:$F37,"TME")+COUNTIF($F$2:$F37,"TIE LRC")+COUNTIF($F$2:$F37,"TIE MRC"),IF(F37="PLNBB LRC",COUNTIF($F$2:$F37,"PLNBB")+COUNTIF($F$2:$F37,"PLNBB LRC")+COUNTIF($F$2:$F37,"PLNBB MRC"),IF(F37="PLNBB MRC",COUNTIF($F$2:$F37,"PLNBB")+COUNTIF($F$2:$F37,"PLNBB LRC")+COUNTIF($F$2:$F37,"PLNBB MRC"),IF(F37="HE MRC",COUNTIF($F$2:$F37,"HE")+COUNTIF($F$2:$F37,"HE LRC")+COUNTIF($F$2:$F37,"HE MRC"),IF(F37="HE LRC",COUNTIF($F$2:$F37,"HE")+COUNTIF($F$2:$F37,"HE LRC")+COUNTIF($F$2:$F37,"HE MRC"),COUNTIF($F$2:$F37,F37))))))))</f>
        <v>15</v>
      </c>
      <c r="K37" s="63" t="s">
        <v>466</v>
      </c>
      <c r="L37" s="63" t="s">
        <v>467</v>
      </c>
      <c r="N37" s="64" t="s">
        <v>318</v>
      </c>
      <c r="O37" s="69" t="s">
        <v>104</v>
      </c>
      <c r="P37" s="65"/>
      <c r="Q37" s="69">
        <v>45661</v>
      </c>
      <c r="R37" s="66"/>
      <c r="S37" s="69">
        <v>45715</v>
      </c>
      <c r="T37" s="67">
        <v>45670.333333333336</v>
      </c>
      <c r="U37" s="67">
        <v>45677.579861111109</v>
      </c>
      <c r="V37" s="67">
        <v>45677.579861111109</v>
      </c>
      <c r="W37" s="67">
        <v>45678.704861111109</v>
      </c>
      <c r="X37" s="67">
        <v>45679.614583333336</v>
      </c>
      <c r="Y37" s="67">
        <v>45679.659722222219</v>
      </c>
      <c r="Z37" s="67">
        <v>45679.684027777781</v>
      </c>
      <c r="AA37" s="53">
        <f t="shared" si="3"/>
        <v>173.91666666656965</v>
      </c>
      <c r="AB37" s="53">
        <f t="shared" si="4"/>
        <v>22.916666666627862</v>
      </c>
      <c r="AC37" s="53">
        <f t="shared" si="5"/>
        <v>1.0833333331975155</v>
      </c>
      <c r="AD37" s="53">
        <v>0</v>
      </c>
      <c r="AE37" s="53">
        <v>2.33</v>
      </c>
      <c r="AF37" s="53">
        <v>6.42</v>
      </c>
      <c r="AG37" s="53">
        <v>0.25</v>
      </c>
      <c r="AH37" s="53">
        <v>0</v>
      </c>
      <c r="AI37" s="53">
        <f t="shared" si="14"/>
        <v>9</v>
      </c>
      <c r="AJ37" s="77">
        <f t="shared" si="15"/>
        <v>9</v>
      </c>
      <c r="AK37" s="77"/>
      <c r="AL37" s="77"/>
      <c r="AM37" s="77"/>
      <c r="AN37" s="77"/>
      <c r="AO37" s="68">
        <v>8691.3690000000006</v>
      </c>
      <c r="AP37" s="68">
        <v>8689.7070000000003</v>
      </c>
      <c r="AQ37" s="67">
        <f t="shared" si="8"/>
        <v>45677.579861111109</v>
      </c>
      <c r="AR37" s="67">
        <v>45677.590277777781</v>
      </c>
      <c r="AS37" s="67">
        <f t="shared" si="9"/>
        <v>45679.614583333336</v>
      </c>
      <c r="AT37" s="67">
        <v>45679.670138888891</v>
      </c>
      <c r="AU37" s="67">
        <f t="shared" si="10"/>
        <v>45679.670138888891</v>
      </c>
      <c r="AV37" s="67">
        <v>45679.680555555555</v>
      </c>
      <c r="AW37" s="54">
        <v>4502</v>
      </c>
      <c r="AX37" s="54">
        <v>6521</v>
      </c>
      <c r="AY37" s="55">
        <v>30.97</v>
      </c>
      <c r="AZ37" s="55">
        <v>13.73</v>
      </c>
      <c r="BA37" s="55">
        <v>4.4000000000000004</v>
      </c>
      <c r="BB37" s="55">
        <v>5.5</v>
      </c>
      <c r="BC37" s="55">
        <v>6.3753332560565665</v>
      </c>
      <c r="BD37" s="55">
        <v>41.97</v>
      </c>
      <c r="BE37" s="55">
        <v>38.799999999999997</v>
      </c>
      <c r="BF37" s="55">
        <v>0.25</v>
      </c>
      <c r="BG37" s="55">
        <v>0.38</v>
      </c>
      <c r="BH37" s="55">
        <v>0.35933696534137011</v>
      </c>
      <c r="BI37" s="55">
        <v>58.72</v>
      </c>
      <c r="BJ37" s="55">
        <v>4.2</v>
      </c>
      <c r="BK37" s="55">
        <v>0.94</v>
      </c>
      <c r="BL37" s="55">
        <v>1.1599999999999999</v>
      </c>
      <c r="BM37" s="55">
        <v>16.600000000000001</v>
      </c>
      <c r="BN37" s="56">
        <v>59</v>
      </c>
      <c r="BO37" s="55" t="s">
        <v>97</v>
      </c>
      <c r="BP37" s="55" t="s">
        <v>100</v>
      </c>
      <c r="BQ37" s="56">
        <v>1210</v>
      </c>
      <c r="BR37" s="55">
        <v>33.619999999999997</v>
      </c>
      <c r="BS37" s="55">
        <v>22.54</v>
      </c>
      <c r="BT37" s="55">
        <v>24.84</v>
      </c>
      <c r="BU37" s="55">
        <v>9.86</v>
      </c>
      <c r="BV37" s="55">
        <v>2.77</v>
      </c>
      <c r="BW37" s="55">
        <v>0.5</v>
      </c>
      <c r="BX37" s="55">
        <v>0.4</v>
      </c>
      <c r="BY37" s="55">
        <v>0.84</v>
      </c>
      <c r="BZ37" s="55">
        <v>3.69</v>
      </c>
      <c r="CA37" s="55">
        <v>0.76</v>
      </c>
      <c r="CB37" s="55">
        <v>0.17</v>
      </c>
      <c r="CC37" s="100">
        <v>3.4000000000000002E-2</v>
      </c>
      <c r="CD37" s="55">
        <v>99</v>
      </c>
      <c r="CE37" s="55">
        <v>98</v>
      </c>
      <c r="CF37" s="55">
        <v>78</v>
      </c>
      <c r="CG37" s="55">
        <v>21</v>
      </c>
      <c r="CH37" s="55"/>
      <c r="CI37" s="54">
        <v>4536</v>
      </c>
      <c r="CJ37" s="55"/>
      <c r="CK37" s="55">
        <v>30.71</v>
      </c>
      <c r="CL37" s="55"/>
      <c r="CM37" s="55">
        <v>4.4800000000000004</v>
      </c>
      <c r="CN37" s="55"/>
      <c r="CO37" s="55"/>
      <c r="CP37" s="55"/>
      <c r="CQ37" s="55">
        <v>0.22</v>
      </c>
      <c r="CR37" s="54">
        <v>4480</v>
      </c>
      <c r="CS37" s="55">
        <v>32.799999999999997</v>
      </c>
      <c r="CT37" s="55">
        <v>3.65</v>
      </c>
      <c r="CU37" s="55">
        <v>0.24</v>
      </c>
      <c r="CV37" s="55">
        <v>0.36</v>
      </c>
      <c r="CW37" s="73">
        <f t="shared" si="11"/>
        <v>624.41008383407643</v>
      </c>
      <c r="CX37" s="74">
        <f>AP37/(AB37-AI37)</f>
        <v>624.41008383407643</v>
      </c>
      <c r="CY37" s="71">
        <v>500</v>
      </c>
      <c r="CZ37" s="67">
        <f>IF(AND(DATE(YEAR(T37),MONTH(T37),DAY(T37))&gt;=(S37-3),DATE(YEAR(T37),MONTH(T37),DAY(T37))&lt;=(S37+3)),T37,V37)</f>
        <v>45677.579861111109</v>
      </c>
      <c r="DA37" s="74">
        <f>CZ37-U37</f>
        <v>0</v>
      </c>
      <c r="DB37" s="53">
        <f>(((AR37-AQ37)*24)+DD37+AB37+((AV37-AU37)*24))/24</f>
        <v>2.0902777777737356</v>
      </c>
      <c r="DC37" s="53">
        <f>(AT37-AS37)*24</f>
        <v>1.3333333333139308</v>
      </c>
      <c r="DD37" s="53">
        <f>(W37-AR37)*24</f>
        <v>26.749999999883585</v>
      </c>
      <c r="DE37" s="53">
        <f>AA37</f>
        <v>173.91666666656965</v>
      </c>
      <c r="DF37" s="53">
        <f t="shared" si="20"/>
        <v>26.749999999883585</v>
      </c>
      <c r="DG37" s="53">
        <f>AB37</f>
        <v>22.916666666627862</v>
      </c>
      <c r="DH37" s="53">
        <f t="shared" si="17"/>
        <v>1.3333333333139308</v>
      </c>
    </row>
    <row r="38" spans="1:112" s="85" customFormat="1" x14ac:dyDescent="0.2">
      <c r="A38" s="80">
        <v>4486</v>
      </c>
      <c r="B38" s="81">
        <f t="shared" si="18"/>
        <v>45658</v>
      </c>
      <c r="C38" s="82" t="str">
        <f t="shared" si="19"/>
        <v>PRT 2025 1 #4486</v>
      </c>
      <c r="D38" s="82" t="str">
        <f t="shared" si="16"/>
        <v>PRATU TBC LRC #4</v>
      </c>
      <c r="E38" s="83">
        <v>4486</v>
      </c>
      <c r="F38" s="84" t="s">
        <v>290</v>
      </c>
      <c r="G38" s="84" t="str">
        <f>INDEX([1]List!$D$2:$D$55,MATCH(F38,[1]List!$B$2:$B$55,0))</f>
        <v>CIF</v>
      </c>
      <c r="H38" s="84" t="s">
        <v>325</v>
      </c>
      <c r="I38" s="84" t="s">
        <v>176</v>
      </c>
      <c r="J38" s="83">
        <f>IF(F38="","",IF(F38="TIE LRC",COUNTIF($F$2:$F38,"TIE")+COUNTIF($F$2:$F38,"TME")+COUNTIF($F$2:$F38,"TIE LRC")+COUNTIF($F$2:$F38,"TIE MRC"),IF(F38="TIE MRC",COUNTIF($F$2:$F38,"TIE")+COUNTIF($F$2:$F38,"TME")+COUNTIF($F$2:$F38,"TIE LRC")+COUNTIF($F$2:$F38,"TIE MRC"),IF(F38="PLNBB LRC",COUNTIF($F$2:$F38,"PLNBB")+COUNTIF($F$2:$F38,"PLNBB LRC")+COUNTIF($F$2:$F38,"PLNBB MRC"),IF(F38="PLNBB MRC",COUNTIF($F$2:$F38,"PLNBB")+COUNTIF($F$2:$F38,"PLNBB LRC")+COUNTIF($F$2:$F38,"PLNBB MRC"),IF(F38="HE MRC",COUNTIF($F$2:$F38,"HE")+COUNTIF($F$2:$F38,"HE LRC")+COUNTIF($F$2:$F38,"HE MRC"),IF(F38="HE LRC",COUNTIF($F$2:$F38,"HE")+COUNTIF($F$2:$F38,"HE LRC")+COUNTIF($F$2:$F38,"HE MRC"),COUNTIF($F$2:$F38,F38))))))))</f>
        <v>4</v>
      </c>
      <c r="K38" s="85" t="s">
        <v>482</v>
      </c>
      <c r="L38" s="85" t="s">
        <v>483</v>
      </c>
      <c r="N38" s="86" t="s">
        <v>308</v>
      </c>
      <c r="O38" s="76" t="s">
        <v>473</v>
      </c>
      <c r="P38" s="80"/>
      <c r="Q38" s="76">
        <v>45661</v>
      </c>
      <c r="R38" s="87"/>
      <c r="S38" s="76">
        <v>45709</v>
      </c>
      <c r="T38" s="88">
        <v>45669.625</v>
      </c>
      <c r="U38" s="88">
        <v>45671.694444444445</v>
      </c>
      <c r="V38" s="88">
        <v>45671.694444444445</v>
      </c>
      <c r="W38" s="88">
        <v>45671.899305555555</v>
      </c>
      <c r="X38" s="88">
        <v>45679.701388888891</v>
      </c>
      <c r="Y38" s="88">
        <v>45679.767361111109</v>
      </c>
      <c r="Z38" s="88">
        <v>45679.857638888891</v>
      </c>
      <c r="AA38" s="89">
        <f t="shared" si="3"/>
        <v>49.666666666686069</v>
      </c>
      <c r="AB38" s="89">
        <f t="shared" si="4"/>
        <v>188.83333333331393</v>
      </c>
      <c r="AC38" s="89">
        <f t="shared" si="5"/>
        <v>1.5833333332557231</v>
      </c>
      <c r="AD38" s="89">
        <v>17.5</v>
      </c>
      <c r="AE38" s="89">
        <v>0</v>
      </c>
      <c r="AF38" s="89">
        <v>35.17</v>
      </c>
      <c r="AG38" s="89">
        <v>0</v>
      </c>
      <c r="AH38" s="89">
        <v>58.75</v>
      </c>
      <c r="AI38" s="89">
        <f t="shared" si="14"/>
        <v>93.92</v>
      </c>
      <c r="AJ38" s="90">
        <f t="shared" si="15"/>
        <v>111.42</v>
      </c>
      <c r="AK38" s="90"/>
      <c r="AL38" s="90"/>
      <c r="AM38" s="90"/>
      <c r="AN38" s="90"/>
      <c r="AO38" s="91">
        <v>8180.8469999999998</v>
      </c>
      <c r="AP38" s="91">
        <v>8179.2529999999997</v>
      </c>
      <c r="AQ38" s="88">
        <f t="shared" si="8"/>
        <v>45671.694444444445</v>
      </c>
      <c r="AR38" s="88">
        <v>45671.708333333336</v>
      </c>
      <c r="AS38" s="88">
        <f t="shared" si="9"/>
        <v>45679.701388888891</v>
      </c>
      <c r="AT38" s="88">
        <v>45679.770833333336</v>
      </c>
      <c r="AU38" s="88">
        <v>45679.840277777781</v>
      </c>
      <c r="AV38" s="88">
        <v>45679.854166666664</v>
      </c>
      <c r="AW38" s="92">
        <v>4112</v>
      </c>
      <c r="AX38" s="92">
        <v>6328</v>
      </c>
      <c r="AY38" s="93">
        <v>35.020000000000003</v>
      </c>
      <c r="AZ38" s="93">
        <v>16.329999999999998</v>
      </c>
      <c r="BA38" s="93">
        <v>4.53</v>
      </c>
      <c r="BB38" s="93">
        <v>5.83</v>
      </c>
      <c r="BC38" s="93">
        <v>6.9678498864587066</v>
      </c>
      <c r="BD38" s="93">
        <v>41.39</v>
      </c>
      <c r="BE38" s="93">
        <v>36.450000000000003</v>
      </c>
      <c r="BF38" s="93">
        <v>0.24</v>
      </c>
      <c r="BG38" s="93">
        <v>0.4</v>
      </c>
      <c r="BH38" s="93">
        <v>0.37050316720449383</v>
      </c>
      <c r="BI38" s="93">
        <v>55.02</v>
      </c>
      <c r="BJ38" s="93">
        <v>3.84</v>
      </c>
      <c r="BK38" s="93">
        <v>0.87</v>
      </c>
      <c r="BL38" s="93">
        <v>1.1200000000000001</v>
      </c>
      <c r="BM38" s="93">
        <v>17.8</v>
      </c>
      <c r="BN38" s="94">
        <v>59</v>
      </c>
      <c r="BO38" s="93" t="s">
        <v>97</v>
      </c>
      <c r="BP38" s="93" t="s">
        <v>100</v>
      </c>
      <c r="BQ38" s="94">
        <v>1160</v>
      </c>
      <c r="BR38" s="93">
        <v>44.88</v>
      </c>
      <c r="BS38" s="93">
        <v>21.74</v>
      </c>
      <c r="BT38" s="93">
        <v>18.899999999999999</v>
      </c>
      <c r="BU38" s="93">
        <v>7.57</v>
      </c>
      <c r="BV38" s="93">
        <v>2.84</v>
      </c>
      <c r="BW38" s="93">
        <v>0.62</v>
      </c>
      <c r="BX38" s="93">
        <v>0.65</v>
      </c>
      <c r="BY38" s="93">
        <v>0.72</v>
      </c>
      <c r="BZ38" s="93">
        <v>1.62</v>
      </c>
      <c r="CA38" s="93">
        <v>0.33</v>
      </c>
      <c r="CB38" s="93">
        <v>0.12</v>
      </c>
      <c r="CC38" s="101">
        <v>3.2000000000000001E-2</v>
      </c>
      <c r="CD38" s="93">
        <v>99</v>
      </c>
      <c r="CE38" s="93">
        <v>98</v>
      </c>
      <c r="CF38" s="93">
        <v>78</v>
      </c>
      <c r="CG38" s="93">
        <v>20</v>
      </c>
      <c r="CH38" s="93"/>
      <c r="CI38" s="92">
        <v>4202</v>
      </c>
      <c r="CJ38" s="93"/>
      <c r="CK38" s="93">
        <v>34.71</v>
      </c>
      <c r="CL38" s="93"/>
      <c r="CM38" s="93">
        <v>4.26</v>
      </c>
      <c r="CN38" s="93"/>
      <c r="CO38" s="93"/>
      <c r="CP38" s="93"/>
      <c r="CQ38" s="93">
        <v>0.21</v>
      </c>
      <c r="CR38" s="92">
        <v>4090</v>
      </c>
      <c r="CS38" s="93">
        <v>35.369999999999997</v>
      </c>
      <c r="CT38" s="93">
        <v>4.1500000000000004</v>
      </c>
      <c r="CU38" s="93">
        <v>0.23</v>
      </c>
      <c r="CV38" s="93">
        <v>0.52</v>
      </c>
      <c r="CW38" s="95">
        <f t="shared" si="11"/>
        <v>86.176016717022605</v>
      </c>
      <c r="CX38" s="96">
        <f>AP38/(AB38-AI38)</f>
        <v>86.176016717022605</v>
      </c>
      <c r="CY38" s="97">
        <v>100</v>
      </c>
      <c r="CZ38" s="88">
        <f>IF(AND(DATE(YEAR(T38),MONTH(T38),DAY(T38))&gt;=(S38-3),DATE(YEAR(T38),MONTH(T38),DAY(T38))&lt;=(S38+3)),T38,V38)</f>
        <v>45671.694444444445</v>
      </c>
      <c r="DA38" s="96">
        <f>CZ38-U38</f>
        <v>0</v>
      </c>
      <c r="DB38" s="89">
        <f>(((AR38-AQ38)*24)+DD38+AB38+((AV38-AU38)*24))/24</f>
        <v>8.0868055555474712</v>
      </c>
      <c r="DC38" s="89">
        <f>(AT38-AS38)*24</f>
        <v>1.6666666666860692</v>
      </c>
      <c r="DD38" s="89">
        <f>(W38-AR38)*24</f>
        <v>4.5833333332557231</v>
      </c>
      <c r="DE38" s="89">
        <f>AA38</f>
        <v>49.666666666686069</v>
      </c>
      <c r="DF38" s="89">
        <f t="shared" si="20"/>
        <v>4.5833333332557231</v>
      </c>
      <c r="DG38" s="89">
        <f>AB38</f>
        <v>188.83333333331393</v>
      </c>
      <c r="DH38" s="89">
        <f t="shared" si="17"/>
        <v>1.6666666666860692</v>
      </c>
    </row>
    <row r="39" spans="1:112" s="63" customFormat="1" x14ac:dyDescent="0.2">
      <c r="A39" s="65">
        <v>4487</v>
      </c>
      <c r="B39" s="72">
        <f t="shared" si="18"/>
        <v>45658</v>
      </c>
      <c r="C39" s="60" t="str">
        <f t="shared" si="19"/>
        <v>PRT 2025 1 #4487</v>
      </c>
      <c r="D39" s="60" t="str">
        <f t="shared" si="16"/>
        <v>PRATU TIE MRC #2</v>
      </c>
      <c r="E39" s="61">
        <v>4487</v>
      </c>
      <c r="F39" s="62" t="s">
        <v>237</v>
      </c>
      <c r="G39" s="62" t="str">
        <f>INDEX([1]List!$D$2:$D$55,MATCH(F39,[1]List!$B$2:$B$55,0))</f>
        <v>CIF</v>
      </c>
      <c r="H39" s="62" t="s">
        <v>311</v>
      </c>
      <c r="I39" s="62" t="s">
        <v>163</v>
      </c>
      <c r="J39" s="61">
        <f>IF(F39="","",IF(F39="TIE LRC",COUNTIF($F$2:$F39,"TIE")+COUNTIF($F$2:$F39,"TME")+COUNTIF($F$2:$F39,"TIE LRC")+COUNTIF($F$2:$F39,"TIE MRC"),IF(F39="TIE MRC",COUNTIF($F$2:$F39,"TIE")+COUNTIF($F$2:$F39,"TME")+COUNTIF($F$2:$F39,"TIE LRC")+COUNTIF($F$2:$F39,"TIE MRC"),IF(F39="PLNBB LRC",COUNTIF($F$2:$F39,"PLNBB")+COUNTIF($F$2:$F39,"PLNBB LRC")+COUNTIF($F$2:$F39,"PLNBB MRC"),IF(F39="PLNBB MRC",COUNTIF($F$2:$F39,"PLNBB")+COUNTIF($F$2:$F39,"PLNBB LRC")+COUNTIF($F$2:$F39,"PLNBB MRC"),IF(F39="HE MRC",COUNTIF($F$2:$F39,"HE")+COUNTIF($F$2:$F39,"HE LRC")+COUNTIF($F$2:$F39,"HE MRC"),IF(F39="HE LRC",COUNTIF($F$2:$F39,"HE")+COUNTIF($F$2:$F39,"HE LRC")+COUNTIF($F$2:$F39,"HE MRC"),COUNTIF($F$2:$F39,F39))))))))</f>
        <v>2</v>
      </c>
      <c r="K39" s="63" t="s">
        <v>474</v>
      </c>
      <c r="L39" s="63" t="s">
        <v>475</v>
      </c>
      <c r="N39" s="64" t="s">
        <v>320</v>
      </c>
      <c r="O39" s="69" t="s">
        <v>317</v>
      </c>
      <c r="P39" s="65"/>
      <c r="Q39" s="69">
        <v>45661</v>
      </c>
      <c r="R39" s="66"/>
      <c r="S39" s="69">
        <v>45672</v>
      </c>
      <c r="T39" s="67">
        <v>45670.458333333336</v>
      </c>
      <c r="U39" s="67">
        <v>45670.458333333336</v>
      </c>
      <c r="V39" s="67">
        <v>45678.861111111109</v>
      </c>
      <c r="W39" s="67">
        <v>45679.690972222219</v>
      </c>
      <c r="X39" s="67">
        <v>45680.607638888891</v>
      </c>
      <c r="Y39" s="67">
        <v>45680.666666666664</v>
      </c>
      <c r="Z39" s="67">
        <v>45680.701388888891</v>
      </c>
      <c r="AA39" s="53">
        <f t="shared" si="3"/>
        <v>201.66666666656965</v>
      </c>
      <c r="AB39" s="53">
        <f t="shared" si="4"/>
        <v>23.416666666686069</v>
      </c>
      <c r="AC39" s="53">
        <f t="shared" si="5"/>
        <v>1.4166666665696539</v>
      </c>
      <c r="AD39" s="53">
        <v>0</v>
      </c>
      <c r="AE39" s="53">
        <v>4.67</v>
      </c>
      <c r="AF39" s="53">
        <v>4.92</v>
      </c>
      <c r="AG39" s="53">
        <v>0.5</v>
      </c>
      <c r="AH39" s="53">
        <v>0</v>
      </c>
      <c r="AI39" s="53">
        <f t="shared" si="14"/>
        <v>10.09</v>
      </c>
      <c r="AJ39" s="77">
        <f t="shared" si="15"/>
        <v>10.09</v>
      </c>
      <c r="AK39" s="77"/>
      <c r="AL39" s="77"/>
      <c r="AM39" s="77"/>
      <c r="AN39" s="77"/>
      <c r="AO39" s="68">
        <v>8700.4259999999995</v>
      </c>
      <c r="AP39" s="68">
        <v>8698.7960000000003</v>
      </c>
      <c r="AQ39" s="67">
        <f t="shared" si="8"/>
        <v>45678.861111111109</v>
      </c>
      <c r="AR39" s="67">
        <v>45678.871527777781</v>
      </c>
      <c r="AS39" s="67">
        <f t="shared" si="9"/>
        <v>45680.607638888891</v>
      </c>
      <c r="AT39" s="67">
        <v>45680.6875</v>
      </c>
      <c r="AU39" s="67">
        <f t="shared" si="10"/>
        <v>45680.6875</v>
      </c>
      <c r="AV39" s="67">
        <v>45680.697916666664</v>
      </c>
      <c r="AW39" s="54">
        <v>4387</v>
      </c>
      <c r="AX39" s="54">
        <v>6675</v>
      </c>
      <c r="AY39" s="55">
        <v>34.28</v>
      </c>
      <c r="AZ39" s="55">
        <v>15.21</v>
      </c>
      <c r="BA39" s="55">
        <v>5.58</v>
      </c>
      <c r="BB39" s="55">
        <v>7.2</v>
      </c>
      <c r="BC39" s="55">
        <v>8.491567401816253</v>
      </c>
      <c r="BD39" s="55">
        <v>41.95</v>
      </c>
      <c r="BE39" s="55">
        <v>35.64</v>
      </c>
      <c r="BF39" s="55">
        <v>0.5</v>
      </c>
      <c r="BG39" s="55">
        <v>0.84</v>
      </c>
      <c r="BH39" s="55">
        <v>0.76659983488618944</v>
      </c>
      <c r="BI39" s="55">
        <v>58.22</v>
      </c>
      <c r="BJ39" s="55">
        <v>4.21</v>
      </c>
      <c r="BK39" s="55">
        <v>0.9</v>
      </c>
      <c r="BL39" s="55">
        <v>1.1599999999999999</v>
      </c>
      <c r="BM39" s="55">
        <v>13.61</v>
      </c>
      <c r="BN39" s="56">
        <v>59</v>
      </c>
      <c r="BO39" s="55" t="s">
        <v>97</v>
      </c>
      <c r="BP39" s="55" t="s">
        <v>97</v>
      </c>
      <c r="BQ39" s="56">
        <v>1270</v>
      </c>
      <c r="BR39" s="55">
        <v>53.1</v>
      </c>
      <c r="BS39" s="55">
        <v>26.28</v>
      </c>
      <c r="BT39" s="55">
        <v>7.24</v>
      </c>
      <c r="BU39" s="55">
        <v>3.74</v>
      </c>
      <c r="BV39" s="55">
        <v>2.14</v>
      </c>
      <c r="BW39" s="55">
        <v>0.83</v>
      </c>
      <c r="BX39" s="55">
        <v>0.39</v>
      </c>
      <c r="BY39" s="55">
        <v>0.95</v>
      </c>
      <c r="BZ39" s="55">
        <v>4.03</v>
      </c>
      <c r="CA39" s="55">
        <v>0.11</v>
      </c>
      <c r="CB39" s="55">
        <v>0.2</v>
      </c>
      <c r="CC39" s="100">
        <v>3.4000000000000002E-2</v>
      </c>
      <c r="CD39" s="55">
        <v>99</v>
      </c>
      <c r="CE39" s="55">
        <v>98</v>
      </c>
      <c r="CF39" s="55">
        <v>78</v>
      </c>
      <c r="CG39" s="55">
        <v>21</v>
      </c>
      <c r="CH39" s="55"/>
      <c r="CI39" s="54">
        <v>4421</v>
      </c>
      <c r="CJ39" s="55"/>
      <c r="CK39" s="55">
        <v>33.11</v>
      </c>
      <c r="CL39" s="55"/>
      <c r="CM39" s="55">
        <v>5.0999999999999996</v>
      </c>
      <c r="CN39" s="55"/>
      <c r="CO39" s="55"/>
      <c r="CP39" s="55"/>
      <c r="CQ39" s="55">
        <v>0.49</v>
      </c>
      <c r="CR39" s="54">
        <v>4483</v>
      </c>
      <c r="CS39" s="55">
        <v>32.71</v>
      </c>
      <c r="CT39" s="55">
        <v>5.16</v>
      </c>
      <c r="CU39" s="55">
        <v>0.23</v>
      </c>
      <c r="CV39" s="55">
        <v>0.94</v>
      </c>
      <c r="CW39" s="73">
        <f t="shared" si="11"/>
        <v>652.73606803306666</v>
      </c>
      <c r="CX39" s="74">
        <f>AP39/(AB39-AI39)</f>
        <v>652.73606803306666</v>
      </c>
      <c r="CY39" s="71">
        <v>500</v>
      </c>
      <c r="CZ39" s="67">
        <f>IF(AND(DATE(YEAR(T39),MONTH(T39),DAY(T39))&gt;=(S39-3),DATE(YEAR(T39),MONTH(T39),DAY(T39))&lt;=(S39+3)),T39,V39)</f>
        <v>45670.458333333336</v>
      </c>
      <c r="DA39" s="74">
        <f>CZ39-U39</f>
        <v>0</v>
      </c>
      <c r="DB39" s="53">
        <f>(((AR39-AQ39)*24)+DD39+AB39+((AV39-AU39)*24))/24</f>
        <v>1.8159722222189885</v>
      </c>
      <c r="DC39" s="53">
        <f>(AT39-AS39)*24</f>
        <v>1.9166666666278616</v>
      </c>
      <c r="DD39" s="53">
        <f>(W39-AR39)*24</f>
        <v>19.666666666511446</v>
      </c>
      <c r="DE39" s="53">
        <f>AA39</f>
        <v>201.66666666656965</v>
      </c>
      <c r="DF39" s="53">
        <f t="shared" si="20"/>
        <v>19.666666666511446</v>
      </c>
      <c r="DG39" s="53">
        <f>AB39</f>
        <v>23.416666666686069</v>
      </c>
      <c r="DH39" s="53">
        <f t="shared" si="17"/>
        <v>1.9166666666278616</v>
      </c>
    </row>
    <row r="40" spans="1:112" s="63" customFormat="1" x14ac:dyDescent="0.2">
      <c r="A40" s="65">
        <v>4488</v>
      </c>
      <c r="B40" s="72">
        <f t="shared" si="18"/>
        <v>45658</v>
      </c>
      <c r="C40" s="60" t="str">
        <f t="shared" si="19"/>
        <v>PRT 2025 1 #4488</v>
      </c>
      <c r="D40" s="60" t="str">
        <f t="shared" si="16"/>
        <v>PRATU TIE MRC #3</v>
      </c>
      <c r="E40" s="61">
        <v>4488</v>
      </c>
      <c r="F40" s="62" t="s">
        <v>237</v>
      </c>
      <c r="G40" s="62" t="str">
        <f>INDEX([1]List!$D$2:$D$55,MATCH(F40,[1]List!$B$2:$B$55,0))</f>
        <v>CIF</v>
      </c>
      <c r="H40" s="62" t="s">
        <v>311</v>
      </c>
      <c r="I40" s="62" t="s">
        <v>163</v>
      </c>
      <c r="J40" s="61">
        <f>IF(F40="","",IF(F40="TIE LRC",COUNTIF($F$2:$F40,"TIE")+COUNTIF($F$2:$F40,"TME")+COUNTIF($F$2:$F40,"TIE LRC")+COUNTIF($F$2:$F40,"TIE MRC"),IF(F40="TIE MRC",COUNTIF($F$2:$F40,"TIE")+COUNTIF($F$2:$F40,"TME")+COUNTIF($F$2:$F40,"TIE LRC")+COUNTIF($F$2:$F40,"TIE MRC"),IF(F40="PLNBB LRC",COUNTIF($F$2:$F40,"PLNBB")+COUNTIF($F$2:$F40,"PLNBB LRC")+COUNTIF($F$2:$F40,"PLNBB MRC"),IF(F40="PLNBB MRC",COUNTIF($F$2:$F40,"PLNBB")+COUNTIF($F$2:$F40,"PLNBB LRC")+COUNTIF($F$2:$F40,"PLNBB MRC"),IF(F40="HE MRC",COUNTIF($F$2:$F40,"HE")+COUNTIF($F$2:$F40,"HE LRC")+COUNTIF($F$2:$F40,"HE MRC"),IF(F40="HE LRC",COUNTIF($F$2:$F40,"HE")+COUNTIF($F$2:$F40,"HE LRC")+COUNTIF($F$2:$F40,"HE MRC"),COUNTIF($F$2:$F40,F40))))))))</f>
        <v>3</v>
      </c>
      <c r="K40" s="63" t="s">
        <v>332</v>
      </c>
      <c r="L40" s="63" t="s">
        <v>333</v>
      </c>
      <c r="N40" s="64" t="s">
        <v>318</v>
      </c>
      <c r="O40" s="69" t="s">
        <v>394</v>
      </c>
      <c r="P40" s="65"/>
      <c r="Q40" s="69">
        <v>45665</v>
      </c>
      <c r="R40" s="66"/>
      <c r="S40" s="69">
        <v>45677</v>
      </c>
      <c r="T40" s="67">
        <v>45673.298611111109</v>
      </c>
      <c r="U40" s="67">
        <v>45679.732638888891</v>
      </c>
      <c r="V40" s="67">
        <v>45679.732638888891</v>
      </c>
      <c r="W40" s="67">
        <v>45680.673611111109</v>
      </c>
      <c r="X40" s="67">
        <v>45681.795138888891</v>
      </c>
      <c r="Y40" s="67">
        <v>45681.836805555555</v>
      </c>
      <c r="Z40" s="67">
        <v>45681.861111111109</v>
      </c>
      <c r="AA40" s="53">
        <f t="shared" si="3"/>
        <v>154.41666666674428</v>
      </c>
      <c r="AB40" s="53">
        <f t="shared" si="4"/>
        <v>27.916666666686069</v>
      </c>
      <c r="AC40" s="53">
        <f t="shared" si="5"/>
        <v>0.99999999994179234</v>
      </c>
      <c r="AD40" s="53">
        <v>0</v>
      </c>
      <c r="AE40" s="53">
        <v>6.42</v>
      </c>
      <c r="AF40" s="53">
        <v>5.42</v>
      </c>
      <c r="AG40" s="53">
        <v>1.75</v>
      </c>
      <c r="AH40" s="53">
        <v>0</v>
      </c>
      <c r="AI40" s="53">
        <f t="shared" si="14"/>
        <v>13.59</v>
      </c>
      <c r="AJ40" s="77">
        <f t="shared" si="15"/>
        <v>13.59</v>
      </c>
      <c r="AK40" s="77"/>
      <c r="AL40" s="77"/>
      <c r="AM40" s="77"/>
      <c r="AN40" s="77"/>
      <c r="AO40" s="68">
        <v>9002.2990000000009</v>
      </c>
      <c r="AP40" s="68">
        <v>8981.6569999999992</v>
      </c>
      <c r="AQ40" s="67">
        <f t="shared" si="8"/>
        <v>45679.732638888891</v>
      </c>
      <c r="AR40" s="67">
        <v>45679.743055555555</v>
      </c>
      <c r="AS40" s="67">
        <f t="shared" si="9"/>
        <v>45681.795138888891</v>
      </c>
      <c r="AT40" s="67">
        <v>45681.847222222219</v>
      </c>
      <c r="AU40" s="67">
        <f t="shared" si="10"/>
        <v>45681.847222222219</v>
      </c>
      <c r="AV40" s="67">
        <v>45681.857638888891</v>
      </c>
      <c r="AW40" s="54">
        <v>4476</v>
      </c>
      <c r="AX40" s="54">
        <v>6770</v>
      </c>
      <c r="AY40" s="55">
        <v>33.89</v>
      </c>
      <c r="AZ40" s="55">
        <v>14.95</v>
      </c>
      <c r="BA40" s="55">
        <v>5.62</v>
      </c>
      <c r="BB40" s="55">
        <v>7.23</v>
      </c>
      <c r="BC40" s="55">
        <v>8.5008818342151677</v>
      </c>
      <c r="BD40" s="55">
        <v>40.68</v>
      </c>
      <c r="BE40" s="55">
        <v>37.14</v>
      </c>
      <c r="BF40" s="55">
        <v>0.26</v>
      </c>
      <c r="BG40" s="55">
        <v>0.44</v>
      </c>
      <c r="BH40" s="55">
        <v>0.39976484420928865</v>
      </c>
      <c r="BI40" s="55">
        <v>59.72</v>
      </c>
      <c r="BJ40" s="55">
        <v>4.16</v>
      </c>
      <c r="BK40" s="55">
        <v>0.9</v>
      </c>
      <c r="BL40" s="55">
        <v>1.1599999999999999</v>
      </c>
      <c r="BM40" s="55">
        <v>12.7</v>
      </c>
      <c r="BN40" s="56">
        <v>58</v>
      </c>
      <c r="BO40" s="55" t="s">
        <v>97</v>
      </c>
      <c r="BP40" s="55" t="s">
        <v>100</v>
      </c>
      <c r="BQ40" s="56">
        <v>1250</v>
      </c>
      <c r="BR40" s="55">
        <v>53.25</v>
      </c>
      <c r="BS40" s="55">
        <v>25.38</v>
      </c>
      <c r="BT40" s="55">
        <v>8.16</v>
      </c>
      <c r="BU40" s="55">
        <v>4.5199999999999996</v>
      </c>
      <c r="BV40" s="55">
        <v>1.98</v>
      </c>
      <c r="BW40" s="55">
        <v>0.99</v>
      </c>
      <c r="BX40" s="55">
        <v>0.43</v>
      </c>
      <c r="BY40" s="55">
        <v>0.64</v>
      </c>
      <c r="BZ40" s="55">
        <v>4.38</v>
      </c>
      <c r="CA40" s="55">
        <v>0.12</v>
      </c>
      <c r="CB40" s="55">
        <v>0.14000000000000001</v>
      </c>
      <c r="CC40" s="100">
        <v>0.03</v>
      </c>
      <c r="CD40" s="55">
        <v>99</v>
      </c>
      <c r="CE40" s="55">
        <v>98</v>
      </c>
      <c r="CF40" s="55">
        <v>78</v>
      </c>
      <c r="CG40" s="55">
        <v>19</v>
      </c>
      <c r="CH40" s="55"/>
      <c r="CI40" s="54">
        <v>4512</v>
      </c>
      <c r="CJ40" s="55"/>
      <c r="CK40" s="55">
        <v>32.049999999999997</v>
      </c>
      <c r="CL40" s="55"/>
      <c r="CM40" s="55">
        <v>5.18</v>
      </c>
      <c r="CN40" s="55"/>
      <c r="CO40" s="55"/>
      <c r="CP40" s="55"/>
      <c r="CQ40" s="55">
        <v>0.2</v>
      </c>
      <c r="CR40" s="54">
        <v>4465</v>
      </c>
      <c r="CS40" s="55">
        <v>33.15</v>
      </c>
      <c r="CT40" s="55">
        <v>5.21</v>
      </c>
      <c r="CU40" s="55">
        <v>0.22</v>
      </c>
      <c r="CV40" s="55">
        <v>0.66</v>
      </c>
      <c r="CW40" s="73">
        <f t="shared" si="11"/>
        <v>626.91882270738733</v>
      </c>
      <c r="CX40" s="74">
        <f>AP40/(AB40-AI40)</f>
        <v>626.91882270738733</v>
      </c>
      <c r="CY40" s="71">
        <v>500</v>
      </c>
      <c r="CZ40" s="67">
        <f>IF(AND(DATE(YEAR(T40),MONTH(T40),DAY(T40))&gt;=(S40-3),DATE(YEAR(T40),MONTH(T40),DAY(T40))&lt;=(S40+3)),T40,V40)</f>
        <v>45679.732638888891</v>
      </c>
      <c r="DA40" s="74">
        <f>CZ40-U40</f>
        <v>0</v>
      </c>
      <c r="DB40" s="53">
        <f>(((AR40-AQ40)*24)+DD40+AB40+((AV40-AU40)*24))/24</f>
        <v>2.1145833333357587</v>
      </c>
      <c r="DC40" s="53">
        <f>(AT40-AS40)*24</f>
        <v>1.2499999998835847</v>
      </c>
      <c r="DD40" s="53">
        <f>(W40-AR40)*24</f>
        <v>22.333333333313931</v>
      </c>
      <c r="DE40" s="53">
        <f>AA40</f>
        <v>154.41666666674428</v>
      </c>
      <c r="DF40" s="53">
        <f t="shared" si="20"/>
        <v>22.333333333313931</v>
      </c>
      <c r="DG40" s="53">
        <f>AB40</f>
        <v>27.916666666686069</v>
      </c>
      <c r="DH40" s="53">
        <f t="shared" si="17"/>
        <v>1.2499999998835847</v>
      </c>
    </row>
    <row r="41" spans="1:112" s="63" customFormat="1" x14ac:dyDescent="0.2">
      <c r="A41" s="65">
        <v>4489</v>
      </c>
      <c r="B41" s="72">
        <f t="shared" si="18"/>
        <v>45658</v>
      </c>
      <c r="C41" s="60" t="str">
        <f t="shared" si="19"/>
        <v>PRT 2025 1 #4489</v>
      </c>
      <c r="D41" s="60" t="str">
        <f t="shared" si="16"/>
        <v>PRATU GEL LRC #4</v>
      </c>
      <c r="E41" s="61">
        <v>4489</v>
      </c>
      <c r="F41" s="62" t="s">
        <v>300</v>
      </c>
      <c r="G41" s="62" t="str">
        <f>INDEX([1]List!$D$2:$D$55,MATCH(F41,[1]List!$B$2:$B$55,0))</f>
        <v>CIF</v>
      </c>
      <c r="H41" s="62" t="s">
        <v>392</v>
      </c>
      <c r="I41" s="62" t="s">
        <v>262</v>
      </c>
      <c r="J41" s="61">
        <f>IF(F41="","",IF(F41="TIE LRC",COUNTIF($F$2:$F41,"TIE")+COUNTIF($F$2:$F41,"TME")+COUNTIF($F$2:$F41,"TIE LRC")+COUNTIF($F$2:$F41,"TIE MRC"),IF(F41="TIE MRC",COUNTIF($F$2:$F41,"TIE")+COUNTIF($F$2:$F41,"TME")+COUNTIF($F$2:$F41,"TIE LRC")+COUNTIF($F$2:$F41,"TIE MRC"),IF(F41="PLNBB LRC",COUNTIF($F$2:$F41,"PLNBB")+COUNTIF($F$2:$F41,"PLNBB LRC")+COUNTIF($F$2:$F41,"PLNBB MRC"),IF(F41="PLNBB MRC",COUNTIF($F$2:$F41,"PLNBB")+COUNTIF($F$2:$F41,"PLNBB LRC")+COUNTIF($F$2:$F41,"PLNBB MRC"),IF(F41="HE MRC",COUNTIF($F$2:$F41,"HE")+COUNTIF($F$2:$F41,"HE LRC")+COUNTIF($F$2:$F41,"HE MRC"),IF(F41="HE LRC",COUNTIF($F$2:$F41,"HE")+COUNTIF($F$2:$F41,"HE LRC")+COUNTIF($F$2:$F41,"HE MRC"),COUNTIF($F$2:$F41,F41))))))))</f>
        <v>4</v>
      </c>
      <c r="K41" s="63" t="s">
        <v>471</v>
      </c>
      <c r="L41" s="63" t="s">
        <v>472</v>
      </c>
      <c r="N41" s="64" t="s">
        <v>320</v>
      </c>
      <c r="O41" s="69" t="s">
        <v>104</v>
      </c>
      <c r="P41" s="65"/>
      <c r="Q41" s="69">
        <v>45668</v>
      </c>
      <c r="R41" s="66"/>
      <c r="S41" s="69">
        <v>46020</v>
      </c>
      <c r="T41" s="67">
        <v>45677.138888888891</v>
      </c>
      <c r="U41" s="67">
        <v>45680.833333333336</v>
      </c>
      <c r="V41" s="67">
        <v>45680.833333333336</v>
      </c>
      <c r="W41" s="67">
        <v>45681.819444444445</v>
      </c>
      <c r="X41" s="67">
        <v>45683.524305555555</v>
      </c>
      <c r="Y41" s="67">
        <v>45683.555555555555</v>
      </c>
      <c r="Z41" s="67">
        <v>45683.590277777781</v>
      </c>
      <c r="AA41" s="53">
        <f t="shared" si="3"/>
        <v>88.666666666686069</v>
      </c>
      <c r="AB41" s="53">
        <f t="shared" si="4"/>
        <v>41.666666666627862</v>
      </c>
      <c r="AC41" s="53">
        <f t="shared" si="5"/>
        <v>0.75</v>
      </c>
      <c r="AD41" s="53">
        <v>0</v>
      </c>
      <c r="AE41" s="53">
        <v>8.83</v>
      </c>
      <c r="AF41" s="53">
        <v>8.92</v>
      </c>
      <c r="AG41" s="53">
        <v>0.5</v>
      </c>
      <c r="AH41" s="53">
        <v>0</v>
      </c>
      <c r="AI41" s="53">
        <f t="shared" si="14"/>
        <v>18.25</v>
      </c>
      <c r="AJ41" s="77">
        <f t="shared" si="15"/>
        <v>18.25</v>
      </c>
      <c r="AK41" s="77"/>
      <c r="AL41" s="77"/>
      <c r="AM41" s="77"/>
      <c r="AN41" s="77"/>
      <c r="AO41" s="68">
        <v>10001.06</v>
      </c>
      <c r="AP41" s="68">
        <v>9999.1010000000006</v>
      </c>
      <c r="AQ41" s="67">
        <f t="shared" si="8"/>
        <v>45680.833333333336</v>
      </c>
      <c r="AR41" s="67">
        <v>45680.84375</v>
      </c>
      <c r="AS41" s="67">
        <f t="shared" si="9"/>
        <v>45683.524305555555</v>
      </c>
      <c r="AT41" s="67">
        <v>45683.576388888891</v>
      </c>
      <c r="AU41" s="67">
        <f t="shared" si="10"/>
        <v>45683.576388888891</v>
      </c>
      <c r="AV41" s="67">
        <v>45683.586805555555</v>
      </c>
      <c r="AW41" s="54">
        <v>4077</v>
      </c>
      <c r="AX41" s="54">
        <v>6261</v>
      </c>
      <c r="AY41" s="55">
        <v>34.89</v>
      </c>
      <c r="AZ41" s="55">
        <v>19.489999999999998</v>
      </c>
      <c r="BA41" s="55">
        <v>4.28</v>
      </c>
      <c r="BB41" s="55">
        <v>5.29</v>
      </c>
      <c r="BC41" s="55">
        <v>6.5706123462923856</v>
      </c>
      <c r="BD41" s="55">
        <v>42.66</v>
      </c>
      <c r="BE41" s="55">
        <v>32.56</v>
      </c>
      <c r="BF41" s="55">
        <v>0.21</v>
      </c>
      <c r="BG41" s="55">
        <v>0.35</v>
      </c>
      <c r="BH41" s="55">
        <v>0.32294124953421932</v>
      </c>
      <c r="BI41" s="55">
        <v>52.02</v>
      </c>
      <c r="BJ41" s="55">
        <v>3.77</v>
      </c>
      <c r="BK41" s="55">
        <v>0.76</v>
      </c>
      <c r="BL41" s="55">
        <v>1.01</v>
      </c>
      <c r="BM41" s="55">
        <v>18.41</v>
      </c>
      <c r="BN41" s="56">
        <v>61</v>
      </c>
      <c r="BO41" s="55" t="s">
        <v>97</v>
      </c>
      <c r="BP41" s="55" t="s">
        <v>100</v>
      </c>
      <c r="BQ41" s="56">
        <v>1230</v>
      </c>
      <c r="BR41" s="55">
        <v>18.71</v>
      </c>
      <c r="BS41" s="55">
        <v>14</v>
      </c>
      <c r="BT41" s="55">
        <v>51.92</v>
      </c>
      <c r="BU41" s="55">
        <v>6.3</v>
      </c>
      <c r="BV41" s="55">
        <v>2.2400000000000002</v>
      </c>
      <c r="BW41" s="55">
        <v>0.22</v>
      </c>
      <c r="BX41" s="55">
        <v>0.35</v>
      </c>
      <c r="BY41" s="55">
        <v>0.95</v>
      </c>
      <c r="BZ41" s="55">
        <v>3.82</v>
      </c>
      <c r="CA41" s="55">
        <v>1.4</v>
      </c>
      <c r="CB41" s="55">
        <v>0.06</v>
      </c>
      <c r="CC41" s="100">
        <v>5.3999999999999999E-2</v>
      </c>
      <c r="CD41" s="55">
        <v>98</v>
      </c>
      <c r="CE41" s="55">
        <v>98</v>
      </c>
      <c r="CF41" s="55">
        <v>78</v>
      </c>
      <c r="CG41" s="55">
        <v>21</v>
      </c>
      <c r="CH41" s="55"/>
      <c r="CI41" s="54">
        <v>4134</v>
      </c>
      <c r="CJ41" s="55"/>
      <c r="CK41" s="55">
        <v>33.57</v>
      </c>
      <c r="CL41" s="55"/>
      <c r="CM41" s="55">
        <v>3.78</v>
      </c>
      <c r="CN41" s="55"/>
      <c r="CO41" s="55"/>
      <c r="CP41" s="55"/>
      <c r="CQ41" s="55">
        <v>0.12</v>
      </c>
      <c r="CR41" s="54">
        <v>4031</v>
      </c>
      <c r="CS41" s="55">
        <v>35.44</v>
      </c>
      <c r="CT41" s="55">
        <v>5.3</v>
      </c>
      <c r="CU41" s="55">
        <v>0.24</v>
      </c>
      <c r="CV41" s="55">
        <v>0.47</v>
      </c>
      <c r="CW41" s="73">
        <f t="shared" si="11"/>
        <v>427.00787188682864</v>
      </c>
      <c r="CX41" s="74">
        <f>AP41/(AB41-AI41)</f>
        <v>427.00787188682864</v>
      </c>
      <c r="CY41" s="71">
        <v>500</v>
      </c>
      <c r="CZ41" s="67">
        <f>IF(AND(DATE(YEAR(T41),MONTH(T41),DAY(T41))&gt;=(S41-3),DATE(YEAR(T41),MONTH(T41),DAY(T41))&lt;=(S41+3)),T41,V41)</f>
        <v>45680.833333333336</v>
      </c>
      <c r="DA41" s="74">
        <f>CZ41-U41</f>
        <v>0</v>
      </c>
      <c r="DB41" s="53">
        <f>(((AR41-AQ41)*24)+DD41+AB41+((AV41-AU41)*24))/24</f>
        <v>2.7326388888832298</v>
      </c>
      <c r="DC41" s="53">
        <f>(AT41-AS41)*24</f>
        <v>1.2500000000582077</v>
      </c>
      <c r="DD41" s="53">
        <f>(W41-AR41)*24</f>
        <v>23.416666666686069</v>
      </c>
      <c r="DE41" s="53">
        <f>AA41</f>
        <v>88.666666666686069</v>
      </c>
      <c r="DF41" s="53">
        <f t="shared" si="20"/>
        <v>23.416666666686069</v>
      </c>
      <c r="DG41" s="53">
        <f>AB41</f>
        <v>41.666666666627862</v>
      </c>
      <c r="DH41" s="53">
        <f t="shared" si="17"/>
        <v>1.2500000000582077</v>
      </c>
    </row>
    <row r="42" spans="1:112" s="63" customFormat="1" x14ac:dyDescent="0.2">
      <c r="A42" s="65">
        <v>4490</v>
      </c>
      <c r="B42" s="72">
        <f t="shared" si="18"/>
        <v>45658</v>
      </c>
      <c r="C42" s="60" t="str">
        <f t="shared" si="19"/>
        <v>PRT 2025 1 #4490</v>
      </c>
      <c r="D42" s="60" t="str">
        <f t="shared" si="16"/>
        <v>PRATU GEL LRC #5</v>
      </c>
      <c r="E42" s="61">
        <v>4490</v>
      </c>
      <c r="F42" s="62" t="s">
        <v>300</v>
      </c>
      <c r="G42" s="62" t="str">
        <f>INDEX([1]List!$D$2:$D$55,MATCH(F42,[1]List!$B$2:$B$55,0))</f>
        <v>CIF</v>
      </c>
      <c r="H42" s="62" t="s">
        <v>349</v>
      </c>
      <c r="I42" s="62" t="s">
        <v>408</v>
      </c>
      <c r="J42" s="61">
        <f>IF(F42="","",IF(F42="TIE LRC",COUNTIF($F$2:$F42,"TIE")+COUNTIF($F$2:$F42,"TME")+COUNTIF($F$2:$F42,"TIE LRC")+COUNTIF($F$2:$F42,"TIE MRC"),IF(F42="TIE MRC",COUNTIF($F$2:$F42,"TIE")+COUNTIF($F$2:$F42,"TME")+COUNTIF($F$2:$F42,"TIE LRC")+COUNTIF($F$2:$F42,"TIE MRC"),IF(F42="PLNBB LRC",COUNTIF($F$2:$F42,"PLNBB")+COUNTIF($F$2:$F42,"PLNBB LRC")+COUNTIF($F$2:$F42,"PLNBB MRC"),IF(F42="PLNBB MRC",COUNTIF($F$2:$F42,"PLNBB")+COUNTIF($F$2:$F42,"PLNBB LRC")+COUNTIF($F$2:$F42,"PLNBB MRC"),IF(F42="HE MRC",COUNTIF($F$2:$F42,"HE")+COUNTIF($F$2:$F42,"HE LRC")+COUNTIF($F$2:$F42,"HE MRC"),IF(F42="HE LRC",COUNTIF($F$2:$F42,"HE")+COUNTIF($F$2:$F42,"HE LRC")+COUNTIF($F$2:$F42,"HE MRC"),COUNTIF($F$2:$F42,F42))))))))</f>
        <v>5</v>
      </c>
      <c r="K42" s="63" t="s">
        <v>415</v>
      </c>
      <c r="L42" s="63" t="s">
        <v>353</v>
      </c>
      <c r="N42" s="64" t="s">
        <v>318</v>
      </c>
      <c r="O42" s="69" t="s">
        <v>473</v>
      </c>
      <c r="P42" s="65"/>
      <c r="Q42" s="69">
        <v>45666</v>
      </c>
      <c r="R42" s="66"/>
      <c r="S42" s="69">
        <v>45672</v>
      </c>
      <c r="T42" s="67">
        <v>45677.291666666664</v>
      </c>
      <c r="U42" s="67">
        <v>45681.895833333336</v>
      </c>
      <c r="V42" s="67">
        <v>45681.895833333336</v>
      </c>
      <c r="W42" s="67">
        <v>45683.559027777781</v>
      </c>
      <c r="X42" s="67">
        <v>45684.954861111109</v>
      </c>
      <c r="Y42" s="67">
        <v>45684.989583333336</v>
      </c>
      <c r="Z42" s="67">
        <v>45685.024305555555</v>
      </c>
      <c r="AA42" s="53">
        <f t="shared" si="3"/>
        <v>110.50000000011642</v>
      </c>
      <c r="AB42" s="53">
        <f t="shared" si="4"/>
        <v>34.333333333313931</v>
      </c>
      <c r="AC42" s="53">
        <f t="shared" si="5"/>
        <v>0.8333333334303461</v>
      </c>
      <c r="AD42" s="53">
        <v>0</v>
      </c>
      <c r="AE42" s="53">
        <v>11.08</v>
      </c>
      <c r="AF42" s="53">
        <v>3.25</v>
      </c>
      <c r="AG42" s="53">
        <v>0.5</v>
      </c>
      <c r="AH42" s="53">
        <v>0</v>
      </c>
      <c r="AI42" s="53">
        <f t="shared" si="14"/>
        <v>14.83</v>
      </c>
      <c r="AJ42" s="77">
        <f t="shared" si="15"/>
        <v>14.83</v>
      </c>
      <c r="AK42" s="77"/>
      <c r="AL42" s="77"/>
      <c r="AM42" s="77"/>
      <c r="AN42" s="77"/>
      <c r="AO42" s="68">
        <v>10526.566999999999</v>
      </c>
      <c r="AP42" s="68">
        <v>10525.164000000001</v>
      </c>
      <c r="AQ42" s="67">
        <f t="shared" si="8"/>
        <v>45681.895833333336</v>
      </c>
      <c r="AR42" s="67">
        <v>45681.90625</v>
      </c>
      <c r="AS42" s="67">
        <f t="shared" si="9"/>
        <v>45684.954861111109</v>
      </c>
      <c r="AT42" s="67">
        <v>45685.010416666664</v>
      </c>
      <c r="AU42" s="67">
        <f t="shared" si="10"/>
        <v>45685.010416666664</v>
      </c>
      <c r="AV42" s="67">
        <v>45685.024305555555</v>
      </c>
      <c r="AW42" s="54">
        <v>4075</v>
      </c>
      <c r="AX42" s="54">
        <v>6258</v>
      </c>
      <c r="AY42" s="55">
        <v>34.880000000000003</v>
      </c>
      <c r="AZ42" s="55">
        <v>15.39</v>
      </c>
      <c r="BA42" s="55">
        <v>4.6399999999999997</v>
      </c>
      <c r="BB42" s="55">
        <v>6.03</v>
      </c>
      <c r="BC42" s="55">
        <v>7.1268171610920694</v>
      </c>
      <c r="BD42" s="55">
        <v>42.84</v>
      </c>
      <c r="BE42" s="55">
        <v>35.74</v>
      </c>
      <c r="BF42" s="55">
        <v>0.21</v>
      </c>
      <c r="BG42" s="55">
        <v>0.34</v>
      </c>
      <c r="BH42" s="55">
        <v>0.31911121616830163</v>
      </c>
      <c r="BI42" s="55">
        <v>55.14</v>
      </c>
      <c r="BJ42" s="55">
        <v>4.0599999999999996</v>
      </c>
      <c r="BK42" s="55">
        <v>0.8</v>
      </c>
      <c r="BL42" s="55">
        <v>1.02</v>
      </c>
      <c r="BM42" s="55">
        <v>18.309999999999999</v>
      </c>
      <c r="BN42" s="56">
        <v>61</v>
      </c>
      <c r="BO42" s="55" t="s">
        <v>97</v>
      </c>
      <c r="BP42" s="55" t="s">
        <v>100</v>
      </c>
      <c r="BQ42" s="56">
        <v>1170</v>
      </c>
      <c r="BR42" s="55">
        <v>35.31</v>
      </c>
      <c r="BS42" s="55">
        <v>17.079999999999998</v>
      </c>
      <c r="BT42" s="55">
        <v>21.5</v>
      </c>
      <c r="BU42" s="55">
        <v>15.81</v>
      </c>
      <c r="BV42" s="55">
        <v>5.65</v>
      </c>
      <c r="BW42" s="55">
        <v>0.42</v>
      </c>
      <c r="BX42" s="55">
        <v>0.42</v>
      </c>
      <c r="BY42" s="55">
        <v>0.74</v>
      </c>
      <c r="BZ42" s="55">
        <v>1.86</v>
      </c>
      <c r="CA42" s="55">
        <v>1.06</v>
      </c>
      <c r="CB42" s="55">
        <v>0.14000000000000001</v>
      </c>
      <c r="CC42" s="100">
        <v>4.7E-2</v>
      </c>
      <c r="CD42" s="55">
        <v>99</v>
      </c>
      <c r="CE42" s="55">
        <v>98</v>
      </c>
      <c r="CF42" s="55">
        <v>78</v>
      </c>
      <c r="CG42" s="55">
        <v>21</v>
      </c>
      <c r="CH42" s="55"/>
      <c r="CI42" s="54">
        <v>4140</v>
      </c>
      <c r="CJ42" s="55"/>
      <c r="CK42" s="55">
        <v>34.1</v>
      </c>
      <c r="CL42" s="55"/>
      <c r="CM42" s="55">
        <v>4.1100000000000003</v>
      </c>
      <c r="CN42" s="55"/>
      <c r="CO42" s="55"/>
      <c r="CP42" s="55"/>
      <c r="CQ42" s="55">
        <v>0.19</v>
      </c>
      <c r="CR42" s="54">
        <v>4019</v>
      </c>
      <c r="CS42" s="55">
        <v>35.200000000000003</v>
      </c>
      <c r="CT42" s="55">
        <v>5.21</v>
      </c>
      <c r="CU42" s="55">
        <v>0.25</v>
      </c>
      <c r="CV42" s="55">
        <v>0.44</v>
      </c>
      <c r="CW42" s="73">
        <f t="shared" si="11"/>
        <v>539.65975047054201</v>
      </c>
      <c r="CX42" s="74">
        <f>AP42/(AB42-AI42)</f>
        <v>539.65975047054201</v>
      </c>
      <c r="CY42" s="71">
        <v>500</v>
      </c>
      <c r="CZ42" s="67">
        <f>IF(AND(DATE(YEAR(T42),MONTH(T42),DAY(T42))&gt;=(S42-3),DATE(YEAR(T42),MONTH(T42),DAY(T42))&lt;=(S42+3)),T42,V42)</f>
        <v>45681.895833333336</v>
      </c>
      <c r="DA42" s="74">
        <f>CZ42-U42</f>
        <v>0</v>
      </c>
      <c r="DB42" s="53">
        <f>(((AR42-AQ42)*24)+DD42+AB42+((AV42-AU42)*24))/24</f>
        <v>3.1076388888905058</v>
      </c>
      <c r="DC42" s="53">
        <f>(AT42-AS42)*24</f>
        <v>1.3333333333139308</v>
      </c>
      <c r="DD42" s="53">
        <f>(W42-AR42)*24</f>
        <v>39.666666666744277</v>
      </c>
      <c r="DE42" s="53">
        <f>AA42</f>
        <v>110.50000000011642</v>
      </c>
      <c r="DF42" s="53">
        <f t="shared" si="20"/>
        <v>39.666666666744277</v>
      </c>
      <c r="DG42" s="53">
        <f>AB42</f>
        <v>34.333333333313931</v>
      </c>
      <c r="DH42" s="53">
        <f t="shared" si="17"/>
        <v>1.3333333333139308</v>
      </c>
    </row>
    <row r="43" spans="1:112" s="63" customFormat="1" x14ac:dyDescent="0.2">
      <c r="A43" s="65">
        <v>4491</v>
      </c>
      <c r="B43" s="72">
        <f t="shared" si="18"/>
        <v>45658</v>
      </c>
      <c r="C43" s="60" t="str">
        <f t="shared" si="19"/>
        <v>PRT 2025 1 #4491</v>
      </c>
      <c r="D43" s="60" t="str">
        <f t="shared" si="16"/>
        <v>PRATU GEL LRC #6</v>
      </c>
      <c r="E43" s="61">
        <v>4491</v>
      </c>
      <c r="F43" s="62" t="s">
        <v>300</v>
      </c>
      <c r="G43" s="62" t="str">
        <f>INDEX([1]List!$D$2:$D$55,MATCH(F43,[1]List!$B$2:$B$55,0))</f>
        <v>CIF</v>
      </c>
      <c r="H43" s="62" t="s">
        <v>392</v>
      </c>
      <c r="I43" s="62" t="s">
        <v>262</v>
      </c>
      <c r="J43" s="61">
        <f>IF(F43="","",IF(F43="TIE LRC",COUNTIF($F$2:$F43,"TIE")+COUNTIF($F$2:$F43,"TME")+COUNTIF($F$2:$F43,"TIE LRC")+COUNTIF($F$2:$F43,"TIE MRC"),IF(F43="TIE MRC",COUNTIF($F$2:$F43,"TIE")+COUNTIF($F$2:$F43,"TME")+COUNTIF($F$2:$F43,"TIE LRC")+COUNTIF($F$2:$F43,"TIE MRC"),IF(F43="PLNBB LRC",COUNTIF($F$2:$F43,"PLNBB")+COUNTIF($F$2:$F43,"PLNBB LRC")+COUNTIF($F$2:$F43,"PLNBB MRC"),IF(F43="PLNBB MRC",COUNTIF($F$2:$F43,"PLNBB")+COUNTIF($F$2:$F43,"PLNBB LRC")+COUNTIF($F$2:$F43,"PLNBB MRC"),IF(F43="HE MRC",COUNTIF($F$2:$F43,"HE")+COUNTIF($F$2:$F43,"HE LRC")+COUNTIF($F$2:$F43,"HE MRC"),IF(F43="HE LRC",COUNTIF($F$2:$F43,"HE")+COUNTIF($F$2:$F43,"HE LRC")+COUNTIF($F$2:$F43,"HE MRC"),COUNTIF($F$2:$F43,F43))))))))</f>
        <v>6</v>
      </c>
      <c r="K43" s="63" t="s">
        <v>484</v>
      </c>
      <c r="L43" s="63" t="s">
        <v>485</v>
      </c>
      <c r="N43" s="64" t="s">
        <v>320</v>
      </c>
      <c r="O43" s="69" t="s">
        <v>104</v>
      </c>
      <c r="P43" s="65"/>
      <c r="Q43" s="69">
        <v>45663</v>
      </c>
      <c r="R43" s="66"/>
      <c r="S43" s="69">
        <v>45680</v>
      </c>
      <c r="T43" s="67">
        <v>45679.315972222219</v>
      </c>
      <c r="U43" s="67">
        <v>45679.315972222219</v>
      </c>
      <c r="V43" s="67">
        <v>45683.625</v>
      </c>
      <c r="W43" s="67">
        <v>45685.013888888891</v>
      </c>
      <c r="X43" s="67">
        <v>45686.892361111109</v>
      </c>
      <c r="Y43" s="67">
        <v>45686.923611111109</v>
      </c>
      <c r="Z43" s="67">
        <v>45686.958333333336</v>
      </c>
      <c r="AA43" s="53">
        <f t="shared" si="3"/>
        <v>103.41666666674428</v>
      </c>
      <c r="AB43" s="53">
        <f t="shared" si="4"/>
        <v>45.833333333255723</v>
      </c>
      <c r="AC43" s="53">
        <f t="shared" si="5"/>
        <v>0.75</v>
      </c>
      <c r="AD43" s="53">
        <v>0</v>
      </c>
      <c r="AE43" s="53">
        <v>12.25</v>
      </c>
      <c r="AF43" s="53">
        <v>6.42</v>
      </c>
      <c r="AG43" s="53">
        <v>0.5</v>
      </c>
      <c r="AH43" s="53">
        <v>0</v>
      </c>
      <c r="AI43" s="53">
        <f t="shared" si="14"/>
        <v>19.170000000000002</v>
      </c>
      <c r="AJ43" s="77">
        <f t="shared" si="15"/>
        <v>19.170000000000002</v>
      </c>
      <c r="AK43" s="77"/>
      <c r="AL43" s="77"/>
      <c r="AM43" s="77"/>
      <c r="AN43" s="77"/>
      <c r="AO43" s="68">
        <v>10016.81</v>
      </c>
      <c r="AP43" s="68">
        <v>10015.663</v>
      </c>
      <c r="AQ43" s="67">
        <f t="shared" si="8"/>
        <v>45683.625</v>
      </c>
      <c r="AR43" s="67">
        <v>45683.635416666664</v>
      </c>
      <c r="AS43" s="67">
        <f t="shared" si="9"/>
        <v>45686.892361111109</v>
      </c>
      <c r="AT43" s="67">
        <v>45686.944444444445</v>
      </c>
      <c r="AU43" s="67">
        <f t="shared" si="10"/>
        <v>45686.944444444445</v>
      </c>
      <c r="AV43" s="67">
        <v>45686.954861111109</v>
      </c>
      <c r="AW43" s="54">
        <v>4078</v>
      </c>
      <c r="AX43" s="54">
        <v>6269</v>
      </c>
      <c r="AY43" s="55">
        <v>34.950000000000003</v>
      </c>
      <c r="AZ43" s="55">
        <v>19.05</v>
      </c>
      <c r="BA43" s="55">
        <v>4.66</v>
      </c>
      <c r="BB43" s="55">
        <v>5.8</v>
      </c>
      <c r="BC43" s="55">
        <v>7.1649166151945645</v>
      </c>
      <c r="BD43" s="55">
        <v>42.85</v>
      </c>
      <c r="BE43" s="55">
        <v>32.299999999999997</v>
      </c>
      <c r="BF43" s="55">
        <v>0.2</v>
      </c>
      <c r="BG43" s="55">
        <v>0.33</v>
      </c>
      <c r="BH43" s="55">
        <v>0.30883261272390361</v>
      </c>
      <c r="BI43" s="55">
        <v>52.85</v>
      </c>
      <c r="BJ43" s="55">
        <v>3.89</v>
      </c>
      <c r="BK43" s="55">
        <v>0.75</v>
      </c>
      <c r="BL43" s="55">
        <v>1</v>
      </c>
      <c r="BM43" s="55">
        <v>17.41</v>
      </c>
      <c r="BN43" s="56">
        <v>61</v>
      </c>
      <c r="BO43" s="55" t="s">
        <v>97</v>
      </c>
      <c r="BP43" s="55" t="s">
        <v>100</v>
      </c>
      <c r="BQ43" s="56">
        <v>1180</v>
      </c>
      <c r="BR43" s="55">
        <v>18.71</v>
      </c>
      <c r="BS43" s="55">
        <v>14</v>
      </c>
      <c r="BT43" s="55">
        <v>51.92</v>
      </c>
      <c r="BU43" s="55">
        <v>6.3</v>
      </c>
      <c r="BV43" s="55">
        <v>2.2400000000000002</v>
      </c>
      <c r="BW43" s="55">
        <v>0.22</v>
      </c>
      <c r="BX43" s="55">
        <v>0.35</v>
      </c>
      <c r="BY43" s="55">
        <v>0.95</v>
      </c>
      <c r="BZ43" s="55">
        <v>3.82</v>
      </c>
      <c r="CA43" s="55">
        <v>1.4</v>
      </c>
      <c r="CB43" s="55">
        <v>0.06</v>
      </c>
      <c r="CC43" s="100">
        <v>0.06</v>
      </c>
      <c r="CD43" s="55">
        <v>98</v>
      </c>
      <c r="CE43" s="55">
        <v>98</v>
      </c>
      <c r="CF43" s="55">
        <v>78</v>
      </c>
      <c r="CG43" s="55">
        <v>21</v>
      </c>
      <c r="CH43" s="55"/>
      <c r="CI43" s="54">
        <v>4130</v>
      </c>
      <c r="CJ43" s="55"/>
      <c r="CK43" s="55">
        <v>34.04</v>
      </c>
      <c r="CL43" s="55"/>
      <c r="CM43" s="55">
        <v>4.1399999999999997</v>
      </c>
      <c r="CN43" s="55"/>
      <c r="CO43" s="55"/>
      <c r="CP43" s="55"/>
      <c r="CQ43" s="55">
        <v>0.14000000000000001</v>
      </c>
      <c r="CR43" s="54">
        <v>4038</v>
      </c>
      <c r="CS43" s="55">
        <v>35.39</v>
      </c>
      <c r="CT43" s="55">
        <v>4.18</v>
      </c>
      <c r="CU43" s="55">
        <v>0.16</v>
      </c>
      <c r="CV43" s="55">
        <v>0.49</v>
      </c>
      <c r="CW43" s="73">
        <f t="shared" si="11"/>
        <v>375.63431679069214</v>
      </c>
      <c r="CX43" s="74">
        <f>AP43/(AB43-AI43)</f>
        <v>375.63431679069214</v>
      </c>
      <c r="CY43" s="71">
        <v>500</v>
      </c>
      <c r="CZ43" s="67">
        <f>IF(AND(DATE(YEAR(T43),MONTH(T43),DAY(T43))&gt;=(S43-3),DATE(YEAR(T43),MONTH(T43),DAY(T43))&lt;=(S43+3)),T43,V43)</f>
        <v>45679.315972222219</v>
      </c>
      <c r="DA43" s="74">
        <f>CZ43-U43</f>
        <v>0</v>
      </c>
      <c r="DB43" s="53">
        <f>(((AR43-AQ43)*24)+DD43+AB43+((AV43-AU43)*24))/24</f>
        <v>3.3090277777737356</v>
      </c>
      <c r="DC43" s="53">
        <f>(AT43-AS43)*24</f>
        <v>1.2500000000582077</v>
      </c>
      <c r="DD43" s="53">
        <f>(W43-AR43)*24</f>
        <v>33.083333333430346</v>
      </c>
      <c r="DE43" s="53">
        <f>AA43</f>
        <v>103.41666666674428</v>
      </c>
      <c r="DF43" s="53">
        <f t="shared" si="20"/>
        <v>33.083333333430346</v>
      </c>
      <c r="DG43" s="53">
        <f>AB43</f>
        <v>45.833333333255723</v>
      </c>
      <c r="DH43" s="53">
        <f t="shared" si="17"/>
        <v>1.2500000000582077</v>
      </c>
    </row>
    <row r="44" spans="1:112" s="63" customFormat="1" x14ac:dyDescent="0.2">
      <c r="A44" s="65">
        <v>4492</v>
      </c>
      <c r="B44" s="72">
        <f t="shared" si="18"/>
        <v>45658</v>
      </c>
      <c r="C44" s="60" t="str">
        <f t="shared" si="19"/>
        <v>PRT 2025 1 #4492</v>
      </c>
      <c r="D44" s="60" t="str">
        <f t="shared" si="16"/>
        <v>PRATU TBC LRC #5</v>
      </c>
      <c r="E44" s="61">
        <v>4492</v>
      </c>
      <c r="F44" s="62" t="s">
        <v>290</v>
      </c>
      <c r="G44" s="62" t="str">
        <f>INDEX([1]List!$D$2:$D$55,MATCH(F44,[1]List!$B$2:$B$55,0))</f>
        <v>CIF</v>
      </c>
      <c r="H44" s="62" t="s">
        <v>325</v>
      </c>
      <c r="I44" s="62" t="s">
        <v>176</v>
      </c>
      <c r="J44" s="61">
        <f>IF(F44="","",IF(F44="TIE LRC",COUNTIF($F$2:$F44,"TIE")+COUNTIF($F$2:$F44,"TME")+COUNTIF($F$2:$F44,"TIE LRC")+COUNTIF($F$2:$F44,"TIE MRC"),IF(F44="TIE MRC",COUNTIF($F$2:$F44,"TIE")+COUNTIF($F$2:$F44,"TME")+COUNTIF($F$2:$F44,"TIE LRC")+COUNTIF($F$2:$F44,"TIE MRC"),IF(F44="PLNBB LRC",COUNTIF($F$2:$F44,"PLNBB")+COUNTIF($F$2:$F44,"PLNBB LRC")+COUNTIF($F$2:$F44,"PLNBB MRC"),IF(F44="PLNBB MRC",COUNTIF($F$2:$F44,"PLNBB")+COUNTIF($F$2:$F44,"PLNBB LRC")+COUNTIF($F$2:$F44,"PLNBB MRC"),IF(F44="HE MRC",COUNTIF($F$2:$F44,"HE")+COUNTIF($F$2:$F44,"HE LRC")+COUNTIF($F$2:$F44,"HE MRC"),IF(F44="HE LRC",COUNTIF($F$2:$F44,"HE")+COUNTIF($F$2:$F44,"HE LRC")+COUNTIF($F$2:$F44,"HE MRC"),COUNTIF($F$2:$F44,F44))))))))</f>
        <v>5</v>
      </c>
      <c r="K44" s="63" t="s">
        <v>486</v>
      </c>
      <c r="L44" s="63" t="s">
        <v>487</v>
      </c>
      <c r="N44" s="64" t="s">
        <v>318</v>
      </c>
      <c r="O44" s="69" t="s">
        <v>317</v>
      </c>
      <c r="P44" s="65"/>
      <c r="Q44" s="69">
        <v>45672</v>
      </c>
      <c r="R44" s="66"/>
      <c r="S44" s="69">
        <v>45720</v>
      </c>
      <c r="T44" s="67">
        <v>45681.166666666664</v>
      </c>
      <c r="U44" s="67">
        <v>45685.041666666664</v>
      </c>
      <c r="V44" s="67">
        <v>45685.041666666664</v>
      </c>
      <c r="W44" s="67">
        <v>45687.003472222219</v>
      </c>
      <c r="X44" s="67">
        <v>45688.413194444445</v>
      </c>
      <c r="Y44" s="67">
        <v>45688.444444444445</v>
      </c>
      <c r="Z44" s="67">
        <v>45688.479166666664</v>
      </c>
      <c r="AA44" s="53">
        <f t="shared" si="3"/>
        <v>93</v>
      </c>
      <c r="AB44" s="53">
        <f t="shared" si="4"/>
        <v>34.583333333430346</v>
      </c>
      <c r="AC44" s="53">
        <f t="shared" si="5"/>
        <v>0.75</v>
      </c>
      <c r="AD44" s="53">
        <v>0</v>
      </c>
      <c r="AE44" s="53">
        <v>8.33</v>
      </c>
      <c r="AF44" s="53">
        <v>6.58</v>
      </c>
      <c r="AG44" s="53">
        <v>0.5</v>
      </c>
      <c r="AH44" s="53">
        <v>0</v>
      </c>
      <c r="AI44" s="53">
        <f t="shared" si="14"/>
        <v>15.41</v>
      </c>
      <c r="AJ44" s="77">
        <f t="shared" si="15"/>
        <v>15.41</v>
      </c>
      <c r="AK44" s="77"/>
      <c r="AL44" s="77"/>
      <c r="AM44" s="77"/>
      <c r="AN44" s="77"/>
      <c r="AO44" s="68">
        <v>8002.7120000000004</v>
      </c>
      <c r="AP44" s="68">
        <v>8000.5730000000003</v>
      </c>
      <c r="AQ44" s="67">
        <f t="shared" ref="AQ44:AQ107" si="21">V44</f>
        <v>45685.041666666664</v>
      </c>
      <c r="AR44" s="67">
        <v>45685.052083333336</v>
      </c>
      <c r="AS44" s="67">
        <f t="shared" si="9"/>
        <v>45688.413194444445</v>
      </c>
      <c r="AT44" s="67">
        <v>45688.465277777781</v>
      </c>
      <c r="AU44" s="67">
        <f t="shared" si="10"/>
        <v>45688.465277777781</v>
      </c>
      <c r="AV44" s="67">
        <v>45688.475694444445</v>
      </c>
      <c r="AW44" s="54">
        <v>4120</v>
      </c>
      <c r="AX44" s="54">
        <v>6358</v>
      </c>
      <c r="AY44" s="55">
        <v>35.200000000000003</v>
      </c>
      <c r="AZ44" s="55">
        <v>18.239999999999998</v>
      </c>
      <c r="BA44" s="55">
        <v>4.4400000000000004</v>
      </c>
      <c r="BB44" s="55">
        <v>5.6</v>
      </c>
      <c r="BC44" s="55">
        <v>6.8493150684931505</v>
      </c>
      <c r="BD44" s="55">
        <v>40.74</v>
      </c>
      <c r="BE44" s="55">
        <v>35.42</v>
      </c>
      <c r="BF44" s="55">
        <v>0.27</v>
      </c>
      <c r="BG44" s="55">
        <v>0.45</v>
      </c>
      <c r="BH44" s="55">
        <v>0.41585127201565553</v>
      </c>
      <c r="BI44" s="55">
        <v>53.14</v>
      </c>
      <c r="BJ44" s="55">
        <v>3.68</v>
      </c>
      <c r="BK44" s="55">
        <v>0.89</v>
      </c>
      <c r="BL44" s="55">
        <v>1.17</v>
      </c>
      <c r="BM44" s="55">
        <v>18.11</v>
      </c>
      <c r="BN44" s="56">
        <v>59</v>
      </c>
      <c r="BO44" s="55" t="s">
        <v>97</v>
      </c>
      <c r="BP44" s="55" t="s">
        <v>100</v>
      </c>
      <c r="BQ44" s="56">
        <v>1170</v>
      </c>
      <c r="BR44" s="55">
        <v>39.51</v>
      </c>
      <c r="BS44" s="55">
        <v>18.84</v>
      </c>
      <c r="BT44" s="55">
        <v>20.96</v>
      </c>
      <c r="BU44" s="55">
        <v>12.54</v>
      </c>
      <c r="BV44" s="55">
        <v>3.82</v>
      </c>
      <c r="BW44" s="55">
        <v>0.67</v>
      </c>
      <c r="BX44" s="55">
        <v>0.52</v>
      </c>
      <c r="BY44" s="55">
        <v>0.63</v>
      </c>
      <c r="BZ44" s="55">
        <v>1.97</v>
      </c>
      <c r="CA44" s="55">
        <v>0.4</v>
      </c>
      <c r="CB44" s="55">
        <v>0.14000000000000001</v>
      </c>
      <c r="CC44" s="100">
        <v>3.7999999999999999E-2</v>
      </c>
      <c r="CD44" s="55">
        <v>99</v>
      </c>
      <c r="CE44" s="55">
        <v>98</v>
      </c>
      <c r="CF44" s="55">
        <v>78</v>
      </c>
      <c r="CG44" s="55">
        <v>21</v>
      </c>
      <c r="CH44" s="55"/>
      <c r="CI44" s="54">
        <v>4205</v>
      </c>
      <c r="CJ44" s="55"/>
      <c r="CK44" s="55">
        <v>34.78</v>
      </c>
      <c r="CL44" s="55"/>
      <c r="CM44" s="55">
        <v>3.99</v>
      </c>
      <c r="CN44" s="55"/>
      <c r="CO44" s="55"/>
      <c r="CP44" s="55"/>
      <c r="CQ44" s="55">
        <v>0.24</v>
      </c>
      <c r="CR44" s="54">
        <v>4103</v>
      </c>
      <c r="CS44" s="55">
        <v>35.700000000000003</v>
      </c>
      <c r="CT44" s="55">
        <v>4.0999999999999996</v>
      </c>
      <c r="CU44" s="55">
        <v>0.26</v>
      </c>
      <c r="CV44" s="55">
        <v>0.47</v>
      </c>
      <c r="CW44" s="73">
        <f t="shared" si="11"/>
        <v>417.27606049858412</v>
      </c>
      <c r="CX44" s="74">
        <f>AP44/(AB44-AI44)</f>
        <v>417.27606049858412</v>
      </c>
      <c r="CY44" s="71">
        <v>500</v>
      </c>
      <c r="CZ44" s="67">
        <f>IF(AND(DATE(YEAR(T44),MONTH(T44),DAY(T44))&gt;=(S44-3),DATE(YEAR(T44),MONTH(T44),DAY(T44))&lt;=(S44+3)),T44,V44)</f>
        <v>45685.041666666664</v>
      </c>
      <c r="DA44" s="74">
        <f>CZ44-U44</f>
        <v>0</v>
      </c>
      <c r="DB44" s="53">
        <f>(((AR44-AQ44)*24)+DD44+AB44+((AV44-AU44)*24))/24</f>
        <v>3.4131944444452529</v>
      </c>
      <c r="DC44" s="53">
        <f>(AT44-AS44)*24</f>
        <v>1.2500000000582077</v>
      </c>
      <c r="DD44" s="53">
        <f>(W44-AR44)*24</f>
        <v>46.833333333197515</v>
      </c>
      <c r="DE44" s="53">
        <f>AA44</f>
        <v>93</v>
      </c>
      <c r="DF44" s="53">
        <f t="shared" si="20"/>
        <v>46.833333333197515</v>
      </c>
      <c r="DG44" s="53">
        <f>AB44</f>
        <v>34.583333333430346</v>
      </c>
      <c r="DH44" s="53">
        <f t="shared" si="17"/>
        <v>1.2500000000582077</v>
      </c>
    </row>
    <row r="45" spans="1:112" s="42" customFormat="1" x14ac:dyDescent="0.2">
      <c r="A45" s="40">
        <v>4493</v>
      </c>
      <c r="B45" s="29">
        <f t="shared" si="18"/>
        <v>45689</v>
      </c>
      <c r="C45" s="41" t="str">
        <f t="shared" si="19"/>
        <v>PRT 2025 1 #4493</v>
      </c>
      <c r="D45" s="41" t="str">
        <f t="shared" si="16"/>
        <v>PRATU TIE MRC #4</v>
      </c>
      <c r="E45" s="39">
        <v>4493</v>
      </c>
      <c r="F45" s="38" t="s">
        <v>237</v>
      </c>
      <c r="G45" s="38" t="str">
        <f>INDEX([1]List!$D$2:$D$55,MATCH(F45,[1]List!$B$2:$B$55,0))</f>
        <v>CIF</v>
      </c>
      <c r="H45" s="38" t="s">
        <v>311</v>
      </c>
      <c r="I45" s="38" t="s">
        <v>163</v>
      </c>
      <c r="J45" s="39">
        <f>IF(F45="","",IF(F45="TIE LRC",COUNTIF($F$2:$F45,"TIE")+COUNTIF($F$2:$F45,"TME")+COUNTIF($F$2:$F45,"TIE LRC")+COUNTIF($F$2:$F45,"TIE MRC"),IF(F45="TIE MRC",COUNTIF($F$2:$F45,"TIE")+COUNTIF($F$2:$F45,"TME")+COUNTIF($F$2:$F45,"TIE LRC")+COUNTIF($F$2:$F45,"TIE MRC"),IF(F45="PLNBB LRC",COUNTIF($F$2:$F45,"PLNBB")+COUNTIF($F$2:$F45,"PLNBB LRC")+COUNTIF($F$2:$F45,"PLNBB MRC"),IF(F45="PLNBB MRC",COUNTIF($F$2:$F45,"PLNBB")+COUNTIF($F$2:$F45,"PLNBB LRC")+COUNTIF($F$2:$F45,"PLNBB MRC"),IF(F45="HE MRC",COUNTIF($F$2:$F45,"HE")+COUNTIF($F$2:$F45,"HE LRC")+COUNTIF($F$2:$F45,"HE MRC"),IF(F45="HE LRC",COUNTIF($F$2:$F45,"HE")+COUNTIF($F$2:$F45,"HE LRC")+COUNTIF($F$2:$F45,"HE MRC"),COUNTIF($F$2:$F45,F45))))))))</f>
        <v>4</v>
      </c>
      <c r="K45" s="42" t="s">
        <v>424</v>
      </c>
      <c r="L45" s="42" t="s">
        <v>425</v>
      </c>
      <c r="N45" s="43" t="s">
        <v>320</v>
      </c>
      <c r="O45" s="70" t="s">
        <v>317</v>
      </c>
      <c r="P45" s="40"/>
      <c r="Q45" s="70">
        <v>45675</v>
      </c>
      <c r="R45" s="44"/>
      <c r="S45" s="70">
        <v>45685</v>
      </c>
      <c r="T45" s="57">
        <v>45684.291666666664</v>
      </c>
      <c r="U45" s="57">
        <v>45684.291666666664</v>
      </c>
      <c r="V45" s="57">
        <v>45686.982638888891</v>
      </c>
      <c r="W45" s="57">
        <v>45688.447916666664</v>
      </c>
      <c r="X45" s="57">
        <v>45689.559027777781</v>
      </c>
      <c r="Y45" s="57">
        <v>45689.600694444445</v>
      </c>
      <c r="Z45" s="57">
        <v>45689.635416666664</v>
      </c>
      <c r="AA45" s="51">
        <f t="shared" si="3"/>
        <v>64.583333333430346</v>
      </c>
      <c r="AB45" s="51">
        <f t="shared" si="4"/>
        <v>27.666666666744277</v>
      </c>
      <c r="AC45" s="51">
        <f t="shared" si="5"/>
        <v>0.99999999994179234</v>
      </c>
      <c r="AD45" s="51">
        <v>0</v>
      </c>
      <c r="AE45" s="51">
        <v>3.75</v>
      </c>
      <c r="AF45" s="51">
        <v>7.83</v>
      </c>
      <c r="AG45" s="51">
        <v>2.33</v>
      </c>
      <c r="AH45" s="51">
        <v>0</v>
      </c>
      <c r="AI45" s="51">
        <f t="shared" si="14"/>
        <v>13.91</v>
      </c>
      <c r="AJ45" s="78">
        <f t="shared" si="15"/>
        <v>13.91</v>
      </c>
      <c r="AK45" s="78"/>
      <c r="AL45" s="78"/>
      <c r="AM45" s="78"/>
      <c r="AN45" s="78"/>
      <c r="AO45" s="45">
        <v>7505.701</v>
      </c>
      <c r="AP45" s="45">
        <v>7504.05</v>
      </c>
      <c r="AQ45" s="57">
        <f t="shared" si="21"/>
        <v>45686.982638888891</v>
      </c>
      <c r="AR45" s="57">
        <v>45686.993055555555</v>
      </c>
      <c r="AS45" s="57">
        <f t="shared" si="9"/>
        <v>45689.559027777781</v>
      </c>
      <c r="AT45" s="57">
        <v>45689.621527777781</v>
      </c>
      <c r="AU45" s="57">
        <f t="shared" si="10"/>
        <v>45689.621527777781</v>
      </c>
      <c r="AV45" s="57">
        <v>45689.631944444445</v>
      </c>
      <c r="AW45" s="46">
        <v>4512</v>
      </c>
      <c r="AX45" s="46">
        <v>6698</v>
      </c>
      <c r="AY45" s="30">
        <v>32.64</v>
      </c>
      <c r="AZ45" s="30">
        <v>13.97</v>
      </c>
      <c r="BA45" s="30">
        <v>5.4</v>
      </c>
      <c r="BB45" s="30">
        <v>6.9</v>
      </c>
      <c r="BC45" s="30">
        <v>8.0204579797744966</v>
      </c>
      <c r="BD45" s="30">
        <v>41.64</v>
      </c>
      <c r="BE45" s="30">
        <v>37.49</v>
      </c>
      <c r="BF45" s="30">
        <v>0.25</v>
      </c>
      <c r="BG45" s="30">
        <v>0.4</v>
      </c>
      <c r="BH45" s="30">
        <v>0.37196326862722306</v>
      </c>
      <c r="BI45" s="30">
        <v>58.78</v>
      </c>
      <c r="BJ45" s="30">
        <v>4.3099999999999996</v>
      </c>
      <c r="BK45" s="30">
        <v>0.93</v>
      </c>
      <c r="BL45" s="30">
        <v>1.18</v>
      </c>
      <c r="BM45" s="30">
        <v>14.79</v>
      </c>
      <c r="BN45" s="34">
        <v>59</v>
      </c>
      <c r="BO45" s="30" t="s">
        <v>97</v>
      </c>
      <c r="BP45" s="30" t="s">
        <v>97</v>
      </c>
      <c r="BQ45" s="34">
        <v>1160</v>
      </c>
      <c r="BR45" s="30">
        <v>47.04</v>
      </c>
      <c r="BS45" s="30">
        <v>22.38</v>
      </c>
      <c r="BT45" s="30">
        <v>16.09</v>
      </c>
      <c r="BU45" s="30">
        <v>7.24</v>
      </c>
      <c r="BV45" s="30">
        <v>1.68</v>
      </c>
      <c r="BW45" s="30">
        <v>0.52</v>
      </c>
      <c r="BX45" s="30">
        <v>0.56000000000000005</v>
      </c>
      <c r="BY45" s="30">
        <v>0.8</v>
      </c>
      <c r="BZ45" s="30">
        <v>3.45</v>
      </c>
      <c r="CA45" s="30">
        <v>0.12</v>
      </c>
      <c r="CB45" s="30">
        <v>0.13</v>
      </c>
      <c r="CC45" s="99">
        <v>3.5000000000000003E-2</v>
      </c>
      <c r="CD45" s="30">
        <v>99</v>
      </c>
      <c r="CE45" s="30">
        <v>98</v>
      </c>
      <c r="CF45" s="30">
        <v>78</v>
      </c>
      <c r="CG45" s="30">
        <v>21</v>
      </c>
      <c r="CH45" s="30"/>
      <c r="CI45" s="46">
        <v>4557</v>
      </c>
      <c r="CJ45" s="30"/>
      <c r="CK45" s="30">
        <v>32.11</v>
      </c>
      <c r="CL45" s="30"/>
      <c r="CM45" s="30">
        <v>5.01</v>
      </c>
      <c r="CN45" s="30"/>
      <c r="CO45" s="30"/>
      <c r="CP45" s="30"/>
      <c r="CQ45" s="30">
        <v>0.22</v>
      </c>
      <c r="CR45" s="46">
        <v>4502</v>
      </c>
      <c r="CS45" s="30">
        <v>33.89</v>
      </c>
      <c r="CT45" s="30">
        <v>4.8099999999999996</v>
      </c>
      <c r="CU45" s="30">
        <v>0.32</v>
      </c>
      <c r="CV45" s="30">
        <v>0.36</v>
      </c>
      <c r="CW45" s="58">
        <f t="shared" si="11"/>
        <v>545.48461351763979</v>
      </c>
      <c r="CX45" s="59">
        <f>AP45/(AB45-AI45)</f>
        <v>545.48461351763979</v>
      </c>
      <c r="CY45" s="79">
        <v>500</v>
      </c>
      <c r="CZ45" s="57">
        <f>IF(AND(DATE(YEAR(T45),MONTH(T45),DAY(T45))&gt;=(S45-3),DATE(YEAR(T45),MONTH(T45),DAY(T45))&lt;=(S45+3)),T45,V45)</f>
        <v>45684.291666666664</v>
      </c>
      <c r="DA45" s="59">
        <f>CZ45-U45</f>
        <v>0</v>
      </c>
      <c r="DB45" s="51">
        <f>(((AR45-AQ45)*24)+DD45+AB45+((AV45-AU45)*24))/24</f>
        <v>2.6284722222189885</v>
      </c>
      <c r="DC45" s="51">
        <f>(AT45-AS45)*24</f>
        <v>1.5</v>
      </c>
      <c r="DD45" s="51">
        <f>(W45-AR45)*24</f>
        <v>34.916666666627862</v>
      </c>
      <c r="DE45" s="51">
        <f>AA45</f>
        <v>64.583333333430346</v>
      </c>
      <c r="DF45" s="51">
        <f t="shared" si="20"/>
        <v>34.916666666627862</v>
      </c>
      <c r="DG45" s="51">
        <f>AB45</f>
        <v>27.666666666744277</v>
      </c>
      <c r="DH45" s="51">
        <f t="shared" si="17"/>
        <v>1.5</v>
      </c>
    </row>
    <row r="46" spans="1:112" s="42" customFormat="1" x14ac:dyDescent="0.2">
      <c r="A46" s="40">
        <v>4494</v>
      </c>
      <c r="B46" s="29">
        <f t="shared" si="18"/>
        <v>45689</v>
      </c>
      <c r="C46" s="41" t="str">
        <f t="shared" si="19"/>
        <v>PRT 2025 1 #4494</v>
      </c>
      <c r="D46" s="41" t="str">
        <f t="shared" si="16"/>
        <v>PRATU BAS #1</v>
      </c>
      <c r="E46" s="39">
        <v>4494</v>
      </c>
      <c r="F46" s="38" t="s">
        <v>488</v>
      </c>
      <c r="G46" s="38" t="str">
        <f>INDEX([1]List!$D$2:$D$55,MATCH(F46,[1]List!$B$2:$B$55,0))</f>
        <v>CIF</v>
      </c>
      <c r="H46" s="38" t="s">
        <v>489</v>
      </c>
      <c r="I46" s="38" t="s">
        <v>154</v>
      </c>
      <c r="J46" s="39">
        <f>IF(F46="","",IF(F46="TIE LRC",COUNTIF($F$2:$F46,"TIE")+COUNTIF($F$2:$F46,"TME")+COUNTIF($F$2:$F46,"TIE LRC")+COUNTIF($F$2:$F46,"TIE MRC"),IF(F46="TIE MRC",COUNTIF($F$2:$F46,"TIE")+COUNTIF($F$2:$F46,"TME")+COUNTIF($F$2:$F46,"TIE LRC")+COUNTIF($F$2:$F46,"TIE MRC"),IF(F46="PLNBB LRC",COUNTIF($F$2:$F46,"PLNBB")+COUNTIF($F$2:$F46,"PLNBB LRC")+COUNTIF($F$2:$F46,"PLNBB MRC"),IF(F46="PLNBB MRC",COUNTIF($F$2:$F46,"PLNBB")+COUNTIF($F$2:$F46,"PLNBB LRC")+COUNTIF($F$2:$F46,"PLNBB MRC"),IF(F46="HE MRC",COUNTIF($F$2:$F46,"HE")+COUNTIF($F$2:$F46,"HE LRC")+COUNTIF($F$2:$F46,"HE MRC"),IF(F46="HE LRC",COUNTIF($F$2:$F46,"HE")+COUNTIF($F$2:$F46,"HE LRC")+COUNTIF($F$2:$F46,"HE MRC"),COUNTIF($F$2:$F46,F46))))))))</f>
        <v>1</v>
      </c>
      <c r="K46" s="42" t="s">
        <v>184</v>
      </c>
      <c r="L46" s="42" t="s">
        <v>185</v>
      </c>
      <c r="N46" s="43" t="s">
        <v>318</v>
      </c>
      <c r="O46" s="70" t="s">
        <v>394</v>
      </c>
      <c r="P46" s="40"/>
      <c r="Q46" s="70">
        <v>45678</v>
      </c>
      <c r="R46" s="44"/>
      <c r="S46" s="70">
        <v>45690</v>
      </c>
      <c r="T46" s="57">
        <v>45685.416666666664</v>
      </c>
      <c r="U46" s="57">
        <v>45688.496527777781</v>
      </c>
      <c r="V46" s="57">
        <v>45688.496527777781</v>
      </c>
      <c r="W46" s="57">
        <v>45689.708333333336</v>
      </c>
      <c r="X46" s="57">
        <v>45690.690972222219</v>
      </c>
      <c r="Y46" s="57">
        <v>45690.715277777781</v>
      </c>
      <c r="Z46" s="57">
        <v>45690.75</v>
      </c>
      <c r="AA46" s="51">
        <f t="shared" si="3"/>
        <v>73.916666666802485</v>
      </c>
      <c r="AB46" s="51">
        <f t="shared" si="4"/>
        <v>24.166666666686069</v>
      </c>
      <c r="AC46" s="51">
        <f t="shared" si="5"/>
        <v>0.58333333348855376</v>
      </c>
      <c r="AD46" s="51">
        <v>0</v>
      </c>
      <c r="AE46" s="51">
        <v>3.75</v>
      </c>
      <c r="AF46" s="51">
        <v>8.17</v>
      </c>
      <c r="AG46" s="51">
        <v>0</v>
      </c>
      <c r="AH46" s="51">
        <v>0</v>
      </c>
      <c r="AI46" s="51">
        <f t="shared" si="14"/>
        <v>11.92</v>
      </c>
      <c r="AJ46" s="78">
        <f t="shared" si="15"/>
        <v>11.92</v>
      </c>
      <c r="AK46" s="78"/>
      <c r="AL46" s="78"/>
      <c r="AM46" s="78"/>
      <c r="AN46" s="78"/>
      <c r="AO46" s="45">
        <v>7371.4279999999999</v>
      </c>
      <c r="AP46" s="45">
        <v>7369.3370000000004</v>
      </c>
      <c r="AQ46" s="57">
        <f t="shared" si="21"/>
        <v>45688.496527777781</v>
      </c>
      <c r="AR46" s="57">
        <v>45688.506944444445</v>
      </c>
      <c r="AS46" s="57">
        <f t="shared" si="9"/>
        <v>45690.690972222219</v>
      </c>
      <c r="AT46" s="57">
        <v>45690.736111111109</v>
      </c>
      <c r="AU46" s="57">
        <f t="shared" si="10"/>
        <v>45690.736111111109</v>
      </c>
      <c r="AV46" s="57">
        <v>45690.746527777781</v>
      </c>
      <c r="AW46" s="46">
        <v>4067</v>
      </c>
      <c r="AX46" s="46">
        <v>6255</v>
      </c>
      <c r="AY46" s="30">
        <v>34.979999999999997</v>
      </c>
      <c r="AZ46" s="30">
        <v>17.5</v>
      </c>
      <c r="BA46" s="30">
        <v>5.27</v>
      </c>
      <c r="BB46" s="30">
        <v>6.69</v>
      </c>
      <c r="BC46" s="30">
        <v>8.1090909090909093</v>
      </c>
      <c r="BD46" s="30">
        <v>40.96</v>
      </c>
      <c r="BE46" s="30">
        <v>34.85</v>
      </c>
      <c r="BF46" s="30">
        <v>0.28000000000000003</v>
      </c>
      <c r="BG46" s="30">
        <v>0.46</v>
      </c>
      <c r="BH46" s="30">
        <v>0.42424242424242425</v>
      </c>
      <c r="BI46" s="30">
        <v>53.91</v>
      </c>
      <c r="BJ46" s="30">
        <v>3.98</v>
      </c>
      <c r="BK46" s="30">
        <v>0.84</v>
      </c>
      <c r="BL46" s="30">
        <v>1.1100000000000001</v>
      </c>
      <c r="BM46" s="30">
        <v>16.73</v>
      </c>
      <c r="BN46" s="34">
        <v>55</v>
      </c>
      <c r="BO46" s="30" t="s">
        <v>97</v>
      </c>
      <c r="BP46" s="30" t="s">
        <v>97</v>
      </c>
      <c r="BQ46" s="34">
        <v>1210</v>
      </c>
      <c r="BR46" s="30">
        <v>47.88</v>
      </c>
      <c r="BS46" s="30">
        <v>25.2</v>
      </c>
      <c r="BT46" s="30">
        <v>10.17</v>
      </c>
      <c r="BU46" s="30">
        <v>6.91</v>
      </c>
      <c r="BV46" s="30">
        <v>1.98</v>
      </c>
      <c r="BW46" s="30">
        <v>0.66</v>
      </c>
      <c r="BX46" s="30">
        <v>0.47</v>
      </c>
      <c r="BY46" s="30">
        <v>0.87</v>
      </c>
      <c r="BZ46" s="30">
        <v>5.04</v>
      </c>
      <c r="CA46" s="30">
        <v>0.66</v>
      </c>
      <c r="CB46" s="30">
        <v>0.16</v>
      </c>
      <c r="CC46" s="99">
        <v>3.1E-2</v>
      </c>
      <c r="CD46" s="30">
        <v>99</v>
      </c>
      <c r="CE46" s="30">
        <v>98</v>
      </c>
      <c r="CF46" s="30">
        <v>78</v>
      </c>
      <c r="CG46" s="30">
        <v>21</v>
      </c>
      <c r="CH46" s="30"/>
      <c r="CI46" s="46">
        <v>4125</v>
      </c>
      <c r="CJ46" s="30"/>
      <c r="CK46" s="30">
        <v>33.659999999999997</v>
      </c>
      <c r="CL46" s="30"/>
      <c r="CM46" s="30">
        <v>4.6900000000000004</v>
      </c>
      <c r="CN46" s="30"/>
      <c r="CO46" s="30"/>
      <c r="CP46" s="30"/>
      <c r="CQ46" s="30">
        <v>0.26</v>
      </c>
      <c r="CR46" s="46">
        <v>4033</v>
      </c>
      <c r="CS46" s="30">
        <v>34.700000000000003</v>
      </c>
      <c r="CT46" s="30">
        <v>4.7300000000000004</v>
      </c>
      <c r="CU46" s="30">
        <v>0.28000000000000003</v>
      </c>
      <c r="CV46" s="30">
        <v>0.49</v>
      </c>
      <c r="CW46" s="58">
        <f t="shared" si="11"/>
        <v>601.74227000449036</v>
      </c>
      <c r="CX46" s="59">
        <f>AP46/(AB46-AI46)</f>
        <v>601.74227000449036</v>
      </c>
      <c r="CY46" s="79">
        <v>500</v>
      </c>
      <c r="CZ46" s="57">
        <f>IF(AND(DATE(YEAR(T46),MONTH(T46),DAY(T46))&gt;=(S46-3),DATE(YEAR(T46),MONTH(T46),DAY(T46))&lt;=(S46+3)),T46,V46)</f>
        <v>45688.496527777781</v>
      </c>
      <c r="DA46" s="59">
        <f>CZ46-U46</f>
        <v>0</v>
      </c>
      <c r="DB46" s="51">
        <f>(((AR46-AQ46)*24)+DD46+AB46+((AV46-AU46)*24))/24</f>
        <v>2.2291666666715173</v>
      </c>
      <c r="DC46" s="51">
        <f>(AT46-AS46)*24</f>
        <v>1.0833333333721384</v>
      </c>
      <c r="DD46" s="51">
        <f>(W46-AR46)*24</f>
        <v>28.833333333372138</v>
      </c>
      <c r="DE46" s="51">
        <f>AA46</f>
        <v>73.916666666802485</v>
      </c>
      <c r="DF46" s="51">
        <f t="shared" si="20"/>
        <v>28.833333333372138</v>
      </c>
      <c r="DG46" s="51">
        <f>AB46</f>
        <v>24.166666666686069</v>
      </c>
      <c r="DH46" s="51">
        <f t="shared" si="17"/>
        <v>1.0833333333721384</v>
      </c>
    </row>
    <row r="47" spans="1:112" s="42" customFormat="1" x14ac:dyDescent="0.2">
      <c r="A47" s="40">
        <v>4495</v>
      </c>
      <c r="B47" s="29">
        <f t="shared" si="18"/>
        <v>45689</v>
      </c>
      <c r="C47" s="41" t="str">
        <f t="shared" si="19"/>
        <v>PRT 2025 2 #4495</v>
      </c>
      <c r="D47" s="41" t="str">
        <f t="shared" si="16"/>
        <v>PRATU PTBA #10</v>
      </c>
      <c r="E47" s="39">
        <v>4495</v>
      </c>
      <c r="F47" s="38" t="s">
        <v>98</v>
      </c>
      <c r="G47" s="38" t="str">
        <f>INDEX([1]List!$D$2:$D$55,MATCH(F47,[1]List!$B$2:$B$55,0))</f>
        <v>FOB</v>
      </c>
      <c r="H47" s="38" t="s">
        <v>156</v>
      </c>
      <c r="I47" s="38" t="s">
        <v>157</v>
      </c>
      <c r="J47" s="39">
        <f>IF(F47="","",IF(F47="TIE LRC",COUNTIF($F$2:$F47,"TIE")+COUNTIF($F$2:$F47,"TME")+COUNTIF($F$2:$F47,"TIE LRC")+COUNTIF($F$2:$F47,"TIE MRC"),IF(F47="TIE MRC",COUNTIF($F$2:$F47,"TIE")+COUNTIF($F$2:$F47,"TME")+COUNTIF($F$2:$F47,"TIE LRC")+COUNTIF($F$2:$F47,"TIE MRC"),IF(F47="PLNBB LRC",COUNTIF($F$2:$F47,"PLNBB")+COUNTIF($F$2:$F47,"PLNBB LRC")+COUNTIF($F$2:$F47,"PLNBB MRC"),IF(F47="PLNBB MRC",COUNTIF($F$2:$F47,"PLNBB")+COUNTIF($F$2:$F47,"PLNBB LRC")+COUNTIF($F$2:$F47,"PLNBB MRC"),IF(F47="HE MRC",COUNTIF($F$2:$F47,"HE")+COUNTIF($F$2:$F47,"HE LRC")+COUNTIF($F$2:$F47,"HE MRC"),IF(F47="HE LRC",COUNTIF($F$2:$F47,"HE")+COUNTIF($F$2:$F47,"HE LRC")+COUNTIF($F$2:$F47,"HE MRC"),COUNTIF($F$2:$F47,F47))))))))</f>
        <v>10</v>
      </c>
      <c r="L47" s="42" t="s">
        <v>174</v>
      </c>
      <c r="N47" s="43" t="s">
        <v>318</v>
      </c>
      <c r="O47" s="70" t="s">
        <v>104</v>
      </c>
      <c r="P47" s="40"/>
      <c r="Q47" s="70">
        <v>45687</v>
      </c>
      <c r="R47" s="44"/>
      <c r="S47" s="70">
        <v>45674</v>
      </c>
      <c r="T47" s="57">
        <v>45689.208333333336</v>
      </c>
      <c r="U47" s="57">
        <v>45690.777777777781</v>
      </c>
      <c r="V47" s="57">
        <v>45690.777777777781</v>
      </c>
      <c r="W47" s="57">
        <v>45690.795138888891</v>
      </c>
      <c r="X47" s="57">
        <v>45691.611111111109</v>
      </c>
      <c r="Y47" s="57">
        <v>45691.652777777781</v>
      </c>
      <c r="Z47" s="57">
        <v>45691.690972222219</v>
      </c>
      <c r="AA47" s="51">
        <f t="shared" si="3"/>
        <v>37.666666666686069</v>
      </c>
      <c r="AB47" s="51">
        <f t="shared" ref="AB47:AB110" si="22">(Y47-W47)*24</f>
        <v>20.583333333372138</v>
      </c>
      <c r="AC47" s="51">
        <f t="shared" ref="AC47:AC110" si="23">(Y47-X47)*24</f>
        <v>1.0000000001164153</v>
      </c>
      <c r="AD47" s="51">
        <v>0.75</v>
      </c>
      <c r="AE47" s="51">
        <v>3.42</v>
      </c>
      <c r="AF47" s="51">
        <v>3.67</v>
      </c>
      <c r="AG47" s="51">
        <v>0.5</v>
      </c>
      <c r="AH47" s="51">
        <v>0</v>
      </c>
      <c r="AI47" s="51">
        <f t="shared" si="14"/>
        <v>7.59</v>
      </c>
      <c r="AJ47" s="78">
        <f t="shared" si="15"/>
        <v>8.34</v>
      </c>
      <c r="AK47" s="78"/>
      <c r="AL47" s="78"/>
      <c r="AM47" s="78"/>
      <c r="AN47" s="78"/>
      <c r="AO47" s="45">
        <v>10090.26</v>
      </c>
      <c r="AP47" s="45">
        <v>10089.258</v>
      </c>
      <c r="AQ47" s="57">
        <f t="shared" si="21"/>
        <v>45690.777777777781</v>
      </c>
      <c r="AR47" s="57">
        <v>45690.791666666664</v>
      </c>
      <c r="AS47" s="57">
        <f t="shared" si="9"/>
        <v>45691.611111111109</v>
      </c>
      <c r="AT47" s="57">
        <v>45691.673611111109</v>
      </c>
      <c r="AU47" s="57">
        <f t="shared" si="10"/>
        <v>45691.673611111109</v>
      </c>
      <c r="AV47" s="57">
        <v>45691.6875</v>
      </c>
      <c r="AW47" s="46">
        <v>4815</v>
      </c>
      <c r="AX47" s="46">
        <v>6801</v>
      </c>
      <c r="AY47" s="30">
        <v>29.2</v>
      </c>
      <c r="AZ47" s="30">
        <v>11.26</v>
      </c>
      <c r="BA47" s="30">
        <v>4.5199999999999996</v>
      </c>
      <c r="BB47" s="30">
        <v>5.66</v>
      </c>
      <c r="BC47" s="30">
        <v>6.3781834572909624</v>
      </c>
      <c r="BD47" s="30">
        <v>41.13</v>
      </c>
      <c r="BE47" s="30">
        <v>41.95</v>
      </c>
      <c r="BF47" s="30">
        <v>0.35</v>
      </c>
      <c r="BG47" s="30">
        <v>0.53</v>
      </c>
      <c r="BH47" s="30">
        <v>0.4958305161144918</v>
      </c>
      <c r="BI47" s="30">
        <v>62.12</v>
      </c>
      <c r="BJ47" s="30">
        <v>4.5599999999999996</v>
      </c>
      <c r="BK47" s="30">
        <v>0.98</v>
      </c>
      <c r="BL47" s="30">
        <v>1.18</v>
      </c>
      <c r="BM47" s="30">
        <v>14.98</v>
      </c>
      <c r="BN47" s="34">
        <v>61</v>
      </c>
      <c r="BO47" s="30" t="s">
        <v>97</v>
      </c>
      <c r="BP47" s="30" t="s">
        <v>97</v>
      </c>
      <c r="BQ47" s="34">
        <v>1420</v>
      </c>
      <c r="BR47" s="30">
        <v>51.76</v>
      </c>
      <c r="BS47" s="30">
        <v>31.12</v>
      </c>
      <c r="BT47" s="30">
        <v>6.04</v>
      </c>
      <c r="BU47" s="30">
        <v>4.46</v>
      </c>
      <c r="BV47" s="30">
        <v>1.34</v>
      </c>
      <c r="BW47" s="30">
        <v>0.48</v>
      </c>
      <c r="BX47" s="30">
        <v>0.34</v>
      </c>
      <c r="BY47" s="30">
        <v>0.94</v>
      </c>
      <c r="BZ47" s="30">
        <v>3.04</v>
      </c>
      <c r="CA47" s="30">
        <v>0.09</v>
      </c>
      <c r="CB47" s="30">
        <v>0.41</v>
      </c>
      <c r="CC47" s="99">
        <v>3.4000000000000002E-2</v>
      </c>
      <c r="CD47" s="30">
        <v>99</v>
      </c>
      <c r="CE47" s="30">
        <v>98</v>
      </c>
      <c r="CF47" s="30">
        <v>78</v>
      </c>
      <c r="CG47" s="30">
        <v>22</v>
      </c>
      <c r="CH47" s="30"/>
      <c r="CI47" s="46">
        <v>4908</v>
      </c>
      <c r="CJ47" s="30"/>
      <c r="CK47" s="30">
        <v>29.88</v>
      </c>
      <c r="CL47" s="30">
        <v>15.76</v>
      </c>
      <c r="CM47" s="30">
        <v>5.19</v>
      </c>
      <c r="CN47" s="30">
        <v>6.24</v>
      </c>
      <c r="CO47" s="30">
        <v>39.130000000000003</v>
      </c>
      <c r="CP47" s="30">
        <v>38.869999999999997</v>
      </c>
      <c r="CQ47" s="30">
        <v>0.54</v>
      </c>
      <c r="CR47" s="46" t="s">
        <v>319</v>
      </c>
      <c r="CS47" s="30" t="s">
        <v>319</v>
      </c>
      <c r="CT47" s="30" t="s">
        <v>319</v>
      </c>
      <c r="CU47" s="30" t="s">
        <v>319</v>
      </c>
      <c r="CV47" s="30">
        <v>0.6</v>
      </c>
      <c r="CW47" s="58">
        <f t="shared" si="11"/>
        <v>776.49497177808109</v>
      </c>
      <c r="CX47" s="59">
        <f>AP47/(AB47-AI47)</f>
        <v>776.49497177808109</v>
      </c>
      <c r="CY47" s="79">
        <v>500</v>
      </c>
      <c r="CZ47" s="57">
        <f>IF(AND(DATE(YEAR(T47),MONTH(T47),DAY(T47))&gt;=(S47-3),DATE(YEAR(T47),MONTH(T47),DAY(T47))&lt;=(S47+3)),T47,V47)</f>
        <v>45690.777777777781</v>
      </c>
      <c r="DA47" s="59">
        <f>CZ47-U47</f>
        <v>0</v>
      </c>
      <c r="DB47" s="51">
        <f>(((AR47-AQ47)*24)+DD47+AB47+((AV47-AU47)*24))/24</f>
        <v>0.88888888889050577</v>
      </c>
      <c r="DC47" s="51">
        <f>(AT47-AS47)*24</f>
        <v>1.5</v>
      </c>
      <c r="DD47" s="51">
        <f>(W47-AR47)*24</f>
        <v>8.3333333430346102E-2</v>
      </c>
      <c r="DE47" s="51">
        <f>AA47</f>
        <v>37.666666666686069</v>
      </c>
      <c r="DF47" s="51">
        <f t="shared" si="20"/>
        <v>8.3333333430346102E-2</v>
      </c>
      <c r="DG47" s="51">
        <f>AB47</f>
        <v>20.583333333372138</v>
      </c>
      <c r="DH47" s="51">
        <f t="shared" si="17"/>
        <v>1.5</v>
      </c>
    </row>
    <row r="48" spans="1:112" s="42" customFormat="1" x14ac:dyDescent="0.2">
      <c r="A48" s="40">
        <v>4496</v>
      </c>
      <c r="B48" s="29">
        <f t="shared" si="18"/>
        <v>45689</v>
      </c>
      <c r="C48" s="41" t="str">
        <f t="shared" si="19"/>
        <v>PRT 2025 1 #4496</v>
      </c>
      <c r="D48" s="41" t="str">
        <f t="shared" si="16"/>
        <v>PRATU BGG #16</v>
      </c>
      <c r="E48" s="39">
        <v>4496</v>
      </c>
      <c r="F48" s="38" t="s">
        <v>240</v>
      </c>
      <c r="G48" s="38" t="str">
        <f>INDEX([1]List!$D$2:$D$55,MATCH(F48,[1]List!$B$2:$B$55,0))</f>
        <v>CIF</v>
      </c>
      <c r="H48" s="38" t="s">
        <v>440</v>
      </c>
      <c r="I48" s="38" t="s">
        <v>163</v>
      </c>
      <c r="J48" s="39">
        <f>IF(F48="","",IF(F48="TIE LRC",COUNTIF($F$2:$F48,"TIE")+COUNTIF($F$2:$F48,"TME")+COUNTIF($F$2:$F48,"TIE LRC")+COUNTIF($F$2:$F48,"TIE MRC"),IF(F48="TIE MRC",COUNTIF($F$2:$F48,"TIE")+COUNTIF($F$2:$F48,"TME")+COUNTIF($F$2:$F48,"TIE LRC")+COUNTIF($F$2:$F48,"TIE MRC"),IF(F48="PLNBB LRC",COUNTIF($F$2:$F48,"PLNBB")+COUNTIF($F$2:$F48,"PLNBB LRC")+COUNTIF($F$2:$F48,"PLNBB MRC"),IF(F48="PLNBB MRC",COUNTIF($F$2:$F48,"PLNBB")+COUNTIF($F$2:$F48,"PLNBB LRC")+COUNTIF($F$2:$F48,"PLNBB MRC"),IF(F48="HE MRC",COUNTIF($F$2:$F48,"HE")+COUNTIF($F$2:$F48,"HE LRC")+COUNTIF($F$2:$F48,"HE MRC"),IF(F48="HE LRC",COUNTIF($F$2:$F48,"HE")+COUNTIF($F$2:$F48,"HE LRC")+COUNTIF($F$2:$F48,"HE MRC"),COUNTIF($F$2:$F48,F48))))))))</f>
        <v>16</v>
      </c>
      <c r="K48" s="42" t="s">
        <v>420</v>
      </c>
      <c r="L48" s="42" t="s">
        <v>303</v>
      </c>
      <c r="N48" s="43" t="s">
        <v>320</v>
      </c>
      <c r="O48" s="70" t="s">
        <v>104</v>
      </c>
      <c r="P48" s="40"/>
      <c r="Q48" s="70">
        <v>45678</v>
      </c>
      <c r="R48" s="44"/>
      <c r="S48" s="70">
        <v>45716</v>
      </c>
      <c r="T48" s="57">
        <v>45686.729166666664</v>
      </c>
      <c r="U48" s="57">
        <v>45689.649305555555</v>
      </c>
      <c r="V48" s="57">
        <v>45689.649305555555</v>
      </c>
      <c r="W48" s="57">
        <v>45690.836805555555</v>
      </c>
      <c r="X48" s="57">
        <v>45691.805555555555</v>
      </c>
      <c r="Y48" s="57">
        <v>45691.840277777781</v>
      </c>
      <c r="Z48" s="57">
        <v>45691.875</v>
      </c>
      <c r="AA48" s="51">
        <f t="shared" si="3"/>
        <v>70.083333333372138</v>
      </c>
      <c r="AB48" s="51">
        <f t="shared" si="22"/>
        <v>24.083333333430346</v>
      </c>
      <c r="AC48" s="51">
        <f t="shared" si="23"/>
        <v>0.8333333334303461</v>
      </c>
      <c r="AD48" s="51">
        <v>0</v>
      </c>
      <c r="AE48" s="51">
        <v>3.92</v>
      </c>
      <c r="AF48" s="51">
        <v>7.08</v>
      </c>
      <c r="AG48" s="51">
        <v>0</v>
      </c>
      <c r="AH48" s="51">
        <v>0</v>
      </c>
      <c r="AI48" s="51">
        <f t="shared" si="14"/>
        <v>11</v>
      </c>
      <c r="AJ48" s="78">
        <f t="shared" si="15"/>
        <v>11</v>
      </c>
      <c r="AK48" s="78"/>
      <c r="AL48" s="78"/>
      <c r="AM48" s="78"/>
      <c r="AN48" s="78"/>
      <c r="AO48" s="45">
        <v>8696.09</v>
      </c>
      <c r="AP48" s="45">
        <v>8695.0810000000001</v>
      </c>
      <c r="AQ48" s="57">
        <f t="shared" si="21"/>
        <v>45689.649305555555</v>
      </c>
      <c r="AR48" s="57">
        <v>45689.659722222219</v>
      </c>
      <c r="AS48" s="57">
        <f t="shared" si="9"/>
        <v>45691.805555555555</v>
      </c>
      <c r="AT48" s="57">
        <v>45691.861111111109</v>
      </c>
      <c r="AU48" s="57">
        <f t="shared" si="10"/>
        <v>45691.861111111109</v>
      </c>
      <c r="AV48" s="57">
        <v>45691.871527777781</v>
      </c>
      <c r="AW48" s="46">
        <v>4561</v>
      </c>
      <c r="AX48" s="46">
        <v>6602</v>
      </c>
      <c r="AY48" s="30">
        <v>30.91</v>
      </c>
      <c r="AZ48" s="30">
        <v>15.22</v>
      </c>
      <c r="BA48" s="30">
        <v>4.05</v>
      </c>
      <c r="BB48" s="30">
        <v>4.97</v>
      </c>
      <c r="BC48" s="30">
        <v>5.8622316584100025</v>
      </c>
      <c r="BD48" s="30">
        <v>41.89</v>
      </c>
      <c r="BE48" s="30">
        <v>37.92</v>
      </c>
      <c r="BF48" s="30">
        <v>0.26</v>
      </c>
      <c r="BG48" s="30">
        <v>0.4</v>
      </c>
      <c r="BH48" s="30">
        <v>0.37744751120547299</v>
      </c>
      <c r="BI48" s="30">
        <v>57.54</v>
      </c>
      <c r="BJ48" s="30">
        <v>4</v>
      </c>
      <c r="BK48" s="30">
        <v>0.93</v>
      </c>
      <c r="BL48" s="30">
        <v>1.17</v>
      </c>
      <c r="BM48" s="30">
        <v>17.02</v>
      </c>
      <c r="BN48" s="34">
        <v>59</v>
      </c>
      <c r="BO48" s="30" t="s">
        <v>97</v>
      </c>
      <c r="BP48" s="30" t="s">
        <v>100</v>
      </c>
      <c r="BQ48" s="34">
        <v>1270</v>
      </c>
      <c r="BR48" s="30">
        <v>39.770000000000003</v>
      </c>
      <c r="BS48" s="30">
        <v>25.04</v>
      </c>
      <c r="BT48" s="30">
        <v>17.12</v>
      </c>
      <c r="BU48" s="30">
        <v>8.16</v>
      </c>
      <c r="BV48" s="30">
        <v>2.4</v>
      </c>
      <c r="BW48" s="30">
        <v>0.98</v>
      </c>
      <c r="BX48" s="30">
        <v>0.39</v>
      </c>
      <c r="BY48" s="30">
        <v>0.87</v>
      </c>
      <c r="BZ48" s="30">
        <v>4.5599999999999996</v>
      </c>
      <c r="CA48" s="30">
        <v>0.54</v>
      </c>
      <c r="CB48" s="30">
        <v>0.18</v>
      </c>
      <c r="CC48" s="99">
        <v>5.3999999999999999E-2</v>
      </c>
      <c r="CD48" s="30">
        <v>99</v>
      </c>
      <c r="CE48" s="30">
        <v>98</v>
      </c>
      <c r="CF48" s="30">
        <v>78</v>
      </c>
      <c r="CG48" s="30">
        <v>21</v>
      </c>
      <c r="CH48" s="30"/>
      <c r="CI48" s="46">
        <v>4614</v>
      </c>
      <c r="CJ48" s="30"/>
      <c r="CK48" s="30">
        <v>30.43</v>
      </c>
      <c r="CL48" s="30"/>
      <c r="CM48" s="30">
        <v>3.78</v>
      </c>
      <c r="CN48" s="30"/>
      <c r="CO48" s="30"/>
      <c r="CP48" s="30"/>
      <c r="CQ48" s="30">
        <v>0.23</v>
      </c>
      <c r="CR48" s="46">
        <v>4482</v>
      </c>
      <c r="CS48" s="30">
        <v>32.92</v>
      </c>
      <c r="CT48" s="30">
        <v>3.72</v>
      </c>
      <c r="CU48" s="30">
        <v>0.26</v>
      </c>
      <c r="CV48" s="30">
        <v>0.39</v>
      </c>
      <c r="CW48" s="58">
        <f t="shared" si="11"/>
        <v>664.59217833902107</v>
      </c>
      <c r="CX48" s="59">
        <f>AP48/(AB48-AI48)</f>
        <v>664.59217833902107</v>
      </c>
      <c r="CY48" s="79">
        <v>500</v>
      </c>
      <c r="CZ48" s="57">
        <f>IF(AND(DATE(YEAR(T48),MONTH(T48),DAY(T48))&gt;=(S48-3),DATE(YEAR(T48),MONTH(T48),DAY(T48))&lt;=(S48+3)),T48,V48)</f>
        <v>45689.649305555555</v>
      </c>
      <c r="DA48" s="59">
        <f>CZ48-U48</f>
        <v>0</v>
      </c>
      <c r="DB48" s="51">
        <f>(((AR48-AQ48)*24)+DD48+AB48+((AV48-AU48)*24))/24</f>
        <v>2.2013888888977817</v>
      </c>
      <c r="DC48" s="51">
        <f>(AT48-AS48)*24</f>
        <v>1.3333333333139308</v>
      </c>
      <c r="DD48" s="51">
        <f>(W48-AR48)*24</f>
        <v>28.250000000058208</v>
      </c>
      <c r="DE48" s="51">
        <f>AA48</f>
        <v>70.083333333372138</v>
      </c>
      <c r="DF48" s="51">
        <f t="shared" si="20"/>
        <v>28.250000000058208</v>
      </c>
      <c r="DG48" s="51">
        <f>AB48</f>
        <v>24.083333333430346</v>
      </c>
      <c r="DH48" s="51">
        <f t="shared" si="17"/>
        <v>1.3333333333139308</v>
      </c>
    </row>
    <row r="49" spans="1:112" s="42" customFormat="1" x14ac:dyDescent="0.2">
      <c r="A49" s="40">
        <v>4497</v>
      </c>
      <c r="B49" s="29">
        <f t="shared" si="18"/>
        <v>45689</v>
      </c>
      <c r="C49" s="41" t="str">
        <f t="shared" si="19"/>
        <v>PRT 2025 1 #4497</v>
      </c>
      <c r="D49" s="41" t="str">
        <f t="shared" si="16"/>
        <v>PRATU TBC LRC #6</v>
      </c>
      <c r="E49" s="39">
        <v>4497</v>
      </c>
      <c r="F49" s="38" t="s">
        <v>290</v>
      </c>
      <c r="G49" s="38" t="str">
        <f>INDEX([1]List!$D$2:$D$55,MATCH(F49,[1]List!$B$2:$B$55,0))</f>
        <v>CIF</v>
      </c>
      <c r="H49" s="38" t="s">
        <v>325</v>
      </c>
      <c r="I49" s="38" t="s">
        <v>176</v>
      </c>
      <c r="J49" s="39">
        <f>IF(F49="","",IF(F49="TIE LRC",COUNTIF($F$2:$F49,"TIE")+COUNTIF($F$2:$F49,"TME")+COUNTIF($F$2:$F49,"TIE LRC")+COUNTIF($F$2:$F49,"TIE MRC"),IF(F49="TIE MRC",COUNTIF($F$2:$F49,"TIE")+COUNTIF($F$2:$F49,"TME")+COUNTIF($F$2:$F49,"TIE LRC")+COUNTIF($F$2:$F49,"TIE MRC"),IF(F49="PLNBB LRC",COUNTIF($F$2:$F49,"PLNBB")+COUNTIF($F$2:$F49,"PLNBB LRC")+COUNTIF($F$2:$F49,"PLNBB MRC"),IF(F49="PLNBB MRC",COUNTIF($F$2:$F49,"PLNBB")+COUNTIF($F$2:$F49,"PLNBB LRC")+COUNTIF($F$2:$F49,"PLNBB MRC"),IF(F49="HE MRC",COUNTIF($F$2:$F49,"HE")+COUNTIF($F$2:$F49,"HE LRC")+COUNTIF($F$2:$F49,"HE MRC"),IF(F49="HE LRC",COUNTIF($F$2:$F49,"HE")+COUNTIF($F$2:$F49,"HE LRC")+COUNTIF($F$2:$F49,"HE MRC"),COUNTIF($F$2:$F49,F49))))))))</f>
        <v>6</v>
      </c>
      <c r="K49" s="42" t="s">
        <v>195</v>
      </c>
      <c r="L49" s="42" t="s">
        <v>355</v>
      </c>
      <c r="N49" s="43" t="s">
        <v>318</v>
      </c>
      <c r="O49" s="70" t="s">
        <v>104</v>
      </c>
      <c r="P49" s="40"/>
      <c r="Q49" s="70">
        <v>45677</v>
      </c>
      <c r="R49" s="44"/>
      <c r="S49" s="70">
        <v>45720</v>
      </c>
      <c r="T49" s="57">
        <v>45687.333333333336</v>
      </c>
      <c r="U49" s="57">
        <v>45691.732638888891</v>
      </c>
      <c r="V49" s="57">
        <v>45691.732638888891</v>
      </c>
      <c r="W49" s="57">
        <v>45691.840277777781</v>
      </c>
      <c r="X49" s="57">
        <v>45693.4375</v>
      </c>
      <c r="Y49" s="57">
        <v>45693.472222222219</v>
      </c>
      <c r="Z49" s="57">
        <v>45693.506944444445</v>
      </c>
      <c r="AA49" s="51">
        <f t="shared" si="3"/>
        <v>105.58333333331393</v>
      </c>
      <c r="AB49" s="51">
        <f t="shared" si="22"/>
        <v>39.166666666511446</v>
      </c>
      <c r="AC49" s="51">
        <f t="shared" si="23"/>
        <v>0.83333333325572312</v>
      </c>
      <c r="AD49" s="51">
        <v>0</v>
      </c>
      <c r="AE49" s="51">
        <v>0</v>
      </c>
      <c r="AF49" s="51">
        <v>16.670000000000002</v>
      </c>
      <c r="AG49" s="51">
        <v>0.5</v>
      </c>
      <c r="AH49" s="51">
        <v>0</v>
      </c>
      <c r="AI49" s="51">
        <f t="shared" si="14"/>
        <v>17.170000000000002</v>
      </c>
      <c r="AJ49" s="78">
        <f t="shared" si="15"/>
        <v>17.170000000000002</v>
      </c>
      <c r="AK49" s="78"/>
      <c r="AL49" s="78"/>
      <c r="AM49" s="78"/>
      <c r="AN49" s="78"/>
      <c r="AO49" s="45">
        <v>8693.509</v>
      </c>
      <c r="AP49" s="45">
        <v>8688.02</v>
      </c>
      <c r="AQ49" s="57">
        <f t="shared" si="21"/>
        <v>45691.732638888891</v>
      </c>
      <c r="AR49" s="57">
        <v>45691.743055555555</v>
      </c>
      <c r="AS49" s="57">
        <f t="shared" si="9"/>
        <v>45693.4375</v>
      </c>
      <c r="AT49" s="57">
        <v>45693.493055555555</v>
      </c>
      <c r="AU49" s="57">
        <f t="shared" si="10"/>
        <v>45693.493055555555</v>
      </c>
      <c r="AV49" s="57">
        <v>45693.503472222219</v>
      </c>
      <c r="AW49" s="46">
        <v>4125</v>
      </c>
      <c r="AX49" s="46">
        <v>6362</v>
      </c>
      <c r="AY49" s="30">
        <v>35.15</v>
      </c>
      <c r="AZ49" s="30">
        <v>17.52</v>
      </c>
      <c r="BA49" s="30">
        <v>4.58</v>
      </c>
      <c r="BB49" s="30">
        <v>5.82</v>
      </c>
      <c r="BC49" s="30">
        <v>7.0562560620756543</v>
      </c>
      <c r="BD49" s="30">
        <v>40.92</v>
      </c>
      <c r="BE49" s="30">
        <v>35.74</v>
      </c>
      <c r="BF49" s="30">
        <v>0.25</v>
      </c>
      <c r="BG49" s="30">
        <v>0.42</v>
      </c>
      <c r="BH49" s="30">
        <v>0.3879728419010669</v>
      </c>
      <c r="BI49" s="30">
        <v>55.94</v>
      </c>
      <c r="BJ49" s="30">
        <v>3.96</v>
      </c>
      <c r="BK49" s="30">
        <v>0.89</v>
      </c>
      <c r="BL49" s="30">
        <v>1.1599999999999999</v>
      </c>
      <c r="BM49" s="30">
        <v>15.55</v>
      </c>
      <c r="BN49" s="34">
        <v>59</v>
      </c>
      <c r="BO49" s="30" t="s">
        <v>97</v>
      </c>
      <c r="BP49" s="30" t="s">
        <v>100</v>
      </c>
      <c r="BQ49" s="34">
        <v>1170</v>
      </c>
      <c r="BR49" s="30">
        <v>43.83</v>
      </c>
      <c r="BS49" s="30">
        <v>20.329999999999998</v>
      </c>
      <c r="BT49" s="30">
        <v>18.54</v>
      </c>
      <c r="BU49" s="30">
        <v>9.4</v>
      </c>
      <c r="BV49" s="30">
        <v>3.68</v>
      </c>
      <c r="BW49" s="30">
        <v>0.82</v>
      </c>
      <c r="BX49" s="30">
        <v>0.66</v>
      </c>
      <c r="BY49" s="30">
        <v>0.73</v>
      </c>
      <c r="BZ49" s="30">
        <v>1.58</v>
      </c>
      <c r="CA49" s="30">
        <v>0.33</v>
      </c>
      <c r="CB49" s="30">
        <v>0.12</v>
      </c>
      <c r="CC49" s="99">
        <v>3.5999999999999997E-2</v>
      </c>
      <c r="CD49" s="30">
        <v>99</v>
      </c>
      <c r="CE49" s="30">
        <v>98</v>
      </c>
      <c r="CF49" s="30">
        <v>78</v>
      </c>
      <c r="CG49" s="30">
        <v>22</v>
      </c>
      <c r="CH49" s="30"/>
      <c r="CI49" s="46">
        <v>4210</v>
      </c>
      <c r="CJ49" s="30"/>
      <c r="CK49" s="30">
        <v>34.67</v>
      </c>
      <c r="CL49" s="30"/>
      <c r="CM49" s="30">
        <v>4.29</v>
      </c>
      <c r="CN49" s="30"/>
      <c r="CO49" s="30"/>
      <c r="CP49" s="30"/>
      <c r="CQ49" s="30">
        <v>0.22</v>
      </c>
      <c r="CR49" s="46">
        <v>4091</v>
      </c>
      <c r="CS49" s="30">
        <v>35.299999999999997</v>
      </c>
      <c r="CT49" s="30">
        <v>4.12</v>
      </c>
      <c r="CU49" s="30">
        <v>0.24</v>
      </c>
      <c r="CV49" s="30">
        <v>0.43</v>
      </c>
      <c r="CW49" s="58">
        <f t="shared" si="11"/>
        <v>394.96984391853198</v>
      </c>
      <c r="CX49" s="59">
        <f>AP49/(AB49-AI49)</f>
        <v>394.96984391853198</v>
      </c>
      <c r="CY49" s="79">
        <v>500</v>
      </c>
      <c r="CZ49" s="57">
        <f>IF(AND(DATE(YEAR(T49),MONTH(T49),DAY(T49))&gt;=(S49-3),DATE(YEAR(T49),MONTH(T49),DAY(T49))&lt;=(S49+3)),T49,V49)</f>
        <v>45691.732638888891</v>
      </c>
      <c r="DA49" s="59">
        <f>CZ49-U49</f>
        <v>0</v>
      </c>
      <c r="DB49" s="51">
        <f>(((AR49-AQ49)*24)+DD49+AB49+((AV49-AU49)*24))/24</f>
        <v>1.749999999992724</v>
      </c>
      <c r="DC49" s="51">
        <f>(AT49-AS49)*24</f>
        <v>1.3333333333139308</v>
      </c>
      <c r="DD49" s="51">
        <f>(W49-AR49)*24</f>
        <v>2.3333333334303461</v>
      </c>
      <c r="DE49" s="51">
        <f>AA49</f>
        <v>105.58333333331393</v>
      </c>
      <c r="DF49" s="51">
        <f t="shared" si="20"/>
        <v>2.3333333334303461</v>
      </c>
      <c r="DG49" s="51">
        <f>AB49</f>
        <v>39.166666666511446</v>
      </c>
      <c r="DH49" s="51">
        <f t="shared" si="17"/>
        <v>1.3333333333139308</v>
      </c>
    </row>
    <row r="50" spans="1:112" s="42" customFormat="1" x14ac:dyDescent="0.2">
      <c r="A50" s="40">
        <v>4498</v>
      </c>
      <c r="B50" s="29">
        <f t="shared" si="18"/>
        <v>45689</v>
      </c>
      <c r="C50" s="41" t="str">
        <f t="shared" si="19"/>
        <v>PRT 2025 2 #4498</v>
      </c>
      <c r="D50" s="41" t="str">
        <f t="shared" si="16"/>
        <v>PRATU GEL MRC #2</v>
      </c>
      <c r="E50" s="39">
        <v>4498</v>
      </c>
      <c r="F50" s="38" t="s">
        <v>341</v>
      </c>
      <c r="G50" s="38" t="str">
        <f>INDEX([1]List!$D$2:$D$55,MATCH(F50,[1]List!$B$2:$B$55,0))</f>
        <v>CIF</v>
      </c>
      <c r="H50" s="38" t="s">
        <v>342</v>
      </c>
      <c r="I50" s="38" t="s">
        <v>408</v>
      </c>
      <c r="J50" s="39">
        <f>IF(F50="","",IF(F50="TIE LRC",COUNTIF($F$2:$F50,"TIE")+COUNTIF($F$2:$F50,"TME")+COUNTIF($F$2:$F50,"TIE LRC")+COUNTIF($F$2:$F50,"TIE MRC"),IF(F50="TIE MRC",COUNTIF($F$2:$F50,"TIE")+COUNTIF($F$2:$F50,"TME")+COUNTIF($F$2:$F50,"TIE LRC")+COUNTIF($F$2:$F50,"TIE MRC"),IF(F50="PLNBB LRC",COUNTIF($F$2:$F50,"PLNBB")+COUNTIF($F$2:$F50,"PLNBB LRC")+COUNTIF($F$2:$F50,"PLNBB MRC"),IF(F50="PLNBB MRC",COUNTIF($F$2:$F50,"PLNBB")+COUNTIF($F$2:$F50,"PLNBB LRC")+COUNTIF($F$2:$F50,"PLNBB MRC"),IF(F50="HE MRC",COUNTIF($F$2:$F50,"HE")+COUNTIF($F$2:$F50,"HE LRC")+COUNTIF($F$2:$F50,"HE MRC"),IF(F50="HE LRC",COUNTIF($F$2:$F50,"HE")+COUNTIF($F$2:$F50,"HE LRC")+COUNTIF($F$2:$F50,"HE MRC"),COUNTIF($F$2:$F50,F50))))))))</f>
        <v>2</v>
      </c>
      <c r="K50" s="42" t="s">
        <v>490</v>
      </c>
      <c r="L50" s="42" t="s">
        <v>491</v>
      </c>
      <c r="N50" s="43" t="s">
        <v>320</v>
      </c>
      <c r="O50" s="70" t="s">
        <v>473</v>
      </c>
      <c r="P50" s="40"/>
      <c r="Q50" s="70">
        <v>45681</v>
      </c>
      <c r="R50" s="44"/>
      <c r="S50" s="70">
        <v>45651</v>
      </c>
      <c r="T50" s="57">
        <v>45690.003472222219</v>
      </c>
      <c r="U50" s="57">
        <v>45692.479166666664</v>
      </c>
      <c r="V50" s="57">
        <v>45692.479166666664</v>
      </c>
      <c r="W50" s="57">
        <v>45693.541666666664</v>
      </c>
      <c r="X50" s="57">
        <v>45695.802083333336</v>
      </c>
      <c r="Y50" s="57">
        <v>45695.861111111109</v>
      </c>
      <c r="Z50" s="57">
        <v>45695.895833333336</v>
      </c>
      <c r="AA50" s="51">
        <f t="shared" si="3"/>
        <v>59.416666666686069</v>
      </c>
      <c r="AB50" s="51">
        <f t="shared" si="22"/>
        <v>55.666666666686069</v>
      </c>
      <c r="AC50" s="51">
        <f t="shared" si="23"/>
        <v>1.4166666665696539</v>
      </c>
      <c r="AD50" s="51">
        <v>0</v>
      </c>
      <c r="AE50" s="51">
        <v>9.67</v>
      </c>
      <c r="AF50" s="51">
        <v>14.67</v>
      </c>
      <c r="AG50" s="51">
        <v>1.92</v>
      </c>
      <c r="AH50" s="51">
        <v>3.08</v>
      </c>
      <c r="AI50" s="51">
        <f t="shared" si="14"/>
        <v>29.339999999999996</v>
      </c>
      <c r="AJ50" s="78">
        <f t="shared" si="15"/>
        <v>29.339999999999996</v>
      </c>
      <c r="AK50" s="78"/>
      <c r="AL50" s="78"/>
      <c r="AM50" s="78"/>
      <c r="AN50" s="78"/>
      <c r="AO50" s="45">
        <v>10502.281000000001</v>
      </c>
      <c r="AP50" s="45">
        <v>10491.745000000001</v>
      </c>
      <c r="AQ50" s="57">
        <f t="shared" si="21"/>
        <v>45692.479166666664</v>
      </c>
      <c r="AR50" s="57">
        <v>45692.489583333336</v>
      </c>
      <c r="AS50" s="57">
        <f t="shared" si="9"/>
        <v>45695.802083333336</v>
      </c>
      <c r="AT50" s="57">
        <v>45695.881944444445</v>
      </c>
      <c r="AU50" s="57">
        <f t="shared" si="10"/>
        <v>45695.881944444445</v>
      </c>
      <c r="AV50" s="57">
        <v>45695.892361111109</v>
      </c>
      <c r="AW50" s="46">
        <v>4452</v>
      </c>
      <c r="AX50" s="46">
        <v>6545</v>
      </c>
      <c r="AY50" s="30">
        <v>31.97</v>
      </c>
      <c r="AZ50" s="30">
        <v>13.99</v>
      </c>
      <c r="BA50" s="30">
        <v>5.54</v>
      </c>
      <c r="BB50" s="30">
        <v>7.01</v>
      </c>
      <c r="BC50" s="30">
        <v>8.150215091268457</v>
      </c>
      <c r="BD50" s="30">
        <v>40.590000000000003</v>
      </c>
      <c r="BE50" s="30">
        <v>38.409999999999997</v>
      </c>
      <c r="BF50" s="30">
        <v>0.24</v>
      </c>
      <c r="BG50" s="30">
        <v>0.38</v>
      </c>
      <c r="BH50" s="30">
        <v>0.34879665155214507</v>
      </c>
      <c r="BI50" s="30">
        <v>57.55</v>
      </c>
      <c r="BJ50" s="30">
        <v>4.1399999999999997</v>
      </c>
      <c r="BK50" s="30">
        <v>0.92</v>
      </c>
      <c r="BL50" s="30">
        <v>1.1599999999999999</v>
      </c>
      <c r="BM50" s="30">
        <v>16.09</v>
      </c>
      <c r="BN50" s="34">
        <v>60</v>
      </c>
      <c r="BO50" s="30" t="s">
        <v>97</v>
      </c>
      <c r="BP50" s="30" t="s">
        <v>100</v>
      </c>
      <c r="BQ50" s="34">
        <v>1170</v>
      </c>
      <c r="BR50" s="30">
        <v>41.42</v>
      </c>
      <c r="BS50" s="30">
        <v>19.100000000000001</v>
      </c>
      <c r="BT50" s="30">
        <v>20.45</v>
      </c>
      <c r="BU50" s="30">
        <v>7.64</v>
      </c>
      <c r="BV50" s="30">
        <v>4.42</v>
      </c>
      <c r="BW50" s="30">
        <v>0.77</v>
      </c>
      <c r="BX50" s="30">
        <v>0.57999999999999996</v>
      </c>
      <c r="BY50" s="30">
        <v>0.76</v>
      </c>
      <c r="BZ50" s="30">
        <v>3.69</v>
      </c>
      <c r="CA50" s="30">
        <v>1.07</v>
      </c>
      <c r="CB50" s="30">
        <v>0.08</v>
      </c>
      <c r="CC50" s="99">
        <v>4.1000000000000002E-2</v>
      </c>
      <c r="CD50" s="30">
        <v>99</v>
      </c>
      <c r="CE50" s="30">
        <v>97</v>
      </c>
      <c r="CF50" s="30">
        <v>78</v>
      </c>
      <c r="CG50" s="30">
        <v>19</v>
      </c>
      <c r="CH50" s="30"/>
      <c r="CI50" s="46">
        <v>4524</v>
      </c>
      <c r="CJ50" s="30"/>
      <c r="CK50" s="30">
        <v>31.6</v>
      </c>
      <c r="CL50" s="30"/>
      <c r="CM50" s="30">
        <v>5.28</v>
      </c>
      <c r="CN50" s="30"/>
      <c r="CO50" s="30"/>
      <c r="CP50" s="30"/>
      <c r="CQ50" s="30">
        <v>0.2</v>
      </c>
      <c r="CR50" s="46">
        <v>4418</v>
      </c>
      <c r="CS50" s="30">
        <v>33.61</v>
      </c>
      <c r="CT50" s="30">
        <v>5.33</v>
      </c>
      <c r="CU50" s="30">
        <v>0.23</v>
      </c>
      <c r="CV50" s="30">
        <v>0.5</v>
      </c>
      <c r="CW50" s="58">
        <f t="shared" si="11"/>
        <v>398.52158774343889</v>
      </c>
      <c r="CX50" s="59">
        <f>AP50/(AB50-AI50)</f>
        <v>398.52158774343889</v>
      </c>
      <c r="CY50" s="79">
        <v>500</v>
      </c>
      <c r="CZ50" s="57">
        <f>IF(AND(DATE(YEAR(T50),MONTH(T50),DAY(T50))&gt;=(S50-3),DATE(YEAR(T50),MONTH(T50),DAY(T50))&lt;=(S50+3)),T50,V50)</f>
        <v>45692.479166666664</v>
      </c>
      <c r="DA50" s="59">
        <f>CZ50-U50</f>
        <v>0</v>
      </c>
      <c r="DB50" s="51">
        <f>(((AR50-AQ50)*24)+DD50+AB50+((AV50-AU50)*24))/24</f>
        <v>3.3923611111094942</v>
      </c>
      <c r="DC50" s="51">
        <f>(AT50-AS50)*24</f>
        <v>1.9166666666278616</v>
      </c>
      <c r="DD50" s="51">
        <f>(W50-AR50)*24</f>
        <v>25.249999999883585</v>
      </c>
      <c r="DE50" s="51">
        <f>AA50</f>
        <v>59.416666666686069</v>
      </c>
      <c r="DF50" s="51">
        <f t="shared" si="20"/>
        <v>25.249999999883585</v>
      </c>
      <c r="DG50" s="51">
        <f>AB50</f>
        <v>55.666666666686069</v>
      </c>
      <c r="DH50" s="51">
        <f t="shared" si="17"/>
        <v>1.9166666666278616</v>
      </c>
    </row>
    <row r="51" spans="1:112" s="42" customFormat="1" x14ac:dyDescent="0.2">
      <c r="A51" s="40">
        <v>4499</v>
      </c>
      <c r="B51" s="29">
        <f t="shared" si="18"/>
        <v>45689</v>
      </c>
      <c r="C51" s="41" t="str">
        <f t="shared" si="19"/>
        <v>PRT 2025 2 #4499</v>
      </c>
      <c r="D51" s="41" t="str">
        <f t="shared" si="16"/>
        <v>PRATU GEL MRC #3</v>
      </c>
      <c r="E51" s="39">
        <v>4499</v>
      </c>
      <c r="F51" s="38" t="s">
        <v>341</v>
      </c>
      <c r="G51" s="38" t="str">
        <f>INDEX([1]List!$D$2:$D$55,MATCH(F51,[1]List!$B$2:$B$55,0))</f>
        <v>CIF</v>
      </c>
      <c r="H51" s="38" t="s">
        <v>342</v>
      </c>
      <c r="I51" s="38" t="s">
        <v>408</v>
      </c>
      <c r="J51" s="39">
        <f>IF(F51="","",IF(F51="TIE LRC",COUNTIF($F$2:$F51,"TIE")+COUNTIF($F$2:$F51,"TME")+COUNTIF($F$2:$F51,"TIE LRC")+COUNTIF($F$2:$F51,"TIE MRC"),IF(F51="TIE MRC",COUNTIF($F$2:$F51,"TIE")+COUNTIF($F$2:$F51,"TME")+COUNTIF($F$2:$F51,"TIE LRC")+COUNTIF($F$2:$F51,"TIE MRC"),IF(F51="PLNBB LRC",COUNTIF($F$2:$F51,"PLNBB")+COUNTIF($F$2:$F51,"PLNBB LRC")+COUNTIF($F$2:$F51,"PLNBB MRC"),IF(F51="PLNBB MRC",COUNTIF($F$2:$F51,"PLNBB")+COUNTIF($F$2:$F51,"PLNBB LRC")+COUNTIF($F$2:$F51,"PLNBB MRC"),IF(F51="HE MRC",COUNTIF($F$2:$F51,"HE")+COUNTIF($F$2:$F51,"HE LRC")+COUNTIF($F$2:$F51,"HE MRC"),IF(F51="HE LRC",COUNTIF($F$2:$F51,"HE")+COUNTIF($F$2:$F51,"HE LRC")+COUNTIF($F$2:$F51,"HE MRC"),COUNTIF($F$2:$F51,F51))))))))</f>
        <v>3</v>
      </c>
      <c r="K51" s="42" t="s">
        <v>451</v>
      </c>
      <c r="L51" s="42" t="s">
        <v>452</v>
      </c>
      <c r="N51" s="43" t="s">
        <v>320</v>
      </c>
      <c r="O51" s="70" t="s">
        <v>104</v>
      </c>
      <c r="P51" s="40"/>
      <c r="Q51" s="70">
        <v>45684</v>
      </c>
      <c r="R51" s="44"/>
      <c r="S51" s="70">
        <v>45668</v>
      </c>
      <c r="T51" s="57">
        <v>45692.854166666664</v>
      </c>
      <c r="U51" s="57">
        <v>45695.940972222219</v>
      </c>
      <c r="V51" s="57">
        <v>45695.940972222219</v>
      </c>
      <c r="W51" s="57">
        <v>45695.993055555555</v>
      </c>
      <c r="X51" s="57">
        <v>45696.961805555555</v>
      </c>
      <c r="Y51" s="57">
        <v>45697.006944444445</v>
      </c>
      <c r="Z51" s="57">
        <v>45697.041666666664</v>
      </c>
      <c r="AA51" s="51">
        <f t="shared" si="3"/>
        <v>74.083333333313931</v>
      </c>
      <c r="AB51" s="51">
        <f t="shared" si="22"/>
        <v>24.333333333372138</v>
      </c>
      <c r="AC51" s="51">
        <f t="shared" si="23"/>
        <v>1.0833333333721384</v>
      </c>
      <c r="AD51" s="51">
        <v>1.75</v>
      </c>
      <c r="AE51" s="51">
        <v>4.17</v>
      </c>
      <c r="AF51" s="51">
        <v>0</v>
      </c>
      <c r="AG51" s="51">
        <v>0.5</v>
      </c>
      <c r="AH51" s="51">
        <v>0</v>
      </c>
      <c r="AI51" s="51">
        <f t="shared" si="14"/>
        <v>4.67</v>
      </c>
      <c r="AJ51" s="78">
        <f t="shared" si="15"/>
        <v>6.42</v>
      </c>
      <c r="AK51" s="78"/>
      <c r="AL51" s="78"/>
      <c r="AM51" s="78"/>
      <c r="AN51" s="78"/>
      <c r="AO51" s="45">
        <v>10000.380999999999</v>
      </c>
      <c r="AP51" s="45">
        <v>9998.98</v>
      </c>
      <c r="AQ51" s="57">
        <f t="shared" si="21"/>
        <v>45695.940972222219</v>
      </c>
      <c r="AR51" s="57">
        <v>45695.951388888891</v>
      </c>
      <c r="AS51" s="57">
        <f t="shared" si="9"/>
        <v>45696.961805555555</v>
      </c>
      <c r="AT51" s="57">
        <v>45697.027777777781</v>
      </c>
      <c r="AU51" s="57">
        <f t="shared" si="10"/>
        <v>45697.027777777781</v>
      </c>
      <c r="AV51" s="57">
        <v>45697.038194444445</v>
      </c>
      <c r="AW51" s="46">
        <v>4461</v>
      </c>
      <c r="AX51" s="46">
        <v>6549</v>
      </c>
      <c r="AY51" s="30">
        <v>31.89</v>
      </c>
      <c r="AZ51" s="30">
        <v>15.67</v>
      </c>
      <c r="BA51" s="30">
        <v>5.51</v>
      </c>
      <c r="BB51" s="30">
        <v>6.82</v>
      </c>
      <c r="BC51" s="30">
        <v>8.0872761769239894</v>
      </c>
      <c r="BD51" s="30">
        <v>40.35</v>
      </c>
      <c r="BE51" s="30">
        <v>37.159999999999997</v>
      </c>
      <c r="BF51" s="30">
        <v>0.25</v>
      </c>
      <c r="BG51" s="30">
        <v>0.4</v>
      </c>
      <c r="BH51" s="30">
        <v>0.36760346258745408</v>
      </c>
      <c r="BI51" s="30">
        <v>58.98</v>
      </c>
      <c r="BJ51" s="30">
        <v>4.0999999999999996</v>
      </c>
      <c r="BK51" s="30">
        <v>0.9</v>
      </c>
      <c r="BL51" s="30">
        <v>1.1599999999999999</v>
      </c>
      <c r="BM51" s="30">
        <v>13.22</v>
      </c>
      <c r="BN51" s="34">
        <v>61</v>
      </c>
      <c r="BO51" s="30" t="s">
        <v>97</v>
      </c>
      <c r="BP51" s="30" t="s">
        <v>100</v>
      </c>
      <c r="BQ51" s="34">
        <v>1170</v>
      </c>
      <c r="BR51" s="30">
        <v>32.49</v>
      </c>
      <c r="BS51" s="30">
        <v>16.48</v>
      </c>
      <c r="BT51" s="30">
        <v>24.76</v>
      </c>
      <c r="BU51" s="30">
        <v>14.97</v>
      </c>
      <c r="BV51" s="30">
        <v>6.58</v>
      </c>
      <c r="BW51" s="30">
        <v>0.51</v>
      </c>
      <c r="BX51" s="30">
        <v>0.38</v>
      </c>
      <c r="BY51" s="30">
        <v>0.82</v>
      </c>
      <c r="BZ51" s="30">
        <v>2.06</v>
      </c>
      <c r="CA51" s="30">
        <v>0.84</v>
      </c>
      <c r="CB51" s="30">
        <v>0.12</v>
      </c>
      <c r="CC51" s="99">
        <v>3.4000000000000002E-2</v>
      </c>
      <c r="CD51" s="30">
        <v>98</v>
      </c>
      <c r="CE51" s="30">
        <v>97</v>
      </c>
      <c r="CF51" s="30">
        <v>78</v>
      </c>
      <c r="CG51" s="30">
        <v>19</v>
      </c>
      <c r="CH51" s="30"/>
      <c r="CI51" s="46">
        <v>4522</v>
      </c>
      <c r="CJ51" s="30"/>
      <c r="CK51" s="30">
        <v>30.8</v>
      </c>
      <c r="CL51" s="30"/>
      <c r="CM51" s="30">
        <v>5.13</v>
      </c>
      <c r="CN51" s="30"/>
      <c r="CO51" s="30"/>
      <c r="CP51" s="30"/>
      <c r="CQ51" s="30">
        <v>0.2</v>
      </c>
      <c r="CR51" s="46">
        <v>4406</v>
      </c>
      <c r="CS51" s="30">
        <v>33.200000000000003</v>
      </c>
      <c r="CT51" s="30">
        <v>5.28</v>
      </c>
      <c r="CU51" s="30">
        <v>0.24</v>
      </c>
      <c r="CV51" s="30">
        <v>0.76</v>
      </c>
      <c r="CW51" s="58">
        <f t="shared" si="11"/>
        <v>508.50889981252419</v>
      </c>
      <c r="CX51" s="59">
        <f>AP51/(AB51-AI51)</f>
        <v>508.50889981252419</v>
      </c>
      <c r="CY51" s="79">
        <v>500</v>
      </c>
      <c r="CZ51" s="57">
        <f>IF(AND(DATE(YEAR(T51),MONTH(T51),DAY(T51))&gt;=(S51-3),DATE(YEAR(T51),MONTH(T51),DAY(T51))&lt;=(S51+3)),T51,V51)</f>
        <v>45695.940972222219</v>
      </c>
      <c r="DA51" s="59">
        <f>CZ51-U51</f>
        <v>0</v>
      </c>
      <c r="DB51" s="51">
        <f>(((AR51-AQ51)*24)+DD51+AB51+((AV51-AU51)*24))/24</f>
        <v>1.0763888888905058</v>
      </c>
      <c r="DC51" s="51">
        <f>(AT51-AS51)*24</f>
        <v>1.5833333334303461</v>
      </c>
      <c r="DD51" s="51">
        <f>(W51-AR51)*24</f>
        <v>0.99999999994179234</v>
      </c>
      <c r="DE51" s="51">
        <f>AA51</f>
        <v>74.083333333313931</v>
      </c>
      <c r="DF51" s="51">
        <f t="shared" si="20"/>
        <v>0.99999999994179234</v>
      </c>
      <c r="DG51" s="51">
        <f>AB51</f>
        <v>24.333333333372138</v>
      </c>
      <c r="DH51" s="51">
        <f t="shared" si="17"/>
        <v>1.5833333334303461</v>
      </c>
    </row>
    <row r="52" spans="1:112" s="42" customFormat="1" x14ac:dyDescent="0.2">
      <c r="A52" s="40">
        <v>4500</v>
      </c>
      <c r="B52" s="29">
        <f t="shared" si="18"/>
        <v>45689</v>
      </c>
      <c r="C52" s="41" t="str">
        <f t="shared" si="19"/>
        <v>PRT 2025 2 #4500</v>
      </c>
      <c r="D52" s="41" t="str">
        <f t="shared" si="16"/>
        <v>PRATU GEL MRC #4</v>
      </c>
      <c r="E52" s="39">
        <v>4500</v>
      </c>
      <c r="F52" s="38" t="s">
        <v>341</v>
      </c>
      <c r="G52" s="38" t="str">
        <f>INDEX([1]List!$D$2:$D$55,MATCH(F52,[1]List!$B$2:$B$55,0))</f>
        <v>CIF</v>
      </c>
      <c r="H52" s="38" t="s">
        <v>342</v>
      </c>
      <c r="I52" s="38" t="s">
        <v>408</v>
      </c>
      <c r="J52" s="39">
        <f>IF(F52="","",IF(F52="TIE LRC",COUNTIF($F$2:$F52,"TIE")+COUNTIF($F$2:$F52,"TME")+COUNTIF($F$2:$F52,"TIE LRC")+COUNTIF($F$2:$F52,"TIE MRC"),IF(F52="TIE MRC",COUNTIF($F$2:$F52,"TIE")+COUNTIF($F$2:$F52,"TME")+COUNTIF($F$2:$F52,"TIE LRC")+COUNTIF($F$2:$F52,"TIE MRC"),IF(F52="PLNBB LRC",COUNTIF($F$2:$F52,"PLNBB")+COUNTIF($F$2:$F52,"PLNBB LRC")+COUNTIF($F$2:$F52,"PLNBB MRC"),IF(F52="PLNBB MRC",COUNTIF($F$2:$F52,"PLNBB")+COUNTIF($F$2:$F52,"PLNBB LRC")+COUNTIF($F$2:$F52,"PLNBB MRC"),IF(F52="HE MRC",COUNTIF($F$2:$F52,"HE")+COUNTIF($F$2:$F52,"HE LRC")+COUNTIF($F$2:$F52,"HE MRC"),IF(F52="HE LRC",COUNTIF($F$2:$F52,"HE")+COUNTIF($F$2:$F52,"HE LRC")+COUNTIF($F$2:$F52,"HE MRC"),COUNTIF($F$2:$F52,F52))))))))</f>
        <v>4</v>
      </c>
      <c r="K52" s="42" t="s">
        <v>261</v>
      </c>
      <c r="L52" s="42" t="s">
        <v>457</v>
      </c>
      <c r="N52" s="43" t="s">
        <v>320</v>
      </c>
      <c r="O52" s="70" t="s">
        <v>104</v>
      </c>
      <c r="P52" s="40"/>
      <c r="Q52" s="70">
        <v>45684</v>
      </c>
      <c r="R52" s="44"/>
      <c r="S52" s="70">
        <v>45672</v>
      </c>
      <c r="T52" s="57">
        <v>45693.0625</v>
      </c>
      <c r="U52" s="57">
        <v>45697.083333333336</v>
      </c>
      <c r="V52" s="57">
        <v>45697.083333333336</v>
      </c>
      <c r="W52" s="57">
        <v>45697.097222222219</v>
      </c>
      <c r="X52" s="57">
        <v>45697.930555555555</v>
      </c>
      <c r="Y52" s="57">
        <v>45697.986111111109</v>
      </c>
      <c r="Z52" s="57">
        <v>45698.020833333336</v>
      </c>
      <c r="AA52" s="51">
        <f t="shared" si="3"/>
        <v>96.500000000058208</v>
      </c>
      <c r="AB52" s="51">
        <f t="shared" si="22"/>
        <v>21.333333333372138</v>
      </c>
      <c r="AC52" s="51">
        <f t="shared" si="23"/>
        <v>1.3333333333139308</v>
      </c>
      <c r="AD52" s="51">
        <v>0.75</v>
      </c>
      <c r="AE52" s="51">
        <v>4.33</v>
      </c>
      <c r="AF52" s="51">
        <v>0</v>
      </c>
      <c r="AG52" s="51">
        <v>0.5</v>
      </c>
      <c r="AH52" s="51">
        <v>0</v>
      </c>
      <c r="AI52" s="51">
        <f t="shared" si="14"/>
        <v>4.83</v>
      </c>
      <c r="AJ52" s="78">
        <f t="shared" si="15"/>
        <v>5.58</v>
      </c>
      <c r="AK52" s="78"/>
      <c r="AL52" s="78"/>
      <c r="AM52" s="78"/>
      <c r="AN52" s="78"/>
      <c r="AO52" s="45">
        <v>10005.064</v>
      </c>
      <c r="AP52" s="45">
        <v>10003.221</v>
      </c>
      <c r="AQ52" s="57">
        <f t="shared" si="21"/>
        <v>45697.083333333336</v>
      </c>
      <c r="AR52" s="57">
        <v>45697.09375</v>
      </c>
      <c r="AS52" s="57">
        <f t="shared" si="9"/>
        <v>45697.930555555555</v>
      </c>
      <c r="AT52" s="57">
        <v>45698.006944444445</v>
      </c>
      <c r="AU52" s="57">
        <f t="shared" si="10"/>
        <v>45698.006944444445</v>
      </c>
      <c r="AV52" s="57">
        <v>45698.017361111109</v>
      </c>
      <c r="AW52" s="46">
        <v>4462</v>
      </c>
      <c r="AX52" s="46">
        <v>6556</v>
      </c>
      <c r="AY52" s="30">
        <v>31.94</v>
      </c>
      <c r="AZ52" s="30">
        <v>15.07</v>
      </c>
      <c r="BA52" s="30">
        <v>5.54</v>
      </c>
      <c r="BB52" s="30">
        <v>6.91</v>
      </c>
      <c r="BC52" s="30">
        <v>8.1361120923113148</v>
      </c>
      <c r="BD52" s="30">
        <v>40.409999999999997</v>
      </c>
      <c r="BE52" s="30">
        <v>37.61</v>
      </c>
      <c r="BF52" s="30">
        <v>0.26</v>
      </c>
      <c r="BG52" s="30">
        <v>0.41</v>
      </c>
      <c r="BH52" s="30">
        <v>0.37678087837042268</v>
      </c>
      <c r="BI52" s="30">
        <v>57.12</v>
      </c>
      <c r="BJ52" s="30">
        <v>4.2</v>
      </c>
      <c r="BK52" s="30">
        <v>0.88</v>
      </c>
      <c r="BL52" s="30">
        <v>1.1299999999999999</v>
      </c>
      <c r="BM52" s="30">
        <v>15.5</v>
      </c>
      <c r="BN52" s="34">
        <v>60</v>
      </c>
      <c r="BO52" s="30" t="s">
        <v>97</v>
      </c>
      <c r="BP52" s="30" t="s">
        <v>100</v>
      </c>
      <c r="BQ52" s="34">
        <v>1220</v>
      </c>
      <c r="BR52" s="30">
        <v>36.590000000000003</v>
      </c>
      <c r="BS52" s="30">
        <v>19.899999999999999</v>
      </c>
      <c r="BT52" s="30">
        <v>25.2</v>
      </c>
      <c r="BU52" s="30">
        <v>6.97</v>
      </c>
      <c r="BV52" s="30">
        <v>6.73</v>
      </c>
      <c r="BW52" s="30">
        <v>0.55000000000000004</v>
      </c>
      <c r="BX52" s="30">
        <v>0.36</v>
      </c>
      <c r="BY52" s="30">
        <v>0.86</v>
      </c>
      <c r="BZ52" s="30">
        <v>1.72</v>
      </c>
      <c r="CA52" s="30">
        <v>1</v>
      </c>
      <c r="CB52" s="30">
        <v>0.14000000000000001</v>
      </c>
      <c r="CC52" s="99">
        <v>0.04</v>
      </c>
      <c r="CD52" s="30">
        <v>99</v>
      </c>
      <c r="CE52" s="30">
        <v>98</v>
      </c>
      <c r="CF52" s="30">
        <v>78</v>
      </c>
      <c r="CG52" s="30">
        <v>20</v>
      </c>
      <c r="CH52" s="30"/>
      <c r="CI52" s="46">
        <v>4521</v>
      </c>
      <c r="CJ52" s="30"/>
      <c r="CK52" s="30">
        <v>29.54</v>
      </c>
      <c r="CL52" s="30"/>
      <c r="CM52" s="30">
        <v>5.23</v>
      </c>
      <c r="CN52" s="30"/>
      <c r="CO52" s="30"/>
      <c r="CP52" s="30"/>
      <c r="CQ52" s="30">
        <v>0.22</v>
      </c>
      <c r="CR52" s="46">
        <v>4411</v>
      </c>
      <c r="CS52" s="30">
        <v>33.29</v>
      </c>
      <c r="CT52" s="30">
        <v>5.36</v>
      </c>
      <c r="CU52" s="30">
        <v>0.27</v>
      </c>
      <c r="CV52" s="30">
        <v>0.51</v>
      </c>
      <c r="CW52" s="58">
        <f t="shared" si="11"/>
        <v>606.13336699514105</v>
      </c>
      <c r="CX52" s="59">
        <f>AP52/(AB52-AI52)</f>
        <v>606.13336699514105</v>
      </c>
      <c r="CY52" s="79">
        <v>500</v>
      </c>
      <c r="CZ52" s="57">
        <f>IF(AND(DATE(YEAR(T52),MONTH(T52),DAY(T52))&gt;=(S52-3),DATE(YEAR(T52),MONTH(T52),DAY(T52))&lt;=(S52+3)),T52,V52)</f>
        <v>45697.083333333336</v>
      </c>
      <c r="DA52" s="59">
        <f>CZ52-U52</f>
        <v>0</v>
      </c>
      <c r="DB52" s="51">
        <f>(((AR52-AQ52)*24)+DD52+AB52+((AV52-AU52)*24))/24</f>
        <v>0.91319444443797693</v>
      </c>
      <c r="DC52" s="51">
        <f>(AT52-AS52)*24</f>
        <v>1.8333333333721384</v>
      </c>
      <c r="DD52" s="51">
        <f>(W52-AR52)*24</f>
        <v>8.3333333255723119E-2</v>
      </c>
      <c r="DE52" s="51">
        <f>AA52</f>
        <v>96.500000000058208</v>
      </c>
      <c r="DF52" s="51">
        <f t="shared" si="20"/>
        <v>8.3333333255723119E-2</v>
      </c>
      <c r="DG52" s="51">
        <f>AB52</f>
        <v>21.333333333372138</v>
      </c>
      <c r="DH52" s="51">
        <f t="shared" si="17"/>
        <v>1.8333333333721384</v>
      </c>
    </row>
    <row r="53" spans="1:112" s="42" customFormat="1" x14ac:dyDescent="0.2">
      <c r="A53" s="40">
        <v>4501</v>
      </c>
      <c r="B53" s="29">
        <f t="shared" si="18"/>
        <v>45689</v>
      </c>
      <c r="C53" s="41" t="str">
        <f t="shared" si="19"/>
        <v>PRT 2025 2 #4501</v>
      </c>
      <c r="D53" s="41" t="str">
        <f t="shared" si="16"/>
        <v>PRATU SPE #2</v>
      </c>
      <c r="E53" s="39">
        <v>4501</v>
      </c>
      <c r="F53" s="38" t="s">
        <v>326</v>
      </c>
      <c r="G53" s="38" t="str">
        <f>INDEX([1]List!$D$2:$D$55,MATCH(F53,[1]List!$B$2:$B$55,0))</f>
        <v>CIF</v>
      </c>
      <c r="H53" s="38" t="s">
        <v>365</v>
      </c>
      <c r="I53" s="38" t="s">
        <v>492</v>
      </c>
      <c r="J53" s="39">
        <f>IF(F53="","",IF(F53="TIE LRC",COUNTIF($F$2:$F53,"TIE")+COUNTIF($F$2:$F53,"TME")+COUNTIF($F$2:$F53,"TIE LRC")+COUNTIF($F$2:$F53,"TIE MRC"),IF(F53="TIE MRC",COUNTIF($F$2:$F53,"TIE")+COUNTIF($F$2:$F53,"TME")+COUNTIF($F$2:$F53,"TIE LRC")+COUNTIF($F$2:$F53,"TIE MRC"),IF(F53="PLNBB LRC",COUNTIF($F$2:$F53,"PLNBB")+COUNTIF($F$2:$F53,"PLNBB LRC")+COUNTIF($F$2:$F53,"PLNBB MRC"),IF(F53="PLNBB MRC",COUNTIF($F$2:$F53,"PLNBB")+COUNTIF($F$2:$F53,"PLNBB LRC")+COUNTIF($F$2:$F53,"PLNBB MRC"),IF(F53="HE MRC",COUNTIF($F$2:$F53,"HE")+COUNTIF($F$2:$F53,"HE LRC")+COUNTIF($F$2:$F53,"HE MRC"),IF(F53="HE LRC",COUNTIF($F$2:$F53,"HE")+COUNTIF($F$2:$F53,"HE LRC")+COUNTIF($F$2:$F53,"HE MRC"),COUNTIF($F$2:$F53,F53))))))))</f>
        <v>2</v>
      </c>
      <c r="K53" s="42" t="s">
        <v>418</v>
      </c>
      <c r="L53" s="42" t="s">
        <v>419</v>
      </c>
      <c r="N53" s="43" t="s">
        <v>318</v>
      </c>
      <c r="O53" s="70" t="s">
        <v>473</v>
      </c>
      <c r="P53" s="40"/>
      <c r="Q53" s="70">
        <v>45683</v>
      </c>
      <c r="R53" s="44"/>
      <c r="S53" s="70">
        <v>45673</v>
      </c>
      <c r="T53" s="57">
        <v>45693.3125</v>
      </c>
      <c r="U53" s="57">
        <v>45697.975694444445</v>
      </c>
      <c r="V53" s="57">
        <v>45697.975694444445</v>
      </c>
      <c r="W53" s="57">
        <v>45698.013888888891</v>
      </c>
      <c r="X53" s="57">
        <v>45698.413194444445</v>
      </c>
      <c r="Y53" s="57">
        <v>45698.440972222219</v>
      </c>
      <c r="Z53" s="57">
        <v>45698.475694444445</v>
      </c>
      <c r="AA53" s="51">
        <f t="shared" si="3"/>
        <v>111.91666666668607</v>
      </c>
      <c r="AB53" s="51">
        <f t="shared" si="22"/>
        <v>10.249999999883585</v>
      </c>
      <c r="AC53" s="51">
        <f t="shared" si="23"/>
        <v>0.6666666665696539</v>
      </c>
      <c r="AD53" s="51">
        <v>0.33</v>
      </c>
      <c r="AE53" s="51">
        <v>1.17</v>
      </c>
      <c r="AF53" s="51">
        <v>0</v>
      </c>
      <c r="AG53" s="51">
        <v>0</v>
      </c>
      <c r="AH53" s="51">
        <v>0</v>
      </c>
      <c r="AI53" s="51">
        <f t="shared" si="14"/>
        <v>1.17</v>
      </c>
      <c r="AJ53" s="78">
        <f t="shared" si="15"/>
        <v>1.5</v>
      </c>
      <c r="AK53" s="78"/>
      <c r="AL53" s="78"/>
      <c r="AM53" s="78"/>
      <c r="AN53" s="78"/>
      <c r="AO53" s="45">
        <v>8545.3510000000006</v>
      </c>
      <c r="AP53" s="45">
        <v>8544.1380000000008</v>
      </c>
      <c r="AQ53" s="57">
        <f t="shared" si="21"/>
        <v>45697.975694444445</v>
      </c>
      <c r="AR53" s="57">
        <v>45697.986111111109</v>
      </c>
      <c r="AS53" s="57">
        <f t="shared" si="9"/>
        <v>45698.413194444445</v>
      </c>
      <c r="AT53" s="57">
        <v>45698.461805555555</v>
      </c>
      <c r="AU53" s="57">
        <f t="shared" si="10"/>
        <v>45698.461805555555</v>
      </c>
      <c r="AV53" s="57">
        <v>45698.472222222219</v>
      </c>
      <c r="AW53" s="46">
        <v>4130</v>
      </c>
      <c r="AX53" s="46">
        <v>6349</v>
      </c>
      <c r="AY53" s="30">
        <v>34.950000000000003</v>
      </c>
      <c r="AZ53" s="30">
        <v>16.91</v>
      </c>
      <c r="BA53" s="30">
        <v>4.96</v>
      </c>
      <c r="BB53" s="30">
        <v>6.34</v>
      </c>
      <c r="BC53" s="30">
        <v>7.6302804188229629</v>
      </c>
      <c r="BD53" s="30">
        <v>42.96</v>
      </c>
      <c r="BE53" s="30">
        <v>33.79</v>
      </c>
      <c r="BF53" s="30">
        <v>0.23</v>
      </c>
      <c r="BG53" s="30">
        <v>0.39</v>
      </c>
      <c r="BH53" s="30">
        <v>0.36105427849320015</v>
      </c>
      <c r="BI53" s="30">
        <v>55.56</v>
      </c>
      <c r="BJ53" s="30">
        <v>4.17</v>
      </c>
      <c r="BK53" s="30">
        <v>0.75</v>
      </c>
      <c r="BL53" s="30">
        <v>0.98</v>
      </c>
      <c r="BM53" s="30">
        <v>15.97</v>
      </c>
      <c r="BN53" s="34">
        <v>61</v>
      </c>
      <c r="BO53" s="30" t="s">
        <v>97</v>
      </c>
      <c r="BP53" s="30" t="s">
        <v>100</v>
      </c>
      <c r="BQ53" s="34">
        <v>1170</v>
      </c>
      <c r="BR53" s="30">
        <v>33.21</v>
      </c>
      <c r="BS53" s="30">
        <v>19.62</v>
      </c>
      <c r="BT53" s="30">
        <v>26.56</v>
      </c>
      <c r="BU53" s="30">
        <v>10.88</v>
      </c>
      <c r="BV53" s="30">
        <v>3.96</v>
      </c>
      <c r="BW53" s="30">
        <v>0.49</v>
      </c>
      <c r="BX53" s="30">
        <v>0.44</v>
      </c>
      <c r="BY53" s="30">
        <v>0.52</v>
      </c>
      <c r="BZ53" s="30">
        <v>3.32</v>
      </c>
      <c r="CA53" s="30">
        <v>0.86</v>
      </c>
      <c r="CB53" s="30">
        <v>0.14000000000000001</v>
      </c>
      <c r="CC53" s="99">
        <v>4.4999999999999998E-2</v>
      </c>
      <c r="CD53" s="30">
        <v>99</v>
      </c>
      <c r="CE53" s="30">
        <v>98</v>
      </c>
      <c r="CF53" s="30">
        <v>78</v>
      </c>
      <c r="CG53" s="30">
        <v>21</v>
      </c>
      <c r="CH53" s="30"/>
      <c r="CI53" s="46">
        <v>4221</v>
      </c>
      <c r="CJ53" s="30"/>
      <c r="CK53" s="30">
        <v>34.25</v>
      </c>
      <c r="CL53" s="30"/>
      <c r="CM53" s="30">
        <v>4.72</v>
      </c>
      <c r="CN53" s="30"/>
      <c r="CO53" s="30"/>
      <c r="CP53" s="30"/>
      <c r="CQ53" s="30">
        <v>0.2</v>
      </c>
      <c r="CR53" s="46">
        <v>4081</v>
      </c>
      <c r="CS53" s="30">
        <v>35.81</v>
      </c>
      <c r="CT53" s="30">
        <v>4.75</v>
      </c>
      <c r="CU53" s="30">
        <v>0.22</v>
      </c>
      <c r="CV53" s="30">
        <v>0.51</v>
      </c>
      <c r="CW53" s="58">
        <f t="shared" si="11"/>
        <v>940.98436124554473</v>
      </c>
      <c r="CX53" s="59">
        <f>AP53/(AB53-AI53)</f>
        <v>940.98436124554473</v>
      </c>
      <c r="CY53" s="79">
        <v>500</v>
      </c>
      <c r="CZ53" s="57">
        <f>IF(AND(DATE(YEAR(T53),MONTH(T53),DAY(T53))&gt;=(S53-3),DATE(YEAR(T53),MONTH(T53),DAY(T53))&lt;=(S53+3)),T53,V53)</f>
        <v>45697.975694444445</v>
      </c>
      <c r="DA53" s="59">
        <f>CZ53-U53</f>
        <v>0</v>
      </c>
      <c r="DB53" s="51">
        <f>(((AR53-AQ53)*24)+DD53+AB53+((AV53-AU53)*24))/24</f>
        <v>0.47569444443797693</v>
      </c>
      <c r="DC53" s="51">
        <f>(AT53-AS53)*24</f>
        <v>1.1666666666278616</v>
      </c>
      <c r="DD53" s="51">
        <f>(W53-AR53)*24</f>
        <v>0.66666666674427688</v>
      </c>
      <c r="DE53" s="51">
        <f>AA53</f>
        <v>111.91666666668607</v>
      </c>
      <c r="DF53" s="51">
        <f t="shared" si="20"/>
        <v>0.66666666674427688</v>
      </c>
      <c r="DG53" s="51">
        <f>AB53</f>
        <v>10.249999999883585</v>
      </c>
      <c r="DH53" s="51">
        <f t="shared" si="17"/>
        <v>1.1666666666278616</v>
      </c>
    </row>
    <row r="54" spans="1:112" s="42" customFormat="1" x14ac:dyDescent="0.2">
      <c r="A54" s="40">
        <v>4502</v>
      </c>
      <c r="B54" s="29">
        <f t="shared" si="18"/>
        <v>45689</v>
      </c>
      <c r="C54" s="41" t="str">
        <f t="shared" si="19"/>
        <v>PRT 2025 2 #4502</v>
      </c>
      <c r="D54" s="41" t="str">
        <f t="shared" si="16"/>
        <v>PRATU BGG #17</v>
      </c>
      <c r="E54" s="39">
        <v>4502</v>
      </c>
      <c r="F54" s="38" t="s">
        <v>240</v>
      </c>
      <c r="G54" s="38" t="str">
        <f>INDEX([1]List!$D$2:$D$55,MATCH(F54,[1]List!$B$2:$B$55,0))</f>
        <v>CIF</v>
      </c>
      <c r="H54" s="38" t="s">
        <v>440</v>
      </c>
      <c r="I54" s="38" t="s">
        <v>247</v>
      </c>
      <c r="J54" s="39">
        <f>IF(F54="","",IF(F54="TIE LRC",COUNTIF($F$2:$F54,"TIE")+COUNTIF($F$2:$F54,"TME")+COUNTIF($F$2:$F54,"TIE LRC")+COUNTIF($F$2:$F54,"TIE MRC"),IF(F54="TIE MRC",COUNTIF($F$2:$F54,"TIE")+COUNTIF($F$2:$F54,"TME")+COUNTIF($F$2:$F54,"TIE LRC")+COUNTIF($F$2:$F54,"TIE MRC"),IF(F54="PLNBB LRC",COUNTIF($F$2:$F54,"PLNBB")+COUNTIF($F$2:$F54,"PLNBB LRC")+COUNTIF($F$2:$F54,"PLNBB MRC"),IF(F54="PLNBB MRC",COUNTIF($F$2:$F54,"PLNBB")+COUNTIF($F$2:$F54,"PLNBB LRC")+COUNTIF($F$2:$F54,"PLNBB MRC"),IF(F54="HE MRC",COUNTIF($F$2:$F54,"HE")+COUNTIF($F$2:$F54,"HE LRC")+COUNTIF($F$2:$F54,"HE MRC"),IF(F54="HE LRC",COUNTIF($F$2:$F54,"HE")+COUNTIF($F$2:$F54,"HE LRC")+COUNTIF($F$2:$F54,"HE MRC"),COUNTIF($F$2:$F54,F54))))))))</f>
        <v>17</v>
      </c>
      <c r="K54" s="42" t="s">
        <v>203</v>
      </c>
      <c r="L54" s="42" t="s">
        <v>214</v>
      </c>
      <c r="N54" s="43" t="s">
        <v>320</v>
      </c>
      <c r="O54" s="70" t="s">
        <v>473</v>
      </c>
      <c r="P54" s="40"/>
      <c r="Q54" s="70">
        <v>45690</v>
      </c>
      <c r="R54" s="44"/>
      <c r="S54" s="70">
        <v>45737</v>
      </c>
      <c r="T54" s="57">
        <v>45695.229166666664</v>
      </c>
      <c r="U54" s="57">
        <v>45698.055555555555</v>
      </c>
      <c r="V54" s="57">
        <v>45698.055555555555</v>
      </c>
      <c r="W54" s="57">
        <v>45698.444444444445</v>
      </c>
      <c r="X54" s="57">
        <v>45698.885416666664</v>
      </c>
      <c r="Y54" s="57">
        <v>45698.9375</v>
      </c>
      <c r="Z54" s="57">
        <v>45698.972222222219</v>
      </c>
      <c r="AA54" s="51">
        <f t="shared" si="3"/>
        <v>67.833333333372138</v>
      </c>
      <c r="AB54" s="51">
        <f t="shared" si="22"/>
        <v>11.833333333313931</v>
      </c>
      <c r="AC54" s="51">
        <f t="shared" si="23"/>
        <v>1.2500000000582077</v>
      </c>
      <c r="AD54" s="51">
        <v>0.17</v>
      </c>
      <c r="AE54" s="51">
        <v>1.92</v>
      </c>
      <c r="AF54" s="51">
        <v>0</v>
      </c>
      <c r="AG54" s="51">
        <v>0</v>
      </c>
      <c r="AH54" s="51">
        <v>0</v>
      </c>
      <c r="AI54" s="51">
        <f t="shared" si="14"/>
        <v>1.92</v>
      </c>
      <c r="AJ54" s="78">
        <f t="shared" si="15"/>
        <v>2.09</v>
      </c>
      <c r="AK54" s="78"/>
      <c r="AL54" s="78"/>
      <c r="AM54" s="78"/>
      <c r="AN54" s="78"/>
      <c r="AO54" s="45">
        <v>7808.08</v>
      </c>
      <c r="AP54" s="45">
        <v>7806.6909999999998</v>
      </c>
      <c r="AQ54" s="57">
        <f t="shared" si="21"/>
        <v>45698.055555555555</v>
      </c>
      <c r="AR54" s="57">
        <v>45698.065972222219</v>
      </c>
      <c r="AS54" s="57">
        <f t="shared" si="9"/>
        <v>45698.885416666664</v>
      </c>
      <c r="AT54" s="57">
        <v>45698.958333333336</v>
      </c>
      <c r="AU54" s="57">
        <f t="shared" si="10"/>
        <v>45698.958333333336</v>
      </c>
      <c r="AV54" s="57">
        <v>45698.96875</v>
      </c>
      <c r="AW54" s="46">
        <v>4525</v>
      </c>
      <c r="AX54" s="46">
        <v>6552</v>
      </c>
      <c r="AY54" s="30">
        <v>30.94</v>
      </c>
      <c r="AZ54" s="30">
        <v>15.78</v>
      </c>
      <c r="BA54" s="30">
        <v>4.41</v>
      </c>
      <c r="BB54" s="30">
        <v>5.38</v>
      </c>
      <c r="BC54" s="30">
        <v>6.3880313464735217</v>
      </c>
      <c r="BD54" s="30">
        <v>41.68</v>
      </c>
      <c r="BE54" s="30">
        <v>37.159999999999997</v>
      </c>
      <c r="BF54" s="30">
        <v>0.2</v>
      </c>
      <c r="BG54" s="30">
        <v>0.32</v>
      </c>
      <c r="BH54" s="30">
        <v>0.29684160531940157</v>
      </c>
      <c r="BI54" s="30">
        <v>57.85</v>
      </c>
      <c r="BJ54" s="30">
        <v>4.3099999999999996</v>
      </c>
      <c r="BK54" s="30">
        <v>0.94</v>
      </c>
      <c r="BL54" s="30">
        <v>1.19</v>
      </c>
      <c r="BM54" s="30">
        <v>15.49</v>
      </c>
      <c r="BN54" s="34">
        <v>58</v>
      </c>
      <c r="BO54" s="30" t="s">
        <v>97</v>
      </c>
      <c r="BP54" s="30" t="s">
        <v>100</v>
      </c>
      <c r="BQ54" s="34">
        <v>1250</v>
      </c>
      <c r="BR54" s="30">
        <v>40.880000000000003</v>
      </c>
      <c r="BS54" s="30">
        <v>21.7</v>
      </c>
      <c r="BT54" s="30">
        <v>21.6</v>
      </c>
      <c r="BU54" s="30">
        <v>6.56</v>
      </c>
      <c r="BV54" s="30">
        <v>2.7</v>
      </c>
      <c r="BW54" s="30">
        <v>0.43</v>
      </c>
      <c r="BX54" s="30">
        <v>0.46</v>
      </c>
      <c r="BY54" s="30">
        <v>0.79</v>
      </c>
      <c r="BZ54" s="30">
        <v>4.13</v>
      </c>
      <c r="CA54" s="30">
        <v>0.62</v>
      </c>
      <c r="CB54" s="30">
        <v>0.12</v>
      </c>
      <c r="CC54" s="99">
        <v>4.4999999999999998E-2</v>
      </c>
      <c r="CD54" s="30">
        <v>99</v>
      </c>
      <c r="CE54" s="30">
        <v>98</v>
      </c>
      <c r="CF54" s="30">
        <v>78</v>
      </c>
      <c r="CG54" s="30">
        <v>20</v>
      </c>
      <c r="CH54" s="30"/>
      <c r="CI54" s="46">
        <v>4574</v>
      </c>
      <c r="CJ54" s="30"/>
      <c r="CK54" s="30">
        <v>30.62</v>
      </c>
      <c r="CL54" s="30"/>
      <c r="CM54" s="30">
        <v>4.12</v>
      </c>
      <c r="CN54" s="30"/>
      <c r="CO54" s="30"/>
      <c r="CP54" s="30"/>
      <c r="CQ54" s="30">
        <v>0.19</v>
      </c>
      <c r="CR54" s="46">
        <v>4493</v>
      </c>
      <c r="CS54" s="30">
        <v>31.77</v>
      </c>
      <c r="CT54" s="30">
        <v>3.97</v>
      </c>
      <c r="CU54" s="30">
        <v>0.21</v>
      </c>
      <c r="CV54" s="30">
        <v>0.33</v>
      </c>
      <c r="CW54" s="58">
        <f t="shared" si="11"/>
        <v>787.49404842117815</v>
      </c>
      <c r="CX54" s="59">
        <f>AP54/(AB54-AI54)</f>
        <v>787.49404842117815</v>
      </c>
      <c r="CY54" s="79">
        <v>500</v>
      </c>
      <c r="CZ54" s="57">
        <f>IF(AND(DATE(YEAR(T54),MONTH(T54),DAY(T54))&gt;=(S54-3),DATE(YEAR(T54),MONTH(T54),DAY(T54))&lt;=(S54+3)),T54,V54)</f>
        <v>45698.055555555555</v>
      </c>
      <c r="DA54" s="59">
        <f>CZ54-U54</f>
        <v>0</v>
      </c>
      <c r="DB54" s="51">
        <f>(((AR54-AQ54)*24)+DD54+AB54+((AV54-AU54)*24))/24</f>
        <v>0.89236111110949423</v>
      </c>
      <c r="DC54" s="51">
        <f>(AT54-AS54)*24</f>
        <v>1.7500000001164153</v>
      </c>
      <c r="DD54" s="51">
        <f>(W54-AR54)*24</f>
        <v>9.0833333334303461</v>
      </c>
      <c r="DE54" s="51">
        <f>AA54</f>
        <v>67.833333333372138</v>
      </c>
      <c r="DF54" s="51">
        <f t="shared" si="20"/>
        <v>9.0833333334303461</v>
      </c>
      <c r="DG54" s="51">
        <f>AB54</f>
        <v>11.833333333313931</v>
      </c>
      <c r="DH54" s="51">
        <f t="shared" si="17"/>
        <v>1.7500000001164153</v>
      </c>
    </row>
    <row r="55" spans="1:112" s="42" customFormat="1" x14ac:dyDescent="0.2">
      <c r="A55" s="40">
        <v>4503</v>
      </c>
      <c r="B55" s="29">
        <f t="shared" si="18"/>
        <v>45689</v>
      </c>
      <c r="C55" s="41" t="str">
        <f t="shared" si="19"/>
        <v>PRT 2025 2 #4503</v>
      </c>
      <c r="D55" s="41" t="str">
        <f t="shared" si="16"/>
        <v>PRATU SPE #3</v>
      </c>
      <c r="E55" s="39">
        <v>4503</v>
      </c>
      <c r="F55" s="38" t="s">
        <v>326</v>
      </c>
      <c r="G55" s="38" t="str">
        <f>INDEX([1]List!$D$2:$D$55,MATCH(F55,[1]List!$B$2:$B$55,0))</f>
        <v>CIF</v>
      </c>
      <c r="H55" s="38" t="s">
        <v>365</v>
      </c>
      <c r="I55" s="38" t="s">
        <v>492</v>
      </c>
      <c r="J55" s="39">
        <f>IF(F55="","",IF(F55="TIE LRC",COUNTIF($F$2:$F55,"TIE")+COUNTIF($F$2:$F55,"TME")+COUNTIF($F$2:$F55,"TIE LRC")+COUNTIF($F$2:$F55,"TIE MRC"),IF(F55="TIE MRC",COUNTIF($F$2:$F55,"TIE")+COUNTIF($F$2:$F55,"TME")+COUNTIF($F$2:$F55,"TIE LRC")+COUNTIF($F$2:$F55,"TIE MRC"),IF(F55="PLNBB LRC",COUNTIF($F$2:$F55,"PLNBB")+COUNTIF($F$2:$F55,"PLNBB LRC")+COUNTIF($F$2:$F55,"PLNBB MRC"),IF(F55="PLNBB MRC",COUNTIF($F$2:$F55,"PLNBB")+COUNTIF($F$2:$F55,"PLNBB LRC")+COUNTIF($F$2:$F55,"PLNBB MRC"),IF(F55="HE MRC",COUNTIF($F$2:$F55,"HE")+COUNTIF($F$2:$F55,"HE LRC")+COUNTIF($F$2:$F55,"HE MRC"),IF(F55="HE LRC",COUNTIF($F$2:$F55,"HE")+COUNTIF($F$2:$F55,"HE LRC")+COUNTIF($F$2:$F55,"HE MRC"),COUNTIF($F$2:$F55,F55))))))))</f>
        <v>3</v>
      </c>
      <c r="K55" s="42" t="s">
        <v>442</v>
      </c>
      <c r="L55" s="42" t="s">
        <v>443</v>
      </c>
      <c r="N55" s="43" t="s">
        <v>318</v>
      </c>
      <c r="O55" s="70" t="s">
        <v>394</v>
      </c>
      <c r="P55" s="40"/>
      <c r="Q55" s="70">
        <v>45685</v>
      </c>
      <c r="R55" s="44"/>
      <c r="S55" s="70">
        <v>45327</v>
      </c>
      <c r="T55" s="57">
        <v>45695.583333333336</v>
      </c>
      <c r="U55" s="57">
        <v>45698.5</v>
      </c>
      <c r="V55" s="57">
        <v>45698.5</v>
      </c>
      <c r="W55" s="57">
        <v>45698.975694444445</v>
      </c>
      <c r="X55" s="57">
        <v>45699.347222222219</v>
      </c>
      <c r="Y55" s="57">
        <v>45699.388888888891</v>
      </c>
      <c r="Z55" s="57">
        <v>45699.423611111109</v>
      </c>
      <c r="AA55" s="51">
        <f t="shared" si="3"/>
        <v>69.999999999941792</v>
      </c>
      <c r="AB55" s="51">
        <f t="shared" si="22"/>
        <v>9.9166666666860692</v>
      </c>
      <c r="AC55" s="51">
        <f t="shared" si="23"/>
        <v>1.0000000001164153</v>
      </c>
      <c r="AD55" s="51">
        <v>0.25</v>
      </c>
      <c r="AE55" s="51">
        <v>1.08</v>
      </c>
      <c r="AF55" s="51">
        <v>0</v>
      </c>
      <c r="AG55" s="51">
        <v>0</v>
      </c>
      <c r="AH55" s="51">
        <v>0</v>
      </c>
      <c r="AI55" s="51">
        <f t="shared" si="14"/>
        <v>1.08</v>
      </c>
      <c r="AJ55" s="78">
        <f t="shared" si="15"/>
        <v>1.33</v>
      </c>
      <c r="AK55" s="78"/>
      <c r="AL55" s="78"/>
      <c r="AM55" s="78"/>
      <c r="AN55" s="78"/>
      <c r="AO55" s="45">
        <v>8513.6810000000005</v>
      </c>
      <c r="AP55" s="45">
        <v>8510.7819999999992</v>
      </c>
      <c r="AQ55" s="57">
        <f t="shared" si="21"/>
        <v>45698.5</v>
      </c>
      <c r="AR55" s="57">
        <v>45698.510416666664</v>
      </c>
      <c r="AS55" s="57">
        <f t="shared" si="9"/>
        <v>45699.347222222219</v>
      </c>
      <c r="AT55" s="57">
        <v>45699.409722222219</v>
      </c>
      <c r="AU55" s="57">
        <f t="shared" si="10"/>
        <v>45699.409722222219</v>
      </c>
      <c r="AV55" s="57">
        <v>45699.420138888891</v>
      </c>
      <c r="AW55" s="46">
        <v>4121</v>
      </c>
      <c r="AX55" s="46">
        <v>6338</v>
      </c>
      <c r="AY55" s="30">
        <v>34.979999999999997</v>
      </c>
      <c r="AZ55" s="30">
        <v>18.850000000000001</v>
      </c>
      <c r="BA55" s="30">
        <v>4.9800000000000004</v>
      </c>
      <c r="BB55" s="30">
        <v>6.21</v>
      </c>
      <c r="BC55" s="30">
        <v>7.6524953789279104</v>
      </c>
      <c r="BD55" s="30">
        <v>40.9</v>
      </c>
      <c r="BE55" s="30">
        <v>34.04</v>
      </c>
      <c r="BF55" s="30">
        <v>0.2</v>
      </c>
      <c r="BG55" s="30">
        <v>0.33</v>
      </c>
      <c r="BH55" s="30">
        <v>0.30807147258163892</v>
      </c>
      <c r="BI55" s="30">
        <v>53.14</v>
      </c>
      <c r="BJ55" s="30">
        <v>3.61</v>
      </c>
      <c r="BK55" s="30">
        <v>0.89</v>
      </c>
      <c r="BL55" s="30">
        <v>1.19</v>
      </c>
      <c r="BM55" s="30">
        <v>17.05</v>
      </c>
      <c r="BN55" s="34">
        <v>61</v>
      </c>
      <c r="BO55" s="30" t="s">
        <v>97</v>
      </c>
      <c r="BP55" s="30" t="s">
        <v>97</v>
      </c>
      <c r="BQ55" s="34">
        <v>1340</v>
      </c>
      <c r="BR55" s="30">
        <v>47.54</v>
      </c>
      <c r="BS55" s="30">
        <v>32.9</v>
      </c>
      <c r="BT55" s="30">
        <v>13.6</v>
      </c>
      <c r="BU55" s="30">
        <v>1.89</v>
      </c>
      <c r="BV55" s="30">
        <v>0.76</v>
      </c>
      <c r="BW55" s="30">
        <v>0.08</v>
      </c>
      <c r="BX55" s="30">
        <v>1.02</v>
      </c>
      <c r="BY55" s="30">
        <v>1.38</v>
      </c>
      <c r="BZ55" s="30">
        <v>0.59</v>
      </c>
      <c r="CA55" s="30">
        <v>0.16</v>
      </c>
      <c r="CB55" s="30">
        <v>7.0000000000000007E-2</v>
      </c>
      <c r="CC55" s="99">
        <v>0.05</v>
      </c>
      <c r="CD55" s="30">
        <v>99</v>
      </c>
      <c r="CE55" s="30">
        <v>98</v>
      </c>
      <c r="CF55" s="30">
        <v>78</v>
      </c>
      <c r="CG55" s="30">
        <v>21</v>
      </c>
      <c r="CH55" s="30"/>
      <c r="CI55" s="46">
        <v>4181</v>
      </c>
      <c r="CJ55" s="30"/>
      <c r="CK55" s="30">
        <v>34.659999999999997</v>
      </c>
      <c r="CL55" s="30"/>
      <c r="CM55" s="30">
        <v>4.75</v>
      </c>
      <c r="CN55" s="30"/>
      <c r="CO55" s="30"/>
      <c r="CP55" s="30"/>
      <c r="CQ55" s="30">
        <v>0.16</v>
      </c>
      <c r="CR55" s="46">
        <v>4090</v>
      </c>
      <c r="CS55" s="30">
        <v>35.76</v>
      </c>
      <c r="CT55" s="30">
        <v>4.7</v>
      </c>
      <c r="CU55" s="30">
        <v>0.23</v>
      </c>
      <c r="CV55" s="30">
        <v>0.39</v>
      </c>
      <c r="CW55" s="58">
        <f t="shared" si="11"/>
        <v>963.12131271006933</v>
      </c>
      <c r="CX55" s="59">
        <f>AP55/(AB55-AI55)</f>
        <v>963.12131271006933</v>
      </c>
      <c r="CY55" s="79">
        <v>500</v>
      </c>
      <c r="CZ55" s="57">
        <f>IF(AND(DATE(YEAR(T55),MONTH(T55),DAY(T55))&gt;=(S55-3),DATE(YEAR(T55),MONTH(T55),DAY(T55))&lt;=(S55+3)),T55,V55)</f>
        <v>45698.5</v>
      </c>
      <c r="DA55" s="59">
        <f>CZ55-U55</f>
        <v>0</v>
      </c>
      <c r="DB55" s="51">
        <f>(((AR55-AQ55)*24)+DD55+AB55+((AV55-AU55)*24))/24</f>
        <v>0.89930555556202307</v>
      </c>
      <c r="DC55" s="51">
        <f>(AT55-AS55)*24</f>
        <v>1.5</v>
      </c>
      <c r="DD55" s="51">
        <f>(W55-AR55)*24</f>
        <v>11.166666666744277</v>
      </c>
      <c r="DE55" s="51">
        <f>AA55</f>
        <v>69.999999999941792</v>
      </c>
      <c r="DF55" s="51">
        <f t="shared" si="20"/>
        <v>11.166666666744277</v>
      </c>
      <c r="DG55" s="51">
        <f>AB55</f>
        <v>9.9166666666860692</v>
      </c>
      <c r="DH55" s="51">
        <f t="shared" si="17"/>
        <v>1.5</v>
      </c>
    </row>
    <row r="56" spans="1:112" s="42" customFormat="1" x14ac:dyDescent="0.2">
      <c r="A56" s="40">
        <v>4504</v>
      </c>
      <c r="B56" s="29">
        <f t="shared" si="18"/>
        <v>45689</v>
      </c>
      <c r="C56" s="41" t="str">
        <f t="shared" si="19"/>
        <v>PRT 2025 2 #4504</v>
      </c>
      <c r="D56" s="41" t="str">
        <f t="shared" si="16"/>
        <v>PRATU GEL MRC #5</v>
      </c>
      <c r="E56" s="39">
        <v>4504</v>
      </c>
      <c r="F56" s="38" t="s">
        <v>341</v>
      </c>
      <c r="G56" s="38" t="str">
        <f>INDEX([1]List!$D$2:$D$55,MATCH(F56,[1]List!$B$2:$B$55,0))</f>
        <v>CIF</v>
      </c>
      <c r="H56" s="38" t="s">
        <v>342</v>
      </c>
      <c r="I56" s="38" t="s">
        <v>408</v>
      </c>
      <c r="J56" s="39">
        <f>IF(F56="","",IF(F56="TIE LRC",COUNTIF($F$2:$F56,"TIE")+COUNTIF($F$2:$F56,"TME")+COUNTIF($F$2:$F56,"TIE LRC")+COUNTIF($F$2:$F56,"TIE MRC"),IF(F56="TIE MRC",COUNTIF($F$2:$F56,"TIE")+COUNTIF($F$2:$F56,"TME")+COUNTIF($F$2:$F56,"TIE LRC")+COUNTIF($F$2:$F56,"TIE MRC"),IF(F56="PLNBB LRC",COUNTIF($F$2:$F56,"PLNBB")+COUNTIF($F$2:$F56,"PLNBB LRC")+COUNTIF($F$2:$F56,"PLNBB MRC"),IF(F56="PLNBB MRC",COUNTIF($F$2:$F56,"PLNBB")+COUNTIF($F$2:$F56,"PLNBB LRC")+COUNTIF($F$2:$F56,"PLNBB MRC"),IF(F56="HE MRC",COUNTIF($F$2:$F56,"HE")+COUNTIF($F$2:$F56,"HE LRC")+COUNTIF($F$2:$F56,"HE MRC"),IF(F56="HE LRC",COUNTIF($F$2:$F56,"HE")+COUNTIF($F$2:$F56,"HE LRC")+COUNTIF($F$2:$F56,"HE MRC"),COUNTIF($F$2:$F56,F56))))))))</f>
        <v>5</v>
      </c>
      <c r="K56" s="42" t="s">
        <v>426</v>
      </c>
      <c r="L56" s="42" t="s">
        <v>427</v>
      </c>
      <c r="N56" s="43" t="s">
        <v>320</v>
      </c>
      <c r="O56" s="70" t="s">
        <v>104</v>
      </c>
      <c r="P56" s="40"/>
      <c r="Q56" s="70">
        <v>45689</v>
      </c>
      <c r="R56" s="44"/>
      <c r="S56" s="70">
        <v>45674</v>
      </c>
      <c r="T56" s="57">
        <v>45696.5</v>
      </c>
      <c r="U56" s="57">
        <v>45699.010416666664</v>
      </c>
      <c r="V56" s="57">
        <v>45699.010416666664</v>
      </c>
      <c r="W56" s="57">
        <v>45699.361111111109</v>
      </c>
      <c r="X56" s="57">
        <v>45699.850694444445</v>
      </c>
      <c r="Y56" s="57">
        <v>45699.881944444445</v>
      </c>
      <c r="Z56" s="57">
        <v>45699.916666666664</v>
      </c>
      <c r="AA56" s="51">
        <f t="shared" si="3"/>
        <v>60.249999999941792</v>
      </c>
      <c r="AB56" s="51">
        <f t="shared" si="22"/>
        <v>12.500000000058208</v>
      </c>
      <c r="AC56" s="51">
        <f t="shared" si="23"/>
        <v>0.75</v>
      </c>
      <c r="AD56" s="51">
        <v>0.17</v>
      </c>
      <c r="AE56" s="51">
        <v>1.67</v>
      </c>
      <c r="AF56" s="51">
        <v>0</v>
      </c>
      <c r="AG56" s="51">
        <v>0</v>
      </c>
      <c r="AH56" s="51">
        <v>0</v>
      </c>
      <c r="AI56" s="51">
        <f t="shared" si="14"/>
        <v>1.67</v>
      </c>
      <c r="AJ56" s="78">
        <f t="shared" si="15"/>
        <v>1.8399999999999999</v>
      </c>
      <c r="AK56" s="78"/>
      <c r="AL56" s="78"/>
      <c r="AM56" s="78"/>
      <c r="AN56" s="78"/>
      <c r="AO56" s="45">
        <v>10501.736000000001</v>
      </c>
      <c r="AP56" s="45">
        <v>10500.683999999999</v>
      </c>
      <c r="AQ56" s="57">
        <f t="shared" si="21"/>
        <v>45699.010416666664</v>
      </c>
      <c r="AR56" s="57">
        <v>45699.020833333336</v>
      </c>
      <c r="AS56" s="57">
        <f t="shared" si="9"/>
        <v>45699.850694444445</v>
      </c>
      <c r="AT56" s="57">
        <v>45699.902777777781</v>
      </c>
      <c r="AU56" s="57">
        <f t="shared" si="10"/>
        <v>45699.902777777781</v>
      </c>
      <c r="AV56" s="57">
        <v>45699.913194444445</v>
      </c>
      <c r="AW56" s="46">
        <v>4465</v>
      </c>
      <c r="AX56" s="46">
        <v>6561</v>
      </c>
      <c r="AY56" s="30">
        <v>31.95</v>
      </c>
      <c r="AZ56" s="30">
        <v>16.02</v>
      </c>
      <c r="BA56" s="30">
        <v>5.65</v>
      </c>
      <c r="BB56" s="30">
        <v>6.97</v>
      </c>
      <c r="BC56" s="30">
        <v>8.2995951417004044</v>
      </c>
      <c r="BD56" s="30">
        <v>40.28</v>
      </c>
      <c r="BE56" s="30">
        <v>36.729999999999997</v>
      </c>
      <c r="BF56" s="30">
        <v>0.25</v>
      </c>
      <c r="BG56" s="30">
        <v>0.4</v>
      </c>
      <c r="BH56" s="30">
        <v>0.36913550845439391</v>
      </c>
      <c r="BI56" s="30">
        <v>58.76</v>
      </c>
      <c r="BJ56" s="30">
        <v>4.1399999999999997</v>
      </c>
      <c r="BK56" s="30">
        <v>0.92</v>
      </c>
      <c r="BL56" s="30">
        <v>1.19</v>
      </c>
      <c r="BM56" s="30">
        <v>12.88</v>
      </c>
      <c r="BN56" s="34">
        <v>60</v>
      </c>
      <c r="BO56" s="30" t="s">
        <v>97</v>
      </c>
      <c r="BP56" s="30" t="s">
        <v>100</v>
      </c>
      <c r="BQ56" s="34">
        <v>1150</v>
      </c>
      <c r="BR56" s="30">
        <v>35.03</v>
      </c>
      <c r="BS56" s="30">
        <v>17.12</v>
      </c>
      <c r="BT56" s="30">
        <v>24.54</v>
      </c>
      <c r="BU56" s="30">
        <v>12.02</v>
      </c>
      <c r="BV56" s="30">
        <v>6.28</v>
      </c>
      <c r="BW56" s="30">
        <v>0.48</v>
      </c>
      <c r="BX56" s="30">
        <v>0.4</v>
      </c>
      <c r="BY56" s="30">
        <v>0.83</v>
      </c>
      <c r="BZ56" s="30">
        <v>2.46</v>
      </c>
      <c r="CA56" s="30">
        <v>0.72</v>
      </c>
      <c r="CB56" s="30">
        <v>0.14000000000000001</v>
      </c>
      <c r="CC56" s="99">
        <v>3.5999999999999997E-2</v>
      </c>
      <c r="CD56" s="30">
        <v>99</v>
      </c>
      <c r="CE56" s="30">
        <v>98</v>
      </c>
      <c r="CF56" s="30">
        <v>78</v>
      </c>
      <c r="CG56" s="30">
        <v>21</v>
      </c>
      <c r="CH56" s="30"/>
      <c r="CI56" s="46">
        <v>4527</v>
      </c>
      <c r="CJ56" s="30"/>
      <c r="CK56" s="30">
        <v>30.95</v>
      </c>
      <c r="CL56" s="30"/>
      <c r="CM56" s="30">
        <v>5.0999999999999996</v>
      </c>
      <c r="CN56" s="30"/>
      <c r="CO56" s="30"/>
      <c r="CP56" s="30"/>
      <c r="CQ56" s="30">
        <v>0.21</v>
      </c>
      <c r="CR56" s="46">
        <v>4411</v>
      </c>
      <c r="CS56" s="30">
        <v>33.06</v>
      </c>
      <c r="CT56" s="30">
        <v>5.01</v>
      </c>
      <c r="CU56" s="30">
        <v>0.23</v>
      </c>
      <c r="CV56" s="30">
        <v>0.56999999999999995</v>
      </c>
      <c r="CW56" s="58">
        <f t="shared" si="11"/>
        <v>969.5922437621017</v>
      </c>
      <c r="CX56" s="59">
        <f>AP56/(AB56-AI56)</f>
        <v>969.5922437621017</v>
      </c>
      <c r="CY56" s="79">
        <v>500</v>
      </c>
      <c r="CZ56" s="57">
        <f>IF(AND(DATE(YEAR(T56),MONTH(T56),DAY(T56))&gt;=(S56-3),DATE(YEAR(T56),MONTH(T56),DAY(T56))&lt;=(S56+3)),T56,V56)</f>
        <v>45699.010416666664</v>
      </c>
      <c r="DA56" s="59">
        <f>CZ56-U56</f>
        <v>0</v>
      </c>
      <c r="DB56" s="51">
        <f>(((AR56-AQ56)*24)+DD56+AB56+((AV56-AU56)*24))/24</f>
        <v>0.88194444444525288</v>
      </c>
      <c r="DC56" s="51">
        <f>(AT56-AS56)*24</f>
        <v>1.2500000000582077</v>
      </c>
      <c r="DD56" s="51">
        <f>(W56-AR56)*24</f>
        <v>8.1666666665696539</v>
      </c>
      <c r="DE56" s="51">
        <f>AA56</f>
        <v>60.249999999941792</v>
      </c>
      <c r="DF56" s="51">
        <f t="shared" si="20"/>
        <v>8.1666666665696539</v>
      </c>
      <c r="DG56" s="51">
        <f>AB56</f>
        <v>12.500000000058208</v>
      </c>
      <c r="DH56" s="51">
        <f t="shared" si="17"/>
        <v>1.2500000000582077</v>
      </c>
    </row>
    <row r="57" spans="1:112" s="42" customFormat="1" x14ac:dyDescent="0.2">
      <c r="A57" s="40">
        <v>4505</v>
      </c>
      <c r="B57" s="29">
        <f t="shared" si="18"/>
        <v>45689</v>
      </c>
      <c r="C57" s="41" t="str">
        <f t="shared" si="19"/>
        <v>PRT 2025 2 #4505</v>
      </c>
      <c r="D57" s="41" t="str">
        <f t="shared" si="16"/>
        <v>PRATU PTBA #11</v>
      </c>
      <c r="E57" s="39">
        <v>4505</v>
      </c>
      <c r="F57" s="38" t="s">
        <v>98</v>
      </c>
      <c r="G57" s="38" t="str">
        <f>INDEX([1]List!$D$2:$D$55,MATCH(F57,[1]List!$B$2:$B$55,0))</f>
        <v>FOB</v>
      </c>
      <c r="H57" s="38" t="s">
        <v>156</v>
      </c>
      <c r="I57" s="38" t="s">
        <v>157</v>
      </c>
      <c r="J57" s="39">
        <f>IF(F57="","",IF(F57="TIE LRC",COUNTIF($F$2:$F57,"TIE")+COUNTIF($F$2:$F57,"TME")+COUNTIF($F$2:$F57,"TIE LRC")+COUNTIF($F$2:$F57,"TIE MRC"),IF(F57="TIE MRC",COUNTIF($F$2:$F57,"TIE")+COUNTIF($F$2:$F57,"TME")+COUNTIF($F$2:$F57,"TIE LRC")+COUNTIF($F$2:$F57,"TIE MRC"),IF(F57="PLNBB LRC",COUNTIF($F$2:$F57,"PLNBB")+COUNTIF($F$2:$F57,"PLNBB LRC")+COUNTIF($F$2:$F57,"PLNBB MRC"),IF(F57="PLNBB MRC",COUNTIF($F$2:$F57,"PLNBB")+COUNTIF($F$2:$F57,"PLNBB LRC")+COUNTIF($F$2:$F57,"PLNBB MRC"),IF(F57="HE MRC",COUNTIF($F$2:$F57,"HE")+COUNTIF($F$2:$F57,"HE LRC")+COUNTIF($F$2:$F57,"HE MRC"),IF(F57="HE LRC",COUNTIF($F$2:$F57,"HE")+COUNTIF($F$2:$F57,"HE LRC")+COUNTIF($F$2:$F57,"HE MRC"),COUNTIF($F$2:$F57,F57))))))))</f>
        <v>11</v>
      </c>
      <c r="K57" s="42" t="s">
        <v>145</v>
      </c>
      <c r="L57" s="42" t="s">
        <v>121</v>
      </c>
      <c r="N57" s="43" t="s">
        <v>318</v>
      </c>
      <c r="O57" s="70" t="s">
        <v>104</v>
      </c>
      <c r="P57" s="40"/>
      <c r="Q57" s="70">
        <v>45691</v>
      </c>
      <c r="R57" s="44"/>
      <c r="S57" s="70">
        <v>45692</v>
      </c>
      <c r="T57" s="57">
        <v>45697.784722222219</v>
      </c>
      <c r="U57" s="57">
        <v>45699.451388888891</v>
      </c>
      <c r="V57" s="57">
        <v>45699.451388888891</v>
      </c>
      <c r="W57" s="57">
        <v>45699.861111111109</v>
      </c>
      <c r="X57" s="57">
        <v>45700.371527777781</v>
      </c>
      <c r="Y57" s="57">
        <v>45700.395833333336</v>
      </c>
      <c r="Z57" s="57">
        <v>45700.430555555555</v>
      </c>
      <c r="AA57" s="51">
        <f t="shared" si="3"/>
        <v>40.000000000116415</v>
      </c>
      <c r="AB57" s="51">
        <f t="shared" si="22"/>
        <v>12.833333333430346</v>
      </c>
      <c r="AC57" s="51">
        <f t="shared" si="23"/>
        <v>0.58333333331393078</v>
      </c>
      <c r="AD57" s="51">
        <v>0.33</v>
      </c>
      <c r="AE57" s="51">
        <v>2</v>
      </c>
      <c r="AF57" s="51">
        <v>0</v>
      </c>
      <c r="AG57" s="51">
        <v>0</v>
      </c>
      <c r="AH57" s="51">
        <v>0</v>
      </c>
      <c r="AI57" s="51">
        <f t="shared" si="14"/>
        <v>2</v>
      </c>
      <c r="AJ57" s="78">
        <f t="shared" si="15"/>
        <v>2.33</v>
      </c>
      <c r="AK57" s="78"/>
      <c r="AL57" s="78"/>
      <c r="AM57" s="78"/>
      <c r="AN57" s="78"/>
      <c r="AO57" s="45">
        <v>10045.085999999999</v>
      </c>
      <c r="AP57" s="45">
        <v>10043.648999999999</v>
      </c>
      <c r="AQ57" s="57">
        <f t="shared" si="21"/>
        <v>45699.451388888891</v>
      </c>
      <c r="AR57" s="57">
        <v>45699.461805555555</v>
      </c>
      <c r="AS57" s="57">
        <f t="shared" si="9"/>
        <v>45700.371527777781</v>
      </c>
      <c r="AT57" s="57">
        <v>45700.416666666664</v>
      </c>
      <c r="AU57" s="57">
        <f t="shared" si="10"/>
        <v>45700.416666666664</v>
      </c>
      <c r="AV57" s="57">
        <v>45700.427083333336</v>
      </c>
      <c r="AW57" s="46">
        <v>4644</v>
      </c>
      <c r="AX57" s="46">
        <v>6616</v>
      </c>
      <c r="AY57" s="30">
        <v>29.8</v>
      </c>
      <c r="AZ57" s="30">
        <v>15.2</v>
      </c>
      <c r="BA57" s="30">
        <v>5.6</v>
      </c>
      <c r="BB57" s="30">
        <v>6.76</v>
      </c>
      <c r="BC57" s="30">
        <v>7.9716981132075473</v>
      </c>
      <c r="BD57" s="30">
        <v>38.96</v>
      </c>
      <c r="BE57" s="30">
        <v>39.08</v>
      </c>
      <c r="BF57" s="30">
        <v>0.39</v>
      </c>
      <c r="BG57" s="30">
        <v>0.6</v>
      </c>
      <c r="BH57" s="30">
        <v>0.554245283018868</v>
      </c>
      <c r="BI57" s="30">
        <v>58.5</v>
      </c>
      <c r="BJ57" s="30">
        <v>4.21</v>
      </c>
      <c r="BK57" s="30">
        <v>0.93</v>
      </c>
      <c r="BL57" s="30">
        <v>1.19</v>
      </c>
      <c r="BM57" s="30">
        <v>13.93</v>
      </c>
      <c r="BN57" s="34">
        <v>62</v>
      </c>
      <c r="BO57" s="30" t="s">
        <v>97</v>
      </c>
      <c r="BP57" s="30" t="s">
        <v>97</v>
      </c>
      <c r="BQ57" s="34">
        <v>1300</v>
      </c>
      <c r="BR57" s="30">
        <v>57.28</v>
      </c>
      <c r="BS57" s="30">
        <v>23.5</v>
      </c>
      <c r="BT57" s="30">
        <v>7.02</v>
      </c>
      <c r="BU57" s="30">
        <v>4.16</v>
      </c>
      <c r="BV57" s="30">
        <v>2.2200000000000002</v>
      </c>
      <c r="BW57" s="30">
        <v>0.62</v>
      </c>
      <c r="BX57" s="30">
        <v>0.42</v>
      </c>
      <c r="BY57" s="30">
        <v>0.56000000000000005</v>
      </c>
      <c r="BZ57" s="30">
        <v>3.84</v>
      </c>
      <c r="CA57" s="30">
        <v>0.08</v>
      </c>
      <c r="CB57" s="30">
        <v>0.31</v>
      </c>
      <c r="CC57" s="99">
        <v>2.5999999999999999E-2</v>
      </c>
      <c r="CD57" s="30">
        <v>99</v>
      </c>
      <c r="CE57" s="30">
        <v>98</v>
      </c>
      <c r="CF57" s="30">
        <v>78</v>
      </c>
      <c r="CG57" s="30">
        <v>21</v>
      </c>
      <c r="CH57" s="30"/>
      <c r="CI57" s="46">
        <v>4907</v>
      </c>
      <c r="CJ57" s="30"/>
      <c r="CK57" s="30">
        <v>28.82</v>
      </c>
      <c r="CL57" s="30">
        <v>14.19</v>
      </c>
      <c r="CM57" s="30">
        <v>5.88</v>
      </c>
      <c r="CN57" s="30">
        <v>7.09</v>
      </c>
      <c r="CO57" s="30">
        <v>39.479999999999997</v>
      </c>
      <c r="CP57" s="30">
        <v>39.24</v>
      </c>
      <c r="CQ57" s="30">
        <v>0.41</v>
      </c>
      <c r="CR57" s="46">
        <v>4546</v>
      </c>
      <c r="CS57" s="30">
        <v>31.3</v>
      </c>
      <c r="CT57" s="30">
        <v>5.32</v>
      </c>
      <c r="CU57" s="30">
        <v>0.51</v>
      </c>
      <c r="CV57" s="30">
        <v>0.72</v>
      </c>
      <c r="CW57" s="58">
        <f t="shared" si="11"/>
        <v>927.1060615301592</v>
      </c>
      <c r="CX57" s="59">
        <f>AP57/(AB57-AI57)</f>
        <v>927.1060615301592</v>
      </c>
      <c r="CY57" s="79">
        <v>500</v>
      </c>
      <c r="CZ57" s="57">
        <f>IF(AND(DATE(YEAR(T57),MONTH(T57),DAY(T57))&gt;=(S57-3),DATE(YEAR(T57),MONTH(T57),DAY(T57))&lt;=(S57+3)),T57,V57)</f>
        <v>45699.451388888891</v>
      </c>
      <c r="DA57" s="59">
        <f>CZ57-U57</f>
        <v>0</v>
      </c>
      <c r="DB57" s="51">
        <f>(((AR57-AQ57)*24)+DD57+AB57+((AV57-AU57)*24))/24</f>
        <v>0.95486111111677019</v>
      </c>
      <c r="DC57" s="51">
        <f>(AT57-AS57)*24</f>
        <v>1.0833333331975155</v>
      </c>
      <c r="DD57" s="51">
        <f>(W57-AR57)*24</f>
        <v>9.5833333333139308</v>
      </c>
      <c r="DE57" s="51">
        <f>AA57</f>
        <v>40.000000000116415</v>
      </c>
      <c r="DF57" s="51">
        <f t="shared" si="20"/>
        <v>9.5833333333139308</v>
      </c>
      <c r="DG57" s="51">
        <f>AB57</f>
        <v>12.833333333430346</v>
      </c>
      <c r="DH57" s="51">
        <f t="shared" si="17"/>
        <v>1.0833333331975155</v>
      </c>
    </row>
    <row r="58" spans="1:112" s="42" customFormat="1" x14ac:dyDescent="0.2">
      <c r="A58" s="40">
        <v>4506</v>
      </c>
      <c r="B58" s="29">
        <f t="shared" si="18"/>
        <v>45689</v>
      </c>
      <c r="C58" s="41" t="str">
        <f t="shared" si="19"/>
        <v>PRT 2025 2 #4506</v>
      </c>
      <c r="D58" s="41" t="str">
        <f t="shared" si="16"/>
        <v>PRATU GEL MRC #6</v>
      </c>
      <c r="E58" s="39">
        <v>4506</v>
      </c>
      <c r="F58" s="38" t="s">
        <v>341</v>
      </c>
      <c r="G58" s="38" t="str">
        <f>INDEX([1]List!$D$2:$D$55,MATCH(F58,[1]List!$B$2:$B$55,0))</f>
        <v>CIF</v>
      </c>
      <c r="H58" s="38" t="s">
        <v>342</v>
      </c>
      <c r="I58" s="38" t="s">
        <v>408</v>
      </c>
      <c r="J58" s="39">
        <f>IF(F58="","",IF(F58="TIE LRC",COUNTIF($F$2:$F58,"TIE")+COUNTIF($F$2:$F58,"TME")+COUNTIF($F$2:$F58,"TIE LRC")+COUNTIF($F$2:$F58,"TIE MRC"),IF(F58="TIE MRC",COUNTIF($F$2:$F58,"TIE")+COUNTIF($F$2:$F58,"TME")+COUNTIF($F$2:$F58,"TIE LRC")+COUNTIF($F$2:$F58,"TIE MRC"),IF(F58="PLNBB LRC",COUNTIF($F$2:$F58,"PLNBB")+COUNTIF($F$2:$F58,"PLNBB LRC")+COUNTIF($F$2:$F58,"PLNBB MRC"),IF(F58="PLNBB MRC",COUNTIF($F$2:$F58,"PLNBB")+COUNTIF($F$2:$F58,"PLNBB LRC")+COUNTIF($F$2:$F58,"PLNBB MRC"),IF(F58="HE MRC",COUNTIF($F$2:$F58,"HE")+COUNTIF($F$2:$F58,"HE LRC")+COUNTIF($F$2:$F58,"HE MRC"),IF(F58="HE LRC",COUNTIF($F$2:$F58,"HE")+COUNTIF($F$2:$F58,"HE LRC")+COUNTIF($F$2:$F58,"HE MRC"),COUNTIF($F$2:$F58,F58))))))))</f>
        <v>6</v>
      </c>
      <c r="K58" s="42" t="s">
        <v>432</v>
      </c>
      <c r="L58" s="42" t="s">
        <v>433</v>
      </c>
      <c r="N58" s="43" t="s">
        <v>320</v>
      </c>
      <c r="O58" s="70" t="s">
        <v>104</v>
      </c>
      <c r="P58" s="40"/>
      <c r="Q58" s="70">
        <v>45686</v>
      </c>
      <c r="R58" s="44"/>
      <c r="S58" s="70">
        <v>45677</v>
      </c>
      <c r="T58" s="57">
        <v>45697.041666666664</v>
      </c>
      <c r="U58" s="57">
        <v>45699.965277777781</v>
      </c>
      <c r="V58" s="57">
        <v>45699.965277777781</v>
      </c>
      <c r="W58" s="57">
        <v>45700.388888888891</v>
      </c>
      <c r="X58" s="57">
        <v>45700.861111111109</v>
      </c>
      <c r="Y58" s="57">
        <v>45700.895833333336</v>
      </c>
      <c r="Z58" s="57">
        <v>45700.930555555555</v>
      </c>
      <c r="AA58" s="51">
        <f t="shared" si="3"/>
        <v>70.166666666802485</v>
      </c>
      <c r="AB58" s="51">
        <f t="shared" si="22"/>
        <v>12.166666666686069</v>
      </c>
      <c r="AC58" s="51">
        <f t="shared" si="23"/>
        <v>0.8333333334303461</v>
      </c>
      <c r="AD58" s="51">
        <v>0</v>
      </c>
      <c r="AE58" s="51">
        <v>2.08</v>
      </c>
      <c r="AF58" s="51">
        <v>0</v>
      </c>
      <c r="AG58" s="51">
        <v>0</v>
      </c>
      <c r="AH58" s="51">
        <v>0</v>
      </c>
      <c r="AI58" s="51">
        <f t="shared" si="14"/>
        <v>2.08</v>
      </c>
      <c r="AJ58" s="78">
        <f t="shared" si="15"/>
        <v>2.08</v>
      </c>
      <c r="AK58" s="78"/>
      <c r="AL58" s="78"/>
      <c r="AM58" s="78"/>
      <c r="AN58" s="78"/>
      <c r="AO58" s="45">
        <v>10000.212</v>
      </c>
      <c r="AP58" s="45">
        <v>9996.9760000000006</v>
      </c>
      <c r="AQ58" s="57">
        <f t="shared" si="21"/>
        <v>45699.965277777781</v>
      </c>
      <c r="AR58" s="57">
        <v>45699.975694444445</v>
      </c>
      <c r="AS58" s="57">
        <f t="shared" si="9"/>
        <v>45700.861111111109</v>
      </c>
      <c r="AT58" s="57">
        <v>45700.916666666664</v>
      </c>
      <c r="AU58" s="57">
        <f t="shared" si="10"/>
        <v>45700.916666666664</v>
      </c>
      <c r="AV58" s="57">
        <v>45700.927083333336</v>
      </c>
      <c r="AW58" s="46">
        <v>4451</v>
      </c>
      <c r="AX58" s="46">
        <v>6535</v>
      </c>
      <c r="AY58" s="30">
        <v>31.88</v>
      </c>
      <c r="AZ58" s="30">
        <v>14.09</v>
      </c>
      <c r="BA58" s="30">
        <v>5.54</v>
      </c>
      <c r="BB58" s="30">
        <v>6.99</v>
      </c>
      <c r="BC58" s="30">
        <v>8.13642183680596</v>
      </c>
      <c r="BD58" s="30">
        <v>40.65</v>
      </c>
      <c r="BE58" s="30">
        <v>38.270000000000003</v>
      </c>
      <c r="BF58" s="30">
        <v>0.28000000000000003</v>
      </c>
      <c r="BG58" s="30">
        <v>0.44</v>
      </c>
      <c r="BH58" s="30">
        <v>0.40740309626353161</v>
      </c>
      <c r="BI58" s="30">
        <v>58.84</v>
      </c>
      <c r="BJ58" s="30">
        <v>4.24</v>
      </c>
      <c r="BK58" s="30">
        <v>0.92</v>
      </c>
      <c r="BL58" s="30">
        <v>1.17</v>
      </c>
      <c r="BM58" s="30">
        <v>14.57</v>
      </c>
      <c r="BN58" s="34">
        <v>60</v>
      </c>
      <c r="BO58" s="30" t="s">
        <v>97</v>
      </c>
      <c r="BP58" s="30" t="s">
        <v>100</v>
      </c>
      <c r="BQ58" s="34">
        <v>1150</v>
      </c>
      <c r="BR58" s="30">
        <v>35.200000000000003</v>
      </c>
      <c r="BS58" s="30">
        <v>17.72</v>
      </c>
      <c r="BT58" s="30">
        <v>22.68</v>
      </c>
      <c r="BU58" s="30">
        <v>13.09</v>
      </c>
      <c r="BV58" s="30">
        <v>5.73</v>
      </c>
      <c r="BW58" s="30">
        <v>0.61</v>
      </c>
      <c r="BX58" s="30">
        <v>0.4</v>
      </c>
      <c r="BY58" s="30">
        <v>0.78</v>
      </c>
      <c r="BZ58" s="30">
        <v>1.96</v>
      </c>
      <c r="CA58" s="30">
        <v>1.71</v>
      </c>
      <c r="CB58" s="30">
        <v>0.14000000000000001</v>
      </c>
      <c r="CC58" s="99">
        <v>3.5999999999999997E-2</v>
      </c>
      <c r="CD58" s="30">
        <v>99</v>
      </c>
      <c r="CE58" s="30">
        <v>98</v>
      </c>
      <c r="CF58" s="30">
        <v>78</v>
      </c>
      <c r="CG58" s="30">
        <v>21</v>
      </c>
      <c r="CH58" s="30"/>
      <c r="CI58" s="46">
        <v>4525</v>
      </c>
      <c r="CJ58" s="30"/>
      <c r="CK58" s="30">
        <v>30.06</v>
      </c>
      <c r="CL58" s="30"/>
      <c r="CM58" s="30">
        <v>4.91</v>
      </c>
      <c r="CN58" s="30"/>
      <c r="CO58" s="30"/>
      <c r="CP58" s="30"/>
      <c r="CQ58" s="30">
        <v>0.21</v>
      </c>
      <c r="CR58" s="46">
        <v>4402</v>
      </c>
      <c r="CS58" s="30">
        <v>32.1</v>
      </c>
      <c r="CT58" s="30">
        <v>4.9400000000000004</v>
      </c>
      <c r="CU58" s="30">
        <v>0.24</v>
      </c>
      <c r="CV58" s="30">
        <v>0.57999999999999996</v>
      </c>
      <c r="CW58" s="58">
        <f t="shared" si="11"/>
        <v>991.10799735433943</v>
      </c>
      <c r="CX58" s="59">
        <f>AP58/(AB58-AI58)</f>
        <v>991.10799735433943</v>
      </c>
      <c r="CY58" s="79">
        <v>500</v>
      </c>
      <c r="CZ58" s="57">
        <f>IF(AND(DATE(YEAR(T58),MONTH(T58),DAY(T58))&gt;=(S58-3),DATE(YEAR(T58),MONTH(T58),DAY(T58))&lt;=(S58+3)),T58,V58)</f>
        <v>45699.965277777781</v>
      </c>
      <c r="DA58" s="59">
        <f>CZ58-U58</f>
        <v>0</v>
      </c>
      <c r="DB58" s="51">
        <f>(((AR58-AQ58)*24)+DD58+AB58+((AV58-AU58)*24))/24</f>
        <v>0.94097222222626442</v>
      </c>
      <c r="DC58" s="51">
        <f>(AT58-AS58)*24</f>
        <v>1.3333333333139308</v>
      </c>
      <c r="DD58" s="51">
        <f>(W58-AR58)*24</f>
        <v>9.9166666666860692</v>
      </c>
      <c r="DE58" s="51">
        <f>AA58</f>
        <v>70.166666666802485</v>
      </c>
      <c r="DF58" s="51">
        <f t="shared" si="20"/>
        <v>9.9166666666860692</v>
      </c>
      <c r="DG58" s="51">
        <f>AB58</f>
        <v>12.166666666686069</v>
      </c>
      <c r="DH58" s="51">
        <f t="shared" si="17"/>
        <v>1.3333333333139308</v>
      </c>
    </row>
    <row r="59" spans="1:112" s="42" customFormat="1" x14ac:dyDescent="0.2">
      <c r="A59" s="40">
        <v>4507</v>
      </c>
      <c r="B59" s="29">
        <f t="shared" si="18"/>
        <v>45689</v>
      </c>
      <c r="C59" s="41" t="str">
        <f t="shared" si="19"/>
        <v>PRT 2025 2 #4507</v>
      </c>
      <c r="D59" s="41" t="str">
        <f t="shared" si="16"/>
        <v>PRATU GEL LRC #7</v>
      </c>
      <c r="E59" s="39">
        <v>4507</v>
      </c>
      <c r="F59" s="38" t="s">
        <v>300</v>
      </c>
      <c r="G59" s="38" t="str">
        <f>INDEX([1]List!$D$2:$D$55,MATCH(F59,[1]List!$B$2:$B$55,0))</f>
        <v>CIF</v>
      </c>
      <c r="H59" s="38" t="s">
        <v>349</v>
      </c>
      <c r="I59" s="38" t="s">
        <v>408</v>
      </c>
      <c r="J59" s="39">
        <f>IF(F59="","",IF(F59="TIE LRC",COUNTIF($F$2:$F59,"TIE")+COUNTIF($F$2:$F59,"TME")+COUNTIF($F$2:$F59,"TIE LRC")+COUNTIF($F$2:$F59,"TIE MRC"),IF(F59="TIE MRC",COUNTIF($F$2:$F59,"TIE")+COUNTIF($F$2:$F59,"TME")+COUNTIF($F$2:$F59,"TIE LRC")+COUNTIF($F$2:$F59,"TIE MRC"),IF(F59="PLNBB LRC",COUNTIF($F$2:$F59,"PLNBB")+COUNTIF($F$2:$F59,"PLNBB LRC")+COUNTIF($F$2:$F59,"PLNBB MRC"),IF(F59="PLNBB MRC",COUNTIF($F$2:$F59,"PLNBB")+COUNTIF($F$2:$F59,"PLNBB LRC")+COUNTIF($F$2:$F59,"PLNBB MRC"),IF(F59="HE MRC",COUNTIF($F$2:$F59,"HE")+COUNTIF($F$2:$F59,"HE LRC")+COUNTIF($F$2:$F59,"HE MRC"),IF(F59="HE LRC",COUNTIF($F$2:$F59,"HE")+COUNTIF($F$2:$F59,"HE LRC")+COUNTIF($F$2:$F59,"HE MRC"),COUNTIF($F$2:$F59,F59))))))))</f>
        <v>7</v>
      </c>
      <c r="K59" s="42" t="s">
        <v>444</v>
      </c>
      <c r="L59" s="42" t="s">
        <v>414</v>
      </c>
      <c r="N59" s="43" t="s">
        <v>318</v>
      </c>
      <c r="O59" s="70" t="s">
        <v>104</v>
      </c>
      <c r="P59" s="40"/>
      <c r="Q59" s="70">
        <v>45689</v>
      </c>
      <c r="R59" s="44"/>
      <c r="S59" s="70">
        <v>45701</v>
      </c>
      <c r="T59" s="57">
        <v>45697.833333333336</v>
      </c>
      <c r="U59" s="57">
        <v>45700.493055555555</v>
      </c>
      <c r="V59" s="57">
        <v>45700.493055555555</v>
      </c>
      <c r="W59" s="57">
        <v>45700.875</v>
      </c>
      <c r="X59" s="57">
        <v>45701.899305555555</v>
      </c>
      <c r="Y59" s="57">
        <v>45701.975694444445</v>
      </c>
      <c r="Z59" s="57">
        <v>45702.010416666664</v>
      </c>
      <c r="AA59" s="51">
        <f t="shared" si="3"/>
        <v>63.833333333255723</v>
      </c>
      <c r="AB59" s="51">
        <f t="shared" si="22"/>
        <v>26.416666666686069</v>
      </c>
      <c r="AC59" s="51">
        <f t="shared" si="23"/>
        <v>1.8333333333721384</v>
      </c>
      <c r="AD59" s="51">
        <v>0.42</v>
      </c>
      <c r="AE59" s="51">
        <v>8</v>
      </c>
      <c r="AF59" s="51">
        <v>0</v>
      </c>
      <c r="AG59" s="51">
        <v>0.5</v>
      </c>
      <c r="AH59" s="51">
        <v>0</v>
      </c>
      <c r="AI59" s="51">
        <f t="shared" si="14"/>
        <v>8.5</v>
      </c>
      <c r="AJ59" s="78">
        <f t="shared" si="15"/>
        <v>8.92</v>
      </c>
      <c r="AK59" s="78"/>
      <c r="AL59" s="78"/>
      <c r="AM59" s="78"/>
      <c r="AN59" s="78"/>
      <c r="AO59" s="45">
        <v>10517.15</v>
      </c>
      <c r="AP59" s="45">
        <v>10515.677</v>
      </c>
      <c r="AQ59" s="57">
        <f t="shared" si="21"/>
        <v>45700.493055555555</v>
      </c>
      <c r="AR59" s="57">
        <v>45700.503472222219</v>
      </c>
      <c r="AS59" s="57">
        <f t="shared" si="9"/>
        <v>45701.899305555555</v>
      </c>
      <c r="AT59" s="57">
        <v>45701.996527777781</v>
      </c>
      <c r="AU59" s="57">
        <f t="shared" si="10"/>
        <v>45701.996527777781</v>
      </c>
      <c r="AV59" s="57">
        <v>45702.006944444445</v>
      </c>
      <c r="AW59" s="46">
        <v>4071</v>
      </c>
      <c r="AX59" s="46">
        <v>6259</v>
      </c>
      <c r="AY59" s="30">
        <v>34.96</v>
      </c>
      <c r="AZ59" s="30">
        <v>16.600000000000001</v>
      </c>
      <c r="BA59" s="30">
        <v>4.93</v>
      </c>
      <c r="BB59" s="30">
        <v>6.32</v>
      </c>
      <c r="BC59" s="30">
        <v>7.577937649880095</v>
      </c>
      <c r="BD59" s="30">
        <v>41.11</v>
      </c>
      <c r="BE59" s="30">
        <v>35.97</v>
      </c>
      <c r="BF59" s="30">
        <v>0.24</v>
      </c>
      <c r="BG59" s="30">
        <v>0.4</v>
      </c>
      <c r="BH59" s="30">
        <v>0.37170263788968821</v>
      </c>
      <c r="BI59" s="30">
        <v>54.02</v>
      </c>
      <c r="BJ59" s="30">
        <v>4.05</v>
      </c>
      <c r="BK59" s="30">
        <v>0.87</v>
      </c>
      <c r="BL59" s="30">
        <v>1.1299999999999999</v>
      </c>
      <c r="BM59" s="30">
        <v>17.829999999999998</v>
      </c>
      <c r="BN59" s="34">
        <v>60</v>
      </c>
      <c r="BO59" s="30" t="s">
        <v>97</v>
      </c>
      <c r="BP59" s="30" t="s">
        <v>100</v>
      </c>
      <c r="BQ59" s="34">
        <v>1150</v>
      </c>
      <c r="BR59" s="30">
        <v>36.42</v>
      </c>
      <c r="BS59" s="30">
        <v>19.350000000000001</v>
      </c>
      <c r="BT59" s="30">
        <v>22.64</v>
      </c>
      <c r="BU59" s="30">
        <v>11.84</v>
      </c>
      <c r="BV59" s="30">
        <v>5.24</v>
      </c>
      <c r="BW59" s="30">
        <v>0.37</v>
      </c>
      <c r="BX59" s="30">
        <v>0.43</v>
      </c>
      <c r="BY59" s="30">
        <v>0.74</v>
      </c>
      <c r="BZ59" s="30">
        <v>2.12</v>
      </c>
      <c r="CA59" s="30">
        <v>0.71</v>
      </c>
      <c r="CB59" s="30">
        <v>0.14000000000000001</v>
      </c>
      <c r="CC59" s="99">
        <v>3.4000000000000002E-2</v>
      </c>
      <c r="CD59" s="30">
        <v>99</v>
      </c>
      <c r="CE59" s="30">
        <v>98</v>
      </c>
      <c r="CF59" s="30">
        <v>78</v>
      </c>
      <c r="CG59" s="30">
        <v>21</v>
      </c>
      <c r="CH59" s="30"/>
      <c r="CI59" s="46">
        <v>4147</v>
      </c>
      <c r="CJ59" s="30"/>
      <c r="CK59" s="30">
        <v>34.630000000000003</v>
      </c>
      <c r="CL59" s="30"/>
      <c r="CM59" s="30">
        <v>4.51</v>
      </c>
      <c r="CN59" s="30"/>
      <c r="CO59" s="30"/>
      <c r="CP59" s="30"/>
      <c r="CQ59" s="30">
        <v>0.2</v>
      </c>
      <c r="CR59" s="46">
        <v>4021</v>
      </c>
      <c r="CS59" s="30">
        <v>35.31</v>
      </c>
      <c r="CT59" s="30">
        <v>4.2</v>
      </c>
      <c r="CU59" s="30">
        <v>0.23</v>
      </c>
      <c r="CV59" s="30">
        <v>0.56999999999999995</v>
      </c>
      <c r="CW59" s="58">
        <f t="shared" si="11"/>
        <v>586.92150697610862</v>
      </c>
      <c r="CX59" s="59">
        <f>AP59/(AB59-AI59)</f>
        <v>586.92150697610862</v>
      </c>
      <c r="CY59" s="79">
        <v>500</v>
      </c>
      <c r="CZ59" s="57">
        <f>IF(AND(DATE(YEAR(T59),MONTH(T59),DAY(T59))&gt;=(S59-3),DATE(YEAR(T59),MONTH(T59),DAY(T59))&lt;=(S59+3)),T59,V59)</f>
        <v>45700.493055555555</v>
      </c>
      <c r="DA59" s="59">
        <f>CZ59-U59</f>
        <v>0</v>
      </c>
      <c r="DB59" s="51">
        <f>(((AR59-AQ59)*24)+DD59+AB59+((AV59-AU59)*24))/24</f>
        <v>1.4930555555547471</v>
      </c>
      <c r="DC59" s="51">
        <f>(AT59-AS59)*24</f>
        <v>2.3333333334303461</v>
      </c>
      <c r="DD59" s="51">
        <f>(W59-AR59)*24</f>
        <v>8.9166666667442769</v>
      </c>
      <c r="DE59" s="51">
        <f>AA59</f>
        <v>63.833333333255723</v>
      </c>
      <c r="DF59" s="51">
        <f t="shared" si="20"/>
        <v>8.9166666667442769</v>
      </c>
      <c r="DG59" s="51">
        <f>AB59</f>
        <v>26.416666666686069</v>
      </c>
      <c r="DH59" s="51">
        <f t="shared" si="17"/>
        <v>2.3333333334303461</v>
      </c>
    </row>
    <row r="60" spans="1:112" s="42" customFormat="1" x14ac:dyDescent="0.2">
      <c r="A60" s="40">
        <v>4508</v>
      </c>
      <c r="B60" s="29">
        <f t="shared" si="18"/>
        <v>45689</v>
      </c>
      <c r="C60" s="41" t="str">
        <f t="shared" si="19"/>
        <v>PRT 2025 2 #4508</v>
      </c>
      <c r="D60" s="41" t="str">
        <f t="shared" si="16"/>
        <v>PRATU BGG #18</v>
      </c>
      <c r="E60" s="39">
        <v>4508</v>
      </c>
      <c r="F60" s="38" t="s">
        <v>240</v>
      </c>
      <c r="G60" s="38" t="str">
        <f>INDEX([1]List!$D$2:$D$55,MATCH(F60,[1]List!$B$2:$B$55,0))</f>
        <v>CIF</v>
      </c>
      <c r="H60" s="38" t="s">
        <v>440</v>
      </c>
      <c r="I60" s="38" t="s">
        <v>163</v>
      </c>
      <c r="J60" s="39">
        <f>IF(F60="","",IF(F60="TIE LRC",COUNTIF($F$2:$F60,"TIE")+COUNTIF($F$2:$F60,"TME")+COUNTIF($F$2:$F60,"TIE LRC")+COUNTIF($F$2:$F60,"TIE MRC"),IF(F60="TIE MRC",COUNTIF($F$2:$F60,"TIE")+COUNTIF($F$2:$F60,"TME")+COUNTIF($F$2:$F60,"TIE LRC")+COUNTIF($F$2:$F60,"TIE MRC"),IF(F60="PLNBB LRC",COUNTIF($F$2:$F60,"PLNBB")+COUNTIF($F$2:$F60,"PLNBB LRC")+COUNTIF($F$2:$F60,"PLNBB MRC"),IF(F60="PLNBB MRC",COUNTIF($F$2:$F60,"PLNBB")+COUNTIF($F$2:$F60,"PLNBB LRC")+COUNTIF($F$2:$F60,"PLNBB MRC"),IF(F60="HE MRC",COUNTIF($F$2:$F60,"HE")+COUNTIF($F$2:$F60,"HE LRC")+COUNTIF($F$2:$F60,"HE MRC"),IF(F60="HE LRC",COUNTIF($F$2:$F60,"HE")+COUNTIF($F$2:$F60,"HE LRC")+COUNTIF($F$2:$F60,"HE MRC"),COUNTIF($F$2:$F60,F60))))))))</f>
        <v>18</v>
      </c>
      <c r="K60" s="42" t="s">
        <v>149</v>
      </c>
      <c r="L60" s="42" t="s">
        <v>150</v>
      </c>
      <c r="N60" s="43" t="s">
        <v>320</v>
      </c>
      <c r="O60" s="70" t="s">
        <v>473</v>
      </c>
      <c r="P60" s="40"/>
      <c r="Q60" s="70">
        <v>45692</v>
      </c>
      <c r="R60" s="44"/>
      <c r="S60" s="70">
        <v>45738</v>
      </c>
      <c r="T60" s="57">
        <v>45697.9375</v>
      </c>
      <c r="U60" s="57">
        <v>45700.951388888891</v>
      </c>
      <c r="V60" s="57">
        <v>45700.951388888891</v>
      </c>
      <c r="W60" s="57">
        <v>45701.934027777781</v>
      </c>
      <c r="X60" s="57">
        <v>45702.413194444445</v>
      </c>
      <c r="Y60" s="57">
        <v>45702.440972222219</v>
      </c>
      <c r="Z60" s="57">
        <v>45702.475694444445</v>
      </c>
      <c r="AA60" s="51">
        <f t="shared" si="3"/>
        <v>72.333333333372138</v>
      </c>
      <c r="AB60" s="51">
        <f t="shared" si="22"/>
        <v>12.166666666511446</v>
      </c>
      <c r="AC60" s="51">
        <f t="shared" si="23"/>
        <v>0.6666666665696539</v>
      </c>
      <c r="AD60" s="51">
        <v>0.42</v>
      </c>
      <c r="AE60" s="51">
        <v>1.17</v>
      </c>
      <c r="AF60" s="51">
        <v>0</v>
      </c>
      <c r="AG60" s="51">
        <v>0</v>
      </c>
      <c r="AH60" s="51">
        <v>0</v>
      </c>
      <c r="AI60" s="51">
        <f t="shared" si="14"/>
        <v>1.17</v>
      </c>
      <c r="AJ60" s="78">
        <f t="shared" si="15"/>
        <v>1.5899999999999999</v>
      </c>
      <c r="AK60" s="78"/>
      <c r="AL60" s="78"/>
      <c r="AM60" s="78"/>
      <c r="AN60" s="78"/>
      <c r="AO60" s="45">
        <v>7800.5569999999998</v>
      </c>
      <c r="AP60" s="45">
        <v>7799.2259999999997</v>
      </c>
      <c r="AQ60" s="57">
        <f t="shared" si="21"/>
        <v>45700.951388888891</v>
      </c>
      <c r="AR60" s="57">
        <v>45700.961805555555</v>
      </c>
      <c r="AS60" s="57">
        <f t="shared" si="9"/>
        <v>45702.413194444445</v>
      </c>
      <c r="AT60" s="57">
        <v>45702.461805555555</v>
      </c>
      <c r="AU60" s="57">
        <f t="shared" si="10"/>
        <v>45702.461805555555</v>
      </c>
      <c r="AV60" s="57">
        <v>45702.472222222219</v>
      </c>
      <c r="AW60" s="46">
        <v>4567</v>
      </c>
      <c r="AX60" s="46">
        <v>6610</v>
      </c>
      <c r="AY60" s="30">
        <v>30.9</v>
      </c>
      <c r="AZ60" s="30">
        <v>13.22</v>
      </c>
      <c r="BA60" s="30">
        <v>4.3600000000000003</v>
      </c>
      <c r="BB60" s="30">
        <v>5.47</v>
      </c>
      <c r="BC60" s="30">
        <v>6.3032956902512103</v>
      </c>
      <c r="BD60" s="30">
        <v>41.85</v>
      </c>
      <c r="BE60" s="30">
        <v>39.46</v>
      </c>
      <c r="BF60" s="30">
        <v>0.2</v>
      </c>
      <c r="BG60" s="30">
        <v>0.31</v>
      </c>
      <c r="BH60" s="30">
        <v>0.28808481216870246</v>
      </c>
      <c r="BI60" s="30">
        <v>58.02</v>
      </c>
      <c r="BJ60" s="30">
        <v>4.24</v>
      </c>
      <c r="BK60" s="30">
        <v>0.95</v>
      </c>
      <c r="BL60" s="30">
        <v>1.17</v>
      </c>
      <c r="BM60" s="30">
        <v>17.850000000000001</v>
      </c>
      <c r="BN60" s="34">
        <v>58</v>
      </c>
      <c r="BO60" s="30" t="s">
        <v>97</v>
      </c>
      <c r="BP60" s="30" t="s">
        <v>97</v>
      </c>
      <c r="BQ60" s="34">
        <v>1190</v>
      </c>
      <c r="BR60" s="30">
        <v>36.11</v>
      </c>
      <c r="BS60" s="30">
        <v>20.54</v>
      </c>
      <c r="BT60" s="30">
        <v>19.71</v>
      </c>
      <c r="BU60" s="30">
        <v>12.7</v>
      </c>
      <c r="BV60" s="30">
        <v>3.88</v>
      </c>
      <c r="BW60" s="30">
        <v>0.26</v>
      </c>
      <c r="BX60" s="30">
        <v>0.35</v>
      </c>
      <c r="BY60" s="30">
        <v>0.83</v>
      </c>
      <c r="BZ60" s="30">
        <v>3.42</v>
      </c>
      <c r="CA60" s="30">
        <v>1.04</v>
      </c>
      <c r="CB60" s="30">
        <v>0.18</v>
      </c>
      <c r="CC60" s="99">
        <v>4.3999999999999997E-2</v>
      </c>
      <c r="CD60" s="30">
        <v>99</v>
      </c>
      <c r="CE60" s="30">
        <v>98</v>
      </c>
      <c r="CF60" s="30">
        <v>78</v>
      </c>
      <c r="CG60" s="30">
        <v>21</v>
      </c>
      <c r="CH60" s="30"/>
      <c r="CI60" s="46">
        <v>4615</v>
      </c>
      <c r="CJ60" s="30"/>
      <c r="CK60" s="30">
        <v>30.45</v>
      </c>
      <c r="CL60" s="30"/>
      <c r="CM60" s="30">
        <v>4.0599999999999996</v>
      </c>
      <c r="CN60" s="30"/>
      <c r="CO60" s="30"/>
      <c r="CP60" s="30"/>
      <c r="CQ60" s="30">
        <v>0.17</v>
      </c>
      <c r="CR60" s="46">
        <v>4496</v>
      </c>
      <c r="CS60" s="30">
        <v>31.81</v>
      </c>
      <c r="CT60" s="30">
        <v>3.99</v>
      </c>
      <c r="CU60" s="30">
        <v>0.22</v>
      </c>
      <c r="CV60" s="30">
        <v>0.56999999999999995</v>
      </c>
      <c r="CW60" s="58">
        <f t="shared" ref="CW60:CW123" si="24">CX60</f>
        <v>709.23546530252383</v>
      </c>
      <c r="CX60" s="59">
        <f>AP60/(AB60-AI60)</f>
        <v>709.23546530252383</v>
      </c>
      <c r="CY60" s="79">
        <v>500</v>
      </c>
      <c r="CZ60" s="57">
        <f>IF(AND(DATE(YEAR(T60),MONTH(T60),DAY(T60))&gt;=(S60-3),DATE(YEAR(T60),MONTH(T60),DAY(T60))&lt;=(S60+3)),T60,V60)</f>
        <v>45700.951388888891</v>
      </c>
      <c r="DA60" s="59">
        <f>CZ60-U60</f>
        <v>0</v>
      </c>
      <c r="DB60" s="51">
        <f>(((AR60-AQ60)*24)+DD60+AB60+((AV60-AU60)*24))/24</f>
        <v>1.499999999992724</v>
      </c>
      <c r="DC60" s="51">
        <f>(AT60-AS60)*24</f>
        <v>1.1666666666278616</v>
      </c>
      <c r="DD60" s="51">
        <f>(W60-AR60)*24</f>
        <v>23.333333333430346</v>
      </c>
      <c r="DE60" s="51">
        <f>AA60</f>
        <v>72.333333333372138</v>
      </c>
      <c r="DF60" s="51">
        <f t="shared" si="20"/>
        <v>23.333333333430346</v>
      </c>
      <c r="DG60" s="51">
        <f>AB60</f>
        <v>12.166666666511446</v>
      </c>
      <c r="DH60" s="51">
        <f t="shared" si="17"/>
        <v>1.1666666666278616</v>
      </c>
    </row>
    <row r="61" spans="1:112" s="42" customFormat="1" x14ac:dyDescent="0.2">
      <c r="A61" s="40">
        <v>4509</v>
      </c>
      <c r="B61" s="29">
        <f t="shared" si="18"/>
        <v>45689</v>
      </c>
      <c r="C61" s="41" t="str">
        <f t="shared" si="19"/>
        <v>PRT 2025 2 #4509</v>
      </c>
      <c r="D61" s="41" t="str">
        <f t="shared" si="16"/>
        <v>PRATU BGG #19</v>
      </c>
      <c r="E61" s="39">
        <v>4509</v>
      </c>
      <c r="F61" s="38" t="s">
        <v>240</v>
      </c>
      <c r="G61" s="38" t="str">
        <f>INDEX([1]List!$D$2:$D$55,MATCH(F61,[1]List!$B$2:$B$55,0))</f>
        <v>CIF</v>
      </c>
      <c r="H61" s="38" t="s">
        <v>440</v>
      </c>
      <c r="I61" s="38" t="s">
        <v>163</v>
      </c>
      <c r="J61" s="39">
        <f>IF(F61="","",IF(F61="TIE LRC",COUNTIF($F$2:$F61,"TIE")+COUNTIF($F$2:$F61,"TME")+COUNTIF($F$2:$F61,"TIE LRC")+COUNTIF($F$2:$F61,"TIE MRC"),IF(F61="TIE MRC",COUNTIF($F$2:$F61,"TIE")+COUNTIF($F$2:$F61,"TME")+COUNTIF($F$2:$F61,"TIE LRC")+COUNTIF($F$2:$F61,"TIE MRC"),IF(F61="PLNBB LRC",COUNTIF($F$2:$F61,"PLNBB")+COUNTIF($F$2:$F61,"PLNBB LRC")+COUNTIF($F$2:$F61,"PLNBB MRC"),IF(F61="PLNBB MRC",COUNTIF($F$2:$F61,"PLNBB")+COUNTIF($F$2:$F61,"PLNBB LRC")+COUNTIF($F$2:$F61,"PLNBB MRC"),IF(F61="HE MRC",COUNTIF($F$2:$F61,"HE")+COUNTIF($F$2:$F61,"HE LRC")+COUNTIF($F$2:$F61,"HE MRC"),IF(F61="HE LRC",COUNTIF($F$2:$F61,"HE")+COUNTIF($F$2:$F61,"HE LRC")+COUNTIF($F$2:$F61,"HE MRC"),COUNTIF($F$2:$F61,F61))))))))</f>
        <v>19</v>
      </c>
      <c r="K61" s="42" t="s">
        <v>322</v>
      </c>
      <c r="L61" s="42" t="s">
        <v>210</v>
      </c>
      <c r="N61" s="43" t="s">
        <v>318</v>
      </c>
      <c r="O61" s="70" t="s">
        <v>473</v>
      </c>
      <c r="P61" s="40"/>
      <c r="Q61" s="70">
        <v>45692</v>
      </c>
      <c r="R61" s="44"/>
      <c r="S61" s="70">
        <v>45739</v>
      </c>
      <c r="T61" s="57">
        <v>45698.125</v>
      </c>
      <c r="U61" s="57">
        <v>45702.03125</v>
      </c>
      <c r="V61" s="57">
        <v>45702.03125</v>
      </c>
      <c r="W61" s="57">
        <v>45702.434027777781</v>
      </c>
      <c r="X61" s="57">
        <v>45703.045138888891</v>
      </c>
      <c r="Y61" s="57">
        <v>45703.065972222219</v>
      </c>
      <c r="Z61" s="57">
        <v>45703.100694444445</v>
      </c>
      <c r="AA61" s="51">
        <f t="shared" si="3"/>
        <v>93.75</v>
      </c>
      <c r="AB61" s="51">
        <f t="shared" si="22"/>
        <v>15.166666666511446</v>
      </c>
      <c r="AC61" s="51">
        <f t="shared" si="23"/>
        <v>0.49999999988358468</v>
      </c>
      <c r="AD61" s="51">
        <v>0.33</v>
      </c>
      <c r="AE61" s="51">
        <v>2.75</v>
      </c>
      <c r="AF61" s="51">
        <v>0</v>
      </c>
      <c r="AG61" s="51">
        <v>1.42</v>
      </c>
      <c r="AH61" s="51">
        <v>0</v>
      </c>
      <c r="AI61" s="51">
        <f t="shared" si="14"/>
        <v>4.17</v>
      </c>
      <c r="AJ61" s="78">
        <f t="shared" si="15"/>
        <v>4.5</v>
      </c>
      <c r="AK61" s="78"/>
      <c r="AL61" s="78"/>
      <c r="AM61" s="78"/>
      <c r="AN61" s="78"/>
      <c r="AO61" s="45">
        <v>7827.9809999999998</v>
      </c>
      <c r="AP61" s="45">
        <v>7825.8339999999998</v>
      </c>
      <c r="AQ61" s="57">
        <f t="shared" si="21"/>
        <v>45702.03125</v>
      </c>
      <c r="AR61" s="57">
        <v>45702.041666666664</v>
      </c>
      <c r="AS61" s="57">
        <f t="shared" ref="AS61:AS124" si="25">X61</f>
        <v>45703.045138888891</v>
      </c>
      <c r="AT61" s="57">
        <v>45703.086805555555</v>
      </c>
      <c r="AU61" s="57">
        <f t="shared" si="10"/>
        <v>45703.086805555555</v>
      </c>
      <c r="AV61" s="57">
        <v>45703.097222222219</v>
      </c>
      <c r="AW61" s="46">
        <v>4504</v>
      </c>
      <c r="AX61" s="46">
        <v>6520</v>
      </c>
      <c r="AY61" s="30">
        <v>30.92</v>
      </c>
      <c r="AZ61" s="30">
        <v>14.33</v>
      </c>
      <c r="BA61" s="30">
        <v>4.4800000000000004</v>
      </c>
      <c r="BB61" s="30">
        <v>5.55</v>
      </c>
      <c r="BC61" s="30">
        <v>6.4783471460254463</v>
      </c>
      <c r="BD61" s="30">
        <v>41.78</v>
      </c>
      <c r="BE61" s="30">
        <v>38.340000000000003</v>
      </c>
      <c r="BF61" s="30">
        <v>0.25</v>
      </c>
      <c r="BG61" s="30">
        <v>0.39</v>
      </c>
      <c r="BH61" s="30">
        <v>0.3618536243725925</v>
      </c>
      <c r="BI61" s="30">
        <v>57.61</v>
      </c>
      <c r="BJ61" s="30">
        <v>4.28</v>
      </c>
      <c r="BK61" s="30">
        <v>0.93</v>
      </c>
      <c r="BL61" s="30">
        <v>1.1599999999999999</v>
      </c>
      <c r="BM61" s="30">
        <v>16.989999999999998</v>
      </c>
      <c r="BN61" s="34">
        <v>58</v>
      </c>
      <c r="BO61" s="30" t="s">
        <v>97</v>
      </c>
      <c r="BP61" s="30" t="s">
        <v>100</v>
      </c>
      <c r="BQ61" s="34">
        <v>1220</v>
      </c>
      <c r="BR61" s="30">
        <v>37.340000000000003</v>
      </c>
      <c r="BS61" s="30">
        <v>23.54</v>
      </c>
      <c r="BT61" s="30">
        <v>22.76</v>
      </c>
      <c r="BU61" s="30">
        <v>7.34</v>
      </c>
      <c r="BV61" s="30">
        <v>2.8</v>
      </c>
      <c r="BW61" s="30">
        <v>0.56999999999999995</v>
      </c>
      <c r="BX61" s="30">
        <v>0.4</v>
      </c>
      <c r="BY61" s="30">
        <v>1.06</v>
      </c>
      <c r="BZ61" s="30">
        <v>3.38</v>
      </c>
      <c r="CA61" s="30">
        <v>0.66</v>
      </c>
      <c r="CB61" s="30">
        <v>0.16</v>
      </c>
      <c r="CC61" s="99">
        <v>5.3999999999999999E-2</v>
      </c>
      <c r="CD61" s="30">
        <v>99</v>
      </c>
      <c r="CE61" s="30">
        <v>98</v>
      </c>
      <c r="CF61" s="30">
        <v>78</v>
      </c>
      <c r="CG61" s="30">
        <v>21</v>
      </c>
      <c r="CH61" s="30"/>
      <c r="CI61" s="46">
        <v>4558</v>
      </c>
      <c r="CJ61" s="30"/>
      <c r="CK61" s="30">
        <v>30.58</v>
      </c>
      <c r="CL61" s="30"/>
      <c r="CM61" s="30">
        <v>4.33</v>
      </c>
      <c r="CN61" s="30"/>
      <c r="CO61" s="30"/>
      <c r="CP61" s="30"/>
      <c r="CQ61" s="30">
        <v>0.22</v>
      </c>
      <c r="CR61" s="46">
        <v>4490</v>
      </c>
      <c r="CS61" s="30">
        <v>31.75</v>
      </c>
      <c r="CT61" s="30">
        <v>3.93</v>
      </c>
      <c r="CU61" s="30">
        <v>0.23</v>
      </c>
      <c r="CV61" s="30">
        <v>0.36</v>
      </c>
      <c r="CW61" s="58">
        <f t="shared" si="24"/>
        <v>711.65510761841131</v>
      </c>
      <c r="CX61" s="59">
        <f>AP61/(AB61-AI61)</f>
        <v>711.65510761841131</v>
      </c>
      <c r="CY61" s="79">
        <v>500</v>
      </c>
      <c r="CZ61" s="57">
        <f>IF(AND(DATE(YEAR(T61),MONTH(T61),DAY(T61))&gt;=(S61-3),DATE(YEAR(T61),MONTH(T61),DAY(T61))&lt;=(S61+3)),T61,V61)</f>
        <v>45702.03125</v>
      </c>
      <c r="DA61" s="59">
        <f>CZ61-U61</f>
        <v>0</v>
      </c>
      <c r="DB61" s="51">
        <f>(((AR61-AQ61)*24)+DD61+AB61+((AV61-AU61)*24))/24</f>
        <v>1.0451388888832298</v>
      </c>
      <c r="DC61" s="51">
        <f>(AT61-AS61)*24</f>
        <v>0.99999999994179234</v>
      </c>
      <c r="DD61" s="51">
        <f>(W61-AR61)*24</f>
        <v>9.4166666668024845</v>
      </c>
      <c r="DE61" s="51">
        <f>AA61</f>
        <v>93.75</v>
      </c>
      <c r="DF61" s="51">
        <f t="shared" si="20"/>
        <v>9.4166666668024845</v>
      </c>
      <c r="DG61" s="51">
        <f>AB61</f>
        <v>15.166666666511446</v>
      </c>
      <c r="DH61" s="51">
        <f t="shared" si="17"/>
        <v>0.99999999994179234</v>
      </c>
    </row>
    <row r="62" spans="1:112" s="42" customFormat="1" x14ac:dyDescent="0.2">
      <c r="A62" s="40">
        <v>4510</v>
      </c>
      <c r="B62" s="29">
        <f t="shared" si="18"/>
        <v>45689</v>
      </c>
      <c r="C62" s="41" t="str">
        <f t="shared" si="19"/>
        <v>PRT 2025 2 #4510</v>
      </c>
      <c r="D62" s="41" t="str">
        <f t="shared" si="16"/>
        <v>PRATU BGG #20</v>
      </c>
      <c r="E62" s="39">
        <v>4510</v>
      </c>
      <c r="F62" s="38" t="s">
        <v>240</v>
      </c>
      <c r="G62" s="38" t="str">
        <f>INDEX([1]List!$D$2:$D$55,MATCH(F62,[1]List!$B$2:$B$55,0))</f>
        <v>CIF</v>
      </c>
      <c r="H62" s="38" t="s">
        <v>440</v>
      </c>
      <c r="I62" s="38" t="s">
        <v>163</v>
      </c>
      <c r="J62" s="39">
        <f>IF(F62="","",IF(F62="TIE LRC",COUNTIF($F$2:$F62,"TIE")+COUNTIF($F$2:$F62,"TME")+COUNTIF($F$2:$F62,"TIE LRC")+COUNTIF($F$2:$F62,"TIE MRC"),IF(F62="TIE MRC",COUNTIF($F$2:$F62,"TIE")+COUNTIF($F$2:$F62,"TME")+COUNTIF($F$2:$F62,"TIE LRC")+COUNTIF($F$2:$F62,"TIE MRC"),IF(F62="PLNBB LRC",COUNTIF($F$2:$F62,"PLNBB")+COUNTIF($F$2:$F62,"PLNBB LRC")+COUNTIF($F$2:$F62,"PLNBB MRC"),IF(F62="PLNBB MRC",COUNTIF($F$2:$F62,"PLNBB")+COUNTIF($F$2:$F62,"PLNBB LRC")+COUNTIF($F$2:$F62,"PLNBB MRC"),IF(F62="HE MRC",COUNTIF($F$2:$F62,"HE")+COUNTIF($F$2:$F62,"HE LRC")+COUNTIF($F$2:$F62,"HE MRC"),IF(F62="HE LRC",COUNTIF($F$2:$F62,"HE")+COUNTIF($F$2:$F62,"HE LRC")+COUNTIF($F$2:$F62,"HE MRC"),COUNTIF($F$2:$F62,F62))))))))</f>
        <v>20</v>
      </c>
      <c r="K62" s="42" t="s">
        <v>404</v>
      </c>
      <c r="L62" s="42" t="s">
        <v>268</v>
      </c>
      <c r="N62" s="43" t="s">
        <v>320</v>
      </c>
      <c r="O62" s="70" t="s">
        <v>473</v>
      </c>
      <c r="P62" s="40"/>
      <c r="Q62" s="70">
        <v>45693</v>
      </c>
      <c r="R62" s="44"/>
      <c r="S62" s="70">
        <v>45740</v>
      </c>
      <c r="T62" s="57">
        <v>45699.708333333336</v>
      </c>
      <c r="U62" s="57">
        <v>45702.496527777781</v>
      </c>
      <c r="V62" s="57">
        <v>45702.496527777781</v>
      </c>
      <c r="W62" s="57">
        <v>45703.072916666664</v>
      </c>
      <c r="X62" s="57">
        <v>45703.836805555555</v>
      </c>
      <c r="Y62" s="57">
        <v>45703.868055555555</v>
      </c>
      <c r="Z62" s="57">
        <v>45703.902777777781</v>
      </c>
      <c r="AA62" s="51">
        <f t="shared" si="3"/>
        <v>66.916666666686069</v>
      </c>
      <c r="AB62" s="51">
        <f t="shared" si="22"/>
        <v>19.083333333372138</v>
      </c>
      <c r="AC62" s="51">
        <f t="shared" si="23"/>
        <v>0.75</v>
      </c>
      <c r="AD62" s="51">
        <v>0</v>
      </c>
      <c r="AE62" s="51">
        <v>4.83</v>
      </c>
      <c r="AF62" s="51">
        <v>0</v>
      </c>
      <c r="AG62" s="51">
        <v>0</v>
      </c>
      <c r="AH62" s="51">
        <v>0</v>
      </c>
      <c r="AI62" s="51">
        <f t="shared" si="14"/>
        <v>4.83</v>
      </c>
      <c r="AJ62" s="78">
        <f t="shared" si="15"/>
        <v>4.83</v>
      </c>
      <c r="AK62" s="78"/>
      <c r="AL62" s="78"/>
      <c r="AM62" s="78"/>
      <c r="AN62" s="78"/>
      <c r="AO62" s="45">
        <v>8594.3619999999992</v>
      </c>
      <c r="AP62" s="45">
        <v>8592.7420000000002</v>
      </c>
      <c r="AQ62" s="57">
        <f t="shared" si="21"/>
        <v>45702.496527777781</v>
      </c>
      <c r="AR62" s="57">
        <v>45702.506944444445</v>
      </c>
      <c r="AS62" s="57">
        <f t="shared" si="25"/>
        <v>45703.836805555555</v>
      </c>
      <c r="AT62" s="57">
        <v>45703.888888888891</v>
      </c>
      <c r="AU62" s="57">
        <f t="shared" si="10"/>
        <v>45703.888888888891</v>
      </c>
      <c r="AV62" s="57">
        <v>45703.899305555555</v>
      </c>
      <c r="AW62" s="46">
        <v>4549</v>
      </c>
      <c r="AX62" s="46">
        <v>6587</v>
      </c>
      <c r="AY62" s="30">
        <v>30.94</v>
      </c>
      <c r="AZ62" s="30">
        <v>12.92</v>
      </c>
      <c r="BA62" s="30">
        <v>4.32</v>
      </c>
      <c r="BB62" s="30">
        <v>5.45</v>
      </c>
      <c r="BC62" s="30">
        <v>6.2586127698667893</v>
      </c>
      <c r="BD62" s="30">
        <v>41.32</v>
      </c>
      <c r="BE62" s="30">
        <v>40.31</v>
      </c>
      <c r="BF62" s="30">
        <v>0.22</v>
      </c>
      <c r="BG62" s="30">
        <v>0.34</v>
      </c>
      <c r="BH62" s="30">
        <v>0.32154340836012868</v>
      </c>
      <c r="BI62" s="30">
        <v>58.42</v>
      </c>
      <c r="BJ62" s="30">
        <v>4.28</v>
      </c>
      <c r="BK62" s="30">
        <v>0.96</v>
      </c>
      <c r="BL62" s="30">
        <v>1.18</v>
      </c>
      <c r="BM62" s="30">
        <v>17.690000000000001</v>
      </c>
      <c r="BN62" s="34">
        <v>58</v>
      </c>
      <c r="BO62" s="30" t="s">
        <v>97</v>
      </c>
      <c r="BP62" s="30" t="s">
        <v>100</v>
      </c>
      <c r="BQ62" s="34">
        <v>1190</v>
      </c>
      <c r="BR62" s="30">
        <v>44.11</v>
      </c>
      <c r="BS62" s="30">
        <v>22.11</v>
      </c>
      <c r="BT62" s="30">
        <v>17.3</v>
      </c>
      <c r="BU62" s="30">
        <v>7.24</v>
      </c>
      <c r="BV62" s="30">
        <v>3.05</v>
      </c>
      <c r="BW62" s="30">
        <v>0.69</v>
      </c>
      <c r="BX62" s="30">
        <v>0.48</v>
      </c>
      <c r="BY62" s="30">
        <v>0.91</v>
      </c>
      <c r="BZ62" s="30">
        <v>3.27</v>
      </c>
      <c r="CA62" s="30">
        <v>0.72</v>
      </c>
      <c r="CB62" s="30">
        <v>0.12</v>
      </c>
      <c r="CC62" s="99">
        <v>4.7E-2</v>
      </c>
      <c r="CD62" s="30">
        <v>99</v>
      </c>
      <c r="CE62" s="30">
        <v>98</v>
      </c>
      <c r="CF62" s="30">
        <v>78</v>
      </c>
      <c r="CG62" s="30">
        <v>21</v>
      </c>
      <c r="CH62" s="30"/>
      <c r="CI62" s="46">
        <v>4597</v>
      </c>
      <c r="CJ62" s="30"/>
      <c r="CK62" s="30">
        <v>30.63</v>
      </c>
      <c r="CL62" s="30"/>
      <c r="CM62" s="30">
        <v>4.09</v>
      </c>
      <c r="CN62" s="30"/>
      <c r="CO62" s="30"/>
      <c r="CP62" s="30"/>
      <c r="CQ62" s="30">
        <v>0.19</v>
      </c>
      <c r="CR62" s="46">
        <v>4431</v>
      </c>
      <c r="CS62" s="30">
        <v>32.799999999999997</v>
      </c>
      <c r="CT62" s="30">
        <v>3.95</v>
      </c>
      <c r="CU62" s="30">
        <v>0.23</v>
      </c>
      <c r="CV62" s="30">
        <v>0.35</v>
      </c>
      <c r="CW62" s="58">
        <f t="shared" si="24"/>
        <v>602.8584190816141</v>
      </c>
      <c r="CX62" s="59">
        <f>AP62/(AB62-AI62)</f>
        <v>602.8584190816141</v>
      </c>
      <c r="CY62" s="79">
        <v>500</v>
      </c>
      <c r="CZ62" s="57">
        <f>IF(AND(DATE(YEAR(T62),MONTH(T62),DAY(T62))&gt;=(S62-3),DATE(YEAR(T62),MONTH(T62),DAY(T62))&lt;=(S62+3)),T62,V62)</f>
        <v>45702.496527777781</v>
      </c>
      <c r="DA62" s="59">
        <f>CZ62-U62</f>
        <v>0</v>
      </c>
      <c r="DB62" s="51">
        <f>(((AR62-AQ62)*24)+DD62+AB62+((AV62-AU62)*24))/24</f>
        <v>1.3819444444379769</v>
      </c>
      <c r="DC62" s="51">
        <f>(AT62-AS62)*24</f>
        <v>1.2500000000582077</v>
      </c>
      <c r="DD62" s="51">
        <f>(W62-AR62)*24</f>
        <v>13.583333333255723</v>
      </c>
      <c r="DE62" s="51">
        <f>AA62</f>
        <v>66.916666666686069</v>
      </c>
      <c r="DF62" s="51">
        <f t="shared" si="20"/>
        <v>13.583333333255723</v>
      </c>
      <c r="DG62" s="51">
        <f>AB62</f>
        <v>19.083333333372138</v>
      </c>
      <c r="DH62" s="51">
        <f t="shared" si="17"/>
        <v>1.2500000000582077</v>
      </c>
    </row>
    <row r="63" spans="1:112" s="42" customFormat="1" x14ac:dyDescent="0.2">
      <c r="A63" s="40">
        <v>4511</v>
      </c>
      <c r="B63" s="29">
        <f t="shared" si="18"/>
        <v>45689</v>
      </c>
      <c r="C63" s="41" t="str">
        <f t="shared" si="19"/>
        <v>PRT 2025 2 #4511</v>
      </c>
      <c r="D63" s="41" t="str">
        <f t="shared" si="16"/>
        <v>PRATU GEL LRC #8</v>
      </c>
      <c r="E63" s="39">
        <v>4511</v>
      </c>
      <c r="F63" s="38" t="s">
        <v>300</v>
      </c>
      <c r="G63" s="38" t="str">
        <f>INDEX([1]List!$D$2:$D$55,MATCH(F63,[1]List!$B$2:$B$55,0))</f>
        <v>CIF</v>
      </c>
      <c r="H63" s="38" t="s">
        <v>349</v>
      </c>
      <c r="I63" s="38" t="s">
        <v>408</v>
      </c>
      <c r="J63" s="39">
        <f>IF(F63="","",IF(F63="TIE LRC",COUNTIF($F$2:$F63,"TIE")+COUNTIF($F$2:$F63,"TME")+COUNTIF($F$2:$F63,"TIE LRC")+COUNTIF($F$2:$F63,"TIE MRC"),IF(F63="TIE MRC",COUNTIF($F$2:$F63,"TIE")+COUNTIF($F$2:$F63,"TME")+COUNTIF($F$2:$F63,"TIE LRC")+COUNTIF($F$2:$F63,"TIE MRC"),IF(F63="PLNBB LRC",COUNTIF($F$2:$F63,"PLNBB")+COUNTIF($F$2:$F63,"PLNBB LRC")+COUNTIF($F$2:$F63,"PLNBB MRC"),IF(F63="PLNBB MRC",COUNTIF($F$2:$F63,"PLNBB")+COUNTIF($F$2:$F63,"PLNBB LRC")+COUNTIF($F$2:$F63,"PLNBB MRC"),IF(F63="HE MRC",COUNTIF($F$2:$F63,"HE")+COUNTIF($F$2:$F63,"HE LRC")+COUNTIF($F$2:$F63,"HE MRC"),IF(F63="HE LRC",COUNTIF($F$2:$F63,"HE")+COUNTIF($F$2:$F63,"HE LRC")+COUNTIF($F$2:$F63,"HE MRC"),COUNTIF($F$2:$F63,F63))))))))</f>
        <v>8</v>
      </c>
      <c r="K63" s="42" t="s">
        <v>258</v>
      </c>
      <c r="L63" s="42" t="s">
        <v>253</v>
      </c>
      <c r="N63" s="43" t="s">
        <v>318</v>
      </c>
      <c r="O63" s="70" t="s">
        <v>473</v>
      </c>
      <c r="P63" s="40"/>
      <c r="Q63" s="70">
        <v>45685</v>
      </c>
      <c r="R63" s="44"/>
      <c r="S63" s="70">
        <v>45672</v>
      </c>
      <c r="T63" s="57">
        <v>45697.416666666664</v>
      </c>
      <c r="U63" s="57">
        <v>45703.180555555555</v>
      </c>
      <c r="V63" s="57">
        <v>45703.180555555555</v>
      </c>
      <c r="W63" s="57">
        <v>45703.850694444445</v>
      </c>
      <c r="X63" s="57">
        <v>45704.378472222219</v>
      </c>
      <c r="Y63" s="57">
        <v>45704.40625</v>
      </c>
      <c r="Z63" s="57">
        <v>45704.440972222219</v>
      </c>
      <c r="AA63" s="51">
        <f t="shared" si="3"/>
        <v>138.33333333337214</v>
      </c>
      <c r="AB63" s="51">
        <f t="shared" si="22"/>
        <v>13.333333333313931</v>
      </c>
      <c r="AC63" s="51">
        <f t="shared" si="23"/>
        <v>0.66666666674427688</v>
      </c>
      <c r="AD63" s="51">
        <v>0</v>
      </c>
      <c r="AE63" s="51">
        <v>2.25</v>
      </c>
      <c r="AF63" s="51">
        <v>0</v>
      </c>
      <c r="AG63" s="51">
        <v>0</v>
      </c>
      <c r="AH63" s="51">
        <v>0</v>
      </c>
      <c r="AI63" s="51">
        <f t="shared" si="14"/>
        <v>2.25</v>
      </c>
      <c r="AJ63" s="78">
        <f t="shared" si="15"/>
        <v>2.25</v>
      </c>
      <c r="AK63" s="78"/>
      <c r="AL63" s="78"/>
      <c r="AM63" s="78"/>
      <c r="AN63" s="78"/>
      <c r="AO63" s="45">
        <v>8501.0730000000003</v>
      </c>
      <c r="AP63" s="45">
        <v>8495.7170000000006</v>
      </c>
      <c r="AQ63" s="57">
        <f t="shared" si="21"/>
        <v>45703.180555555555</v>
      </c>
      <c r="AR63" s="57">
        <v>45703.190972222219</v>
      </c>
      <c r="AS63" s="57">
        <f t="shared" si="25"/>
        <v>45704.378472222219</v>
      </c>
      <c r="AT63" s="57">
        <v>45704.427083333336</v>
      </c>
      <c r="AU63" s="57">
        <f t="shared" si="10"/>
        <v>45704.427083333336</v>
      </c>
      <c r="AV63" s="57">
        <v>45704.4375</v>
      </c>
      <c r="AW63" s="46">
        <v>4079</v>
      </c>
      <c r="AX63" s="46">
        <v>6272</v>
      </c>
      <c r="AY63" s="30">
        <v>34.97</v>
      </c>
      <c r="AZ63" s="30">
        <v>18.29</v>
      </c>
      <c r="BA63" s="30">
        <v>4.76</v>
      </c>
      <c r="BB63" s="30">
        <v>5.98</v>
      </c>
      <c r="BC63" s="30">
        <v>7.318565659038061</v>
      </c>
      <c r="BD63" s="30">
        <v>41.49</v>
      </c>
      <c r="BE63" s="30">
        <v>34.24</v>
      </c>
      <c r="BF63" s="30">
        <v>0.22</v>
      </c>
      <c r="BG63" s="30">
        <v>0.37</v>
      </c>
      <c r="BH63" s="30">
        <v>0.34267531513890592</v>
      </c>
      <c r="BI63" s="30">
        <v>53.56</v>
      </c>
      <c r="BJ63" s="30">
        <v>3.93</v>
      </c>
      <c r="BK63" s="30">
        <v>0.8</v>
      </c>
      <c r="BL63" s="30">
        <v>1.06</v>
      </c>
      <c r="BM63" s="30">
        <v>17.16</v>
      </c>
      <c r="BN63" s="34">
        <v>61</v>
      </c>
      <c r="BO63" s="30" t="s">
        <v>97</v>
      </c>
      <c r="BP63" s="30" t="s">
        <v>100</v>
      </c>
      <c r="BQ63" s="34">
        <v>1170</v>
      </c>
      <c r="BR63" s="30">
        <v>45.33</v>
      </c>
      <c r="BS63" s="30">
        <v>18.850000000000001</v>
      </c>
      <c r="BT63" s="30">
        <v>19.440000000000001</v>
      </c>
      <c r="BU63" s="30">
        <v>6.22</v>
      </c>
      <c r="BV63" s="30">
        <v>4</v>
      </c>
      <c r="BW63" s="30">
        <v>0.81</v>
      </c>
      <c r="BX63" s="30">
        <v>0.7</v>
      </c>
      <c r="BY63" s="30">
        <v>0.76</v>
      </c>
      <c r="BZ63" s="30">
        <v>2.74</v>
      </c>
      <c r="CA63" s="30">
        <v>1.07</v>
      </c>
      <c r="CB63" s="30">
        <v>0.08</v>
      </c>
      <c r="CC63" s="99">
        <v>3.7999999999999999E-2</v>
      </c>
      <c r="CD63" s="30">
        <v>99</v>
      </c>
      <c r="CE63" s="30">
        <v>98</v>
      </c>
      <c r="CF63" s="30">
        <v>78</v>
      </c>
      <c r="CG63" s="30">
        <v>21</v>
      </c>
      <c r="CH63" s="30"/>
      <c r="CI63" s="46">
        <v>4143</v>
      </c>
      <c r="CJ63" s="30"/>
      <c r="CK63" s="30">
        <v>34.659999999999997</v>
      </c>
      <c r="CL63" s="30"/>
      <c r="CM63" s="30">
        <v>4.17</v>
      </c>
      <c r="CN63" s="30"/>
      <c r="CO63" s="30"/>
      <c r="CP63" s="30"/>
      <c r="CQ63" s="30">
        <v>0.2</v>
      </c>
      <c r="CR63" s="46">
        <v>4019</v>
      </c>
      <c r="CS63" s="30">
        <v>35.9</v>
      </c>
      <c r="CT63" s="30">
        <v>4.21</v>
      </c>
      <c r="CU63" s="30">
        <v>0.22</v>
      </c>
      <c r="CV63" s="30">
        <v>0.47</v>
      </c>
      <c r="CW63" s="58">
        <f t="shared" si="24"/>
        <v>766.5308571441991</v>
      </c>
      <c r="CX63" s="59">
        <f>AP63/(AB63-AI63)</f>
        <v>766.5308571441991</v>
      </c>
      <c r="CY63" s="79">
        <v>500</v>
      </c>
      <c r="CZ63" s="57">
        <f>IF(AND(DATE(YEAR(T63),MONTH(T63),DAY(T63))&gt;=(S63-3),DATE(YEAR(T63),MONTH(T63),DAY(T63))&lt;=(S63+3)),T63,V63)</f>
        <v>45703.180555555555</v>
      </c>
      <c r="DA63" s="59">
        <f>CZ63-U63</f>
        <v>0</v>
      </c>
      <c r="DB63" s="51">
        <f>(((AR63-AQ63)*24)+DD63+AB63+((AV63-AU63)*24))/24</f>
        <v>1.2361111111094942</v>
      </c>
      <c r="DC63" s="51">
        <f>(AT63-AS63)*24</f>
        <v>1.1666666668024845</v>
      </c>
      <c r="DD63" s="51">
        <f>(W63-AR63)*24</f>
        <v>15.833333333430346</v>
      </c>
      <c r="DE63" s="51">
        <f>AA63</f>
        <v>138.33333333337214</v>
      </c>
      <c r="DF63" s="51">
        <f t="shared" si="20"/>
        <v>15.833333333430346</v>
      </c>
      <c r="DG63" s="51">
        <f>AB63</f>
        <v>13.333333333313931</v>
      </c>
      <c r="DH63" s="51">
        <f t="shared" si="17"/>
        <v>1.1666666668024845</v>
      </c>
    </row>
    <row r="64" spans="1:112" s="42" customFormat="1" x14ac:dyDescent="0.2">
      <c r="A64" s="40">
        <v>4512</v>
      </c>
      <c r="B64" s="29">
        <f t="shared" si="18"/>
        <v>45689</v>
      </c>
      <c r="C64" s="41" t="str">
        <f t="shared" si="19"/>
        <v>PRT 2025 2 #4512</v>
      </c>
      <c r="D64" s="41" t="str">
        <f t="shared" si="16"/>
        <v>PRATU DP #1</v>
      </c>
      <c r="E64" s="39">
        <v>4512</v>
      </c>
      <c r="F64" s="38" t="s">
        <v>315</v>
      </c>
      <c r="G64" s="38" t="str">
        <f>INDEX([1]List!$D$2:$D$55,MATCH(F64,[1]List!$B$2:$B$55,0))</f>
        <v>FOB</v>
      </c>
      <c r="H64" s="38" t="s">
        <v>316</v>
      </c>
      <c r="I64" s="38" t="s">
        <v>163</v>
      </c>
      <c r="J64" s="39">
        <f>IF(F64="","",IF(F64="TIE LRC",COUNTIF($F$2:$F64,"TIE")+COUNTIF($F$2:$F64,"TME")+COUNTIF($F$2:$F64,"TIE LRC")+COUNTIF($F$2:$F64,"TIE MRC"),IF(F64="TIE MRC",COUNTIF($F$2:$F64,"TIE")+COUNTIF($F$2:$F64,"TME")+COUNTIF($F$2:$F64,"TIE LRC")+COUNTIF($F$2:$F64,"TIE MRC"),IF(F64="PLNBB LRC",COUNTIF($F$2:$F64,"PLNBB")+COUNTIF($F$2:$F64,"PLNBB LRC")+COUNTIF($F$2:$F64,"PLNBB MRC"),IF(F64="PLNBB MRC",COUNTIF($F$2:$F64,"PLNBB")+COUNTIF($F$2:$F64,"PLNBB LRC")+COUNTIF($F$2:$F64,"PLNBB MRC"),IF(F64="HE MRC",COUNTIF($F$2:$F64,"HE")+COUNTIF($F$2:$F64,"HE LRC")+COUNTIF($F$2:$F64,"HE MRC"),IF(F64="HE LRC",COUNTIF($F$2:$F64,"HE")+COUNTIF($F$2:$F64,"HE LRC")+COUNTIF($F$2:$F64,"HE MRC"),COUNTIF($F$2:$F64,F64))))))))</f>
        <v>1</v>
      </c>
      <c r="K64" s="42" t="s">
        <v>307</v>
      </c>
      <c r="L64" s="42" t="s">
        <v>461</v>
      </c>
      <c r="N64" s="43" t="s">
        <v>318</v>
      </c>
      <c r="O64" s="70" t="s">
        <v>104</v>
      </c>
      <c r="P64" s="40"/>
      <c r="Q64" s="70">
        <v>45693</v>
      </c>
      <c r="R64" s="44"/>
      <c r="S64" s="70">
        <v>45701</v>
      </c>
      <c r="T64" s="57">
        <v>45699.791666666664</v>
      </c>
      <c r="U64" s="57">
        <v>45699.791666666664</v>
      </c>
      <c r="V64" s="57">
        <v>45704.472222222219</v>
      </c>
      <c r="W64" s="57">
        <v>45704.486111111109</v>
      </c>
      <c r="X64" s="57">
        <v>45705.041666666664</v>
      </c>
      <c r="Y64" s="57">
        <v>45705.083333333336</v>
      </c>
      <c r="Z64" s="57">
        <v>45705.118055555555</v>
      </c>
      <c r="AA64" s="51">
        <f t="shared" si="3"/>
        <v>112.33333333331393</v>
      </c>
      <c r="AB64" s="51">
        <f t="shared" si="22"/>
        <v>14.333333333430346</v>
      </c>
      <c r="AC64" s="51">
        <f t="shared" si="23"/>
        <v>1.0000000001164153</v>
      </c>
      <c r="AD64" s="51">
        <v>0.33</v>
      </c>
      <c r="AE64" s="51">
        <v>2.67</v>
      </c>
      <c r="AF64" s="51">
        <v>0</v>
      </c>
      <c r="AG64" s="51">
        <v>0.5</v>
      </c>
      <c r="AH64" s="51">
        <v>0</v>
      </c>
      <c r="AI64" s="51">
        <f t="shared" si="14"/>
        <v>3.17</v>
      </c>
      <c r="AJ64" s="78">
        <f t="shared" si="15"/>
        <v>3.5</v>
      </c>
      <c r="AK64" s="78"/>
      <c r="AL64" s="78"/>
      <c r="AM64" s="78"/>
      <c r="AN64" s="78"/>
      <c r="AO64" s="45">
        <v>7501.1840000000002</v>
      </c>
      <c r="AP64" s="45">
        <v>7499.6</v>
      </c>
      <c r="AQ64" s="57">
        <f t="shared" si="21"/>
        <v>45704.472222222219</v>
      </c>
      <c r="AR64" s="57">
        <v>45704.482638888891</v>
      </c>
      <c r="AS64" s="57">
        <f t="shared" si="25"/>
        <v>45705.041666666664</v>
      </c>
      <c r="AT64" s="57">
        <v>45705.104166666664</v>
      </c>
      <c r="AU64" s="57">
        <f t="shared" si="10"/>
        <v>45705.104166666664</v>
      </c>
      <c r="AV64" s="57">
        <v>45705.114583333336</v>
      </c>
      <c r="AW64" s="46">
        <v>4460</v>
      </c>
      <c r="AX64" s="46">
        <v>6778</v>
      </c>
      <c r="AY64" s="30">
        <v>34.200000000000003</v>
      </c>
      <c r="AZ64" s="30">
        <v>15.55</v>
      </c>
      <c r="BA64" s="30">
        <v>3.72</v>
      </c>
      <c r="BB64" s="30">
        <v>4.7699999999999996</v>
      </c>
      <c r="BC64" s="30">
        <v>5.6483126110124324</v>
      </c>
      <c r="BD64" s="30">
        <v>40.74</v>
      </c>
      <c r="BE64" s="30">
        <v>38.94</v>
      </c>
      <c r="BF64" s="30">
        <v>0.16</v>
      </c>
      <c r="BG64" s="30">
        <v>0.25</v>
      </c>
      <c r="BH64" s="30">
        <v>0.23682652457075193</v>
      </c>
      <c r="BI64" s="30">
        <v>59.49</v>
      </c>
      <c r="BJ64" s="30">
        <v>4.57</v>
      </c>
      <c r="BK64" s="30">
        <v>0.92</v>
      </c>
      <c r="BL64" s="30">
        <v>1.1499999999999999</v>
      </c>
      <c r="BM64" s="30">
        <v>14.5</v>
      </c>
      <c r="BN64" s="34">
        <v>59</v>
      </c>
      <c r="BO64" s="30" t="s">
        <v>97</v>
      </c>
      <c r="BP64" s="30" t="s">
        <v>100</v>
      </c>
      <c r="BQ64" s="34">
        <v>1250</v>
      </c>
      <c r="BR64" s="30">
        <v>46.32</v>
      </c>
      <c r="BS64" s="30">
        <v>27.23</v>
      </c>
      <c r="BT64" s="30">
        <v>11.74</v>
      </c>
      <c r="BU64" s="30">
        <v>5.53</v>
      </c>
      <c r="BV64" s="30">
        <v>2.35</v>
      </c>
      <c r="BW64" s="30">
        <v>1.1200000000000001</v>
      </c>
      <c r="BX64" s="30">
        <v>0.63</v>
      </c>
      <c r="BY64" s="30">
        <v>0.81</v>
      </c>
      <c r="BZ64" s="30">
        <v>3.66</v>
      </c>
      <c r="CA64" s="30">
        <v>0.4</v>
      </c>
      <c r="CB64" s="30">
        <v>0.21</v>
      </c>
      <c r="CC64" s="99">
        <v>0.04</v>
      </c>
      <c r="CD64" s="30">
        <v>99</v>
      </c>
      <c r="CE64" s="30">
        <v>98</v>
      </c>
      <c r="CF64" s="30">
        <v>78</v>
      </c>
      <c r="CG64" s="30">
        <v>21</v>
      </c>
      <c r="CH64" s="30"/>
      <c r="CI64" s="46">
        <v>4520</v>
      </c>
      <c r="CJ64" s="30"/>
      <c r="CK64" s="30">
        <v>33.26</v>
      </c>
      <c r="CL64" s="30"/>
      <c r="CM64" s="30">
        <v>3.66</v>
      </c>
      <c r="CN64" s="30"/>
      <c r="CO64" s="30"/>
      <c r="CP64" s="30"/>
      <c r="CQ64" s="30">
        <v>0.14000000000000001</v>
      </c>
      <c r="CR64" s="46">
        <v>4485</v>
      </c>
      <c r="CS64" s="30">
        <v>32.630000000000003</v>
      </c>
      <c r="CT64" s="30">
        <v>4.8</v>
      </c>
      <c r="CU64" s="30">
        <v>0.28000000000000003</v>
      </c>
      <c r="CV64" s="30">
        <v>0.33</v>
      </c>
      <c r="CW64" s="58">
        <f t="shared" si="24"/>
        <v>671.80650939995462</v>
      </c>
      <c r="CX64" s="59">
        <f>AP64/(AB64-AI64)</f>
        <v>671.80650939995462</v>
      </c>
      <c r="CY64" s="79">
        <v>500</v>
      </c>
      <c r="CZ64" s="57">
        <f>IF(AND(DATE(YEAR(T64),MONTH(T64),DAY(T64))&gt;=(S64-3),DATE(YEAR(T64),MONTH(T64),DAY(T64))&lt;=(S64+3)),T64,V64)</f>
        <v>45699.791666666664</v>
      </c>
      <c r="DA64" s="59">
        <f>CZ64-U64</f>
        <v>0</v>
      </c>
      <c r="DB64" s="51">
        <f>(((AR64-AQ64)*24)+DD64+AB64+((AV64-AU64)*24))/24</f>
        <v>0.62152777778828749</v>
      </c>
      <c r="DC64" s="51">
        <f>(AT64-AS64)*24</f>
        <v>1.5</v>
      </c>
      <c r="DD64" s="51">
        <f>(W64-AR64)*24</f>
        <v>8.3333333255723119E-2</v>
      </c>
      <c r="DE64" s="51">
        <f>AA64</f>
        <v>112.33333333331393</v>
      </c>
      <c r="DF64" s="51">
        <f t="shared" si="20"/>
        <v>8.3333333255723119E-2</v>
      </c>
      <c r="DG64" s="51">
        <f>AB64</f>
        <v>14.333333333430346</v>
      </c>
      <c r="DH64" s="51">
        <f t="shared" si="17"/>
        <v>1.5</v>
      </c>
    </row>
    <row r="65" spans="1:112" s="42" customFormat="1" x14ac:dyDescent="0.2">
      <c r="A65" s="40">
        <v>4513</v>
      </c>
      <c r="B65" s="29">
        <f t="shared" si="18"/>
        <v>45689</v>
      </c>
      <c r="C65" s="41" t="str">
        <f t="shared" si="19"/>
        <v>PRT 2025 2 #4513</v>
      </c>
      <c r="D65" s="41" t="str">
        <f t="shared" si="16"/>
        <v>PRATU GEL LRC #9</v>
      </c>
      <c r="E65" s="39">
        <v>4513</v>
      </c>
      <c r="F65" s="38" t="s">
        <v>300</v>
      </c>
      <c r="G65" s="38" t="str">
        <f>INDEX([1]List!$D$2:$D$55,MATCH(F65,[1]List!$B$2:$B$55,0))</f>
        <v>CIF</v>
      </c>
      <c r="H65" s="38" t="s">
        <v>349</v>
      </c>
      <c r="I65" s="38" t="s">
        <v>408</v>
      </c>
      <c r="J65" s="39">
        <f>IF(F65="","",IF(F65="TIE LRC",COUNTIF($F$2:$F65,"TIE")+COUNTIF($F$2:$F65,"TME")+COUNTIF($F$2:$F65,"TIE LRC")+COUNTIF($F$2:$F65,"TIE MRC"),IF(F65="TIE MRC",COUNTIF($F$2:$F65,"TIE")+COUNTIF($F$2:$F65,"TME")+COUNTIF($F$2:$F65,"TIE LRC")+COUNTIF($F$2:$F65,"TIE MRC"),IF(F65="PLNBB LRC",COUNTIF($F$2:$F65,"PLNBB")+COUNTIF($F$2:$F65,"PLNBB LRC")+COUNTIF($F$2:$F65,"PLNBB MRC"),IF(F65="PLNBB MRC",COUNTIF($F$2:$F65,"PLNBB")+COUNTIF($F$2:$F65,"PLNBB LRC")+COUNTIF($F$2:$F65,"PLNBB MRC"),IF(F65="HE MRC",COUNTIF($F$2:$F65,"HE")+COUNTIF($F$2:$F65,"HE LRC")+COUNTIF($F$2:$F65,"HE MRC"),IF(F65="HE LRC",COUNTIF($F$2:$F65,"HE")+COUNTIF($F$2:$F65,"HE LRC")+COUNTIF($F$2:$F65,"HE MRC"),COUNTIF($F$2:$F65,F65))))))))</f>
        <v>9</v>
      </c>
      <c r="K65" s="42" t="s">
        <v>493</v>
      </c>
      <c r="L65" s="42" t="s">
        <v>494</v>
      </c>
      <c r="N65" s="43" t="s">
        <v>318</v>
      </c>
      <c r="O65" s="70" t="s">
        <v>394</v>
      </c>
      <c r="P65" s="40"/>
      <c r="Q65" s="70">
        <v>45690</v>
      </c>
      <c r="R65" s="44"/>
      <c r="S65" s="70">
        <v>45705</v>
      </c>
      <c r="T65" s="57">
        <v>45701.069444444445</v>
      </c>
      <c r="U65" s="57">
        <v>45705.15625</v>
      </c>
      <c r="V65" s="57">
        <v>45705.15625</v>
      </c>
      <c r="W65" s="57">
        <v>45705.1875</v>
      </c>
      <c r="X65" s="57">
        <v>45706.284722222219</v>
      </c>
      <c r="Y65" s="57">
        <v>45706.333333333336</v>
      </c>
      <c r="Z65" s="57">
        <v>45706.368055555555</v>
      </c>
      <c r="AA65" s="51">
        <f t="shared" si="3"/>
        <v>98.083333333313931</v>
      </c>
      <c r="AB65" s="51">
        <f t="shared" si="22"/>
        <v>27.500000000058208</v>
      </c>
      <c r="AC65" s="51">
        <f t="shared" si="23"/>
        <v>1.1666666668024845</v>
      </c>
      <c r="AD65" s="51">
        <v>0.57999999999999996</v>
      </c>
      <c r="AE65" s="51">
        <v>5.92</v>
      </c>
      <c r="AF65" s="51">
        <v>0</v>
      </c>
      <c r="AG65" s="51">
        <v>0.5</v>
      </c>
      <c r="AH65" s="51">
        <v>0.5</v>
      </c>
      <c r="AI65" s="51">
        <f t="shared" si="14"/>
        <v>6.92</v>
      </c>
      <c r="AJ65" s="78">
        <f t="shared" si="15"/>
        <v>7.5</v>
      </c>
      <c r="AK65" s="78"/>
      <c r="AL65" s="78"/>
      <c r="AM65" s="78"/>
      <c r="AN65" s="78"/>
      <c r="AO65" s="45">
        <v>9515.84</v>
      </c>
      <c r="AP65" s="45">
        <v>9513.6149999999998</v>
      </c>
      <c r="AQ65" s="57">
        <f t="shared" si="21"/>
        <v>45705.15625</v>
      </c>
      <c r="AR65" s="57">
        <v>45705.166666666664</v>
      </c>
      <c r="AS65" s="57">
        <f t="shared" si="25"/>
        <v>45706.284722222219</v>
      </c>
      <c r="AT65" s="57">
        <v>45706.354166666664</v>
      </c>
      <c r="AU65" s="57">
        <f t="shared" si="10"/>
        <v>45706.354166666664</v>
      </c>
      <c r="AV65" s="57">
        <v>45706.364583333336</v>
      </c>
      <c r="AW65" s="46">
        <v>4082</v>
      </c>
      <c r="AX65" s="46">
        <v>6268</v>
      </c>
      <c r="AY65" s="30">
        <v>34.880000000000003</v>
      </c>
      <c r="AZ65" s="30">
        <v>13.31</v>
      </c>
      <c r="BA65" s="30">
        <v>4.8099999999999996</v>
      </c>
      <c r="BB65" s="30">
        <v>6.4</v>
      </c>
      <c r="BC65" s="30">
        <v>7.3826277540662133</v>
      </c>
      <c r="BD65" s="30">
        <v>41.45</v>
      </c>
      <c r="BE65" s="30">
        <v>38.840000000000003</v>
      </c>
      <c r="BF65" s="30">
        <v>0.22</v>
      </c>
      <c r="BG65" s="30">
        <v>0.36</v>
      </c>
      <c r="BH65" s="30">
        <v>0.33452532010612523</v>
      </c>
      <c r="BI65" s="30">
        <v>56.66</v>
      </c>
      <c r="BJ65" s="30">
        <v>4.05</v>
      </c>
      <c r="BK65" s="30">
        <v>0.95</v>
      </c>
      <c r="BL65" s="30">
        <v>1.18</v>
      </c>
      <c r="BM65" s="30">
        <v>18.34</v>
      </c>
      <c r="BN65" s="34">
        <v>61</v>
      </c>
      <c r="BO65" s="30" t="s">
        <v>97</v>
      </c>
      <c r="BP65" s="30" t="s">
        <v>97</v>
      </c>
      <c r="BQ65" s="34">
        <v>1180</v>
      </c>
      <c r="BR65" s="30">
        <v>42</v>
      </c>
      <c r="BS65" s="30">
        <v>17.059999999999999</v>
      </c>
      <c r="BT65" s="30">
        <v>20.28</v>
      </c>
      <c r="BU65" s="30">
        <v>9.93</v>
      </c>
      <c r="BV65" s="30">
        <v>1.39</v>
      </c>
      <c r="BW65" s="30">
        <v>0.32</v>
      </c>
      <c r="BX65" s="30">
        <v>0.44</v>
      </c>
      <c r="BY65" s="30">
        <v>0.86</v>
      </c>
      <c r="BZ65" s="30">
        <v>2.46</v>
      </c>
      <c r="CA65" s="30">
        <v>1.39</v>
      </c>
      <c r="CB65" s="30">
        <v>0.1</v>
      </c>
      <c r="CC65" s="99">
        <v>0.05</v>
      </c>
      <c r="CD65" s="30">
        <v>99</v>
      </c>
      <c r="CE65" s="30">
        <v>98</v>
      </c>
      <c r="CF65" s="30">
        <v>78</v>
      </c>
      <c r="CG65" s="30">
        <v>21</v>
      </c>
      <c r="CH65" s="30"/>
      <c r="CI65" s="46">
        <v>4148</v>
      </c>
      <c r="CJ65" s="30"/>
      <c r="CK65" s="30">
        <v>33.65</v>
      </c>
      <c r="CL65" s="30"/>
      <c r="CM65" s="30">
        <v>4.22</v>
      </c>
      <c r="CN65" s="30"/>
      <c r="CO65" s="30"/>
      <c r="CP65" s="30"/>
      <c r="CQ65" s="30">
        <v>0.2</v>
      </c>
      <c r="CR65" s="46">
        <v>4027</v>
      </c>
      <c r="CS65" s="30">
        <v>35.18</v>
      </c>
      <c r="CT65" s="30">
        <v>4.1500000000000004</v>
      </c>
      <c r="CU65" s="30">
        <v>0.24</v>
      </c>
      <c r="CV65" s="30">
        <v>0.46</v>
      </c>
      <c r="CW65" s="58">
        <f t="shared" si="24"/>
        <v>462.27478133980043</v>
      </c>
      <c r="CX65" s="59">
        <f>AP65/(AB65-AI65)</f>
        <v>462.27478133980043</v>
      </c>
      <c r="CY65" s="79">
        <v>500</v>
      </c>
      <c r="CZ65" s="57">
        <f>IF(AND(DATE(YEAR(T65),MONTH(T65),DAY(T65))&gt;=(S65-3),DATE(YEAR(T65),MONTH(T65),DAY(T65))&lt;=(S65+3)),T65,V65)</f>
        <v>45705.15625</v>
      </c>
      <c r="DA65" s="59">
        <f>CZ65-U65</f>
        <v>0</v>
      </c>
      <c r="DB65" s="51">
        <f>(((AR65-AQ65)*24)+DD65+AB65+((AV65-AU65)*24))/24</f>
        <v>1.187500000007276</v>
      </c>
      <c r="DC65" s="51">
        <f>(AT65-AS65)*24</f>
        <v>1.6666666666860692</v>
      </c>
      <c r="DD65" s="51">
        <f>(W65-AR65)*24</f>
        <v>0.50000000005820766</v>
      </c>
      <c r="DE65" s="51">
        <f>AA65</f>
        <v>98.083333333313931</v>
      </c>
      <c r="DF65" s="51">
        <f t="shared" si="20"/>
        <v>0.50000000005820766</v>
      </c>
      <c r="DG65" s="51">
        <f>AB65</f>
        <v>27.500000000058208</v>
      </c>
      <c r="DH65" s="51">
        <f t="shared" si="17"/>
        <v>1.6666666666860692</v>
      </c>
    </row>
    <row r="66" spans="1:112" s="42" customFormat="1" x14ac:dyDescent="0.2">
      <c r="A66" s="40">
        <v>4514</v>
      </c>
      <c r="B66" s="29">
        <f t="shared" si="18"/>
        <v>45689</v>
      </c>
      <c r="C66" s="41" t="str">
        <f t="shared" si="19"/>
        <v>PRT 2025 2 #4514</v>
      </c>
      <c r="D66" s="41" t="str">
        <f t="shared" si="16"/>
        <v>PRATU PTBA #12</v>
      </c>
      <c r="E66" s="39">
        <v>4514</v>
      </c>
      <c r="F66" s="38" t="s">
        <v>98</v>
      </c>
      <c r="G66" s="38" t="str">
        <f>INDEX([1]List!$D$2:$D$55,MATCH(F66,[1]List!$B$2:$B$55,0))</f>
        <v>FOB</v>
      </c>
      <c r="H66" s="38" t="s">
        <v>156</v>
      </c>
      <c r="I66" s="38" t="s">
        <v>157</v>
      </c>
      <c r="J66" s="39">
        <f>IF(F66="","",IF(F66="TIE LRC",COUNTIF($F$2:$F66,"TIE")+COUNTIF($F$2:$F66,"TME")+COUNTIF($F$2:$F66,"TIE LRC")+COUNTIF($F$2:$F66,"TIE MRC"),IF(F66="TIE MRC",COUNTIF($F$2:$F66,"TIE")+COUNTIF($F$2:$F66,"TME")+COUNTIF($F$2:$F66,"TIE LRC")+COUNTIF($F$2:$F66,"TIE MRC"),IF(F66="PLNBB LRC",COUNTIF($F$2:$F66,"PLNBB")+COUNTIF($F$2:$F66,"PLNBB LRC")+COUNTIF($F$2:$F66,"PLNBB MRC"),IF(F66="PLNBB MRC",COUNTIF($F$2:$F66,"PLNBB")+COUNTIF($F$2:$F66,"PLNBB LRC")+COUNTIF($F$2:$F66,"PLNBB MRC"),IF(F66="HE MRC",COUNTIF($F$2:$F66,"HE")+COUNTIF($F$2:$F66,"HE LRC")+COUNTIF($F$2:$F66,"HE MRC"),IF(F66="HE LRC",COUNTIF($F$2:$F66,"HE")+COUNTIF($F$2:$F66,"HE LRC")+COUNTIF($F$2:$F66,"HE MRC"),COUNTIF($F$2:$F66,F66))))))))</f>
        <v>12</v>
      </c>
      <c r="L66" s="42" t="s">
        <v>144</v>
      </c>
      <c r="N66" s="43" t="s">
        <v>320</v>
      </c>
      <c r="O66" s="70" t="s">
        <v>104</v>
      </c>
      <c r="P66" s="40"/>
      <c r="Q66" s="70">
        <v>45705</v>
      </c>
      <c r="R66" s="44"/>
      <c r="S66" s="70">
        <v>45693</v>
      </c>
      <c r="T66" s="57">
        <v>45707.1875</v>
      </c>
      <c r="U66" s="57">
        <v>45707.513888888891</v>
      </c>
      <c r="V66" s="57">
        <v>45707.513888888891</v>
      </c>
      <c r="W66" s="57">
        <v>45707.579861111109</v>
      </c>
      <c r="X66" s="57">
        <v>45708.559027777781</v>
      </c>
      <c r="Y66" s="57">
        <v>45708.590277777781</v>
      </c>
      <c r="Z66" s="57">
        <v>45708.628472222219</v>
      </c>
      <c r="AA66" s="51">
        <f t="shared" si="3"/>
        <v>7.8333333333721384</v>
      </c>
      <c r="AB66" s="51">
        <f t="shared" si="22"/>
        <v>24.250000000116415</v>
      </c>
      <c r="AC66" s="51">
        <f t="shared" si="23"/>
        <v>0.75</v>
      </c>
      <c r="AD66" s="51">
        <v>0.5</v>
      </c>
      <c r="AE66" s="51">
        <v>4.17</v>
      </c>
      <c r="AF66" s="51">
        <v>1.25</v>
      </c>
      <c r="AG66" s="51">
        <v>0.5</v>
      </c>
      <c r="AH66" s="51">
        <v>0</v>
      </c>
      <c r="AI66" s="51">
        <f t="shared" si="14"/>
        <v>5.92</v>
      </c>
      <c r="AJ66" s="78">
        <f t="shared" si="15"/>
        <v>6.42</v>
      </c>
      <c r="AK66" s="78"/>
      <c r="AL66" s="78"/>
      <c r="AM66" s="78"/>
      <c r="AN66" s="78"/>
      <c r="AO66" s="45">
        <v>10008.565000000001</v>
      </c>
      <c r="AP66" s="45">
        <v>10007.553</v>
      </c>
      <c r="AQ66" s="57">
        <f t="shared" si="21"/>
        <v>45707.513888888891</v>
      </c>
      <c r="AR66" s="57">
        <v>45707.527777777781</v>
      </c>
      <c r="AS66" s="57">
        <f t="shared" si="25"/>
        <v>45708.559027777781</v>
      </c>
      <c r="AT66" s="57">
        <v>45708.611111111109</v>
      </c>
      <c r="AU66" s="57">
        <f t="shared" si="10"/>
        <v>45708.611111111109</v>
      </c>
      <c r="AV66" s="57">
        <v>45708.625</v>
      </c>
      <c r="AW66" s="46">
        <v>4675</v>
      </c>
      <c r="AX66" s="46">
        <v>6718</v>
      </c>
      <c r="AY66" s="30">
        <v>30.41</v>
      </c>
      <c r="AZ66" s="30">
        <v>12.47</v>
      </c>
      <c r="BA66" s="30">
        <v>4.79</v>
      </c>
      <c r="BB66" s="30">
        <v>6.02</v>
      </c>
      <c r="BC66" s="30">
        <v>6.8776419513309719</v>
      </c>
      <c r="BD66" s="30">
        <v>40.57</v>
      </c>
      <c r="BE66" s="30">
        <v>40.94</v>
      </c>
      <c r="BF66" s="30">
        <v>0.33</v>
      </c>
      <c r="BG66" s="30">
        <v>0.52</v>
      </c>
      <c r="BH66" s="30">
        <v>0.47983548497657946</v>
      </c>
      <c r="BI66" s="30">
        <v>60.12</v>
      </c>
      <c r="BJ66" s="30">
        <v>4.38</v>
      </c>
      <c r="BK66" s="30">
        <v>0.97</v>
      </c>
      <c r="BL66" s="30">
        <v>1.19</v>
      </c>
      <c r="BM66" s="30">
        <v>15.62</v>
      </c>
      <c r="BN66" s="34">
        <v>63</v>
      </c>
      <c r="BO66" s="30" t="s">
        <v>97</v>
      </c>
      <c r="BP66" s="30" t="s">
        <v>100</v>
      </c>
      <c r="BQ66" s="34">
        <v>1250</v>
      </c>
      <c r="BR66" s="30">
        <v>48.96</v>
      </c>
      <c r="BS66" s="30">
        <v>27.09</v>
      </c>
      <c r="BT66" s="30">
        <v>7.42</v>
      </c>
      <c r="BU66" s="30">
        <v>4.37</v>
      </c>
      <c r="BV66" s="30">
        <v>2.73</v>
      </c>
      <c r="BW66" s="30">
        <v>1.44</v>
      </c>
      <c r="BX66" s="30">
        <v>0.46</v>
      </c>
      <c r="BY66" s="30">
        <v>0.7</v>
      </c>
      <c r="BZ66" s="30">
        <v>6.33</v>
      </c>
      <c r="CA66" s="30">
        <v>0.13</v>
      </c>
      <c r="CB66" s="30">
        <v>0.37</v>
      </c>
      <c r="CC66" s="99">
        <v>2.8000000000000001E-2</v>
      </c>
      <c r="CD66" s="30">
        <v>99</v>
      </c>
      <c r="CE66" s="30">
        <v>98</v>
      </c>
      <c r="CF66" s="30">
        <v>78</v>
      </c>
      <c r="CG66" s="30">
        <v>22</v>
      </c>
      <c r="CH66" s="30"/>
      <c r="CI66" s="46">
        <v>4900</v>
      </c>
      <c r="CJ66" s="30"/>
      <c r="CK66" s="30">
        <v>28.78</v>
      </c>
      <c r="CL66" s="30">
        <v>14.32</v>
      </c>
      <c r="CM66" s="30">
        <v>5.0999999999999996</v>
      </c>
      <c r="CN66" s="30">
        <v>6.13</v>
      </c>
      <c r="CO66" s="30">
        <v>39.96</v>
      </c>
      <c r="CP66" s="30">
        <v>39.590000000000003</v>
      </c>
      <c r="CQ66" s="30">
        <v>0.63</v>
      </c>
      <c r="CR66" s="46" t="s">
        <v>319</v>
      </c>
      <c r="CS66" s="46" t="s">
        <v>319</v>
      </c>
      <c r="CT66" s="46" t="s">
        <v>319</v>
      </c>
      <c r="CU66" s="46" t="s">
        <v>319</v>
      </c>
      <c r="CV66" s="30">
        <v>0.57999999999999996</v>
      </c>
      <c r="CW66" s="58">
        <f t="shared" si="24"/>
        <v>545.96579377721991</v>
      </c>
      <c r="CX66" s="59">
        <f>AP66/(AB66-AI66)</f>
        <v>545.96579377721991</v>
      </c>
      <c r="CY66" s="79">
        <v>500</v>
      </c>
      <c r="CZ66" s="57">
        <f>IF(AND(DATE(YEAR(T66),MONTH(T66),DAY(T66))&gt;=(S66-3),DATE(YEAR(T66),MONTH(T66),DAY(T66))&lt;=(S66+3)),T66,V66)</f>
        <v>45707.513888888891</v>
      </c>
      <c r="DA66" s="59">
        <f>CZ66-U66</f>
        <v>0</v>
      </c>
      <c r="DB66" s="51">
        <f>(((AR66-AQ66)*24)+DD66+AB66+((AV66-AU66)*24))/24</f>
        <v>1.0902777777810115</v>
      </c>
      <c r="DC66" s="51">
        <f>(AT66-AS66)*24</f>
        <v>1.2499999998835847</v>
      </c>
      <c r="DD66" s="51">
        <f>(W66-AR66)*24</f>
        <v>1.2499999998835847</v>
      </c>
      <c r="DE66" s="51">
        <f>AA66</f>
        <v>7.8333333333721384</v>
      </c>
      <c r="DF66" s="51">
        <f t="shared" si="20"/>
        <v>1.2499999998835847</v>
      </c>
      <c r="DG66" s="51">
        <f>AB66</f>
        <v>24.250000000116415</v>
      </c>
      <c r="DH66" s="51">
        <f t="shared" si="17"/>
        <v>1.2499999998835847</v>
      </c>
    </row>
    <row r="67" spans="1:112" s="42" customFormat="1" x14ac:dyDescent="0.2">
      <c r="A67" s="40">
        <v>4515</v>
      </c>
      <c r="B67" s="29">
        <f t="shared" si="18"/>
        <v>45689</v>
      </c>
      <c r="C67" s="41" t="str">
        <f t="shared" si="19"/>
        <v>PRT 2025 2 #4515</v>
      </c>
      <c r="D67" s="41" t="str">
        <f t="shared" si="16"/>
        <v>PRATU BGG #21</v>
      </c>
      <c r="E67" s="39">
        <v>4515</v>
      </c>
      <c r="F67" s="38" t="s">
        <v>240</v>
      </c>
      <c r="G67" s="38" t="str">
        <f>INDEX([1]List!$D$2:$D$55,MATCH(F67,[1]List!$B$2:$B$55,0))</f>
        <v>CIF</v>
      </c>
      <c r="H67" s="38" t="s">
        <v>440</v>
      </c>
      <c r="I67" s="38" t="s">
        <v>163</v>
      </c>
      <c r="J67" s="39">
        <f>IF(F67="","",IF(F67="TIE LRC",COUNTIF($F$2:$F67,"TIE")+COUNTIF($F$2:$F67,"TME")+COUNTIF($F$2:$F67,"TIE LRC")+COUNTIF($F$2:$F67,"TIE MRC"),IF(F67="TIE MRC",COUNTIF($F$2:$F67,"TIE")+COUNTIF($F$2:$F67,"TME")+COUNTIF($F$2:$F67,"TIE LRC")+COUNTIF($F$2:$F67,"TIE MRC"),IF(F67="PLNBB LRC",COUNTIF($F$2:$F67,"PLNBB")+COUNTIF($F$2:$F67,"PLNBB LRC")+COUNTIF($F$2:$F67,"PLNBB MRC"),IF(F67="PLNBB MRC",COUNTIF($F$2:$F67,"PLNBB")+COUNTIF($F$2:$F67,"PLNBB LRC")+COUNTIF($F$2:$F67,"PLNBB MRC"),IF(F67="HE MRC",COUNTIF($F$2:$F67,"HE")+COUNTIF($F$2:$F67,"HE LRC")+COUNTIF($F$2:$F67,"HE MRC"),IF(F67="HE LRC",COUNTIF($F$2:$F67,"HE")+COUNTIF($F$2:$F67,"HE LRC")+COUNTIF($F$2:$F67,"HE MRC"),COUNTIF($F$2:$F67,F67))))))))</f>
        <v>21</v>
      </c>
      <c r="K67" s="42" t="s">
        <v>371</v>
      </c>
      <c r="L67" s="42" t="s">
        <v>372</v>
      </c>
      <c r="N67" s="43" t="s">
        <v>318</v>
      </c>
      <c r="O67" s="70" t="s">
        <v>104</v>
      </c>
      <c r="P67" s="40"/>
      <c r="Q67" s="70">
        <v>45695</v>
      </c>
      <c r="R67" s="44"/>
      <c r="S67" s="70">
        <v>45741</v>
      </c>
      <c r="T67" s="57">
        <v>45705.625</v>
      </c>
      <c r="U67" s="57">
        <v>45708.565972222219</v>
      </c>
      <c r="V67" s="57">
        <v>45708.565972222219</v>
      </c>
      <c r="W67" s="57">
        <v>45708.680555555555</v>
      </c>
      <c r="X67" s="57">
        <v>45709.246527777781</v>
      </c>
      <c r="Y67" s="57">
        <v>45709.28125</v>
      </c>
      <c r="Z67" s="57">
        <v>45709.315972222219</v>
      </c>
      <c r="AA67" s="51">
        <f t="shared" si="3"/>
        <v>70.583333333255723</v>
      </c>
      <c r="AB67" s="51">
        <f t="shared" si="22"/>
        <v>14.416666666686069</v>
      </c>
      <c r="AC67" s="51">
        <f t="shared" si="23"/>
        <v>0.83333333325572312</v>
      </c>
      <c r="AD67" s="51">
        <v>0.92</v>
      </c>
      <c r="AE67" s="51">
        <v>2.25</v>
      </c>
      <c r="AF67" s="51">
        <v>0</v>
      </c>
      <c r="AG67" s="51">
        <v>0</v>
      </c>
      <c r="AH67" s="51">
        <v>0</v>
      </c>
      <c r="AI67" s="51">
        <f t="shared" si="14"/>
        <v>2.25</v>
      </c>
      <c r="AJ67" s="78">
        <f t="shared" si="15"/>
        <v>3.17</v>
      </c>
      <c r="AK67" s="78"/>
      <c r="AL67" s="78"/>
      <c r="AM67" s="78"/>
      <c r="AN67" s="78"/>
      <c r="AO67" s="45">
        <v>8698.8909999999996</v>
      </c>
      <c r="AP67" s="45">
        <v>8697.0619999999999</v>
      </c>
      <c r="AQ67" s="57">
        <f t="shared" si="21"/>
        <v>45708.565972222219</v>
      </c>
      <c r="AR67" s="57">
        <v>45708.576388888891</v>
      </c>
      <c r="AS67" s="57">
        <f t="shared" si="25"/>
        <v>45709.246527777781</v>
      </c>
      <c r="AT67" s="57">
        <v>45709.302083333336</v>
      </c>
      <c r="AU67" s="57">
        <f t="shared" si="10"/>
        <v>45709.302083333336</v>
      </c>
      <c r="AV67" s="57">
        <v>45709.3125</v>
      </c>
      <c r="AW67" s="46">
        <v>4560</v>
      </c>
      <c r="AX67" s="46">
        <v>6600</v>
      </c>
      <c r="AY67" s="30">
        <v>30.91</v>
      </c>
      <c r="AZ67" s="30">
        <v>14.79</v>
      </c>
      <c r="BA67" s="30">
        <v>4.38</v>
      </c>
      <c r="BB67" s="30">
        <v>5.4</v>
      </c>
      <c r="BC67" s="30">
        <v>6.3372843562962089</v>
      </c>
      <c r="BD67" s="30">
        <v>41.93</v>
      </c>
      <c r="BE67" s="30">
        <v>37.880000000000003</v>
      </c>
      <c r="BF67" s="30">
        <v>0.2</v>
      </c>
      <c r="BG67" s="30">
        <v>0.31</v>
      </c>
      <c r="BH67" s="30">
        <v>0.2933927942729726</v>
      </c>
      <c r="BI67" s="30">
        <v>58.4</v>
      </c>
      <c r="BJ67" s="30">
        <v>4.1399999999999997</v>
      </c>
      <c r="BK67" s="30">
        <v>0.89</v>
      </c>
      <c r="BL67" s="30">
        <v>1.1200000000000001</v>
      </c>
      <c r="BM67" s="30">
        <v>16.13</v>
      </c>
      <c r="BN67" s="34">
        <v>58</v>
      </c>
      <c r="BO67" s="30" t="s">
        <v>97</v>
      </c>
      <c r="BP67" s="30" t="s">
        <v>100</v>
      </c>
      <c r="BQ67" s="34">
        <v>1250</v>
      </c>
      <c r="BR67" s="30">
        <v>39.89</v>
      </c>
      <c r="BS67" s="30">
        <v>22.73</v>
      </c>
      <c r="BT67" s="30">
        <v>22.34</v>
      </c>
      <c r="BU67" s="30">
        <v>6.07</v>
      </c>
      <c r="BV67" s="30">
        <v>2.75</v>
      </c>
      <c r="BW67" s="30">
        <v>0.73</v>
      </c>
      <c r="BX67" s="30">
        <v>0.4</v>
      </c>
      <c r="BY67" s="30">
        <v>0.9</v>
      </c>
      <c r="BZ67" s="30">
        <v>3.42</v>
      </c>
      <c r="CA67" s="30">
        <v>0.6</v>
      </c>
      <c r="CB67" s="30">
        <v>0.14000000000000001</v>
      </c>
      <c r="CC67" s="99">
        <v>5.6000000000000001E-2</v>
      </c>
      <c r="CD67" s="30">
        <v>99</v>
      </c>
      <c r="CE67" s="30">
        <v>98</v>
      </c>
      <c r="CF67" s="30">
        <v>78</v>
      </c>
      <c r="CG67" s="30">
        <v>20</v>
      </c>
      <c r="CH67" s="30"/>
      <c r="CI67" s="46">
        <v>4612</v>
      </c>
      <c r="CJ67" s="30"/>
      <c r="CK67" s="30">
        <v>30.54</v>
      </c>
      <c r="CL67" s="30"/>
      <c r="CM67" s="30">
        <v>4.08</v>
      </c>
      <c r="CN67" s="30"/>
      <c r="CO67" s="30"/>
      <c r="CP67" s="30"/>
      <c r="CQ67" s="30">
        <v>0.18</v>
      </c>
      <c r="CR67" s="46">
        <v>4428</v>
      </c>
      <c r="CS67" s="30">
        <v>33.56</v>
      </c>
      <c r="CT67" s="30">
        <v>4.1100000000000003</v>
      </c>
      <c r="CU67" s="30">
        <v>0.21</v>
      </c>
      <c r="CV67" s="30">
        <v>0.33</v>
      </c>
      <c r="CW67" s="58">
        <f t="shared" si="24"/>
        <v>714.8270136974902</v>
      </c>
      <c r="CX67" s="59">
        <f>AP67/(AB67-AI67)</f>
        <v>714.8270136974902</v>
      </c>
      <c r="CY67" s="79">
        <v>500</v>
      </c>
      <c r="CZ67" s="57">
        <f>IF(AND(DATE(YEAR(T67),MONTH(T67),DAY(T67))&gt;=(S67-3),DATE(YEAR(T67),MONTH(T67),DAY(T67))&lt;=(S67+3)),T67,V67)</f>
        <v>45708.565972222219</v>
      </c>
      <c r="DA67" s="59">
        <f>CZ67-U67</f>
        <v>0</v>
      </c>
      <c r="DB67" s="51">
        <f>(((AR67-AQ67)*24)+DD67+AB67+((AV67-AU67)*24))/24</f>
        <v>0.72569444444525288</v>
      </c>
      <c r="DC67" s="51">
        <f>(AT67-AS67)*24</f>
        <v>1.3333333333139308</v>
      </c>
      <c r="DD67" s="51">
        <f>(W67-AR67)*24</f>
        <v>2.4999999999417923</v>
      </c>
      <c r="DE67" s="51">
        <f>AA67</f>
        <v>70.583333333255723</v>
      </c>
      <c r="DF67" s="51">
        <f t="shared" si="20"/>
        <v>2.4999999999417923</v>
      </c>
      <c r="DG67" s="51">
        <f>AB67</f>
        <v>14.416666666686069</v>
      </c>
      <c r="DH67" s="51">
        <f t="shared" si="17"/>
        <v>1.3333333333139308</v>
      </c>
    </row>
    <row r="68" spans="1:112" s="42" customFormat="1" x14ac:dyDescent="0.2">
      <c r="A68" s="40">
        <v>4516</v>
      </c>
      <c r="B68" s="29">
        <f t="shared" si="18"/>
        <v>45689</v>
      </c>
      <c r="C68" s="41" t="str">
        <f t="shared" si="19"/>
        <v>PRT 2025 2 #4516</v>
      </c>
      <c r="D68" s="41" t="str">
        <f t="shared" si="16"/>
        <v>PRATU BGG #22</v>
      </c>
      <c r="E68" s="39">
        <v>4516</v>
      </c>
      <c r="F68" s="38" t="s">
        <v>240</v>
      </c>
      <c r="G68" s="38" t="str">
        <f>INDEX([1]List!$D$2:$D$55,MATCH(F68,[1]List!$B$2:$B$55,0))</f>
        <v>CIF</v>
      </c>
      <c r="H68" s="38" t="s">
        <v>440</v>
      </c>
      <c r="I68" s="38" t="s">
        <v>163</v>
      </c>
      <c r="J68" s="39">
        <f>IF(F68="","",IF(F68="TIE LRC",COUNTIF($F$2:$F68,"TIE")+COUNTIF($F$2:$F68,"TME")+COUNTIF($F$2:$F68,"TIE LRC")+COUNTIF($F$2:$F68,"TIE MRC"),IF(F68="TIE MRC",COUNTIF($F$2:$F68,"TIE")+COUNTIF($F$2:$F68,"TME")+COUNTIF($F$2:$F68,"TIE LRC")+COUNTIF($F$2:$F68,"TIE MRC"),IF(F68="PLNBB LRC",COUNTIF($F$2:$F68,"PLNBB")+COUNTIF($F$2:$F68,"PLNBB LRC")+COUNTIF($F$2:$F68,"PLNBB MRC"),IF(F68="PLNBB MRC",COUNTIF($F$2:$F68,"PLNBB")+COUNTIF($F$2:$F68,"PLNBB LRC")+COUNTIF($F$2:$F68,"PLNBB MRC"),IF(F68="HE MRC",COUNTIF($F$2:$F68,"HE")+COUNTIF($F$2:$F68,"HE LRC")+COUNTIF($F$2:$F68,"HE MRC"),IF(F68="HE LRC",COUNTIF($F$2:$F68,"HE")+COUNTIF($F$2:$F68,"HE LRC")+COUNTIF($F$2:$F68,"HE MRC"),COUNTIF($F$2:$F68,F68))))))))</f>
        <v>22</v>
      </c>
      <c r="K68" s="42" t="s">
        <v>286</v>
      </c>
      <c r="L68" s="42" t="s">
        <v>287</v>
      </c>
      <c r="N68" s="43" t="s">
        <v>318</v>
      </c>
      <c r="O68" s="70" t="s">
        <v>104</v>
      </c>
      <c r="P68" s="40"/>
      <c r="Q68" s="70">
        <v>45696</v>
      </c>
      <c r="R68" s="44"/>
      <c r="S68" s="70">
        <v>45742</v>
      </c>
      <c r="T68" s="57">
        <v>45707.291666666664</v>
      </c>
      <c r="U68" s="57">
        <v>45709.329861111109</v>
      </c>
      <c r="V68" s="57">
        <v>45709.329861111109</v>
      </c>
      <c r="W68" s="57">
        <v>45709.850694444445</v>
      </c>
      <c r="X68" s="57">
        <v>45710.572916666664</v>
      </c>
      <c r="Y68" s="57">
        <v>45710.597222222219</v>
      </c>
      <c r="Z68" s="57">
        <v>45710.631944444445</v>
      </c>
      <c r="AA68" s="51">
        <f t="shared" si="3"/>
        <v>48.916666666686069</v>
      </c>
      <c r="AB68" s="51">
        <f t="shared" si="22"/>
        <v>17.916666666569654</v>
      </c>
      <c r="AC68" s="51">
        <f t="shared" si="23"/>
        <v>0.58333333331393078</v>
      </c>
      <c r="AD68" s="51">
        <v>0.57999999999999996</v>
      </c>
      <c r="AE68" s="51">
        <v>2.92</v>
      </c>
      <c r="AF68" s="51">
        <v>0.92</v>
      </c>
      <c r="AG68" s="51">
        <v>0.5</v>
      </c>
      <c r="AH68" s="51">
        <v>0</v>
      </c>
      <c r="AI68" s="51">
        <f t="shared" si="14"/>
        <v>4.34</v>
      </c>
      <c r="AJ68" s="78">
        <f t="shared" si="15"/>
        <v>4.92</v>
      </c>
      <c r="AK68" s="78"/>
      <c r="AL68" s="78"/>
      <c r="AM68" s="78"/>
      <c r="AN68" s="78"/>
      <c r="AO68" s="45">
        <v>8406.1970000000001</v>
      </c>
      <c r="AP68" s="45">
        <v>8403.9889999999996</v>
      </c>
      <c r="AQ68" s="57">
        <f t="shared" si="21"/>
        <v>45709.329861111109</v>
      </c>
      <c r="AR68" s="57">
        <v>45709.340277777781</v>
      </c>
      <c r="AS68" s="57">
        <f t="shared" si="25"/>
        <v>45710.572916666664</v>
      </c>
      <c r="AT68" s="57">
        <v>45710.618055555555</v>
      </c>
      <c r="AU68" s="57">
        <f t="shared" si="10"/>
        <v>45710.618055555555</v>
      </c>
      <c r="AV68" s="57">
        <v>45710.628472222219</v>
      </c>
      <c r="AW68" s="46">
        <v>4565</v>
      </c>
      <c r="AX68" s="46">
        <v>6605</v>
      </c>
      <c r="AY68" s="30">
        <v>30.88</v>
      </c>
      <c r="AZ68" s="30">
        <v>15.21</v>
      </c>
      <c r="BA68" s="30">
        <v>4.33</v>
      </c>
      <c r="BB68" s="30">
        <v>5.31</v>
      </c>
      <c r="BC68" s="30">
        <v>6.262530958839486</v>
      </c>
      <c r="BD68" s="30">
        <v>41.34</v>
      </c>
      <c r="BE68" s="30">
        <v>38.14</v>
      </c>
      <c r="BF68" s="30">
        <v>0.22</v>
      </c>
      <c r="BG68" s="30">
        <v>0.34</v>
      </c>
      <c r="BH68" s="30">
        <v>0.31843377756810948</v>
      </c>
      <c r="BI68" s="30">
        <v>58.25</v>
      </c>
      <c r="BJ68" s="30">
        <v>4.3099999999999996</v>
      </c>
      <c r="BK68" s="30">
        <v>0.93</v>
      </c>
      <c r="BL68" s="30">
        <v>1.17</v>
      </c>
      <c r="BM68" s="30">
        <v>15.72</v>
      </c>
      <c r="BN68" s="34">
        <v>57</v>
      </c>
      <c r="BO68" s="30" t="s">
        <v>97</v>
      </c>
      <c r="BP68" s="30" t="s">
        <v>100</v>
      </c>
      <c r="BQ68" s="34">
        <v>1240</v>
      </c>
      <c r="BR68" s="30">
        <v>41.47</v>
      </c>
      <c r="BS68" s="30">
        <v>22.87</v>
      </c>
      <c r="BT68" s="30">
        <v>19.7</v>
      </c>
      <c r="BU68" s="30">
        <v>7.52</v>
      </c>
      <c r="BV68" s="30">
        <v>2.56</v>
      </c>
      <c r="BW68" s="30">
        <v>0.62</v>
      </c>
      <c r="BX68" s="30">
        <v>0.44</v>
      </c>
      <c r="BY68" s="30">
        <v>0.98</v>
      </c>
      <c r="BZ68" s="30">
        <v>3.16</v>
      </c>
      <c r="CA68" s="30">
        <v>0.56000000000000005</v>
      </c>
      <c r="CB68" s="30">
        <v>0.12</v>
      </c>
      <c r="CC68" s="99">
        <v>5.6000000000000001E-2</v>
      </c>
      <c r="CD68" s="30">
        <v>99</v>
      </c>
      <c r="CE68" s="30">
        <v>98</v>
      </c>
      <c r="CF68" s="30">
        <v>78</v>
      </c>
      <c r="CG68" s="30">
        <v>21</v>
      </c>
      <c r="CH68" s="30"/>
      <c r="CI68" s="46">
        <v>4618</v>
      </c>
      <c r="CJ68" s="30"/>
      <c r="CK68" s="30">
        <v>30.41</v>
      </c>
      <c r="CL68" s="30"/>
      <c r="CM68" s="30">
        <v>3.99</v>
      </c>
      <c r="CN68" s="30"/>
      <c r="CO68" s="30"/>
      <c r="CP68" s="30"/>
      <c r="CQ68" s="30">
        <v>0.18</v>
      </c>
      <c r="CR68" s="46">
        <v>4461</v>
      </c>
      <c r="CS68" s="30">
        <v>33.15</v>
      </c>
      <c r="CT68" s="30">
        <v>4.04</v>
      </c>
      <c r="CU68" s="30">
        <v>0.2</v>
      </c>
      <c r="CV68" s="30">
        <v>0.32</v>
      </c>
      <c r="CW68" s="58">
        <f t="shared" si="24"/>
        <v>619.00238154137378</v>
      </c>
      <c r="CX68" s="59">
        <f>AP68/(AB68-AI68)</f>
        <v>619.00238154137378</v>
      </c>
      <c r="CY68" s="79">
        <v>500</v>
      </c>
      <c r="CZ68" s="57">
        <f>IF(AND(DATE(YEAR(T68),MONTH(T68),DAY(T68))&gt;=(S68-3),DATE(YEAR(T68),MONTH(T68),DAY(T68))&lt;=(S68+3)),T68,V68)</f>
        <v>45709.329861111109</v>
      </c>
      <c r="DA68" s="59">
        <f>CZ68-U68</f>
        <v>0</v>
      </c>
      <c r="DB68" s="51">
        <f>(((AR68-AQ68)*24)+DD68+AB68+((AV68-AU68)*24))/24</f>
        <v>1.2777777777737356</v>
      </c>
      <c r="DC68" s="51">
        <f>(AT68-AS68)*24</f>
        <v>1.0833333333721384</v>
      </c>
      <c r="DD68" s="51">
        <f>(W68-AR68)*24</f>
        <v>12.249999999941792</v>
      </c>
      <c r="DE68" s="51">
        <f>AA68</f>
        <v>48.916666666686069</v>
      </c>
      <c r="DF68" s="51">
        <f t="shared" si="20"/>
        <v>12.249999999941792</v>
      </c>
      <c r="DG68" s="51">
        <f>AB68</f>
        <v>17.916666666569654</v>
      </c>
      <c r="DH68" s="51">
        <f t="shared" si="17"/>
        <v>1.0833333333721384</v>
      </c>
    </row>
    <row r="69" spans="1:112" s="42" customFormat="1" x14ac:dyDescent="0.2">
      <c r="A69" s="40">
        <v>4517</v>
      </c>
      <c r="B69" s="29">
        <f t="shared" si="18"/>
        <v>45689</v>
      </c>
      <c r="C69" s="41" t="str">
        <f t="shared" si="19"/>
        <v>PRT 2025 2 #4517</v>
      </c>
      <c r="D69" s="41" t="str">
        <f t="shared" si="16"/>
        <v>PRATU GEL LRC #10</v>
      </c>
      <c r="E69" s="39">
        <v>4517</v>
      </c>
      <c r="F69" s="38" t="s">
        <v>300</v>
      </c>
      <c r="G69" s="38" t="str">
        <f>INDEX([1]List!$D$2:$D$55,MATCH(F69,[1]List!$B$2:$B$55,0))</f>
        <v>CIF</v>
      </c>
      <c r="H69" s="38" t="s">
        <v>392</v>
      </c>
      <c r="I69" s="38" t="s">
        <v>262</v>
      </c>
      <c r="J69" s="39">
        <f>IF(F69="","",IF(F69="TIE LRC",COUNTIF($F$2:$F69,"TIE")+COUNTIF($F$2:$F69,"TME")+COUNTIF($F$2:$F69,"TIE LRC")+COUNTIF($F$2:$F69,"TIE MRC"),IF(F69="TIE MRC",COUNTIF($F$2:$F69,"TIE")+COUNTIF($F$2:$F69,"TME")+COUNTIF($F$2:$F69,"TIE LRC")+COUNTIF($F$2:$F69,"TIE MRC"),IF(F69="PLNBB LRC",COUNTIF($F$2:$F69,"PLNBB")+COUNTIF($F$2:$F69,"PLNBB LRC")+COUNTIF($F$2:$F69,"PLNBB MRC"),IF(F69="PLNBB MRC",COUNTIF($F$2:$F69,"PLNBB")+COUNTIF($F$2:$F69,"PLNBB LRC")+COUNTIF($F$2:$F69,"PLNBB MRC"),IF(F69="HE MRC",COUNTIF($F$2:$F69,"HE")+COUNTIF($F$2:$F69,"HE LRC")+COUNTIF($F$2:$F69,"HE MRC"),IF(F69="HE LRC",COUNTIF($F$2:$F69,"HE")+COUNTIF($F$2:$F69,"HE LRC")+COUNTIF($F$2:$F69,"HE MRC"),COUNTIF($F$2:$F69,F69))))))))</f>
        <v>10</v>
      </c>
      <c r="K69" s="42" t="s">
        <v>484</v>
      </c>
      <c r="L69" s="42" t="s">
        <v>485</v>
      </c>
      <c r="N69" s="43" t="s">
        <v>320</v>
      </c>
      <c r="O69" s="70" t="s">
        <v>104</v>
      </c>
      <c r="P69" s="40"/>
      <c r="Q69" s="70">
        <v>45699</v>
      </c>
      <c r="R69" s="44"/>
      <c r="S69" s="70">
        <v>45684</v>
      </c>
      <c r="T69" s="57">
        <v>45705.201388888891</v>
      </c>
      <c r="U69" s="57">
        <v>45708.649305555555</v>
      </c>
      <c r="V69" s="57">
        <v>45708.649305555555</v>
      </c>
      <c r="W69" s="57">
        <v>45709.364583333336</v>
      </c>
      <c r="X69" s="57">
        <v>45710.753472222219</v>
      </c>
      <c r="Y69" s="57">
        <v>45710.788194444445</v>
      </c>
      <c r="Z69" s="57">
        <v>45710.822916666664</v>
      </c>
      <c r="AA69" s="51">
        <f t="shared" si="3"/>
        <v>82.749999999941792</v>
      </c>
      <c r="AB69" s="51">
        <f t="shared" si="22"/>
        <v>34.166666666627862</v>
      </c>
      <c r="AC69" s="51">
        <f t="shared" si="23"/>
        <v>0.8333333334303461</v>
      </c>
      <c r="AD69" s="51">
        <v>0.42</v>
      </c>
      <c r="AE69" s="51">
        <v>8.33</v>
      </c>
      <c r="AF69" s="51">
        <v>1.67</v>
      </c>
      <c r="AG69" s="51">
        <v>1.92</v>
      </c>
      <c r="AH69" s="51">
        <v>0</v>
      </c>
      <c r="AI69" s="51">
        <f t="shared" si="14"/>
        <v>11.92</v>
      </c>
      <c r="AJ69" s="78">
        <f t="shared" si="15"/>
        <v>12.34</v>
      </c>
      <c r="AK69" s="78"/>
      <c r="AL69" s="78"/>
      <c r="AM69" s="78"/>
      <c r="AN69" s="78"/>
      <c r="AO69" s="45">
        <v>10004.07</v>
      </c>
      <c r="AP69" s="45">
        <v>10002.063</v>
      </c>
      <c r="AQ69" s="57">
        <f t="shared" si="21"/>
        <v>45708.649305555555</v>
      </c>
      <c r="AR69" s="57">
        <v>45708.659722222219</v>
      </c>
      <c r="AS69" s="57">
        <f t="shared" si="25"/>
        <v>45710.753472222219</v>
      </c>
      <c r="AT69" s="57">
        <v>45710.809027777781</v>
      </c>
      <c r="AU69" s="57">
        <f t="shared" si="10"/>
        <v>45710.809027777781</v>
      </c>
      <c r="AV69" s="57">
        <v>45710.819444444445</v>
      </c>
      <c r="AW69" s="46">
        <v>4080</v>
      </c>
      <c r="AX69" s="46">
        <v>6274</v>
      </c>
      <c r="AY69" s="30">
        <v>34.97</v>
      </c>
      <c r="AZ69" s="30">
        <v>14.93</v>
      </c>
      <c r="BA69" s="30">
        <v>4.75</v>
      </c>
      <c r="BB69" s="30">
        <v>6.21</v>
      </c>
      <c r="BC69" s="30">
        <v>7.299870694721994</v>
      </c>
      <c r="BD69" s="30">
        <v>42.18</v>
      </c>
      <c r="BE69" s="30">
        <v>36.68</v>
      </c>
      <c r="BF69" s="30">
        <v>0.21</v>
      </c>
      <c r="BG69" s="30">
        <v>0.34</v>
      </c>
      <c r="BH69" s="30">
        <v>0.31738568237921716</v>
      </c>
      <c r="BI69" s="30">
        <v>55.53</v>
      </c>
      <c r="BJ69" s="30">
        <v>4.0599999999999996</v>
      </c>
      <c r="BK69" s="30">
        <v>0.79</v>
      </c>
      <c r="BL69" s="30">
        <v>1</v>
      </c>
      <c r="BM69" s="30">
        <v>18.21</v>
      </c>
      <c r="BN69" s="34">
        <v>60</v>
      </c>
      <c r="BO69" s="30" t="s">
        <v>97</v>
      </c>
      <c r="BP69" s="30" t="s">
        <v>100</v>
      </c>
      <c r="BQ69" s="34">
        <v>1150</v>
      </c>
      <c r="BR69" s="30">
        <v>29.71</v>
      </c>
      <c r="BS69" s="30">
        <v>18.920000000000002</v>
      </c>
      <c r="BT69" s="30">
        <v>36.1</v>
      </c>
      <c r="BU69" s="30">
        <v>6.36</v>
      </c>
      <c r="BV69" s="30">
        <v>2.2000000000000002</v>
      </c>
      <c r="BW69" s="30">
        <v>0.45</v>
      </c>
      <c r="BX69" s="30">
        <v>0.45</v>
      </c>
      <c r="BY69" s="30">
        <v>0.84</v>
      </c>
      <c r="BZ69" s="30">
        <v>4.13</v>
      </c>
      <c r="CA69" s="30">
        <v>0.72</v>
      </c>
      <c r="CB69" s="30">
        <v>0.11</v>
      </c>
      <c r="CC69" s="99">
        <v>6.6000000000000003E-2</v>
      </c>
      <c r="CD69" s="30">
        <v>99</v>
      </c>
      <c r="CE69" s="30">
        <v>98</v>
      </c>
      <c r="CF69" s="30">
        <v>78</v>
      </c>
      <c r="CG69" s="30">
        <v>21</v>
      </c>
      <c r="CH69" s="30"/>
      <c r="CI69" s="46">
        <v>4147</v>
      </c>
      <c r="CJ69" s="30"/>
      <c r="CK69" s="30">
        <v>34.44</v>
      </c>
      <c r="CL69" s="30"/>
      <c r="CM69" s="30">
        <v>3.14</v>
      </c>
      <c r="CN69" s="30"/>
      <c r="CO69" s="30"/>
      <c r="CP69" s="30"/>
      <c r="CQ69" s="30">
        <v>0.13</v>
      </c>
      <c r="CR69" s="46">
        <v>4023</v>
      </c>
      <c r="CS69" s="30">
        <v>35.090000000000003</v>
      </c>
      <c r="CT69" s="30">
        <v>4.0999999999999996</v>
      </c>
      <c r="CU69" s="30">
        <v>0.22</v>
      </c>
      <c r="CV69" s="30">
        <v>0.42</v>
      </c>
      <c r="CW69" s="58">
        <f t="shared" si="24"/>
        <v>449.59827689619931</v>
      </c>
      <c r="CX69" s="59">
        <f>AP69/(AB69-AI69)</f>
        <v>449.59827689619931</v>
      </c>
      <c r="CY69" s="79">
        <v>500</v>
      </c>
      <c r="CZ69" s="57">
        <f>IF(AND(DATE(YEAR(T69),MONTH(T69),DAY(T69))&gt;=(S69-3),DATE(YEAR(T69),MONTH(T69),DAY(T69))&lt;=(S69+3)),T69,V69)</f>
        <v>45708.649305555555</v>
      </c>
      <c r="DA69" s="59">
        <f>CZ69-U69</f>
        <v>0</v>
      </c>
      <c r="DB69" s="51">
        <f>(((AR69-AQ69)*24)+DD69+AB69+((AV69-AU69)*24))/24</f>
        <v>2.1493055555547471</v>
      </c>
      <c r="DC69" s="51">
        <f>(AT69-AS69)*24</f>
        <v>1.3333333334885538</v>
      </c>
      <c r="DD69" s="51">
        <f>(W69-AR69)*24</f>
        <v>16.916666666802485</v>
      </c>
      <c r="DE69" s="51">
        <f>AA69</f>
        <v>82.749999999941792</v>
      </c>
      <c r="DF69" s="51">
        <f t="shared" si="20"/>
        <v>16.916666666802485</v>
      </c>
      <c r="DG69" s="51">
        <f>AB69</f>
        <v>34.166666666627862</v>
      </c>
      <c r="DH69" s="51">
        <f t="shared" si="17"/>
        <v>1.3333333334885538</v>
      </c>
    </row>
    <row r="70" spans="1:112" s="42" customFormat="1" x14ac:dyDescent="0.2">
      <c r="A70" s="40">
        <v>4518</v>
      </c>
      <c r="B70" s="29">
        <f t="shared" si="18"/>
        <v>45689</v>
      </c>
      <c r="C70" s="41" t="str">
        <f t="shared" si="19"/>
        <v>PRT 2025 2 #4518</v>
      </c>
      <c r="D70" s="41" t="str">
        <f t="shared" si="16"/>
        <v>PRATU BGG #23</v>
      </c>
      <c r="E70" s="39">
        <v>4518</v>
      </c>
      <c r="F70" s="38" t="s">
        <v>240</v>
      </c>
      <c r="G70" s="38" t="str">
        <f>INDEX([1]List!$D$2:$D$55,MATCH(F70,[1]List!$B$2:$B$55,0))</f>
        <v>CIF</v>
      </c>
      <c r="H70" s="38" t="s">
        <v>440</v>
      </c>
      <c r="I70" s="38" t="s">
        <v>163</v>
      </c>
      <c r="J70" s="39">
        <f>IF(F70="","",IF(F70="TIE LRC",COUNTIF($F$2:$F70,"TIE")+COUNTIF($F$2:$F70,"TME")+COUNTIF($F$2:$F70,"TIE LRC")+COUNTIF($F$2:$F70,"TIE MRC"),IF(F70="TIE MRC",COUNTIF($F$2:$F70,"TIE")+COUNTIF($F$2:$F70,"TME")+COUNTIF($F$2:$F70,"TIE LRC")+COUNTIF($F$2:$F70,"TIE MRC"),IF(F70="PLNBB LRC",COUNTIF($F$2:$F70,"PLNBB")+COUNTIF($F$2:$F70,"PLNBB LRC")+COUNTIF($F$2:$F70,"PLNBB MRC"),IF(F70="PLNBB MRC",COUNTIF($F$2:$F70,"PLNBB")+COUNTIF($F$2:$F70,"PLNBB LRC")+COUNTIF($F$2:$F70,"PLNBB MRC"),IF(F70="HE MRC",COUNTIF($F$2:$F70,"HE")+COUNTIF($F$2:$F70,"HE LRC")+COUNTIF($F$2:$F70,"HE MRC"),IF(F70="HE LRC",COUNTIF($F$2:$F70,"HE")+COUNTIF($F$2:$F70,"HE LRC")+COUNTIF($F$2:$F70,"HE MRC"),COUNTIF($F$2:$F70,F70))))))))</f>
        <v>23</v>
      </c>
      <c r="K70" s="42" t="s">
        <v>275</v>
      </c>
      <c r="L70" s="42" t="s">
        <v>495</v>
      </c>
      <c r="N70" s="43" t="s">
        <v>318</v>
      </c>
      <c r="O70" s="70" t="s">
        <v>104</v>
      </c>
      <c r="P70" s="40"/>
      <c r="Q70" s="70">
        <v>45697</v>
      </c>
      <c r="R70" s="44"/>
      <c r="S70" s="70">
        <v>45743</v>
      </c>
      <c r="T70" s="57">
        <v>45707.708333333336</v>
      </c>
      <c r="U70" s="57">
        <v>45710.666666666664</v>
      </c>
      <c r="V70" s="57">
        <v>45710.666666666664</v>
      </c>
      <c r="W70" s="57">
        <v>45710.777777777781</v>
      </c>
      <c r="X70" s="57">
        <v>45711.239583333336</v>
      </c>
      <c r="Y70" s="57">
        <v>45711.284722222219</v>
      </c>
      <c r="Z70" s="57">
        <v>45711.319444444445</v>
      </c>
      <c r="AA70" s="51">
        <f t="shared" si="3"/>
        <v>70.999999999883585</v>
      </c>
      <c r="AB70" s="51">
        <f t="shared" si="22"/>
        <v>12.166666666511446</v>
      </c>
      <c r="AC70" s="51">
        <f t="shared" si="23"/>
        <v>1.0833333331975155</v>
      </c>
      <c r="AD70" s="51">
        <v>0.42</v>
      </c>
      <c r="AE70" s="51">
        <v>1.58</v>
      </c>
      <c r="AF70" s="51">
        <v>0</v>
      </c>
      <c r="AG70" s="51">
        <v>0</v>
      </c>
      <c r="AH70" s="51">
        <v>0</v>
      </c>
      <c r="AI70" s="51">
        <f t="shared" si="14"/>
        <v>1.58</v>
      </c>
      <c r="AJ70" s="78">
        <f t="shared" si="15"/>
        <v>2</v>
      </c>
      <c r="AK70" s="78"/>
      <c r="AL70" s="78"/>
      <c r="AM70" s="78"/>
      <c r="AN70" s="78"/>
      <c r="AO70" s="45">
        <v>8690.67</v>
      </c>
      <c r="AP70" s="45">
        <v>8688.7739999999994</v>
      </c>
      <c r="AQ70" s="57">
        <f t="shared" si="21"/>
        <v>45710.666666666664</v>
      </c>
      <c r="AR70" s="57">
        <v>45710.677083333336</v>
      </c>
      <c r="AS70" s="57">
        <f t="shared" si="25"/>
        <v>45711.239583333336</v>
      </c>
      <c r="AT70" s="57">
        <v>45711.305555555555</v>
      </c>
      <c r="AU70" s="57">
        <f t="shared" si="10"/>
        <v>45711.305555555555</v>
      </c>
      <c r="AV70" s="57">
        <v>45711.315972222219</v>
      </c>
      <c r="AW70" s="46">
        <v>4556</v>
      </c>
      <c r="AX70" s="46">
        <v>6599</v>
      </c>
      <c r="AY70" s="30">
        <v>30.96</v>
      </c>
      <c r="AZ70" s="30">
        <v>14.55</v>
      </c>
      <c r="BA70" s="30">
        <v>4.4000000000000004</v>
      </c>
      <c r="BB70" s="30">
        <v>5.45</v>
      </c>
      <c r="BC70" s="30">
        <v>6.3779988297249854</v>
      </c>
      <c r="BD70" s="30">
        <v>41.23</v>
      </c>
      <c r="BE70" s="30">
        <v>38.770000000000003</v>
      </c>
      <c r="BF70" s="30">
        <v>0.2</v>
      </c>
      <c r="BG70" s="30">
        <v>0.31</v>
      </c>
      <c r="BH70" s="30">
        <v>0.29256875365710944</v>
      </c>
      <c r="BI70" s="30">
        <v>58.57</v>
      </c>
      <c r="BJ70" s="30">
        <v>4.2699999999999996</v>
      </c>
      <c r="BK70" s="30">
        <v>0.84</v>
      </c>
      <c r="BL70" s="30">
        <v>1.05</v>
      </c>
      <c r="BM70" s="30">
        <v>16.07</v>
      </c>
      <c r="BN70" s="34">
        <v>58</v>
      </c>
      <c r="BO70" s="30" t="s">
        <v>97</v>
      </c>
      <c r="BP70" s="30" t="s">
        <v>100</v>
      </c>
      <c r="BQ70" s="34">
        <v>1180</v>
      </c>
      <c r="BR70" s="30">
        <v>45.61</v>
      </c>
      <c r="BS70" s="30">
        <v>21.22</v>
      </c>
      <c r="BT70" s="30">
        <v>17.059999999999999</v>
      </c>
      <c r="BU70" s="30">
        <v>7.82</v>
      </c>
      <c r="BV70" s="30">
        <v>2.62</v>
      </c>
      <c r="BW70" s="30">
        <v>0.66</v>
      </c>
      <c r="BX70" s="30">
        <v>0.44</v>
      </c>
      <c r="BY70" s="30">
        <v>0.92</v>
      </c>
      <c r="BZ70" s="30">
        <v>3.08</v>
      </c>
      <c r="CA70" s="30">
        <v>0.49</v>
      </c>
      <c r="CB70" s="30">
        <v>0.08</v>
      </c>
      <c r="CC70" s="99">
        <v>4.3999999999999997E-2</v>
      </c>
      <c r="CD70" s="30">
        <v>99</v>
      </c>
      <c r="CE70" s="30">
        <v>98</v>
      </c>
      <c r="CF70" s="30">
        <v>78</v>
      </c>
      <c r="CG70" s="30">
        <v>21</v>
      </c>
      <c r="CH70" s="30"/>
      <c r="CI70" s="46">
        <v>4608</v>
      </c>
      <c r="CJ70" s="30"/>
      <c r="CK70" s="30">
        <v>30.49</v>
      </c>
      <c r="CL70" s="30"/>
      <c r="CM70" s="30">
        <v>4.0599999999999996</v>
      </c>
      <c r="CN70" s="30"/>
      <c r="CO70" s="30"/>
      <c r="CP70" s="30"/>
      <c r="CQ70" s="30">
        <v>0.17</v>
      </c>
      <c r="CR70" s="46">
        <v>4489</v>
      </c>
      <c r="CS70" s="30">
        <v>32.950000000000003</v>
      </c>
      <c r="CT70" s="30">
        <v>4.0999999999999996</v>
      </c>
      <c r="CU70" s="30">
        <v>0.21</v>
      </c>
      <c r="CV70" s="30">
        <v>0.3</v>
      </c>
      <c r="CW70" s="58">
        <f t="shared" si="24"/>
        <v>820.72802268205851</v>
      </c>
      <c r="CX70" s="59">
        <f>AP70/(AB70-AI70)</f>
        <v>820.72802268205851</v>
      </c>
      <c r="CY70" s="79">
        <v>500</v>
      </c>
      <c r="CZ70" s="57">
        <f>IF(AND(DATE(YEAR(T70),MONTH(T70),DAY(T70))&gt;=(S70-3),DATE(YEAR(T70),MONTH(T70),DAY(T70))&lt;=(S70+3)),T70,V70)</f>
        <v>45710.666666666664</v>
      </c>
      <c r="DA70" s="59">
        <f>CZ70-U70</f>
        <v>0</v>
      </c>
      <c r="DB70" s="51">
        <f>(((AR70-AQ70)*24)+DD70+AB70+((AV70-AU70)*24))/24</f>
        <v>0.62847222221898846</v>
      </c>
      <c r="DC70" s="51">
        <f>(AT70-AS70)*24</f>
        <v>1.5833333332557231</v>
      </c>
      <c r="DD70" s="51">
        <f>(W70-AR70)*24</f>
        <v>2.4166666666860692</v>
      </c>
      <c r="DE70" s="51">
        <f>AA70</f>
        <v>70.999999999883585</v>
      </c>
      <c r="DF70" s="51">
        <f t="shared" si="20"/>
        <v>2.4166666666860692</v>
      </c>
      <c r="DG70" s="51">
        <f>AB70</f>
        <v>12.166666666511446</v>
      </c>
      <c r="DH70" s="51">
        <f t="shared" si="17"/>
        <v>1.5833333332557231</v>
      </c>
    </row>
    <row r="71" spans="1:112" s="42" customFormat="1" x14ac:dyDescent="0.2">
      <c r="A71" s="40">
        <v>4519</v>
      </c>
      <c r="B71" s="29">
        <f t="shared" si="18"/>
        <v>45689</v>
      </c>
      <c r="C71" s="41" t="str">
        <f t="shared" si="19"/>
        <v>PRT 2025 2 #4519</v>
      </c>
      <c r="D71" s="41" t="str">
        <f t="shared" si="16"/>
        <v>PRATU BGG #24</v>
      </c>
      <c r="E71" s="39">
        <v>4519</v>
      </c>
      <c r="F71" s="38" t="s">
        <v>240</v>
      </c>
      <c r="G71" s="38" t="str">
        <f>INDEX([1]List!$D$2:$D$55,MATCH(F71,[1]List!$B$2:$B$55,0))</f>
        <v>CIF</v>
      </c>
      <c r="H71" s="38" t="s">
        <v>440</v>
      </c>
      <c r="I71" s="38" t="s">
        <v>163</v>
      </c>
      <c r="J71" s="39">
        <f>IF(F71="","",IF(F71="TIE LRC",COUNTIF($F$2:$F71,"TIE")+COUNTIF($F$2:$F71,"TME")+COUNTIF($F$2:$F71,"TIE LRC")+COUNTIF($F$2:$F71,"TIE MRC"),IF(F71="TIE MRC",COUNTIF($F$2:$F71,"TIE")+COUNTIF($F$2:$F71,"TME")+COUNTIF($F$2:$F71,"TIE LRC")+COUNTIF($F$2:$F71,"TIE MRC"),IF(F71="PLNBB LRC",COUNTIF($F$2:$F71,"PLNBB")+COUNTIF($F$2:$F71,"PLNBB LRC")+COUNTIF($F$2:$F71,"PLNBB MRC"),IF(F71="PLNBB MRC",COUNTIF($F$2:$F71,"PLNBB")+COUNTIF($F$2:$F71,"PLNBB LRC")+COUNTIF($F$2:$F71,"PLNBB MRC"),IF(F71="HE MRC",COUNTIF($F$2:$F71,"HE")+COUNTIF($F$2:$F71,"HE LRC")+COUNTIF($F$2:$F71,"HE MRC"),IF(F71="HE LRC",COUNTIF($F$2:$F71,"HE")+COUNTIF($F$2:$F71,"HE LRC")+COUNTIF($F$2:$F71,"HE MRC"),COUNTIF($F$2:$F71,F71))))))))</f>
        <v>24</v>
      </c>
      <c r="K71" s="42" t="s">
        <v>242</v>
      </c>
      <c r="L71" s="42" t="s">
        <v>243</v>
      </c>
      <c r="N71" s="43" t="s">
        <v>318</v>
      </c>
      <c r="O71" s="70" t="s">
        <v>473</v>
      </c>
      <c r="P71" s="40"/>
      <c r="Q71" s="70">
        <v>45703</v>
      </c>
      <c r="R71" s="44"/>
      <c r="S71" s="70">
        <v>45744</v>
      </c>
      <c r="T71" s="57">
        <v>45708.402777777781</v>
      </c>
      <c r="U71" s="57">
        <v>45711.34375</v>
      </c>
      <c r="V71" s="57">
        <v>45711.34375</v>
      </c>
      <c r="W71" s="57">
        <v>45711.395833333336</v>
      </c>
      <c r="X71" s="57">
        <v>45711.840277777781</v>
      </c>
      <c r="Y71" s="57">
        <v>45711.888888888891</v>
      </c>
      <c r="Z71" s="57">
        <v>45711.923611111109</v>
      </c>
      <c r="AA71" s="51">
        <f t="shared" si="3"/>
        <v>70.583333333255723</v>
      </c>
      <c r="AB71" s="51">
        <f t="shared" si="22"/>
        <v>11.833333333313931</v>
      </c>
      <c r="AC71" s="51">
        <f t="shared" si="23"/>
        <v>1.1666666666278616</v>
      </c>
      <c r="AD71" s="51">
        <v>0.25</v>
      </c>
      <c r="AE71" s="51">
        <v>1.83</v>
      </c>
      <c r="AF71" s="51">
        <v>0</v>
      </c>
      <c r="AG71" s="51">
        <v>0</v>
      </c>
      <c r="AH71" s="51">
        <v>0</v>
      </c>
      <c r="AI71" s="51">
        <f t="shared" si="14"/>
        <v>1.83</v>
      </c>
      <c r="AJ71" s="78">
        <f t="shared" si="15"/>
        <v>2.08</v>
      </c>
      <c r="AK71" s="78"/>
      <c r="AL71" s="78"/>
      <c r="AM71" s="78"/>
      <c r="AN71" s="78"/>
      <c r="AO71" s="45">
        <v>8690.8639999999996</v>
      </c>
      <c r="AP71" s="45">
        <v>8688.7180000000008</v>
      </c>
      <c r="AQ71" s="57">
        <f t="shared" si="21"/>
        <v>45711.34375</v>
      </c>
      <c r="AR71" s="57">
        <v>45711.354166666664</v>
      </c>
      <c r="AS71" s="57">
        <f t="shared" si="25"/>
        <v>45711.840277777781</v>
      </c>
      <c r="AT71" s="57">
        <v>45711.909722222219</v>
      </c>
      <c r="AU71" s="57">
        <f t="shared" si="10"/>
        <v>45711.909722222219</v>
      </c>
      <c r="AV71" s="57">
        <v>45711.920138888891</v>
      </c>
      <c r="AW71" s="46">
        <v>4535</v>
      </c>
      <c r="AX71" s="46">
        <v>6584</v>
      </c>
      <c r="AY71" s="30">
        <v>31.12</v>
      </c>
      <c r="AZ71" s="30">
        <v>16.22</v>
      </c>
      <c r="BA71" s="30">
        <v>4.4800000000000004</v>
      </c>
      <c r="BB71" s="30">
        <v>5.45</v>
      </c>
      <c r="BC71" s="30">
        <v>6.5051324898543808</v>
      </c>
      <c r="BD71" s="30">
        <v>41.22</v>
      </c>
      <c r="BE71" s="30">
        <v>37.11</v>
      </c>
      <c r="BF71" s="30">
        <v>0.2</v>
      </c>
      <c r="BG71" s="30">
        <v>0.31</v>
      </c>
      <c r="BH71" s="30">
        <v>0.28646455001193599</v>
      </c>
      <c r="BI71" s="30">
        <v>57.48</v>
      </c>
      <c r="BJ71" s="30">
        <v>4.17</v>
      </c>
      <c r="BK71" s="30">
        <v>0.86</v>
      </c>
      <c r="BL71" s="30">
        <v>1.1000000000000001</v>
      </c>
      <c r="BM71" s="30">
        <v>15.58</v>
      </c>
      <c r="BN71" s="34">
        <v>59</v>
      </c>
      <c r="BO71" s="30" t="s">
        <v>97</v>
      </c>
      <c r="BP71" s="30" t="s">
        <v>97</v>
      </c>
      <c r="BQ71" s="34">
        <v>1320</v>
      </c>
      <c r="BR71" s="30">
        <v>45.22</v>
      </c>
      <c r="BS71" s="30">
        <v>22.6</v>
      </c>
      <c r="BT71" s="30">
        <v>16.350000000000001</v>
      </c>
      <c r="BU71" s="30">
        <v>7.18</v>
      </c>
      <c r="BV71" s="30">
        <v>2.5</v>
      </c>
      <c r="BW71" s="30">
        <v>0.36</v>
      </c>
      <c r="BX71" s="30">
        <v>0.38</v>
      </c>
      <c r="BY71" s="30">
        <v>1.08</v>
      </c>
      <c r="BZ71" s="30">
        <v>3.66</v>
      </c>
      <c r="CA71" s="30">
        <v>0.53</v>
      </c>
      <c r="CB71" s="30">
        <v>0.13</v>
      </c>
      <c r="CC71" s="99">
        <v>0.04</v>
      </c>
      <c r="CD71" s="30">
        <v>99</v>
      </c>
      <c r="CE71" s="30">
        <v>98</v>
      </c>
      <c r="CF71" s="30">
        <v>78</v>
      </c>
      <c r="CG71" s="30">
        <v>21</v>
      </c>
      <c r="CH71" s="30"/>
      <c r="CI71" s="46">
        <v>4587</v>
      </c>
      <c r="CJ71" s="30"/>
      <c r="CK71" s="30">
        <v>30.63</v>
      </c>
      <c r="CL71" s="30"/>
      <c r="CM71" s="30">
        <v>4.3</v>
      </c>
      <c r="CN71" s="30"/>
      <c r="CO71" s="30"/>
      <c r="CP71" s="30"/>
      <c r="CQ71" s="30">
        <v>0.17</v>
      </c>
      <c r="CR71" s="46">
        <v>4430</v>
      </c>
      <c r="CS71" s="30">
        <v>32.85</v>
      </c>
      <c r="CT71" s="30">
        <v>3.98</v>
      </c>
      <c r="CU71" s="30">
        <v>0.23</v>
      </c>
      <c r="CV71" s="30">
        <v>0.32</v>
      </c>
      <c r="CW71" s="58">
        <f t="shared" si="24"/>
        <v>868.58227257749286</v>
      </c>
      <c r="CX71" s="59">
        <f>AP71/(AB71-AI71)</f>
        <v>868.58227257749286</v>
      </c>
      <c r="CY71" s="79">
        <v>500</v>
      </c>
      <c r="CZ71" s="57">
        <f>IF(AND(DATE(YEAR(T71),MONTH(T71),DAY(T71))&gt;=(S71-3),DATE(YEAR(T71),MONTH(T71),DAY(T71))&lt;=(S71+3)),T71,V71)</f>
        <v>45711.34375</v>
      </c>
      <c r="DA71" s="59">
        <f>CZ71-U71</f>
        <v>0</v>
      </c>
      <c r="DB71" s="51">
        <f>(((AR71-AQ71)*24)+DD71+AB71+((AV71-AU71)*24))/24</f>
        <v>0.55555555556202307</v>
      </c>
      <c r="DC71" s="51">
        <f>(AT71-AS71)*24</f>
        <v>1.6666666665114462</v>
      </c>
      <c r="DD71" s="51">
        <f>(W71-AR71)*24</f>
        <v>1.0000000001164153</v>
      </c>
      <c r="DE71" s="51">
        <f>AA71</f>
        <v>70.583333333255723</v>
      </c>
      <c r="DF71" s="51">
        <f t="shared" si="20"/>
        <v>1.0000000001164153</v>
      </c>
      <c r="DG71" s="51">
        <f>AB71</f>
        <v>11.833333333313931</v>
      </c>
      <c r="DH71" s="51">
        <f t="shared" si="17"/>
        <v>1.6666666665114462</v>
      </c>
    </row>
    <row r="72" spans="1:112" s="42" customFormat="1" x14ac:dyDescent="0.2">
      <c r="A72" s="40">
        <v>4520</v>
      </c>
      <c r="B72" s="29">
        <f t="shared" si="18"/>
        <v>45689</v>
      </c>
      <c r="C72" s="41" t="str">
        <f t="shared" si="19"/>
        <v>PRT 2025 2 #4520</v>
      </c>
      <c r="D72" s="41" t="str">
        <f t="shared" si="16"/>
        <v>PRATU PTBA #13</v>
      </c>
      <c r="E72" s="39">
        <v>4520</v>
      </c>
      <c r="F72" s="38" t="s">
        <v>98</v>
      </c>
      <c r="G72" s="38" t="str">
        <f>INDEX([1]List!$D$2:$D$55,MATCH(F72,[1]List!$B$2:$B$55,0))</f>
        <v>FOB</v>
      </c>
      <c r="H72" s="38" t="s">
        <v>156</v>
      </c>
      <c r="I72" s="38" t="s">
        <v>157</v>
      </c>
      <c r="J72" s="39">
        <f>IF(F72="","",IF(F72="TIE LRC",COUNTIF($F$2:$F72,"TIE")+COUNTIF($F$2:$F72,"TME")+COUNTIF($F$2:$F72,"TIE LRC")+COUNTIF($F$2:$F72,"TIE MRC"),IF(F72="TIE MRC",COUNTIF($F$2:$F72,"TIE")+COUNTIF($F$2:$F72,"TME")+COUNTIF($F$2:$F72,"TIE LRC")+COUNTIF($F$2:$F72,"TIE MRC"),IF(F72="PLNBB LRC",COUNTIF($F$2:$F72,"PLNBB")+COUNTIF($F$2:$F72,"PLNBB LRC")+COUNTIF($F$2:$F72,"PLNBB MRC"),IF(F72="PLNBB MRC",COUNTIF($F$2:$F72,"PLNBB")+COUNTIF($F$2:$F72,"PLNBB LRC")+COUNTIF($F$2:$F72,"PLNBB MRC"),IF(F72="HE MRC",COUNTIF($F$2:$F72,"HE")+COUNTIF($F$2:$F72,"HE LRC")+COUNTIF($F$2:$F72,"HE MRC"),IF(F72="HE LRC",COUNTIF($F$2:$F72,"HE")+COUNTIF($F$2:$F72,"HE LRC")+COUNTIF($F$2:$F72,"HE MRC"),COUNTIF($F$2:$F72,F72))))))))</f>
        <v>13</v>
      </c>
      <c r="L72" s="42" t="s">
        <v>460</v>
      </c>
      <c r="N72" s="43" t="s">
        <v>318</v>
      </c>
      <c r="O72" s="70" t="s">
        <v>104</v>
      </c>
      <c r="P72" s="40"/>
      <c r="Q72" s="70">
        <v>45709</v>
      </c>
      <c r="R72" s="44"/>
      <c r="S72" s="70">
        <v>45694</v>
      </c>
      <c r="T72" s="57">
        <v>45710.972222222219</v>
      </c>
      <c r="U72" s="57">
        <v>45711.944444444445</v>
      </c>
      <c r="V72" s="57">
        <v>45711.944444444445</v>
      </c>
      <c r="W72" s="57">
        <v>45711.965277777781</v>
      </c>
      <c r="X72" s="57">
        <v>45712.819444444445</v>
      </c>
      <c r="Y72" s="57">
        <v>45712.871527777781</v>
      </c>
      <c r="Z72" s="57">
        <v>45712.899305555555</v>
      </c>
      <c r="AA72" s="51">
        <f t="shared" si="3"/>
        <v>23.333333333430346</v>
      </c>
      <c r="AB72" s="51">
        <f t="shared" si="22"/>
        <v>21.75</v>
      </c>
      <c r="AC72" s="51">
        <f t="shared" si="23"/>
        <v>1.2500000000582077</v>
      </c>
      <c r="AD72" s="51">
        <v>0.67</v>
      </c>
      <c r="AE72" s="51">
        <v>2.67</v>
      </c>
      <c r="AF72" s="51">
        <v>0</v>
      </c>
      <c r="AG72" s="51">
        <v>0.25</v>
      </c>
      <c r="AH72" s="51">
        <v>0.25</v>
      </c>
      <c r="AI72" s="51">
        <f t="shared" si="14"/>
        <v>3.17</v>
      </c>
      <c r="AJ72" s="78">
        <f t="shared" si="15"/>
        <v>3.84</v>
      </c>
      <c r="AK72" s="78"/>
      <c r="AL72" s="78"/>
      <c r="AM72" s="78"/>
      <c r="AN72" s="78"/>
      <c r="AO72" s="45">
        <v>11951.026</v>
      </c>
      <c r="AP72" s="45">
        <v>11950.003000000001</v>
      </c>
      <c r="AQ72" s="57">
        <f t="shared" si="21"/>
        <v>45711.944444444445</v>
      </c>
      <c r="AR72" s="57">
        <v>45711.958333333336</v>
      </c>
      <c r="AS72" s="57">
        <f t="shared" si="25"/>
        <v>45712.819444444445</v>
      </c>
      <c r="AT72" s="57">
        <v>45712.881944444445</v>
      </c>
      <c r="AU72" s="57">
        <f t="shared" si="10"/>
        <v>45712.881944444445</v>
      </c>
      <c r="AV72" s="57">
        <v>45712.895833333336</v>
      </c>
      <c r="AW72" s="46">
        <v>4680</v>
      </c>
      <c r="AX72" s="46">
        <v>6583</v>
      </c>
      <c r="AY72" s="30">
        <v>28.92</v>
      </c>
      <c r="AZ72" s="30">
        <v>13.48</v>
      </c>
      <c r="BA72" s="30">
        <v>5.09</v>
      </c>
      <c r="BB72" s="30">
        <v>6.2</v>
      </c>
      <c r="BC72" s="30">
        <v>7.1659731853906612</v>
      </c>
      <c r="BD72" s="30">
        <v>39.880000000000003</v>
      </c>
      <c r="BE72" s="30">
        <v>40.44</v>
      </c>
      <c r="BF72" s="30">
        <v>0.32</v>
      </c>
      <c r="BG72" s="30">
        <v>0.49</v>
      </c>
      <c r="BH72" s="30">
        <v>0.45076282940360612</v>
      </c>
      <c r="BI72" s="30">
        <v>59.84</v>
      </c>
      <c r="BJ72" s="30">
        <v>4.26</v>
      </c>
      <c r="BK72" s="30">
        <v>0.95</v>
      </c>
      <c r="BL72" s="30">
        <v>1.18</v>
      </c>
      <c r="BM72" s="30">
        <v>14.88</v>
      </c>
      <c r="BN72" s="34">
        <v>61</v>
      </c>
      <c r="BO72" s="30" t="s">
        <v>97</v>
      </c>
      <c r="BP72" s="30" t="s">
        <v>100</v>
      </c>
      <c r="BQ72" s="34">
        <v>1220</v>
      </c>
      <c r="BR72" s="30">
        <v>48.74</v>
      </c>
      <c r="BS72" s="30">
        <v>27.92</v>
      </c>
      <c r="BT72" s="30">
        <v>7.72</v>
      </c>
      <c r="BU72" s="30">
        <v>5.69</v>
      </c>
      <c r="BV72" s="30">
        <v>1.97</v>
      </c>
      <c r="BW72" s="30">
        <v>1.8</v>
      </c>
      <c r="BX72" s="30">
        <v>0.48</v>
      </c>
      <c r="BY72" s="30">
        <v>0.78</v>
      </c>
      <c r="BZ72" s="30">
        <v>4.53</v>
      </c>
      <c r="CA72" s="30">
        <v>0.13</v>
      </c>
      <c r="CB72" s="30">
        <v>0.24</v>
      </c>
      <c r="CC72" s="99">
        <v>2.5999999999999999E-2</v>
      </c>
      <c r="CD72" s="30">
        <v>99</v>
      </c>
      <c r="CE72" s="30">
        <v>98</v>
      </c>
      <c r="CF72" s="30">
        <v>78</v>
      </c>
      <c r="CG72" s="30">
        <v>21</v>
      </c>
      <c r="CH72" s="30"/>
      <c r="CI72" s="46">
        <v>4920</v>
      </c>
      <c r="CJ72" s="30"/>
      <c r="CK72" s="30">
        <v>28.42</v>
      </c>
      <c r="CL72" s="30">
        <v>14.06</v>
      </c>
      <c r="CM72" s="30">
        <v>4.32</v>
      </c>
      <c r="CN72" s="30">
        <v>5.19</v>
      </c>
      <c r="CO72" s="30">
        <v>39.51</v>
      </c>
      <c r="CP72" s="30">
        <v>41.24</v>
      </c>
      <c r="CQ72" s="30">
        <v>0.26</v>
      </c>
      <c r="CR72" s="46" t="s">
        <v>319</v>
      </c>
      <c r="CS72" s="30" t="s">
        <v>319</v>
      </c>
      <c r="CT72" s="30" t="s">
        <v>319</v>
      </c>
      <c r="CU72" s="30" t="s">
        <v>319</v>
      </c>
      <c r="CV72" s="30">
        <v>0.59</v>
      </c>
      <c r="CW72" s="58">
        <f t="shared" si="24"/>
        <v>643.16485468245435</v>
      </c>
      <c r="CX72" s="59">
        <f>AP72/(AB72-AI72)</f>
        <v>643.16485468245435</v>
      </c>
      <c r="CY72" s="79">
        <v>500</v>
      </c>
      <c r="CZ72" s="57">
        <f>IF(AND(DATE(YEAR(T72),MONTH(T72),DAY(T72))&gt;=(S72-3),DATE(YEAR(T72),MONTH(T72),DAY(T72))&lt;=(S72+3)),T72,V72)</f>
        <v>45711.944444444445</v>
      </c>
      <c r="DA72" s="59">
        <f>CZ72-U72</f>
        <v>0</v>
      </c>
      <c r="DB72" s="51">
        <f>(((AR72-AQ72)*24)+DD72+AB72+((AV72-AU72)*24))/24</f>
        <v>0.94097222222626442</v>
      </c>
      <c r="DC72" s="51">
        <f>(AT72-AS72)*24</f>
        <v>1.5</v>
      </c>
      <c r="DD72" s="51">
        <f>(W72-AR72)*24</f>
        <v>0.16666666668606922</v>
      </c>
      <c r="DE72" s="51">
        <f>AA72</f>
        <v>23.333333333430346</v>
      </c>
      <c r="DF72" s="51">
        <f t="shared" si="20"/>
        <v>0.16666666668606922</v>
      </c>
      <c r="DG72" s="51">
        <f>AB72</f>
        <v>21.75</v>
      </c>
      <c r="DH72" s="51">
        <f t="shared" si="17"/>
        <v>1.5</v>
      </c>
    </row>
    <row r="73" spans="1:112" s="42" customFormat="1" x14ac:dyDescent="0.2">
      <c r="A73" s="40">
        <v>4521</v>
      </c>
      <c r="B73" s="29">
        <f t="shared" si="18"/>
        <v>45689</v>
      </c>
      <c r="C73" s="41" t="str">
        <f t="shared" si="19"/>
        <v>PRT 2025 2 #4521</v>
      </c>
      <c r="D73" s="41" t="str">
        <f t="shared" si="16"/>
        <v>PRATU GEL LRC #11</v>
      </c>
      <c r="E73" s="39">
        <v>4521</v>
      </c>
      <c r="F73" s="38" t="s">
        <v>300</v>
      </c>
      <c r="G73" s="38" t="str">
        <f>INDEX([1]List!$D$2:$D$55,MATCH(F73,[1]List!$B$2:$B$55,0))</f>
        <v>CIF</v>
      </c>
      <c r="H73" s="38" t="s">
        <v>349</v>
      </c>
      <c r="I73" s="38" t="s">
        <v>408</v>
      </c>
      <c r="J73" s="39">
        <f>IF(F73="","",IF(F73="TIE LRC",COUNTIF($F$2:$F73,"TIE")+COUNTIF($F$2:$F73,"TME")+COUNTIF($F$2:$F73,"TIE LRC")+COUNTIF($F$2:$F73,"TIE MRC"),IF(F73="TIE MRC",COUNTIF($F$2:$F73,"TIE")+COUNTIF($F$2:$F73,"TME")+COUNTIF($F$2:$F73,"TIE LRC")+COUNTIF($F$2:$F73,"TIE MRC"),IF(F73="PLNBB LRC",COUNTIF($F$2:$F73,"PLNBB")+COUNTIF($F$2:$F73,"PLNBB LRC")+COUNTIF($F$2:$F73,"PLNBB MRC"),IF(F73="PLNBB MRC",COUNTIF($F$2:$F73,"PLNBB")+COUNTIF($F$2:$F73,"PLNBB LRC")+COUNTIF($F$2:$F73,"PLNBB MRC"),IF(F73="HE MRC",COUNTIF($F$2:$F73,"HE")+COUNTIF($F$2:$F73,"HE LRC")+COUNTIF($F$2:$F73,"HE MRC"),IF(F73="HE LRC",COUNTIF($F$2:$F73,"HE")+COUNTIF($F$2:$F73,"HE LRC")+COUNTIF($F$2:$F73,"HE MRC"),COUNTIF($F$2:$F73,F73))))))))</f>
        <v>11</v>
      </c>
      <c r="K73" s="42" t="s">
        <v>471</v>
      </c>
      <c r="L73" s="42" t="s">
        <v>472</v>
      </c>
      <c r="N73" s="43" t="s">
        <v>320</v>
      </c>
      <c r="O73" s="70" t="s">
        <v>104</v>
      </c>
      <c r="P73" s="40"/>
      <c r="Q73" s="70">
        <v>45701</v>
      </c>
      <c r="R73" s="44"/>
      <c r="S73" s="70">
        <v>45708</v>
      </c>
      <c r="T73" s="57">
        <v>45708.25</v>
      </c>
      <c r="U73" s="57">
        <v>45708.25</v>
      </c>
      <c r="V73" s="57">
        <v>45710.836805555555</v>
      </c>
      <c r="W73" s="57">
        <v>45711.03125</v>
      </c>
      <c r="X73" s="57">
        <v>45712.958333333336</v>
      </c>
      <c r="Y73" s="57">
        <v>45713.048611111109</v>
      </c>
      <c r="Z73" s="57">
        <v>45713.072916666664</v>
      </c>
      <c r="AA73" s="51">
        <f t="shared" si="3"/>
        <v>62.083333333313931</v>
      </c>
      <c r="AB73" s="51">
        <f t="shared" si="22"/>
        <v>48.416666666627862</v>
      </c>
      <c r="AC73" s="51">
        <f t="shared" si="23"/>
        <v>2.1666666665696539</v>
      </c>
      <c r="AD73" s="51">
        <v>0.42</v>
      </c>
      <c r="AE73" s="51">
        <v>25.08</v>
      </c>
      <c r="AF73" s="51">
        <v>0</v>
      </c>
      <c r="AG73" s="51">
        <v>0.25</v>
      </c>
      <c r="AH73" s="51">
        <v>0.25</v>
      </c>
      <c r="AI73" s="51">
        <f t="shared" si="14"/>
        <v>25.58</v>
      </c>
      <c r="AJ73" s="78">
        <f t="shared" si="15"/>
        <v>26</v>
      </c>
      <c r="AK73" s="78"/>
      <c r="AL73" s="78"/>
      <c r="AM73" s="78"/>
      <c r="AN73" s="78"/>
      <c r="AO73" s="45">
        <v>10503.511</v>
      </c>
      <c r="AP73" s="45">
        <v>10499.665000000001</v>
      </c>
      <c r="AQ73" s="57">
        <f t="shared" si="21"/>
        <v>45710.836805555555</v>
      </c>
      <c r="AR73" s="57">
        <v>45710.847222222219</v>
      </c>
      <c r="AS73" s="57">
        <f t="shared" si="25"/>
        <v>45712.958333333336</v>
      </c>
      <c r="AT73" s="57">
        <v>45713.059027777781</v>
      </c>
      <c r="AU73" s="57">
        <f t="shared" si="10"/>
        <v>45713.059027777781</v>
      </c>
      <c r="AV73" s="57">
        <v>45713.069444444445</v>
      </c>
      <c r="AW73" s="46">
        <v>4081</v>
      </c>
      <c r="AX73" s="46">
        <v>6268</v>
      </c>
      <c r="AY73" s="30">
        <v>34.89</v>
      </c>
      <c r="AZ73" s="30">
        <v>19.59</v>
      </c>
      <c r="BA73" s="30">
        <v>4.9000000000000004</v>
      </c>
      <c r="BB73" s="30">
        <v>6.05</v>
      </c>
      <c r="BC73" s="30">
        <v>7.5239398084815328</v>
      </c>
      <c r="BD73" s="30">
        <v>42.26</v>
      </c>
      <c r="BE73" s="30">
        <v>32.1</v>
      </c>
      <c r="BF73" s="30">
        <v>0.23</v>
      </c>
      <c r="BG73" s="30">
        <v>0.38</v>
      </c>
      <c r="BH73" s="30">
        <v>0.34821539609501312</v>
      </c>
      <c r="BI73" s="30">
        <v>52.47</v>
      </c>
      <c r="BJ73" s="30">
        <v>3.82</v>
      </c>
      <c r="BK73" s="30">
        <v>0.8</v>
      </c>
      <c r="BL73" s="30">
        <v>1.08</v>
      </c>
      <c r="BM73" s="30">
        <v>16.989999999999998</v>
      </c>
      <c r="BN73" s="34">
        <v>61</v>
      </c>
      <c r="BO73" s="30" t="s">
        <v>97</v>
      </c>
      <c r="BP73" s="30" t="s">
        <v>100</v>
      </c>
      <c r="BQ73" s="34">
        <v>1170</v>
      </c>
      <c r="BR73" s="30">
        <v>37.880000000000003</v>
      </c>
      <c r="BS73" s="30">
        <v>18.600000000000001</v>
      </c>
      <c r="BT73" s="30">
        <v>22.32</v>
      </c>
      <c r="BU73" s="30">
        <v>10.3</v>
      </c>
      <c r="BV73" s="30">
        <v>5.0599999999999996</v>
      </c>
      <c r="BW73" s="30">
        <v>0.49</v>
      </c>
      <c r="BX73" s="30">
        <v>0.44</v>
      </c>
      <c r="BY73" s="30">
        <v>0.76</v>
      </c>
      <c r="BZ73" s="30">
        <v>2.44</v>
      </c>
      <c r="CA73" s="30">
        <v>1.6</v>
      </c>
      <c r="CB73" s="30">
        <v>0.12</v>
      </c>
      <c r="CC73" s="99">
        <v>0.04</v>
      </c>
      <c r="CD73" s="30">
        <v>98</v>
      </c>
      <c r="CE73" s="30">
        <v>98</v>
      </c>
      <c r="CF73" s="30">
        <v>78</v>
      </c>
      <c r="CG73" s="30">
        <v>20</v>
      </c>
      <c r="CH73" s="30"/>
      <c r="CI73" s="46">
        <v>4137</v>
      </c>
      <c r="CJ73" s="30"/>
      <c r="CK73" s="30">
        <v>34.22</v>
      </c>
      <c r="CL73" s="30"/>
      <c r="CM73" s="30">
        <v>4.17</v>
      </c>
      <c r="CN73" s="30"/>
      <c r="CO73" s="30"/>
      <c r="CP73" s="30"/>
      <c r="CQ73" s="30">
        <v>0.2</v>
      </c>
      <c r="CR73" s="46">
        <v>4020</v>
      </c>
      <c r="CS73" s="30">
        <v>35.119999999999997</v>
      </c>
      <c r="CT73" s="30">
        <v>4.12</v>
      </c>
      <c r="CU73" s="30">
        <v>0.22</v>
      </c>
      <c r="CV73" s="30">
        <v>0.51</v>
      </c>
      <c r="CW73" s="58">
        <f t="shared" si="24"/>
        <v>459.77222303391511</v>
      </c>
      <c r="CX73" s="59">
        <f>AP73/(AB73-AI73)</f>
        <v>459.77222303391511</v>
      </c>
      <c r="CY73" s="79">
        <v>500</v>
      </c>
      <c r="CZ73" s="57">
        <f>IF(AND(DATE(YEAR(T73),MONTH(T73),DAY(T73))&gt;=(S73-3),DATE(YEAR(T73),MONTH(T73),DAY(T73))&lt;=(S73+3)),T73,V73)</f>
        <v>45708.25</v>
      </c>
      <c r="DA73" s="59">
        <f>CZ73-U73</f>
        <v>0</v>
      </c>
      <c r="DB73" s="51">
        <f>(((AR73-AQ73)*24)+DD73+AB73+((AV73-AU73)*24))/24</f>
        <v>2.2222222222189885</v>
      </c>
      <c r="DC73" s="51">
        <f>(AT73-AS73)*24</f>
        <v>2.4166666666860692</v>
      </c>
      <c r="DD73" s="51">
        <f>(W73-AR73)*24</f>
        <v>4.4166666667442769</v>
      </c>
      <c r="DE73" s="51">
        <f>AA73</f>
        <v>62.083333333313931</v>
      </c>
      <c r="DF73" s="51">
        <f t="shared" si="20"/>
        <v>4.4166666667442769</v>
      </c>
      <c r="DG73" s="51">
        <f>AB73</f>
        <v>48.416666666627862</v>
      </c>
      <c r="DH73" s="51">
        <f t="shared" si="17"/>
        <v>2.4166666666860692</v>
      </c>
    </row>
    <row r="74" spans="1:112" s="85" customFormat="1" x14ac:dyDescent="0.2">
      <c r="A74" s="80">
        <v>4522</v>
      </c>
      <c r="B74" s="81">
        <f t="shared" si="18"/>
        <v>45689</v>
      </c>
      <c r="C74" s="82" t="str">
        <f t="shared" si="19"/>
        <v>PRT 2025 2 #4522</v>
      </c>
      <c r="D74" s="82" t="str">
        <f t="shared" si="16"/>
        <v>PRATU TIE LRC #5</v>
      </c>
      <c r="E74" s="83">
        <v>4522</v>
      </c>
      <c r="F74" s="84" t="s">
        <v>238</v>
      </c>
      <c r="G74" s="84" t="str">
        <f>INDEX([1]List!$D$2:$D$55,MATCH(F74,[1]List!$B$2:$B$55,0))</f>
        <v>CIF</v>
      </c>
      <c r="H74" s="84" t="s">
        <v>335</v>
      </c>
      <c r="I74" s="84" t="s">
        <v>163</v>
      </c>
      <c r="J74" s="83">
        <f>IF(F74="","",IF(F74="TIE LRC",COUNTIF($F$2:$F74,"TIE")+COUNTIF($F$2:$F74,"TME")+COUNTIF($F$2:$F74,"TIE LRC")+COUNTIF($F$2:$F74,"TIE MRC"),IF(F74="TIE MRC",COUNTIF($F$2:$F74,"TIE")+COUNTIF($F$2:$F74,"TME")+COUNTIF($F$2:$F74,"TIE LRC")+COUNTIF($F$2:$F74,"TIE MRC"),IF(F74="PLNBB LRC",COUNTIF($F$2:$F74,"PLNBB")+COUNTIF($F$2:$F74,"PLNBB LRC")+COUNTIF($F$2:$F74,"PLNBB MRC"),IF(F74="PLNBB MRC",COUNTIF($F$2:$F74,"PLNBB")+COUNTIF($F$2:$F74,"PLNBB LRC")+COUNTIF($F$2:$F74,"PLNBB MRC"),IF(F74="HE MRC",COUNTIF($F$2:$F74,"HE")+COUNTIF($F$2:$F74,"HE LRC")+COUNTIF($F$2:$F74,"HE MRC"),IF(F74="HE LRC",COUNTIF($F$2:$F74,"HE")+COUNTIF($F$2:$F74,"HE LRC")+COUNTIF($F$2:$F74,"HE MRC"),COUNTIF($F$2:$F74,F74))))))))</f>
        <v>5</v>
      </c>
      <c r="K74" s="85" t="s">
        <v>332</v>
      </c>
      <c r="L74" s="85" t="s">
        <v>333</v>
      </c>
      <c r="N74" s="86" t="s">
        <v>308</v>
      </c>
      <c r="O74" s="76" t="s">
        <v>394</v>
      </c>
      <c r="P74" s="80"/>
      <c r="Q74" s="76">
        <v>45694</v>
      </c>
      <c r="R74" s="87"/>
      <c r="S74" s="76">
        <v>45708</v>
      </c>
      <c r="T74" s="88">
        <v>45704.354166666664</v>
      </c>
      <c r="U74" s="88">
        <v>45706.402777777781</v>
      </c>
      <c r="V74" s="88">
        <v>45706.402777777781</v>
      </c>
      <c r="W74" s="88">
        <v>45706.416666666664</v>
      </c>
      <c r="X74" s="88">
        <v>45712.944444444445</v>
      </c>
      <c r="Y74" s="88">
        <v>45712.975694444445</v>
      </c>
      <c r="Z74" s="88">
        <v>45713.138888888891</v>
      </c>
      <c r="AA74" s="89">
        <f t="shared" si="3"/>
        <v>49.166666666802485</v>
      </c>
      <c r="AB74" s="89">
        <f t="shared" si="22"/>
        <v>157.41666666674428</v>
      </c>
      <c r="AC74" s="89">
        <f t="shared" si="23"/>
        <v>0.75</v>
      </c>
      <c r="AD74" s="89">
        <v>4.83</v>
      </c>
      <c r="AE74" s="89">
        <v>26.33</v>
      </c>
      <c r="AF74" s="89">
        <v>36</v>
      </c>
      <c r="AG74" s="89">
        <v>1.75</v>
      </c>
      <c r="AH74" s="89">
        <v>3.08</v>
      </c>
      <c r="AI74" s="89">
        <f t="shared" si="14"/>
        <v>67.16</v>
      </c>
      <c r="AJ74" s="90">
        <f t="shared" si="15"/>
        <v>71.989999999999995</v>
      </c>
      <c r="AK74" s="90"/>
      <c r="AL74" s="90"/>
      <c r="AM74" s="90"/>
      <c r="AN74" s="90"/>
      <c r="AO74" s="91">
        <v>8700.1830000000009</v>
      </c>
      <c r="AP74" s="91">
        <v>8695.1880000000001</v>
      </c>
      <c r="AQ74" s="88">
        <f t="shared" si="21"/>
        <v>45706.402777777781</v>
      </c>
      <c r="AR74" s="88">
        <v>45706.413194444445</v>
      </c>
      <c r="AS74" s="88">
        <f t="shared" si="25"/>
        <v>45712.944444444445</v>
      </c>
      <c r="AT74" s="88">
        <v>45712.975694444445</v>
      </c>
      <c r="AU74" s="88">
        <v>45712.121527777781</v>
      </c>
      <c r="AV74" s="88">
        <v>45712.135416666664</v>
      </c>
      <c r="AW74" s="92">
        <v>3982</v>
      </c>
      <c r="AX74" s="92">
        <v>6342</v>
      </c>
      <c r="AY74" s="93">
        <v>37.21</v>
      </c>
      <c r="AZ74" s="93">
        <v>20.95</v>
      </c>
      <c r="BA74" s="93">
        <v>5.84</v>
      </c>
      <c r="BB74" s="93">
        <v>7.35</v>
      </c>
      <c r="BC74" s="93">
        <v>9.2979127134724866</v>
      </c>
      <c r="BD74" s="93">
        <v>41.2</v>
      </c>
      <c r="BE74" s="93">
        <v>30.5</v>
      </c>
      <c r="BF74" s="93">
        <v>0.25</v>
      </c>
      <c r="BG74" s="93">
        <v>0.45</v>
      </c>
      <c r="BH74" s="93">
        <v>0.40480708412397221</v>
      </c>
      <c r="BI74" s="93">
        <v>52.32</v>
      </c>
      <c r="BJ74" s="93">
        <v>3.64</v>
      </c>
      <c r="BK74" s="93">
        <v>0.85</v>
      </c>
      <c r="BL74" s="93">
        <v>1.19</v>
      </c>
      <c r="BM74" s="93">
        <v>14.57</v>
      </c>
      <c r="BN74" s="94">
        <v>60</v>
      </c>
      <c r="BO74" s="93" t="s">
        <v>97</v>
      </c>
      <c r="BP74" s="93" t="s">
        <v>100</v>
      </c>
      <c r="BQ74" s="94">
        <v>1300</v>
      </c>
      <c r="BR74" s="93">
        <v>50.58</v>
      </c>
      <c r="BS74" s="93">
        <v>28.15</v>
      </c>
      <c r="BT74" s="93">
        <v>8.56</v>
      </c>
      <c r="BU74" s="93">
        <v>5.48</v>
      </c>
      <c r="BV74" s="93">
        <v>1.42</v>
      </c>
      <c r="BW74" s="93">
        <v>0.95</v>
      </c>
      <c r="BX74" s="93">
        <v>0.47</v>
      </c>
      <c r="BY74" s="93">
        <v>1.08</v>
      </c>
      <c r="BZ74" s="93">
        <v>2.96</v>
      </c>
      <c r="CA74" s="93">
        <v>0.2</v>
      </c>
      <c r="CB74" s="93">
        <v>0.13</v>
      </c>
      <c r="CC74" s="101">
        <v>2.3E-2</v>
      </c>
      <c r="CD74" s="93">
        <v>99</v>
      </c>
      <c r="CE74" s="93">
        <v>98</v>
      </c>
      <c r="CF74" s="93">
        <v>78</v>
      </c>
      <c r="CG74" s="93">
        <v>21</v>
      </c>
      <c r="CH74" s="93"/>
      <c r="CI74" s="92">
        <v>4119</v>
      </c>
      <c r="CJ74" s="93"/>
      <c r="CK74" s="93">
        <v>36.22</v>
      </c>
      <c r="CL74" s="93"/>
      <c r="CM74" s="93">
        <v>5.36</v>
      </c>
      <c r="CN74" s="93"/>
      <c r="CO74" s="93"/>
      <c r="CP74" s="93"/>
      <c r="CQ74" s="93">
        <v>0.23</v>
      </c>
      <c r="CR74" s="92">
        <v>4205</v>
      </c>
      <c r="CS74" s="93">
        <v>33.799999999999997</v>
      </c>
      <c r="CT74" s="93">
        <v>5.41</v>
      </c>
      <c r="CU74" s="93">
        <v>0.25</v>
      </c>
      <c r="CV74" s="93">
        <v>0.44</v>
      </c>
      <c r="CW74" s="95">
        <f t="shared" si="24"/>
        <v>96.338456992937068</v>
      </c>
      <c r="CX74" s="96">
        <f>AP74/(AB74-AI74)</f>
        <v>96.338456992937068</v>
      </c>
      <c r="CY74" s="97">
        <v>100</v>
      </c>
      <c r="CZ74" s="88">
        <f>IF(AND(DATE(YEAR(T74),MONTH(T74),DAY(T74))&gt;=(S74-3),DATE(YEAR(T74),MONTH(T74),DAY(T74))&lt;=(S74+3)),T74,V74)</f>
        <v>45706.402777777781</v>
      </c>
      <c r="DA74" s="96">
        <f>CZ74-U74</f>
        <v>0</v>
      </c>
      <c r="DB74" s="89">
        <f>(((AR74-AQ74)*24)+DD74+AB74+((AV74-AU74)*24))/24</f>
        <v>6.5868055555474712</v>
      </c>
      <c r="DC74" s="89">
        <f>(AT74-AS74)*24</f>
        <v>0.75</v>
      </c>
      <c r="DD74" s="89">
        <f>(W74-AR74)*24</f>
        <v>8.3333333255723119E-2</v>
      </c>
      <c r="DE74" s="89">
        <f>AA74</f>
        <v>49.166666666802485</v>
      </c>
      <c r="DF74" s="89">
        <f t="shared" si="20"/>
        <v>8.3333333255723119E-2</v>
      </c>
      <c r="DG74" s="89">
        <f>AB74</f>
        <v>157.41666666674428</v>
      </c>
      <c r="DH74" s="89">
        <f t="shared" si="17"/>
        <v>0.75</v>
      </c>
    </row>
    <row r="75" spans="1:112" s="42" customFormat="1" x14ac:dyDescent="0.2">
      <c r="A75" s="40">
        <v>4523</v>
      </c>
      <c r="B75" s="29">
        <f t="shared" si="18"/>
        <v>45689</v>
      </c>
      <c r="C75" s="41" t="str">
        <f t="shared" si="19"/>
        <v>PRT 2025 2 #4523</v>
      </c>
      <c r="D75" s="41" t="str">
        <f t="shared" si="16"/>
        <v>PRATU IJAP #1</v>
      </c>
      <c r="E75" s="39">
        <v>4523</v>
      </c>
      <c r="F75" s="38" t="s">
        <v>464</v>
      </c>
      <c r="G75" s="38" t="str">
        <f>INDEX([1]List!$D$2:$D$55,MATCH(F75,[1]List!$B$2:$B$55,0))</f>
        <v>CIF</v>
      </c>
      <c r="H75" s="38" t="s">
        <v>440</v>
      </c>
      <c r="I75" s="38" t="s">
        <v>163</v>
      </c>
      <c r="J75" s="39">
        <f>IF(F75="","",IF(F75="TIE LRC",COUNTIF($F$2:$F75,"TIE")+COUNTIF($F$2:$F75,"TME")+COUNTIF($F$2:$F75,"TIE LRC")+COUNTIF($F$2:$F75,"TIE MRC"),IF(F75="TIE MRC",COUNTIF($F$2:$F75,"TIE")+COUNTIF($F$2:$F75,"TME")+COUNTIF($F$2:$F75,"TIE LRC")+COUNTIF($F$2:$F75,"TIE MRC"),IF(F75="PLNBB LRC",COUNTIF($F$2:$F75,"PLNBB")+COUNTIF($F$2:$F75,"PLNBB LRC")+COUNTIF($F$2:$F75,"PLNBB MRC"),IF(F75="PLNBB MRC",COUNTIF($F$2:$F75,"PLNBB")+COUNTIF($F$2:$F75,"PLNBB LRC")+COUNTIF($F$2:$F75,"PLNBB MRC"),IF(F75="HE MRC",COUNTIF($F$2:$F75,"HE")+COUNTIF($F$2:$F75,"HE LRC")+COUNTIF($F$2:$F75,"HE MRC"),IF(F75="HE LRC",COUNTIF($F$2:$F75,"HE")+COUNTIF($F$2:$F75,"HE LRC")+COUNTIF($F$2:$F75,"HE MRC"),COUNTIF($F$2:$F75,F75))))))))</f>
        <v>1</v>
      </c>
      <c r="K75" s="42" t="s">
        <v>265</v>
      </c>
      <c r="L75" s="42" t="s">
        <v>266</v>
      </c>
      <c r="N75" s="43" t="s">
        <v>318</v>
      </c>
      <c r="O75" s="70" t="s">
        <v>473</v>
      </c>
      <c r="P75" s="40"/>
      <c r="Q75" s="70">
        <v>45703</v>
      </c>
      <c r="R75" s="44"/>
      <c r="S75" s="70">
        <v>45768</v>
      </c>
      <c r="T75" s="57">
        <v>45709.888888888891</v>
      </c>
      <c r="U75" s="57">
        <v>45712.927083333336</v>
      </c>
      <c r="V75" s="57">
        <v>45712.927083333336</v>
      </c>
      <c r="W75" s="57">
        <v>45712.972222222219</v>
      </c>
      <c r="X75" s="57">
        <v>45713.590277777781</v>
      </c>
      <c r="Y75" s="57">
        <v>45713.611111111109</v>
      </c>
      <c r="Z75" s="57">
        <v>45713.645833333336</v>
      </c>
      <c r="AA75" s="51">
        <f t="shared" si="3"/>
        <v>72.916666666686069</v>
      </c>
      <c r="AB75" s="51">
        <f t="shared" si="22"/>
        <v>15.333333333372138</v>
      </c>
      <c r="AC75" s="51">
        <f t="shared" si="23"/>
        <v>0.49999999988358468</v>
      </c>
      <c r="AD75" s="51">
        <v>0.42</v>
      </c>
      <c r="AE75" s="51">
        <v>2.25</v>
      </c>
      <c r="AF75" s="51">
        <v>0</v>
      </c>
      <c r="AG75" s="51">
        <v>0</v>
      </c>
      <c r="AH75" s="51">
        <v>0</v>
      </c>
      <c r="AI75" s="51">
        <f t="shared" si="14"/>
        <v>2.25</v>
      </c>
      <c r="AJ75" s="78">
        <f t="shared" si="15"/>
        <v>2.67</v>
      </c>
      <c r="AK75" s="78"/>
      <c r="AL75" s="78"/>
      <c r="AM75" s="78"/>
      <c r="AN75" s="78"/>
      <c r="AO75" s="45">
        <v>8697.0169999999998</v>
      </c>
      <c r="AP75" s="45">
        <v>8695.5779999999995</v>
      </c>
      <c r="AQ75" s="57">
        <f t="shared" si="21"/>
        <v>45712.927083333336</v>
      </c>
      <c r="AR75" s="57">
        <v>45712.9375</v>
      </c>
      <c r="AS75" s="57">
        <f t="shared" si="25"/>
        <v>45713.590277777781</v>
      </c>
      <c r="AT75" s="57">
        <v>45713.631944444445</v>
      </c>
      <c r="AU75" s="57">
        <f t="shared" si="10"/>
        <v>45713.631944444445</v>
      </c>
      <c r="AV75" s="57">
        <v>45713.642361111109</v>
      </c>
      <c r="AW75" s="46">
        <v>4562</v>
      </c>
      <c r="AX75" s="46">
        <v>6608</v>
      </c>
      <c r="AY75" s="30">
        <v>30.96</v>
      </c>
      <c r="AZ75" s="30">
        <v>14.8</v>
      </c>
      <c r="BA75" s="30">
        <v>4.3899999999999997</v>
      </c>
      <c r="BB75" s="30">
        <v>5.42</v>
      </c>
      <c r="BC75" s="30">
        <v>6.36150234741784</v>
      </c>
      <c r="BD75" s="30">
        <v>41.79</v>
      </c>
      <c r="BE75" s="30">
        <v>37.99</v>
      </c>
      <c r="BF75" s="30">
        <v>0.19</v>
      </c>
      <c r="BG75" s="30">
        <v>0.28999999999999998</v>
      </c>
      <c r="BH75" s="30">
        <v>0.2699530516431925</v>
      </c>
      <c r="BI75" s="30">
        <v>58</v>
      </c>
      <c r="BJ75" s="30">
        <v>4.0999999999999996</v>
      </c>
      <c r="BK75" s="30">
        <v>0.94</v>
      </c>
      <c r="BL75" s="30">
        <v>1.18</v>
      </c>
      <c r="BM75" s="30">
        <v>16.510000000000002</v>
      </c>
      <c r="BN75" s="34">
        <v>58</v>
      </c>
      <c r="BO75" s="30" t="s">
        <v>97</v>
      </c>
      <c r="BP75" s="30" t="s">
        <v>100</v>
      </c>
      <c r="BQ75" s="34">
        <v>1290</v>
      </c>
      <c r="BR75" s="30">
        <v>40.770000000000003</v>
      </c>
      <c r="BS75" s="30">
        <v>24.05</v>
      </c>
      <c r="BT75" s="30">
        <v>15.86</v>
      </c>
      <c r="BU75" s="30">
        <v>9.3000000000000007</v>
      </c>
      <c r="BV75" s="30">
        <v>2.5</v>
      </c>
      <c r="BW75" s="30">
        <v>0.59</v>
      </c>
      <c r="BX75" s="30">
        <v>0.44</v>
      </c>
      <c r="BY75" s="30">
        <v>0.83</v>
      </c>
      <c r="BZ75" s="30">
        <v>4.9000000000000004</v>
      </c>
      <c r="CA75" s="30">
        <v>0.5</v>
      </c>
      <c r="CB75" s="30">
        <v>0.18</v>
      </c>
      <c r="CC75" s="99">
        <v>4.3999999999999997E-2</v>
      </c>
      <c r="CD75" s="30">
        <v>99</v>
      </c>
      <c r="CE75" s="30">
        <v>98</v>
      </c>
      <c r="CF75" s="30">
        <v>78</v>
      </c>
      <c r="CG75" s="30">
        <v>19</v>
      </c>
      <c r="CH75" s="30"/>
      <c r="CI75" s="46">
        <v>4617</v>
      </c>
      <c r="CJ75" s="30"/>
      <c r="CK75" s="30">
        <v>30.44</v>
      </c>
      <c r="CL75" s="30"/>
      <c r="CM75" s="30">
        <v>3.97</v>
      </c>
      <c r="CN75" s="30"/>
      <c r="CO75" s="30"/>
      <c r="CP75" s="30"/>
      <c r="CQ75" s="30">
        <v>0.17</v>
      </c>
      <c r="CR75" s="46">
        <v>4435</v>
      </c>
      <c r="CS75" s="30">
        <v>32.799999999999997</v>
      </c>
      <c r="CT75" s="30">
        <v>4</v>
      </c>
      <c r="CU75" s="30">
        <v>0.24</v>
      </c>
      <c r="CV75" s="30">
        <v>0.37</v>
      </c>
      <c r="CW75" s="58">
        <f t="shared" si="24"/>
        <v>664.63016560312417</v>
      </c>
      <c r="CX75" s="59">
        <f>AP75/(AB75-AI75)</f>
        <v>664.63016560312417</v>
      </c>
      <c r="CY75" s="79">
        <v>500</v>
      </c>
      <c r="CZ75" s="57">
        <f>IF(AND(DATE(YEAR(T75),MONTH(T75),DAY(T75))&gt;=(S75-3),DATE(YEAR(T75),MONTH(T75),DAY(T75))&lt;=(S75+3)),T75,V75)</f>
        <v>45712.927083333336</v>
      </c>
      <c r="DA75" s="59">
        <f>CZ75-U75</f>
        <v>0</v>
      </c>
      <c r="DB75" s="51">
        <f>(((AR75-AQ75)*24)+DD75+AB75+((AV75-AU75)*24))/24</f>
        <v>0.69444444443797693</v>
      </c>
      <c r="DC75" s="51">
        <f>(AT75-AS75)*24</f>
        <v>0.99999999994179234</v>
      </c>
      <c r="DD75" s="51">
        <f>(W75-AR75)*24</f>
        <v>0.83333333325572312</v>
      </c>
      <c r="DE75" s="51">
        <f>AA75</f>
        <v>72.916666666686069</v>
      </c>
      <c r="DF75" s="51">
        <f t="shared" si="20"/>
        <v>0.83333333325572312</v>
      </c>
      <c r="DG75" s="51">
        <f>AB75</f>
        <v>15.333333333372138</v>
      </c>
      <c r="DH75" s="51">
        <f t="shared" si="17"/>
        <v>0.99999999994179234</v>
      </c>
    </row>
    <row r="76" spans="1:112" s="42" customFormat="1" x14ac:dyDescent="0.2">
      <c r="A76" s="40">
        <v>4524</v>
      </c>
      <c r="B76" s="29">
        <f t="shared" si="18"/>
        <v>45689</v>
      </c>
      <c r="C76" s="41" t="str">
        <f t="shared" si="19"/>
        <v>PRT 2025 2 #4524</v>
      </c>
      <c r="D76" s="41" t="str">
        <f t="shared" si="16"/>
        <v>PRATU PTBA #14</v>
      </c>
      <c r="E76" s="39">
        <v>4524</v>
      </c>
      <c r="F76" s="38" t="s">
        <v>98</v>
      </c>
      <c r="G76" s="38" t="str">
        <f>INDEX([1]List!$D$2:$D$55,MATCH(F76,[1]List!$B$2:$B$55,0))</f>
        <v>FOB</v>
      </c>
      <c r="H76" s="38" t="s">
        <v>156</v>
      </c>
      <c r="I76" s="38" t="s">
        <v>157</v>
      </c>
      <c r="J76" s="39">
        <f>IF(F76="","",IF(F76="TIE LRC",COUNTIF($F$2:$F76,"TIE")+COUNTIF($F$2:$F76,"TME")+COUNTIF($F$2:$F76,"TIE LRC")+COUNTIF($F$2:$F76,"TIE MRC"),IF(F76="TIE MRC",COUNTIF($F$2:$F76,"TIE")+COUNTIF($F$2:$F76,"TME")+COUNTIF($F$2:$F76,"TIE LRC")+COUNTIF($F$2:$F76,"TIE MRC"),IF(F76="PLNBB LRC",COUNTIF($F$2:$F76,"PLNBB")+COUNTIF($F$2:$F76,"PLNBB LRC")+COUNTIF($F$2:$F76,"PLNBB MRC"),IF(F76="PLNBB MRC",COUNTIF($F$2:$F76,"PLNBB")+COUNTIF($F$2:$F76,"PLNBB LRC")+COUNTIF($F$2:$F76,"PLNBB MRC"),IF(F76="HE MRC",COUNTIF($F$2:$F76,"HE")+COUNTIF($F$2:$F76,"HE LRC")+COUNTIF($F$2:$F76,"HE MRC"),IF(F76="HE LRC",COUNTIF($F$2:$F76,"HE")+COUNTIF($F$2:$F76,"HE LRC")+COUNTIF($F$2:$F76,"HE MRC"),COUNTIF($F$2:$F76,F76))))))))</f>
        <v>14</v>
      </c>
      <c r="K76" s="42" t="s">
        <v>101</v>
      </c>
      <c r="L76" s="42" t="s">
        <v>190</v>
      </c>
      <c r="N76" s="43" t="s">
        <v>320</v>
      </c>
      <c r="O76" s="70" t="s">
        <v>104</v>
      </c>
      <c r="P76" s="40"/>
      <c r="Q76" s="70">
        <v>45707</v>
      </c>
      <c r="R76" s="44"/>
      <c r="S76" s="70">
        <v>45696</v>
      </c>
      <c r="T76" s="57">
        <v>45711.145833333336</v>
      </c>
      <c r="U76" s="57">
        <v>45713.100694444445</v>
      </c>
      <c r="V76" s="57">
        <v>45713.100694444445</v>
      </c>
      <c r="W76" s="57">
        <v>45713.545138888891</v>
      </c>
      <c r="X76" s="57">
        <v>45714.277777777781</v>
      </c>
      <c r="Y76" s="57">
        <v>45714.371527777781</v>
      </c>
      <c r="Z76" s="57">
        <v>45714.40625</v>
      </c>
      <c r="AA76" s="51">
        <f t="shared" si="3"/>
        <v>46.916666666627862</v>
      </c>
      <c r="AB76" s="51">
        <f t="shared" si="22"/>
        <v>19.833333333372138</v>
      </c>
      <c r="AC76" s="51">
        <f t="shared" si="23"/>
        <v>2.25</v>
      </c>
      <c r="AD76" s="51">
        <v>1.5</v>
      </c>
      <c r="AE76" s="51">
        <v>2.58</v>
      </c>
      <c r="AF76" s="51">
        <v>0</v>
      </c>
      <c r="AG76" s="51">
        <v>4.25</v>
      </c>
      <c r="AH76" s="51">
        <v>0</v>
      </c>
      <c r="AI76" s="51">
        <f t="shared" si="14"/>
        <v>6.83</v>
      </c>
      <c r="AJ76" s="78">
        <f t="shared" si="15"/>
        <v>8.33</v>
      </c>
      <c r="AK76" s="78"/>
      <c r="AL76" s="78"/>
      <c r="AM76" s="78"/>
      <c r="AN76" s="78"/>
      <c r="AO76" s="45">
        <v>10008.851000000001</v>
      </c>
      <c r="AP76" s="45">
        <v>10007.536</v>
      </c>
      <c r="AQ76" s="57">
        <f t="shared" si="21"/>
        <v>45713.100694444445</v>
      </c>
      <c r="AR76" s="57">
        <v>45713.111111111109</v>
      </c>
      <c r="AS76" s="57">
        <f t="shared" si="25"/>
        <v>45714.277777777781</v>
      </c>
      <c r="AT76" s="57">
        <v>45714.392361111109</v>
      </c>
      <c r="AU76" s="57">
        <f t="shared" si="10"/>
        <v>45714.392361111109</v>
      </c>
      <c r="AV76" s="57">
        <v>45714.402777777781</v>
      </c>
      <c r="AW76" s="46">
        <v>4562</v>
      </c>
      <c r="AX76" s="46">
        <v>6457</v>
      </c>
      <c r="AY76" s="30">
        <v>29.36</v>
      </c>
      <c r="AZ76" s="30">
        <v>13.96</v>
      </c>
      <c r="BA76" s="30">
        <v>6.16</v>
      </c>
      <c r="BB76" s="30">
        <v>7.5</v>
      </c>
      <c r="BC76" s="30">
        <v>8.7168758716875878</v>
      </c>
      <c r="BD76" s="30">
        <v>39.64</v>
      </c>
      <c r="BE76" s="30">
        <v>38.9</v>
      </c>
      <c r="BF76" s="30">
        <v>0.34</v>
      </c>
      <c r="BG76" s="30">
        <v>0.52</v>
      </c>
      <c r="BH76" s="30">
        <v>0.47652254765225482</v>
      </c>
      <c r="BI76" s="30">
        <v>58.66</v>
      </c>
      <c r="BJ76" s="30">
        <v>4.22</v>
      </c>
      <c r="BK76" s="30">
        <v>0.92</v>
      </c>
      <c r="BL76" s="30">
        <v>1.17</v>
      </c>
      <c r="BM76" s="30">
        <v>14.33</v>
      </c>
      <c r="BN76" s="34">
        <v>61</v>
      </c>
      <c r="BO76" s="30" t="s">
        <v>97</v>
      </c>
      <c r="BP76" s="30" t="s">
        <v>100</v>
      </c>
      <c r="BQ76" s="34">
        <v>1260</v>
      </c>
      <c r="BR76" s="30">
        <v>46.26</v>
      </c>
      <c r="BS76" s="30">
        <v>28.46</v>
      </c>
      <c r="BT76" s="30">
        <v>8.83</v>
      </c>
      <c r="BU76" s="30">
        <v>4.13</v>
      </c>
      <c r="BV76" s="30">
        <v>2.2799999999999998</v>
      </c>
      <c r="BW76" s="30">
        <v>1.88</v>
      </c>
      <c r="BX76" s="30">
        <v>0.46</v>
      </c>
      <c r="BY76" s="30">
        <v>0.66</v>
      </c>
      <c r="BZ76" s="30">
        <v>6.48</v>
      </c>
      <c r="CA76" s="30">
        <v>0.08</v>
      </c>
      <c r="CB76" s="30">
        <v>0.48</v>
      </c>
      <c r="CC76" s="99">
        <v>3.2000000000000001E-2</v>
      </c>
      <c r="CD76" s="30">
        <v>99</v>
      </c>
      <c r="CE76" s="30">
        <v>98</v>
      </c>
      <c r="CF76" s="30">
        <v>78</v>
      </c>
      <c r="CG76" s="30">
        <v>21</v>
      </c>
      <c r="CH76" s="30"/>
      <c r="CI76" s="46">
        <v>4914</v>
      </c>
      <c r="CJ76" s="30"/>
      <c r="CK76" s="30">
        <v>28.17</v>
      </c>
      <c r="CL76" s="30">
        <v>14.43</v>
      </c>
      <c r="CM76" s="30">
        <v>5.09</v>
      </c>
      <c r="CN76" s="30">
        <v>6.06</v>
      </c>
      <c r="CO76" s="30">
        <v>39.75</v>
      </c>
      <c r="CP76" s="30">
        <v>39.76</v>
      </c>
      <c r="CQ76" s="30">
        <v>0.36</v>
      </c>
      <c r="CR76" s="46">
        <v>4546</v>
      </c>
      <c r="CS76" s="30">
        <v>31.3</v>
      </c>
      <c r="CT76" s="30">
        <v>5.32</v>
      </c>
      <c r="CU76" s="30">
        <v>0.51</v>
      </c>
      <c r="CV76" s="30">
        <v>0.63</v>
      </c>
      <c r="CW76" s="58">
        <f t="shared" si="24"/>
        <v>769.61312483748793</v>
      </c>
      <c r="CX76" s="59">
        <f>AP76/(AB76-AI76)</f>
        <v>769.61312483748793</v>
      </c>
      <c r="CY76" s="79">
        <v>500</v>
      </c>
      <c r="CZ76" s="57">
        <f>IF(AND(DATE(YEAR(T76),MONTH(T76),DAY(T76))&gt;=(S76-3),DATE(YEAR(T76),MONTH(T76),DAY(T76))&lt;=(S76+3)),T76,V76)</f>
        <v>45713.100694444445</v>
      </c>
      <c r="DA76" s="59">
        <f>CZ76-U76</f>
        <v>0</v>
      </c>
      <c r="DB76" s="51">
        <f>(((AR76-AQ76)*24)+DD76+AB76+((AV76-AU76)*24))/24</f>
        <v>1.281250000007276</v>
      </c>
      <c r="DC76" s="51">
        <f>(AT76-AS76)*24</f>
        <v>2.7499999998835847</v>
      </c>
      <c r="DD76" s="51">
        <f>(W76-AR76)*24</f>
        <v>10.416666666744277</v>
      </c>
      <c r="DE76" s="51">
        <f>AA76</f>
        <v>46.916666666627862</v>
      </c>
      <c r="DF76" s="51">
        <f t="shared" si="20"/>
        <v>10.416666666744277</v>
      </c>
      <c r="DG76" s="51">
        <f>AB76</f>
        <v>19.833333333372138</v>
      </c>
      <c r="DH76" s="51">
        <f t="shared" si="17"/>
        <v>2.7499999998835847</v>
      </c>
    </row>
    <row r="77" spans="1:112" s="42" customFormat="1" x14ac:dyDescent="0.2">
      <c r="A77" s="40">
        <v>4525</v>
      </c>
      <c r="B77" s="29">
        <f t="shared" si="18"/>
        <v>45689</v>
      </c>
      <c r="C77" s="41" t="str">
        <f t="shared" si="19"/>
        <v>PRT 2025 2 #4525</v>
      </c>
      <c r="D77" s="41" t="str">
        <f t="shared" si="16"/>
        <v>PRATU GEL MRC #7</v>
      </c>
      <c r="E77" s="39">
        <v>4525</v>
      </c>
      <c r="F77" s="38" t="s">
        <v>341</v>
      </c>
      <c r="G77" s="38" t="str">
        <f>INDEX([1]List!$D$2:$D$55,MATCH(F77,[1]List!$B$2:$B$55,0))</f>
        <v>CIF</v>
      </c>
      <c r="H77" s="38" t="s">
        <v>342</v>
      </c>
      <c r="I77" s="38" t="s">
        <v>408</v>
      </c>
      <c r="J77" s="39">
        <f>IF(F77="","",IF(F77="TIE LRC",COUNTIF($F$2:$F77,"TIE")+COUNTIF($F$2:$F77,"TME")+COUNTIF($F$2:$F77,"TIE LRC")+COUNTIF($F$2:$F77,"TIE MRC"),IF(F77="TIE MRC",COUNTIF($F$2:$F77,"TIE")+COUNTIF($F$2:$F77,"TME")+COUNTIF($F$2:$F77,"TIE LRC")+COUNTIF($F$2:$F77,"TIE MRC"),IF(F77="PLNBB LRC",COUNTIF($F$2:$F77,"PLNBB")+COUNTIF($F$2:$F77,"PLNBB LRC")+COUNTIF($F$2:$F77,"PLNBB MRC"),IF(F77="PLNBB MRC",COUNTIF($F$2:$F77,"PLNBB")+COUNTIF($F$2:$F77,"PLNBB LRC")+COUNTIF($F$2:$F77,"PLNBB MRC"),IF(F77="HE MRC",COUNTIF($F$2:$F77,"HE")+COUNTIF($F$2:$F77,"HE LRC")+COUNTIF($F$2:$F77,"HE MRC"),IF(F77="HE LRC",COUNTIF($F$2:$F77,"HE")+COUNTIF($F$2:$F77,"HE LRC")+COUNTIF($F$2:$F77,"HE MRC"),COUNTIF($F$2:$F77,F77))))))))</f>
        <v>7</v>
      </c>
      <c r="K77" s="42" t="s">
        <v>415</v>
      </c>
      <c r="L77" s="42" t="s">
        <v>353</v>
      </c>
      <c r="N77" s="43" t="s">
        <v>318</v>
      </c>
      <c r="O77" s="70" t="s">
        <v>473</v>
      </c>
      <c r="P77" s="40"/>
      <c r="Q77" s="70">
        <v>45702</v>
      </c>
      <c r="R77" s="44"/>
      <c r="S77" s="70">
        <v>45709</v>
      </c>
      <c r="T77" s="57">
        <v>45709.541666666664</v>
      </c>
      <c r="U77" s="57">
        <v>45709.541666666664</v>
      </c>
      <c r="V77" s="57">
        <v>45713.694444444445</v>
      </c>
      <c r="W77" s="57">
        <v>45714.336805555555</v>
      </c>
      <c r="X77" s="57">
        <v>45715.364583333336</v>
      </c>
      <c r="Y77" s="57">
        <v>45715.399305555555</v>
      </c>
      <c r="Z77" s="57">
        <v>45715.434027777781</v>
      </c>
      <c r="AA77" s="51">
        <f t="shared" si="3"/>
        <v>99.666666666744277</v>
      </c>
      <c r="AB77" s="51">
        <f t="shared" si="22"/>
        <v>25.5</v>
      </c>
      <c r="AC77" s="51">
        <f t="shared" si="23"/>
        <v>0.83333333325572312</v>
      </c>
      <c r="AD77" s="51">
        <v>0.57999999999999996</v>
      </c>
      <c r="AE77" s="51">
        <v>6.92</v>
      </c>
      <c r="AF77" s="51">
        <v>0</v>
      </c>
      <c r="AG77" s="51">
        <v>0</v>
      </c>
      <c r="AH77" s="51">
        <v>0</v>
      </c>
      <c r="AI77" s="51">
        <f t="shared" ref="AI77:AI140" si="26">SUM(AE77:AH77)</f>
        <v>6.92</v>
      </c>
      <c r="AJ77" s="78">
        <f t="shared" ref="AJ77:AJ140" si="27">SUM(AD77:AH77)</f>
        <v>7.5</v>
      </c>
      <c r="AK77" s="78"/>
      <c r="AL77" s="78"/>
      <c r="AM77" s="78"/>
      <c r="AN77" s="78"/>
      <c r="AO77" s="45">
        <v>10501.861000000001</v>
      </c>
      <c r="AP77" s="45">
        <v>10499.153</v>
      </c>
      <c r="AQ77" s="57">
        <f t="shared" si="21"/>
        <v>45713.694444444445</v>
      </c>
      <c r="AR77" s="57">
        <v>45713.704861111109</v>
      </c>
      <c r="AS77" s="57">
        <f t="shared" si="25"/>
        <v>45715.364583333336</v>
      </c>
      <c r="AT77" s="57">
        <v>45715.420138888891</v>
      </c>
      <c r="AU77" s="57">
        <f t="shared" si="10"/>
        <v>45715.420138888891</v>
      </c>
      <c r="AV77" s="57">
        <v>45715.430555555555</v>
      </c>
      <c r="AW77" s="46">
        <v>4462</v>
      </c>
      <c r="AX77" s="46">
        <v>6551</v>
      </c>
      <c r="AY77" s="30">
        <v>31.89</v>
      </c>
      <c r="AZ77" s="30">
        <v>13.71</v>
      </c>
      <c r="BA77" s="30">
        <v>5.9</v>
      </c>
      <c r="BB77" s="30">
        <v>7.48</v>
      </c>
      <c r="BC77" s="30">
        <v>8.6684436203499828</v>
      </c>
      <c r="BD77" s="30">
        <v>40.42</v>
      </c>
      <c r="BE77" s="30">
        <v>38.39</v>
      </c>
      <c r="BF77" s="30">
        <v>0.2</v>
      </c>
      <c r="BG77" s="30">
        <v>0.32</v>
      </c>
      <c r="BH77" s="30">
        <v>0.28972070923629623</v>
      </c>
      <c r="BI77" s="30">
        <v>58.81</v>
      </c>
      <c r="BJ77" s="30">
        <v>4.18</v>
      </c>
      <c r="BK77" s="30">
        <v>0.94</v>
      </c>
      <c r="BL77" s="30">
        <v>1.19</v>
      </c>
      <c r="BM77" s="30">
        <v>14.63</v>
      </c>
      <c r="BN77" s="34">
        <v>60</v>
      </c>
      <c r="BO77" s="30" t="s">
        <v>97</v>
      </c>
      <c r="BP77" s="30" t="s">
        <v>100</v>
      </c>
      <c r="BQ77" s="34">
        <v>1150</v>
      </c>
      <c r="BR77" s="30">
        <v>34.85</v>
      </c>
      <c r="BS77" s="30">
        <v>18.3</v>
      </c>
      <c r="BT77" s="30">
        <v>22.84</v>
      </c>
      <c r="BU77" s="30">
        <v>13.35</v>
      </c>
      <c r="BV77" s="30">
        <v>5.66</v>
      </c>
      <c r="BW77" s="30">
        <v>0.53</v>
      </c>
      <c r="BX77" s="30">
        <v>0.4</v>
      </c>
      <c r="BY77" s="30">
        <v>0.79</v>
      </c>
      <c r="BZ77" s="30">
        <v>2.2200000000000002</v>
      </c>
      <c r="CA77" s="30">
        <v>0.94</v>
      </c>
      <c r="CB77" s="30">
        <v>0.12</v>
      </c>
      <c r="CC77" s="99">
        <v>4.5999999999999999E-2</v>
      </c>
      <c r="CD77" s="30">
        <v>99</v>
      </c>
      <c r="CE77" s="30">
        <v>98</v>
      </c>
      <c r="CF77" s="30">
        <v>78</v>
      </c>
      <c r="CG77" s="30">
        <v>20</v>
      </c>
      <c r="CH77" s="30"/>
      <c r="CI77" s="46">
        <v>4528</v>
      </c>
      <c r="CJ77" s="30"/>
      <c r="CK77" s="30">
        <v>29.68</v>
      </c>
      <c r="CL77" s="30"/>
      <c r="CM77" s="30">
        <v>5.47</v>
      </c>
      <c r="CN77" s="30"/>
      <c r="CO77" s="30"/>
      <c r="CP77" s="30"/>
      <c r="CQ77" s="30">
        <v>0.15</v>
      </c>
      <c r="CR77" s="46">
        <v>4022</v>
      </c>
      <c r="CS77" s="30">
        <v>35.200000000000003</v>
      </c>
      <c r="CT77" s="30">
        <v>4.01</v>
      </c>
      <c r="CU77" s="30">
        <v>0.2</v>
      </c>
      <c r="CV77" s="30">
        <v>0.44</v>
      </c>
      <c r="CW77" s="58">
        <f t="shared" si="24"/>
        <v>565.0782023681378</v>
      </c>
      <c r="CX77" s="59">
        <f>AP77/(AB77-AI77)</f>
        <v>565.0782023681378</v>
      </c>
      <c r="CY77" s="79">
        <v>500</v>
      </c>
      <c r="CZ77" s="57">
        <f>IF(AND(DATE(YEAR(T77),MONTH(T77),DAY(T77))&gt;=(S77-3),DATE(YEAR(T77),MONTH(T77),DAY(T77))&lt;=(S77+3)),T77,V77)</f>
        <v>45709.541666666664</v>
      </c>
      <c r="DA77" s="59">
        <f>CZ77-U77</f>
        <v>0</v>
      </c>
      <c r="DB77" s="51">
        <f>(((AR77-AQ77)*24)+DD77+AB77+((AV77-AU77)*24))/24</f>
        <v>1.7152777777737356</v>
      </c>
      <c r="DC77" s="51">
        <f>(AT77-AS77)*24</f>
        <v>1.3333333333139308</v>
      </c>
      <c r="DD77" s="51">
        <f>(W77-AR77)*24</f>
        <v>15.166666666686069</v>
      </c>
      <c r="DE77" s="51">
        <f>AA77</f>
        <v>99.666666666744277</v>
      </c>
      <c r="DF77" s="51">
        <f t="shared" si="20"/>
        <v>15.166666666686069</v>
      </c>
      <c r="DG77" s="51">
        <f>AB77</f>
        <v>25.5</v>
      </c>
      <c r="DH77" s="51">
        <f t="shared" si="17"/>
        <v>1.3333333333139308</v>
      </c>
    </row>
    <row r="78" spans="1:112" s="42" customFormat="1" x14ac:dyDescent="0.2">
      <c r="A78" s="40">
        <v>4526</v>
      </c>
      <c r="B78" s="29">
        <f t="shared" si="18"/>
        <v>45689</v>
      </c>
      <c r="C78" s="41" t="str">
        <f t="shared" si="19"/>
        <v>PRT 2025 2 #4526</v>
      </c>
      <c r="D78" s="41" t="str">
        <f t="shared" si="16"/>
        <v>PRATU PTBA #15</v>
      </c>
      <c r="E78" s="39">
        <v>4526</v>
      </c>
      <c r="F78" s="38" t="s">
        <v>98</v>
      </c>
      <c r="G78" s="38" t="str">
        <f>INDEX([1]List!$D$2:$D$55,MATCH(F78,[1]List!$B$2:$B$55,0))</f>
        <v>FOB</v>
      </c>
      <c r="H78" s="38" t="s">
        <v>156</v>
      </c>
      <c r="I78" s="38" t="s">
        <v>157</v>
      </c>
      <c r="J78" s="39">
        <f>IF(F78="","",IF(F78="TIE LRC",COUNTIF($F$2:$F78,"TIE")+COUNTIF($F$2:$F78,"TME")+COUNTIF($F$2:$F78,"TIE LRC")+COUNTIF($F$2:$F78,"TIE MRC"),IF(F78="TIE MRC",COUNTIF($F$2:$F78,"TIE")+COUNTIF($F$2:$F78,"TME")+COUNTIF($F$2:$F78,"TIE LRC")+COUNTIF($F$2:$F78,"TIE MRC"),IF(F78="PLNBB LRC",COUNTIF($F$2:$F78,"PLNBB")+COUNTIF($F$2:$F78,"PLNBB LRC")+COUNTIF($F$2:$F78,"PLNBB MRC"),IF(F78="PLNBB MRC",COUNTIF($F$2:$F78,"PLNBB")+COUNTIF($F$2:$F78,"PLNBB LRC")+COUNTIF($F$2:$F78,"PLNBB MRC"),IF(F78="HE MRC",COUNTIF($F$2:$F78,"HE")+COUNTIF($F$2:$F78,"HE LRC")+COUNTIF($F$2:$F78,"HE MRC"),IF(F78="HE LRC",COUNTIF($F$2:$F78,"HE")+COUNTIF($F$2:$F78,"HE LRC")+COUNTIF($F$2:$F78,"HE MRC"),COUNTIF($F$2:$F78,F78))))))))</f>
        <v>15</v>
      </c>
      <c r="K78" s="42" t="s">
        <v>170</v>
      </c>
      <c r="L78" s="42" t="s">
        <v>165</v>
      </c>
      <c r="N78" s="43" t="s">
        <v>320</v>
      </c>
      <c r="O78" s="70" t="s">
        <v>104</v>
      </c>
      <c r="P78" s="40"/>
      <c r="Q78" s="70">
        <v>45708</v>
      </c>
      <c r="R78" s="44"/>
      <c r="S78" s="70">
        <v>45697</v>
      </c>
      <c r="T78" s="57">
        <v>45711.885416666664</v>
      </c>
      <c r="U78" s="57">
        <v>45714.430555555555</v>
      </c>
      <c r="V78" s="57">
        <v>45714.430555555555</v>
      </c>
      <c r="W78" s="57">
        <v>45715.423611111109</v>
      </c>
      <c r="X78" s="57">
        <v>45715.798611111109</v>
      </c>
      <c r="Y78" s="57">
        <v>45715.833333333336</v>
      </c>
      <c r="Z78" s="57">
        <v>45715.868055555555</v>
      </c>
      <c r="AA78" s="51">
        <f t="shared" si="3"/>
        <v>61.083333333372138</v>
      </c>
      <c r="AB78" s="51">
        <f t="shared" si="22"/>
        <v>9.8333333334303461</v>
      </c>
      <c r="AC78" s="51">
        <f t="shared" si="23"/>
        <v>0.8333333334303461</v>
      </c>
      <c r="AD78" s="51">
        <v>0.25</v>
      </c>
      <c r="AE78" s="51">
        <v>1.17</v>
      </c>
      <c r="AF78" s="51">
        <v>0</v>
      </c>
      <c r="AG78" s="51">
        <v>0.5</v>
      </c>
      <c r="AH78" s="51">
        <v>0</v>
      </c>
      <c r="AI78" s="51">
        <f t="shared" si="26"/>
        <v>1.67</v>
      </c>
      <c r="AJ78" s="78">
        <f t="shared" si="27"/>
        <v>1.92</v>
      </c>
      <c r="AK78" s="78"/>
      <c r="AL78" s="78"/>
      <c r="AM78" s="78"/>
      <c r="AN78" s="78"/>
      <c r="AO78" s="45">
        <v>10002.92</v>
      </c>
      <c r="AP78" s="45">
        <v>10000.325999999999</v>
      </c>
      <c r="AQ78" s="57">
        <f t="shared" si="21"/>
        <v>45714.430555555555</v>
      </c>
      <c r="AR78" s="57">
        <v>45714.440972222219</v>
      </c>
      <c r="AS78" s="57">
        <f t="shared" si="25"/>
        <v>45715.798611111109</v>
      </c>
      <c r="AT78" s="57">
        <v>45715.854166666664</v>
      </c>
      <c r="AU78" s="57">
        <f t="shared" si="10"/>
        <v>45715.854166666664</v>
      </c>
      <c r="AV78" s="57">
        <v>45715.864583333336</v>
      </c>
      <c r="AW78" s="46">
        <v>4632</v>
      </c>
      <c r="AX78" s="46">
        <v>6719</v>
      </c>
      <c r="AY78" s="30">
        <v>31.06</v>
      </c>
      <c r="AZ78" s="30">
        <v>13.33</v>
      </c>
      <c r="BA78" s="30">
        <v>4.6500000000000004</v>
      </c>
      <c r="BB78" s="30">
        <v>5.84</v>
      </c>
      <c r="BC78" s="30">
        <v>6.7382023768316603</v>
      </c>
      <c r="BD78" s="30">
        <v>39.020000000000003</v>
      </c>
      <c r="BE78" s="30">
        <v>41.81</v>
      </c>
      <c r="BF78" s="30">
        <v>0.4</v>
      </c>
      <c r="BG78" s="30">
        <v>0.62</v>
      </c>
      <c r="BH78" s="30">
        <v>0.5769008884273682</v>
      </c>
      <c r="BI78" s="30">
        <v>60.82</v>
      </c>
      <c r="BJ78" s="30">
        <v>4.22</v>
      </c>
      <c r="BK78" s="30">
        <v>0.95</v>
      </c>
      <c r="BL78" s="30">
        <v>1.18</v>
      </c>
      <c r="BM78" s="30">
        <v>14.34</v>
      </c>
      <c r="BN78" s="34">
        <v>61</v>
      </c>
      <c r="BO78" s="30" t="s">
        <v>97</v>
      </c>
      <c r="BP78" s="30" t="s">
        <v>100</v>
      </c>
      <c r="BQ78" s="34">
        <v>1300</v>
      </c>
      <c r="BR78" s="30">
        <v>49.56</v>
      </c>
      <c r="BS78" s="30">
        <v>28</v>
      </c>
      <c r="BT78" s="30">
        <v>7.7</v>
      </c>
      <c r="BU78" s="30">
        <v>3.66</v>
      </c>
      <c r="BV78" s="30">
        <v>1.78</v>
      </c>
      <c r="BW78" s="30">
        <v>1.66</v>
      </c>
      <c r="BX78" s="30">
        <v>0.43</v>
      </c>
      <c r="BY78" s="30">
        <v>0.7</v>
      </c>
      <c r="BZ78" s="30">
        <v>6.15</v>
      </c>
      <c r="CA78" s="30">
        <v>0.12</v>
      </c>
      <c r="CB78" s="30">
        <v>0.24</v>
      </c>
      <c r="CC78" s="99">
        <v>2.5999999999999999E-2</v>
      </c>
      <c r="CD78" s="30">
        <v>99</v>
      </c>
      <c r="CE78" s="30">
        <v>98</v>
      </c>
      <c r="CF78" s="30">
        <v>78</v>
      </c>
      <c r="CG78" s="30">
        <v>21</v>
      </c>
      <c r="CH78" s="30"/>
      <c r="CI78" s="46">
        <v>4936</v>
      </c>
      <c r="CJ78" s="30"/>
      <c r="CK78" s="30">
        <v>28.07</v>
      </c>
      <c r="CL78" s="30">
        <v>14.87</v>
      </c>
      <c r="CM78" s="30">
        <v>4.63</v>
      </c>
      <c r="CN78" s="30">
        <v>5.48</v>
      </c>
      <c r="CO78" s="30">
        <v>39.869999999999997</v>
      </c>
      <c r="CP78" s="30">
        <v>39.78</v>
      </c>
      <c r="CQ78" s="30">
        <v>0.32</v>
      </c>
      <c r="CR78" s="46">
        <v>4530</v>
      </c>
      <c r="CS78" s="30">
        <v>31.4</v>
      </c>
      <c r="CT78" s="30">
        <v>5.26</v>
      </c>
      <c r="CU78" s="30">
        <v>0.5</v>
      </c>
      <c r="CV78" s="30">
        <v>0.73</v>
      </c>
      <c r="CW78" s="58">
        <f t="shared" si="24"/>
        <v>1225.0297264043882</v>
      </c>
      <c r="CX78" s="59">
        <f>AP78/(AB78-AI78)</f>
        <v>1225.0297264043882</v>
      </c>
      <c r="CY78" s="79">
        <v>500</v>
      </c>
      <c r="CZ78" s="57">
        <f>IF(AND(DATE(YEAR(T78),MONTH(T78),DAY(T78))&gt;=(S78-3),DATE(YEAR(T78),MONTH(T78),DAY(T78))&lt;=(S78+3)),T78,V78)</f>
        <v>45714.430555555555</v>
      </c>
      <c r="DA78" s="59">
        <f>CZ78-U78</f>
        <v>0</v>
      </c>
      <c r="DB78" s="51">
        <f>(((AR78-AQ78)*24)+DD78+AB78+((AV78-AU78)*24))/24</f>
        <v>1.4131944444525288</v>
      </c>
      <c r="DC78" s="51">
        <f>(AT78-AS78)*24</f>
        <v>1.3333333333139308</v>
      </c>
      <c r="DD78" s="51">
        <f>(W78-AR78)*24</f>
        <v>23.583333333372138</v>
      </c>
      <c r="DE78" s="51">
        <f>AA78</f>
        <v>61.083333333372138</v>
      </c>
      <c r="DF78" s="51">
        <f t="shared" si="20"/>
        <v>23.583333333372138</v>
      </c>
      <c r="DG78" s="51">
        <f>AB78</f>
        <v>9.8333333334303461</v>
      </c>
      <c r="DH78" s="51">
        <f t="shared" si="17"/>
        <v>1.3333333333139308</v>
      </c>
    </row>
    <row r="79" spans="1:112" s="42" customFormat="1" x14ac:dyDescent="0.2">
      <c r="A79" s="40">
        <v>4527</v>
      </c>
      <c r="B79" s="29">
        <f t="shared" si="18"/>
        <v>45689</v>
      </c>
      <c r="C79" s="41" t="str">
        <f t="shared" si="19"/>
        <v>PRT 2025 2 #4527</v>
      </c>
      <c r="D79" s="41" t="str">
        <f t="shared" si="16"/>
        <v>PRATU PTBA #16</v>
      </c>
      <c r="E79" s="39">
        <v>4527</v>
      </c>
      <c r="F79" s="38" t="s">
        <v>98</v>
      </c>
      <c r="G79" s="38" t="str">
        <f>INDEX([1]List!$D$2:$D$55,MATCH(F79,[1]List!$B$2:$B$55,0))</f>
        <v>FOB</v>
      </c>
      <c r="H79" s="38" t="s">
        <v>156</v>
      </c>
      <c r="I79" s="38" t="s">
        <v>157</v>
      </c>
      <c r="J79" s="39">
        <f>IF(F79="","",IF(F79="TIE LRC",COUNTIF($F$2:$F79,"TIE")+COUNTIF($F$2:$F79,"TME")+COUNTIF($F$2:$F79,"TIE LRC")+COUNTIF($F$2:$F79,"TIE MRC"),IF(F79="TIE MRC",COUNTIF($F$2:$F79,"TIE")+COUNTIF($F$2:$F79,"TME")+COUNTIF($F$2:$F79,"TIE LRC")+COUNTIF($F$2:$F79,"TIE MRC"),IF(F79="PLNBB LRC",COUNTIF($F$2:$F79,"PLNBB")+COUNTIF($F$2:$F79,"PLNBB LRC")+COUNTIF($F$2:$F79,"PLNBB MRC"),IF(F79="PLNBB MRC",COUNTIF($F$2:$F79,"PLNBB")+COUNTIF($F$2:$F79,"PLNBB LRC")+COUNTIF($F$2:$F79,"PLNBB MRC"),IF(F79="HE MRC",COUNTIF($F$2:$F79,"HE")+COUNTIF($F$2:$F79,"HE LRC")+COUNTIF($F$2:$F79,"HE MRC"),IF(F79="HE LRC",COUNTIF($F$2:$F79,"HE")+COUNTIF($F$2:$F79,"HE LRC")+COUNTIF($F$2:$F79,"HE MRC"),COUNTIF($F$2:$F79,F79))))))))</f>
        <v>16</v>
      </c>
      <c r="L79" s="42" t="s">
        <v>173</v>
      </c>
      <c r="N79" s="43" t="s">
        <v>318</v>
      </c>
      <c r="O79" s="70" t="s">
        <v>104</v>
      </c>
      <c r="P79" s="40"/>
      <c r="Q79" s="70">
        <v>45710</v>
      </c>
      <c r="R79" s="44"/>
      <c r="S79" s="70">
        <v>45698</v>
      </c>
      <c r="T79" s="57">
        <v>45711.96875</v>
      </c>
      <c r="U79" s="57">
        <v>45715.46875</v>
      </c>
      <c r="V79" s="57">
        <v>45715.46875</v>
      </c>
      <c r="W79" s="57">
        <v>45715.767361111109</v>
      </c>
      <c r="X79" s="57">
        <v>45716.378472222219</v>
      </c>
      <c r="Y79" s="57">
        <v>45716.40625</v>
      </c>
      <c r="Z79" s="57">
        <v>45716.444444444445</v>
      </c>
      <c r="AA79" s="51">
        <f t="shared" si="3"/>
        <v>84</v>
      </c>
      <c r="AB79" s="51">
        <f t="shared" si="22"/>
        <v>15.333333333372138</v>
      </c>
      <c r="AC79" s="51">
        <f t="shared" si="23"/>
        <v>0.66666666674427688</v>
      </c>
      <c r="AD79" s="51">
        <v>0.57999999999999996</v>
      </c>
      <c r="AE79" s="51">
        <v>2.08</v>
      </c>
      <c r="AF79" s="51">
        <v>0</v>
      </c>
      <c r="AG79" s="51">
        <v>0</v>
      </c>
      <c r="AH79" s="51">
        <v>0</v>
      </c>
      <c r="AI79" s="51">
        <f t="shared" si="26"/>
        <v>2.08</v>
      </c>
      <c r="AJ79" s="78">
        <f t="shared" si="27"/>
        <v>2.66</v>
      </c>
      <c r="AK79" s="78"/>
      <c r="AL79" s="78"/>
      <c r="AM79" s="78"/>
      <c r="AN79" s="78"/>
      <c r="AO79" s="45">
        <v>10090.093999999999</v>
      </c>
      <c r="AP79" s="45">
        <v>10089.066999999999</v>
      </c>
      <c r="AQ79" s="57">
        <f t="shared" si="21"/>
        <v>45715.46875</v>
      </c>
      <c r="AR79" s="57">
        <v>45715.482638888891</v>
      </c>
      <c r="AS79" s="57">
        <f t="shared" si="25"/>
        <v>45716.378472222219</v>
      </c>
      <c r="AT79" s="57">
        <v>45716.427083333336</v>
      </c>
      <c r="AU79" s="57">
        <f t="shared" si="10"/>
        <v>45716.427083333336</v>
      </c>
      <c r="AV79" s="57">
        <v>45716.440972222219</v>
      </c>
      <c r="AW79" s="46">
        <v>4631</v>
      </c>
      <c r="AX79" s="46">
        <v>6649</v>
      </c>
      <c r="AY79" s="30">
        <v>30.35</v>
      </c>
      <c r="AZ79" s="30">
        <v>10.51</v>
      </c>
      <c r="BA79" s="30">
        <v>5.4</v>
      </c>
      <c r="BB79" s="30">
        <v>6.94</v>
      </c>
      <c r="BC79" s="30">
        <v>7.7550564308861327</v>
      </c>
      <c r="BD79" s="30">
        <v>43.17</v>
      </c>
      <c r="BE79" s="30">
        <v>39.380000000000003</v>
      </c>
      <c r="BF79" s="30">
        <v>0.36</v>
      </c>
      <c r="BG79" s="30">
        <v>0.56000000000000005</v>
      </c>
      <c r="BH79" s="30">
        <v>0.51402391328640074</v>
      </c>
      <c r="BI79" s="30">
        <v>61.34</v>
      </c>
      <c r="BJ79" s="30">
        <v>4.13</v>
      </c>
      <c r="BK79" s="30">
        <v>0.97</v>
      </c>
      <c r="BL79" s="30">
        <v>1.18</v>
      </c>
      <c r="BM79" s="30">
        <v>15.65</v>
      </c>
      <c r="BN79" s="34">
        <v>61</v>
      </c>
      <c r="BO79" s="30" t="s">
        <v>97</v>
      </c>
      <c r="BP79" s="30" t="s">
        <v>97</v>
      </c>
      <c r="BQ79" s="34">
        <v>1400</v>
      </c>
      <c r="BR79" s="30">
        <v>50.44</v>
      </c>
      <c r="BS79" s="30">
        <v>31.08</v>
      </c>
      <c r="BT79" s="30">
        <v>7.6</v>
      </c>
      <c r="BU79" s="30">
        <v>3.22</v>
      </c>
      <c r="BV79" s="30">
        <v>1.66</v>
      </c>
      <c r="BW79" s="30">
        <v>0.62</v>
      </c>
      <c r="BX79" s="30">
        <v>0.5</v>
      </c>
      <c r="BY79" s="30">
        <v>0.82</v>
      </c>
      <c r="BZ79" s="30">
        <v>3.7</v>
      </c>
      <c r="CA79" s="30">
        <v>0.13</v>
      </c>
      <c r="CB79" s="30">
        <v>0.26</v>
      </c>
      <c r="CC79" s="99">
        <v>2.5000000000000001E-2</v>
      </c>
      <c r="CD79" s="30">
        <v>99</v>
      </c>
      <c r="CE79" s="30">
        <v>98</v>
      </c>
      <c r="CF79" s="30">
        <v>78</v>
      </c>
      <c r="CG79" s="30">
        <v>22</v>
      </c>
      <c r="CH79" s="30"/>
      <c r="CI79" s="46">
        <v>4924</v>
      </c>
      <c r="CJ79" s="30"/>
      <c r="CK79" s="30">
        <v>28.45</v>
      </c>
      <c r="CL79" s="30">
        <v>14.75</v>
      </c>
      <c r="CM79" s="30">
        <v>4.9000000000000004</v>
      </c>
      <c r="CN79" s="30">
        <v>5.84</v>
      </c>
      <c r="CO79" s="30">
        <v>39.49</v>
      </c>
      <c r="CP79" s="30">
        <v>39.92</v>
      </c>
      <c r="CQ79" s="30">
        <v>0.37</v>
      </c>
      <c r="CR79" s="46" t="s">
        <v>319</v>
      </c>
      <c r="CS79" s="30" t="s">
        <v>319</v>
      </c>
      <c r="CT79" s="30" t="s">
        <v>319</v>
      </c>
      <c r="CU79" s="30" t="s">
        <v>319</v>
      </c>
      <c r="CV79" s="30">
        <v>0.64</v>
      </c>
      <c r="CW79" s="58">
        <f t="shared" si="24"/>
        <v>761.24751005813323</v>
      </c>
      <c r="CX79" s="59">
        <f>AP79/(AB79-AI79)</f>
        <v>761.24751005813323</v>
      </c>
      <c r="CY79" s="79">
        <v>500</v>
      </c>
      <c r="CZ79" s="57">
        <f>IF(AND(DATE(YEAR(T79),MONTH(T79),DAY(T79))&gt;=(S79-3),DATE(YEAR(T79),MONTH(T79),DAY(T79))&lt;=(S79+3)),T79,V79)</f>
        <v>45715.46875</v>
      </c>
      <c r="DA79" s="59">
        <f>CZ79-U79</f>
        <v>0</v>
      </c>
      <c r="DB79" s="51">
        <f>(((AR79-AQ79)*24)+DD79+AB79+((AV79-AU79)*24))/24</f>
        <v>0.95138888888322981</v>
      </c>
      <c r="DC79" s="51">
        <f>(AT79-AS79)*24</f>
        <v>1.1666666668024845</v>
      </c>
      <c r="DD79" s="51">
        <f>(W79-AR79)*24</f>
        <v>6.8333333332557231</v>
      </c>
      <c r="DE79" s="51">
        <f>AA79</f>
        <v>84</v>
      </c>
      <c r="DF79" s="51">
        <f t="shared" si="20"/>
        <v>6.8333333332557231</v>
      </c>
      <c r="DG79" s="51">
        <f>AB79</f>
        <v>15.333333333372138</v>
      </c>
      <c r="DH79" s="51">
        <f t="shared" si="17"/>
        <v>1.1666666668024845</v>
      </c>
    </row>
    <row r="80" spans="1:112" s="63" customFormat="1" x14ac:dyDescent="0.2">
      <c r="A80" s="65">
        <v>4528</v>
      </c>
      <c r="B80" s="72">
        <f t="shared" si="18"/>
        <v>45717</v>
      </c>
      <c r="C80" s="60" t="str">
        <f t="shared" si="19"/>
        <v>PRT 2025 2 #4528</v>
      </c>
      <c r="D80" s="60" t="str">
        <f t="shared" si="16"/>
        <v>PRATU TBC LRC #7</v>
      </c>
      <c r="E80" s="61">
        <v>4528</v>
      </c>
      <c r="F80" s="62" t="s">
        <v>290</v>
      </c>
      <c r="G80" s="62" t="str">
        <f>INDEX([1]List!$D$2:$D$55,MATCH(F80,[1]List!$B$2:$B$55,0))</f>
        <v>CIF</v>
      </c>
      <c r="H80" s="62" t="s">
        <v>325</v>
      </c>
      <c r="I80" s="62" t="s">
        <v>176</v>
      </c>
      <c r="J80" s="61">
        <f>IF(F80="","",IF(F80="TIE LRC",COUNTIF($F$2:$F80,"TIE")+COUNTIF($F$2:$F80,"TME")+COUNTIF($F$2:$F80,"TIE LRC")+COUNTIF($F$2:$F80,"TIE MRC"),IF(F80="TIE MRC",COUNTIF($F$2:$F80,"TIE")+COUNTIF($F$2:$F80,"TME")+COUNTIF($F$2:$F80,"TIE LRC")+COUNTIF($F$2:$F80,"TIE MRC"),IF(F80="PLNBB LRC",COUNTIF($F$2:$F80,"PLNBB")+COUNTIF($F$2:$F80,"PLNBB LRC")+COUNTIF($F$2:$F80,"PLNBB MRC"),IF(F80="PLNBB MRC",COUNTIF($F$2:$F80,"PLNBB")+COUNTIF($F$2:$F80,"PLNBB LRC")+COUNTIF($F$2:$F80,"PLNBB MRC"),IF(F80="HE MRC",COUNTIF($F$2:$F80,"HE")+COUNTIF($F$2:$F80,"HE LRC")+COUNTIF($F$2:$F80,"HE MRC"),IF(F80="HE LRC",COUNTIF($F$2:$F80,"HE")+COUNTIF($F$2:$F80,"HE LRC")+COUNTIF($F$2:$F80,"HE MRC"),COUNTIF($F$2:$F80,F80))))))))</f>
        <v>7</v>
      </c>
      <c r="K80" s="63" t="s">
        <v>106</v>
      </c>
      <c r="L80" s="63" t="s">
        <v>107</v>
      </c>
      <c r="N80" s="64" t="s">
        <v>320</v>
      </c>
      <c r="O80" s="69" t="s">
        <v>473</v>
      </c>
      <c r="P80" s="65"/>
      <c r="Q80" s="69">
        <v>45706</v>
      </c>
      <c r="R80" s="66"/>
      <c r="S80" s="69">
        <v>45723</v>
      </c>
      <c r="T80" s="67">
        <v>45713.708333333336</v>
      </c>
      <c r="U80" s="67">
        <v>45716.472222222219</v>
      </c>
      <c r="V80" s="67">
        <v>45716.472222222219</v>
      </c>
      <c r="W80" s="67">
        <v>45716.552083333336</v>
      </c>
      <c r="X80" s="67">
        <v>45717.357638888891</v>
      </c>
      <c r="Y80" s="67">
        <v>45717.385416666664</v>
      </c>
      <c r="Z80" s="67">
        <v>45717.420138888891</v>
      </c>
      <c r="AA80" s="53">
        <f t="shared" si="3"/>
        <v>66.333333333197515</v>
      </c>
      <c r="AB80" s="53">
        <f t="shared" si="22"/>
        <v>19.999999999883585</v>
      </c>
      <c r="AC80" s="53">
        <f t="shared" si="23"/>
        <v>0.6666666665696539</v>
      </c>
      <c r="AD80" s="53">
        <v>0.5</v>
      </c>
      <c r="AE80" s="53">
        <v>3.5</v>
      </c>
      <c r="AF80" s="53">
        <v>0</v>
      </c>
      <c r="AG80" s="53">
        <v>1.08</v>
      </c>
      <c r="AH80" s="53">
        <v>0</v>
      </c>
      <c r="AI80" s="53">
        <f t="shared" si="26"/>
        <v>4.58</v>
      </c>
      <c r="AJ80" s="77">
        <f t="shared" si="27"/>
        <v>5.08</v>
      </c>
      <c r="AK80" s="77"/>
      <c r="AL80" s="77"/>
      <c r="AM80" s="77"/>
      <c r="AN80" s="77"/>
      <c r="AO80" s="68">
        <v>7755.07</v>
      </c>
      <c r="AP80" s="68">
        <v>7752.241</v>
      </c>
      <c r="AQ80" s="67">
        <f t="shared" si="21"/>
        <v>45716.472222222219</v>
      </c>
      <c r="AR80" s="67">
        <v>45716.482638888891</v>
      </c>
      <c r="AS80" s="67">
        <f t="shared" si="25"/>
        <v>45717.357638888891</v>
      </c>
      <c r="AT80" s="67">
        <v>45717.40625</v>
      </c>
      <c r="AU80" s="67">
        <f t="shared" si="10"/>
        <v>45717.40625</v>
      </c>
      <c r="AV80" s="67">
        <v>45717.416666666664</v>
      </c>
      <c r="AW80" s="54">
        <v>4113</v>
      </c>
      <c r="AX80" s="54">
        <v>6401</v>
      </c>
      <c r="AY80" s="55">
        <v>35.74</v>
      </c>
      <c r="AZ80" s="55">
        <v>19.43</v>
      </c>
      <c r="BA80" s="55">
        <v>4.43</v>
      </c>
      <c r="BB80" s="55">
        <v>5.55</v>
      </c>
      <c r="BC80" s="55">
        <v>6.8884200074469408</v>
      </c>
      <c r="BD80" s="55">
        <v>40.869999999999997</v>
      </c>
      <c r="BE80" s="55">
        <v>34.15</v>
      </c>
      <c r="BF80" s="55">
        <v>0.25</v>
      </c>
      <c r="BG80" s="55">
        <v>0.41</v>
      </c>
      <c r="BH80" s="55">
        <v>0.38475859501054988</v>
      </c>
      <c r="BI80" s="55">
        <v>53.34</v>
      </c>
      <c r="BJ80" s="55">
        <v>3.89</v>
      </c>
      <c r="BK80" s="55">
        <v>0.88</v>
      </c>
      <c r="BL80" s="55">
        <v>1.17</v>
      </c>
      <c r="BM80" s="55">
        <v>16.600000000000001</v>
      </c>
      <c r="BN80" s="56">
        <v>59</v>
      </c>
      <c r="BO80" s="55" t="s">
        <v>97</v>
      </c>
      <c r="BP80" s="55" t="s">
        <v>100</v>
      </c>
      <c r="BQ80" s="56">
        <v>1190</v>
      </c>
      <c r="BR80" s="55">
        <v>44.84</v>
      </c>
      <c r="BS80" s="55">
        <v>22.2</v>
      </c>
      <c r="BT80" s="55">
        <v>17.760000000000002</v>
      </c>
      <c r="BU80" s="55">
        <v>7.7</v>
      </c>
      <c r="BV80" s="55">
        <v>3.32</v>
      </c>
      <c r="BW80" s="55">
        <v>0.8</v>
      </c>
      <c r="BX80" s="55">
        <v>0.66</v>
      </c>
      <c r="BY80" s="55">
        <v>0.7</v>
      </c>
      <c r="BZ80" s="55">
        <v>1.6</v>
      </c>
      <c r="CA80" s="55">
        <v>0.32</v>
      </c>
      <c r="CB80" s="55">
        <v>0.13</v>
      </c>
      <c r="CC80" s="100">
        <v>3.5999999999999997E-2</v>
      </c>
      <c r="CD80" s="55">
        <v>99</v>
      </c>
      <c r="CE80" s="55">
        <v>98</v>
      </c>
      <c r="CF80" s="55">
        <v>78</v>
      </c>
      <c r="CG80" s="55">
        <v>20</v>
      </c>
      <c r="CH80" s="55"/>
      <c r="CI80" s="54">
        <v>4208</v>
      </c>
      <c r="CJ80" s="55"/>
      <c r="CK80" s="55">
        <v>35.21</v>
      </c>
      <c r="CL80" s="55"/>
      <c r="CM80" s="55">
        <v>3.83</v>
      </c>
      <c r="CN80" s="55"/>
      <c r="CO80" s="55"/>
      <c r="CP80" s="55"/>
      <c r="CQ80" s="55">
        <v>0.19</v>
      </c>
      <c r="CR80" s="54">
        <v>4061</v>
      </c>
      <c r="CS80" s="55">
        <v>36.25</v>
      </c>
      <c r="CT80" s="55">
        <v>4.72</v>
      </c>
      <c r="CU80" s="55">
        <v>0.2</v>
      </c>
      <c r="CV80" s="55">
        <v>0.53</v>
      </c>
      <c r="CW80" s="73">
        <f t="shared" si="24"/>
        <v>502.73936446553353</v>
      </c>
      <c r="CX80" s="74">
        <f>AP80/(AB80-AI80)</f>
        <v>502.73936446553353</v>
      </c>
      <c r="CY80" s="71">
        <v>500</v>
      </c>
      <c r="CZ80" s="67">
        <f>IF(AND(DATE(YEAR(T80),MONTH(T80),DAY(T80))&gt;=(S80-3),DATE(YEAR(T80),MONTH(T80),DAY(T80))&lt;=(S80+3)),T80,V80)</f>
        <v>45716.472222222219</v>
      </c>
      <c r="DA80" s="74">
        <f>CZ80-U80</f>
        <v>0</v>
      </c>
      <c r="DB80" s="53">
        <f>(((AR80-AQ80)*24)+DD80+AB80+((AV80-AU80)*24))/24</f>
        <v>0.92361111110949423</v>
      </c>
      <c r="DC80" s="53">
        <f>(AT80-AS80)*24</f>
        <v>1.1666666666278616</v>
      </c>
      <c r="DD80" s="53">
        <f>(W80-AR80)*24</f>
        <v>1.6666666666860692</v>
      </c>
      <c r="DE80" s="53">
        <f>AA80</f>
        <v>66.333333333197515</v>
      </c>
      <c r="DF80" s="53">
        <f t="shared" si="20"/>
        <v>1.6666666666860692</v>
      </c>
      <c r="DG80" s="53">
        <f>AB80</f>
        <v>19.999999999883585</v>
      </c>
      <c r="DH80" s="53">
        <f t="shared" si="17"/>
        <v>1.1666666666278616</v>
      </c>
    </row>
    <row r="81" spans="1:112" s="63" customFormat="1" x14ac:dyDescent="0.2">
      <c r="A81" s="65">
        <v>4529</v>
      </c>
      <c r="B81" s="72">
        <f t="shared" si="18"/>
        <v>45717</v>
      </c>
      <c r="C81" s="60" t="str">
        <f t="shared" si="19"/>
        <v>PRT 2025 2 #4529</v>
      </c>
      <c r="D81" s="60" t="str">
        <f t="shared" ref="D81:D144" si="28">"PRATU "&amp;F81&amp;" #"&amp;J81</f>
        <v>PRATU PTBA #17</v>
      </c>
      <c r="E81" s="61">
        <v>4529</v>
      </c>
      <c r="F81" s="62" t="s">
        <v>98</v>
      </c>
      <c r="G81" s="62" t="str">
        <f>INDEX([1]List!$D$2:$D$55,MATCH(F81,[1]List!$B$2:$B$55,0))</f>
        <v>FOB</v>
      </c>
      <c r="H81" s="62" t="s">
        <v>156</v>
      </c>
      <c r="I81" s="62" t="s">
        <v>157</v>
      </c>
      <c r="J81" s="61">
        <f>IF(F81="","",IF(F81="TIE LRC",COUNTIF($F$2:$F81,"TIE")+COUNTIF($F$2:$F81,"TME")+COUNTIF($F$2:$F81,"TIE LRC")+COUNTIF($F$2:$F81,"TIE MRC"),IF(F81="TIE MRC",COUNTIF($F$2:$F81,"TIE")+COUNTIF($F$2:$F81,"TME")+COUNTIF($F$2:$F81,"TIE LRC")+COUNTIF($F$2:$F81,"TIE MRC"),IF(F81="PLNBB LRC",COUNTIF($F$2:$F81,"PLNBB")+COUNTIF($F$2:$F81,"PLNBB LRC")+COUNTIF($F$2:$F81,"PLNBB MRC"),IF(F81="PLNBB MRC",COUNTIF($F$2:$F81,"PLNBB")+COUNTIF($F$2:$F81,"PLNBB LRC")+COUNTIF($F$2:$F81,"PLNBB MRC"),IF(F81="HE MRC",COUNTIF($F$2:$F81,"HE")+COUNTIF($F$2:$F81,"HE LRC")+COUNTIF($F$2:$F81,"HE MRC"),IF(F81="HE LRC",COUNTIF($F$2:$F81,"HE")+COUNTIF($F$2:$F81,"HE LRC")+COUNTIF($F$2:$F81,"HE MRC"),COUNTIF($F$2:$F81,F81))))))))</f>
        <v>17</v>
      </c>
      <c r="L81" s="63" t="s">
        <v>174</v>
      </c>
      <c r="N81" s="64" t="s">
        <v>318</v>
      </c>
      <c r="O81" s="69" t="s">
        <v>104</v>
      </c>
      <c r="P81" s="65"/>
      <c r="Q81" s="69">
        <v>45713</v>
      </c>
      <c r="R81" s="66"/>
      <c r="S81" s="69">
        <v>45699</v>
      </c>
      <c r="T81" s="67">
        <v>45716.083333333336</v>
      </c>
      <c r="U81" s="67">
        <v>45717.013888888891</v>
      </c>
      <c r="V81" s="67">
        <v>45717.013888888891</v>
      </c>
      <c r="W81" s="67">
        <v>45717.215277777781</v>
      </c>
      <c r="X81" s="67">
        <v>45718.319444444445</v>
      </c>
      <c r="Y81" s="67">
        <v>45718.381944444445</v>
      </c>
      <c r="Z81" s="67">
        <v>45718.420138888891</v>
      </c>
      <c r="AA81" s="53">
        <f t="shared" si="3"/>
        <v>22.333333333313931</v>
      </c>
      <c r="AB81" s="53">
        <f t="shared" si="22"/>
        <v>27.999999999941792</v>
      </c>
      <c r="AC81" s="53">
        <f t="shared" si="23"/>
        <v>1.5</v>
      </c>
      <c r="AD81" s="53">
        <v>0.17</v>
      </c>
      <c r="AE81" s="53">
        <v>5.17</v>
      </c>
      <c r="AF81" s="53">
        <v>2</v>
      </c>
      <c r="AG81" s="53">
        <v>3.17</v>
      </c>
      <c r="AH81" s="53">
        <v>0</v>
      </c>
      <c r="AI81" s="53">
        <f t="shared" si="26"/>
        <v>10.34</v>
      </c>
      <c r="AJ81" s="77">
        <f t="shared" si="27"/>
        <v>10.51</v>
      </c>
      <c r="AK81" s="77"/>
      <c r="AL81" s="77"/>
      <c r="AM81" s="77"/>
      <c r="AN81" s="77"/>
      <c r="AO81" s="68">
        <v>10094.385</v>
      </c>
      <c r="AP81" s="68">
        <v>10093.299999999999</v>
      </c>
      <c r="AQ81" s="67">
        <f t="shared" si="21"/>
        <v>45717.013888888891</v>
      </c>
      <c r="AR81" s="67">
        <v>45717.027777777781</v>
      </c>
      <c r="AS81" s="67">
        <f t="shared" si="25"/>
        <v>45718.319444444445</v>
      </c>
      <c r="AT81" s="67">
        <v>45718.402777777781</v>
      </c>
      <c r="AU81" s="67">
        <f t="shared" ref="AU81:AU243" si="29">AT81</f>
        <v>45718.402777777781</v>
      </c>
      <c r="AV81" s="67">
        <v>45718.416666666664</v>
      </c>
      <c r="AW81" s="54">
        <v>4684</v>
      </c>
      <c r="AX81" s="54">
        <v>6637</v>
      </c>
      <c r="AY81" s="55">
        <v>29.43</v>
      </c>
      <c r="AZ81" s="55">
        <v>10.82</v>
      </c>
      <c r="BA81" s="55">
        <v>5.73</v>
      </c>
      <c r="BB81" s="55">
        <v>7.24</v>
      </c>
      <c r="BC81" s="55">
        <v>8.1184122000448529</v>
      </c>
      <c r="BD81" s="55">
        <v>41.6</v>
      </c>
      <c r="BE81" s="55">
        <v>40.340000000000003</v>
      </c>
      <c r="BF81" s="55">
        <v>0.28000000000000003</v>
      </c>
      <c r="BG81" s="55">
        <v>0.43</v>
      </c>
      <c r="BH81" s="55">
        <v>0.39246467817896385</v>
      </c>
      <c r="BI81" s="55">
        <v>62.48</v>
      </c>
      <c r="BJ81" s="55">
        <v>4.4400000000000004</v>
      </c>
      <c r="BK81" s="55">
        <v>0.96</v>
      </c>
      <c r="BL81" s="55">
        <v>1.17</v>
      </c>
      <c r="BM81" s="55">
        <v>13.71</v>
      </c>
      <c r="BN81" s="56">
        <v>61</v>
      </c>
      <c r="BO81" s="55" t="s">
        <v>97</v>
      </c>
      <c r="BP81" s="55" t="s">
        <v>97</v>
      </c>
      <c r="BQ81" s="56">
        <v>1340</v>
      </c>
      <c r="BR81" s="55">
        <v>52.9</v>
      </c>
      <c r="BS81" s="55">
        <v>28.48</v>
      </c>
      <c r="BT81" s="55">
        <v>7.87</v>
      </c>
      <c r="BU81" s="55">
        <v>3.44</v>
      </c>
      <c r="BV81" s="55">
        <v>1.38</v>
      </c>
      <c r="BW81" s="55">
        <v>0.78</v>
      </c>
      <c r="BX81" s="55">
        <v>0.48</v>
      </c>
      <c r="BY81" s="55">
        <v>1.04</v>
      </c>
      <c r="BZ81" s="55">
        <v>3.24</v>
      </c>
      <c r="CA81" s="55">
        <v>0.16</v>
      </c>
      <c r="CB81" s="55">
        <v>0.25</v>
      </c>
      <c r="CC81" s="100">
        <v>2.5999999999999999E-2</v>
      </c>
      <c r="CD81" s="55">
        <v>99</v>
      </c>
      <c r="CE81" s="55">
        <v>98</v>
      </c>
      <c r="CF81" s="55">
        <v>78</v>
      </c>
      <c r="CG81" s="55">
        <v>22</v>
      </c>
      <c r="CH81" s="55"/>
      <c r="CI81" s="54">
        <v>4905</v>
      </c>
      <c r="CJ81" s="55"/>
      <c r="CK81" s="55">
        <v>28.55</v>
      </c>
      <c r="CL81" s="55">
        <v>13.47</v>
      </c>
      <c r="CM81" s="55">
        <v>3.8</v>
      </c>
      <c r="CN81" s="55">
        <v>4.5999999999999996</v>
      </c>
      <c r="CO81" s="55">
        <v>40.270000000000003</v>
      </c>
      <c r="CP81" s="55">
        <v>41.66</v>
      </c>
      <c r="CQ81" s="55">
        <v>0.45</v>
      </c>
      <c r="CR81" s="54" t="s">
        <v>319</v>
      </c>
      <c r="CS81" s="55" t="s">
        <v>319</v>
      </c>
      <c r="CT81" s="55" t="s">
        <v>319</v>
      </c>
      <c r="CU81" s="55" t="s">
        <v>319</v>
      </c>
      <c r="CV81" s="55">
        <v>0.51</v>
      </c>
      <c r="CW81" s="73">
        <f t="shared" si="24"/>
        <v>571.53454133823709</v>
      </c>
      <c r="CX81" s="74">
        <f>AP81/(AB81-AI81)</f>
        <v>571.53454133823709</v>
      </c>
      <c r="CY81" s="71">
        <v>500</v>
      </c>
      <c r="CZ81" s="67">
        <f>IF(AND(DATE(YEAR(T81),MONTH(T81),DAY(T81))&gt;=(S81-3),DATE(YEAR(T81),MONTH(T81),DAY(T81))&lt;=(S81+3)),T81,V81)</f>
        <v>45717.013888888891</v>
      </c>
      <c r="DA81" s="74">
        <f>CZ81-U81</f>
        <v>0</v>
      </c>
      <c r="DB81" s="53">
        <f>(((AR81-AQ81)*24)+DD81+AB81+((AV81-AU81)*24))/24</f>
        <v>1.3819444444379769</v>
      </c>
      <c r="DC81" s="53">
        <f>(AT81-AS81)*24</f>
        <v>2.0000000000582077</v>
      </c>
      <c r="DD81" s="53">
        <f>(W81-AR81)*24</f>
        <v>4.5</v>
      </c>
      <c r="DE81" s="53">
        <f>AA81</f>
        <v>22.333333333313931</v>
      </c>
      <c r="DF81" s="53">
        <f t="shared" si="20"/>
        <v>4.5</v>
      </c>
      <c r="DG81" s="53">
        <f>AB81</f>
        <v>27.999999999941792</v>
      </c>
      <c r="DH81" s="53">
        <f t="shared" ref="DH81:DH144" si="30">DC81</f>
        <v>2.0000000000582077</v>
      </c>
    </row>
    <row r="82" spans="1:112" s="63" customFormat="1" x14ac:dyDescent="0.2">
      <c r="A82" s="65">
        <v>4530</v>
      </c>
      <c r="B82" s="72">
        <f t="shared" si="18"/>
        <v>45717</v>
      </c>
      <c r="C82" s="60" t="str">
        <f t="shared" si="19"/>
        <v>PRT 2025 2 #4530</v>
      </c>
      <c r="D82" s="60" t="str">
        <f t="shared" si="28"/>
        <v>PRATU TIE MRC #6</v>
      </c>
      <c r="E82" s="61">
        <v>4530</v>
      </c>
      <c r="F82" s="62" t="s">
        <v>237</v>
      </c>
      <c r="G82" s="62" t="str">
        <f>INDEX([1]List!$D$2:$D$55,MATCH(F82,[1]List!$B$2:$B$55,0))</f>
        <v>CIF</v>
      </c>
      <c r="H82" s="62" t="s">
        <v>311</v>
      </c>
      <c r="I82" s="62" t="s">
        <v>163</v>
      </c>
      <c r="J82" s="61">
        <f>IF(F82="","",IF(F82="TIE LRC",COUNTIF($F$2:$F82,"TIE")+COUNTIF($F$2:$F82,"TME")+COUNTIF($F$2:$F82,"TIE LRC")+COUNTIF($F$2:$F82,"TIE MRC"),IF(F82="TIE MRC",COUNTIF($F$2:$F82,"TIE")+COUNTIF($F$2:$F82,"TME")+COUNTIF($F$2:$F82,"TIE LRC")+COUNTIF($F$2:$F82,"TIE MRC"),IF(F82="PLNBB LRC",COUNTIF($F$2:$F82,"PLNBB")+COUNTIF($F$2:$F82,"PLNBB LRC")+COUNTIF($F$2:$F82,"PLNBB MRC"),IF(F82="PLNBB MRC",COUNTIF($F$2:$F82,"PLNBB")+COUNTIF($F$2:$F82,"PLNBB LRC")+COUNTIF($F$2:$F82,"PLNBB MRC"),IF(F82="HE MRC",COUNTIF($F$2:$F82,"HE")+COUNTIF($F$2:$F82,"HE LRC")+COUNTIF($F$2:$F82,"HE MRC"),IF(F82="HE LRC",COUNTIF($F$2:$F82,"HE")+COUNTIF($F$2:$F82,"HE LRC")+COUNTIF($F$2:$F82,"HE MRC"),COUNTIF($F$2:$F82,F82))))))))</f>
        <v>6</v>
      </c>
      <c r="K82" s="63" t="s">
        <v>337</v>
      </c>
      <c r="L82" s="63" t="s">
        <v>338</v>
      </c>
      <c r="N82" s="64" t="s">
        <v>320</v>
      </c>
      <c r="O82" s="69" t="s">
        <v>317</v>
      </c>
      <c r="P82" s="65"/>
      <c r="Q82" s="69">
        <v>45705</v>
      </c>
      <c r="R82" s="66"/>
      <c r="S82" s="69">
        <v>45704</v>
      </c>
      <c r="T82" s="67">
        <v>45713.0625</v>
      </c>
      <c r="U82" s="67">
        <v>45717.434027777781</v>
      </c>
      <c r="V82" s="67">
        <v>45717.434027777781</v>
      </c>
      <c r="W82" s="67">
        <v>45717.479166666664</v>
      </c>
      <c r="X82" s="67">
        <v>45719.267361111109</v>
      </c>
      <c r="Y82" s="67">
        <v>45719.336805555555</v>
      </c>
      <c r="Z82" s="67">
        <v>45719.371527777781</v>
      </c>
      <c r="AA82" s="53">
        <f t="shared" si="3"/>
        <v>104.91666666674428</v>
      </c>
      <c r="AB82" s="53">
        <f t="shared" si="22"/>
        <v>44.583333333372138</v>
      </c>
      <c r="AC82" s="53">
        <f t="shared" si="23"/>
        <v>1.6666666666860692</v>
      </c>
      <c r="AD82" s="53">
        <v>0</v>
      </c>
      <c r="AE82" s="53">
        <v>17.25</v>
      </c>
      <c r="AF82" s="53">
        <v>0</v>
      </c>
      <c r="AG82" s="53">
        <v>4.5</v>
      </c>
      <c r="AH82" s="53">
        <v>0</v>
      </c>
      <c r="AI82" s="53">
        <f t="shared" si="26"/>
        <v>21.75</v>
      </c>
      <c r="AJ82" s="77">
        <f t="shared" si="27"/>
        <v>21.75</v>
      </c>
      <c r="AK82" s="77"/>
      <c r="AL82" s="77"/>
      <c r="AM82" s="77"/>
      <c r="AN82" s="77"/>
      <c r="AO82" s="68">
        <v>7563.0910000000003</v>
      </c>
      <c r="AP82" s="68">
        <v>7557.3559999999998</v>
      </c>
      <c r="AQ82" s="67">
        <f t="shared" si="21"/>
        <v>45717.434027777781</v>
      </c>
      <c r="AR82" s="67">
        <v>45717.444444444445</v>
      </c>
      <c r="AS82" s="67">
        <f t="shared" si="25"/>
        <v>45719.267361111109</v>
      </c>
      <c r="AT82" s="67">
        <v>45719.357638888891</v>
      </c>
      <c r="AU82" s="67">
        <f t="shared" si="29"/>
        <v>45719.357638888891</v>
      </c>
      <c r="AV82" s="67">
        <v>45719.368055555555</v>
      </c>
      <c r="AW82" s="54">
        <v>4311</v>
      </c>
      <c r="AX82" s="54">
        <v>6600</v>
      </c>
      <c r="AY82" s="55">
        <v>34.68</v>
      </c>
      <c r="AZ82" s="55">
        <v>17.36</v>
      </c>
      <c r="BA82" s="55">
        <v>4.97</v>
      </c>
      <c r="BB82" s="55">
        <v>6.29</v>
      </c>
      <c r="BC82" s="55">
        <v>7.6113262342691188</v>
      </c>
      <c r="BD82" s="55">
        <v>40.909999999999997</v>
      </c>
      <c r="BE82" s="55">
        <v>35.44</v>
      </c>
      <c r="BF82" s="55">
        <v>0.25</v>
      </c>
      <c r="BG82" s="55">
        <v>0.41</v>
      </c>
      <c r="BH82" s="55">
        <v>0.3751210067763795</v>
      </c>
      <c r="BI82" s="55">
        <v>56.32</v>
      </c>
      <c r="BJ82" s="55">
        <v>3.9</v>
      </c>
      <c r="BK82" s="55">
        <v>0.91</v>
      </c>
      <c r="BL82" s="55">
        <v>1.19</v>
      </c>
      <c r="BM82" s="55">
        <v>14.91</v>
      </c>
      <c r="BN82" s="56">
        <v>60</v>
      </c>
      <c r="BO82" s="55" t="s">
        <v>97</v>
      </c>
      <c r="BP82" s="55" t="s">
        <v>97</v>
      </c>
      <c r="BQ82" s="56">
        <v>1300</v>
      </c>
      <c r="BR82" s="55">
        <v>55.71</v>
      </c>
      <c r="BS82" s="55">
        <v>26.18</v>
      </c>
      <c r="BT82" s="55">
        <v>7.03</v>
      </c>
      <c r="BU82" s="55">
        <v>3.68</v>
      </c>
      <c r="BV82" s="55">
        <v>1.68</v>
      </c>
      <c r="BW82" s="55">
        <v>0.47</v>
      </c>
      <c r="BX82" s="55">
        <v>0.5</v>
      </c>
      <c r="BY82" s="55">
        <v>0.88</v>
      </c>
      <c r="BZ82" s="55">
        <v>3.58</v>
      </c>
      <c r="CA82" s="55">
        <v>0.1</v>
      </c>
      <c r="CB82" s="55">
        <v>0.2</v>
      </c>
      <c r="CC82" s="100">
        <v>2.4E-2</v>
      </c>
      <c r="CD82" s="55">
        <v>99</v>
      </c>
      <c r="CE82" s="55">
        <v>98</v>
      </c>
      <c r="CF82" s="55">
        <v>78</v>
      </c>
      <c r="CG82" s="55">
        <v>21</v>
      </c>
      <c r="CH82" s="55"/>
      <c r="CI82" s="54">
        <v>4330</v>
      </c>
      <c r="CJ82" s="55"/>
      <c r="CK82" s="55">
        <v>34.1</v>
      </c>
      <c r="CL82" s="55"/>
      <c r="CM82" s="55">
        <v>4.42</v>
      </c>
      <c r="CN82" s="55"/>
      <c r="CO82" s="55"/>
      <c r="CP82" s="55"/>
      <c r="CQ82" s="55">
        <v>0.21</v>
      </c>
      <c r="CR82" s="54">
        <v>4293</v>
      </c>
      <c r="CS82" s="55">
        <v>35.18</v>
      </c>
      <c r="CT82" s="55">
        <v>4.3</v>
      </c>
      <c r="CU82" s="55">
        <v>0.23</v>
      </c>
      <c r="CV82" s="55">
        <v>0.56999999999999995</v>
      </c>
      <c r="CW82" s="73">
        <f t="shared" si="24"/>
        <v>330.97909488994844</v>
      </c>
      <c r="CX82" s="74">
        <f>AP82/(AB82-AI82)</f>
        <v>330.97909488994844</v>
      </c>
      <c r="CY82" s="71">
        <v>500</v>
      </c>
      <c r="CZ82" s="67">
        <f>IF(AND(DATE(YEAR(T82),MONTH(T82),DAY(T82))&gt;=(S82-3),DATE(YEAR(T82),MONTH(T82),DAY(T82))&lt;=(S82+3)),T82,V82)</f>
        <v>45717.434027777781</v>
      </c>
      <c r="DA82" s="74">
        <f>CZ82-U82</f>
        <v>0</v>
      </c>
      <c r="DB82" s="53">
        <f>(((AR82-AQ82)*24)+DD82+AB82+((AV82-AU82)*24))/24</f>
        <v>1.9131944444379769</v>
      </c>
      <c r="DC82" s="53">
        <f>(AT82-AS82)*24</f>
        <v>2.1666666667442769</v>
      </c>
      <c r="DD82" s="53">
        <f>(W82-AR82)*24</f>
        <v>0.83333333325572312</v>
      </c>
      <c r="DE82" s="53">
        <f>AA82</f>
        <v>104.91666666674428</v>
      </c>
      <c r="DF82" s="53">
        <f t="shared" si="20"/>
        <v>0.83333333325572312</v>
      </c>
      <c r="DG82" s="53">
        <f>AB82</f>
        <v>44.583333333372138</v>
      </c>
      <c r="DH82" s="53">
        <f t="shared" si="30"/>
        <v>2.1666666667442769</v>
      </c>
    </row>
    <row r="83" spans="1:112" s="63" customFormat="1" x14ac:dyDescent="0.2">
      <c r="A83" s="65">
        <v>4531</v>
      </c>
      <c r="B83" s="72">
        <f t="shared" si="18"/>
        <v>45717</v>
      </c>
      <c r="C83" s="60" t="str">
        <f t="shared" si="19"/>
        <v>PRT 2025 2 #4531</v>
      </c>
      <c r="D83" s="60" t="str">
        <f t="shared" si="28"/>
        <v>PRATU TBC LRC #8</v>
      </c>
      <c r="E83" s="61">
        <v>4531</v>
      </c>
      <c r="F83" s="62" t="s">
        <v>290</v>
      </c>
      <c r="G83" s="62" t="str">
        <f>INDEX([1]List!$D$2:$D$55,MATCH(F83,[1]List!$B$2:$B$55,0))</f>
        <v>CIF</v>
      </c>
      <c r="H83" s="62" t="s">
        <v>325</v>
      </c>
      <c r="I83" s="62" t="s">
        <v>176</v>
      </c>
      <c r="J83" s="61">
        <f>IF(F83="","",IF(F83="TIE LRC",COUNTIF($F$2:$F83,"TIE")+COUNTIF($F$2:$F83,"TME")+COUNTIF($F$2:$F83,"TIE LRC")+COUNTIF($F$2:$F83,"TIE MRC"),IF(F83="TIE MRC",COUNTIF($F$2:$F83,"TIE")+COUNTIF($F$2:$F83,"TME")+COUNTIF($F$2:$F83,"TIE LRC")+COUNTIF($F$2:$F83,"TIE MRC"),IF(F83="PLNBB LRC",COUNTIF($F$2:$F83,"PLNBB")+COUNTIF($F$2:$F83,"PLNBB LRC")+COUNTIF($F$2:$F83,"PLNBB MRC"),IF(F83="PLNBB MRC",COUNTIF($F$2:$F83,"PLNBB")+COUNTIF($F$2:$F83,"PLNBB LRC")+COUNTIF($F$2:$F83,"PLNBB MRC"),IF(F83="HE MRC",COUNTIF($F$2:$F83,"HE")+COUNTIF($F$2:$F83,"HE LRC")+COUNTIF($F$2:$F83,"HE MRC"),IF(F83="HE LRC",COUNTIF($F$2:$F83,"HE")+COUNTIF($F$2:$F83,"HE LRC")+COUNTIF($F$2:$F83,"HE MRC"),COUNTIF($F$2:$F83,F83))))))))</f>
        <v>8</v>
      </c>
      <c r="K83" s="63" t="s">
        <v>272</v>
      </c>
      <c r="L83" s="63" t="s">
        <v>241</v>
      </c>
      <c r="N83" s="64" t="s">
        <v>318</v>
      </c>
      <c r="O83" s="69" t="s">
        <v>394</v>
      </c>
      <c r="P83" s="65"/>
      <c r="Q83" s="69">
        <v>45701</v>
      </c>
      <c r="R83" s="66"/>
      <c r="S83" s="69">
        <v>45730</v>
      </c>
      <c r="T83" s="67">
        <v>45714.229166666664</v>
      </c>
      <c r="U83" s="67">
        <v>45718.454861111109</v>
      </c>
      <c r="V83" s="67">
        <v>45718.454861111109</v>
      </c>
      <c r="W83" s="67">
        <v>45719.263888888891</v>
      </c>
      <c r="X83" s="67">
        <v>45720.232638888891</v>
      </c>
      <c r="Y83" s="67">
        <v>45720.256944444445</v>
      </c>
      <c r="Z83" s="67">
        <v>45720.291666666664</v>
      </c>
      <c r="AA83" s="53">
        <f t="shared" si="3"/>
        <v>101.41666666668607</v>
      </c>
      <c r="AB83" s="53">
        <f t="shared" si="22"/>
        <v>23.833333333313931</v>
      </c>
      <c r="AC83" s="53">
        <f t="shared" si="23"/>
        <v>0.58333333331393078</v>
      </c>
      <c r="AD83" s="53">
        <v>0</v>
      </c>
      <c r="AE83" s="53">
        <v>6.17</v>
      </c>
      <c r="AF83" s="53">
        <v>1</v>
      </c>
      <c r="AG83" s="53">
        <v>3.67</v>
      </c>
      <c r="AH83" s="53">
        <v>0</v>
      </c>
      <c r="AI83" s="53">
        <f t="shared" si="26"/>
        <v>10.84</v>
      </c>
      <c r="AJ83" s="77">
        <f t="shared" si="27"/>
        <v>10.84</v>
      </c>
      <c r="AK83" s="77"/>
      <c r="AL83" s="77"/>
      <c r="AM83" s="77"/>
      <c r="AN83" s="77"/>
      <c r="AO83" s="68">
        <v>7805.23</v>
      </c>
      <c r="AP83" s="68">
        <v>7803.3329999999996</v>
      </c>
      <c r="AQ83" s="67">
        <f t="shared" si="21"/>
        <v>45718.454861111109</v>
      </c>
      <c r="AR83" s="67">
        <v>45718.465277777781</v>
      </c>
      <c r="AS83" s="67">
        <f t="shared" si="25"/>
        <v>45720.232638888891</v>
      </c>
      <c r="AT83" s="67">
        <v>45720.277777777781</v>
      </c>
      <c r="AU83" s="67">
        <f t="shared" si="29"/>
        <v>45720.277777777781</v>
      </c>
      <c r="AV83" s="67">
        <v>45720.288194444445</v>
      </c>
      <c r="AW83" s="54">
        <v>4127</v>
      </c>
      <c r="AX83" s="54">
        <v>6407</v>
      </c>
      <c r="AY83" s="55">
        <v>35.58</v>
      </c>
      <c r="AZ83" s="55">
        <v>17.649999999999999</v>
      </c>
      <c r="BA83" s="55">
        <v>4.6399999999999997</v>
      </c>
      <c r="BB83" s="55">
        <v>5.93</v>
      </c>
      <c r="BC83" s="55">
        <v>7.200971463266546</v>
      </c>
      <c r="BD83" s="55">
        <v>41.5</v>
      </c>
      <c r="BE83" s="55">
        <v>34.92</v>
      </c>
      <c r="BF83" s="55">
        <v>0.25</v>
      </c>
      <c r="BG83" s="55">
        <v>0.42</v>
      </c>
      <c r="BH83" s="55">
        <v>0.38858530661809354</v>
      </c>
      <c r="BI83" s="55">
        <v>55.13</v>
      </c>
      <c r="BJ83" s="55">
        <v>3.93</v>
      </c>
      <c r="BK83" s="55">
        <v>0.9</v>
      </c>
      <c r="BL83" s="55">
        <v>1.18</v>
      </c>
      <c r="BM83" s="55">
        <v>16.14</v>
      </c>
      <c r="BN83" s="56">
        <v>59</v>
      </c>
      <c r="BO83" s="55" t="s">
        <v>97</v>
      </c>
      <c r="BP83" s="55" t="s">
        <v>100</v>
      </c>
      <c r="BQ83" s="56">
        <v>1200</v>
      </c>
      <c r="BR83" s="55">
        <v>43.02</v>
      </c>
      <c r="BS83" s="55">
        <v>21.46</v>
      </c>
      <c r="BT83" s="55">
        <v>18.7</v>
      </c>
      <c r="BU83" s="55">
        <v>8.59</v>
      </c>
      <c r="BV83" s="55">
        <v>3.34</v>
      </c>
      <c r="BW83" s="55">
        <v>0.91</v>
      </c>
      <c r="BX83" s="55">
        <v>0.56999999999999995</v>
      </c>
      <c r="BY83" s="55">
        <v>0.68</v>
      </c>
      <c r="BZ83" s="55">
        <v>2.21</v>
      </c>
      <c r="CA83" s="55">
        <v>0.38</v>
      </c>
      <c r="CB83" s="55">
        <v>0.15</v>
      </c>
      <c r="CC83" s="100">
        <v>3.5000000000000003E-2</v>
      </c>
      <c r="CD83" s="55">
        <v>99</v>
      </c>
      <c r="CE83" s="55">
        <v>98</v>
      </c>
      <c r="CF83" s="55">
        <v>78</v>
      </c>
      <c r="CG83" s="55">
        <v>20</v>
      </c>
      <c r="CH83" s="55"/>
      <c r="CI83" s="54">
        <v>4208</v>
      </c>
      <c r="CJ83" s="55"/>
      <c r="CK83" s="55">
        <v>34.93</v>
      </c>
      <c r="CL83" s="55"/>
      <c r="CM83" s="55">
        <v>3.94</v>
      </c>
      <c r="CN83" s="55"/>
      <c r="CO83" s="55"/>
      <c r="CP83" s="55"/>
      <c r="CQ83" s="55">
        <v>0.2</v>
      </c>
      <c r="CR83" s="54">
        <v>4109</v>
      </c>
      <c r="CS83" s="55">
        <v>35.119999999999997</v>
      </c>
      <c r="CT83" s="55">
        <v>4.91</v>
      </c>
      <c r="CU83" s="55">
        <v>0.21</v>
      </c>
      <c r="CV83" s="55">
        <v>0.39</v>
      </c>
      <c r="CW83" s="73">
        <f t="shared" si="24"/>
        <v>600.56436634261047</v>
      </c>
      <c r="CX83" s="74">
        <f>AP83/(AB83-AI83)</f>
        <v>600.56436634261047</v>
      </c>
      <c r="CY83" s="71">
        <v>500</v>
      </c>
      <c r="CZ83" s="67">
        <f>IF(AND(DATE(YEAR(T83),MONTH(T83),DAY(T83))&gt;=(S83-3),DATE(YEAR(T83),MONTH(T83),DAY(T83))&lt;=(S83+3)),T83,V83)</f>
        <v>45718.454861111109</v>
      </c>
      <c r="DA83" s="74">
        <f>CZ83-U83</f>
        <v>0</v>
      </c>
      <c r="DB83" s="53">
        <f>(((AR83-AQ83)*24)+DD83+AB83+((AV83-AU83)*24))/24</f>
        <v>1.8125</v>
      </c>
      <c r="DC83" s="53">
        <f>(AT83-AS83)*24</f>
        <v>1.0833333333721384</v>
      </c>
      <c r="DD83" s="53">
        <f>(W83-AR83)*24</f>
        <v>19.166666666627862</v>
      </c>
      <c r="DE83" s="53">
        <f>AA83</f>
        <v>101.41666666668607</v>
      </c>
      <c r="DF83" s="53">
        <f t="shared" si="20"/>
        <v>19.166666666627862</v>
      </c>
      <c r="DG83" s="53">
        <f>AB83</f>
        <v>23.833333333313931</v>
      </c>
      <c r="DH83" s="53">
        <f t="shared" si="30"/>
        <v>1.0833333333721384</v>
      </c>
    </row>
    <row r="84" spans="1:112" s="63" customFormat="1" x14ac:dyDescent="0.2">
      <c r="A84" s="65">
        <v>4532</v>
      </c>
      <c r="B84" s="72">
        <f t="shared" si="18"/>
        <v>45717</v>
      </c>
      <c r="C84" s="60" t="str">
        <f t="shared" si="19"/>
        <v>PRT 2025 3 #4532</v>
      </c>
      <c r="D84" s="60" t="str">
        <f t="shared" si="28"/>
        <v>PRATU GEL LRC #12</v>
      </c>
      <c r="E84" s="61">
        <v>4532</v>
      </c>
      <c r="F84" s="62" t="s">
        <v>300</v>
      </c>
      <c r="G84" s="62" t="str">
        <f>INDEX([1]List!$D$2:$D$55,MATCH(F84,[1]List!$B$2:$B$55,0))</f>
        <v>CIF</v>
      </c>
      <c r="H84" s="62" t="s">
        <v>349</v>
      </c>
      <c r="I84" s="62" t="s">
        <v>408</v>
      </c>
      <c r="J84" s="61">
        <f>IF(F84="","",IF(F84="TIE LRC",COUNTIF($F$2:$F84,"TIE")+COUNTIF($F$2:$F84,"TME")+COUNTIF($F$2:$F84,"TIE LRC")+COUNTIF($F$2:$F84,"TIE MRC"),IF(F84="TIE MRC",COUNTIF($F$2:$F84,"TIE")+COUNTIF($F$2:$F84,"TME")+COUNTIF($F$2:$F84,"TIE LRC")+COUNTIF($F$2:$F84,"TIE MRC"),IF(F84="PLNBB LRC",COUNTIF($F$2:$F84,"PLNBB")+COUNTIF($F$2:$F84,"PLNBB LRC")+COUNTIF($F$2:$F84,"PLNBB MRC"),IF(F84="PLNBB MRC",COUNTIF($F$2:$F84,"PLNBB")+COUNTIF($F$2:$F84,"PLNBB LRC")+COUNTIF($F$2:$F84,"PLNBB MRC"),IF(F84="HE MRC",COUNTIF($F$2:$F84,"HE")+COUNTIF($F$2:$F84,"HE LRC")+COUNTIF($F$2:$F84,"HE MRC"),IF(F84="HE LRC",COUNTIF($F$2:$F84,"HE")+COUNTIF($F$2:$F84,"HE LRC")+COUNTIF($F$2:$F84,"HE MRC"),COUNTIF($F$2:$F84,F84))))))))</f>
        <v>12</v>
      </c>
      <c r="K84" s="63" t="s">
        <v>496</v>
      </c>
      <c r="L84" s="63" t="s">
        <v>497</v>
      </c>
      <c r="N84" s="64" t="s">
        <v>320</v>
      </c>
      <c r="O84" s="69" t="s">
        <v>473</v>
      </c>
      <c r="P84" s="65"/>
      <c r="Q84" s="69">
        <v>45711</v>
      </c>
      <c r="R84" s="66"/>
      <c r="S84" s="69">
        <v>45712</v>
      </c>
      <c r="T84" s="67">
        <v>45718.534722222219</v>
      </c>
      <c r="U84" s="67">
        <v>45719.385416666664</v>
      </c>
      <c r="V84" s="67">
        <v>45719.385416666664</v>
      </c>
      <c r="W84" s="67">
        <v>45720.260416666664</v>
      </c>
      <c r="X84" s="67">
        <v>45722.454861111109</v>
      </c>
      <c r="Y84" s="67">
        <v>45722.486111111109</v>
      </c>
      <c r="Z84" s="67">
        <v>45722.520833333336</v>
      </c>
      <c r="AA84" s="53">
        <f t="shared" si="3"/>
        <v>20.416666666686069</v>
      </c>
      <c r="AB84" s="53">
        <f t="shared" si="22"/>
        <v>53.416666666686069</v>
      </c>
      <c r="AC84" s="53">
        <f t="shared" si="23"/>
        <v>0.75</v>
      </c>
      <c r="AD84" s="53">
        <v>7.83</v>
      </c>
      <c r="AE84" s="53">
        <v>24.25</v>
      </c>
      <c r="AF84" s="53">
        <v>0</v>
      </c>
      <c r="AG84" s="53">
        <v>3</v>
      </c>
      <c r="AH84" s="53">
        <v>0</v>
      </c>
      <c r="AI84" s="53">
        <f t="shared" si="26"/>
        <v>27.25</v>
      </c>
      <c r="AJ84" s="77">
        <f t="shared" si="27"/>
        <v>35.08</v>
      </c>
      <c r="AK84" s="77"/>
      <c r="AL84" s="77"/>
      <c r="AM84" s="77"/>
      <c r="AN84" s="77"/>
      <c r="AO84" s="68">
        <v>8075.6989999999996</v>
      </c>
      <c r="AP84" s="68">
        <v>8074.4750000000004</v>
      </c>
      <c r="AQ84" s="67">
        <f t="shared" si="21"/>
        <v>45719.385416666664</v>
      </c>
      <c r="AR84" s="67">
        <v>45719.395833333336</v>
      </c>
      <c r="AS84" s="67">
        <f t="shared" si="25"/>
        <v>45722.454861111109</v>
      </c>
      <c r="AT84" s="67">
        <v>45722.454861111109</v>
      </c>
      <c r="AU84" s="67">
        <f t="shared" si="29"/>
        <v>45722.454861111109</v>
      </c>
      <c r="AV84" s="67">
        <v>45722.486111111109</v>
      </c>
      <c r="AW84" s="54">
        <v>4079</v>
      </c>
      <c r="AX84" s="54">
        <v>6265</v>
      </c>
      <c r="AY84" s="55">
        <v>34.89</v>
      </c>
      <c r="AZ84" s="55">
        <v>13.79</v>
      </c>
      <c r="BA84" s="55">
        <v>4.95</v>
      </c>
      <c r="BB84" s="55">
        <v>6.56</v>
      </c>
      <c r="BC84" s="55">
        <v>7.609326064261686</v>
      </c>
      <c r="BD84" s="55">
        <v>41.56</v>
      </c>
      <c r="BE84" s="55">
        <v>38.090000000000003</v>
      </c>
      <c r="BF84" s="55">
        <v>0.23</v>
      </c>
      <c r="BG84" s="55">
        <v>0.38</v>
      </c>
      <c r="BH84" s="55">
        <v>0.34798747245099171</v>
      </c>
      <c r="BI84" s="55">
        <v>56.84</v>
      </c>
      <c r="BJ84" s="55">
        <v>4.16</v>
      </c>
      <c r="BK84" s="55">
        <v>0.92</v>
      </c>
      <c r="BL84" s="55">
        <v>1.1599999999999999</v>
      </c>
      <c r="BM84" s="55">
        <v>17.43</v>
      </c>
      <c r="BN84" s="56">
        <v>60</v>
      </c>
      <c r="BO84" s="55" t="s">
        <v>97</v>
      </c>
      <c r="BP84" s="55" t="s">
        <v>100</v>
      </c>
      <c r="BQ84" s="56">
        <v>1150</v>
      </c>
      <c r="BR84" s="55">
        <v>36.18</v>
      </c>
      <c r="BS84" s="55">
        <v>16.940000000000001</v>
      </c>
      <c r="BT84" s="55">
        <v>25.88</v>
      </c>
      <c r="BU84" s="55">
        <v>12.22</v>
      </c>
      <c r="BV84" s="55">
        <v>5.72</v>
      </c>
      <c r="BW84" s="55">
        <v>0.26</v>
      </c>
      <c r="BX84" s="55">
        <v>0.4</v>
      </c>
      <c r="BY84" s="55">
        <v>0.74</v>
      </c>
      <c r="BZ84" s="55">
        <v>1.32</v>
      </c>
      <c r="CA84" s="55">
        <v>0.22</v>
      </c>
      <c r="CB84" s="55">
        <v>0.12</v>
      </c>
      <c r="CC84" s="100">
        <v>4.3999999999999997E-2</v>
      </c>
      <c r="CD84" s="55">
        <v>99</v>
      </c>
      <c r="CE84" s="55">
        <v>98</v>
      </c>
      <c r="CF84" s="55">
        <v>78</v>
      </c>
      <c r="CG84" s="55">
        <v>21</v>
      </c>
      <c r="CH84" s="55"/>
      <c r="CI84" s="54">
        <v>4148</v>
      </c>
      <c r="CJ84" s="55"/>
      <c r="CK84" s="55">
        <v>33.71</v>
      </c>
      <c r="CL84" s="55"/>
      <c r="CM84" s="55">
        <v>4.18</v>
      </c>
      <c r="CN84" s="55"/>
      <c r="CO84" s="55"/>
      <c r="CP84" s="55"/>
      <c r="CQ84" s="55">
        <v>0.2</v>
      </c>
      <c r="CR84" s="54">
        <v>4015</v>
      </c>
      <c r="CS84" s="55">
        <v>35.89</v>
      </c>
      <c r="CT84" s="55">
        <v>4.05</v>
      </c>
      <c r="CU84" s="55">
        <v>0.21</v>
      </c>
      <c r="CV84" s="55">
        <v>0.33</v>
      </c>
      <c r="CW84" s="73">
        <f t="shared" si="24"/>
        <v>308.57866242015336</v>
      </c>
      <c r="CX84" s="74">
        <f>AP84/(AB84-AI84)</f>
        <v>308.57866242015336</v>
      </c>
      <c r="CY84" s="71">
        <v>500</v>
      </c>
      <c r="CZ84" s="67">
        <f>IF(AND(DATE(YEAR(T84),MONTH(T84),DAY(T84))&gt;=(S84-3),DATE(YEAR(T84),MONTH(T84),DAY(T84))&lt;=(S84+3)),T84,V84)</f>
        <v>45719.385416666664</v>
      </c>
      <c r="DA84" s="74">
        <f>CZ84-U84</f>
        <v>0</v>
      </c>
      <c r="DB84" s="53">
        <f>(((AR84-AQ84)*24)+DD84+AB84+((AV84-AU84)*24))/24</f>
        <v>3.1319444444452529</v>
      </c>
      <c r="DC84" s="53">
        <f>(AT84-AS84)*24</f>
        <v>0</v>
      </c>
      <c r="DD84" s="53">
        <f>(W84-AR84)*24</f>
        <v>20.749999999883585</v>
      </c>
      <c r="DE84" s="53">
        <f>AA84</f>
        <v>20.416666666686069</v>
      </c>
      <c r="DF84" s="53">
        <f t="shared" si="20"/>
        <v>20.749999999883585</v>
      </c>
      <c r="DG84" s="53">
        <f>AB84</f>
        <v>53.416666666686069</v>
      </c>
      <c r="DH84" s="53">
        <f t="shared" si="30"/>
        <v>0</v>
      </c>
    </row>
    <row r="85" spans="1:112" s="63" customFormat="1" x14ac:dyDescent="0.2">
      <c r="A85" s="65">
        <v>4533</v>
      </c>
      <c r="B85" s="72">
        <f t="shared" si="18"/>
        <v>45717</v>
      </c>
      <c r="C85" s="60" t="str">
        <f t="shared" si="19"/>
        <v>PRT 2025 3 #4533</v>
      </c>
      <c r="D85" s="60" t="str">
        <f t="shared" si="28"/>
        <v>PRATU SPE #4</v>
      </c>
      <c r="E85" s="61">
        <v>4533</v>
      </c>
      <c r="F85" s="62" t="s">
        <v>326</v>
      </c>
      <c r="G85" s="62" t="str">
        <f>INDEX([1]List!$D$2:$D$55,MATCH(F85,[1]List!$B$2:$B$55,0))</f>
        <v>CIF</v>
      </c>
      <c r="H85" s="62" t="s">
        <v>407</v>
      </c>
      <c r="I85" s="62" t="s">
        <v>396</v>
      </c>
      <c r="J85" s="61">
        <f>IF(F85="","",IF(F85="TIE LRC",COUNTIF($F$2:$F85,"TIE")+COUNTIF($F$2:$F85,"TME")+COUNTIF($F$2:$F85,"TIE LRC")+COUNTIF($F$2:$F85,"TIE MRC"),IF(F85="TIE MRC",COUNTIF($F$2:$F85,"TIE")+COUNTIF($F$2:$F85,"TME")+COUNTIF($F$2:$F85,"TIE LRC")+COUNTIF($F$2:$F85,"TIE MRC"),IF(F85="PLNBB LRC",COUNTIF($F$2:$F85,"PLNBB")+COUNTIF($F$2:$F85,"PLNBB LRC")+COUNTIF($F$2:$F85,"PLNBB MRC"),IF(F85="PLNBB MRC",COUNTIF($F$2:$F85,"PLNBB")+COUNTIF($F$2:$F85,"PLNBB LRC")+COUNTIF($F$2:$F85,"PLNBB MRC"),IF(F85="HE MRC",COUNTIF($F$2:$F85,"HE")+COUNTIF($F$2:$F85,"HE LRC")+COUNTIF($F$2:$F85,"HE MRC"),IF(F85="HE LRC",COUNTIF($F$2:$F85,"HE")+COUNTIF($F$2:$F85,"HE LRC")+COUNTIF($F$2:$F85,"HE MRC"),COUNTIF($F$2:$F85,F85))))))))</f>
        <v>4</v>
      </c>
      <c r="K85" s="63" t="s">
        <v>498</v>
      </c>
      <c r="L85" s="63" t="s">
        <v>499</v>
      </c>
      <c r="N85" s="64" t="s">
        <v>318</v>
      </c>
      <c r="O85" s="69" t="s">
        <v>473</v>
      </c>
      <c r="P85" s="65"/>
      <c r="Q85" s="69">
        <v>45710</v>
      </c>
      <c r="R85" s="66"/>
      <c r="S85" s="69">
        <v>45716</v>
      </c>
      <c r="T85" s="67">
        <v>45720.291666666664</v>
      </c>
      <c r="U85" s="67">
        <v>45720.385416666664</v>
      </c>
      <c r="V85" s="67">
        <v>45720.385416666664</v>
      </c>
      <c r="W85" s="67">
        <v>45721.711805555555</v>
      </c>
      <c r="X85" s="67">
        <v>45722.5</v>
      </c>
      <c r="Y85" s="67">
        <v>45722.53125</v>
      </c>
      <c r="Z85" s="67">
        <v>45722.565972222219</v>
      </c>
      <c r="AA85" s="53">
        <f t="shared" si="3"/>
        <v>2.25</v>
      </c>
      <c r="AB85" s="53">
        <f t="shared" si="22"/>
        <v>19.666666666686069</v>
      </c>
      <c r="AC85" s="53">
        <f t="shared" si="23"/>
        <v>0.75</v>
      </c>
      <c r="AD85" s="53">
        <v>0</v>
      </c>
      <c r="AE85" s="53">
        <v>3.92</v>
      </c>
      <c r="AF85" s="53">
        <v>0</v>
      </c>
      <c r="AG85" s="53">
        <v>2.92</v>
      </c>
      <c r="AH85" s="53">
        <v>0</v>
      </c>
      <c r="AI85" s="53">
        <f t="shared" si="26"/>
        <v>6.84</v>
      </c>
      <c r="AJ85" s="77">
        <f t="shared" si="27"/>
        <v>6.84</v>
      </c>
      <c r="AK85" s="77"/>
      <c r="AL85" s="77"/>
      <c r="AM85" s="77"/>
      <c r="AN85" s="77"/>
      <c r="AO85" s="68">
        <v>8505.7450000000008</v>
      </c>
      <c r="AP85" s="68">
        <v>8499.2919999999995</v>
      </c>
      <c r="AQ85" s="67">
        <f t="shared" si="21"/>
        <v>45720.385416666664</v>
      </c>
      <c r="AR85" s="67">
        <v>45720.395833333336</v>
      </c>
      <c r="AS85" s="67">
        <f t="shared" si="25"/>
        <v>45722.5</v>
      </c>
      <c r="AT85" s="67">
        <v>45722.552083333336</v>
      </c>
      <c r="AU85" s="67">
        <f t="shared" si="29"/>
        <v>45722.552083333336</v>
      </c>
      <c r="AV85" s="67">
        <v>45722.5625</v>
      </c>
      <c r="AW85" s="54">
        <v>4140</v>
      </c>
      <c r="AX85" s="54">
        <v>6366</v>
      </c>
      <c r="AY85" s="55">
        <v>34.97</v>
      </c>
      <c r="AZ85" s="55">
        <v>18.88</v>
      </c>
      <c r="BA85" s="55">
        <v>4.9800000000000004</v>
      </c>
      <c r="BB85" s="55">
        <v>6.21</v>
      </c>
      <c r="BC85" s="55">
        <v>7.6553254437869818</v>
      </c>
      <c r="BD85" s="55">
        <v>41.16</v>
      </c>
      <c r="BE85" s="55">
        <v>33.75</v>
      </c>
      <c r="BF85" s="55">
        <v>0.28999999999999998</v>
      </c>
      <c r="BG85" s="55">
        <v>0.48</v>
      </c>
      <c r="BH85" s="55">
        <v>0.4437869822485207</v>
      </c>
      <c r="BI85" s="55">
        <v>53.54</v>
      </c>
      <c r="BJ85" s="55">
        <v>3.9</v>
      </c>
      <c r="BK85" s="55">
        <v>0.89</v>
      </c>
      <c r="BL85" s="55">
        <v>1.19</v>
      </c>
      <c r="BM85" s="55">
        <v>16.22</v>
      </c>
      <c r="BN85" s="56">
        <v>61</v>
      </c>
      <c r="BO85" s="55" t="s">
        <v>97</v>
      </c>
      <c r="BP85" s="55" t="s">
        <v>100</v>
      </c>
      <c r="BQ85" s="56">
        <v>1160</v>
      </c>
      <c r="BR85" s="55">
        <v>41.12</v>
      </c>
      <c r="BS85" s="55">
        <v>20.420000000000002</v>
      </c>
      <c r="BT85" s="55">
        <v>23.22</v>
      </c>
      <c r="BU85" s="55">
        <v>6.72</v>
      </c>
      <c r="BV85" s="55">
        <v>1.4</v>
      </c>
      <c r="BW85" s="55">
        <v>0.42</v>
      </c>
      <c r="BX85" s="55">
        <v>0.66</v>
      </c>
      <c r="BY85" s="55">
        <v>0.68</v>
      </c>
      <c r="BZ85" s="55">
        <v>4.88</v>
      </c>
      <c r="CA85" s="55">
        <v>0.4</v>
      </c>
      <c r="CB85" s="55">
        <v>0.08</v>
      </c>
      <c r="CC85" s="100">
        <v>4.3999999999999997E-2</v>
      </c>
      <c r="CD85" s="55">
        <v>99</v>
      </c>
      <c r="CE85" s="55">
        <v>98</v>
      </c>
      <c r="CF85" s="55">
        <v>78</v>
      </c>
      <c r="CG85" s="55">
        <v>21</v>
      </c>
      <c r="CH85" s="55"/>
      <c r="CI85" s="54">
        <v>4233</v>
      </c>
      <c r="CJ85" s="55"/>
      <c r="CK85" s="55">
        <v>34.51</v>
      </c>
      <c r="CL85" s="55"/>
      <c r="CM85" s="55">
        <v>4.9000000000000004</v>
      </c>
      <c r="CN85" s="55"/>
      <c r="CO85" s="55"/>
      <c r="CP85" s="55"/>
      <c r="CQ85" s="55">
        <v>0.27</v>
      </c>
      <c r="CR85" s="54">
        <v>4238</v>
      </c>
      <c r="CS85" s="55">
        <v>34.31</v>
      </c>
      <c r="CT85" s="55">
        <v>5.19</v>
      </c>
      <c r="CU85" s="55">
        <v>0.32</v>
      </c>
      <c r="CV85" s="55">
        <v>0.35</v>
      </c>
      <c r="CW85" s="73">
        <f t="shared" si="24"/>
        <v>662.62671517571277</v>
      </c>
      <c r="CX85" s="74">
        <f>AP85/(AB85-AI85)</f>
        <v>662.62671517571277</v>
      </c>
      <c r="CY85" s="71">
        <v>500</v>
      </c>
      <c r="CZ85" s="67">
        <f>IF(AND(DATE(YEAR(T85),MONTH(T85),DAY(T85))&gt;=(S85-3),DATE(YEAR(T85),MONTH(T85),DAY(T85))&lt;=(S85+3)),T85,V85)</f>
        <v>45720.385416666664</v>
      </c>
      <c r="DA85" s="74">
        <f>CZ85-U85</f>
        <v>0</v>
      </c>
      <c r="DB85" s="53">
        <f>(((AR85-AQ85)*24)+DD85+AB85+((AV85-AU85)*24))/24</f>
        <v>2.15625</v>
      </c>
      <c r="DC85" s="53">
        <f>(AT85-AS85)*24</f>
        <v>1.2500000000582077</v>
      </c>
      <c r="DD85" s="53">
        <f>(W85-AR85)*24</f>
        <v>31.583333333255723</v>
      </c>
      <c r="DE85" s="53">
        <f>AA85</f>
        <v>2.25</v>
      </c>
      <c r="DF85" s="53">
        <f t="shared" si="20"/>
        <v>31.583333333255723</v>
      </c>
      <c r="DG85" s="53">
        <f>AB85</f>
        <v>19.666666666686069</v>
      </c>
      <c r="DH85" s="53">
        <f t="shared" si="30"/>
        <v>1.2500000000582077</v>
      </c>
    </row>
    <row r="86" spans="1:112" s="63" customFormat="1" x14ac:dyDescent="0.2">
      <c r="A86" s="65">
        <v>4534</v>
      </c>
      <c r="B86" s="72">
        <f t="shared" si="18"/>
        <v>45717</v>
      </c>
      <c r="C86" s="60" t="str">
        <f t="shared" si="19"/>
        <v>PRT 2025 3 #4534</v>
      </c>
      <c r="D86" s="60" t="str">
        <f t="shared" si="28"/>
        <v>PRATU PLNBB NIAGA #1</v>
      </c>
      <c r="E86" s="61">
        <v>4534</v>
      </c>
      <c r="F86" s="62" t="s">
        <v>314</v>
      </c>
      <c r="G86" s="62" t="str">
        <f>INDEX([1]List!$D$2:$D$55,MATCH(F86,[1]List!$B$2:$B$55,0))</f>
        <v>CIF</v>
      </c>
      <c r="H86" s="62" t="s">
        <v>329</v>
      </c>
      <c r="I86" s="62" t="s">
        <v>330</v>
      </c>
      <c r="J86" s="61">
        <f>IF(F86="","",IF(F86="TIE LRC",COUNTIF($F$2:$F86,"TIE")+COUNTIF($F$2:$F86,"TME")+COUNTIF($F$2:$F86,"TIE LRC")+COUNTIF($F$2:$F86,"TIE MRC"),IF(F86="TIE MRC",COUNTIF($F$2:$F86,"TIE")+COUNTIF($F$2:$F86,"TME")+COUNTIF($F$2:$F86,"TIE LRC")+COUNTIF($F$2:$F86,"TIE MRC"),IF(F86="PLNBB LRC",COUNTIF($F$2:$F86,"PLNBB")+COUNTIF($F$2:$F86,"PLNBB LRC")+COUNTIF($F$2:$F86,"PLNBB MRC"),IF(F86="PLNBB MRC",COUNTIF($F$2:$F86,"PLNBB")+COUNTIF($F$2:$F86,"PLNBB LRC")+COUNTIF($F$2:$F86,"PLNBB MRC"),IF(F86="HE MRC",COUNTIF($F$2:$F86,"HE")+COUNTIF($F$2:$F86,"HE LRC")+COUNTIF($F$2:$F86,"HE MRC"),IF(F86="HE LRC",COUNTIF($F$2:$F86,"HE")+COUNTIF($F$2:$F86,"HE LRC")+COUNTIF($F$2:$F86,"HE MRC"),COUNTIF($F$2:$F86,F86))))))))</f>
        <v>1</v>
      </c>
      <c r="K86" s="63" t="s">
        <v>500</v>
      </c>
      <c r="L86" s="63" t="s">
        <v>501</v>
      </c>
      <c r="N86" s="64" t="s">
        <v>318</v>
      </c>
      <c r="O86" s="69" t="s">
        <v>317</v>
      </c>
      <c r="P86" s="65"/>
      <c r="Q86" s="69">
        <v>45713</v>
      </c>
      <c r="R86" s="66"/>
      <c r="S86" s="69">
        <v>45703</v>
      </c>
      <c r="T86" s="67">
        <v>45722.75</v>
      </c>
      <c r="U86" s="67">
        <v>45722.965277777781</v>
      </c>
      <c r="V86" s="67">
        <v>45722.965277777781</v>
      </c>
      <c r="W86" s="67">
        <v>45723.194444444445</v>
      </c>
      <c r="X86" s="67">
        <v>45724.100694444445</v>
      </c>
      <c r="Y86" s="67">
        <v>45724.142361111109</v>
      </c>
      <c r="Z86" s="67">
        <v>45724.177083333336</v>
      </c>
      <c r="AA86" s="53">
        <f t="shared" si="3"/>
        <v>5.1666666667442769</v>
      </c>
      <c r="AB86" s="53">
        <f t="shared" si="22"/>
        <v>22.749999999941792</v>
      </c>
      <c r="AC86" s="53">
        <f t="shared" si="23"/>
        <v>0.99999999994179234</v>
      </c>
      <c r="AD86" s="53">
        <v>0</v>
      </c>
      <c r="AE86" s="53">
        <v>4</v>
      </c>
      <c r="AF86" s="53">
        <v>0</v>
      </c>
      <c r="AG86" s="53">
        <v>1.5</v>
      </c>
      <c r="AH86" s="53">
        <v>0</v>
      </c>
      <c r="AI86" s="53">
        <f t="shared" si="26"/>
        <v>5.5</v>
      </c>
      <c r="AJ86" s="77">
        <f t="shared" si="27"/>
        <v>5.5</v>
      </c>
      <c r="AK86" s="77"/>
      <c r="AL86" s="77"/>
      <c r="AM86" s="77"/>
      <c r="AN86" s="77"/>
      <c r="AO86" s="68">
        <v>8505.1939999999995</v>
      </c>
      <c r="AP86" s="68">
        <v>8503.7690000000002</v>
      </c>
      <c r="AQ86" s="67">
        <f t="shared" si="21"/>
        <v>45722.965277777781</v>
      </c>
      <c r="AR86" s="67">
        <v>45722.975694444445</v>
      </c>
      <c r="AS86" s="67">
        <f t="shared" si="25"/>
        <v>45724.100694444445</v>
      </c>
      <c r="AT86" s="67">
        <v>45724.163194444445</v>
      </c>
      <c r="AU86" s="67">
        <f t="shared" si="29"/>
        <v>45724.163194444445</v>
      </c>
      <c r="AV86" s="67">
        <v>45724.173611111109</v>
      </c>
      <c r="AW86" s="54">
        <v>3787</v>
      </c>
      <c r="AX86" s="54">
        <v>6260</v>
      </c>
      <c r="AY86" s="55">
        <v>39.5</v>
      </c>
      <c r="AZ86" s="55">
        <v>15.97</v>
      </c>
      <c r="BA86" s="55">
        <v>4.3099999999999996</v>
      </c>
      <c r="BB86" s="55">
        <v>5.99</v>
      </c>
      <c r="BC86" s="55">
        <v>7.1284065214804233</v>
      </c>
      <c r="BD86" s="55">
        <v>43.68</v>
      </c>
      <c r="BE86" s="55">
        <v>34.36</v>
      </c>
      <c r="BF86" s="55">
        <v>0.12</v>
      </c>
      <c r="BG86" s="55">
        <v>0.22</v>
      </c>
      <c r="BH86" s="55">
        <v>0.20230869927406878</v>
      </c>
      <c r="BI86" s="55">
        <v>54.95</v>
      </c>
      <c r="BJ86" s="55">
        <v>4.3600000000000003</v>
      </c>
      <c r="BK86" s="55">
        <v>0.72</v>
      </c>
      <c r="BL86" s="55">
        <v>0.92</v>
      </c>
      <c r="BM86" s="55">
        <v>17.84</v>
      </c>
      <c r="BN86" s="56">
        <v>62</v>
      </c>
      <c r="BO86" s="55" t="s">
        <v>97</v>
      </c>
      <c r="BP86" s="55" t="s">
        <v>100</v>
      </c>
      <c r="BQ86" s="56">
        <v>1150</v>
      </c>
      <c r="BR86" s="55">
        <v>36.950000000000003</v>
      </c>
      <c r="BS86" s="55">
        <v>14.47</v>
      </c>
      <c r="BT86" s="55">
        <v>22.59</v>
      </c>
      <c r="BU86" s="55">
        <v>11.04</v>
      </c>
      <c r="BV86" s="55">
        <v>10.7</v>
      </c>
      <c r="BW86" s="55">
        <v>0.5</v>
      </c>
      <c r="BX86" s="55">
        <v>0.61</v>
      </c>
      <c r="BY86" s="55">
        <v>0.96</v>
      </c>
      <c r="BZ86" s="55">
        <v>1.9</v>
      </c>
      <c r="CA86" s="55">
        <v>0.24</v>
      </c>
      <c r="CB86" s="55">
        <v>0.04</v>
      </c>
      <c r="CC86" s="100">
        <v>3.9E-2</v>
      </c>
      <c r="CD86" s="55">
        <v>99</v>
      </c>
      <c r="CE86" s="55">
        <v>98</v>
      </c>
      <c r="CF86" s="55">
        <v>77</v>
      </c>
      <c r="CG86" s="55">
        <v>20</v>
      </c>
      <c r="CH86" s="55"/>
      <c r="CI86" s="54">
        <v>3806</v>
      </c>
      <c r="CJ86" s="55"/>
      <c r="CK86" s="55">
        <v>38.9</v>
      </c>
      <c r="CL86" s="55"/>
      <c r="CM86" s="55">
        <v>3</v>
      </c>
      <c r="CN86" s="55"/>
      <c r="CO86" s="55"/>
      <c r="CP86" s="55"/>
      <c r="CQ86" s="55">
        <v>0.1</v>
      </c>
      <c r="CR86" s="54">
        <v>3813</v>
      </c>
      <c r="CS86" s="55">
        <v>37.61</v>
      </c>
      <c r="CT86" s="55">
        <v>3.57</v>
      </c>
      <c r="CU86" s="55">
        <v>0.15</v>
      </c>
      <c r="CV86" s="55">
        <v>0.19</v>
      </c>
      <c r="CW86" s="73">
        <f t="shared" si="24"/>
        <v>492.97211594369247</v>
      </c>
      <c r="CX86" s="74">
        <f>AP86/(AB86-AI86)</f>
        <v>492.97211594369247</v>
      </c>
      <c r="CY86" s="71">
        <v>500</v>
      </c>
      <c r="CZ86" s="67">
        <f>IF(AND(DATE(YEAR(T86),MONTH(T86),DAY(T86))&gt;=(S86-3),DATE(YEAR(T86),MONTH(T86),DAY(T86))&lt;=(S86+3)),T86,V86)</f>
        <v>45722.965277777781</v>
      </c>
      <c r="DA86" s="74">
        <f>CZ86-U86</f>
        <v>0</v>
      </c>
      <c r="DB86" s="53">
        <f>(((AR86-AQ86)*24)+DD86+AB86+((AV86-AU86)*24))/24</f>
        <v>1.187499999992724</v>
      </c>
      <c r="DC86" s="53">
        <f>(AT86-AS86)*24</f>
        <v>1.5</v>
      </c>
      <c r="DD86" s="53">
        <f>(W86-AR86)*24</f>
        <v>5.25</v>
      </c>
      <c r="DE86" s="53">
        <f>AA86</f>
        <v>5.1666666667442769</v>
      </c>
      <c r="DF86" s="53">
        <f t="shared" si="20"/>
        <v>5.25</v>
      </c>
      <c r="DG86" s="53">
        <f>AB86</f>
        <v>22.749999999941792</v>
      </c>
      <c r="DH86" s="53">
        <f t="shared" si="30"/>
        <v>1.5</v>
      </c>
    </row>
    <row r="87" spans="1:112" s="63" customFormat="1" x14ac:dyDescent="0.2">
      <c r="A87" s="65">
        <v>4535</v>
      </c>
      <c r="B87" s="72">
        <f t="shared" si="18"/>
        <v>45717</v>
      </c>
      <c r="C87" s="60" t="str">
        <f t="shared" si="19"/>
        <v>PRT 2025 3 #4535</v>
      </c>
      <c r="D87" s="60" t="str">
        <f t="shared" si="28"/>
        <v>PRATU GEL LRC #13</v>
      </c>
      <c r="E87" s="61">
        <v>4535</v>
      </c>
      <c r="F87" s="62" t="s">
        <v>300</v>
      </c>
      <c r="G87" s="62" t="str">
        <f>INDEX([1]List!$D$2:$D$55,MATCH(F87,[1]List!$B$2:$B$55,0))</f>
        <v>CIF</v>
      </c>
      <c r="H87" s="62" t="s">
        <v>392</v>
      </c>
      <c r="I87" s="62" t="s">
        <v>262</v>
      </c>
      <c r="J87" s="61">
        <f>IF(F87="","",IF(F87="TIE LRC",COUNTIF($F$2:$F87,"TIE")+COUNTIF($F$2:$F87,"TME")+COUNTIF($F$2:$F87,"TIE LRC")+COUNTIF($F$2:$F87,"TIE MRC"),IF(F87="TIE MRC",COUNTIF($F$2:$F87,"TIE")+COUNTIF($F$2:$F87,"TME")+COUNTIF($F$2:$F87,"TIE LRC")+COUNTIF($F$2:$F87,"TIE MRC"),IF(F87="PLNBB LRC",COUNTIF($F$2:$F87,"PLNBB")+COUNTIF($F$2:$F87,"PLNBB LRC")+COUNTIF($F$2:$F87,"PLNBB MRC"),IF(F87="PLNBB MRC",COUNTIF($F$2:$F87,"PLNBB")+COUNTIF($F$2:$F87,"PLNBB LRC")+COUNTIF($F$2:$F87,"PLNBB MRC"),IF(F87="HE MRC",COUNTIF($F$2:$F87,"HE")+COUNTIF($F$2:$F87,"HE LRC")+COUNTIF($F$2:$F87,"HE MRC"),IF(F87="HE LRC",COUNTIF($F$2:$F87,"HE")+COUNTIF($F$2:$F87,"HE LRC")+COUNTIF($F$2:$F87,"HE MRC"),COUNTIF($F$2:$F87,F87))))))))</f>
        <v>13</v>
      </c>
      <c r="K87" s="63" t="s">
        <v>343</v>
      </c>
      <c r="L87" s="63" t="s">
        <v>344</v>
      </c>
      <c r="N87" s="64" t="s">
        <v>320</v>
      </c>
      <c r="O87" s="69" t="s">
        <v>104</v>
      </c>
      <c r="P87" s="65"/>
      <c r="Q87" s="69">
        <v>45714</v>
      </c>
      <c r="R87" s="66"/>
      <c r="S87" s="69">
        <v>45729</v>
      </c>
      <c r="T87" s="67">
        <v>45721.246527777781</v>
      </c>
      <c r="U87" s="67">
        <v>45722.552083333336</v>
      </c>
      <c r="V87" s="67">
        <v>45722.552083333336</v>
      </c>
      <c r="W87" s="67">
        <v>45722.572916666664</v>
      </c>
      <c r="X87" s="67">
        <v>45724.645833333336</v>
      </c>
      <c r="Y87" s="67">
        <v>45724.708333333336</v>
      </c>
      <c r="Z87" s="67">
        <v>45724.743055555555</v>
      </c>
      <c r="AA87" s="53">
        <f t="shared" ref="AA87:AA302" si="31">(V87-T87)*24</f>
        <v>31.333333333313931</v>
      </c>
      <c r="AB87" s="53">
        <f t="shared" si="22"/>
        <v>51.250000000116415</v>
      </c>
      <c r="AC87" s="53">
        <f t="shared" si="23"/>
        <v>1.5</v>
      </c>
      <c r="AD87" s="53">
        <v>0.17</v>
      </c>
      <c r="AE87" s="53">
        <v>17.079999999999998</v>
      </c>
      <c r="AF87" s="53">
        <v>0</v>
      </c>
      <c r="AG87" s="53">
        <v>2.58</v>
      </c>
      <c r="AH87" s="53">
        <v>0</v>
      </c>
      <c r="AI87" s="53">
        <f t="shared" si="26"/>
        <v>19.659999999999997</v>
      </c>
      <c r="AJ87" s="77">
        <f t="shared" si="27"/>
        <v>19.829999999999998</v>
      </c>
      <c r="AK87" s="77"/>
      <c r="AL87" s="77"/>
      <c r="AM87" s="77"/>
      <c r="AN87" s="77"/>
      <c r="AO87" s="68">
        <v>10014.468999999999</v>
      </c>
      <c r="AP87" s="68">
        <v>10013.204</v>
      </c>
      <c r="AQ87" s="67">
        <f t="shared" si="21"/>
        <v>45722.552083333336</v>
      </c>
      <c r="AR87" s="67">
        <v>45722.565972222219</v>
      </c>
      <c r="AS87" s="67">
        <f t="shared" si="25"/>
        <v>45724.645833333336</v>
      </c>
      <c r="AT87" s="67">
        <v>45724.729166666664</v>
      </c>
      <c r="AU87" s="67">
        <f t="shared" si="29"/>
        <v>45724.729166666664</v>
      </c>
      <c r="AV87" s="67">
        <v>45724.739583333336</v>
      </c>
      <c r="AW87" s="54">
        <v>4076</v>
      </c>
      <c r="AX87" s="54">
        <v>6261</v>
      </c>
      <c r="AY87" s="55">
        <v>34.909999999999997</v>
      </c>
      <c r="AZ87" s="55">
        <v>20.29</v>
      </c>
      <c r="BA87" s="55">
        <v>4.82</v>
      </c>
      <c r="BB87" s="55">
        <v>5.9</v>
      </c>
      <c r="BC87" s="55">
        <v>7.4018316396938895</v>
      </c>
      <c r="BD87" s="55">
        <v>42.82</v>
      </c>
      <c r="BE87" s="55">
        <v>30.99</v>
      </c>
      <c r="BF87" s="55">
        <v>0.19</v>
      </c>
      <c r="BG87" s="55">
        <v>0.31</v>
      </c>
      <c r="BH87" s="55">
        <v>0.28854597917450758</v>
      </c>
      <c r="BI87" s="55">
        <v>51.93</v>
      </c>
      <c r="BJ87" s="55">
        <v>3.76</v>
      </c>
      <c r="BK87" s="55">
        <v>0.76</v>
      </c>
      <c r="BL87" s="55">
        <v>1.03</v>
      </c>
      <c r="BM87" s="55">
        <v>17.13</v>
      </c>
      <c r="BN87" s="56">
        <v>60</v>
      </c>
      <c r="BO87" s="55" t="s">
        <v>97</v>
      </c>
      <c r="BP87" s="55" t="s">
        <v>100</v>
      </c>
      <c r="BQ87" s="56">
        <v>1230</v>
      </c>
      <c r="BR87" s="55">
        <v>40.18</v>
      </c>
      <c r="BS87" s="55">
        <v>20.04</v>
      </c>
      <c r="BT87" s="55">
        <v>25.24</v>
      </c>
      <c r="BU87" s="55">
        <v>5.62</v>
      </c>
      <c r="BV87" s="55">
        <v>2.27</v>
      </c>
      <c r="BW87" s="55">
        <v>0.57999999999999996</v>
      </c>
      <c r="BX87" s="55">
        <v>0.38</v>
      </c>
      <c r="BY87" s="55">
        <v>0.84</v>
      </c>
      <c r="BZ87" s="55">
        <v>3.83</v>
      </c>
      <c r="CA87" s="55">
        <v>0.98</v>
      </c>
      <c r="CB87" s="55">
        <v>0.06</v>
      </c>
      <c r="CC87" s="100">
        <v>0.05</v>
      </c>
      <c r="CD87" s="55">
        <v>99</v>
      </c>
      <c r="CE87" s="55">
        <v>98</v>
      </c>
      <c r="CF87" s="55">
        <v>78</v>
      </c>
      <c r="CG87" s="55">
        <v>21</v>
      </c>
      <c r="CH87" s="55"/>
      <c r="CI87" s="54">
        <v>4134</v>
      </c>
      <c r="CJ87" s="55"/>
      <c r="CK87" s="55">
        <v>33.299999999999997</v>
      </c>
      <c r="CL87" s="55"/>
      <c r="CM87" s="55">
        <v>4.0199999999999996</v>
      </c>
      <c r="CN87" s="55"/>
      <c r="CO87" s="55"/>
      <c r="CP87" s="55"/>
      <c r="CQ87" s="55">
        <v>0.11</v>
      </c>
      <c r="CR87" s="54">
        <v>4182</v>
      </c>
      <c r="CS87" s="55">
        <v>34.1</v>
      </c>
      <c r="CT87" s="55">
        <v>4.9000000000000004</v>
      </c>
      <c r="CU87" s="55">
        <v>0.24</v>
      </c>
      <c r="CV87" s="55">
        <v>0.45</v>
      </c>
      <c r="CW87" s="73">
        <f t="shared" si="24"/>
        <v>316.97385248379544</v>
      </c>
      <c r="CX87" s="74">
        <f>AP87/(AB87-AI87)</f>
        <v>316.97385248379544</v>
      </c>
      <c r="CY87" s="71">
        <v>500</v>
      </c>
      <c r="CZ87" s="67">
        <f>IF(AND(DATE(YEAR(T87),MONTH(T87),DAY(T87))&gt;=(S87-3),DATE(YEAR(T87),MONTH(T87),DAY(T87))&lt;=(S87+3)),T87,V87)</f>
        <v>45722.552083333336</v>
      </c>
      <c r="DA87" s="74">
        <f>CZ87-U87</f>
        <v>0</v>
      </c>
      <c r="DB87" s="53">
        <f>(((AR87-AQ87)*24)+DD87+AB87+((AV87-AU87)*24))/24</f>
        <v>2.1666666666715173</v>
      </c>
      <c r="DC87" s="53">
        <f>(AT87-AS87)*24</f>
        <v>1.9999999998835847</v>
      </c>
      <c r="DD87" s="53">
        <f>(W87-AR87)*24</f>
        <v>0.16666666668606922</v>
      </c>
      <c r="DE87" s="53">
        <f>AA87</f>
        <v>31.333333333313931</v>
      </c>
      <c r="DF87" s="53">
        <f t="shared" si="20"/>
        <v>0.16666666668606922</v>
      </c>
      <c r="DG87" s="53">
        <f>AB87</f>
        <v>51.250000000116415</v>
      </c>
      <c r="DH87" s="53">
        <f t="shared" si="30"/>
        <v>1.9999999998835847</v>
      </c>
    </row>
    <row r="88" spans="1:112" s="63" customFormat="1" x14ac:dyDescent="0.2">
      <c r="A88" s="65">
        <v>4536</v>
      </c>
      <c r="B88" s="72">
        <f t="shared" si="18"/>
        <v>45717</v>
      </c>
      <c r="C88" s="60" t="str">
        <f t="shared" si="19"/>
        <v>PRT 2025 3 #4536</v>
      </c>
      <c r="D88" s="60" t="str">
        <f t="shared" si="28"/>
        <v>PRATU BGG #25</v>
      </c>
      <c r="E88" s="61">
        <v>4536</v>
      </c>
      <c r="F88" s="62" t="s">
        <v>240</v>
      </c>
      <c r="G88" s="62" t="str">
        <f>INDEX([1]List!$D$2:$D$55,MATCH(F88,[1]List!$B$2:$B$55,0))</f>
        <v>CIF</v>
      </c>
      <c r="H88" s="62" t="s">
        <v>440</v>
      </c>
      <c r="I88" s="62" t="s">
        <v>163</v>
      </c>
      <c r="J88" s="61">
        <f>IF(F88="","",IF(F88="TIE LRC",COUNTIF($F$2:$F88,"TIE")+COUNTIF($F$2:$F88,"TME")+COUNTIF($F$2:$F88,"TIE LRC")+COUNTIF($F$2:$F88,"TIE MRC"),IF(F88="TIE MRC",COUNTIF($F$2:$F88,"TIE")+COUNTIF($F$2:$F88,"TME")+COUNTIF($F$2:$F88,"TIE LRC")+COUNTIF($F$2:$F88,"TIE MRC"),IF(F88="PLNBB LRC",COUNTIF($F$2:$F88,"PLNBB")+COUNTIF($F$2:$F88,"PLNBB LRC")+COUNTIF($F$2:$F88,"PLNBB MRC"),IF(F88="PLNBB MRC",COUNTIF($F$2:$F88,"PLNBB")+COUNTIF($F$2:$F88,"PLNBB LRC")+COUNTIF($F$2:$F88,"PLNBB MRC"),IF(F88="HE MRC",COUNTIF($F$2:$F88,"HE")+COUNTIF($F$2:$F88,"HE LRC")+COUNTIF($F$2:$F88,"HE MRC"),IF(F88="HE LRC",COUNTIF($F$2:$F88,"HE")+COUNTIF($F$2:$F88,"HE LRC")+COUNTIF($F$2:$F88,"HE MRC"),COUNTIF($F$2:$F88,F88))))))))</f>
        <v>25</v>
      </c>
      <c r="K88" s="63" t="s">
        <v>502</v>
      </c>
      <c r="L88" s="63" t="s">
        <v>503</v>
      </c>
      <c r="N88" s="64" t="s">
        <v>318</v>
      </c>
      <c r="O88" s="69" t="s">
        <v>473</v>
      </c>
      <c r="P88" s="65"/>
      <c r="Q88" s="69">
        <v>45718</v>
      </c>
      <c r="R88" s="66"/>
      <c r="S88" s="69">
        <v>45768</v>
      </c>
      <c r="T88" s="67">
        <v>45723.069444444445</v>
      </c>
      <c r="U88" s="67">
        <v>45724.21875</v>
      </c>
      <c r="V88" s="67">
        <v>45724.21875</v>
      </c>
      <c r="W88" s="67">
        <v>45724.350694444445</v>
      </c>
      <c r="X88" s="67">
        <v>45725.135416666664</v>
      </c>
      <c r="Y88" s="67">
        <v>45725.173611111109</v>
      </c>
      <c r="Z88" s="67">
        <v>45725.208333333336</v>
      </c>
      <c r="AA88" s="53">
        <f t="shared" si="31"/>
        <v>27.583333333313931</v>
      </c>
      <c r="AB88" s="53">
        <f t="shared" si="22"/>
        <v>19.749999999941792</v>
      </c>
      <c r="AC88" s="53">
        <f t="shared" si="23"/>
        <v>0.91666666668606922</v>
      </c>
      <c r="AD88" s="53">
        <v>0.08</v>
      </c>
      <c r="AE88" s="53">
        <v>3.25</v>
      </c>
      <c r="AF88" s="53">
        <v>0</v>
      </c>
      <c r="AG88" s="53">
        <v>2</v>
      </c>
      <c r="AH88" s="53">
        <v>0</v>
      </c>
      <c r="AI88" s="53">
        <f t="shared" si="26"/>
        <v>5.25</v>
      </c>
      <c r="AJ88" s="77">
        <f t="shared" si="27"/>
        <v>5.33</v>
      </c>
      <c r="AK88" s="77"/>
      <c r="AL88" s="77"/>
      <c r="AM88" s="77"/>
      <c r="AN88" s="77"/>
      <c r="AO88" s="68">
        <v>8699.6010000000006</v>
      </c>
      <c r="AP88" s="68">
        <v>8698.3580000000002</v>
      </c>
      <c r="AQ88" s="67">
        <f t="shared" si="21"/>
        <v>45724.21875</v>
      </c>
      <c r="AR88" s="67">
        <v>45724.229166666664</v>
      </c>
      <c r="AS88" s="67">
        <f t="shared" si="25"/>
        <v>45725.135416666664</v>
      </c>
      <c r="AT88" s="67">
        <v>45725.194444444445</v>
      </c>
      <c r="AU88" s="67">
        <f t="shared" si="29"/>
        <v>45725.194444444445</v>
      </c>
      <c r="AV88" s="67">
        <v>45725.204861111109</v>
      </c>
      <c r="AW88" s="54">
        <v>4538</v>
      </c>
      <c r="AX88" s="54">
        <v>6569</v>
      </c>
      <c r="AY88" s="55">
        <v>30.92</v>
      </c>
      <c r="AZ88" s="55">
        <v>14.97</v>
      </c>
      <c r="BA88" s="55">
        <v>4.4000000000000004</v>
      </c>
      <c r="BB88" s="55">
        <v>5.41</v>
      </c>
      <c r="BC88" s="55">
        <v>6.3624603081265434</v>
      </c>
      <c r="BD88" s="55">
        <v>41.53</v>
      </c>
      <c r="BE88" s="55">
        <v>38.090000000000003</v>
      </c>
      <c r="BF88" s="55">
        <v>0.26</v>
      </c>
      <c r="BG88" s="55">
        <v>0.4</v>
      </c>
      <c r="BH88" s="55">
        <v>0.37633776314242029</v>
      </c>
      <c r="BI88" s="55">
        <v>57.78</v>
      </c>
      <c r="BJ88" s="55">
        <v>4.0599999999999996</v>
      </c>
      <c r="BK88" s="55">
        <v>0.9</v>
      </c>
      <c r="BL88" s="55">
        <v>1.1299999999999999</v>
      </c>
      <c r="BM88" s="55">
        <v>16.559999999999999</v>
      </c>
      <c r="BN88" s="56">
        <v>58</v>
      </c>
      <c r="BO88" s="55" t="s">
        <v>97</v>
      </c>
      <c r="BP88" s="55" t="s">
        <v>100</v>
      </c>
      <c r="BQ88" s="56">
        <v>1210</v>
      </c>
      <c r="BR88" s="55">
        <v>43.95</v>
      </c>
      <c r="BS88" s="55">
        <v>25.48</v>
      </c>
      <c r="BT88" s="55">
        <v>13.43</v>
      </c>
      <c r="BU88" s="55">
        <v>8.2899999999999991</v>
      </c>
      <c r="BV88" s="55">
        <v>2.2200000000000002</v>
      </c>
      <c r="BW88" s="55">
        <v>0.67</v>
      </c>
      <c r="BX88" s="55">
        <v>0.38</v>
      </c>
      <c r="BY88" s="55">
        <v>0.74</v>
      </c>
      <c r="BZ88" s="55">
        <v>4.22</v>
      </c>
      <c r="CA88" s="55">
        <v>0.46</v>
      </c>
      <c r="CB88" s="55">
        <v>0.15</v>
      </c>
      <c r="CC88" s="100">
        <v>3.5999999999999997E-2</v>
      </c>
      <c r="CD88" s="55">
        <v>99</v>
      </c>
      <c r="CE88" s="55">
        <v>98</v>
      </c>
      <c r="CF88" s="55">
        <v>78</v>
      </c>
      <c r="CG88" s="55">
        <v>21</v>
      </c>
      <c r="CH88" s="55"/>
      <c r="CI88" s="54">
        <v>4587</v>
      </c>
      <c r="CJ88" s="55"/>
      <c r="CK88" s="55">
        <v>30.58</v>
      </c>
      <c r="CL88" s="55"/>
      <c r="CM88" s="55">
        <v>4.22</v>
      </c>
      <c r="CN88" s="55"/>
      <c r="CO88" s="55"/>
      <c r="CP88" s="55"/>
      <c r="CQ88" s="55">
        <v>0.21</v>
      </c>
      <c r="CR88" s="54">
        <v>4431</v>
      </c>
      <c r="CS88" s="55">
        <v>32.92</v>
      </c>
      <c r="CT88" s="55">
        <v>4.1500000000000004</v>
      </c>
      <c r="CU88" s="55">
        <v>0.22</v>
      </c>
      <c r="CV88" s="55">
        <v>0.47</v>
      </c>
      <c r="CW88" s="73">
        <f t="shared" si="24"/>
        <v>599.88675862309776</v>
      </c>
      <c r="CX88" s="74">
        <f>AP88/(AB88-AI88)</f>
        <v>599.88675862309776</v>
      </c>
      <c r="CY88" s="71">
        <v>500</v>
      </c>
      <c r="CZ88" s="67">
        <f>IF(AND(DATE(YEAR(T88),MONTH(T88),DAY(T88))&gt;=(S88-3),DATE(YEAR(T88),MONTH(T88),DAY(T88))&lt;=(S88+3)),T88,V88)</f>
        <v>45724.21875</v>
      </c>
      <c r="DA88" s="74">
        <f>CZ88-U88</f>
        <v>0</v>
      </c>
      <c r="DB88" s="53">
        <f>(((AR88-AQ88)*24)+DD88+AB88+((AV88-AU88)*24))/24</f>
        <v>0.96527777777373558</v>
      </c>
      <c r="DC88" s="53">
        <f>(AT88-AS88)*24</f>
        <v>1.4166666667442769</v>
      </c>
      <c r="DD88" s="53">
        <f>(W88-AR88)*24</f>
        <v>2.9166666667442769</v>
      </c>
      <c r="DE88" s="53">
        <f>AA88</f>
        <v>27.583333333313931</v>
      </c>
      <c r="DF88" s="53">
        <f t="shared" si="20"/>
        <v>2.9166666667442769</v>
      </c>
      <c r="DG88" s="53">
        <f>AB88</f>
        <v>19.749999999941792</v>
      </c>
      <c r="DH88" s="53">
        <f t="shared" si="30"/>
        <v>1.4166666667442769</v>
      </c>
    </row>
    <row r="89" spans="1:112" s="63" customFormat="1" x14ac:dyDescent="0.2">
      <c r="A89" s="65">
        <v>4537</v>
      </c>
      <c r="B89" s="72">
        <f t="shared" si="18"/>
        <v>45717</v>
      </c>
      <c r="C89" s="60" t="str">
        <f t="shared" si="19"/>
        <v>PRT 2025 3 #4537</v>
      </c>
      <c r="D89" s="60" t="str">
        <f t="shared" si="28"/>
        <v>PRATU BGG #26</v>
      </c>
      <c r="E89" s="61">
        <v>4537</v>
      </c>
      <c r="F89" s="62" t="s">
        <v>240</v>
      </c>
      <c r="G89" s="62" t="str">
        <f>INDEX([1]List!$D$2:$D$55,MATCH(F89,[1]List!$B$2:$B$55,0))</f>
        <v>CIF</v>
      </c>
      <c r="H89" s="62" t="s">
        <v>440</v>
      </c>
      <c r="I89" s="62" t="s">
        <v>163</v>
      </c>
      <c r="J89" s="61">
        <f>IF(F89="","",IF(F89="TIE LRC",COUNTIF($F$2:$F89,"TIE")+COUNTIF($F$2:$F89,"TME")+COUNTIF($F$2:$F89,"TIE LRC")+COUNTIF($F$2:$F89,"TIE MRC"),IF(F89="TIE MRC",COUNTIF($F$2:$F89,"TIE")+COUNTIF($F$2:$F89,"TME")+COUNTIF($F$2:$F89,"TIE LRC")+COUNTIF($F$2:$F89,"TIE MRC"),IF(F89="PLNBB LRC",COUNTIF($F$2:$F89,"PLNBB")+COUNTIF($F$2:$F89,"PLNBB LRC")+COUNTIF($F$2:$F89,"PLNBB MRC"),IF(F89="PLNBB MRC",COUNTIF($F$2:$F89,"PLNBB")+COUNTIF($F$2:$F89,"PLNBB LRC")+COUNTIF($F$2:$F89,"PLNBB MRC"),IF(F89="HE MRC",COUNTIF($F$2:$F89,"HE")+COUNTIF($F$2:$F89,"HE LRC")+COUNTIF($F$2:$F89,"HE MRC"),IF(F89="HE LRC",COUNTIF($F$2:$F89,"HE")+COUNTIF($F$2:$F89,"HE LRC")+COUNTIF($F$2:$F89,"HE MRC"),COUNTIF($F$2:$F89,F89))))))))</f>
        <v>26</v>
      </c>
      <c r="K89" s="63" t="s">
        <v>278</v>
      </c>
      <c r="L89" s="63" t="s">
        <v>206</v>
      </c>
      <c r="N89" s="64" t="s">
        <v>320</v>
      </c>
      <c r="O89" s="69" t="s">
        <v>473</v>
      </c>
      <c r="P89" s="65"/>
      <c r="Q89" s="69">
        <v>45718</v>
      </c>
      <c r="R89" s="66"/>
      <c r="S89" s="69">
        <v>45769</v>
      </c>
      <c r="T89" s="67">
        <v>45723.791666666664</v>
      </c>
      <c r="U89" s="67">
        <v>45724.774305555555</v>
      </c>
      <c r="V89" s="67">
        <v>45724.774305555555</v>
      </c>
      <c r="W89" s="67">
        <v>45725.048611111109</v>
      </c>
      <c r="X89" s="67">
        <v>45725.520833333336</v>
      </c>
      <c r="Y89" s="67">
        <v>45725.5625</v>
      </c>
      <c r="Z89" s="67">
        <v>45725.597222222219</v>
      </c>
      <c r="AA89" s="53">
        <f t="shared" si="31"/>
        <v>23.583333333372138</v>
      </c>
      <c r="AB89" s="53">
        <f t="shared" si="22"/>
        <v>12.333333333372138</v>
      </c>
      <c r="AC89" s="53">
        <f t="shared" si="23"/>
        <v>0.99999999994179234</v>
      </c>
      <c r="AD89" s="53">
        <v>0.33</v>
      </c>
      <c r="AE89" s="53">
        <v>1.83</v>
      </c>
      <c r="AF89" s="53">
        <v>0</v>
      </c>
      <c r="AG89" s="53">
        <v>0.5</v>
      </c>
      <c r="AH89" s="53">
        <v>0</v>
      </c>
      <c r="AI89" s="53">
        <f t="shared" si="26"/>
        <v>2.33</v>
      </c>
      <c r="AJ89" s="77">
        <f t="shared" si="27"/>
        <v>2.66</v>
      </c>
      <c r="AK89" s="77"/>
      <c r="AL89" s="77"/>
      <c r="AM89" s="77"/>
      <c r="AN89" s="77"/>
      <c r="AO89" s="68">
        <v>7831.6210000000001</v>
      </c>
      <c r="AP89" s="68">
        <v>7828.8819999999996</v>
      </c>
      <c r="AQ89" s="67">
        <f t="shared" si="21"/>
        <v>45724.774305555555</v>
      </c>
      <c r="AR89" s="67">
        <v>45724.784722222219</v>
      </c>
      <c r="AS89" s="67">
        <f t="shared" si="25"/>
        <v>45725.520833333336</v>
      </c>
      <c r="AT89" s="67">
        <v>45725.583333333336</v>
      </c>
      <c r="AU89" s="67">
        <f t="shared" si="29"/>
        <v>45725.583333333336</v>
      </c>
      <c r="AV89" s="67">
        <v>45725.177083333336</v>
      </c>
      <c r="AW89" s="54">
        <v>4548</v>
      </c>
      <c r="AX89" s="54">
        <v>6588</v>
      </c>
      <c r="AY89" s="55">
        <v>30.96</v>
      </c>
      <c r="AZ89" s="55">
        <v>16.18</v>
      </c>
      <c r="BA89" s="55">
        <v>4.3899999999999997</v>
      </c>
      <c r="BB89" s="55">
        <v>5.33</v>
      </c>
      <c r="BC89" s="55">
        <v>6.3588642328799816</v>
      </c>
      <c r="BD89" s="55">
        <v>41.83</v>
      </c>
      <c r="BE89" s="55">
        <v>36.659999999999997</v>
      </c>
      <c r="BF89" s="55">
        <v>0.26</v>
      </c>
      <c r="BG89" s="55">
        <v>0.41</v>
      </c>
      <c r="BH89" s="55">
        <v>0.38177046051061803</v>
      </c>
      <c r="BI89" s="55">
        <v>57.46</v>
      </c>
      <c r="BJ89" s="55">
        <v>3.92</v>
      </c>
      <c r="BK89" s="55">
        <v>0.9</v>
      </c>
      <c r="BL89" s="55">
        <v>1.1499999999999999</v>
      </c>
      <c r="BM89" s="55">
        <v>15.89</v>
      </c>
      <c r="BN89" s="56">
        <v>58</v>
      </c>
      <c r="BO89" s="55" t="s">
        <v>97</v>
      </c>
      <c r="BP89" s="55" t="s">
        <v>100</v>
      </c>
      <c r="BQ89" s="56">
        <v>1210</v>
      </c>
      <c r="BR89" s="55">
        <v>43.66</v>
      </c>
      <c r="BS89" s="55">
        <v>21.8</v>
      </c>
      <c r="BT89" s="55">
        <v>15.98</v>
      </c>
      <c r="BU89" s="55">
        <v>9</v>
      </c>
      <c r="BV89" s="55">
        <v>2.7</v>
      </c>
      <c r="BW89" s="55">
        <v>0.59</v>
      </c>
      <c r="BX89" s="55">
        <v>0.32</v>
      </c>
      <c r="BY89" s="55">
        <v>0.83</v>
      </c>
      <c r="BZ89" s="55">
        <v>4.4800000000000004</v>
      </c>
      <c r="CA89" s="55">
        <v>0.51</v>
      </c>
      <c r="CB89" s="55">
        <v>0.14000000000000001</v>
      </c>
      <c r="CC89" s="100">
        <v>4.2000000000000003E-2</v>
      </c>
      <c r="CD89" s="55">
        <v>99</v>
      </c>
      <c r="CE89" s="55">
        <v>98</v>
      </c>
      <c r="CF89" s="55">
        <v>78</v>
      </c>
      <c r="CG89" s="55">
        <v>21</v>
      </c>
      <c r="CH89" s="55"/>
      <c r="CI89" s="54">
        <v>4591</v>
      </c>
      <c r="CJ89" s="55"/>
      <c r="CK89" s="55">
        <v>30.54</v>
      </c>
      <c r="CL89" s="55"/>
      <c r="CM89" s="55">
        <v>3.98</v>
      </c>
      <c r="CN89" s="55"/>
      <c r="CO89" s="55"/>
      <c r="CP89" s="55"/>
      <c r="CQ89" s="55">
        <v>0.23</v>
      </c>
      <c r="CR89" s="54">
        <v>4475</v>
      </c>
      <c r="CS89" s="55">
        <v>31.55</v>
      </c>
      <c r="CT89" s="55">
        <v>4.05</v>
      </c>
      <c r="CU89" s="55">
        <v>0.24</v>
      </c>
      <c r="CV89" s="55">
        <v>0.38</v>
      </c>
      <c r="CW89" s="73">
        <f t="shared" si="24"/>
        <v>782.62732422222223</v>
      </c>
      <c r="CX89" s="74">
        <f>AP89/(AB89-AI89)</f>
        <v>782.62732422222223</v>
      </c>
      <c r="CY89" s="71">
        <v>500</v>
      </c>
      <c r="CZ89" s="67">
        <f>IF(AND(DATE(YEAR(T89),MONTH(T89),DAY(T89))&gt;=(S89-3),DATE(YEAR(T89),MONTH(T89),DAY(T89))&lt;=(S89+3)),T89,V89)</f>
        <v>45724.774305555555</v>
      </c>
      <c r="DA89" s="74">
        <f>CZ89-U89</f>
        <v>0</v>
      </c>
      <c r="DB89" s="53">
        <f>(((AR89-AQ89)*24)+DD89+AB89+((AV89-AU89)*24))/24</f>
        <v>0.38194444444525288</v>
      </c>
      <c r="DC89" s="53">
        <f>(AT89-AS89)*24</f>
        <v>1.5</v>
      </c>
      <c r="DD89" s="53">
        <f>(W89-AR89)*24</f>
        <v>6.3333333333721384</v>
      </c>
      <c r="DE89" s="53">
        <f>AA89</f>
        <v>23.583333333372138</v>
      </c>
      <c r="DF89" s="53">
        <f t="shared" si="20"/>
        <v>6.3333333333721384</v>
      </c>
      <c r="DG89" s="53">
        <f>AB89</f>
        <v>12.333333333372138</v>
      </c>
      <c r="DH89" s="53">
        <f t="shared" si="30"/>
        <v>1.5</v>
      </c>
    </row>
    <row r="90" spans="1:112" s="63" customFormat="1" x14ac:dyDescent="0.2">
      <c r="A90" s="65">
        <v>4538</v>
      </c>
      <c r="B90" s="72">
        <f t="shared" si="18"/>
        <v>45717</v>
      </c>
      <c r="C90" s="60" t="str">
        <f t="shared" si="19"/>
        <v>PRT 2025 3 #4538</v>
      </c>
      <c r="D90" s="60" t="str">
        <f t="shared" si="28"/>
        <v>PRATU PTBA #18</v>
      </c>
      <c r="E90" s="61">
        <v>4538</v>
      </c>
      <c r="F90" s="62" t="s">
        <v>98</v>
      </c>
      <c r="G90" s="62" t="str">
        <f>INDEX([1]List!$D$2:$D$55,MATCH(F90,[1]List!$B$2:$B$55,0))</f>
        <v>FOB</v>
      </c>
      <c r="H90" s="62" t="s">
        <v>156</v>
      </c>
      <c r="I90" s="62" t="s">
        <v>157</v>
      </c>
      <c r="J90" s="61">
        <f>IF(F90="","",IF(F90="TIE LRC",COUNTIF($F$2:$F90,"TIE")+COUNTIF($F$2:$F90,"TME")+COUNTIF($F$2:$F90,"TIE LRC")+COUNTIF($F$2:$F90,"TIE MRC"),IF(F90="TIE MRC",COUNTIF($F$2:$F90,"TIE")+COUNTIF($F$2:$F90,"TME")+COUNTIF($F$2:$F90,"TIE LRC")+COUNTIF($F$2:$F90,"TIE MRC"),IF(F90="PLNBB LRC",COUNTIF($F$2:$F90,"PLNBB")+COUNTIF($F$2:$F90,"PLNBB LRC")+COUNTIF($F$2:$F90,"PLNBB MRC"),IF(F90="PLNBB MRC",COUNTIF($F$2:$F90,"PLNBB")+COUNTIF($F$2:$F90,"PLNBB LRC")+COUNTIF($F$2:$F90,"PLNBB MRC"),IF(F90="HE MRC",COUNTIF($F$2:$F90,"HE")+COUNTIF($F$2:$F90,"HE LRC")+COUNTIF($F$2:$F90,"HE MRC"),IF(F90="HE LRC",COUNTIF($F$2:$F90,"HE")+COUNTIF($F$2:$F90,"HE LRC")+COUNTIF($F$2:$F90,"HE MRC"),COUNTIF($F$2:$F90,F90))))))))</f>
        <v>18</v>
      </c>
      <c r="L90" s="63" t="s">
        <v>460</v>
      </c>
      <c r="N90" s="64" t="s">
        <v>318</v>
      </c>
      <c r="O90" s="69" t="s">
        <v>104</v>
      </c>
      <c r="P90" s="65"/>
      <c r="Q90" s="69">
        <v>45723</v>
      </c>
      <c r="R90" s="66"/>
      <c r="S90" s="69">
        <v>45720</v>
      </c>
      <c r="T90" s="67">
        <v>45725.097222222219</v>
      </c>
      <c r="U90" s="67">
        <v>45725.232638888891</v>
      </c>
      <c r="V90" s="67">
        <v>45725.232638888891</v>
      </c>
      <c r="W90" s="67">
        <v>45725.503472222219</v>
      </c>
      <c r="X90" s="67">
        <v>45726.177083333336</v>
      </c>
      <c r="Y90" s="67">
        <v>45726.204861111109</v>
      </c>
      <c r="Z90" s="67">
        <v>45726.243055555555</v>
      </c>
      <c r="AA90" s="53">
        <f t="shared" si="31"/>
        <v>3.2500000001164153</v>
      </c>
      <c r="AB90" s="53">
        <f t="shared" si="22"/>
        <v>16.833333333372138</v>
      </c>
      <c r="AC90" s="53">
        <f t="shared" si="23"/>
        <v>0.6666666665696539</v>
      </c>
      <c r="AD90" s="53">
        <v>0.17</v>
      </c>
      <c r="AE90" s="53">
        <v>2.33</v>
      </c>
      <c r="AF90" s="53">
        <v>0</v>
      </c>
      <c r="AG90" s="53">
        <v>1.67</v>
      </c>
      <c r="AH90" s="53">
        <v>0</v>
      </c>
      <c r="AI90" s="53">
        <f t="shared" si="26"/>
        <v>4</v>
      </c>
      <c r="AJ90" s="77">
        <f t="shared" si="27"/>
        <v>4.17</v>
      </c>
      <c r="AK90" s="77"/>
      <c r="AL90" s="77"/>
      <c r="AM90" s="77"/>
      <c r="AN90" s="77"/>
      <c r="AO90" s="68">
        <v>11982.833000000001</v>
      </c>
      <c r="AP90" s="68">
        <v>11980.832</v>
      </c>
      <c r="AQ90" s="67">
        <f t="shared" si="21"/>
        <v>45725.232638888891</v>
      </c>
      <c r="AR90" s="67">
        <v>45725.246527777781</v>
      </c>
      <c r="AS90" s="67">
        <f t="shared" si="25"/>
        <v>45726.177083333336</v>
      </c>
      <c r="AT90" s="67">
        <v>45726.225694444445</v>
      </c>
      <c r="AU90" s="67">
        <f t="shared" si="29"/>
        <v>45726.225694444445</v>
      </c>
      <c r="AV90" s="67">
        <v>45726.239583333336</v>
      </c>
      <c r="AW90" s="54">
        <v>4667</v>
      </c>
      <c r="AX90" s="54">
        <v>6706</v>
      </c>
      <c r="AY90" s="55">
        <v>30.4</v>
      </c>
      <c r="AZ90" s="55">
        <v>12.96</v>
      </c>
      <c r="BA90" s="55">
        <v>4.53</v>
      </c>
      <c r="BB90" s="55">
        <v>5.66</v>
      </c>
      <c r="BC90" s="55">
        <v>6.5027573529411766</v>
      </c>
      <c r="BD90" s="55">
        <v>40.46</v>
      </c>
      <c r="BE90" s="55">
        <v>40.92</v>
      </c>
      <c r="BF90" s="55">
        <v>0.36</v>
      </c>
      <c r="BG90" s="55">
        <v>0.55000000000000004</v>
      </c>
      <c r="BH90" s="55">
        <v>0.51700367647058831</v>
      </c>
      <c r="BI90" s="55">
        <v>60.44</v>
      </c>
      <c r="BJ90" s="55">
        <v>4.34</v>
      </c>
      <c r="BK90" s="55">
        <v>0.96</v>
      </c>
      <c r="BL90" s="55">
        <v>1.18</v>
      </c>
      <c r="BM90" s="55">
        <v>15.19</v>
      </c>
      <c r="BN90" s="56">
        <v>62</v>
      </c>
      <c r="BO90" s="55" t="s">
        <v>97</v>
      </c>
      <c r="BP90" s="55" t="s">
        <v>97</v>
      </c>
      <c r="BQ90" s="56">
        <v>1260</v>
      </c>
      <c r="BR90" s="55">
        <v>51.84</v>
      </c>
      <c r="BS90" s="55">
        <v>28.76</v>
      </c>
      <c r="BT90" s="55">
        <v>7.5</v>
      </c>
      <c r="BU90" s="55">
        <v>3.52</v>
      </c>
      <c r="BV90" s="55">
        <v>2.0299999999999998</v>
      </c>
      <c r="BW90" s="55">
        <v>0.92</v>
      </c>
      <c r="BX90" s="55">
        <v>0.54</v>
      </c>
      <c r="BY90" s="55">
        <v>0.78</v>
      </c>
      <c r="BZ90" s="55">
        <v>3.7</v>
      </c>
      <c r="CA90" s="55">
        <v>0.11</v>
      </c>
      <c r="CB90" s="55">
        <v>0.32</v>
      </c>
      <c r="CC90" s="100">
        <v>3.2000000000000001E-2</v>
      </c>
      <c r="CD90" s="55">
        <v>99</v>
      </c>
      <c r="CE90" s="55">
        <v>98</v>
      </c>
      <c r="CF90" s="55">
        <v>78</v>
      </c>
      <c r="CG90" s="55">
        <v>21</v>
      </c>
      <c r="CH90" s="55"/>
      <c r="CI90" s="54">
        <v>4916</v>
      </c>
      <c r="CJ90" s="55"/>
      <c r="CK90" s="55">
        <v>28.16</v>
      </c>
      <c r="CL90" s="55">
        <v>13.61</v>
      </c>
      <c r="CM90" s="55">
        <v>6.52</v>
      </c>
      <c r="CN90" s="55">
        <v>7.84</v>
      </c>
      <c r="CO90" s="55">
        <v>39.869999999999997</v>
      </c>
      <c r="CP90" s="55">
        <v>38.68</v>
      </c>
      <c r="CQ90" s="55">
        <v>0.41</v>
      </c>
      <c r="CR90" s="54" t="s">
        <v>319</v>
      </c>
      <c r="CS90" s="55" t="s">
        <v>319</v>
      </c>
      <c r="CT90" s="55" t="s">
        <v>319</v>
      </c>
      <c r="CU90" s="55" t="s">
        <v>319</v>
      </c>
      <c r="CV90" s="55">
        <v>0.64</v>
      </c>
      <c r="CW90" s="73">
        <f t="shared" si="24"/>
        <v>933.57132467250176</v>
      </c>
      <c r="CX90" s="74">
        <f>AP90/(AB90-AI90)</f>
        <v>933.57132467250176</v>
      </c>
      <c r="CY90" s="71">
        <v>500</v>
      </c>
      <c r="CZ90" s="67">
        <f>IF(AND(DATE(YEAR(T90),MONTH(T90),DAY(T90))&gt;=(S90-3),DATE(YEAR(T90),MONTH(T90),DAY(T90))&lt;=(S90+3)),T90,V90)</f>
        <v>45725.232638888891</v>
      </c>
      <c r="DA90" s="74">
        <f>CZ90-U90</f>
        <v>0</v>
      </c>
      <c r="DB90" s="53">
        <f>(((AR90-AQ90)*24)+DD90+AB90+((AV90-AU90)*24))/24</f>
        <v>0.98611111110949423</v>
      </c>
      <c r="DC90" s="53">
        <f>(AT90-AS90)*24</f>
        <v>1.1666666666278616</v>
      </c>
      <c r="DD90" s="53">
        <f>(W90-AR90)*24</f>
        <v>6.1666666665114462</v>
      </c>
      <c r="DE90" s="53">
        <f>AA90</f>
        <v>3.2500000001164153</v>
      </c>
      <c r="DF90" s="53">
        <f t="shared" si="20"/>
        <v>6.1666666665114462</v>
      </c>
      <c r="DG90" s="53">
        <f>AB90</f>
        <v>16.833333333372138</v>
      </c>
      <c r="DH90" s="53">
        <f t="shared" si="30"/>
        <v>1.1666666666278616</v>
      </c>
    </row>
    <row r="91" spans="1:112" s="63" customFormat="1" x14ac:dyDescent="0.2">
      <c r="A91" s="65">
        <v>4539</v>
      </c>
      <c r="B91" s="72">
        <f t="shared" si="18"/>
        <v>45717</v>
      </c>
      <c r="C91" s="60" t="str">
        <f t="shared" si="19"/>
        <v>PRT 2025 3 #4539</v>
      </c>
      <c r="D91" s="60" t="str">
        <f t="shared" si="28"/>
        <v>PRATU BGG #27</v>
      </c>
      <c r="E91" s="61">
        <v>4539</v>
      </c>
      <c r="F91" s="62" t="s">
        <v>240</v>
      </c>
      <c r="G91" s="62" t="str">
        <f>INDEX([1]List!$D$2:$D$55,MATCH(F91,[1]List!$B$2:$B$55,0))</f>
        <v>CIF</v>
      </c>
      <c r="H91" s="62" t="s">
        <v>440</v>
      </c>
      <c r="I91" s="62" t="s">
        <v>163</v>
      </c>
      <c r="J91" s="61">
        <f>IF(F91="","",IF(F91="TIE LRC",COUNTIF($F$2:$F91,"TIE")+COUNTIF($F$2:$F91,"TME")+COUNTIF($F$2:$F91,"TIE LRC")+COUNTIF($F$2:$F91,"TIE MRC"),IF(F91="TIE MRC",COUNTIF($F$2:$F91,"TIE")+COUNTIF($F$2:$F91,"TME")+COUNTIF($F$2:$F91,"TIE LRC")+COUNTIF($F$2:$F91,"TIE MRC"),IF(F91="PLNBB LRC",COUNTIF($F$2:$F91,"PLNBB")+COUNTIF($F$2:$F91,"PLNBB LRC")+COUNTIF($F$2:$F91,"PLNBB MRC"),IF(F91="PLNBB MRC",COUNTIF($F$2:$F91,"PLNBB")+COUNTIF($F$2:$F91,"PLNBB LRC")+COUNTIF($F$2:$F91,"PLNBB MRC"),IF(F91="HE MRC",COUNTIF($F$2:$F91,"HE")+COUNTIF($F$2:$F91,"HE LRC")+COUNTIF($F$2:$F91,"HE MRC"),IF(F91="HE LRC",COUNTIF($F$2:$F91,"HE")+COUNTIF($F$2:$F91,"HE LRC")+COUNTIF($F$2:$F91,"HE MRC"),COUNTIF($F$2:$F91,F91))))))))</f>
        <v>27</v>
      </c>
      <c r="K91" s="63" t="s">
        <v>215</v>
      </c>
      <c r="L91" s="63" t="s">
        <v>323</v>
      </c>
      <c r="N91" s="64" t="s">
        <v>320</v>
      </c>
      <c r="O91" s="69" t="s">
        <v>473</v>
      </c>
      <c r="P91" s="65"/>
      <c r="Q91" s="69">
        <v>45719</v>
      </c>
      <c r="R91" s="66"/>
      <c r="S91" s="69">
        <v>45770</v>
      </c>
      <c r="T91" s="67">
        <v>45725.34375</v>
      </c>
      <c r="U91" s="67">
        <v>45725.614583333336</v>
      </c>
      <c r="V91" s="67">
        <v>45725.614583333336</v>
      </c>
      <c r="W91" s="67">
        <v>45726.190972222219</v>
      </c>
      <c r="X91" s="67">
        <v>45726.71875</v>
      </c>
      <c r="Y91" s="67">
        <v>45726.798611111109</v>
      </c>
      <c r="Z91" s="67">
        <v>45726.833333333336</v>
      </c>
      <c r="AA91" s="53">
        <f t="shared" si="31"/>
        <v>6.5000000000582077</v>
      </c>
      <c r="AB91" s="53">
        <f t="shared" si="22"/>
        <v>14.583333333372138</v>
      </c>
      <c r="AC91" s="53">
        <f t="shared" si="23"/>
        <v>1.9166666666278616</v>
      </c>
      <c r="AD91" s="53">
        <v>0</v>
      </c>
      <c r="AE91" s="53">
        <v>2.5</v>
      </c>
      <c r="AF91" s="53">
        <v>0</v>
      </c>
      <c r="AG91" s="53">
        <v>0.67</v>
      </c>
      <c r="AH91" s="53">
        <v>0</v>
      </c>
      <c r="AI91" s="53">
        <f t="shared" si="26"/>
        <v>3.17</v>
      </c>
      <c r="AJ91" s="77">
        <f t="shared" si="27"/>
        <v>3.17</v>
      </c>
      <c r="AK91" s="77"/>
      <c r="AL91" s="77"/>
      <c r="AM91" s="77"/>
      <c r="AN91" s="77"/>
      <c r="AO91" s="68">
        <v>8678.8389999999999</v>
      </c>
      <c r="AP91" s="68">
        <v>8675.9390000000003</v>
      </c>
      <c r="AQ91" s="67">
        <f t="shared" si="21"/>
        <v>45725.614583333336</v>
      </c>
      <c r="AR91" s="67">
        <v>45725.625</v>
      </c>
      <c r="AS91" s="67">
        <f t="shared" si="25"/>
        <v>45726.71875</v>
      </c>
      <c r="AT91" s="67">
        <v>45726.819444444445</v>
      </c>
      <c r="AU91" s="67">
        <f t="shared" si="29"/>
        <v>45726.819444444445</v>
      </c>
      <c r="AV91" s="67">
        <v>45726.829861111109</v>
      </c>
      <c r="AW91" s="54">
        <v>4540</v>
      </c>
      <c r="AX91" s="54">
        <v>6570</v>
      </c>
      <c r="AY91" s="55">
        <v>30.9</v>
      </c>
      <c r="AZ91" s="55">
        <v>14.83</v>
      </c>
      <c r="BA91" s="55">
        <v>4.3899999999999997</v>
      </c>
      <c r="BB91" s="55">
        <v>5.41</v>
      </c>
      <c r="BC91" s="55">
        <v>6.3520018785957495</v>
      </c>
      <c r="BD91" s="55">
        <v>37.71</v>
      </c>
      <c r="BE91" s="55">
        <v>42.05</v>
      </c>
      <c r="BF91" s="55">
        <v>0.25</v>
      </c>
      <c r="BG91" s="55">
        <v>0.39</v>
      </c>
      <c r="BH91" s="55">
        <v>0.36397792649994126</v>
      </c>
      <c r="BI91" s="55">
        <v>57.88</v>
      </c>
      <c r="BJ91" s="55">
        <v>4</v>
      </c>
      <c r="BK91" s="55">
        <v>0.95</v>
      </c>
      <c r="BL91" s="55">
        <v>1.19</v>
      </c>
      <c r="BM91" s="55">
        <v>16.62</v>
      </c>
      <c r="BN91" s="56">
        <v>59</v>
      </c>
      <c r="BO91" s="55" t="s">
        <v>97</v>
      </c>
      <c r="BP91" s="55" t="s">
        <v>100</v>
      </c>
      <c r="BQ91" s="56">
        <v>1270</v>
      </c>
      <c r="BR91" s="55">
        <v>41.83</v>
      </c>
      <c r="BS91" s="55">
        <v>25.16</v>
      </c>
      <c r="BT91" s="55">
        <v>15.33</v>
      </c>
      <c r="BU91" s="55">
        <v>9.01</v>
      </c>
      <c r="BV91" s="55">
        <v>2.06</v>
      </c>
      <c r="BW91" s="55">
        <v>0.82</v>
      </c>
      <c r="BX91" s="55">
        <v>0.4</v>
      </c>
      <c r="BY91" s="55">
        <v>0.92</v>
      </c>
      <c r="BZ91" s="55">
        <v>3.81</v>
      </c>
      <c r="CA91" s="55">
        <v>0.5</v>
      </c>
      <c r="CB91" s="55">
        <v>0.15</v>
      </c>
      <c r="CC91" s="100">
        <v>3.4000000000000002E-2</v>
      </c>
      <c r="CD91" s="55">
        <v>99</v>
      </c>
      <c r="CE91" s="55">
        <v>98</v>
      </c>
      <c r="CF91" s="55">
        <v>78</v>
      </c>
      <c r="CG91" s="55">
        <v>21</v>
      </c>
      <c r="CH91" s="55"/>
      <c r="CI91" s="54">
        <v>4594</v>
      </c>
      <c r="CJ91" s="55"/>
      <c r="CK91" s="55">
        <v>30.25</v>
      </c>
      <c r="CL91" s="55"/>
      <c r="CM91" s="55">
        <v>4.07</v>
      </c>
      <c r="CN91" s="55"/>
      <c r="CO91" s="55"/>
      <c r="CP91" s="55"/>
      <c r="CQ91" s="55">
        <v>0.19</v>
      </c>
      <c r="CR91" s="54">
        <v>4439</v>
      </c>
      <c r="CS91" s="55">
        <v>32.61</v>
      </c>
      <c r="CT91" s="55">
        <v>4.13</v>
      </c>
      <c r="CU91" s="55">
        <v>0.21</v>
      </c>
      <c r="CV91" s="55">
        <v>0.49</v>
      </c>
      <c r="CW91" s="73">
        <f t="shared" si="24"/>
        <v>760.15820677311649</v>
      </c>
      <c r="CX91" s="74">
        <f>AP91/(AB91-AI91)</f>
        <v>760.15820677311649</v>
      </c>
      <c r="CY91" s="71">
        <v>500</v>
      </c>
      <c r="CZ91" s="67">
        <f>IF(AND(DATE(YEAR(T91),MONTH(T91),DAY(T91))&gt;=(S91-3),DATE(YEAR(T91),MONTH(T91),DAY(T91))&lt;=(S91+3)),T91,V91)</f>
        <v>45725.614583333336</v>
      </c>
      <c r="DA91" s="74">
        <f>CZ91-U91</f>
        <v>0</v>
      </c>
      <c r="DB91" s="53">
        <f>(((AR91-AQ91)*24)+DD91+AB91+((AV91-AU91)*24))/24</f>
        <v>1.1944444444379769</v>
      </c>
      <c r="DC91" s="53">
        <f>(AT91-AS91)*24</f>
        <v>2.4166666666860692</v>
      </c>
      <c r="DD91" s="53">
        <f>(W91-AR91)*24</f>
        <v>13.583333333255723</v>
      </c>
      <c r="DE91" s="53">
        <f>AA91</f>
        <v>6.5000000000582077</v>
      </c>
      <c r="DF91" s="53">
        <f t="shared" si="20"/>
        <v>13.583333333255723</v>
      </c>
      <c r="DG91" s="53">
        <f>AB91</f>
        <v>14.583333333372138</v>
      </c>
      <c r="DH91" s="53">
        <f t="shared" si="30"/>
        <v>2.4166666666860692</v>
      </c>
    </row>
    <row r="92" spans="1:112" s="63" customFormat="1" x14ac:dyDescent="0.2">
      <c r="A92" s="65">
        <v>4540</v>
      </c>
      <c r="B92" s="72">
        <f t="shared" si="18"/>
        <v>45717</v>
      </c>
      <c r="C92" s="60" t="str">
        <f t="shared" si="19"/>
        <v>PRT 2025 3 #4540</v>
      </c>
      <c r="D92" s="60" t="str">
        <f t="shared" si="28"/>
        <v>PRATU TBC LRC #9</v>
      </c>
      <c r="E92" s="61">
        <v>4540</v>
      </c>
      <c r="F92" s="62" t="s">
        <v>290</v>
      </c>
      <c r="G92" s="62" t="str">
        <f>INDEX([1]List!$D$2:$D$55,MATCH(F92,[1]List!$B$2:$B$55,0))</f>
        <v>CIF</v>
      </c>
      <c r="H92" s="62" t="s">
        <v>325</v>
      </c>
      <c r="I92" s="62" t="s">
        <v>176</v>
      </c>
      <c r="J92" s="61">
        <f>IF(F92="","",IF(F92="TIE LRC",COUNTIF($F$2:$F92,"TIE")+COUNTIF($F$2:$F92,"TME")+COUNTIF($F$2:$F92,"TIE LRC")+COUNTIF($F$2:$F92,"TIE MRC"),IF(F92="TIE MRC",COUNTIF($F$2:$F92,"TIE")+COUNTIF($F$2:$F92,"TME")+COUNTIF($F$2:$F92,"TIE LRC")+COUNTIF($F$2:$F92,"TIE MRC"),IF(F92="PLNBB LRC",COUNTIF($F$2:$F92,"PLNBB")+COUNTIF($F$2:$F92,"PLNBB LRC")+COUNTIF($F$2:$F92,"PLNBB MRC"),IF(F92="PLNBB MRC",COUNTIF($F$2:$F92,"PLNBB")+COUNTIF($F$2:$F92,"PLNBB LRC")+COUNTIF($F$2:$F92,"PLNBB MRC"),IF(F92="HE MRC",COUNTIF($F$2:$F92,"HE")+COUNTIF($F$2:$F92,"HE LRC")+COUNTIF($F$2:$F92,"HE MRC"),IF(F92="HE LRC",COUNTIF($F$2:$F92,"HE")+COUNTIF($F$2:$F92,"HE LRC")+COUNTIF($F$2:$F92,"HE MRC"),COUNTIF($F$2:$F92,F92))))))))</f>
        <v>9</v>
      </c>
      <c r="K92" s="63" t="s">
        <v>482</v>
      </c>
      <c r="L92" s="63" t="s">
        <v>483</v>
      </c>
      <c r="N92" s="64" t="s">
        <v>318</v>
      </c>
      <c r="O92" s="69" t="s">
        <v>473</v>
      </c>
      <c r="P92" s="65"/>
      <c r="Q92" s="69">
        <v>45717</v>
      </c>
      <c r="R92" s="66"/>
      <c r="S92" s="69">
        <v>45740</v>
      </c>
      <c r="T92" s="67">
        <v>45725.381944444445</v>
      </c>
      <c r="U92" s="67">
        <v>45726.274305555555</v>
      </c>
      <c r="V92" s="67">
        <v>45726.274305555555</v>
      </c>
      <c r="W92" s="67">
        <v>45726.802083333336</v>
      </c>
      <c r="X92" s="67">
        <v>45727.503472222219</v>
      </c>
      <c r="Y92" s="67">
        <v>45727.541666666664</v>
      </c>
      <c r="Z92" s="67">
        <v>45727.576388888891</v>
      </c>
      <c r="AA92" s="53">
        <f t="shared" si="31"/>
        <v>21.416666666627862</v>
      </c>
      <c r="AB92" s="53">
        <f t="shared" si="22"/>
        <v>17.749999999883585</v>
      </c>
      <c r="AC92" s="53">
        <f t="shared" si="23"/>
        <v>0.91666666668606922</v>
      </c>
      <c r="AD92" s="53">
        <v>0.08</v>
      </c>
      <c r="AE92" s="53">
        <v>2.5</v>
      </c>
      <c r="AF92" s="53">
        <v>0</v>
      </c>
      <c r="AG92" s="53">
        <v>1.92</v>
      </c>
      <c r="AH92" s="53">
        <v>0</v>
      </c>
      <c r="AI92" s="53">
        <f t="shared" si="26"/>
        <v>4.42</v>
      </c>
      <c r="AJ92" s="77">
        <f t="shared" si="27"/>
        <v>4.5</v>
      </c>
      <c r="AK92" s="77"/>
      <c r="AL92" s="77"/>
      <c r="AM92" s="77"/>
      <c r="AN92" s="77"/>
      <c r="AO92" s="68">
        <v>8393.7800000000007</v>
      </c>
      <c r="AP92" s="68">
        <v>8390.0789999999997</v>
      </c>
      <c r="AQ92" s="67">
        <f t="shared" si="21"/>
        <v>45726.274305555555</v>
      </c>
      <c r="AR92" s="67">
        <v>45726.284722222219</v>
      </c>
      <c r="AS92" s="67">
        <f t="shared" si="25"/>
        <v>45727.503472222219</v>
      </c>
      <c r="AT92" s="67">
        <v>45727.5625</v>
      </c>
      <c r="AU92" s="67">
        <f t="shared" si="29"/>
        <v>45727.5625</v>
      </c>
      <c r="AV92" s="67">
        <v>45727.572916666664</v>
      </c>
      <c r="AW92" s="54">
        <v>4125</v>
      </c>
      <c r="AX92" s="54">
        <v>6367</v>
      </c>
      <c r="AY92" s="55">
        <v>35.21</v>
      </c>
      <c r="AZ92" s="55">
        <v>18.75</v>
      </c>
      <c r="BA92" s="55">
        <v>4.72</v>
      </c>
      <c r="BB92" s="55">
        <v>5.92</v>
      </c>
      <c r="BC92" s="55">
        <v>7.2861538461538462</v>
      </c>
      <c r="BD92" s="55">
        <v>41.37</v>
      </c>
      <c r="BE92" s="55">
        <v>33.96</v>
      </c>
      <c r="BF92" s="55">
        <v>0.26</v>
      </c>
      <c r="BG92" s="55">
        <v>0.44</v>
      </c>
      <c r="BH92" s="55">
        <v>0.40615384615384614</v>
      </c>
      <c r="BI92" s="55">
        <v>53.13</v>
      </c>
      <c r="BJ92" s="55">
        <v>3.9</v>
      </c>
      <c r="BK92" s="55">
        <v>0.88</v>
      </c>
      <c r="BL92" s="55">
        <v>1.17</v>
      </c>
      <c r="BM92" s="55">
        <v>17.09</v>
      </c>
      <c r="BN92" s="56">
        <v>59</v>
      </c>
      <c r="BO92" s="55" t="s">
        <v>97</v>
      </c>
      <c r="BP92" s="55" t="s">
        <v>97</v>
      </c>
      <c r="BQ92" s="56">
        <v>1250</v>
      </c>
      <c r="BR92" s="55">
        <v>46.44</v>
      </c>
      <c r="BS92" s="55">
        <v>22.72</v>
      </c>
      <c r="BT92" s="55">
        <v>15.5</v>
      </c>
      <c r="BU92" s="55">
        <v>8.98</v>
      </c>
      <c r="BV92" s="55">
        <v>2.72</v>
      </c>
      <c r="BW92" s="55">
        <v>0.46</v>
      </c>
      <c r="BX92" s="55">
        <v>0.66</v>
      </c>
      <c r="BY92" s="55">
        <v>0.8</v>
      </c>
      <c r="BZ92" s="55">
        <v>1.32</v>
      </c>
      <c r="CA92" s="55">
        <v>0.31</v>
      </c>
      <c r="CB92" s="55">
        <v>0.1</v>
      </c>
      <c r="CC92" s="100">
        <v>3.7999999999999999E-2</v>
      </c>
      <c r="CD92" s="55">
        <v>98</v>
      </c>
      <c r="CE92" s="55">
        <v>98</v>
      </c>
      <c r="CF92" s="55">
        <v>78</v>
      </c>
      <c r="CG92" s="55">
        <v>20</v>
      </c>
      <c r="CH92" s="55"/>
      <c r="CI92" s="54">
        <v>4202</v>
      </c>
      <c r="CJ92" s="55"/>
      <c r="CK92" s="55">
        <v>34.549999999999997</v>
      </c>
      <c r="CL92" s="55"/>
      <c r="CM92" s="55">
        <v>3.67</v>
      </c>
      <c r="CN92" s="55"/>
      <c r="CO92" s="55"/>
      <c r="CP92" s="55"/>
      <c r="CQ92" s="55">
        <v>0.23</v>
      </c>
      <c r="CR92" s="54">
        <v>4052</v>
      </c>
      <c r="CS92" s="55">
        <v>35.75</v>
      </c>
      <c r="CT92" s="55">
        <v>5.2</v>
      </c>
      <c r="CU92" s="55">
        <v>0.24</v>
      </c>
      <c r="CV92" s="55">
        <v>0.42</v>
      </c>
      <c r="CW92" s="73">
        <f t="shared" si="24"/>
        <v>629.4132783250767</v>
      </c>
      <c r="CX92" s="74">
        <f>AP92/(AB92-AI92)</f>
        <v>629.4132783250767</v>
      </c>
      <c r="CY92" s="71">
        <v>500</v>
      </c>
      <c r="CZ92" s="67">
        <f>IF(AND(DATE(YEAR(T92),MONTH(T92),DAY(T92))&gt;=(S92-3),DATE(YEAR(T92),MONTH(T92),DAY(T92))&lt;=(S92+3)),T92,V92)</f>
        <v>45726.274305555555</v>
      </c>
      <c r="DA92" s="74">
        <f>CZ92-U92</f>
        <v>0</v>
      </c>
      <c r="DB92" s="53">
        <f>(((AR92-AQ92)*24)+DD92+AB92+((AV92-AU92)*24))/24</f>
        <v>1.2777777777737356</v>
      </c>
      <c r="DC92" s="53">
        <f>(AT92-AS92)*24</f>
        <v>1.4166666667442769</v>
      </c>
      <c r="DD92" s="53">
        <f>(W92-AR92)*24</f>
        <v>12.416666666802485</v>
      </c>
      <c r="DE92" s="53">
        <f>AA92</f>
        <v>21.416666666627862</v>
      </c>
      <c r="DF92" s="53">
        <f t="shared" si="20"/>
        <v>12.416666666802485</v>
      </c>
      <c r="DG92" s="53">
        <f>AB92</f>
        <v>17.749999999883585</v>
      </c>
      <c r="DH92" s="53">
        <f t="shared" si="30"/>
        <v>1.4166666667442769</v>
      </c>
    </row>
    <row r="93" spans="1:112" s="63" customFormat="1" x14ac:dyDescent="0.2">
      <c r="A93" s="65">
        <v>4541</v>
      </c>
      <c r="B93" s="72">
        <f t="shared" si="18"/>
        <v>45717</v>
      </c>
      <c r="C93" s="60" t="str">
        <f t="shared" si="19"/>
        <v>PRT 2025 3 #4541</v>
      </c>
      <c r="D93" s="60" t="str">
        <f t="shared" si="28"/>
        <v>PRATU GEL MRC #8</v>
      </c>
      <c r="E93" s="61">
        <v>4541</v>
      </c>
      <c r="F93" s="62" t="s">
        <v>341</v>
      </c>
      <c r="G93" s="62" t="str">
        <f>INDEX([1]List!$D$2:$D$55,MATCH(F93,[1]List!$B$2:$B$55,0))</f>
        <v>CIF</v>
      </c>
      <c r="H93" s="62" t="s">
        <v>342</v>
      </c>
      <c r="I93" s="62" t="s">
        <v>408</v>
      </c>
      <c r="J93" s="61">
        <f>IF(F93="","",IF(F93="TIE LRC",COUNTIF($F$2:$F93,"TIE")+COUNTIF($F$2:$F93,"TME")+COUNTIF($F$2:$F93,"TIE LRC")+COUNTIF($F$2:$F93,"TIE MRC"),IF(F93="TIE MRC",COUNTIF($F$2:$F93,"TIE")+COUNTIF($F$2:$F93,"TME")+COUNTIF($F$2:$F93,"TIE LRC")+COUNTIF($F$2:$F93,"TIE MRC"),IF(F93="PLNBB LRC",COUNTIF($F$2:$F93,"PLNBB")+COUNTIF($F$2:$F93,"PLNBB LRC")+COUNTIF($F$2:$F93,"PLNBB MRC"),IF(F93="PLNBB MRC",COUNTIF($F$2:$F93,"PLNBB")+COUNTIF($F$2:$F93,"PLNBB LRC")+COUNTIF($F$2:$F93,"PLNBB MRC"),IF(F93="HE MRC",COUNTIF($F$2:$F93,"HE")+COUNTIF($F$2:$F93,"HE LRC")+COUNTIF($F$2:$F93,"HE MRC"),IF(F93="HE LRC",COUNTIF($F$2:$F93,"HE")+COUNTIF($F$2:$F93,"HE LRC")+COUNTIF($F$2:$F93,"HE MRC"),COUNTIF($F$2:$F93,F93))))))))</f>
        <v>8</v>
      </c>
      <c r="K93" s="63" t="s">
        <v>426</v>
      </c>
      <c r="L93" s="63" t="s">
        <v>427</v>
      </c>
      <c r="N93" s="64" t="s">
        <v>320</v>
      </c>
      <c r="O93" s="69" t="s">
        <v>104</v>
      </c>
      <c r="P93" s="65"/>
      <c r="Q93" s="69">
        <v>45719</v>
      </c>
      <c r="R93" s="66"/>
      <c r="S93" s="69">
        <v>45712</v>
      </c>
      <c r="T93" s="67">
        <v>45726.5625</v>
      </c>
      <c r="U93" s="67">
        <v>45726.850694444445</v>
      </c>
      <c r="V93" s="67">
        <v>45726.850694444445</v>
      </c>
      <c r="W93" s="67">
        <v>45727.569444444445</v>
      </c>
      <c r="X93" s="67">
        <v>45728.246527777781</v>
      </c>
      <c r="Y93" s="67">
        <v>45728.28125</v>
      </c>
      <c r="Z93" s="67">
        <v>45728.315972222219</v>
      </c>
      <c r="AA93" s="53">
        <f t="shared" si="31"/>
        <v>6.9166666666860692</v>
      </c>
      <c r="AB93" s="53">
        <f t="shared" si="22"/>
        <v>17.083333333313931</v>
      </c>
      <c r="AC93" s="53">
        <f t="shared" si="23"/>
        <v>0.83333333325572312</v>
      </c>
      <c r="AD93" s="53">
        <v>0</v>
      </c>
      <c r="AE93" s="53">
        <v>1.83</v>
      </c>
      <c r="AF93" s="53">
        <v>0</v>
      </c>
      <c r="AG93" s="53">
        <v>2.75</v>
      </c>
      <c r="AH93" s="53">
        <v>0</v>
      </c>
      <c r="AI93" s="53">
        <f t="shared" si="26"/>
        <v>4.58</v>
      </c>
      <c r="AJ93" s="77">
        <f t="shared" si="27"/>
        <v>4.58</v>
      </c>
      <c r="AK93" s="77"/>
      <c r="AL93" s="77"/>
      <c r="AM93" s="77"/>
      <c r="AN93" s="77"/>
      <c r="AO93" s="68">
        <v>10505.534</v>
      </c>
      <c r="AP93" s="68">
        <v>10497.846</v>
      </c>
      <c r="AQ93" s="67">
        <f t="shared" si="21"/>
        <v>45726.850694444445</v>
      </c>
      <c r="AR93" s="67">
        <v>45726.861111111109</v>
      </c>
      <c r="AS93" s="67">
        <f t="shared" si="25"/>
        <v>45728.246527777781</v>
      </c>
      <c r="AT93" s="67">
        <v>45728.302083333336</v>
      </c>
      <c r="AU93" s="67">
        <f t="shared" si="29"/>
        <v>45728.302083333336</v>
      </c>
      <c r="AV93" s="67">
        <v>45728.3125</v>
      </c>
      <c r="AW93" s="54">
        <v>4459</v>
      </c>
      <c r="AX93" s="54">
        <v>6540</v>
      </c>
      <c r="AY93" s="55">
        <v>31.82</v>
      </c>
      <c r="AZ93" s="55">
        <v>15.41</v>
      </c>
      <c r="BA93" s="55">
        <v>5.88</v>
      </c>
      <c r="BB93" s="55">
        <v>7.3</v>
      </c>
      <c r="BC93" s="55">
        <v>8.6298616857784598</v>
      </c>
      <c r="BD93" s="55">
        <v>40.229999999999997</v>
      </c>
      <c r="BE93" s="55">
        <v>37.06</v>
      </c>
      <c r="BF93" s="55">
        <v>0.25</v>
      </c>
      <c r="BG93" s="55">
        <v>0.4</v>
      </c>
      <c r="BH93" s="55">
        <v>0.36647357843716749</v>
      </c>
      <c r="BI93" s="55">
        <v>57.99</v>
      </c>
      <c r="BJ93" s="55">
        <v>4.1399999999999997</v>
      </c>
      <c r="BK93" s="55">
        <v>0.92</v>
      </c>
      <c r="BL93" s="55">
        <v>1.19</v>
      </c>
      <c r="BM93" s="55">
        <v>13.93</v>
      </c>
      <c r="BN93" s="56">
        <v>61</v>
      </c>
      <c r="BO93" s="55" t="s">
        <v>97</v>
      </c>
      <c r="BP93" s="55" t="s">
        <v>97</v>
      </c>
      <c r="BQ93" s="56">
        <v>1170</v>
      </c>
      <c r="BR93" s="55">
        <v>45.41</v>
      </c>
      <c r="BS93" s="55">
        <v>16</v>
      </c>
      <c r="BT93" s="55">
        <v>21.3</v>
      </c>
      <c r="BU93" s="55">
        <v>6.28</v>
      </c>
      <c r="BV93" s="55">
        <v>3.89</v>
      </c>
      <c r="BW93" s="55">
        <v>0.38</v>
      </c>
      <c r="BX93" s="55">
        <v>0.42</v>
      </c>
      <c r="BY93" s="55">
        <v>0.41</v>
      </c>
      <c r="BZ93" s="55">
        <v>5.5</v>
      </c>
      <c r="CA93" s="55">
        <v>0.35</v>
      </c>
      <c r="CB93" s="55">
        <v>0.06</v>
      </c>
      <c r="CC93" s="100">
        <v>3.7999999999999999E-2</v>
      </c>
      <c r="CD93" s="55">
        <v>99</v>
      </c>
      <c r="CE93" s="55">
        <v>98</v>
      </c>
      <c r="CF93" s="55">
        <v>78</v>
      </c>
      <c r="CG93" s="55">
        <v>21</v>
      </c>
      <c r="CH93" s="55"/>
      <c r="CI93" s="54">
        <v>4529</v>
      </c>
      <c r="CJ93" s="55"/>
      <c r="CK93" s="55">
        <v>31.08</v>
      </c>
      <c r="CL93" s="55"/>
      <c r="CM93" s="55">
        <v>4.04</v>
      </c>
      <c r="CN93" s="55"/>
      <c r="CO93" s="55"/>
      <c r="CP93" s="55"/>
      <c r="CQ93" s="55">
        <v>0.2</v>
      </c>
      <c r="CR93" s="54">
        <v>4402</v>
      </c>
      <c r="CS93" s="55">
        <v>33.19</v>
      </c>
      <c r="CT93" s="55">
        <v>5.05</v>
      </c>
      <c r="CU93" s="55">
        <v>0.22</v>
      </c>
      <c r="CV93" s="55">
        <v>0.55000000000000004</v>
      </c>
      <c r="CW93" s="73">
        <f t="shared" si="24"/>
        <v>839.60378565846099</v>
      </c>
      <c r="CX93" s="74">
        <f>AP93/(AB93-AI93)</f>
        <v>839.60378565846099</v>
      </c>
      <c r="CY93" s="71">
        <v>500</v>
      </c>
      <c r="CZ93" s="67">
        <f>IF(AND(DATE(YEAR(T93),MONTH(T93),DAY(T93))&gt;=(S93-3),DATE(YEAR(T93),MONTH(T93),DAY(T93))&lt;=(S93+3)),T93,V93)</f>
        <v>45726.850694444445</v>
      </c>
      <c r="DA93" s="74">
        <f>CZ93-U93</f>
        <v>0</v>
      </c>
      <c r="DB93" s="53">
        <f>(((AR93-AQ93)*24)+DD93+AB93+((AV93-AU93)*24))/24</f>
        <v>1.4409722222189885</v>
      </c>
      <c r="DC93" s="53">
        <f>(AT93-AS93)*24</f>
        <v>1.3333333333139308</v>
      </c>
      <c r="DD93" s="53">
        <f>(W93-AR93)*24</f>
        <v>17.000000000058208</v>
      </c>
      <c r="DE93" s="53">
        <f>AA93</f>
        <v>6.9166666666860692</v>
      </c>
      <c r="DF93" s="53">
        <f t="shared" si="20"/>
        <v>17.000000000058208</v>
      </c>
      <c r="DG93" s="53">
        <f>AB93</f>
        <v>17.083333333313931</v>
      </c>
      <c r="DH93" s="53">
        <f t="shared" si="30"/>
        <v>1.3333333333139308</v>
      </c>
    </row>
    <row r="94" spans="1:112" s="63" customFormat="1" x14ac:dyDescent="0.2">
      <c r="A94" s="65">
        <v>4542</v>
      </c>
      <c r="B94" s="72">
        <f t="shared" si="18"/>
        <v>45717</v>
      </c>
      <c r="C94" s="60" t="str">
        <f t="shared" si="19"/>
        <v>PRT 2025 3 #4542</v>
      </c>
      <c r="D94" s="60" t="str">
        <f t="shared" si="28"/>
        <v>PRATU TIE MRC #7</v>
      </c>
      <c r="E94" s="61">
        <v>4542</v>
      </c>
      <c r="F94" s="62" t="s">
        <v>237</v>
      </c>
      <c r="G94" s="62" t="str">
        <f>INDEX([1]List!$D$2:$D$55,MATCH(F94,[1]List!$B$2:$B$55,0))</f>
        <v>CIF</v>
      </c>
      <c r="H94" s="62" t="s">
        <v>311</v>
      </c>
      <c r="I94" s="62" t="s">
        <v>163</v>
      </c>
      <c r="J94" s="61">
        <f>IF(F94="","",IF(F94="TIE LRC",COUNTIF($F$2:$F94,"TIE")+COUNTIF($F$2:$F94,"TME")+COUNTIF($F$2:$F94,"TIE LRC")+COUNTIF($F$2:$F94,"TIE MRC"),IF(F94="TIE MRC",COUNTIF($F$2:$F94,"TIE")+COUNTIF($F$2:$F94,"TME")+COUNTIF($F$2:$F94,"TIE LRC")+COUNTIF($F$2:$F94,"TIE MRC"),IF(F94="PLNBB LRC",COUNTIF($F$2:$F94,"PLNBB")+COUNTIF($F$2:$F94,"PLNBB LRC")+COUNTIF($F$2:$F94,"PLNBB MRC"),IF(F94="PLNBB MRC",COUNTIF($F$2:$F94,"PLNBB")+COUNTIF($F$2:$F94,"PLNBB LRC")+COUNTIF($F$2:$F94,"PLNBB MRC"),IF(F94="HE MRC",COUNTIF($F$2:$F94,"HE")+COUNTIF($F$2:$F94,"HE LRC")+COUNTIF($F$2:$F94,"HE MRC"),IF(F94="HE LRC",COUNTIF($F$2:$F94,"HE")+COUNTIF($F$2:$F94,"HE LRC")+COUNTIF($F$2:$F94,"HE MRC"),COUNTIF($F$2:$F94,F94))))))))</f>
        <v>7</v>
      </c>
      <c r="K94" s="63" t="s">
        <v>504</v>
      </c>
      <c r="L94" s="63" t="s">
        <v>505</v>
      </c>
      <c r="N94" s="64" t="s">
        <v>318</v>
      </c>
      <c r="O94" s="69" t="s">
        <v>394</v>
      </c>
      <c r="P94" s="65"/>
      <c r="Q94" s="69">
        <v>45718</v>
      </c>
      <c r="R94" s="66"/>
      <c r="S94" s="69">
        <v>45736</v>
      </c>
      <c r="T94" s="67">
        <v>45726.895833333336</v>
      </c>
      <c r="U94" s="67">
        <v>45727.618055555555</v>
      </c>
      <c r="V94" s="67">
        <v>45727.618055555555</v>
      </c>
      <c r="W94" s="67">
        <v>45728.256944444445</v>
      </c>
      <c r="X94" s="67">
        <v>45728.965277777781</v>
      </c>
      <c r="Y94" s="67">
        <v>45728.986111111109</v>
      </c>
      <c r="Z94" s="67">
        <v>45729.020833333336</v>
      </c>
      <c r="AA94" s="53">
        <f t="shared" si="31"/>
        <v>17.333333333255723</v>
      </c>
      <c r="AB94" s="53">
        <f t="shared" si="22"/>
        <v>17.499999999941792</v>
      </c>
      <c r="AC94" s="53">
        <f t="shared" si="23"/>
        <v>0.49999999988358468</v>
      </c>
      <c r="AD94" s="53">
        <v>1.25</v>
      </c>
      <c r="AE94" s="53">
        <v>2.5</v>
      </c>
      <c r="AF94" s="53">
        <v>0</v>
      </c>
      <c r="AG94" s="53">
        <v>1.58</v>
      </c>
      <c r="AH94" s="53">
        <v>0</v>
      </c>
      <c r="AI94" s="53">
        <f t="shared" si="26"/>
        <v>4.08</v>
      </c>
      <c r="AJ94" s="77">
        <f t="shared" si="27"/>
        <v>5.33</v>
      </c>
      <c r="AK94" s="77"/>
      <c r="AL94" s="77"/>
      <c r="AM94" s="77"/>
      <c r="AN94" s="77"/>
      <c r="AO94" s="68">
        <v>8654.34</v>
      </c>
      <c r="AP94" s="68">
        <v>8651.5470000000005</v>
      </c>
      <c r="AQ94" s="67">
        <f t="shared" si="21"/>
        <v>45727.618055555555</v>
      </c>
      <c r="AR94" s="67">
        <v>45727.628472222219</v>
      </c>
      <c r="AS94" s="67">
        <f t="shared" si="25"/>
        <v>45728.965277777781</v>
      </c>
      <c r="AT94" s="67">
        <v>45729.006944444445</v>
      </c>
      <c r="AU94" s="67">
        <f t="shared" si="29"/>
        <v>45729.006944444445</v>
      </c>
      <c r="AV94" s="67">
        <v>45729.020833333336</v>
      </c>
      <c r="AW94" s="54">
        <v>4484</v>
      </c>
      <c r="AX94" s="54">
        <v>6684</v>
      </c>
      <c r="AY94" s="55">
        <v>32.92</v>
      </c>
      <c r="AZ94" s="55">
        <v>16.82</v>
      </c>
      <c r="BA94" s="55">
        <v>5.67</v>
      </c>
      <c r="BB94" s="55">
        <v>7.03</v>
      </c>
      <c r="BC94" s="55">
        <v>8.4515508535705699</v>
      </c>
      <c r="BD94" s="55">
        <v>41.6</v>
      </c>
      <c r="BE94" s="55">
        <v>34.549999999999997</v>
      </c>
      <c r="BF94" s="55">
        <v>0.23</v>
      </c>
      <c r="BG94" s="55">
        <v>0.38</v>
      </c>
      <c r="BH94" s="55">
        <v>0.34864150036066355</v>
      </c>
      <c r="BI94" s="55">
        <v>57.4</v>
      </c>
      <c r="BJ94" s="55">
        <v>4.21</v>
      </c>
      <c r="BK94" s="55">
        <v>0.86</v>
      </c>
      <c r="BL94" s="55">
        <v>1.1299999999999999</v>
      </c>
      <c r="BM94" s="55">
        <v>13.39</v>
      </c>
      <c r="BN94" s="56">
        <v>56</v>
      </c>
      <c r="BO94" s="55" t="s">
        <v>97</v>
      </c>
      <c r="BP94" s="55" t="s">
        <v>100</v>
      </c>
      <c r="BQ94" s="56">
        <v>1180</v>
      </c>
      <c r="BR94" s="55">
        <v>45.12</v>
      </c>
      <c r="BS94" s="55">
        <v>23.31</v>
      </c>
      <c r="BT94" s="55">
        <v>16.28</v>
      </c>
      <c r="BU94" s="55">
        <v>7.96</v>
      </c>
      <c r="BV94" s="55">
        <v>1.79</v>
      </c>
      <c r="BW94" s="55">
        <v>0.54</v>
      </c>
      <c r="BX94" s="55">
        <v>0.52</v>
      </c>
      <c r="BY94" s="55">
        <v>0.96</v>
      </c>
      <c r="BZ94" s="55">
        <v>3.34</v>
      </c>
      <c r="CA94" s="55">
        <v>7.0000000000000007E-2</v>
      </c>
      <c r="CB94" s="55">
        <v>0.12</v>
      </c>
      <c r="CC94" s="100">
        <v>2.9000000000000001E-2</v>
      </c>
      <c r="CD94" s="55">
        <v>99</v>
      </c>
      <c r="CE94" s="55">
        <v>98</v>
      </c>
      <c r="CF94" s="55">
        <v>78</v>
      </c>
      <c r="CG94" s="55">
        <v>21</v>
      </c>
      <c r="CH94" s="55"/>
      <c r="CI94" s="54">
        <v>4524</v>
      </c>
      <c r="CJ94" s="55"/>
      <c r="CK94" s="55">
        <v>32.4</v>
      </c>
      <c r="CL94" s="55"/>
      <c r="CM94" s="55">
        <v>5.39</v>
      </c>
      <c r="CN94" s="55"/>
      <c r="CO94" s="55"/>
      <c r="CP94" s="55"/>
      <c r="CQ94" s="55">
        <v>0.2</v>
      </c>
      <c r="CR94" s="54">
        <v>4438</v>
      </c>
      <c r="CS94" s="55">
        <v>33.75</v>
      </c>
      <c r="CT94" s="55">
        <v>5.25</v>
      </c>
      <c r="CU94" s="55">
        <v>0.21</v>
      </c>
      <c r="CV94" s="55">
        <v>0.37</v>
      </c>
      <c r="CW94" s="73">
        <f t="shared" si="24"/>
        <v>644.67563338580669</v>
      </c>
      <c r="CX94" s="74">
        <f>AP94/(AB94-AI94)</f>
        <v>644.67563338580669</v>
      </c>
      <c r="CY94" s="71">
        <v>500</v>
      </c>
      <c r="CZ94" s="67">
        <f>IF(AND(DATE(YEAR(T94),MONTH(T94),DAY(T94))&gt;=(S94-3),DATE(YEAR(T94),MONTH(T94),DAY(T94))&lt;=(S94+3)),T94,V94)</f>
        <v>45727.618055555555</v>
      </c>
      <c r="DA94" s="74">
        <f>CZ94-U94</f>
        <v>0</v>
      </c>
      <c r="DB94" s="53">
        <f>(((AR94-AQ94)*24)+DD94+AB94+((AV94-AU94)*24))/24</f>
        <v>1.3819444444452529</v>
      </c>
      <c r="DC94" s="53">
        <f>(AT94-AS94)*24</f>
        <v>0.99999999994179234</v>
      </c>
      <c r="DD94" s="53">
        <f>(W94-AR94)*24</f>
        <v>15.083333333430346</v>
      </c>
      <c r="DE94" s="53">
        <f>AA94</f>
        <v>17.333333333255723</v>
      </c>
      <c r="DF94" s="53">
        <f t="shared" si="20"/>
        <v>15.083333333430346</v>
      </c>
      <c r="DG94" s="53">
        <f>AB94</f>
        <v>17.499999999941792</v>
      </c>
      <c r="DH94" s="53">
        <f t="shared" si="30"/>
        <v>0.99999999994179234</v>
      </c>
    </row>
    <row r="95" spans="1:112" s="63" customFormat="1" x14ac:dyDescent="0.2">
      <c r="A95" s="65">
        <v>4543</v>
      </c>
      <c r="B95" s="72">
        <f t="shared" si="18"/>
        <v>45717</v>
      </c>
      <c r="C95" s="60" t="str">
        <f t="shared" si="19"/>
        <v>PRT 2025 3 #4543</v>
      </c>
      <c r="D95" s="60" t="str">
        <f t="shared" si="28"/>
        <v>PRATU TBC LRC #10</v>
      </c>
      <c r="E95" s="61">
        <v>4543</v>
      </c>
      <c r="F95" s="62" t="s">
        <v>290</v>
      </c>
      <c r="G95" s="62" t="str">
        <f>INDEX([1]List!$D$2:$D$55,MATCH(F95,[1]List!$B$2:$B$55,0))</f>
        <v>CIF</v>
      </c>
      <c r="H95" s="62" t="s">
        <v>325</v>
      </c>
      <c r="I95" s="62" t="s">
        <v>176</v>
      </c>
      <c r="J95" s="61">
        <f>IF(F95="","",IF(F95="TIE LRC",COUNTIF($F$2:$F95,"TIE")+COUNTIF($F$2:$F95,"TME")+COUNTIF($F$2:$F95,"TIE LRC")+COUNTIF($F$2:$F95,"TIE MRC"),IF(F95="TIE MRC",COUNTIF($F$2:$F95,"TIE")+COUNTIF($F$2:$F95,"TME")+COUNTIF($F$2:$F95,"TIE LRC")+COUNTIF($F$2:$F95,"TIE MRC"),IF(F95="PLNBB LRC",COUNTIF($F$2:$F95,"PLNBB")+COUNTIF($F$2:$F95,"PLNBB LRC")+COUNTIF($F$2:$F95,"PLNBB MRC"),IF(F95="PLNBB MRC",COUNTIF($F$2:$F95,"PLNBB")+COUNTIF($F$2:$F95,"PLNBB LRC")+COUNTIF($F$2:$F95,"PLNBB MRC"),IF(F95="HE MRC",COUNTIF($F$2:$F95,"HE")+COUNTIF($F$2:$F95,"HE LRC")+COUNTIF($F$2:$F95,"HE MRC"),IF(F95="HE LRC",COUNTIF($F$2:$F95,"HE")+COUNTIF($F$2:$F95,"HE LRC")+COUNTIF($F$2:$F95,"HE MRC"),COUNTIF($F$2:$F95,F95))))))))</f>
        <v>10</v>
      </c>
      <c r="K95" s="63" t="s">
        <v>120</v>
      </c>
      <c r="L95" s="63" t="s">
        <v>141</v>
      </c>
      <c r="N95" s="64" t="s">
        <v>320</v>
      </c>
      <c r="O95" s="69" t="s">
        <v>104</v>
      </c>
      <c r="P95" s="65"/>
      <c r="Q95" s="69">
        <v>45715</v>
      </c>
      <c r="R95" s="66"/>
      <c r="S95" s="69">
        <v>45743</v>
      </c>
      <c r="T95" s="67">
        <v>45726.375</v>
      </c>
      <c r="U95" s="67">
        <v>45728.336805555555</v>
      </c>
      <c r="V95" s="67">
        <v>45728.336805555555</v>
      </c>
      <c r="W95" s="67">
        <v>45728.520833333336</v>
      </c>
      <c r="X95" s="67">
        <v>45729.65625</v>
      </c>
      <c r="Y95" s="67">
        <v>45729.701388888891</v>
      </c>
      <c r="Z95" s="67">
        <v>45729.736111111109</v>
      </c>
      <c r="AA95" s="53">
        <f t="shared" si="31"/>
        <v>47.083333333313931</v>
      </c>
      <c r="AB95" s="53">
        <f t="shared" si="22"/>
        <v>28.333333333313931</v>
      </c>
      <c r="AC95" s="53">
        <f t="shared" si="23"/>
        <v>1.0833333333721384</v>
      </c>
      <c r="AD95" s="53">
        <v>0.5</v>
      </c>
      <c r="AE95" s="53">
        <v>4.42</v>
      </c>
      <c r="AF95" s="53">
        <v>1.08</v>
      </c>
      <c r="AG95" s="53">
        <v>2.17</v>
      </c>
      <c r="AH95" s="53">
        <v>0</v>
      </c>
      <c r="AI95" s="53">
        <f t="shared" si="26"/>
        <v>7.67</v>
      </c>
      <c r="AJ95" s="77">
        <f t="shared" si="27"/>
        <v>8.17</v>
      </c>
      <c r="AK95" s="77"/>
      <c r="AL95" s="77"/>
      <c r="AM95" s="77"/>
      <c r="AN95" s="77"/>
      <c r="AO95" s="68">
        <v>8691.25</v>
      </c>
      <c r="AP95" s="68">
        <v>8688.86</v>
      </c>
      <c r="AQ95" s="67">
        <f t="shared" si="21"/>
        <v>45728.336805555555</v>
      </c>
      <c r="AR95" s="67">
        <v>45728.347222222219</v>
      </c>
      <c r="AS95" s="67">
        <f t="shared" si="25"/>
        <v>45729.65625</v>
      </c>
      <c r="AT95" s="67">
        <v>45729.722222222219</v>
      </c>
      <c r="AU95" s="67">
        <f t="shared" si="29"/>
        <v>45729.722222222219</v>
      </c>
      <c r="AV95" s="67">
        <v>45729.732638888891</v>
      </c>
      <c r="AW95" s="54">
        <v>4129</v>
      </c>
      <c r="AX95" s="54">
        <v>6348</v>
      </c>
      <c r="AY95" s="55">
        <v>34.950000000000003</v>
      </c>
      <c r="AZ95" s="55">
        <v>18.57</v>
      </c>
      <c r="BA95" s="55">
        <v>4.1100000000000003</v>
      </c>
      <c r="BB95" s="55">
        <v>5.14</v>
      </c>
      <c r="BC95" s="55">
        <v>6.3121699619304916</v>
      </c>
      <c r="BD95" s="55">
        <v>40.79</v>
      </c>
      <c r="BE95" s="55">
        <v>35.5</v>
      </c>
      <c r="BF95" s="55">
        <v>0.33</v>
      </c>
      <c r="BG95" s="55">
        <v>0.54</v>
      </c>
      <c r="BH95" s="55">
        <v>0.50349993859756847</v>
      </c>
      <c r="BI95" s="55">
        <v>53.08</v>
      </c>
      <c r="BJ95" s="55">
        <v>3.82</v>
      </c>
      <c r="BK95" s="55">
        <v>0.88</v>
      </c>
      <c r="BL95" s="55">
        <v>1.1499999999999999</v>
      </c>
      <c r="BM95" s="55">
        <v>18.100000000000001</v>
      </c>
      <c r="BN95" s="56">
        <v>59</v>
      </c>
      <c r="BO95" s="55" t="s">
        <v>97</v>
      </c>
      <c r="BP95" s="55" t="s">
        <v>100</v>
      </c>
      <c r="BQ95" s="56">
        <v>1220</v>
      </c>
      <c r="BR95" s="55">
        <v>44.86</v>
      </c>
      <c r="BS95" s="55">
        <v>22.72</v>
      </c>
      <c r="BT95" s="55">
        <v>17</v>
      </c>
      <c r="BU95" s="55">
        <v>8.06</v>
      </c>
      <c r="BV95" s="55">
        <v>1.68</v>
      </c>
      <c r="BW95" s="55">
        <v>0.84</v>
      </c>
      <c r="BX95" s="55">
        <v>0.46</v>
      </c>
      <c r="BY95" s="55">
        <v>0.82</v>
      </c>
      <c r="BZ95" s="55">
        <v>3.38</v>
      </c>
      <c r="CA95" s="55">
        <v>0.06</v>
      </c>
      <c r="CB95" s="55">
        <v>0.13</v>
      </c>
      <c r="CC95" s="100">
        <v>0.03</v>
      </c>
      <c r="CD95" s="55">
        <v>99</v>
      </c>
      <c r="CE95" s="55">
        <v>98</v>
      </c>
      <c r="CF95" s="55">
        <v>78</v>
      </c>
      <c r="CG95" s="55">
        <v>20</v>
      </c>
      <c r="CH95" s="55"/>
      <c r="CI95" s="54">
        <v>4211</v>
      </c>
      <c r="CJ95" s="55"/>
      <c r="CK95" s="55">
        <v>34.1</v>
      </c>
      <c r="CL95" s="55"/>
      <c r="CM95" s="55">
        <v>3.83</v>
      </c>
      <c r="CN95" s="55"/>
      <c r="CO95" s="55"/>
      <c r="CP95" s="55"/>
      <c r="CQ95" s="55">
        <v>0.3</v>
      </c>
      <c r="CR95" s="54">
        <v>4034</v>
      </c>
      <c r="CS95" s="55">
        <v>35.369999999999997</v>
      </c>
      <c r="CT95" s="55">
        <v>4.57</v>
      </c>
      <c r="CU95" s="55">
        <v>0.31</v>
      </c>
      <c r="CV95" s="55">
        <v>0.47</v>
      </c>
      <c r="CW95" s="73">
        <f t="shared" si="24"/>
        <v>420.49653169905599</v>
      </c>
      <c r="CX95" s="74">
        <f>AP95/(AB95-AI95)</f>
        <v>420.49653169905599</v>
      </c>
      <c r="CY95" s="71">
        <v>500</v>
      </c>
      <c r="CZ95" s="67">
        <f>IF(AND(DATE(YEAR(T95),MONTH(T95),DAY(T95))&gt;=(S95-3),DATE(YEAR(T95),MONTH(T95),DAY(T95))&lt;=(S95+3)),T95,V95)</f>
        <v>45728.336805555555</v>
      </c>
      <c r="DA95" s="74">
        <f>CZ95-U95</f>
        <v>0</v>
      </c>
      <c r="DB95" s="53">
        <f>(((AR95-AQ95)*24)+DD95+AB95+((AV95-AU95)*24))/24</f>
        <v>1.375000000007276</v>
      </c>
      <c r="DC95" s="53">
        <f>(AT95-AS95)*24</f>
        <v>1.5833333332557231</v>
      </c>
      <c r="DD95" s="53">
        <f>(W95-AR95)*24</f>
        <v>4.1666666668024845</v>
      </c>
      <c r="DE95" s="53">
        <f>AA95</f>
        <v>47.083333333313931</v>
      </c>
      <c r="DF95" s="53">
        <f t="shared" si="20"/>
        <v>4.1666666668024845</v>
      </c>
      <c r="DG95" s="53">
        <f>AB95</f>
        <v>28.333333333313931</v>
      </c>
      <c r="DH95" s="53">
        <f t="shared" si="30"/>
        <v>1.5833333332557231</v>
      </c>
    </row>
    <row r="96" spans="1:112" s="63" customFormat="1" x14ac:dyDescent="0.2">
      <c r="A96" s="65">
        <v>4544</v>
      </c>
      <c r="B96" s="72">
        <f t="shared" si="18"/>
        <v>45717</v>
      </c>
      <c r="C96" s="60" t="str">
        <f t="shared" si="19"/>
        <v>PRT 2025 3 #4544</v>
      </c>
      <c r="D96" s="60" t="str">
        <f t="shared" si="28"/>
        <v>PRATU TIE MRC #8</v>
      </c>
      <c r="E96" s="61">
        <v>4544</v>
      </c>
      <c r="F96" s="62" t="s">
        <v>237</v>
      </c>
      <c r="G96" s="62" t="str">
        <f>INDEX([1]List!$D$2:$D$55,MATCH(F96,[1]List!$B$2:$B$55,0))</f>
        <v>CIF</v>
      </c>
      <c r="H96" s="62" t="s">
        <v>311</v>
      </c>
      <c r="I96" s="62" t="s">
        <v>163</v>
      </c>
      <c r="J96" s="61">
        <f>IF(F96="","",IF(F96="TIE LRC",COUNTIF($F$2:$F96,"TIE")+COUNTIF($F$2:$F96,"TME")+COUNTIF($F$2:$F96,"TIE LRC")+COUNTIF($F$2:$F96,"TIE MRC"),IF(F96="TIE MRC",COUNTIF($F$2:$F96,"TIE")+COUNTIF($F$2:$F96,"TME")+COUNTIF($F$2:$F96,"TIE LRC")+COUNTIF($F$2:$F96,"TIE MRC"),IF(F96="PLNBB LRC",COUNTIF($F$2:$F96,"PLNBB")+COUNTIF($F$2:$F96,"PLNBB LRC")+COUNTIF($F$2:$F96,"PLNBB MRC"),IF(F96="PLNBB MRC",COUNTIF($F$2:$F96,"PLNBB")+COUNTIF($F$2:$F96,"PLNBB LRC")+COUNTIF($F$2:$F96,"PLNBB MRC"),IF(F96="HE MRC",COUNTIF($F$2:$F96,"HE")+COUNTIF($F$2:$F96,"HE LRC")+COUNTIF($F$2:$F96,"HE MRC"),IF(F96="HE LRC",COUNTIF($F$2:$F96,"HE")+COUNTIF($F$2:$F96,"HE LRC")+COUNTIF($F$2:$F96,"HE MRC"),COUNTIF($F$2:$F96,F96))))))))</f>
        <v>8</v>
      </c>
      <c r="K96" s="63" t="s">
        <v>332</v>
      </c>
      <c r="L96" s="63" t="s">
        <v>333</v>
      </c>
      <c r="N96" s="64" t="s">
        <v>320</v>
      </c>
      <c r="O96" s="69" t="s">
        <v>394</v>
      </c>
      <c r="P96" s="65"/>
      <c r="Q96" s="69">
        <v>45721</v>
      </c>
      <c r="R96" s="66"/>
      <c r="S96" s="69">
        <v>45736</v>
      </c>
      <c r="T96" s="67">
        <v>45728.541666666664</v>
      </c>
      <c r="U96" s="67">
        <v>45729.753472222219</v>
      </c>
      <c r="V96" s="67">
        <v>45729.753472222219</v>
      </c>
      <c r="W96" s="67">
        <v>45729.795138888891</v>
      </c>
      <c r="X96" s="67">
        <v>45730.434027777781</v>
      </c>
      <c r="Y96" s="67">
        <v>45730.472222222219</v>
      </c>
      <c r="Z96" s="67">
        <v>45730.506944444445</v>
      </c>
      <c r="AA96" s="53">
        <f t="shared" si="31"/>
        <v>29.083333333313931</v>
      </c>
      <c r="AB96" s="53">
        <f t="shared" si="22"/>
        <v>16.249999999883585</v>
      </c>
      <c r="AC96" s="53">
        <f t="shared" si="23"/>
        <v>0.91666666651144624</v>
      </c>
      <c r="AD96" s="53">
        <v>0</v>
      </c>
      <c r="AE96" s="53">
        <v>4.17</v>
      </c>
      <c r="AF96" s="53">
        <v>0</v>
      </c>
      <c r="AG96" s="53">
        <v>0</v>
      </c>
      <c r="AH96" s="53">
        <v>0</v>
      </c>
      <c r="AI96" s="53">
        <f t="shared" si="26"/>
        <v>4.17</v>
      </c>
      <c r="AJ96" s="77">
        <f t="shared" si="27"/>
        <v>4.17</v>
      </c>
      <c r="AK96" s="77"/>
      <c r="AL96" s="77"/>
      <c r="AM96" s="77"/>
      <c r="AN96" s="77"/>
      <c r="AO96" s="68">
        <v>8100.6589999999997</v>
      </c>
      <c r="AP96" s="68">
        <v>8098.56</v>
      </c>
      <c r="AQ96" s="67">
        <f t="shared" si="21"/>
        <v>45729.753472222219</v>
      </c>
      <c r="AR96" s="67">
        <v>45729.763888888891</v>
      </c>
      <c r="AS96" s="67">
        <f t="shared" si="25"/>
        <v>45730.434027777781</v>
      </c>
      <c r="AT96" s="67">
        <v>45730.493055555555</v>
      </c>
      <c r="AU96" s="67">
        <f t="shared" si="29"/>
        <v>45730.493055555555</v>
      </c>
      <c r="AV96" s="67">
        <v>45730.503472222219</v>
      </c>
      <c r="AW96" s="54">
        <v>4495</v>
      </c>
      <c r="AX96" s="54">
        <v>6697</v>
      </c>
      <c r="AY96" s="55">
        <v>32.880000000000003</v>
      </c>
      <c r="AZ96" s="55">
        <v>14.1</v>
      </c>
      <c r="BA96" s="55">
        <v>5.6</v>
      </c>
      <c r="BB96" s="55">
        <v>7.17</v>
      </c>
      <c r="BC96" s="55">
        <v>8.3469150174621642</v>
      </c>
      <c r="BD96" s="55">
        <v>41.44</v>
      </c>
      <c r="BE96" s="55">
        <v>37.29</v>
      </c>
      <c r="BF96" s="55">
        <v>0.23</v>
      </c>
      <c r="BG96" s="55">
        <v>0.38</v>
      </c>
      <c r="BH96" s="55">
        <v>0.34924330616996507</v>
      </c>
      <c r="BI96" s="55">
        <v>59.86</v>
      </c>
      <c r="BJ96" s="55">
        <v>4.37</v>
      </c>
      <c r="BK96" s="55">
        <v>0.83</v>
      </c>
      <c r="BL96" s="55">
        <v>1.05</v>
      </c>
      <c r="BM96" s="55">
        <v>13.37</v>
      </c>
      <c r="BN96" s="56">
        <v>58</v>
      </c>
      <c r="BO96" s="55" t="s">
        <v>97</v>
      </c>
      <c r="BP96" s="55" t="s">
        <v>100</v>
      </c>
      <c r="BQ96" s="56">
        <v>1160</v>
      </c>
      <c r="BR96" s="55">
        <v>43.96</v>
      </c>
      <c r="BS96" s="55">
        <v>21.73</v>
      </c>
      <c r="BT96" s="55">
        <v>19.93</v>
      </c>
      <c r="BU96" s="55">
        <v>6.46</v>
      </c>
      <c r="BV96" s="55">
        <v>1.97</v>
      </c>
      <c r="BW96" s="55">
        <v>0.93</v>
      </c>
      <c r="BX96" s="55">
        <v>0.42</v>
      </c>
      <c r="BY96" s="55">
        <v>0.9</v>
      </c>
      <c r="BZ96" s="55">
        <v>3.42</v>
      </c>
      <c r="CA96" s="55">
        <v>0.13</v>
      </c>
      <c r="CB96" s="55">
        <v>0.15</v>
      </c>
      <c r="CC96" s="100">
        <v>3.4000000000000002E-2</v>
      </c>
      <c r="CD96" s="55">
        <v>99</v>
      </c>
      <c r="CE96" s="55">
        <v>98</v>
      </c>
      <c r="CF96" s="55">
        <v>78</v>
      </c>
      <c r="CG96" s="55">
        <v>21</v>
      </c>
      <c r="CH96" s="55"/>
      <c r="CI96" s="54">
        <v>4567</v>
      </c>
      <c r="CJ96" s="55"/>
      <c r="CK96" s="55">
        <v>32.15</v>
      </c>
      <c r="CL96" s="55"/>
      <c r="CM96" s="55">
        <v>5.32</v>
      </c>
      <c r="CN96" s="55"/>
      <c r="CO96" s="55"/>
      <c r="CP96" s="55"/>
      <c r="CQ96" s="55">
        <v>0.18</v>
      </c>
      <c r="CR96" s="54">
        <v>4443</v>
      </c>
      <c r="CS96" s="55">
        <v>33.6</v>
      </c>
      <c r="CT96" s="55">
        <v>5.0999999999999996</v>
      </c>
      <c r="CU96" s="55">
        <v>0.19</v>
      </c>
      <c r="CV96" s="55">
        <v>0.45</v>
      </c>
      <c r="CW96" s="73">
        <f t="shared" si="24"/>
        <v>670.41059603295082</v>
      </c>
      <c r="CX96" s="74">
        <f>AP96/(AB96-AI96)</f>
        <v>670.41059603295082</v>
      </c>
      <c r="CY96" s="71">
        <v>500</v>
      </c>
      <c r="CZ96" s="67">
        <f>IF(AND(DATE(YEAR(T96),MONTH(T96),DAY(T96))&gt;=(S96-3),DATE(YEAR(T96),MONTH(T96),DAY(T96))&lt;=(S96+3)),T96,V96)</f>
        <v>45729.753472222219</v>
      </c>
      <c r="DA96" s="74">
        <f>CZ96-U96</f>
        <v>0</v>
      </c>
      <c r="DB96" s="53">
        <f>(((AR96-AQ96)*24)+DD96+AB96+((AV96-AU96)*24))/24</f>
        <v>0.72916666666424135</v>
      </c>
      <c r="DC96" s="53">
        <f>(AT96-AS96)*24</f>
        <v>1.4166666665696539</v>
      </c>
      <c r="DD96" s="53">
        <f>(W96-AR96)*24</f>
        <v>0.75</v>
      </c>
      <c r="DE96" s="53">
        <f>AA96</f>
        <v>29.083333333313931</v>
      </c>
      <c r="DF96" s="53">
        <f t="shared" si="20"/>
        <v>0.75</v>
      </c>
      <c r="DG96" s="53">
        <f>AB96</f>
        <v>16.249999999883585</v>
      </c>
      <c r="DH96" s="53">
        <f t="shared" si="30"/>
        <v>1.4166666665696539</v>
      </c>
    </row>
    <row r="97" spans="1:112" s="63" customFormat="1" x14ac:dyDescent="0.2">
      <c r="A97" s="65">
        <v>4545</v>
      </c>
      <c r="B97" s="72">
        <f t="shared" ref="B97:B117" si="32">EOMONTH(Y97,-1)+1</f>
        <v>45717</v>
      </c>
      <c r="C97" s="60" t="str">
        <f t="shared" ref="C97:C160" si="33">"PRT"&amp;" "&amp;YEAR(T97)&amp;" "&amp;MONTH(T97)&amp;" #"&amp;A97</f>
        <v>PRT 2025 3 #4545</v>
      </c>
      <c r="D97" s="60" t="str">
        <f t="shared" si="28"/>
        <v>PRATU BGG #28</v>
      </c>
      <c r="E97" s="61">
        <v>4545</v>
      </c>
      <c r="F97" s="62" t="s">
        <v>240</v>
      </c>
      <c r="G97" s="62" t="str">
        <f>INDEX([1]List!$D$2:$D$55,MATCH(F97,[1]List!$B$2:$B$55,0))</f>
        <v>CIF</v>
      </c>
      <c r="H97" s="62" t="s">
        <v>440</v>
      </c>
      <c r="I97" s="62" t="s">
        <v>163</v>
      </c>
      <c r="J97" s="61">
        <f>IF(F97="","",IF(F97="TIE LRC",COUNTIF($F$2:$F97,"TIE")+COUNTIF($F$2:$F97,"TME")+COUNTIF($F$2:$F97,"TIE LRC")+COUNTIF($F$2:$F97,"TIE MRC"),IF(F97="TIE MRC",COUNTIF($F$2:$F97,"TIE")+COUNTIF($F$2:$F97,"TME")+COUNTIF($F$2:$F97,"TIE LRC")+COUNTIF($F$2:$F97,"TIE MRC"),IF(F97="PLNBB LRC",COUNTIF($F$2:$F97,"PLNBB")+COUNTIF($F$2:$F97,"PLNBB LRC")+COUNTIF($F$2:$F97,"PLNBB MRC"),IF(F97="PLNBB MRC",COUNTIF($F$2:$F97,"PLNBB")+COUNTIF($F$2:$F97,"PLNBB LRC")+COUNTIF($F$2:$F97,"PLNBB MRC"),IF(F97="HE MRC",COUNTIF($F$2:$F97,"HE")+COUNTIF($F$2:$F97,"HE LRC")+COUNTIF($F$2:$F97,"HE MRC"),IF(F97="HE LRC",COUNTIF($F$2:$F97,"HE")+COUNTIF($F$2:$F97,"HE LRC")+COUNTIF($F$2:$F97,"HE MRC"),COUNTIF($F$2:$F97,F97))))))))</f>
        <v>28</v>
      </c>
      <c r="K97" s="63" t="s">
        <v>386</v>
      </c>
      <c r="L97" s="63" t="s">
        <v>387</v>
      </c>
      <c r="N97" s="64" t="s">
        <v>318</v>
      </c>
      <c r="O97" s="69" t="s">
        <v>104</v>
      </c>
      <c r="P97" s="65"/>
      <c r="Q97" s="69">
        <v>45720</v>
      </c>
      <c r="R97" s="66"/>
      <c r="S97" s="69">
        <v>45771</v>
      </c>
      <c r="T97" s="67">
        <v>45729.388888888891</v>
      </c>
      <c r="U97" s="67">
        <v>45730.517361111109</v>
      </c>
      <c r="V97" s="67">
        <v>45730.517361111109</v>
      </c>
      <c r="W97" s="67">
        <v>45730.53125</v>
      </c>
      <c r="X97" s="67">
        <v>45731.802083333336</v>
      </c>
      <c r="Y97" s="67">
        <v>45731.840277777781</v>
      </c>
      <c r="Z97" s="67">
        <v>45731.875</v>
      </c>
      <c r="AA97" s="53">
        <f t="shared" si="31"/>
        <v>27.083333333255723</v>
      </c>
      <c r="AB97" s="53">
        <f t="shared" si="22"/>
        <v>31.416666666744277</v>
      </c>
      <c r="AC97" s="53">
        <f t="shared" si="23"/>
        <v>0.91666666668606922</v>
      </c>
      <c r="AD97" s="53">
        <v>0.83</v>
      </c>
      <c r="AE97" s="53">
        <v>4.42</v>
      </c>
      <c r="AF97" s="53">
        <v>1.75</v>
      </c>
      <c r="AG97" s="53">
        <v>2.08</v>
      </c>
      <c r="AH97" s="53">
        <v>0</v>
      </c>
      <c r="AI97" s="53">
        <f t="shared" si="26"/>
        <v>8.25</v>
      </c>
      <c r="AJ97" s="77">
        <f t="shared" si="27"/>
        <v>9.08</v>
      </c>
      <c r="AK97" s="77"/>
      <c r="AL97" s="77"/>
      <c r="AM97" s="77"/>
      <c r="AN97" s="77"/>
      <c r="AO97" s="68">
        <v>8699.5280000000002</v>
      </c>
      <c r="AP97" s="68">
        <v>8696.6139999999996</v>
      </c>
      <c r="AQ97" s="67">
        <f t="shared" si="21"/>
        <v>45730.517361111109</v>
      </c>
      <c r="AR97" s="67">
        <v>45730.527777777781</v>
      </c>
      <c r="AS97" s="67">
        <f t="shared" si="25"/>
        <v>45731.802083333336</v>
      </c>
      <c r="AT97" s="67">
        <v>45731.861111111109</v>
      </c>
      <c r="AU97" s="67">
        <f t="shared" si="29"/>
        <v>45731.861111111109</v>
      </c>
      <c r="AV97" s="67">
        <v>45731.871527777781</v>
      </c>
      <c r="AW97" s="54">
        <v>4529</v>
      </c>
      <c r="AX97" s="54">
        <v>6557</v>
      </c>
      <c r="AY97" s="55">
        <v>30.93</v>
      </c>
      <c r="AZ97" s="55">
        <v>15.65</v>
      </c>
      <c r="BA97" s="55">
        <v>4.45</v>
      </c>
      <c r="BB97" s="55">
        <v>5.44</v>
      </c>
      <c r="BC97" s="55">
        <v>6.4493183165382337</v>
      </c>
      <c r="BD97" s="55">
        <v>41.84</v>
      </c>
      <c r="BE97" s="55">
        <v>37.07</v>
      </c>
      <c r="BF97" s="55">
        <v>0.22</v>
      </c>
      <c r="BG97" s="55">
        <v>0.34</v>
      </c>
      <c r="BH97" s="55">
        <v>0.32009484291641971</v>
      </c>
      <c r="BI97" s="55">
        <v>58.76</v>
      </c>
      <c r="BJ97" s="55">
        <v>4.22</v>
      </c>
      <c r="BK97" s="55">
        <v>0.92</v>
      </c>
      <c r="BL97" s="55">
        <v>1.17</v>
      </c>
      <c r="BM97" s="55">
        <v>14.74</v>
      </c>
      <c r="BN97" s="56">
        <v>59</v>
      </c>
      <c r="BO97" s="55" t="s">
        <v>97</v>
      </c>
      <c r="BP97" s="55" t="s">
        <v>100</v>
      </c>
      <c r="BQ97" s="56">
        <v>1270</v>
      </c>
      <c r="BR97" s="55">
        <v>37.409999999999997</v>
      </c>
      <c r="BS97" s="55">
        <v>24.03</v>
      </c>
      <c r="BT97" s="55">
        <v>21.2</v>
      </c>
      <c r="BU97" s="55">
        <v>8.9700000000000006</v>
      </c>
      <c r="BV97" s="55">
        <v>2.42</v>
      </c>
      <c r="BW97" s="55">
        <v>0.56999999999999995</v>
      </c>
      <c r="BX97" s="55">
        <v>0.38</v>
      </c>
      <c r="BY97" s="55">
        <v>1.04</v>
      </c>
      <c r="BZ97" s="55">
        <v>3.24</v>
      </c>
      <c r="CA97" s="55">
        <v>0.6</v>
      </c>
      <c r="CB97" s="55">
        <v>0.14000000000000001</v>
      </c>
      <c r="CC97" s="100">
        <v>3.9E-2</v>
      </c>
      <c r="CD97" s="55">
        <v>99</v>
      </c>
      <c r="CE97" s="55">
        <v>98</v>
      </c>
      <c r="CF97" s="55">
        <v>78</v>
      </c>
      <c r="CG97" s="55">
        <v>21</v>
      </c>
      <c r="CH97" s="55"/>
      <c r="CI97" s="54">
        <v>4588</v>
      </c>
      <c r="CJ97" s="55"/>
      <c r="CK97" s="55">
        <v>30.55</v>
      </c>
      <c r="CL97" s="55"/>
      <c r="CM97" s="55">
        <v>4.12</v>
      </c>
      <c r="CN97" s="55"/>
      <c r="CO97" s="55"/>
      <c r="CP97" s="55"/>
      <c r="CQ97" s="55">
        <v>0.17</v>
      </c>
      <c r="CR97" s="54">
        <v>4450</v>
      </c>
      <c r="CS97" s="55">
        <v>32.049999999999997</v>
      </c>
      <c r="CT97" s="55">
        <v>4.3</v>
      </c>
      <c r="CU97" s="55">
        <v>0.18</v>
      </c>
      <c r="CV97" s="55">
        <v>0.43</v>
      </c>
      <c r="CW97" s="73">
        <f t="shared" si="24"/>
        <v>375.39341007068481</v>
      </c>
      <c r="CX97" s="74">
        <f>AP97/(AB97-AI97)</f>
        <v>375.39341007068481</v>
      </c>
      <c r="CY97" s="71">
        <v>500</v>
      </c>
      <c r="CZ97" s="67">
        <f>IF(AND(DATE(YEAR(T97),MONTH(T97),DAY(T97))&gt;=(S97-3),DATE(YEAR(T97),MONTH(T97),DAY(T97))&lt;=(S97+3)),T97,V97)</f>
        <v>45730.517361111109</v>
      </c>
      <c r="DA97" s="74">
        <f>CZ97-U97</f>
        <v>0</v>
      </c>
      <c r="DB97" s="53">
        <f>(((AR97-AQ97)*24)+DD97+AB97+((AV97-AU97)*24))/24</f>
        <v>1.3333333333430346</v>
      </c>
      <c r="DC97" s="53">
        <f>(AT97-AS97)*24</f>
        <v>1.4166666665696539</v>
      </c>
      <c r="DD97" s="53">
        <f>(W97-AR97)*24</f>
        <v>8.3333333255723119E-2</v>
      </c>
      <c r="DE97" s="53">
        <f>AA97</f>
        <v>27.083333333255723</v>
      </c>
      <c r="DF97" s="53">
        <f t="shared" ref="DF97:DF160" si="34">DD97</f>
        <v>8.3333333255723119E-2</v>
      </c>
      <c r="DG97" s="53">
        <f>AB97</f>
        <v>31.416666666744277</v>
      </c>
      <c r="DH97" s="53">
        <f t="shared" si="30"/>
        <v>1.4166666665696539</v>
      </c>
    </row>
    <row r="98" spans="1:112" s="63" customFormat="1" x14ac:dyDescent="0.2">
      <c r="A98" s="65">
        <v>4546</v>
      </c>
      <c r="B98" s="72">
        <f t="shared" si="32"/>
        <v>45717</v>
      </c>
      <c r="C98" s="60" t="str">
        <f t="shared" si="33"/>
        <v>PRT 2025 3 #4546</v>
      </c>
      <c r="D98" s="60" t="str">
        <f t="shared" si="28"/>
        <v>PRATU BE #1</v>
      </c>
      <c r="E98" s="61">
        <v>4546</v>
      </c>
      <c r="F98" s="62" t="s">
        <v>506</v>
      </c>
      <c r="G98" s="62" t="str">
        <f>INDEX([1]List!$D$2:$D$55,MATCH(F98,[1]List!$B$2:$B$55,0))</f>
        <v>CIF</v>
      </c>
      <c r="H98" s="62" t="s">
        <v>348</v>
      </c>
      <c r="I98" s="62" t="s">
        <v>252</v>
      </c>
      <c r="J98" s="61">
        <f>IF(F98="","",IF(F98="TIE LRC",COUNTIF($F$2:$F98,"TIE")+COUNTIF($F$2:$F98,"TME")+COUNTIF($F$2:$F98,"TIE LRC")+COUNTIF($F$2:$F98,"TIE MRC"),IF(F98="TIE MRC",COUNTIF($F$2:$F98,"TIE")+COUNTIF($F$2:$F98,"TME")+COUNTIF($F$2:$F98,"TIE LRC")+COUNTIF($F$2:$F98,"TIE MRC"),IF(F98="PLNBB LRC",COUNTIF($F$2:$F98,"PLNBB")+COUNTIF($F$2:$F98,"PLNBB LRC")+COUNTIF($F$2:$F98,"PLNBB MRC"),IF(F98="PLNBB MRC",COUNTIF($F$2:$F98,"PLNBB")+COUNTIF($F$2:$F98,"PLNBB LRC")+COUNTIF($F$2:$F98,"PLNBB MRC"),IF(F98="HE MRC",COUNTIF($F$2:$F98,"HE")+COUNTIF($F$2:$F98,"HE LRC")+COUNTIF($F$2:$F98,"HE MRC"),IF(F98="HE LRC",COUNTIF($F$2:$F98,"HE")+COUNTIF($F$2:$F98,"HE LRC")+COUNTIF($F$2:$F98,"HE MRC"),COUNTIF($F$2:$F98,F98))))))))</f>
        <v>1</v>
      </c>
      <c r="K98" s="63" t="s">
        <v>507</v>
      </c>
      <c r="L98" s="63" t="s">
        <v>508</v>
      </c>
      <c r="N98" s="64" t="s">
        <v>320</v>
      </c>
      <c r="O98" s="69" t="s">
        <v>394</v>
      </c>
      <c r="P98" s="65"/>
      <c r="Q98" s="69">
        <v>45722</v>
      </c>
      <c r="R98" s="66"/>
      <c r="S98" s="69">
        <v>45740</v>
      </c>
      <c r="T98" s="67">
        <v>45730.166666666664</v>
      </c>
      <c r="U98" s="67">
        <v>45730.586805555555</v>
      </c>
      <c r="V98" s="67">
        <v>45730.586805555555</v>
      </c>
      <c r="W98" s="67">
        <v>45731.84375</v>
      </c>
      <c r="X98" s="67">
        <v>45732.65625</v>
      </c>
      <c r="Y98" s="67">
        <v>45732.697916666664</v>
      </c>
      <c r="Z98" s="67">
        <v>45732.732638888891</v>
      </c>
      <c r="AA98" s="53">
        <f t="shared" si="31"/>
        <v>10.083333333372138</v>
      </c>
      <c r="AB98" s="53">
        <f t="shared" si="22"/>
        <v>20.499999999941792</v>
      </c>
      <c r="AC98" s="53">
        <f t="shared" si="23"/>
        <v>0.99999999994179234</v>
      </c>
      <c r="AD98" s="53">
        <v>0</v>
      </c>
      <c r="AE98" s="53">
        <v>4.5</v>
      </c>
      <c r="AF98" s="53">
        <v>0</v>
      </c>
      <c r="AG98" s="53">
        <v>1.67</v>
      </c>
      <c r="AH98" s="53">
        <v>0</v>
      </c>
      <c r="AI98" s="53">
        <f t="shared" si="26"/>
        <v>6.17</v>
      </c>
      <c r="AJ98" s="77">
        <f t="shared" si="27"/>
        <v>6.17</v>
      </c>
      <c r="AK98" s="77"/>
      <c r="AL98" s="77"/>
      <c r="AM98" s="77"/>
      <c r="AN98" s="77"/>
      <c r="AO98" s="68">
        <v>7549.3810000000003</v>
      </c>
      <c r="AP98" s="68">
        <v>7539.7879999999996</v>
      </c>
      <c r="AQ98" s="67">
        <f t="shared" si="21"/>
        <v>45730.586805555555</v>
      </c>
      <c r="AR98" s="67">
        <v>45730.597222222219</v>
      </c>
      <c r="AS98" s="67">
        <f t="shared" si="25"/>
        <v>45732.65625</v>
      </c>
      <c r="AT98" s="67">
        <v>45732.71875</v>
      </c>
      <c r="AU98" s="67">
        <f t="shared" si="29"/>
        <v>45732.71875</v>
      </c>
      <c r="AV98" s="67">
        <v>45732.729166666664</v>
      </c>
      <c r="AW98" s="54">
        <v>4080</v>
      </c>
      <c r="AX98" s="54">
        <v>6353</v>
      </c>
      <c r="AY98" s="55">
        <v>35.78</v>
      </c>
      <c r="AZ98" s="55">
        <v>19.22</v>
      </c>
      <c r="BA98" s="55">
        <v>4.62</v>
      </c>
      <c r="BB98" s="55">
        <v>5.81</v>
      </c>
      <c r="BC98" s="55">
        <v>7.1923743500866548</v>
      </c>
      <c r="BD98" s="55">
        <v>40.19</v>
      </c>
      <c r="BE98" s="55">
        <v>34.78</v>
      </c>
      <c r="BF98" s="55">
        <v>0.25</v>
      </c>
      <c r="BG98" s="55">
        <v>0.43</v>
      </c>
      <c r="BH98" s="55">
        <v>0.39613765783609806</v>
      </c>
      <c r="BI98" s="55">
        <v>53.67</v>
      </c>
      <c r="BJ98" s="55">
        <v>4.0199999999999996</v>
      </c>
      <c r="BK98" s="55">
        <v>0.84</v>
      </c>
      <c r="BL98" s="55">
        <v>1.1200000000000001</v>
      </c>
      <c r="BM98" s="55">
        <v>16.12</v>
      </c>
      <c r="BN98" s="56">
        <v>60</v>
      </c>
      <c r="BO98" s="55" t="s">
        <v>97</v>
      </c>
      <c r="BP98" s="55" t="s">
        <v>100</v>
      </c>
      <c r="BQ98" s="56">
        <v>1200</v>
      </c>
      <c r="BR98" s="55">
        <v>38.450000000000003</v>
      </c>
      <c r="BS98" s="55">
        <v>25.98</v>
      </c>
      <c r="BT98" s="55">
        <v>18.66</v>
      </c>
      <c r="BU98" s="55">
        <v>9.44</v>
      </c>
      <c r="BV98" s="55">
        <v>1.74</v>
      </c>
      <c r="BW98" s="55">
        <v>0.86</v>
      </c>
      <c r="BX98" s="55">
        <v>0.56000000000000005</v>
      </c>
      <c r="BY98" s="55">
        <v>0.9</v>
      </c>
      <c r="BZ98" s="55">
        <v>3.02</v>
      </c>
      <c r="CA98" s="55">
        <v>0.35</v>
      </c>
      <c r="CB98" s="55">
        <v>0.06</v>
      </c>
      <c r="CC98" s="100">
        <v>4.3999999999999997E-2</v>
      </c>
      <c r="CD98" s="55">
        <v>98</v>
      </c>
      <c r="CE98" s="55">
        <v>97</v>
      </c>
      <c r="CF98" s="55">
        <v>78</v>
      </c>
      <c r="CG98" s="55">
        <v>20</v>
      </c>
      <c r="CH98" s="55"/>
      <c r="CI98" s="54">
        <v>4125</v>
      </c>
      <c r="CJ98" s="55"/>
      <c r="CK98" s="55">
        <v>35.43</v>
      </c>
      <c r="CL98" s="55"/>
      <c r="CM98" s="55">
        <v>3.11</v>
      </c>
      <c r="CN98" s="55"/>
      <c r="CO98" s="55"/>
      <c r="CP98" s="55"/>
      <c r="CQ98" s="55">
        <v>0.21</v>
      </c>
      <c r="CR98" s="54">
        <v>4035</v>
      </c>
      <c r="CS98" s="55">
        <v>36.950000000000003</v>
      </c>
      <c r="CT98" s="55">
        <v>3.05</v>
      </c>
      <c r="CU98" s="55">
        <v>0.22</v>
      </c>
      <c r="CV98" s="55">
        <v>0.33</v>
      </c>
      <c r="CW98" s="73">
        <f t="shared" si="24"/>
        <v>526.15408234686856</v>
      </c>
      <c r="CX98" s="74">
        <f>AP98/(AB98-AI98)</f>
        <v>526.15408234686856</v>
      </c>
      <c r="CY98" s="71">
        <v>500</v>
      </c>
      <c r="CZ98" s="67">
        <f>IF(AND(DATE(YEAR(T98),MONTH(T98),DAY(T98))&gt;=(S98-3),DATE(YEAR(T98),MONTH(T98),DAY(T98))&lt;=(S98+3)),T98,V98)</f>
        <v>45730.586805555555</v>
      </c>
      <c r="DA98" s="74">
        <f>CZ98-U98</f>
        <v>0</v>
      </c>
      <c r="DB98" s="53">
        <f>(((AR98-AQ98)*24)+DD98+AB98+((AV98-AU98)*24))/24</f>
        <v>2.1215277777737356</v>
      </c>
      <c r="DC98" s="53">
        <f>(AT98-AS98)*24</f>
        <v>1.5</v>
      </c>
      <c r="DD98" s="53">
        <f>(W98-AR98)*24</f>
        <v>29.916666666744277</v>
      </c>
      <c r="DE98" s="53">
        <f>AA98</f>
        <v>10.083333333372138</v>
      </c>
      <c r="DF98" s="53">
        <f t="shared" si="34"/>
        <v>29.916666666744277</v>
      </c>
      <c r="DG98" s="53">
        <f>AB98</f>
        <v>20.499999999941792</v>
      </c>
      <c r="DH98" s="53">
        <f t="shared" si="30"/>
        <v>1.5</v>
      </c>
    </row>
    <row r="99" spans="1:112" s="63" customFormat="1" x14ac:dyDescent="0.2">
      <c r="A99" s="65">
        <v>4547</v>
      </c>
      <c r="B99" s="72">
        <f t="shared" si="32"/>
        <v>45717</v>
      </c>
      <c r="C99" s="60" t="str">
        <f t="shared" si="33"/>
        <v>PRT 2025 3 #4547</v>
      </c>
      <c r="D99" s="60" t="str">
        <f t="shared" si="28"/>
        <v>PRATU PTBA #19</v>
      </c>
      <c r="E99" s="61">
        <v>4547</v>
      </c>
      <c r="F99" s="62" t="s">
        <v>98</v>
      </c>
      <c r="G99" s="62" t="str">
        <f>INDEX([1]List!$D$2:$D$55,MATCH(F99,[1]List!$B$2:$B$55,0))</f>
        <v>FOB</v>
      </c>
      <c r="H99" s="62" t="s">
        <v>156</v>
      </c>
      <c r="I99" s="62" t="s">
        <v>157</v>
      </c>
      <c r="J99" s="61">
        <f>IF(F99="","",IF(F99="TIE LRC",COUNTIF($F$2:$F99,"TIE")+COUNTIF($F$2:$F99,"TME")+COUNTIF($F$2:$F99,"TIE LRC")+COUNTIF($F$2:$F99,"TIE MRC"),IF(F99="TIE MRC",COUNTIF($F$2:$F99,"TIE")+COUNTIF($F$2:$F99,"TME")+COUNTIF($F$2:$F99,"TIE LRC")+COUNTIF($F$2:$F99,"TIE MRC"),IF(F99="PLNBB LRC",COUNTIF($F$2:$F99,"PLNBB")+COUNTIF($F$2:$F99,"PLNBB LRC")+COUNTIF($F$2:$F99,"PLNBB MRC"),IF(F99="PLNBB MRC",COUNTIF($F$2:$F99,"PLNBB")+COUNTIF($F$2:$F99,"PLNBB LRC")+COUNTIF($F$2:$F99,"PLNBB MRC"),IF(F99="HE MRC",COUNTIF($F$2:$F99,"HE")+COUNTIF($F$2:$F99,"HE LRC")+COUNTIF($F$2:$F99,"HE MRC"),IF(F99="HE LRC",COUNTIF($F$2:$F99,"HE")+COUNTIF($F$2:$F99,"HE LRC")+COUNTIF($F$2:$F99,"HE MRC"),COUNTIF($F$2:$F99,F99))))))))</f>
        <v>19</v>
      </c>
      <c r="L99" s="63" t="s">
        <v>177</v>
      </c>
      <c r="N99" s="64" t="s">
        <v>318</v>
      </c>
      <c r="O99" s="69" t="s">
        <v>104</v>
      </c>
      <c r="P99" s="65"/>
      <c r="Q99" s="69">
        <v>45729</v>
      </c>
      <c r="R99" s="66"/>
      <c r="S99" s="69">
        <v>45721</v>
      </c>
      <c r="T99" s="67">
        <v>45731.708333333336</v>
      </c>
      <c r="U99" s="67">
        <v>45731.909722222219</v>
      </c>
      <c r="V99" s="67">
        <v>45731.909722222219</v>
      </c>
      <c r="W99" s="67">
        <v>45732.802083333336</v>
      </c>
      <c r="X99" s="67">
        <v>45734.21875</v>
      </c>
      <c r="Y99" s="67">
        <v>45734.243055555555</v>
      </c>
      <c r="Z99" s="67">
        <v>45734.28125</v>
      </c>
      <c r="AA99" s="53">
        <f t="shared" si="31"/>
        <v>4.8333333331975155</v>
      </c>
      <c r="AB99" s="53">
        <f t="shared" si="22"/>
        <v>34.583333333255723</v>
      </c>
      <c r="AC99" s="53">
        <f t="shared" si="23"/>
        <v>0.58333333331393078</v>
      </c>
      <c r="AD99" s="53">
        <v>0</v>
      </c>
      <c r="AE99" s="53">
        <v>5.25</v>
      </c>
      <c r="AF99" s="53">
        <v>1.17</v>
      </c>
      <c r="AG99" s="53">
        <v>4.17</v>
      </c>
      <c r="AH99" s="53">
        <v>0</v>
      </c>
      <c r="AI99" s="53">
        <f t="shared" si="26"/>
        <v>10.59</v>
      </c>
      <c r="AJ99" s="77">
        <f t="shared" si="27"/>
        <v>10.59</v>
      </c>
      <c r="AK99" s="77"/>
      <c r="AL99" s="77"/>
      <c r="AM99" s="77"/>
      <c r="AN99" s="77"/>
      <c r="AO99" s="68">
        <v>10095.98</v>
      </c>
      <c r="AP99" s="68">
        <v>10094.51</v>
      </c>
      <c r="AQ99" s="67">
        <f t="shared" si="21"/>
        <v>45731.909722222219</v>
      </c>
      <c r="AR99" s="67">
        <v>45731.923611111109</v>
      </c>
      <c r="AS99" s="67">
        <f t="shared" si="25"/>
        <v>45734.21875</v>
      </c>
      <c r="AT99" s="67">
        <v>45734.263888888891</v>
      </c>
      <c r="AU99" s="67">
        <f t="shared" si="29"/>
        <v>45734.263888888891</v>
      </c>
      <c r="AV99" s="67">
        <v>45734.277777777781</v>
      </c>
      <c r="AW99" s="54">
        <v>4702</v>
      </c>
      <c r="AX99" s="54">
        <v>6833</v>
      </c>
      <c r="AY99" s="55">
        <v>31.19</v>
      </c>
      <c r="AZ99" s="55">
        <v>12.48</v>
      </c>
      <c r="BA99" s="55">
        <v>3.44</v>
      </c>
      <c r="BB99" s="55">
        <v>4.38</v>
      </c>
      <c r="BC99" s="55">
        <v>5.0045703839122488</v>
      </c>
      <c r="BD99" s="55">
        <v>41.24</v>
      </c>
      <c r="BE99" s="55">
        <v>41.9</v>
      </c>
      <c r="BF99" s="55">
        <v>0.31</v>
      </c>
      <c r="BG99" s="55">
        <v>0.48</v>
      </c>
      <c r="BH99" s="55">
        <v>0.45703839122486289</v>
      </c>
      <c r="BI99" s="55">
        <v>62</v>
      </c>
      <c r="BJ99" s="55">
        <v>4.46</v>
      </c>
      <c r="BK99" s="55">
        <v>0.98</v>
      </c>
      <c r="BL99" s="55">
        <v>1.18</v>
      </c>
      <c r="BM99" s="55">
        <v>15.3</v>
      </c>
      <c r="BN99" s="56">
        <v>64</v>
      </c>
      <c r="BO99" s="55" t="s">
        <v>97</v>
      </c>
      <c r="BP99" s="55" t="s">
        <v>100</v>
      </c>
      <c r="BQ99" s="56">
        <v>1350</v>
      </c>
      <c r="BR99" s="55">
        <v>44.07</v>
      </c>
      <c r="BS99" s="55">
        <v>31.32</v>
      </c>
      <c r="BT99" s="55">
        <v>8.33</v>
      </c>
      <c r="BU99" s="55">
        <v>4.9400000000000004</v>
      </c>
      <c r="BV99" s="55">
        <v>1.86</v>
      </c>
      <c r="BW99" s="55">
        <v>0.94</v>
      </c>
      <c r="BX99" s="55">
        <v>0.55000000000000004</v>
      </c>
      <c r="BY99" s="55">
        <v>0.86</v>
      </c>
      <c r="BZ99" s="55">
        <v>6.1</v>
      </c>
      <c r="CA99" s="55">
        <v>0.16</v>
      </c>
      <c r="CB99" s="55">
        <v>0.88</v>
      </c>
      <c r="CC99" s="100">
        <v>3.3000000000000002E-2</v>
      </c>
      <c r="CD99" s="55">
        <v>99</v>
      </c>
      <c r="CE99" s="55">
        <v>98</v>
      </c>
      <c r="CF99" s="55">
        <v>78</v>
      </c>
      <c r="CG99" s="55">
        <v>21</v>
      </c>
      <c r="CH99" s="55"/>
      <c r="CI99" s="54">
        <v>4901</v>
      </c>
      <c r="CJ99" s="55"/>
      <c r="CK99" s="55">
        <v>29.5</v>
      </c>
      <c r="CL99" s="55">
        <v>14.34</v>
      </c>
      <c r="CM99" s="55">
        <v>3.11</v>
      </c>
      <c r="CN99" s="55">
        <v>3.78</v>
      </c>
      <c r="CO99" s="55">
        <v>39.99</v>
      </c>
      <c r="CP99" s="55">
        <v>41.89</v>
      </c>
      <c r="CQ99" s="55">
        <v>0.66</v>
      </c>
      <c r="CR99" s="54" t="s">
        <v>319</v>
      </c>
      <c r="CS99" s="55" t="s">
        <v>319</v>
      </c>
      <c r="CT99" s="55" t="s">
        <v>319</v>
      </c>
      <c r="CU99" s="55" t="s">
        <v>319</v>
      </c>
      <c r="CV99" s="55">
        <v>0.57999999999999996</v>
      </c>
      <c r="CW99" s="73">
        <f t="shared" si="24"/>
        <v>420.72145040425056</v>
      </c>
      <c r="CX99" s="74">
        <f>AP99/(AB99-AI99)</f>
        <v>420.72145040425056</v>
      </c>
      <c r="CY99" s="71">
        <v>500</v>
      </c>
      <c r="CZ99" s="67">
        <f>IF(AND(DATE(YEAR(T99),MONTH(T99),DAY(T99))&gt;=(S99-3),DATE(YEAR(T99),MONTH(T99),DAY(T99))&lt;=(S99+3)),T99,V99)</f>
        <v>45731.909722222219</v>
      </c>
      <c r="DA99" s="74">
        <f>CZ99-U99</f>
        <v>0</v>
      </c>
      <c r="DB99" s="53">
        <f>(((AR99-AQ99)*24)+DD99+AB99+((AV99-AU99)*24))/24</f>
        <v>2.3472222222262644</v>
      </c>
      <c r="DC99" s="53">
        <f>(AT99-AS99)*24</f>
        <v>1.0833333333721384</v>
      </c>
      <c r="DD99" s="53">
        <f>(W99-AR99)*24</f>
        <v>21.083333333430346</v>
      </c>
      <c r="DE99" s="53">
        <f>AA99</f>
        <v>4.8333333331975155</v>
      </c>
      <c r="DF99" s="53">
        <f t="shared" si="34"/>
        <v>21.083333333430346</v>
      </c>
      <c r="DG99" s="53">
        <f>AB99</f>
        <v>34.583333333255723</v>
      </c>
      <c r="DH99" s="53">
        <f t="shared" si="30"/>
        <v>1.0833333333721384</v>
      </c>
    </row>
    <row r="100" spans="1:112" s="63" customFormat="1" x14ac:dyDescent="0.2">
      <c r="A100" s="65">
        <v>4548</v>
      </c>
      <c r="B100" s="72">
        <f t="shared" si="32"/>
        <v>45717</v>
      </c>
      <c r="C100" s="60" t="str">
        <f t="shared" si="33"/>
        <v>PRT 2025 3 #4548</v>
      </c>
      <c r="D100" s="60" t="str">
        <f t="shared" si="28"/>
        <v>PRATU BGG #29</v>
      </c>
      <c r="E100" s="61">
        <v>4548</v>
      </c>
      <c r="F100" s="62" t="s">
        <v>240</v>
      </c>
      <c r="G100" s="62" t="str">
        <f>INDEX([1]List!$D$2:$D$55,MATCH(F100,[1]List!$B$2:$B$55,0))</f>
        <v>CIF</v>
      </c>
      <c r="H100" s="62" t="s">
        <v>440</v>
      </c>
      <c r="I100" s="62" t="s">
        <v>163</v>
      </c>
      <c r="J100" s="61">
        <f>IF(F100="","",IF(F100="TIE LRC",COUNTIF($F$2:$F100,"TIE")+COUNTIF($F$2:$F100,"TME")+COUNTIF($F$2:$F100,"TIE LRC")+COUNTIF($F$2:$F100,"TIE MRC"),IF(F100="TIE MRC",COUNTIF($F$2:$F100,"TIE")+COUNTIF($F$2:$F100,"TME")+COUNTIF($F$2:$F100,"TIE LRC")+COUNTIF($F$2:$F100,"TIE MRC"),IF(F100="PLNBB LRC",COUNTIF($F$2:$F100,"PLNBB")+COUNTIF($F$2:$F100,"PLNBB LRC")+COUNTIF($F$2:$F100,"PLNBB MRC"),IF(F100="PLNBB MRC",COUNTIF($F$2:$F100,"PLNBB")+COUNTIF($F$2:$F100,"PLNBB LRC")+COUNTIF($F$2:$F100,"PLNBB MRC"),IF(F100="HE MRC",COUNTIF($F$2:$F100,"HE")+COUNTIF($F$2:$F100,"HE LRC")+COUNTIF($F$2:$F100,"HE MRC"),IF(F100="HE LRC",COUNTIF($F$2:$F100,"HE")+COUNTIF($F$2:$F100,"HE LRC")+COUNTIF($F$2:$F100,"HE MRC"),COUNTIF($F$2:$F100,F100))))))))</f>
        <v>29</v>
      </c>
      <c r="K100" s="63" t="s">
        <v>263</v>
      </c>
      <c r="L100" s="63" t="s">
        <v>264</v>
      </c>
      <c r="N100" s="64" t="s">
        <v>320</v>
      </c>
      <c r="O100" s="69" t="s">
        <v>473</v>
      </c>
      <c r="P100" s="65"/>
      <c r="Q100" s="69">
        <v>45728</v>
      </c>
      <c r="R100" s="66"/>
      <c r="S100" s="69">
        <v>45772</v>
      </c>
      <c r="T100" s="67">
        <v>45734.4375</v>
      </c>
      <c r="U100" s="67">
        <v>45734.472222222219</v>
      </c>
      <c r="V100" s="67">
        <v>45734.472222222219</v>
      </c>
      <c r="W100" s="67">
        <v>45734.486111111109</v>
      </c>
      <c r="X100" s="67">
        <v>45735.159722222219</v>
      </c>
      <c r="Y100" s="67">
        <v>45735.194444444445</v>
      </c>
      <c r="Z100" s="67">
        <v>45735.229166666664</v>
      </c>
      <c r="AA100" s="53">
        <f t="shared" si="31"/>
        <v>0.83333333325572312</v>
      </c>
      <c r="AB100" s="53">
        <f t="shared" si="22"/>
        <v>17.000000000058208</v>
      </c>
      <c r="AC100" s="53">
        <f t="shared" si="23"/>
        <v>0.8333333334303461</v>
      </c>
      <c r="AD100" s="53">
        <v>0.17</v>
      </c>
      <c r="AE100" s="53">
        <v>2.25</v>
      </c>
      <c r="AF100" s="53">
        <v>0</v>
      </c>
      <c r="AG100" s="53">
        <v>1.92</v>
      </c>
      <c r="AH100" s="53">
        <v>0</v>
      </c>
      <c r="AI100" s="53">
        <f t="shared" si="26"/>
        <v>4.17</v>
      </c>
      <c r="AJ100" s="77">
        <f t="shared" si="27"/>
        <v>4.34</v>
      </c>
      <c r="AK100" s="77"/>
      <c r="AL100" s="77"/>
      <c r="AM100" s="77"/>
      <c r="AN100" s="77"/>
      <c r="AO100" s="68">
        <v>8702.2219999999998</v>
      </c>
      <c r="AP100" s="68">
        <v>8699.4680000000008</v>
      </c>
      <c r="AQ100" s="67">
        <f t="shared" si="21"/>
        <v>45734.472222222219</v>
      </c>
      <c r="AR100" s="67">
        <v>45734.482638888891</v>
      </c>
      <c r="AS100" s="67">
        <f t="shared" si="25"/>
        <v>45735.159722222219</v>
      </c>
      <c r="AT100" s="67">
        <v>45735.215277777781</v>
      </c>
      <c r="AU100" s="67">
        <f t="shared" si="29"/>
        <v>45735.215277777781</v>
      </c>
      <c r="AV100" s="67">
        <v>45735.225694444445</v>
      </c>
      <c r="AW100" s="54">
        <v>4510</v>
      </c>
      <c r="AX100" s="54">
        <v>6549</v>
      </c>
      <c r="AY100" s="55">
        <v>31.13</v>
      </c>
      <c r="AZ100" s="55">
        <v>14.18</v>
      </c>
      <c r="BA100" s="55">
        <v>4.3</v>
      </c>
      <c r="BB100" s="55">
        <v>5.36</v>
      </c>
      <c r="BC100" s="55">
        <v>6.2456303891866707</v>
      </c>
      <c r="BD100" s="55">
        <v>41.98</v>
      </c>
      <c r="BE100" s="55">
        <v>38.479999999999997</v>
      </c>
      <c r="BF100" s="55">
        <v>0.17</v>
      </c>
      <c r="BG100" s="55">
        <v>0.26</v>
      </c>
      <c r="BH100" s="55">
        <v>0.24469820554649269</v>
      </c>
      <c r="BI100" s="55">
        <v>58.85</v>
      </c>
      <c r="BJ100" s="55">
        <v>4.24</v>
      </c>
      <c r="BK100" s="55">
        <v>0.96</v>
      </c>
      <c r="BL100" s="55">
        <v>1.19</v>
      </c>
      <c r="BM100" s="55">
        <v>16.2</v>
      </c>
      <c r="BN100" s="56">
        <v>59</v>
      </c>
      <c r="BO100" s="55" t="s">
        <v>97</v>
      </c>
      <c r="BP100" s="55" t="s">
        <v>100</v>
      </c>
      <c r="BQ100" s="56">
        <v>1270</v>
      </c>
      <c r="BR100" s="55">
        <v>39.31</v>
      </c>
      <c r="BS100" s="55">
        <v>26.08</v>
      </c>
      <c r="BT100" s="55">
        <v>17.850000000000001</v>
      </c>
      <c r="BU100" s="55">
        <v>8.18</v>
      </c>
      <c r="BV100" s="55">
        <v>2.0499999999999998</v>
      </c>
      <c r="BW100" s="55">
        <v>0.76</v>
      </c>
      <c r="BX100" s="55">
        <v>0.38</v>
      </c>
      <c r="BY100" s="55">
        <v>1.06</v>
      </c>
      <c r="BZ100" s="55">
        <v>3.66</v>
      </c>
      <c r="CA100" s="55">
        <v>0.49</v>
      </c>
      <c r="CB100" s="55">
        <v>0.16</v>
      </c>
      <c r="CC100" s="100">
        <v>4.5999999999999999E-2</v>
      </c>
      <c r="CD100" s="55">
        <v>99</v>
      </c>
      <c r="CE100" s="55">
        <v>98</v>
      </c>
      <c r="CF100" s="55">
        <v>78</v>
      </c>
      <c r="CG100" s="55">
        <v>21</v>
      </c>
      <c r="CH100" s="55"/>
      <c r="CI100" s="54">
        <v>4553</v>
      </c>
      <c r="CJ100" s="55"/>
      <c r="CK100" s="55">
        <v>30.79</v>
      </c>
      <c r="CL100" s="55"/>
      <c r="CM100" s="55">
        <v>3.99</v>
      </c>
      <c r="CN100" s="55"/>
      <c r="CO100" s="55"/>
      <c r="CP100" s="55"/>
      <c r="CQ100" s="55">
        <v>0.22</v>
      </c>
      <c r="CR100" s="54">
        <v>4421</v>
      </c>
      <c r="CS100" s="55">
        <v>32.08</v>
      </c>
      <c r="CT100" s="55">
        <v>4.1100000000000003</v>
      </c>
      <c r="CU100" s="55">
        <v>0.24</v>
      </c>
      <c r="CV100" s="55">
        <v>0.34</v>
      </c>
      <c r="CW100" s="73">
        <f t="shared" si="24"/>
        <v>678.05674200783574</v>
      </c>
      <c r="CX100" s="74">
        <f>AP100/(AB100-AI100)</f>
        <v>678.05674200783574</v>
      </c>
      <c r="CY100" s="71">
        <v>500</v>
      </c>
      <c r="CZ100" s="67">
        <f>IF(AND(DATE(YEAR(T100),MONTH(T100),DAY(T100))&gt;=(S100-3),DATE(YEAR(T100),MONTH(T100),DAY(T100))&lt;=(S100+3)),T100,V100)</f>
        <v>45734.472222222219</v>
      </c>
      <c r="DA100" s="74">
        <f>CZ100-U100</f>
        <v>0</v>
      </c>
      <c r="DB100" s="53">
        <f>(((AR100-AQ100)*24)+DD100+AB100+((AV100-AU100)*24))/24</f>
        <v>0.73263888889050577</v>
      </c>
      <c r="DC100" s="53">
        <f>(AT100-AS100)*24</f>
        <v>1.3333333334885538</v>
      </c>
      <c r="DD100" s="53">
        <f>(W100-AR100)*24</f>
        <v>8.3333333255723119E-2</v>
      </c>
      <c r="DE100" s="53">
        <f>AA100</f>
        <v>0.83333333325572312</v>
      </c>
      <c r="DF100" s="53">
        <f t="shared" si="34"/>
        <v>8.3333333255723119E-2</v>
      </c>
      <c r="DG100" s="53">
        <f>AB100</f>
        <v>17.000000000058208</v>
      </c>
      <c r="DH100" s="53">
        <f t="shared" si="30"/>
        <v>1.3333333334885538</v>
      </c>
    </row>
    <row r="101" spans="1:112" s="63" customFormat="1" x14ac:dyDescent="0.2">
      <c r="A101" s="65">
        <v>4549</v>
      </c>
      <c r="B101" s="72">
        <f t="shared" si="32"/>
        <v>45717</v>
      </c>
      <c r="C101" s="60" t="str">
        <f t="shared" si="33"/>
        <v>PRT 2025 3 #4549</v>
      </c>
      <c r="D101" s="60" t="str">
        <f t="shared" si="28"/>
        <v>PRATU BGG #30</v>
      </c>
      <c r="E101" s="61">
        <v>4549</v>
      </c>
      <c r="F101" s="62" t="s">
        <v>240</v>
      </c>
      <c r="G101" s="62" t="str">
        <f>INDEX([1]List!$D$2:$D$55,MATCH(F101,[1]List!$B$2:$B$55,0))</f>
        <v>CIF</v>
      </c>
      <c r="H101" s="62" t="s">
        <v>440</v>
      </c>
      <c r="I101" s="62" t="s">
        <v>163</v>
      </c>
      <c r="J101" s="61">
        <f>IF(F101="","",IF(F101="TIE LRC",COUNTIF($F$2:$F101,"TIE")+COUNTIF($F$2:$F101,"TME")+COUNTIF($F$2:$F101,"TIE LRC")+COUNTIF($F$2:$F101,"TIE MRC"),IF(F101="TIE MRC",COUNTIF($F$2:$F101,"TIE")+COUNTIF($F$2:$F101,"TME")+COUNTIF($F$2:$F101,"TIE LRC")+COUNTIF($F$2:$F101,"TIE MRC"),IF(F101="PLNBB LRC",COUNTIF($F$2:$F101,"PLNBB")+COUNTIF($F$2:$F101,"PLNBB LRC")+COUNTIF($F$2:$F101,"PLNBB MRC"),IF(F101="PLNBB MRC",COUNTIF($F$2:$F101,"PLNBB")+COUNTIF($F$2:$F101,"PLNBB LRC")+COUNTIF($F$2:$F101,"PLNBB MRC"),IF(F101="HE MRC",COUNTIF($F$2:$F101,"HE")+COUNTIF($F$2:$F101,"HE LRC")+COUNTIF($F$2:$F101,"HE MRC"),IF(F101="HE LRC",COUNTIF($F$2:$F101,"HE")+COUNTIF($F$2:$F101,"HE LRC")+COUNTIF($F$2:$F101,"HE MRC"),COUNTIF($F$2:$F101,F101))))))))</f>
        <v>30</v>
      </c>
      <c r="K101" s="63" t="s">
        <v>509</v>
      </c>
      <c r="L101" s="63" t="s">
        <v>510</v>
      </c>
      <c r="N101" s="64" t="s">
        <v>318</v>
      </c>
      <c r="O101" s="69" t="s">
        <v>473</v>
      </c>
      <c r="P101" s="65"/>
      <c r="Q101" s="69">
        <v>45728</v>
      </c>
      <c r="R101" s="66"/>
      <c r="S101" s="69">
        <v>45773</v>
      </c>
      <c r="T101" s="67">
        <v>45734.493055555555</v>
      </c>
      <c r="U101" s="67">
        <v>45734.618055555555</v>
      </c>
      <c r="V101" s="67">
        <v>45734.618055555555</v>
      </c>
      <c r="W101" s="67">
        <v>45735.215277777781</v>
      </c>
      <c r="X101" s="67">
        <v>45735.71875</v>
      </c>
      <c r="Y101" s="67">
        <v>45735.739583333336</v>
      </c>
      <c r="Z101" s="67">
        <v>45735.774305555555</v>
      </c>
      <c r="AA101" s="53">
        <f t="shared" si="31"/>
        <v>3</v>
      </c>
      <c r="AB101" s="53">
        <f t="shared" si="22"/>
        <v>12.583333333313931</v>
      </c>
      <c r="AC101" s="53">
        <f t="shared" si="23"/>
        <v>0.50000000005820766</v>
      </c>
      <c r="AD101" s="53">
        <v>0.25</v>
      </c>
      <c r="AE101" s="53">
        <v>2.67</v>
      </c>
      <c r="AF101" s="53">
        <v>0</v>
      </c>
      <c r="AG101" s="53">
        <v>0.5</v>
      </c>
      <c r="AH101" s="53">
        <v>0</v>
      </c>
      <c r="AI101" s="53">
        <f t="shared" si="26"/>
        <v>3.17</v>
      </c>
      <c r="AJ101" s="77">
        <f t="shared" si="27"/>
        <v>3.42</v>
      </c>
      <c r="AK101" s="77"/>
      <c r="AL101" s="77"/>
      <c r="AM101" s="77"/>
      <c r="AN101" s="77"/>
      <c r="AO101" s="68">
        <v>8703.7019999999993</v>
      </c>
      <c r="AP101" s="68">
        <v>8699.6049999999996</v>
      </c>
      <c r="AQ101" s="67">
        <f t="shared" si="21"/>
        <v>45734.618055555555</v>
      </c>
      <c r="AR101" s="67">
        <v>45734.628472222219</v>
      </c>
      <c r="AS101" s="67">
        <f t="shared" si="25"/>
        <v>45735.71875</v>
      </c>
      <c r="AT101" s="67">
        <v>45735.760416666664</v>
      </c>
      <c r="AU101" s="67">
        <f t="shared" si="29"/>
        <v>45735.760416666664</v>
      </c>
      <c r="AV101" s="67">
        <v>45735.770833333336</v>
      </c>
      <c r="AW101" s="54">
        <v>4525</v>
      </c>
      <c r="AX101" s="54">
        <v>6554</v>
      </c>
      <c r="AY101" s="55">
        <v>30.95</v>
      </c>
      <c r="AZ101" s="55">
        <v>15.65</v>
      </c>
      <c r="BA101" s="55">
        <v>4.3499999999999996</v>
      </c>
      <c r="BB101" s="55">
        <v>5.31</v>
      </c>
      <c r="BC101" s="55">
        <v>6.2951985773562544</v>
      </c>
      <c r="BD101" s="55">
        <v>41.75</v>
      </c>
      <c r="BE101" s="55">
        <v>37.29</v>
      </c>
      <c r="BF101" s="55">
        <v>0.25</v>
      </c>
      <c r="BG101" s="55">
        <v>0.38</v>
      </c>
      <c r="BH101" s="55">
        <v>0.35566093657379966</v>
      </c>
      <c r="BI101" s="55">
        <v>57.22</v>
      </c>
      <c r="BJ101" s="55">
        <v>4</v>
      </c>
      <c r="BK101" s="55">
        <v>0.93</v>
      </c>
      <c r="BL101" s="55">
        <v>1.18</v>
      </c>
      <c r="BM101" s="55">
        <v>16.59</v>
      </c>
      <c r="BN101" s="56">
        <v>60</v>
      </c>
      <c r="BO101" s="55" t="s">
        <v>97</v>
      </c>
      <c r="BP101" s="55" t="s">
        <v>100</v>
      </c>
      <c r="BQ101" s="56">
        <v>1260</v>
      </c>
      <c r="BR101" s="55">
        <v>42.22</v>
      </c>
      <c r="BS101" s="55">
        <v>24.44</v>
      </c>
      <c r="BT101" s="55">
        <v>15.86</v>
      </c>
      <c r="BU101" s="55">
        <v>8.6999999999999993</v>
      </c>
      <c r="BV101" s="55">
        <v>2.1</v>
      </c>
      <c r="BW101" s="55">
        <v>1.08</v>
      </c>
      <c r="BX101" s="55">
        <v>0.54</v>
      </c>
      <c r="BY101" s="55">
        <v>1.02</v>
      </c>
      <c r="BZ101" s="55">
        <v>3.42</v>
      </c>
      <c r="CA101" s="55">
        <v>0.45</v>
      </c>
      <c r="CB101" s="55">
        <v>0.17</v>
      </c>
      <c r="CC101" s="100">
        <v>4.8000000000000001E-2</v>
      </c>
      <c r="CD101" s="55">
        <v>99</v>
      </c>
      <c r="CE101" s="55">
        <v>98</v>
      </c>
      <c r="CF101" s="55">
        <v>78</v>
      </c>
      <c r="CG101" s="55">
        <v>20</v>
      </c>
      <c r="CH101" s="55"/>
      <c r="CI101" s="54">
        <v>4580</v>
      </c>
      <c r="CJ101" s="55"/>
      <c r="CK101" s="55">
        <v>30.5</v>
      </c>
      <c r="CL101" s="55"/>
      <c r="CM101" s="55">
        <v>3.97</v>
      </c>
      <c r="CN101" s="55"/>
      <c r="CO101" s="55"/>
      <c r="CP101" s="55"/>
      <c r="CQ101" s="55">
        <v>0.22</v>
      </c>
      <c r="CR101" s="54">
        <v>4434</v>
      </c>
      <c r="CS101" s="55">
        <v>32.4</v>
      </c>
      <c r="CT101" s="55">
        <v>4.05</v>
      </c>
      <c r="CU101" s="55">
        <v>0.23</v>
      </c>
      <c r="CV101" s="55">
        <v>0.32</v>
      </c>
      <c r="CW101" s="73">
        <f t="shared" si="24"/>
        <v>924.17900141833547</v>
      </c>
      <c r="CX101" s="74">
        <f>AP101/(AB101-AI101)</f>
        <v>924.17900141833547</v>
      </c>
      <c r="CY101" s="71">
        <v>500</v>
      </c>
      <c r="CZ101" s="67">
        <f>IF(AND(DATE(YEAR(T101),MONTH(T101),DAY(T101))&gt;=(S101-3),DATE(YEAR(T101),MONTH(T101),DAY(T101))&lt;=(S101+3)),T101,V101)</f>
        <v>45734.618055555555</v>
      </c>
      <c r="DA101" s="74">
        <f>CZ101-U101</f>
        <v>0</v>
      </c>
      <c r="DB101" s="53">
        <f>(((AR101-AQ101)*24)+DD101+AB101+((AV101-AU101)*24))/24</f>
        <v>1.1319444444525288</v>
      </c>
      <c r="DC101" s="53">
        <f>(AT101-AS101)*24</f>
        <v>0.99999999994179234</v>
      </c>
      <c r="DD101" s="53">
        <f>(W101-AR101)*24</f>
        <v>14.083333333488554</v>
      </c>
      <c r="DE101" s="53">
        <f>AA101</f>
        <v>3</v>
      </c>
      <c r="DF101" s="53">
        <f t="shared" si="34"/>
        <v>14.083333333488554</v>
      </c>
      <c r="DG101" s="53">
        <f>AB101</f>
        <v>12.583333333313931</v>
      </c>
      <c r="DH101" s="53">
        <f t="shared" si="30"/>
        <v>0.99999999994179234</v>
      </c>
    </row>
    <row r="102" spans="1:112" s="63" customFormat="1" x14ac:dyDescent="0.2">
      <c r="A102" s="65">
        <v>4550</v>
      </c>
      <c r="B102" s="72">
        <f t="shared" si="32"/>
        <v>45717</v>
      </c>
      <c r="C102" s="60" t="str">
        <f t="shared" si="33"/>
        <v>PRT 2025 3 #4550</v>
      </c>
      <c r="D102" s="60" t="str">
        <f t="shared" si="28"/>
        <v>PRATU BGG #31</v>
      </c>
      <c r="E102" s="61">
        <v>4550</v>
      </c>
      <c r="F102" s="62" t="s">
        <v>240</v>
      </c>
      <c r="G102" s="62" t="str">
        <f>INDEX([1]List!$D$2:$D$55,MATCH(F102,[1]List!$B$2:$B$55,0))</f>
        <v>CIF</v>
      </c>
      <c r="H102" s="62" t="s">
        <v>440</v>
      </c>
      <c r="I102" s="62" t="s">
        <v>163</v>
      </c>
      <c r="J102" s="61">
        <f>IF(F102="","",IF(F102="TIE LRC",COUNTIF($F$2:$F102,"TIE")+COUNTIF($F$2:$F102,"TME")+COUNTIF($F$2:$F102,"TIE LRC")+COUNTIF($F$2:$F102,"TIE MRC"),IF(F102="TIE MRC",COUNTIF($F$2:$F102,"TIE")+COUNTIF($F$2:$F102,"TME")+COUNTIF($F$2:$F102,"TIE LRC")+COUNTIF($F$2:$F102,"TIE MRC"),IF(F102="PLNBB LRC",COUNTIF($F$2:$F102,"PLNBB")+COUNTIF($F$2:$F102,"PLNBB LRC")+COUNTIF($F$2:$F102,"PLNBB MRC"),IF(F102="PLNBB MRC",COUNTIF($F$2:$F102,"PLNBB")+COUNTIF($F$2:$F102,"PLNBB LRC")+COUNTIF($F$2:$F102,"PLNBB MRC"),IF(F102="HE MRC",COUNTIF($F$2:$F102,"HE")+COUNTIF($F$2:$F102,"HE LRC")+COUNTIF($F$2:$F102,"HE MRC"),IF(F102="HE LRC",COUNTIF($F$2:$F102,"HE")+COUNTIF($F$2:$F102,"HE LRC")+COUNTIF($F$2:$F102,"HE MRC"),COUNTIF($F$2:$F102,F102))))))))</f>
        <v>31</v>
      </c>
      <c r="K102" s="63" t="s">
        <v>273</v>
      </c>
      <c r="L102" s="63" t="s">
        <v>274</v>
      </c>
      <c r="N102" s="64" t="s">
        <v>320</v>
      </c>
      <c r="O102" s="69" t="s">
        <v>473</v>
      </c>
      <c r="P102" s="65"/>
      <c r="Q102" s="69">
        <v>45729</v>
      </c>
      <c r="R102" s="66"/>
      <c r="S102" s="69">
        <v>45774</v>
      </c>
      <c r="T102" s="67">
        <v>45735.270833333336</v>
      </c>
      <c r="U102" s="67">
        <v>45735.798611111109</v>
      </c>
      <c r="V102" s="67">
        <v>45735.798611111109</v>
      </c>
      <c r="W102" s="67">
        <v>45735.854166666664</v>
      </c>
      <c r="X102" s="67">
        <v>45736.451388888891</v>
      </c>
      <c r="Y102" s="67">
        <v>45736.472222222219</v>
      </c>
      <c r="Z102" s="67">
        <v>45736.506944444445</v>
      </c>
      <c r="AA102" s="53">
        <f t="shared" si="31"/>
        <v>12.666666666569654</v>
      </c>
      <c r="AB102" s="53">
        <f t="shared" si="22"/>
        <v>14.833333333313931</v>
      </c>
      <c r="AC102" s="53">
        <f t="shared" si="23"/>
        <v>0.49999999988358468</v>
      </c>
      <c r="AD102" s="53">
        <v>0.25</v>
      </c>
      <c r="AE102" s="53">
        <v>2.75</v>
      </c>
      <c r="AF102" s="53">
        <v>0</v>
      </c>
      <c r="AG102" s="53">
        <v>0.75</v>
      </c>
      <c r="AH102" s="53">
        <v>0</v>
      </c>
      <c r="AI102" s="53">
        <f t="shared" si="26"/>
        <v>3.5</v>
      </c>
      <c r="AJ102" s="77">
        <f t="shared" si="27"/>
        <v>3.75</v>
      </c>
      <c r="AK102" s="77"/>
      <c r="AL102" s="77"/>
      <c r="AM102" s="77"/>
      <c r="AN102" s="77"/>
      <c r="AO102" s="68">
        <v>8707.7180000000008</v>
      </c>
      <c r="AP102" s="68">
        <v>8705.8490000000002</v>
      </c>
      <c r="AQ102" s="67">
        <f t="shared" si="21"/>
        <v>45735.798611111109</v>
      </c>
      <c r="AR102" s="67">
        <v>45735.809027777781</v>
      </c>
      <c r="AS102" s="67">
        <f t="shared" si="25"/>
        <v>45736.451388888891</v>
      </c>
      <c r="AT102" s="67">
        <v>45736.493055555555</v>
      </c>
      <c r="AU102" s="67">
        <f t="shared" si="29"/>
        <v>45736.493055555555</v>
      </c>
      <c r="AV102" s="67">
        <v>45736.503472222219</v>
      </c>
      <c r="AW102" s="54">
        <v>4521</v>
      </c>
      <c r="AX102" s="54">
        <v>6563</v>
      </c>
      <c r="AY102" s="55">
        <v>31.12</v>
      </c>
      <c r="AZ102" s="55">
        <v>14.28</v>
      </c>
      <c r="BA102" s="55">
        <v>4.3499999999999996</v>
      </c>
      <c r="BB102" s="55">
        <v>5.41</v>
      </c>
      <c r="BC102" s="55">
        <v>6.311245916938871</v>
      </c>
      <c r="BD102" s="55">
        <v>42.12</v>
      </c>
      <c r="BE102" s="55">
        <v>38.19</v>
      </c>
      <c r="BF102" s="55">
        <v>0.24</v>
      </c>
      <c r="BG102" s="55">
        <v>0.37</v>
      </c>
      <c r="BH102" s="55">
        <v>0.34997666822211854</v>
      </c>
      <c r="BI102" s="55">
        <v>58.35</v>
      </c>
      <c r="BJ102" s="55">
        <v>4.1900000000000004</v>
      </c>
      <c r="BK102" s="55">
        <v>0.92</v>
      </c>
      <c r="BL102" s="55">
        <v>1.1499999999999999</v>
      </c>
      <c r="BM102" s="55">
        <v>16.55</v>
      </c>
      <c r="BN102" s="56">
        <v>59</v>
      </c>
      <c r="BO102" s="55" t="s">
        <v>97</v>
      </c>
      <c r="BP102" s="55" t="s">
        <v>100</v>
      </c>
      <c r="BQ102" s="56">
        <v>1290</v>
      </c>
      <c r="BR102" s="55">
        <v>38.700000000000003</v>
      </c>
      <c r="BS102" s="55">
        <v>23.42</v>
      </c>
      <c r="BT102" s="55">
        <v>20.72</v>
      </c>
      <c r="BU102" s="55">
        <v>8.2200000000000006</v>
      </c>
      <c r="BV102" s="55">
        <v>2.29</v>
      </c>
      <c r="BW102" s="55">
        <v>0.65</v>
      </c>
      <c r="BX102" s="55">
        <v>0.41</v>
      </c>
      <c r="BY102" s="55">
        <v>1.22</v>
      </c>
      <c r="BZ102" s="55">
        <v>3.75</v>
      </c>
      <c r="CA102" s="55">
        <v>0.5</v>
      </c>
      <c r="CB102" s="55">
        <v>0.12</v>
      </c>
      <c r="CC102" s="100">
        <v>0.04</v>
      </c>
      <c r="CD102" s="55">
        <v>99</v>
      </c>
      <c r="CE102" s="55">
        <v>98</v>
      </c>
      <c r="CF102" s="55">
        <v>78</v>
      </c>
      <c r="CG102" s="55">
        <v>21</v>
      </c>
      <c r="CH102" s="55"/>
      <c r="CI102" s="54">
        <v>4585</v>
      </c>
      <c r="CJ102" s="55"/>
      <c r="CK102" s="55">
        <v>30.69</v>
      </c>
      <c r="CL102" s="55"/>
      <c r="CM102" s="55">
        <v>3.91</v>
      </c>
      <c r="CN102" s="55"/>
      <c r="CO102" s="55"/>
      <c r="CP102" s="55"/>
      <c r="CQ102" s="55">
        <v>0.2</v>
      </c>
      <c r="CR102" s="54">
        <v>4425</v>
      </c>
      <c r="CS102" s="55">
        <v>32.15</v>
      </c>
      <c r="CT102" s="55">
        <v>4.03</v>
      </c>
      <c r="CU102" s="55">
        <v>0.2</v>
      </c>
      <c r="CV102" s="55">
        <v>0.37</v>
      </c>
      <c r="CW102" s="73">
        <f t="shared" si="24"/>
        <v>768.16314706013861</v>
      </c>
      <c r="CX102" s="74">
        <f>AP102/(AB102-AI102)</f>
        <v>768.16314706013861</v>
      </c>
      <c r="CY102" s="71">
        <v>500</v>
      </c>
      <c r="CZ102" s="67">
        <f>IF(AND(DATE(YEAR(T102),MONTH(T102),DAY(T102))&gt;=(S102-3),DATE(YEAR(T102),MONTH(T102),DAY(T102))&lt;=(S102+3)),T102,V102)</f>
        <v>45735.798611111109</v>
      </c>
      <c r="DA102" s="74">
        <f>CZ102-U102</f>
        <v>0</v>
      </c>
      <c r="DB102" s="53">
        <f>(((AR102-AQ102)*24)+DD102+AB102+((AV102-AU102)*24))/24</f>
        <v>0.68402777777373558</v>
      </c>
      <c r="DC102" s="53">
        <f>(AT102-AS102)*24</f>
        <v>0.99999999994179234</v>
      </c>
      <c r="DD102" s="53">
        <f>(W102-AR102)*24</f>
        <v>1.0833333331975155</v>
      </c>
      <c r="DE102" s="53">
        <f>AA102</f>
        <v>12.666666666569654</v>
      </c>
      <c r="DF102" s="53">
        <f t="shared" si="34"/>
        <v>1.0833333331975155</v>
      </c>
      <c r="DG102" s="53">
        <f>AB102</f>
        <v>14.833333333313931</v>
      </c>
      <c r="DH102" s="53">
        <f t="shared" si="30"/>
        <v>0.99999999994179234</v>
      </c>
    </row>
    <row r="103" spans="1:112" s="63" customFormat="1" x14ac:dyDescent="0.2">
      <c r="A103" s="65">
        <v>4551</v>
      </c>
      <c r="B103" s="72">
        <f t="shared" si="32"/>
        <v>45717</v>
      </c>
      <c r="C103" s="60" t="str">
        <f t="shared" si="33"/>
        <v>PRT 2025 3 #4551</v>
      </c>
      <c r="D103" s="60" t="str">
        <f t="shared" si="28"/>
        <v>PRATU PTBA #20</v>
      </c>
      <c r="E103" s="61">
        <v>4551</v>
      </c>
      <c r="F103" s="62" t="s">
        <v>98</v>
      </c>
      <c r="G103" s="62" t="str">
        <f>INDEX([1]List!$D$2:$D$55,MATCH(F103,[1]List!$B$2:$B$55,0))</f>
        <v>FOB</v>
      </c>
      <c r="H103" s="62" t="s">
        <v>156</v>
      </c>
      <c r="I103" s="62" t="s">
        <v>157</v>
      </c>
      <c r="J103" s="61">
        <f>IF(F103="","",IF(F103="TIE LRC",COUNTIF($F$2:$F103,"TIE")+COUNTIF($F$2:$F103,"TME")+COUNTIF($F$2:$F103,"TIE LRC")+COUNTIF($F$2:$F103,"TIE MRC"),IF(F103="TIE MRC",COUNTIF($F$2:$F103,"TIE")+COUNTIF($F$2:$F103,"TME")+COUNTIF($F$2:$F103,"TIE LRC")+COUNTIF($F$2:$F103,"TIE MRC"),IF(F103="PLNBB LRC",COUNTIF($F$2:$F103,"PLNBB")+COUNTIF($F$2:$F103,"PLNBB LRC")+COUNTIF($F$2:$F103,"PLNBB MRC"),IF(F103="PLNBB MRC",COUNTIF($F$2:$F103,"PLNBB")+COUNTIF($F$2:$F103,"PLNBB LRC")+COUNTIF($F$2:$F103,"PLNBB MRC"),IF(F103="HE MRC",COUNTIF($F$2:$F103,"HE")+COUNTIF($F$2:$F103,"HE LRC")+COUNTIF($F$2:$F103,"HE MRC"),IF(F103="HE LRC",COUNTIF($F$2:$F103,"HE")+COUNTIF($F$2:$F103,"HE LRC")+COUNTIF($F$2:$F103,"HE MRC"),COUNTIF($F$2:$F103,F103))))))))</f>
        <v>20</v>
      </c>
      <c r="L103" s="63" t="s">
        <v>174</v>
      </c>
      <c r="N103" s="64" t="s">
        <v>318</v>
      </c>
      <c r="O103" s="69" t="s">
        <v>104</v>
      </c>
      <c r="P103" s="65"/>
      <c r="Q103" s="69">
        <v>45732</v>
      </c>
      <c r="R103" s="66"/>
      <c r="S103" s="69">
        <v>45722</v>
      </c>
      <c r="T103" s="67">
        <v>45735.302083333336</v>
      </c>
      <c r="U103" s="67">
        <v>45735.350694444445</v>
      </c>
      <c r="V103" s="67">
        <v>45735.350694444445</v>
      </c>
      <c r="W103" s="67">
        <v>45735.711805555555</v>
      </c>
      <c r="X103" s="67">
        <v>45736.836805555555</v>
      </c>
      <c r="Y103" s="67">
        <v>45736.871527777781</v>
      </c>
      <c r="Z103" s="67">
        <v>45736.909722222219</v>
      </c>
      <c r="AA103" s="53">
        <f t="shared" si="31"/>
        <v>1.1666666666278616</v>
      </c>
      <c r="AB103" s="53">
        <f t="shared" si="22"/>
        <v>27.833333333430346</v>
      </c>
      <c r="AC103" s="53">
        <f t="shared" si="23"/>
        <v>0.8333333334303461</v>
      </c>
      <c r="AD103" s="53">
        <v>0.42</v>
      </c>
      <c r="AE103" s="53">
        <v>2</v>
      </c>
      <c r="AF103" s="53">
        <v>12</v>
      </c>
      <c r="AG103" s="53">
        <v>2.75</v>
      </c>
      <c r="AH103" s="53">
        <v>0</v>
      </c>
      <c r="AI103" s="53">
        <f t="shared" si="26"/>
        <v>16.75</v>
      </c>
      <c r="AJ103" s="77">
        <f t="shared" si="27"/>
        <v>17.170000000000002</v>
      </c>
      <c r="AK103" s="77"/>
      <c r="AL103" s="77"/>
      <c r="AM103" s="77"/>
      <c r="AN103" s="77"/>
      <c r="AO103" s="68">
        <v>10094.171</v>
      </c>
      <c r="AP103" s="68">
        <v>10093.152</v>
      </c>
      <c r="AQ103" s="67">
        <f t="shared" si="21"/>
        <v>45735.350694444445</v>
      </c>
      <c r="AR103" s="67">
        <v>45735.361111111109</v>
      </c>
      <c r="AS103" s="67">
        <f t="shared" si="25"/>
        <v>45736.836805555555</v>
      </c>
      <c r="AT103" s="67">
        <v>45736.892361111109</v>
      </c>
      <c r="AU103" s="67">
        <f t="shared" si="29"/>
        <v>45736.892361111109</v>
      </c>
      <c r="AV103" s="67">
        <v>45736.90625</v>
      </c>
      <c r="AW103" s="54">
        <v>4707</v>
      </c>
      <c r="AX103" s="54">
        <v>6862</v>
      </c>
      <c r="AY103" s="55">
        <v>31.41</v>
      </c>
      <c r="AZ103" s="55">
        <v>14.2</v>
      </c>
      <c r="BA103" s="55">
        <v>4.09</v>
      </c>
      <c r="BB103" s="55">
        <v>5.1100000000000003</v>
      </c>
      <c r="BC103" s="55">
        <v>5.9557109557109564</v>
      </c>
      <c r="BD103" s="55">
        <v>40.590000000000003</v>
      </c>
      <c r="BE103" s="55">
        <v>40.1</v>
      </c>
      <c r="BF103" s="55">
        <v>0.28000000000000003</v>
      </c>
      <c r="BG103" s="55">
        <v>0.43</v>
      </c>
      <c r="BH103" s="55">
        <v>0.40792540792540793</v>
      </c>
      <c r="BI103" s="55">
        <v>60.96</v>
      </c>
      <c r="BJ103" s="55">
        <v>4.34</v>
      </c>
      <c r="BK103" s="55">
        <v>0.95</v>
      </c>
      <c r="BL103" s="55">
        <v>1.18</v>
      </c>
      <c r="BM103" s="55">
        <v>14.09</v>
      </c>
      <c r="BN103" s="56">
        <v>62</v>
      </c>
      <c r="BO103" s="55" t="s">
        <v>97</v>
      </c>
      <c r="BP103" s="55" t="s">
        <v>97</v>
      </c>
      <c r="BQ103" s="56">
        <v>1290</v>
      </c>
      <c r="BR103" s="55">
        <v>46.02</v>
      </c>
      <c r="BS103" s="55">
        <v>29.94</v>
      </c>
      <c r="BT103" s="55">
        <v>9.52</v>
      </c>
      <c r="BU103" s="55">
        <v>5.88</v>
      </c>
      <c r="BV103" s="55">
        <v>1.75</v>
      </c>
      <c r="BW103" s="55">
        <v>0.72</v>
      </c>
      <c r="BX103" s="55">
        <v>0.61</v>
      </c>
      <c r="BY103" s="55">
        <v>1</v>
      </c>
      <c r="BZ103" s="55">
        <v>4</v>
      </c>
      <c r="CA103" s="55">
        <v>0.13</v>
      </c>
      <c r="CB103" s="55">
        <v>0.44</v>
      </c>
      <c r="CC103" s="100">
        <v>3.1E-2</v>
      </c>
      <c r="CD103" s="55">
        <v>99</v>
      </c>
      <c r="CE103" s="55">
        <v>98</v>
      </c>
      <c r="CF103" s="55">
        <v>78</v>
      </c>
      <c r="CG103" s="55">
        <v>21</v>
      </c>
      <c r="CH103" s="55"/>
      <c r="CI103" s="54">
        <v>4909</v>
      </c>
      <c r="CJ103" s="55"/>
      <c r="CK103" s="55">
        <v>26.68</v>
      </c>
      <c r="CL103" s="55">
        <v>14.9</v>
      </c>
      <c r="CM103" s="55">
        <v>4.07</v>
      </c>
      <c r="CN103" s="55">
        <v>4.8600000000000003</v>
      </c>
      <c r="CO103" s="55">
        <v>39.07</v>
      </c>
      <c r="CP103" s="55">
        <v>41.17</v>
      </c>
      <c r="CQ103" s="55">
        <v>0.53</v>
      </c>
      <c r="CR103" s="54" t="s">
        <v>319</v>
      </c>
      <c r="CS103" s="54" t="s">
        <v>319</v>
      </c>
      <c r="CT103" s="54" t="s">
        <v>319</v>
      </c>
      <c r="CU103" s="54" t="s">
        <v>319</v>
      </c>
      <c r="CV103" s="55">
        <v>0.53</v>
      </c>
      <c r="CW103" s="73">
        <f t="shared" si="24"/>
        <v>910.66033081909666</v>
      </c>
      <c r="CX103" s="74">
        <f>AP103/(AB103-AI103)</f>
        <v>910.66033081909666</v>
      </c>
      <c r="CY103" s="71">
        <v>500</v>
      </c>
      <c r="CZ103" s="67">
        <f>IF(AND(DATE(YEAR(T103),MONTH(T103),DAY(T103))&gt;=(S103-3),DATE(YEAR(T103),MONTH(T103),DAY(T103))&lt;=(S103+3)),T103,V103)</f>
        <v>45735.350694444445</v>
      </c>
      <c r="DA103" s="74">
        <f>CZ103-U103</f>
        <v>0</v>
      </c>
      <c r="DB103" s="53">
        <f>(((AR103-AQ103)*24)+DD103+AB103+((AV103-AU103)*24))/24</f>
        <v>1.5347222222262644</v>
      </c>
      <c r="DC103" s="53">
        <f>(AT103-AS103)*24</f>
        <v>1.3333333333139308</v>
      </c>
      <c r="DD103" s="53">
        <f>(W103-AR103)*24</f>
        <v>8.4166666666860692</v>
      </c>
      <c r="DE103" s="53">
        <f>AA103</f>
        <v>1.1666666666278616</v>
      </c>
      <c r="DF103" s="53">
        <f t="shared" si="34"/>
        <v>8.4166666666860692</v>
      </c>
      <c r="DG103" s="53">
        <f>AB103</f>
        <v>27.833333333430346</v>
      </c>
      <c r="DH103" s="53">
        <f t="shared" si="30"/>
        <v>1.3333333333139308</v>
      </c>
    </row>
    <row r="104" spans="1:112" s="63" customFormat="1" x14ac:dyDescent="0.2">
      <c r="A104" s="65">
        <v>4552</v>
      </c>
      <c r="B104" s="72">
        <f t="shared" si="32"/>
        <v>45717</v>
      </c>
      <c r="C104" s="60" t="str">
        <f t="shared" si="33"/>
        <v>PRT 2025 3 #4552</v>
      </c>
      <c r="D104" s="60" t="str">
        <f t="shared" si="28"/>
        <v>PRATU GEL LRC #14</v>
      </c>
      <c r="E104" s="61">
        <v>4552</v>
      </c>
      <c r="F104" s="62" t="s">
        <v>300</v>
      </c>
      <c r="G104" s="62" t="str">
        <f>INDEX([1]List!$D$2:$D$55,MATCH(F104,[1]List!$B$2:$B$55,0))</f>
        <v>CIF</v>
      </c>
      <c r="H104" s="62" t="s">
        <v>392</v>
      </c>
      <c r="I104" s="62" t="s">
        <v>262</v>
      </c>
      <c r="J104" s="61">
        <f>IF(F104="","",IF(F104="TIE LRC",COUNTIF($F$2:$F104,"TIE")+COUNTIF($F$2:$F104,"TME")+COUNTIF($F$2:$F104,"TIE LRC")+COUNTIF($F$2:$F104,"TIE MRC"),IF(F104="TIE MRC",COUNTIF($F$2:$F104,"TIE")+COUNTIF($F$2:$F104,"TME")+COUNTIF($F$2:$F104,"TIE LRC")+COUNTIF($F$2:$F104,"TIE MRC"),IF(F104="PLNBB LRC",COUNTIF($F$2:$F104,"PLNBB")+COUNTIF($F$2:$F104,"PLNBB LRC")+COUNTIF($F$2:$F104,"PLNBB MRC"),IF(F104="PLNBB MRC",COUNTIF($F$2:$F104,"PLNBB")+COUNTIF($F$2:$F104,"PLNBB LRC")+COUNTIF($F$2:$F104,"PLNBB MRC"),IF(F104="HE MRC",COUNTIF($F$2:$F104,"HE")+COUNTIF($F$2:$F104,"HE LRC")+COUNTIF($F$2:$F104,"HE MRC"),IF(F104="HE LRC",COUNTIF($F$2:$F104,"HE")+COUNTIF($F$2:$F104,"HE LRC")+COUNTIF($F$2:$F104,"HE MRC"),COUNTIF($F$2:$F104,F104))))))))</f>
        <v>14</v>
      </c>
      <c r="K104" s="63" t="s">
        <v>350</v>
      </c>
      <c r="L104" s="63" t="s">
        <v>351</v>
      </c>
      <c r="N104" s="64" t="s">
        <v>318</v>
      </c>
      <c r="O104" s="69" t="s">
        <v>104</v>
      </c>
      <c r="P104" s="65"/>
      <c r="Q104" s="69">
        <v>45728</v>
      </c>
      <c r="R104" s="66"/>
      <c r="S104" s="69">
        <v>45736</v>
      </c>
      <c r="T104" s="67">
        <v>45735.833333333336</v>
      </c>
      <c r="U104" s="67">
        <v>45735.833333333336</v>
      </c>
      <c r="V104" s="67">
        <v>45736.534722222219</v>
      </c>
      <c r="W104" s="67">
        <v>45736.833333333336</v>
      </c>
      <c r="X104" s="67">
        <v>45737.649305555555</v>
      </c>
      <c r="Y104" s="67">
        <v>45737.690972222219</v>
      </c>
      <c r="Z104" s="67">
        <v>45737.725694444445</v>
      </c>
      <c r="AA104" s="53">
        <f t="shared" si="31"/>
        <v>16.833333333197515</v>
      </c>
      <c r="AB104" s="53">
        <f t="shared" si="22"/>
        <v>20.583333333197515</v>
      </c>
      <c r="AC104" s="53">
        <f t="shared" si="23"/>
        <v>0.99999999994179234</v>
      </c>
      <c r="AD104" s="53">
        <v>0.42</v>
      </c>
      <c r="AE104" s="53">
        <v>3.58</v>
      </c>
      <c r="AF104" s="53">
        <v>0</v>
      </c>
      <c r="AG104" s="53">
        <v>2.58</v>
      </c>
      <c r="AH104" s="53">
        <v>0</v>
      </c>
      <c r="AI104" s="53">
        <f t="shared" si="26"/>
        <v>6.16</v>
      </c>
      <c r="AJ104" s="77">
        <f t="shared" si="27"/>
        <v>6.58</v>
      </c>
      <c r="AK104" s="77"/>
      <c r="AL104" s="77"/>
      <c r="AM104" s="77"/>
      <c r="AN104" s="77"/>
      <c r="AO104" s="68">
        <v>10011.726000000001</v>
      </c>
      <c r="AP104" s="68">
        <v>10010.700000000001</v>
      </c>
      <c r="AQ104" s="67">
        <f t="shared" si="21"/>
        <v>45736.534722222219</v>
      </c>
      <c r="AR104" s="67">
        <v>45736.545138888891</v>
      </c>
      <c r="AS104" s="67">
        <f t="shared" si="25"/>
        <v>45737.649305555555</v>
      </c>
      <c r="AT104" s="67">
        <v>45737.711805555555</v>
      </c>
      <c r="AU104" s="67">
        <f t="shared" si="29"/>
        <v>45737.711805555555</v>
      </c>
      <c r="AV104" s="67">
        <v>45737.722222222219</v>
      </c>
      <c r="AW104" s="54">
        <v>4079</v>
      </c>
      <c r="AX104" s="54">
        <v>6263</v>
      </c>
      <c r="AY104" s="55">
        <v>34.880000000000003</v>
      </c>
      <c r="AZ104" s="55">
        <v>18.43</v>
      </c>
      <c r="BA104" s="55">
        <v>4.8600000000000003</v>
      </c>
      <c r="BB104" s="55">
        <v>6.09</v>
      </c>
      <c r="BC104" s="55">
        <v>7.4659801397572645</v>
      </c>
      <c r="BD104" s="55">
        <v>42.12</v>
      </c>
      <c r="BE104" s="55">
        <v>33.36</v>
      </c>
      <c r="BF104" s="55">
        <v>0.22</v>
      </c>
      <c r="BG104" s="55">
        <v>0.36</v>
      </c>
      <c r="BH104" s="55">
        <v>0.33100404560500185</v>
      </c>
      <c r="BI104" s="55">
        <v>53.69</v>
      </c>
      <c r="BJ104" s="55">
        <v>3.89</v>
      </c>
      <c r="BK104" s="55">
        <v>0.86</v>
      </c>
      <c r="BL104" s="55">
        <v>1.1399999999999999</v>
      </c>
      <c r="BM104" s="55">
        <v>16.77</v>
      </c>
      <c r="BN104" s="56">
        <v>61</v>
      </c>
      <c r="BO104" s="55" t="s">
        <v>97</v>
      </c>
      <c r="BP104" s="55" t="s">
        <v>100</v>
      </c>
      <c r="BQ104" s="56">
        <v>1170</v>
      </c>
      <c r="BR104" s="55">
        <v>19.34</v>
      </c>
      <c r="BS104" s="55">
        <v>14.32</v>
      </c>
      <c r="BT104" s="55">
        <v>49.94</v>
      </c>
      <c r="BU104" s="55">
        <v>7.02</v>
      </c>
      <c r="BV104" s="55">
        <v>2.35</v>
      </c>
      <c r="BW104" s="55">
        <v>0.27</v>
      </c>
      <c r="BX104" s="55">
        <v>0.34</v>
      </c>
      <c r="BY104" s="55">
        <v>1.1100000000000001</v>
      </c>
      <c r="BZ104" s="55">
        <v>4.9000000000000004</v>
      </c>
      <c r="CA104" s="55">
        <v>0.35</v>
      </c>
      <c r="CB104" s="55">
        <v>0.06</v>
      </c>
      <c r="CC104" s="100">
        <v>4.8000000000000001E-2</v>
      </c>
      <c r="CD104" s="55">
        <v>99</v>
      </c>
      <c r="CE104" s="55">
        <v>98</v>
      </c>
      <c r="CF104" s="55">
        <v>77</v>
      </c>
      <c r="CG104" s="55">
        <v>20</v>
      </c>
      <c r="CH104" s="55"/>
      <c r="CI104" s="54">
        <v>4137</v>
      </c>
      <c r="CJ104" s="55"/>
      <c r="CK104" s="55">
        <v>33.83</v>
      </c>
      <c r="CL104" s="55"/>
      <c r="CM104" s="55">
        <v>4.3499999999999996</v>
      </c>
      <c r="CN104" s="55"/>
      <c r="CO104" s="55"/>
      <c r="CP104" s="55"/>
      <c r="CQ104" s="55">
        <v>0.18</v>
      </c>
      <c r="CR104" s="54">
        <v>4065</v>
      </c>
      <c r="CS104" s="54">
        <v>34.49</v>
      </c>
      <c r="CT104" s="55">
        <v>4.5</v>
      </c>
      <c r="CU104" s="55">
        <v>0.2</v>
      </c>
      <c r="CV104" s="55">
        <v>0.35</v>
      </c>
      <c r="CW104" s="73">
        <f t="shared" si="24"/>
        <v>694.06286111122722</v>
      </c>
      <c r="CX104" s="74">
        <f>AP104/(AB104-AI104)</f>
        <v>694.06286111122722</v>
      </c>
      <c r="CY104" s="71">
        <v>500</v>
      </c>
      <c r="CZ104" s="67">
        <f>IF(AND(DATE(YEAR(T104),MONTH(T104),DAY(T104))&gt;=(S104-3),DATE(YEAR(T104),MONTH(T104),DAY(T104))&lt;=(S104+3)),T104,V104)</f>
        <v>45735.833333333336</v>
      </c>
      <c r="DA104" s="74">
        <f>CZ104-U104</f>
        <v>0</v>
      </c>
      <c r="DB104" s="53">
        <f>(((AR104-AQ104)*24)+DD104+AB104+((AV104-AU104)*24))/24</f>
        <v>1.1666666666642413</v>
      </c>
      <c r="DC104" s="53">
        <f>(AT104-AS104)*24</f>
        <v>1.5</v>
      </c>
      <c r="DD104" s="53">
        <f>(W104-AR104)*24</f>
        <v>6.9166666666860692</v>
      </c>
      <c r="DE104" s="53">
        <f>AA104</f>
        <v>16.833333333197515</v>
      </c>
      <c r="DF104" s="53">
        <f t="shared" si="34"/>
        <v>6.9166666666860692</v>
      </c>
      <c r="DG104" s="53">
        <f>AB104</f>
        <v>20.583333333197515</v>
      </c>
      <c r="DH104" s="53">
        <f t="shared" si="30"/>
        <v>1.5</v>
      </c>
    </row>
    <row r="105" spans="1:112" s="63" customFormat="1" x14ac:dyDescent="0.2">
      <c r="A105" s="65">
        <v>4553</v>
      </c>
      <c r="B105" s="72">
        <f t="shared" si="32"/>
        <v>45717</v>
      </c>
      <c r="C105" s="60" t="str">
        <f t="shared" si="33"/>
        <v>PRT 2025 3 #4553</v>
      </c>
      <c r="D105" s="60" t="str">
        <f t="shared" si="28"/>
        <v>PRATU TIE MRC #9</v>
      </c>
      <c r="E105" s="61">
        <v>4553</v>
      </c>
      <c r="F105" s="62" t="s">
        <v>237</v>
      </c>
      <c r="G105" s="62" t="str">
        <f>INDEX([1]List!$D$2:$D$55,MATCH(F105,[1]List!$B$2:$B$55,0))</f>
        <v>CIF</v>
      </c>
      <c r="H105" s="62" t="s">
        <v>311</v>
      </c>
      <c r="I105" s="62" t="s">
        <v>163</v>
      </c>
      <c r="J105" s="61">
        <f>IF(F105="","",IF(F105="TIE LRC",COUNTIF($F$2:$F105,"TIE")+COUNTIF($F$2:$F105,"TME")+COUNTIF($F$2:$F105,"TIE LRC")+COUNTIF($F$2:$F105,"TIE MRC"),IF(F105="TIE MRC",COUNTIF($F$2:$F105,"TIE")+COUNTIF($F$2:$F105,"TME")+COUNTIF($F$2:$F105,"TIE LRC")+COUNTIF($F$2:$F105,"TIE MRC"),IF(F105="PLNBB LRC",COUNTIF($F$2:$F105,"PLNBB")+COUNTIF($F$2:$F105,"PLNBB LRC")+COUNTIF($F$2:$F105,"PLNBB MRC"),IF(F105="PLNBB MRC",COUNTIF($F$2:$F105,"PLNBB")+COUNTIF($F$2:$F105,"PLNBB LRC")+COUNTIF($F$2:$F105,"PLNBB MRC"),IF(F105="HE MRC",COUNTIF($F$2:$F105,"HE")+COUNTIF($F$2:$F105,"HE LRC")+COUNTIF($F$2:$F105,"HE MRC"),IF(F105="HE LRC",COUNTIF($F$2:$F105,"HE")+COUNTIF($F$2:$F105,"HE LRC")+COUNTIF($F$2:$F105,"HE MRC"),COUNTIF($F$2:$F105,F105))))))))</f>
        <v>9</v>
      </c>
      <c r="K105" s="63" t="s">
        <v>424</v>
      </c>
      <c r="L105" s="63" t="s">
        <v>425</v>
      </c>
      <c r="N105" s="64" t="s">
        <v>320</v>
      </c>
      <c r="O105" s="69" t="s">
        <v>317</v>
      </c>
      <c r="P105" s="65"/>
      <c r="Q105" s="69">
        <v>45726</v>
      </c>
      <c r="R105" s="66"/>
      <c r="S105" s="69">
        <v>45742</v>
      </c>
      <c r="T105" s="67">
        <v>45736.333333333336</v>
      </c>
      <c r="U105" s="67">
        <v>45736.944444444445</v>
      </c>
      <c r="V105" s="67">
        <v>45736.944444444445</v>
      </c>
      <c r="W105" s="67">
        <v>45737.572916666664</v>
      </c>
      <c r="X105" s="67">
        <v>45738.024305555555</v>
      </c>
      <c r="Y105" s="67">
        <v>45738.059027777781</v>
      </c>
      <c r="Z105" s="67">
        <v>45738.09375</v>
      </c>
      <c r="AA105" s="53">
        <f t="shared" si="31"/>
        <v>14.666666666627862</v>
      </c>
      <c r="AB105" s="53">
        <f t="shared" si="22"/>
        <v>11.666666666802485</v>
      </c>
      <c r="AC105" s="53">
        <f t="shared" si="23"/>
        <v>0.8333333334303461</v>
      </c>
      <c r="AD105" s="53">
        <v>0</v>
      </c>
      <c r="AE105" s="53">
        <v>1.92</v>
      </c>
      <c r="AF105" s="53">
        <v>0</v>
      </c>
      <c r="AG105" s="53">
        <v>1.67</v>
      </c>
      <c r="AH105" s="53">
        <v>0</v>
      </c>
      <c r="AI105" s="53">
        <f t="shared" si="26"/>
        <v>3.59</v>
      </c>
      <c r="AJ105" s="77">
        <f t="shared" si="27"/>
        <v>3.59</v>
      </c>
      <c r="AK105" s="77"/>
      <c r="AL105" s="77"/>
      <c r="AM105" s="77"/>
      <c r="AN105" s="77"/>
      <c r="AO105" s="68">
        <v>7343.2240000000002</v>
      </c>
      <c r="AP105" s="68">
        <v>7341.1989999999996</v>
      </c>
      <c r="AQ105" s="67">
        <f t="shared" si="21"/>
        <v>45736.944444444445</v>
      </c>
      <c r="AR105" s="67">
        <v>45736.954861111109</v>
      </c>
      <c r="AS105" s="67">
        <f t="shared" si="25"/>
        <v>45738.024305555555</v>
      </c>
      <c r="AT105" s="67">
        <v>45738.079861111109</v>
      </c>
      <c r="AU105" s="67">
        <f t="shared" si="29"/>
        <v>45738.079861111109</v>
      </c>
      <c r="AV105" s="67">
        <v>45738.090277777781</v>
      </c>
      <c r="AW105" s="54">
        <v>4577</v>
      </c>
      <c r="AX105" s="54">
        <v>6777</v>
      </c>
      <c r="AY105" s="55">
        <v>32.46</v>
      </c>
      <c r="AZ105" s="55">
        <v>14.59</v>
      </c>
      <c r="BA105" s="55">
        <v>5.61</v>
      </c>
      <c r="BB105" s="55">
        <v>7.1</v>
      </c>
      <c r="BC105" s="55">
        <v>8.3128439292822858</v>
      </c>
      <c r="BD105" s="55">
        <v>42.33</v>
      </c>
      <c r="BE105" s="55">
        <v>35.979999999999997</v>
      </c>
      <c r="BF105" s="55">
        <v>0.19</v>
      </c>
      <c r="BG105" s="55">
        <v>0.31</v>
      </c>
      <c r="BH105" s="55">
        <v>0.28099754127151388</v>
      </c>
      <c r="BI105" s="55">
        <v>59.48</v>
      </c>
      <c r="BJ105" s="55">
        <v>4.3499999999999996</v>
      </c>
      <c r="BK105" s="55">
        <v>0.93</v>
      </c>
      <c r="BL105" s="55">
        <v>1.19</v>
      </c>
      <c r="BM105" s="55">
        <v>13.31</v>
      </c>
      <c r="BN105" s="56">
        <v>59</v>
      </c>
      <c r="BO105" s="55" t="s">
        <v>97</v>
      </c>
      <c r="BP105" s="55" t="s">
        <v>100</v>
      </c>
      <c r="BQ105" s="56">
        <v>1170</v>
      </c>
      <c r="BR105" s="55">
        <v>46.24</v>
      </c>
      <c r="BS105" s="55">
        <v>21.48</v>
      </c>
      <c r="BT105" s="55">
        <v>15.55</v>
      </c>
      <c r="BU105" s="55">
        <v>8.75</v>
      </c>
      <c r="BV105" s="55">
        <v>1.92</v>
      </c>
      <c r="BW105" s="55">
        <v>0.97</v>
      </c>
      <c r="BX105" s="55">
        <v>0.48</v>
      </c>
      <c r="BY105" s="55">
        <v>0.87</v>
      </c>
      <c r="BZ105" s="55">
        <v>3.6</v>
      </c>
      <c r="CA105" s="55">
        <v>0.04</v>
      </c>
      <c r="CB105" s="55">
        <v>0.12</v>
      </c>
      <c r="CC105" s="100">
        <v>2.9000000000000001E-2</v>
      </c>
      <c r="CD105" s="55">
        <v>99</v>
      </c>
      <c r="CE105" s="55">
        <v>98</v>
      </c>
      <c r="CF105" s="55">
        <v>78</v>
      </c>
      <c r="CG105" s="55">
        <v>19</v>
      </c>
      <c r="CH105" s="55"/>
      <c r="CI105" s="54">
        <v>4621</v>
      </c>
      <c r="CJ105" s="55"/>
      <c r="CK105" s="55">
        <v>31.97</v>
      </c>
      <c r="CL105" s="55"/>
      <c r="CM105" s="55">
        <v>5.0999999999999996</v>
      </c>
      <c r="CN105" s="55"/>
      <c r="CO105" s="55"/>
      <c r="CP105" s="55"/>
      <c r="CQ105" s="55">
        <v>0.17</v>
      </c>
      <c r="CR105" s="54">
        <v>4509</v>
      </c>
      <c r="CS105" s="54">
        <v>33.11</v>
      </c>
      <c r="CT105" s="55">
        <v>5</v>
      </c>
      <c r="CU105" s="54">
        <v>0.19</v>
      </c>
      <c r="CV105" s="55">
        <v>0.37</v>
      </c>
      <c r="CW105" s="73">
        <f t="shared" si="24"/>
        <v>908.93920757860701</v>
      </c>
      <c r="CX105" s="74">
        <f>AP105/(AB105-AI105)</f>
        <v>908.93920757860701</v>
      </c>
      <c r="CY105" s="71">
        <v>500</v>
      </c>
      <c r="CZ105" s="67">
        <f>IF(AND(DATE(YEAR(T105),MONTH(T105),DAY(T105))&gt;=(S105-3),DATE(YEAR(T105),MONTH(T105),DAY(T105))&lt;=(S105+3)),T105,V105)</f>
        <v>45736.944444444445</v>
      </c>
      <c r="DA105" s="74">
        <f>CZ105-U105</f>
        <v>0</v>
      </c>
      <c r="DB105" s="53">
        <f>(((AR105-AQ105)*24)+DD105+AB105+((AV105-AU105)*24))/24</f>
        <v>1.125000000007276</v>
      </c>
      <c r="DC105" s="53">
        <f>(AT105-AS105)*24</f>
        <v>1.3333333333139308</v>
      </c>
      <c r="DD105" s="53">
        <f>(W105-AR105)*24</f>
        <v>14.833333333313931</v>
      </c>
      <c r="DE105" s="53">
        <f>AA105</f>
        <v>14.666666666627862</v>
      </c>
      <c r="DF105" s="53">
        <f t="shared" si="34"/>
        <v>14.833333333313931</v>
      </c>
      <c r="DG105" s="53">
        <f>AB105</f>
        <v>11.666666666802485</v>
      </c>
      <c r="DH105" s="53">
        <f t="shared" si="30"/>
        <v>1.3333333333139308</v>
      </c>
    </row>
    <row r="106" spans="1:112" s="63" customFormat="1" x14ac:dyDescent="0.2">
      <c r="A106" s="65">
        <v>4554</v>
      </c>
      <c r="B106" s="72">
        <f t="shared" si="32"/>
        <v>45717</v>
      </c>
      <c r="C106" s="60" t="str">
        <f t="shared" si="33"/>
        <v>PRT 2025 3 #4554</v>
      </c>
      <c r="D106" s="60" t="str">
        <f t="shared" si="28"/>
        <v>PRATU PTBA #21</v>
      </c>
      <c r="E106" s="61">
        <v>4554</v>
      </c>
      <c r="F106" s="62" t="s">
        <v>98</v>
      </c>
      <c r="G106" s="62" t="str">
        <f>INDEX([1]List!$D$2:$D$55,MATCH(F106,[1]List!$B$2:$B$55,0))</f>
        <v>FOB</v>
      </c>
      <c r="H106" s="62" t="s">
        <v>156</v>
      </c>
      <c r="I106" s="62" t="s">
        <v>157</v>
      </c>
      <c r="J106" s="61">
        <f>IF(F106="","",IF(F106="TIE LRC",COUNTIF($F$2:$F106,"TIE")+COUNTIF($F$2:$F106,"TME")+COUNTIF($F$2:$F106,"TIE LRC")+COUNTIF($F$2:$F106,"TIE MRC"),IF(F106="TIE MRC",COUNTIF($F$2:$F106,"TIE")+COUNTIF($F$2:$F106,"TME")+COUNTIF($F$2:$F106,"TIE LRC")+COUNTIF($F$2:$F106,"TIE MRC"),IF(F106="PLNBB LRC",COUNTIF($F$2:$F106,"PLNBB")+COUNTIF($F$2:$F106,"PLNBB LRC")+COUNTIF($F$2:$F106,"PLNBB MRC"),IF(F106="PLNBB MRC",COUNTIF($F$2:$F106,"PLNBB")+COUNTIF($F$2:$F106,"PLNBB LRC")+COUNTIF($F$2:$F106,"PLNBB MRC"),IF(F106="HE MRC",COUNTIF($F$2:$F106,"HE")+COUNTIF($F$2:$F106,"HE LRC")+COUNTIF($F$2:$F106,"HE MRC"),IF(F106="HE LRC",COUNTIF($F$2:$F106,"HE")+COUNTIF($F$2:$F106,"HE LRC")+COUNTIF($F$2:$F106,"HE MRC"),COUNTIF($F$2:$F106,F106))))))))</f>
        <v>21</v>
      </c>
      <c r="L106" s="63" t="s">
        <v>144</v>
      </c>
      <c r="N106" s="64" t="s">
        <v>318</v>
      </c>
      <c r="O106" s="69" t="s">
        <v>104</v>
      </c>
      <c r="P106" s="65"/>
      <c r="Q106" s="69">
        <v>45734</v>
      </c>
      <c r="R106" s="66"/>
      <c r="S106" s="69">
        <v>45724</v>
      </c>
      <c r="T106" s="67">
        <v>45736.625</v>
      </c>
      <c r="U106" s="67">
        <v>45737.743055555555</v>
      </c>
      <c r="V106" s="67">
        <v>45737.743055555555</v>
      </c>
      <c r="W106" s="67">
        <v>45738.020833333336</v>
      </c>
      <c r="X106" s="67">
        <v>45738.496527777781</v>
      </c>
      <c r="Y106" s="67">
        <v>45738.520833333336</v>
      </c>
      <c r="Z106" s="67">
        <v>45738.559027777781</v>
      </c>
      <c r="AA106" s="53">
        <f t="shared" si="31"/>
        <v>26.833333333313931</v>
      </c>
      <c r="AB106" s="53">
        <f t="shared" si="22"/>
        <v>12</v>
      </c>
      <c r="AC106" s="53">
        <f t="shared" si="23"/>
        <v>0.58333333331393078</v>
      </c>
      <c r="AD106" s="53">
        <v>0.33</v>
      </c>
      <c r="AE106" s="53">
        <v>1.25</v>
      </c>
      <c r="AF106" s="53">
        <v>0</v>
      </c>
      <c r="AG106" s="53">
        <v>1.17</v>
      </c>
      <c r="AH106" s="53">
        <v>0</v>
      </c>
      <c r="AI106" s="53">
        <f t="shared" si="26"/>
        <v>2.42</v>
      </c>
      <c r="AJ106" s="77">
        <f t="shared" si="27"/>
        <v>2.75</v>
      </c>
      <c r="AK106" s="77"/>
      <c r="AL106" s="77"/>
      <c r="AM106" s="77"/>
      <c r="AN106" s="77"/>
      <c r="AO106" s="68">
        <v>10007.794</v>
      </c>
      <c r="AP106" s="68">
        <v>10006.772999999999</v>
      </c>
      <c r="AQ106" s="67">
        <f t="shared" si="21"/>
        <v>45737.743055555555</v>
      </c>
      <c r="AR106" s="67">
        <v>45737.756944444445</v>
      </c>
      <c r="AS106" s="67">
        <f t="shared" si="25"/>
        <v>45738.496527777781</v>
      </c>
      <c r="AT106" s="67">
        <v>45738.541666666664</v>
      </c>
      <c r="AU106" s="67">
        <f t="shared" si="29"/>
        <v>45738.541666666664</v>
      </c>
      <c r="AV106" s="67">
        <v>45738.555555555555</v>
      </c>
      <c r="AW106" s="54">
        <v>4857</v>
      </c>
      <c r="AX106" s="54">
        <v>6875</v>
      </c>
      <c r="AY106" s="55">
        <v>29.35</v>
      </c>
      <c r="AZ106" s="55">
        <v>9.44</v>
      </c>
      <c r="BA106" s="55">
        <v>3.88</v>
      </c>
      <c r="BB106" s="55">
        <v>4.97</v>
      </c>
      <c r="BC106" s="55">
        <v>5.4880742049469964</v>
      </c>
      <c r="BD106" s="55">
        <v>42.5</v>
      </c>
      <c r="BE106" s="55">
        <v>43.09</v>
      </c>
      <c r="BF106" s="55">
        <v>0.42</v>
      </c>
      <c r="BG106" s="55">
        <v>0.63</v>
      </c>
      <c r="BH106" s="55">
        <v>0.5962897526501767</v>
      </c>
      <c r="BI106" s="55">
        <v>65.28</v>
      </c>
      <c r="BJ106" s="55">
        <v>4.6900000000000004</v>
      </c>
      <c r="BK106" s="55">
        <v>0.99</v>
      </c>
      <c r="BL106" s="55">
        <v>1.1599999999999999</v>
      </c>
      <c r="BM106" s="55">
        <v>14.09</v>
      </c>
      <c r="BN106" s="56">
        <v>62</v>
      </c>
      <c r="BO106" s="55" t="s">
        <v>97</v>
      </c>
      <c r="BP106" s="55" t="s">
        <v>100</v>
      </c>
      <c r="BQ106" s="56">
        <v>1270</v>
      </c>
      <c r="BR106" s="55">
        <v>47.92</v>
      </c>
      <c r="BS106" s="55">
        <v>28.64</v>
      </c>
      <c r="BT106" s="55">
        <v>8.8000000000000007</v>
      </c>
      <c r="BU106" s="55">
        <v>4.45</v>
      </c>
      <c r="BV106" s="55">
        <v>2.38</v>
      </c>
      <c r="BW106" s="55">
        <v>1.04</v>
      </c>
      <c r="BX106" s="55">
        <v>0.54</v>
      </c>
      <c r="BY106" s="55">
        <v>0.73</v>
      </c>
      <c r="BZ106" s="55">
        <v>5.04</v>
      </c>
      <c r="CA106" s="55">
        <v>0.13</v>
      </c>
      <c r="CB106" s="55">
        <v>0.37</v>
      </c>
      <c r="CC106" s="100">
        <v>2.9000000000000001E-2</v>
      </c>
      <c r="CD106" s="55">
        <v>99</v>
      </c>
      <c r="CE106" s="55">
        <v>98</v>
      </c>
      <c r="CF106" s="55">
        <v>78</v>
      </c>
      <c r="CG106" s="55">
        <v>21</v>
      </c>
      <c r="CH106" s="55"/>
      <c r="CI106" s="54">
        <v>4916</v>
      </c>
      <c r="CJ106" s="55"/>
      <c r="CK106" s="55">
        <v>29.28</v>
      </c>
      <c r="CL106" s="55">
        <v>15.37</v>
      </c>
      <c r="CM106" s="55">
        <v>3.69</v>
      </c>
      <c r="CN106" s="55">
        <v>4.41</v>
      </c>
      <c r="CO106" s="55">
        <v>40.9</v>
      </c>
      <c r="CP106" s="55">
        <v>39.32</v>
      </c>
      <c r="CQ106" s="55">
        <v>0.37</v>
      </c>
      <c r="CR106" s="54" t="s">
        <v>319</v>
      </c>
      <c r="CS106" s="54" t="s">
        <v>319</v>
      </c>
      <c r="CT106" s="54" t="s">
        <v>319</v>
      </c>
      <c r="CU106" s="54" t="s">
        <v>319</v>
      </c>
      <c r="CV106" s="55">
        <v>0.73</v>
      </c>
      <c r="CW106" s="73">
        <f t="shared" si="24"/>
        <v>1044.548329853862</v>
      </c>
      <c r="CX106" s="74">
        <f>AP106/(AB106-AI106)</f>
        <v>1044.548329853862</v>
      </c>
      <c r="CY106" s="71">
        <v>500</v>
      </c>
      <c r="CZ106" s="67">
        <f>IF(AND(DATE(YEAR(T106),MONTH(T106),DAY(T106))&gt;=(S106-3),DATE(YEAR(T106),MONTH(T106),DAY(T106))&lt;=(S106+3)),T106,V106)</f>
        <v>45737.743055555555</v>
      </c>
      <c r="DA106" s="74">
        <f>CZ106-U106</f>
        <v>0</v>
      </c>
      <c r="DB106" s="53">
        <f>(((AR106-AQ106)*24)+DD106+AB106+((AV106-AU106)*24))/24</f>
        <v>0.79166666667151731</v>
      </c>
      <c r="DC106" s="53">
        <f>(AT106-AS106)*24</f>
        <v>1.0833333331975155</v>
      </c>
      <c r="DD106" s="53">
        <f>(W106-AR106)*24</f>
        <v>6.3333333333721384</v>
      </c>
      <c r="DE106" s="53">
        <f>AA106</f>
        <v>26.833333333313931</v>
      </c>
      <c r="DF106" s="53">
        <f t="shared" si="34"/>
        <v>6.3333333333721384</v>
      </c>
      <c r="DG106" s="53">
        <f>AB106</f>
        <v>12</v>
      </c>
      <c r="DH106" s="53">
        <f t="shared" si="30"/>
        <v>1.0833333331975155</v>
      </c>
    </row>
    <row r="107" spans="1:112" s="63" customFormat="1" x14ac:dyDescent="0.2">
      <c r="A107" s="65">
        <v>4555</v>
      </c>
      <c r="B107" s="72">
        <f t="shared" si="32"/>
        <v>45717</v>
      </c>
      <c r="C107" s="60" t="str">
        <f t="shared" si="33"/>
        <v>PRT 2025 3 #4555</v>
      </c>
      <c r="D107" s="60" t="str">
        <f t="shared" si="28"/>
        <v>PRATU TBC LRC #11</v>
      </c>
      <c r="E107" s="61">
        <v>4555</v>
      </c>
      <c r="F107" s="62" t="s">
        <v>290</v>
      </c>
      <c r="G107" s="62" t="str">
        <f>INDEX([1]List!$D$2:$D$55,MATCH(F107,[1]List!$B$2:$B$55,0))</f>
        <v>CIF</v>
      </c>
      <c r="H107" s="62" t="s">
        <v>291</v>
      </c>
      <c r="I107" s="62" t="s">
        <v>176</v>
      </c>
      <c r="J107" s="61">
        <f>IF(F107="","",IF(F107="TIE LRC",COUNTIF($F$2:$F107,"TIE")+COUNTIF($F$2:$F107,"TME")+COUNTIF($F$2:$F107,"TIE LRC")+COUNTIF($F$2:$F107,"TIE MRC"),IF(F107="TIE MRC",COUNTIF($F$2:$F107,"TIE")+COUNTIF($F$2:$F107,"TME")+COUNTIF($F$2:$F107,"TIE LRC")+COUNTIF($F$2:$F107,"TIE MRC"),IF(F107="PLNBB LRC",COUNTIF($F$2:$F107,"PLNBB")+COUNTIF($F$2:$F107,"PLNBB LRC")+COUNTIF($F$2:$F107,"PLNBB MRC"),IF(F107="PLNBB MRC",COUNTIF($F$2:$F107,"PLNBB")+COUNTIF($F$2:$F107,"PLNBB LRC")+COUNTIF($F$2:$F107,"PLNBB MRC"),IF(F107="HE MRC",COUNTIF($F$2:$F107,"HE")+COUNTIF($F$2:$F107,"HE LRC")+COUNTIF($F$2:$F107,"HE MRC"),IF(F107="HE LRC",COUNTIF($F$2:$F107,"HE")+COUNTIF($F$2:$F107,"HE LRC")+COUNTIF($F$2:$F107,"HE MRC"),COUNTIF($F$2:$F107,F107))))))))</f>
        <v>11</v>
      </c>
      <c r="K107" s="63" t="s">
        <v>108</v>
      </c>
      <c r="L107" s="63" t="s">
        <v>182</v>
      </c>
      <c r="N107" s="64" t="s">
        <v>320</v>
      </c>
      <c r="O107" s="69" t="s">
        <v>394</v>
      </c>
      <c r="P107" s="65"/>
      <c r="Q107" s="69">
        <v>45727</v>
      </c>
      <c r="R107" s="66"/>
      <c r="S107" s="69">
        <v>45737</v>
      </c>
      <c r="T107" s="67">
        <v>45736.854166666664</v>
      </c>
      <c r="U107" s="67">
        <v>45736.854166666664</v>
      </c>
      <c r="V107" s="67">
        <v>45738.142361111109</v>
      </c>
      <c r="W107" s="67">
        <v>45738.472222222219</v>
      </c>
      <c r="X107" s="67">
        <v>45739.128472222219</v>
      </c>
      <c r="Y107" s="67">
        <v>45739.145833333336</v>
      </c>
      <c r="Z107" s="67">
        <v>45739.180555555555</v>
      </c>
      <c r="AA107" s="53">
        <f t="shared" si="31"/>
        <v>30.916666666686069</v>
      </c>
      <c r="AB107" s="53">
        <f t="shared" si="22"/>
        <v>16.166666666802485</v>
      </c>
      <c r="AC107" s="53">
        <f t="shared" si="23"/>
        <v>0.41666666680248454</v>
      </c>
      <c r="AD107" s="53">
        <v>0.25</v>
      </c>
      <c r="AE107" s="53">
        <v>2.25</v>
      </c>
      <c r="AF107" s="53">
        <v>1.17</v>
      </c>
      <c r="AG107" s="53">
        <v>1.67</v>
      </c>
      <c r="AH107" s="53">
        <v>0</v>
      </c>
      <c r="AI107" s="53">
        <f t="shared" si="26"/>
        <v>5.09</v>
      </c>
      <c r="AJ107" s="77">
        <f t="shared" si="27"/>
        <v>5.34</v>
      </c>
      <c r="AK107" s="77"/>
      <c r="AL107" s="77"/>
      <c r="AM107" s="77"/>
      <c r="AN107" s="77"/>
      <c r="AO107" s="68">
        <v>7763.64</v>
      </c>
      <c r="AP107" s="68">
        <v>7761.3630000000003</v>
      </c>
      <c r="AQ107" s="67">
        <f t="shared" si="21"/>
        <v>45738.142361111109</v>
      </c>
      <c r="AR107" s="67">
        <v>45738.152777777781</v>
      </c>
      <c r="AS107" s="67">
        <f t="shared" si="25"/>
        <v>45739.128472222219</v>
      </c>
      <c r="AT107" s="67">
        <v>45739.15625</v>
      </c>
      <c r="AU107" s="67">
        <f t="shared" si="29"/>
        <v>45739.15625</v>
      </c>
      <c r="AV107" s="67">
        <v>45739.177083333336</v>
      </c>
      <c r="AW107" s="54">
        <v>4121</v>
      </c>
      <c r="AX107" s="54">
        <v>6335</v>
      </c>
      <c r="AY107" s="55">
        <v>34.950000000000003</v>
      </c>
      <c r="AZ107" s="55">
        <v>15.74</v>
      </c>
      <c r="BA107" s="55">
        <v>4.96</v>
      </c>
      <c r="BB107" s="55">
        <v>6.43</v>
      </c>
      <c r="BC107" s="55">
        <v>7.631141704248753</v>
      </c>
      <c r="BD107" s="55">
        <v>40.85</v>
      </c>
      <c r="BE107" s="55">
        <v>36.979999999999997</v>
      </c>
      <c r="BF107" s="55">
        <v>0.26</v>
      </c>
      <c r="BG107" s="55">
        <v>0.44</v>
      </c>
      <c r="BH107" s="55">
        <v>0.40351293615001183</v>
      </c>
      <c r="BI107" s="55">
        <v>56.76</v>
      </c>
      <c r="BJ107" s="55">
        <v>3.86</v>
      </c>
      <c r="BK107" s="55">
        <v>0.89</v>
      </c>
      <c r="BL107" s="55">
        <v>1.1399999999999999</v>
      </c>
      <c r="BM107" s="55">
        <v>15.98</v>
      </c>
      <c r="BN107" s="56">
        <v>59</v>
      </c>
      <c r="BO107" s="55" t="s">
        <v>97</v>
      </c>
      <c r="BP107" s="55" t="s">
        <v>100</v>
      </c>
      <c r="BQ107" s="56">
        <v>1210</v>
      </c>
      <c r="BR107" s="55">
        <v>44.09</v>
      </c>
      <c r="BS107" s="55">
        <v>22.74</v>
      </c>
      <c r="BT107" s="55">
        <v>16.52</v>
      </c>
      <c r="BU107" s="55">
        <v>9.8000000000000007</v>
      </c>
      <c r="BV107" s="55">
        <v>2.74</v>
      </c>
      <c r="BW107" s="55">
        <v>0.64</v>
      </c>
      <c r="BX107" s="55">
        <v>0.68</v>
      </c>
      <c r="BY107" s="55">
        <v>0.72</v>
      </c>
      <c r="BZ107" s="55">
        <v>1.66</v>
      </c>
      <c r="CA107" s="55">
        <v>0.28999999999999998</v>
      </c>
      <c r="CB107" s="55">
        <v>0.11</v>
      </c>
      <c r="CC107" s="100">
        <v>3.4000000000000002E-2</v>
      </c>
      <c r="CD107" s="55">
        <v>99</v>
      </c>
      <c r="CE107" s="55">
        <v>97</v>
      </c>
      <c r="CF107" s="55">
        <v>78</v>
      </c>
      <c r="CG107" s="55">
        <v>19</v>
      </c>
      <c r="CH107" s="55"/>
      <c r="CI107" s="54">
        <v>4210</v>
      </c>
      <c r="CJ107" s="55"/>
      <c r="CK107" s="55">
        <v>34.450000000000003</v>
      </c>
      <c r="CL107" s="55"/>
      <c r="CM107" s="55">
        <v>3.81</v>
      </c>
      <c r="CN107" s="55"/>
      <c r="CO107" s="55"/>
      <c r="CP107" s="55"/>
      <c r="CQ107" s="55">
        <v>0.23</v>
      </c>
      <c r="CR107" s="54">
        <v>4185</v>
      </c>
      <c r="CS107" s="54">
        <v>33.71</v>
      </c>
      <c r="CT107" s="54">
        <v>5.49</v>
      </c>
      <c r="CU107" s="54">
        <v>0.24</v>
      </c>
      <c r="CV107" s="55">
        <v>0.44</v>
      </c>
      <c r="CW107" s="73">
        <f t="shared" si="24"/>
        <v>700.6948239456666</v>
      </c>
      <c r="CX107" s="74">
        <f>AP107/(AB107-AI107)</f>
        <v>700.6948239456666</v>
      </c>
      <c r="CY107" s="71">
        <v>500</v>
      </c>
      <c r="CZ107" s="67">
        <f>IF(AND(DATE(YEAR(T107),MONTH(T107),DAY(T107))&gt;=(S107-3),DATE(YEAR(T107),MONTH(T107),DAY(T107))&lt;=(S107+3)),T107,V107)</f>
        <v>45736.854166666664</v>
      </c>
      <c r="DA107" s="74">
        <f>CZ107-U107</f>
        <v>0</v>
      </c>
      <c r="DB107" s="53">
        <f>(((AR107-AQ107)*24)+DD107+AB107+((AV107-AU107)*24))/24</f>
        <v>1.0243055555620231</v>
      </c>
      <c r="DC107" s="53">
        <f>(AT107-AS107)*24</f>
        <v>0.66666666674427688</v>
      </c>
      <c r="DD107" s="53">
        <f>(W107-AR107)*24</f>
        <v>7.6666666665114462</v>
      </c>
      <c r="DE107" s="53">
        <f>AA107</f>
        <v>30.916666666686069</v>
      </c>
      <c r="DF107" s="53">
        <f t="shared" si="34"/>
        <v>7.6666666665114462</v>
      </c>
      <c r="DG107" s="53">
        <f>AB107</f>
        <v>16.166666666802485</v>
      </c>
      <c r="DH107" s="53">
        <f t="shared" si="30"/>
        <v>0.66666666674427688</v>
      </c>
    </row>
    <row r="108" spans="1:112" s="63" customFormat="1" x14ac:dyDescent="0.2">
      <c r="A108" s="65">
        <v>4556</v>
      </c>
      <c r="B108" s="72">
        <f t="shared" si="32"/>
        <v>45717</v>
      </c>
      <c r="C108" s="60" t="str">
        <f t="shared" si="33"/>
        <v>PRT 2025 3 #4556</v>
      </c>
      <c r="D108" s="60" t="str">
        <f t="shared" si="28"/>
        <v>PRATU PTBA #22</v>
      </c>
      <c r="E108" s="61">
        <v>4556</v>
      </c>
      <c r="F108" s="62" t="s">
        <v>98</v>
      </c>
      <c r="G108" s="62" t="str">
        <f>INDEX([1]List!$D$2:$D$55,MATCH(F108,[1]List!$B$2:$B$55,0))</f>
        <v>FOB</v>
      </c>
      <c r="H108" s="62" t="s">
        <v>156</v>
      </c>
      <c r="I108" s="62" t="s">
        <v>157</v>
      </c>
      <c r="J108" s="61">
        <f>IF(F108="","",IF(F108="TIE LRC",COUNTIF($F$2:$F108,"TIE")+COUNTIF($F$2:$F108,"TME")+COUNTIF($F$2:$F108,"TIE LRC")+COUNTIF($F$2:$F108,"TIE MRC"),IF(F108="TIE MRC",COUNTIF($F$2:$F108,"TIE")+COUNTIF($F$2:$F108,"TME")+COUNTIF($F$2:$F108,"TIE LRC")+COUNTIF($F$2:$F108,"TIE MRC"),IF(F108="PLNBB LRC",COUNTIF($F$2:$F108,"PLNBB")+COUNTIF($F$2:$F108,"PLNBB LRC")+COUNTIF($F$2:$F108,"PLNBB MRC"),IF(F108="PLNBB MRC",COUNTIF($F$2:$F108,"PLNBB")+COUNTIF($F$2:$F108,"PLNBB LRC")+COUNTIF($F$2:$F108,"PLNBB MRC"),IF(F108="HE MRC",COUNTIF($F$2:$F108,"HE")+COUNTIF($F$2:$F108,"HE LRC")+COUNTIF($F$2:$F108,"HE MRC"),IF(F108="HE LRC",COUNTIF($F$2:$F108,"HE")+COUNTIF($F$2:$F108,"HE LRC")+COUNTIF($F$2:$F108,"HE MRC"),COUNTIF($F$2:$F108,F108))))))))</f>
        <v>22</v>
      </c>
      <c r="L108" s="63" t="s">
        <v>511</v>
      </c>
      <c r="N108" s="64" t="s">
        <v>318</v>
      </c>
      <c r="O108" s="69" t="s">
        <v>394</v>
      </c>
      <c r="P108" s="65"/>
      <c r="Q108" s="69">
        <v>45735</v>
      </c>
      <c r="R108" s="66"/>
      <c r="S108" s="69">
        <v>45725</v>
      </c>
      <c r="T108" s="67">
        <v>45736.895833333336</v>
      </c>
      <c r="U108" s="67">
        <v>45738.590277777781</v>
      </c>
      <c r="V108" s="67">
        <v>45738.590277777781</v>
      </c>
      <c r="W108" s="67">
        <v>45738.826388888891</v>
      </c>
      <c r="X108" s="67">
        <v>45739.517361111109</v>
      </c>
      <c r="Y108" s="67">
        <v>45739.586805555555</v>
      </c>
      <c r="Z108" s="67">
        <v>45739.625</v>
      </c>
      <c r="AA108" s="53">
        <f t="shared" si="31"/>
        <v>40.666666666686069</v>
      </c>
      <c r="AB108" s="53">
        <f t="shared" si="22"/>
        <v>18.249999999941792</v>
      </c>
      <c r="AC108" s="53">
        <f t="shared" si="23"/>
        <v>1.6666666666860692</v>
      </c>
      <c r="AD108" s="53">
        <v>0.33</v>
      </c>
      <c r="AE108" s="53">
        <v>2.5</v>
      </c>
      <c r="AF108" s="53">
        <v>0</v>
      </c>
      <c r="AG108" s="53">
        <v>0.5</v>
      </c>
      <c r="AH108" s="53">
        <v>0</v>
      </c>
      <c r="AI108" s="53">
        <f t="shared" si="26"/>
        <v>3</v>
      </c>
      <c r="AJ108" s="77">
        <f t="shared" si="27"/>
        <v>3.33</v>
      </c>
      <c r="AK108" s="77"/>
      <c r="AL108" s="77"/>
      <c r="AM108" s="77"/>
      <c r="AN108" s="77"/>
      <c r="AO108" s="68">
        <v>12047.316999999999</v>
      </c>
      <c r="AP108" s="68">
        <v>12046.288</v>
      </c>
      <c r="AQ108" s="67">
        <f t="shared" ref="AQ108:AQ171" si="35">V108</f>
        <v>45738.590277777781</v>
      </c>
      <c r="AR108" s="67">
        <v>45738.604166666664</v>
      </c>
      <c r="AS108" s="67">
        <f t="shared" si="25"/>
        <v>45739.517361111109</v>
      </c>
      <c r="AT108" s="67">
        <v>45739.607638888891</v>
      </c>
      <c r="AU108" s="67">
        <f t="shared" si="29"/>
        <v>45739.607638888891</v>
      </c>
      <c r="AV108" s="67">
        <v>45739.621527777781</v>
      </c>
      <c r="AW108" s="54">
        <v>4635</v>
      </c>
      <c r="AX108" s="54">
        <v>6645</v>
      </c>
      <c r="AY108" s="55">
        <v>30.25</v>
      </c>
      <c r="AZ108" s="55">
        <v>14.52</v>
      </c>
      <c r="BA108" s="55">
        <v>5.88</v>
      </c>
      <c r="BB108" s="55">
        <v>7.2</v>
      </c>
      <c r="BC108" s="55">
        <v>8.4230229293401955</v>
      </c>
      <c r="BD108" s="55">
        <v>39.58</v>
      </c>
      <c r="BE108" s="55">
        <v>38.700000000000003</v>
      </c>
      <c r="BF108" s="55">
        <v>0.37</v>
      </c>
      <c r="BG108" s="55">
        <v>0.56999999999999995</v>
      </c>
      <c r="BH108" s="55">
        <v>0.52447552447552448</v>
      </c>
      <c r="BI108" s="55">
        <v>58.8</v>
      </c>
      <c r="BJ108" s="55">
        <v>4.2300000000000004</v>
      </c>
      <c r="BK108" s="55">
        <v>0.93</v>
      </c>
      <c r="BL108" s="55">
        <v>1.19</v>
      </c>
      <c r="BM108" s="55">
        <v>13.87</v>
      </c>
      <c r="BN108" s="56">
        <v>62</v>
      </c>
      <c r="BO108" s="55" t="s">
        <v>97</v>
      </c>
      <c r="BP108" s="55" t="s">
        <v>97</v>
      </c>
      <c r="BQ108" s="56">
        <v>1280</v>
      </c>
      <c r="BR108" s="55">
        <v>49.62</v>
      </c>
      <c r="BS108" s="55">
        <v>28.78</v>
      </c>
      <c r="BT108" s="55">
        <v>8</v>
      </c>
      <c r="BU108" s="55">
        <v>5</v>
      </c>
      <c r="BV108" s="55">
        <v>2.02</v>
      </c>
      <c r="BW108" s="55">
        <v>0.94</v>
      </c>
      <c r="BX108" s="55">
        <v>0.5</v>
      </c>
      <c r="BY108" s="55">
        <v>0.77</v>
      </c>
      <c r="BZ108" s="55">
        <v>3.96</v>
      </c>
      <c r="CA108" s="55">
        <v>0.1</v>
      </c>
      <c r="CB108" s="55">
        <v>0.31</v>
      </c>
      <c r="CC108" s="100">
        <v>2.5999999999999999E-2</v>
      </c>
      <c r="CD108" s="55">
        <v>99</v>
      </c>
      <c r="CE108" s="55">
        <v>98</v>
      </c>
      <c r="CF108" s="55">
        <v>78</v>
      </c>
      <c r="CG108" s="55">
        <v>20</v>
      </c>
      <c r="CH108" s="55"/>
      <c r="CI108" s="54">
        <v>4915</v>
      </c>
      <c r="CJ108" s="55"/>
      <c r="CK108" s="55">
        <v>29.15</v>
      </c>
      <c r="CL108" s="55">
        <v>14.43</v>
      </c>
      <c r="CM108" s="55">
        <v>3.47</v>
      </c>
      <c r="CN108" s="55">
        <v>4.1900000000000004</v>
      </c>
      <c r="CO108" s="55">
        <v>39.700000000000003</v>
      </c>
      <c r="CP108" s="55">
        <v>41.68</v>
      </c>
      <c r="CQ108" s="55">
        <v>0.39</v>
      </c>
      <c r="CR108" s="54" t="s">
        <v>319</v>
      </c>
      <c r="CS108" s="54" t="s">
        <v>319</v>
      </c>
      <c r="CT108" s="54" t="s">
        <v>319</v>
      </c>
      <c r="CU108" s="54" t="s">
        <v>319</v>
      </c>
      <c r="CV108" s="55">
        <v>0.66</v>
      </c>
      <c r="CW108" s="73">
        <f t="shared" si="24"/>
        <v>789.92052459317904</v>
      </c>
      <c r="CX108" s="74">
        <f>AP108/(AB108-AI108)</f>
        <v>789.92052459317904</v>
      </c>
      <c r="CY108" s="71">
        <v>500</v>
      </c>
      <c r="CZ108" s="67">
        <f>IF(AND(DATE(YEAR(T108),MONTH(T108),DAY(T108))&gt;=(S108-3),DATE(YEAR(T108),MONTH(T108),DAY(T108))&lt;=(S108+3)),T108,V108)</f>
        <v>45738.590277777781</v>
      </c>
      <c r="DA108" s="74">
        <f>CZ108-U108</f>
        <v>0</v>
      </c>
      <c r="DB108" s="53">
        <f>(((AR108-AQ108)*24)+DD108+AB108+((AV108-AU108)*24))/24</f>
        <v>1.0104166666642413</v>
      </c>
      <c r="DC108" s="53">
        <f>(AT108-AS108)*24</f>
        <v>2.1666666667442769</v>
      </c>
      <c r="DD108" s="53">
        <f>(W108-AR108)*24</f>
        <v>5.3333333334303461</v>
      </c>
      <c r="DE108" s="53">
        <f>AA108</f>
        <v>40.666666666686069</v>
      </c>
      <c r="DF108" s="53">
        <f t="shared" si="34"/>
        <v>5.3333333334303461</v>
      </c>
      <c r="DG108" s="53">
        <f>AB108</f>
        <v>18.249999999941792</v>
      </c>
      <c r="DH108" s="53">
        <f t="shared" si="30"/>
        <v>2.1666666667442769</v>
      </c>
    </row>
    <row r="109" spans="1:112" s="63" customFormat="1" x14ac:dyDescent="0.2">
      <c r="A109" s="65">
        <v>4557</v>
      </c>
      <c r="B109" s="72">
        <f t="shared" si="32"/>
        <v>45717</v>
      </c>
      <c r="C109" s="60" t="str">
        <f t="shared" si="33"/>
        <v>PRT 2025 3 #4557</v>
      </c>
      <c r="D109" s="60" t="str">
        <f t="shared" si="28"/>
        <v>PRATU SPE #5</v>
      </c>
      <c r="E109" s="61">
        <v>4557</v>
      </c>
      <c r="F109" s="62" t="s">
        <v>326</v>
      </c>
      <c r="G109" s="62" t="str">
        <f>INDEX([1]List!$D$2:$D$55,MATCH(F109,[1]List!$B$2:$B$55,0))</f>
        <v>CIF</v>
      </c>
      <c r="H109" s="62" t="s">
        <v>469</v>
      </c>
      <c r="I109" s="62" t="s">
        <v>470</v>
      </c>
      <c r="J109" s="61">
        <f>IF(F109="","",IF(F109="TIE LRC",COUNTIF($F$2:$F109,"TIE")+COUNTIF($F$2:$F109,"TME")+COUNTIF($F$2:$F109,"TIE LRC")+COUNTIF($F$2:$F109,"TIE MRC"),IF(F109="TIE MRC",COUNTIF($F$2:$F109,"TIE")+COUNTIF($F$2:$F109,"TME")+COUNTIF($F$2:$F109,"TIE LRC")+COUNTIF($F$2:$F109,"TIE MRC"),IF(F109="PLNBB LRC",COUNTIF($F$2:$F109,"PLNBB")+COUNTIF($F$2:$F109,"PLNBB LRC")+COUNTIF($F$2:$F109,"PLNBB MRC"),IF(F109="PLNBB MRC",COUNTIF($F$2:$F109,"PLNBB")+COUNTIF($F$2:$F109,"PLNBB LRC")+COUNTIF($F$2:$F109,"PLNBB MRC"),IF(F109="HE MRC",COUNTIF($F$2:$F109,"HE")+COUNTIF($F$2:$F109,"HE LRC")+COUNTIF($F$2:$F109,"HE MRC"),IF(F109="HE LRC",COUNTIF($F$2:$F109,"HE")+COUNTIF($F$2:$F109,"HE LRC")+COUNTIF($F$2:$F109,"HE MRC"),COUNTIF($F$2:$F109,F109))))))))</f>
        <v>5</v>
      </c>
      <c r="K109" s="63" t="s">
        <v>428</v>
      </c>
      <c r="L109" s="63" t="s">
        <v>429</v>
      </c>
      <c r="N109" s="64" t="s">
        <v>320</v>
      </c>
      <c r="O109" s="69" t="s">
        <v>473</v>
      </c>
      <c r="P109" s="65"/>
      <c r="Q109" s="69">
        <v>45732</v>
      </c>
      <c r="R109" s="66"/>
      <c r="S109" s="69">
        <v>45732</v>
      </c>
      <c r="T109" s="67">
        <v>45738.083333333336</v>
      </c>
      <c r="U109" s="67">
        <v>45739.225694444445</v>
      </c>
      <c r="V109" s="67">
        <v>45739.225694444445</v>
      </c>
      <c r="W109" s="67">
        <v>45739.545138888891</v>
      </c>
      <c r="X109" s="67">
        <v>45740.444444444445</v>
      </c>
      <c r="Y109" s="67">
        <v>45740.493055555555</v>
      </c>
      <c r="Z109" s="67">
        <v>45740.527777777781</v>
      </c>
      <c r="AA109" s="53">
        <f t="shared" si="31"/>
        <v>27.416666666627862</v>
      </c>
      <c r="AB109" s="53">
        <f t="shared" si="22"/>
        <v>22.749999999941792</v>
      </c>
      <c r="AC109" s="53">
        <f t="shared" si="23"/>
        <v>1.1666666666278616</v>
      </c>
      <c r="AD109" s="53">
        <v>0.17</v>
      </c>
      <c r="AE109" s="53">
        <v>3.25</v>
      </c>
      <c r="AF109" s="53">
        <v>0</v>
      </c>
      <c r="AG109" s="53">
        <v>2.58</v>
      </c>
      <c r="AH109" s="53">
        <v>0</v>
      </c>
      <c r="AI109" s="53">
        <f t="shared" si="26"/>
        <v>5.83</v>
      </c>
      <c r="AJ109" s="77">
        <f t="shared" si="27"/>
        <v>6</v>
      </c>
      <c r="AK109" s="77"/>
      <c r="AL109" s="77"/>
      <c r="AM109" s="77"/>
      <c r="AN109" s="77"/>
      <c r="AO109" s="68">
        <v>7484.7790000000005</v>
      </c>
      <c r="AP109" s="68">
        <v>7482.4369999999999</v>
      </c>
      <c r="AQ109" s="67">
        <f t="shared" si="35"/>
        <v>45739.225694444445</v>
      </c>
      <c r="AR109" s="67">
        <v>45739.236111111109</v>
      </c>
      <c r="AS109" s="67">
        <f t="shared" si="25"/>
        <v>45740.444444444445</v>
      </c>
      <c r="AT109" s="67">
        <v>45740.513888888891</v>
      </c>
      <c r="AU109" s="67">
        <f t="shared" si="29"/>
        <v>45740.513888888891</v>
      </c>
      <c r="AV109" s="67">
        <v>45740.524305555555</v>
      </c>
      <c r="AW109" s="54">
        <v>4190</v>
      </c>
      <c r="AX109" s="54">
        <v>6442</v>
      </c>
      <c r="AY109" s="55">
        <v>34.96</v>
      </c>
      <c r="AZ109" s="55">
        <v>20.010000000000002</v>
      </c>
      <c r="BA109" s="55">
        <v>4.83</v>
      </c>
      <c r="BB109" s="55">
        <v>5.94</v>
      </c>
      <c r="BC109" s="55">
        <v>7.4259282410301291</v>
      </c>
      <c r="BD109" s="55">
        <v>40.28</v>
      </c>
      <c r="BE109" s="55">
        <v>33.770000000000003</v>
      </c>
      <c r="BF109" s="55">
        <v>0.25</v>
      </c>
      <c r="BG109" s="55">
        <v>0.42</v>
      </c>
      <c r="BH109" s="55">
        <v>0.38754844355544443</v>
      </c>
      <c r="BI109" s="55">
        <v>53.8</v>
      </c>
      <c r="BJ109" s="55">
        <v>3.75</v>
      </c>
      <c r="BK109" s="55">
        <v>0.88</v>
      </c>
      <c r="BL109" s="55">
        <v>1.19</v>
      </c>
      <c r="BM109" s="55">
        <v>15.31</v>
      </c>
      <c r="BN109" s="56">
        <v>61</v>
      </c>
      <c r="BO109" s="55" t="s">
        <v>97</v>
      </c>
      <c r="BP109" s="55" t="s">
        <v>97</v>
      </c>
      <c r="BQ109" s="56">
        <v>1340</v>
      </c>
      <c r="BR109" s="55">
        <v>42.74</v>
      </c>
      <c r="BS109" s="55">
        <v>31</v>
      </c>
      <c r="BT109" s="55">
        <v>19.329999999999998</v>
      </c>
      <c r="BU109" s="55">
        <v>2.44</v>
      </c>
      <c r="BV109" s="55">
        <v>1.1000000000000001</v>
      </c>
      <c r="BW109" s="55">
        <v>0.5</v>
      </c>
      <c r="BX109" s="55">
        <v>0.68</v>
      </c>
      <c r="BY109" s="55">
        <v>0.84</v>
      </c>
      <c r="BZ109" s="55">
        <v>0.97</v>
      </c>
      <c r="CA109" s="55">
        <v>0.26</v>
      </c>
      <c r="CB109" s="55">
        <v>0.15</v>
      </c>
      <c r="CC109" s="100">
        <v>4.2000000000000003E-2</v>
      </c>
      <c r="CD109" s="55">
        <v>98</v>
      </c>
      <c r="CE109" s="55">
        <v>97</v>
      </c>
      <c r="CF109" s="55">
        <v>77</v>
      </c>
      <c r="CG109" s="55">
        <v>20</v>
      </c>
      <c r="CH109" s="55"/>
      <c r="CI109" s="54">
        <v>4288</v>
      </c>
      <c r="CJ109" s="55"/>
      <c r="CK109" s="55">
        <v>34.119999999999997</v>
      </c>
      <c r="CL109" s="55"/>
      <c r="CM109" s="55">
        <v>4.09</v>
      </c>
      <c r="CN109" s="55"/>
      <c r="CO109" s="55"/>
      <c r="CP109" s="55"/>
      <c r="CQ109" s="55">
        <v>0.21</v>
      </c>
      <c r="CR109" s="54">
        <v>4111</v>
      </c>
      <c r="CS109" s="54">
        <v>34.119999999999997</v>
      </c>
      <c r="CT109" s="54">
        <v>4.7300000000000004</v>
      </c>
      <c r="CU109" s="54">
        <v>0.23</v>
      </c>
      <c r="CV109" s="55">
        <v>0.36</v>
      </c>
      <c r="CW109" s="73">
        <f t="shared" si="24"/>
        <v>442.2244089849728</v>
      </c>
      <c r="CX109" s="74">
        <f>AP109/(AB109-AI109)</f>
        <v>442.2244089849728</v>
      </c>
      <c r="CY109" s="71">
        <v>500</v>
      </c>
      <c r="CZ109" s="67">
        <f>IF(AND(DATE(YEAR(T109),MONTH(T109),DAY(T109))&gt;=(S109-3),DATE(YEAR(T109),MONTH(T109),DAY(T109))&lt;=(S109+3)),T109,V109)</f>
        <v>45739.225694444445</v>
      </c>
      <c r="DA109" s="74">
        <f>CZ109-U109</f>
        <v>0</v>
      </c>
      <c r="DB109" s="53">
        <f>(((AR109-AQ109)*24)+DD109+AB109+((AV109-AU109)*24))/24</f>
        <v>1.2777777777737356</v>
      </c>
      <c r="DC109" s="53">
        <f>(AT109-AS109)*24</f>
        <v>1.6666666666860692</v>
      </c>
      <c r="DD109" s="53">
        <f>(W109-AR109)*24</f>
        <v>7.4166666667442769</v>
      </c>
      <c r="DE109" s="53">
        <f>AA109</f>
        <v>27.416666666627862</v>
      </c>
      <c r="DF109" s="53">
        <f t="shared" si="34"/>
        <v>7.4166666667442769</v>
      </c>
      <c r="DG109" s="53">
        <f>AB109</f>
        <v>22.749999999941792</v>
      </c>
      <c r="DH109" s="53">
        <f t="shared" si="30"/>
        <v>1.6666666666860692</v>
      </c>
    </row>
    <row r="110" spans="1:112" s="63" customFormat="1" x14ac:dyDescent="0.2">
      <c r="A110" s="65">
        <v>4558</v>
      </c>
      <c r="B110" s="72">
        <f t="shared" si="32"/>
        <v>45717</v>
      </c>
      <c r="C110" s="60" t="str">
        <f t="shared" si="33"/>
        <v>PRT 2025 3 #4558</v>
      </c>
      <c r="D110" s="60" t="str">
        <f t="shared" si="28"/>
        <v>PRATU SPE #6</v>
      </c>
      <c r="E110" s="61">
        <v>4558</v>
      </c>
      <c r="F110" s="62" t="s">
        <v>326</v>
      </c>
      <c r="G110" s="62" t="str">
        <f>INDEX([1]List!$D$2:$D$55,MATCH(F110,[1]List!$B$2:$B$55,0))</f>
        <v>CIF</v>
      </c>
      <c r="H110" s="62" t="s">
        <v>407</v>
      </c>
      <c r="I110" s="62" t="s">
        <v>492</v>
      </c>
      <c r="J110" s="61">
        <f>IF(F110="","",IF(F110="TIE LRC",COUNTIF($F$2:$F110,"TIE")+COUNTIF($F$2:$F110,"TME")+COUNTIF($F$2:$F110,"TIE LRC")+COUNTIF($F$2:$F110,"TIE MRC"),IF(F110="TIE MRC",COUNTIF($F$2:$F110,"TIE")+COUNTIF($F$2:$F110,"TME")+COUNTIF($F$2:$F110,"TIE LRC")+COUNTIF($F$2:$F110,"TIE MRC"),IF(F110="PLNBB LRC",COUNTIF($F$2:$F110,"PLNBB")+COUNTIF($F$2:$F110,"PLNBB LRC")+COUNTIF($F$2:$F110,"PLNBB MRC"),IF(F110="PLNBB MRC",COUNTIF($F$2:$F110,"PLNBB")+COUNTIF($F$2:$F110,"PLNBB LRC")+COUNTIF($F$2:$F110,"PLNBB MRC"),IF(F110="HE MRC",COUNTIF($F$2:$F110,"HE")+COUNTIF($F$2:$F110,"HE LRC")+COUNTIF($F$2:$F110,"HE MRC"),IF(F110="HE LRC",COUNTIF($F$2:$F110,"HE")+COUNTIF($F$2:$F110,"HE LRC")+COUNTIF($F$2:$F110,"HE MRC"),COUNTIF($F$2:$F110,F110))))))))</f>
        <v>6</v>
      </c>
      <c r="K110" s="63" t="s">
        <v>115</v>
      </c>
      <c r="L110" s="63" t="s">
        <v>114</v>
      </c>
      <c r="N110" s="64" t="s">
        <v>318</v>
      </c>
      <c r="O110" s="69" t="s">
        <v>473</v>
      </c>
      <c r="P110" s="65"/>
      <c r="Q110" s="69">
        <v>45731</v>
      </c>
      <c r="R110" s="66"/>
      <c r="S110" s="69">
        <v>45738</v>
      </c>
      <c r="T110" s="67">
        <v>45738.770833333336</v>
      </c>
      <c r="U110" s="67">
        <v>45738.770833333336</v>
      </c>
      <c r="V110" s="67">
        <v>45739.649305555555</v>
      </c>
      <c r="W110" s="67">
        <v>45740.083333333336</v>
      </c>
      <c r="X110" s="67">
        <v>45741.072916666664</v>
      </c>
      <c r="Y110" s="67">
        <v>45741.097222222219</v>
      </c>
      <c r="Z110" s="67">
        <v>45741.131944444445</v>
      </c>
      <c r="AA110" s="53">
        <f t="shared" si="31"/>
        <v>21.083333333255723</v>
      </c>
      <c r="AB110" s="53">
        <f t="shared" si="22"/>
        <v>24.333333333197515</v>
      </c>
      <c r="AC110" s="53">
        <f t="shared" si="23"/>
        <v>0.58333333331393078</v>
      </c>
      <c r="AD110" s="53">
        <v>1.5</v>
      </c>
      <c r="AE110" s="53">
        <v>4.33</v>
      </c>
      <c r="AF110" s="53">
        <v>0</v>
      </c>
      <c r="AG110" s="53">
        <v>2.58</v>
      </c>
      <c r="AH110" s="53">
        <v>0</v>
      </c>
      <c r="AI110" s="53">
        <f t="shared" si="26"/>
        <v>6.91</v>
      </c>
      <c r="AJ110" s="77">
        <f t="shared" si="27"/>
        <v>8.41</v>
      </c>
      <c r="AK110" s="77"/>
      <c r="AL110" s="77"/>
      <c r="AM110" s="77"/>
      <c r="AN110" s="77"/>
      <c r="AO110" s="68">
        <v>7620.4290000000001</v>
      </c>
      <c r="AP110" s="68">
        <v>7617.0940000000001</v>
      </c>
      <c r="AQ110" s="67">
        <f t="shared" si="35"/>
        <v>45739.649305555555</v>
      </c>
      <c r="AR110" s="67">
        <v>45739.659722222219</v>
      </c>
      <c r="AS110" s="67">
        <f t="shared" si="25"/>
        <v>45741.072916666664</v>
      </c>
      <c r="AT110" s="67">
        <v>45741.118055555555</v>
      </c>
      <c r="AU110" s="67">
        <f t="shared" si="29"/>
        <v>45741.118055555555</v>
      </c>
      <c r="AV110" s="67">
        <v>45741.128472222219</v>
      </c>
      <c r="AW110" s="54">
        <v>4121</v>
      </c>
      <c r="AX110" s="54">
        <v>6337</v>
      </c>
      <c r="AY110" s="55">
        <v>34.97</v>
      </c>
      <c r="AZ110" s="55">
        <v>15.86</v>
      </c>
      <c r="BA110" s="55">
        <v>4.97</v>
      </c>
      <c r="BB110" s="55">
        <v>6.43</v>
      </c>
      <c r="BC110" s="55">
        <v>7.6420251961017351</v>
      </c>
      <c r="BD110" s="55">
        <v>41.67</v>
      </c>
      <c r="BE110" s="55">
        <v>36.04</v>
      </c>
      <c r="BF110" s="55">
        <v>0.26</v>
      </c>
      <c r="BG110" s="55">
        <v>0.44</v>
      </c>
      <c r="BH110" s="55">
        <v>0.40408842405514617</v>
      </c>
      <c r="BI110" s="55">
        <v>55.82</v>
      </c>
      <c r="BJ110" s="55">
        <v>3.72</v>
      </c>
      <c r="BK110" s="55">
        <v>0.9</v>
      </c>
      <c r="BL110" s="55">
        <v>1.1599999999999999</v>
      </c>
      <c r="BM110" s="55">
        <v>16.93</v>
      </c>
      <c r="BN110" s="56">
        <v>61</v>
      </c>
      <c r="BO110" s="55" t="s">
        <v>97</v>
      </c>
      <c r="BP110" s="55" t="s">
        <v>100</v>
      </c>
      <c r="BQ110" s="56">
        <v>1220</v>
      </c>
      <c r="BR110" s="55">
        <v>42.82</v>
      </c>
      <c r="BS110" s="55">
        <v>21.92</v>
      </c>
      <c r="BT110" s="55">
        <v>15.03</v>
      </c>
      <c r="BU110" s="55">
        <v>11.56</v>
      </c>
      <c r="BV110" s="55">
        <v>2.2999999999999998</v>
      </c>
      <c r="BW110" s="55">
        <v>0.92</v>
      </c>
      <c r="BX110" s="55">
        <v>0.62</v>
      </c>
      <c r="BY110" s="55">
        <v>0.68</v>
      </c>
      <c r="BZ110" s="55">
        <v>3.62</v>
      </c>
      <c r="CA110" s="55">
        <v>0.44</v>
      </c>
      <c r="CB110" s="55">
        <v>0.06</v>
      </c>
      <c r="CC110" s="100">
        <v>3.3000000000000002E-2</v>
      </c>
      <c r="CD110" s="55">
        <v>98</v>
      </c>
      <c r="CE110" s="55">
        <v>97</v>
      </c>
      <c r="CF110" s="55">
        <v>77</v>
      </c>
      <c r="CG110" s="55">
        <v>20</v>
      </c>
      <c r="CH110" s="55"/>
      <c r="CI110" s="54">
        <v>4222</v>
      </c>
      <c r="CJ110" s="55"/>
      <c r="CK110" s="55">
        <v>34.18</v>
      </c>
      <c r="CL110" s="55"/>
      <c r="CM110" s="55">
        <v>4.12</v>
      </c>
      <c r="CN110" s="55"/>
      <c r="CO110" s="55"/>
      <c r="CP110" s="55"/>
      <c r="CQ110" s="55">
        <v>0.22</v>
      </c>
      <c r="CR110" s="54">
        <v>4105</v>
      </c>
      <c r="CS110" s="98">
        <v>34.700000000000003</v>
      </c>
      <c r="CT110" s="54">
        <v>4.38</v>
      </c>
      <c r="CU110" s="54">
        <v>0.24</v>
      </c>
      <c r="CV110" s="55">
        <v>0.68</v>
      </c>
      <c r="CW110" s="73">
        <f t="shared" si="24"/>
        <v>437.17776927832659</v>
      </c>
      <c r="CX110" s="74">
        <f>AP110/(AB110-AI110)</f>
        <v>437.17776927832659</v>
      </c>
      <c r="CY110" s="71">
        <v>500</v>
      </c>
      <c r="CZ110" s="67">
        <f>IF(AND(DATE(YEAR(T110),MONTH(T110),DAY(T110))&gt;=(S110-3),DATE(YEAR(T110),MONTH(T110),DAY(T110))&lt;=(S110+3)),T110,V110)</f>
        <v>45738.770833333336</v>
      </c>
      <c r="DA110" s="74">
        <f>CZ110-U110</f>
        <v>0</v>
      </c>
      <c r="DB110" s="53">
        <f>(((AR110-AQ110)*24)+DD110+AB110+((AV110-AU110)*24))/24</f>
        <v>1.4583333333284827</v>
      </c>
      <c r="DC110" s="53">
        <f>(AT110-AS110)*24</f>
        <v>1.0833333333721384</v>
      </c>
      <c r="DD110" s="53">
        <f>(W110-AR110)*24</f>
        <v>10.166666666802485</v>
      </c>
      <c r="DE110" s="53">
        <f>AA110</f>
        <v>21.083333333255723</v>
      </c>
      <c r="DF110" s="53">
        <f t="shared" si="34"/>
        <v>10.166666666802485</v>
      </c>
      <c r="DG110" s="53">
        <f>AB110</f>
        <v>24.333333333197515</v>
      </c>
      <c r="DH110" s="53">
        <f t="shared" si="30"/>
        <v>1.0833333333721384</v>
      </c>
    </row>
    <row r="111" spans="1:112" s="63" customFormat="1" x14ac:dyDescent="0.2">
      <c r="A111" s="65">
        <v>4559</v>
      </c>
      <c r="B111" s="72">
        <f t="shared" si="32"/>
        <v>45717</v>
      </c>
      <c r="C111" s="60" t="str">
        <f t="shared" si="33"/>
        <v>PRT 2025 3 #4559</v>
      </c>
      <c r="D111" s="60" t="str">
        <f t="shared" si="28"/>
        <v>PRATU SPE #7</v>
      </c>
      <c r="E111" s="61">
        <v>4559</v>
      </c>
      <c r="F111" s="62" t="s">
        <v>326</v>
      </c>
      <c r="G111" s="62" t="str">
        <f>INDEX([1]List!$D$2:$D$55,MATCH(F111,[1]List!$B$2:$B$55,0))</f>
        <v>CIF</v>
      </c>
      <c r="H111" s="62" t="s">
        <v>407</v>
      </c>
      <c r="I111" s="62" t="s">
        <v>492</v>
      </c>
      <c r="J111" s="61">
        <f>IF(F111="","",IF(F111="TIE LRC",COUNTIF($F$2:$F111,"TIE")+COUNTIF($F$2:$F111,"TME")+COUNTIF($F$2:$F111,"TIE LRC")+COUNTIF($F$2:$F111,"TIE MRC"),IF(F111="TIE MRC",COUNTIF($F$2:$F111,"TIE")+COUNTIF($F$2:$F111,"TME")+COUNTIF($F$2:$F111,"TIE LRC")+COUNTIF($F$2:$F111,"TIE MRC"),IF(F111="PLNBB LRC",COUNTIF($F$2:$F111,"PLNBB")+COUNTIF($F$2:$F111,"PLNBB LRC")+COUNTIF($F$2:$F111,"PLNBB MRC"),IF(F111="PLNBB MRC",COUNTIF($F$2:$F111,"PLNBB")+COUNTIF($F$2:$F111,"PLNBB LRC")+COUNTIF($F$2:$F111,"PLNBB MRC"),IF(F111="HE MRC",COUNTIF($F$2:$F111,"HE")+COUNTIF($F$2:$F111,"HE LRC")+COUNTIF($F$2:$F111,"HE MRC"),IF(F111="HE LRC",COUNTIF($F$2:$F111,"HE")+COUNTIF($F$2:$F111,"HE LRC")+COUNTIF($F$2:$F111,"HE MRC"),COUNTIF($F$2:$F111,F111))))))))</f>
        <v>7</v>
      </c>
      <c r="K111" s="63" t="s">
        <v>397</v>
      </c>
      <c r="L111" s="63" t="s">
        <v>398</v>
      </c>
      <c r="N111" s="64" t="s">
        <v>320</v>
      </c>
      <c r="O111" s="69" t="s">
        <v>473</v>
      </c>
      <c r="P111" s="65"/>
      <c r="Q111" s="69">
        <v>45730</v>
      </c>
      <c r="R111" s="66"/>
      <c r="S111" s="69">
        <v>45744</v>
      </c>
      <c r="T111" s="67">
        <v>45738.791666666664</v>
      </c>
      <c r="U111" s="67">
        <v>45740.565972222219</v>
      </c>
      <c r="V111" s="67">
        <v>45740.565972222219</v>
      </c>
      <c r="W111" s="67">
        <v>45741.09375</v>
      </c>
      <c r="X111" s="67">
        <v>45741.982638888891</v>
      </c>
      <c r="Y111" s="67">
        <v>45742.024305555555</v>
      </c>
      <c r="Z111" s="67">
        <v>45742.059027777781</v>
      </c>
      <c r="AA111" s="53">
        <f t="shared" si="31"/>
        <v>42.583333333313931</v>
      </c>
      <c r="AB111" s="53">
        <f t="shared" ref="AB111:AB259" si="36">(Y111-W111)*24</f>
        <v>22.333333333313931</v>
      </c>
      <c r="AC111" s="53">
        <f t="shared" ref="AC111:AC259" si="37">(Y111-X111)*24</f>
        <v>0.99999999994179234</v>
      </c>
      <c r="AD111" s="53">
        <v>0</v>
      </c>
      <c r="AE111" s="53">
        <v>6.17</v>
      </c>
      <c r="AF111" s="53">
        <v>0</v>
      </c>
      <c r="AG111" s="53">
        <v>3.08</v>
      </c>
      <c r="AH111" s="53">
        <v>0</v>
      </c>
      <c r="AI111" s="53">
        <f t="shared" si="26"/>
        <v>9.25</v>
      </c>
      <c r="AJ111" s="77">
        <f t="shared" si="27"/>
        <v>9.25</v>
      </c>
      <c r="AK111" s="77"/>
      <c r="AL111" s="77"/>
      <c r="AM111" s="77"/>
      <c r="AN111" s="77"/>
      <c r="AO111" s="68">
        <v>8503.61</v>
      </c>
      <c r="AP111" s="68">
        <v>8501.6769999999997</v>
      </c>
      <c r="AQ111" s="67">
        <f t="shared" si="35"/>
        <v>45740.565972222219</v>
      </c>
      <c r="AR111" s="67">
        <v>45740.576388888891</v>
      </c>
      <c r="AS111" s="67">
        <f t="shared" si="25"/>
        <v>45741.982638888891</v>
      </c>
      <c r="AT111" s="67">
        <v>45742.045138888891</v>
      </c>
      <c r="AU111" s="67">
        <f t="shared" si="29"/>
        <v>45742.045138888891</v>
      </c>
      <c r="AV111" s="67">
        <v>45742.055555555555</v>
      </c>
      <c r="AW111" s="54">
        <v>4119</v>
      </c>
      <c r="AX111" s="54">
        <v>6336</v>
      </c>
      <c r="AY111" s="55">
        <v>34.979999999999997</v>
      </c>
      <c r="AZ111" s="55">
        <v>18.32</v>
      </c>
      <c r="BA111" s="55">
        <v>4.97</v>
      </c>
      <c r="BB111" s="55">
        <v>6.24</v>
      </c>
      <c r="BC111" s="55">
        <v>7.639569049951028</v>
      </c>
      <c r="BD111" s="55">
        <v>39.450000000000003</v>
      </c>
      <c r="BE111" s="55">
        <v>35.99</v>
      </c>
      <c r="BF111" s="55">
        <v>0.3</v>
      </c>
      <c r="BG111" s="55">
        <v>0.5</v>
      </c>
      <c r="BH111" s="55">
        <v>0.46523016650342797</v>
      </c>
      <c r="BI111" s="55">
        <v>53.44</v>
      </c>
      <c r="BJ111" s="55">
        <v>3.9</v>
      </c>
      <c r="BK111" s="55">
        <v>0.89</v>
      </c>
      <c r="BL111" s="55">
        <v>1.18</v>
      </c>
      <c r="BM111" s="55">
        <v>16.829999999999998</v>
      </c>
      <c r="BN111" s="56">
        <v>61</v>
      </c>
      <c r="BO111" s="55" t="s">
        <v>97</v>
      </c>
      <c r="BP111" s="55" t="s">
        <v>100</v>
      </c>
      <c r="BQ111" s="56">
        <v>1230</v>
      </c>
      <c r="BR111" s="55">
        <v>40.25</v>
      </c>
      <c r="BS111" s="55">
        <v>21.32</v>
      </c>
      <c r="BT111" s="55">
        <v>23.19</v>
      </c>
      <c r="BU111" s="55">
        <v>6.68</v>
      </c>
      <c r="BV111" s="55">
        <v>1.35</v>
      </c>
      <c r="BW111" s="55">
        <v>0.45</v>
      </c>
      <c r="BX111" s="55">
        <v>0.68</v>
      </c>
      <c r="BY111" s="55">
        <v>0.65</v>
      </c>
      <c r="BZ111" s="55">
        <v>4.82</v>
      </c>
      <c r="CA111" s="55">
        <v>0.35</v>
      </c>
      <c r="CB111" s="55">
        <v>0.09</v>
      </c>
      <c r="CC111" s="100">
        <v>3.7999999999999999E-2</v>
      </c>
      <c r="CD111" s="55">
        <v>98</v>
      </c>
      <c r="CE111" s="55">
        <v>98</v>
      </c>
      <c r="CF111" s="55">
        <v>78</v>
      </c>
      <c r="CG111" s="55">
        <v>20</v>
      </c>
      <c r="CH111" s="55"/>
      <c r="CI111" s="54">
        <v>4195</v>
      </c>
      <c r="CJ111" s="55"/>
      <c r="CK111" s="55">
        <v>34.36</v>
      </c>
      <c r="CL111" s="55"/>
      <c r="CM111" s="55">
        <v>4.8099999999999996</v>
      </c>
      <c r="CN111" s="55"/>
      <c r="CO111" s="55"/>
      <c r="CP111" s="55"/>
      <c r="CQ111" s="55">
        <v>0.28000000000000003</v>
      </c>
      <c r="CR111" s="54">
        <v>4081</v>
      </c>
      <c r="CS111" s="54">
        <v>35.21</v>
      </c>
      <c r="CT111" s="54">
        <v>4.54</v>
      </c>
      <c r="CU111" s="54">
        <v>0.21</v>
      </c>
      <c r="CV111" s="55">
        <v>0.38</v>
      </c>
      <c r="CW111" s="73">
        <f t="shared" si="24"/>
        <v>649.80970700733303</v>
      </c>
      <c r="CX111" s="74">
        <f>AP111/(AB111-AI111)</f>
        <v>649.80970700733303</v>
      </c>
      <c r="CY111" s="71">
        <v>500</v>
      </c>
      <c r="CZ111" s="67">
        <f>IF(AND(DATE(YEAR(T111),MONTH(T111),DAY(T111))&gt;=(S111-3),DATE(YEAR(T111),MONTH(T111),DAY(T111))&lt;=(S111+3)),T111,V111)</f>
        <v>45740.565972222219</v>
      </c>
      <c r="DA111" s="74">
        <f>CZ111-U111</f>
        <v>0</v>
      </c>
      <c r="DB111" s="53">
        <f>(((AR111-AQ111)*24)+DD111+AB111+((AV111-AU111)*24))/24</f>
        <v>1.46875</v>
      </c>
      <c r="DC111" s="53">
        <f>(AT111-AS111)*24</f>
        <v>1.5</v>
      </c>
      <c r="DD111" s="53">
        <f>(W111-AR111)*24</f>
        <v>12.416666666627862</v>
      </c>
      <c r="DE111" s="53">
        <f>AA111</f>
        <v>42.583333333313931</v>
      </c>
      <c r="DF111" s="53">
        <f t="shared" si="34"/>
        <v>12.416666666627862</v>
      </c>
      <c r="DG111" s="53">
        <f>AB111</f>
        <v>22.333333333313931</v>
      </c>
      <c r="DH111" s="53">
        <f t="shared" si="30"/>
        <v>1.5</v>
      </c>
    </row>
    <row r="112" spans="1:112" s="63" customFormat="1" x14ac:dyDescent="0.2">
      <c r="A112" s="65">
        <v>4560</v>
      </c>
      <c r="B112" s="72">
        <f t="shared" si="32"/>
        <v>45717</v>
      </c>
      <c r="C112" s="60" t="str">
        <f t="shared" si="33"/>
        <v>PRT 2025 3 #4560</v>
      </c>
      <c r="D112" s="60" t="str">
        <f t="shared" si="28"/>
        <v>PRATU BGG #32</v>
      </c>
      <c r="E112" s="61">
        <v>4560</v>
      </c>
      <c r="F112" s="62" t="s">
        <v>240</v>
      </c>
      <c r="G112" s="62" t="str">
        <f>INDEX([1]List!$D$2:$D$55,MATCH(F112,[1]List!$B$2:$B$55,0))</f>
        <v>CIF</v>
      </c>
      <c r="H112" s="62" t="s">
        <v>440</v>
      </c>
      <c r="I112" s="62" t="s">
        <v>163</v>
      </c>
      <c r="J112" s="61">
        <f>IF(F112="","",IF(F112="TIE LRC",COUNTIF($F$2:$F112,"TIE")+COUNTIF($F$2:$F112,"TME")+COUNTIF($F$2:$F112,"TIE LRC")+COUNTIF($F$2:$F112,"TIE MRC"),IF(F112="TIE MRC",COUNTIF($F$2:$F112,"TIE")+COUNTIF($F$2:$F112,"TME")+COUNTIF($F$2:$F112,"TIE LRC")+COUNTIF($F$2:$F112,"TIE MRC"),IF(F112="PLNBB LRC",COUNTIF($F$2:$F112,"PLNBB")+COUNTIF($F$2:$F112,"PLNBB LRC")+COUNTIF($F$2:$F112,"PLNBB MRC"),IF(F112="PLNBB MRC",COUNTIF($F$2:$F112,"PLNBB")+COUNTIF($F$2:$F112,"PLNBB LRC")+COUNTIF($F$2:$F112,"PLNBB MRC"),IF(F112="HE MRC",COUNTIF($F$2:$F112,"HE")+COUNTIF($F$2:$F112,"HE LRC")+COUNTIF($F$2:$F112,"HE MRC"),IF(F112="HE LRC",COUNTIF($F$2:$F112,"HE")+COUNTIF($F$2:$F112,"HE LRC")+COUNTIF($F$2:$F112,"HE MRC"),COUNTIF($F$2:$F112,F112))))))))</f>
        <v>32</v>
      </c>
      <c r="K112" s="63" t="s">
        <v>218</v>
      </c>
      <c r="L112" s="63" t="s">
        <v>136</v>
      </c>
      <c r="N112" s="64" t="s">
        <v>320</v>
      </c>
      <c r="O112" s="69" t="s">
        <v>473</v>
      </c>
      <c r="P112" s="65"/>
      <c r="Q112" s="69">
        <v>45735</v>
      </c>
      <c r="R112" s="66"/>
      <c r="S112" s="69">
        <v>45775</v>
      </c>
      <c r="T112" s="67">
        <v>45741.736111111109</v>
      </c>
      <c r="U112" s="67">
        <v>45742.079861111109</v>
      </c>
      <c r="V112" s="67">
        <v>45742.079861111109</v>
      </c>
      <c r="W112" s="67">
        <v>45742.100694444445</v>
      </c>
      <c r="X112" s="67">
        <v>45742.836805555555</v>
      </c>
      <c r="Y112" s="67">
        <v>45742.881944444445</v>
      </c>
      <c r="Z112" s="67">
        <v>45742.916666666664</v>
      </c>
      <c r="AA112" s="53">
        <f t="shared" si="31"/>
        <v>8.25</v>
      </c>
      <c r="AB112" s="53">
        <f t="shared" si="36"/>
        <v>18.75</v>
      </c>
      <c r="AC112" s="53">
        <f t="shared" si="37"/>
        <v>1.0833333333721384</v>
      </c>
      <c r="AD112" s="53">
        <v>0</v>
      </c>
      <c r="AE112" s="53">
        <v>3.17</v>
      </c>
      <c r="AF112" s="53">
        <v>0</v>
      </c>
      <c r="AG112" s="53">
        <v>2.67</v>
      </c>
      <c r="AH112" s="53">
        <v>0</v>
      </c>
      <c r="AI112" s="53">
        <f t="shared" si="26"/>
        <v>5.84</v>
      </c>
      <c r="AJ112" s="77">
        <f t="shared" si="27"/>
        <v>5.84</v>
      </c>
      <c r="AK112" s="77"/>
      <c r="AL112" s="77"/>
      <c r="AM112" s="77"/>
      <c r="AN112" s="77"/>
      <c r="AO112" s="68">
        <v>7801.3149999999996</v>
      </c>
      <c r="AP112" s="68">
        <v>7799.0290000000005</v>
      </c>
      <c r="AQ112" s="67">
        <f t="shared" si="35"/>
        <v>45742.079861111109</v>
      </c>
      <c r="AR112" s="67">
        <v>45742.090277777781</v>
      </c>
      <c r="AS112" s="67">
        <f t="shared" si="25"/>
        <v>45742.836805555555</v>
      </c>
      <c r="AT112" s="67">
        <v>45742.902777777781</v>
      </c>
      <c r="AU112" s="67">
        <f t="shared" si="29"/>
        <v>45742.902777777781</v>
      </c>
      <c r="AV112" s="67">
        <v>45742.913194444445</v>
      </c>
      <c r="AW112" s="54">
        <v>4553</v>
      </c>
      <c r="AX112" s="54">
        <v>6591</v>
      </c>
      <c r="AY112" s="55">
        <v>30.92</v>
      </c>
      <c r="AZ112" s="55">
        <v>15.35</v>
      </c>
      <c r="BA112" s="55">
        <v>4.38</v>
      </c>
      <c r="BB112" s="55">
        <v>5.37</v>
      </c>
      <c r="BC112" s="55">
        <v>6.3437684583579443</v>
      </c>
      <c r="BD112" s="55">
        <v>40.07</v>
      </c>
      <c r="BE112" s="55">
        <v>39.21</v>
      </c>
      <c r="BF112" s="55">
        <v>0.21</v>
      </c>
      <c r="BG112" s="55">
        <v>0.33</v>
      </c>
      <c r="BH112" s="55">
        <v>0.3071470761961016</v>
      </c>
      <c r="BI112" s="55">
        <v>57.42</v>
      </c>
      <c r="BJ112" s="55">
        <v>3.96</v>
      </c>
      <c r="BK112" s="55">
        <v>0.92</v>
      </c>
      <c r="BL112" s="55">
        <v>1.1599999999999999</v>
      </c>
      <c r="BM112" s="55">
        <v>16.72</v>
      </c>
      <c r="BN112" s="56">
        <v>59</v>
      </c>
      <c r="BO112" s="55" t="s">
        <v>97</v>
      </c>
      <c r="BP112" s="55" t="s">
        <v>100</v>
      </c>
      <c r="BQ112" s="56">
        <v>1300</v>
      </c>
      <c r="BR112" s="55">
        <v>40.33</v>
      </c>
      <c r="BS112" s="55">
        <v>26.6</v>
      </c>
      <c r="BT112" s="55">
        <v>15.67</v>
      </c>
      <c r="BU112" s="55">
        <v>9.1999999999999993</v>
      </c>
      <c r="BV112" s="55">
        <v>1.91</v>
      </c>
      <c r="BW112" s="55">
        <v>0.84</v>
      </c>
      <c r="BX112" s="55">
        <v>0.4</v>
      </c>
      <c r="BY112" s="55">
        <v>1.0900000000000001</v>
      </c>
      <c r="BZ112" s="55">
        <v>3.38</v>
      </c>
      <c r="CA112" s="55">
        <v>0.47</v>
      </c>
      <c r="CB112" s="55">
        <v>0.14000000000000001</v>
      </c>
      <c r="CC112" s="100">
        <v>3.7999999999999999E-2</v>
      </c>
      <c r="CD112" s="55">
        <v>98</v>
      </c>
      <c r="CE112" s="55">
        <v>98</v>
      </c>
      <c r="CF112" s="55">
        <v>78</v>
      </c>
      <c r="CG112" s="55">
        <v>19</v>
      </c>
      <c r="CH112" s="55"/>
      <c r="CI112" s="54">
        <v>4617</v>
      </c>
      <c r="CJ112" s="55"/>
      <c r="CK112" s="55">
        <v>30.57</v>
      </c>
      <c r="CL112" s="55"/>
      <c r="CM112" s="55">
        <v>4</v>
      </c>
      <c r="CN112" s="55"/>
      <c r="CO112" s="55"/>
      <c r="CP112" s="55"/>
      <c r="CQ112" s="55">
        <v>0.19</v>
      </c>
      <c r="CR112" s="54">
        <v>4415</v>
      </c>
      <c r="CS112" s="54">
        <v>33.159999999999997</v>
      </c>
      <c r="CT112" s="54">
        <v>5.1100000000000003</v>
      </c>
      <c r="CU112" s="54">
        <v>0.21</v>
      </c>
      <c r="CV112" s="55">
        <v>0.32</v>
      </c>
      <c r="CW112" s="73">
        <f t="shared" si="24"/>
        <v>604.10759101471729</v>
      </c>
      <c r="CX112" s="74">
        <f>AP112/(AB112-AI112)</f>
        <v>604.10759101471729</v>
      </c>
      <c r="CY112" s="71">
        <v>500</v>
      </c>
      <c r="CZ112" s="67">
        <f>IF(AND(DATE(YEAR(T112),MONTH(T112),DAY(T112))&gt;=(S112-3),DATE(YEAR(T112),MONTH(T112),DAY(T112))&lt;=(S112+3)),T112,V112)</f>
        <v>45742.079861111109</v>
      </c>
      <c r="DA112" s="74">
        <f>CZ112-U112</f>
        <v>0</v>
      </c>
      <c r="DB112" s="53">
        <f>(((AR112-AQ112)*24)+DD112+AB112+((AV112-AU112)*24))/24</f>
        <v>0.8125</v>
      </c>
      <c r="DC112" s="53">
        <f>(AT112-AS112)*24</f>
        <v>1.5833333334303461</v>
      </c>
      <c r="DD112" s="53">
        <f>(W112-AR112)*24</f>
        <v>0.24999999994179234</v>
      </c>
      <c r="DE112" s="53">
        <f>AA112</f>
        <v>8.25</v>
      </c>
      <c r="DF112" s="53">
        <f t="shared" si="34"/>
        <v>0.24999999994179234</v>
      </c>
      <c r="DG112" s="53">
        <f>AB112</f>
        <v>18.75</v>
      </c>
      <c r="DH112" s="53">
        <f t="shared" si="30"/>
        <v>1.5833333334303461</v>
      </c>
    </row>
    <row r="113" spans="1:112" s="63" customFormat="1" x14ac:dyDescent="0.2">
      <c r="A113" s="65">
        <v>4561</v>
      </c>
      <c r="B113" s="72">
        <f t="shared" si="32"/>
        <v>45717</v>
      </c>
      <c r="C113" s="60" t="str">
        <f t="shared" si="33"/>
        <v>PRT 2025 3 #4561</v>
      </c>
      <c r="D113" s="60" t="str">
        <f t="shared" si="28"/>
        <v>PRATU GEL MRC #9</v>
      </c>
      <c r="E113" s="61">
        <v>4561</v>
      </c>
      <c r="F113" s="62" t="s">
        <v>341</v>
      </c>
      <c r="G113" s="62" t="str">
        <f>INDEX([1]List!$D$2:$D$55,MATCH(F113,[1]List!$B$2:$B$55,0))</f>
        <v>CIF</v>
      </c>
      <c r="H113" s="62" t="s">
        <v>342</v>
      </c>
      <c r="I113" s="62" t="s">
        <v>408</v>
      </c>
      <c r="J113" s="61">
        <f>IF(F113="","",IF(F113="TIE LRC",COUNTIF($F$2:$F113,"TIE")+COUNTIF($F$2:$F113,"TME")+COUNTIF($F$2:$F113,"TIE LRC")+COUNTIF($F$2:$F113,"TIE MRC"),IF(F113="TIE MRC",COUNTIF($F$2:$F113,"TIE")+COUNTIF($F$2:$F113,"TME")+COUNTIF($F$2:$F113,"TIE LRC")+COUNTIF($F$2:$F113,"TIE MRC"),IF(F113="PLNBB LRC",COUNTIF($F$2:$F113,"PLNBB")+COUNTIF($F$2:$F113,"PLNBB LRC")+COUNTIF($F$2:$F113,"PLNBB MRC"),IF(F113="PLNBB MRC",COUNTIF($F$2:$F113,"PLNBB")+COUNTIF($F$2:$F113,"PLNBB LRC")+COUNTIF($F$2:$F113,"PLNBB MRC"),IF(F113="HE MRC",COUNTIF($F$2:$F113,"HE")+COUNTIF($F$2:$F113,"HE LRC")+COUNTIF($F$2:$F113,"HE MRC"),IF(F113="HE LRC",COUNTIF($F$2:$F113,"HE")+COUNTIF($F$2:$F113,"HE LRC")+COUNTIF($F$2:$F113,"HE MRC"),COUNTIF($F$2:$F113,F113))))))))</f>
        <v>9</v>
      </c>
      <c r="K113" s="63" t="s">
        <v>434</v>
      </c>
      <c r="L113" s="63" t="s">
        <v>435</v>
      </c>
      <c r="N113" s="64" t="s">
        <v>318</v>
      </c>
      <c r="O113" s="69" t="s">
        <v>104</v>
      </c>
      <c r="P113" s="65"/>
      <c r="Q113" s="69">
        <v>45733</v>
      </c>
      <c r="R113" s="66"/>
      <c r="S113" s="69">
        <v>45714</v>
      </c>
      <c r="T113" s="67">
        <v>45741.083333333336</v>
      </c>
      <c r="U113" s="67">
        <v>45741.166666666664</v>
      </c>
      <c r="V113" s="67">
        <v>45741.166666666664</v>
      </c>
      <c r="W113" s="67">
        <v>45741.809027777781</v>
      </c>
      <c r="X113" s="67">
        <v>45744.225694444445</v>
      </c>
      <c r="Y113" s="67">
        <v>45744.263888888891</v>
      </c>
      <c r="Z113" s="67">
        <v>45744.298611111109</v>
      </c>
      <c r="AA113" s="53">
        <f t="shared" si="31"/>
        <v>1.9999999998835847</v>
      </c>
      <c r="AB113" s="53">
        <f t="shared" si="36"/>
        <v>58.916666666627862</v>
      </c>
      <c r="AC113" s="53">
        <f t="shared" si="37"/>
        <v>0.91666666668606922</v>
      </c>
      <c r="AD113" s="53">
        <v>8.92</v>
      </c>
      <c r="AE113" s="53">
        <v>13.83</v>
      </c>
      <c r="AF113" s="53">
        <v>0</v>
      </c>
      <c r="AG113" s="53">
        <v>7.5</v>
      </c>
      <c r="AH113" s="53">
        <v>0</v>
      </c>
      <c r="AI113" s="53">
        <f t="shared" si="26"/>
        <v>21.33</v>
      </c>
      <c r="AJ113" s="77">
        <f t="shared" si="27"/>
        <v>30.25</v>
      </c>
      <c r="AK113" s="77"/>
      <c r="AL113" s="77"/>
      <c r="AM113" s="77"/>
      <c r="AN113" s="77"/>
      <c r="AO113" s="68">
        <v>10503.681</v>
      </c>
      <c r="AP113" s="68">
        <v>10500.203</v>
      </c>
      <c r="AQ113" s="67">
        <f t="shared" si="35"/>
        <v>45741.166666666664</v>
      </c>
      <c r="AR113" s="67">
        <v>45741.177083333336</v>
      </c>
      <c r="AS113" s="67">
        <f t="shared" si="25"/>
        <v>45744.225694444445</v>
      </c>
      <c r="AT113" s="67">
        <v>45744.284722222219</v>
      </c>
      <c r="AU113" s="67">
        <f t="shared" si="29"/>
        <v>45744.284722222219</v>
      </c>
      <c r="AV113" s="67">
        <v>45744.295138888891</v>
      </c>
      <c r="AW113" s="54">
        <v>4456</v>
      </c>
      <c r="AX113" s="54">
        <v>6541</v>
      </c>
      <c r="AY113" s="55">
        <v>31.88</v>
      </c>
      <c r="AZ113" s="55">
        <v>15.49</v>
      </c>
      <c r="BA113" s="55">
        <v>5.96</v>
      </c>
      <c r="BB113" s="55">
        <v>7.39</v>
      </c>
      <c r="BC113" s="55">
        <v>8.7445272748787115</v>
      </c>
      <c r="BD113" s="55">
        <v>41.62</v>
      </c>
      <c r="BE113" s="55">
        <v>35.5</v>
      </c>
      <c r="BF113" s="55">
        <v>0.28000000000000003</v>
      </c>
      <c r="BG113" s="55">
        <v>0.45</v>
      </c>
      <c r="BH113" s="55">
        <v>0.41415217134066973</v>
      </c>
      <c r="BI113" s="55">
        <v>57.35</v>
      </c>
      <c r="BJ113" s="55">
        <v>4.25</v>
      </c>
      <c r="BK113" s="55">
        <v>0.89</v>
      </c>
      <c r="BL113" s="55">
        <v>1.1499999999999999</v>
      </c>
      <c r="BM113" s="55">
        <v>14.28</v>
      </c>
      <c r="BN113" s="56">
        <v>59</v>
      </c>
      <c r="BO113" s="55" t="s">
        <v>97</v>
      </c>
      <c r="BP113" s="55" t="s">
        <v>100</v>
      </c>
      <c r="BQ113" s="56">
        <v>1170</v>
      </c>
      <c r="BR113" s="55">
        <v>45.38</v>
      </c>
      <c r="BS113" s="55">
        <v>15.98</v>
      </c>
      <c r="BT113" s="55">
        <v>21.25</v>
      </c>
      <c r="BU113" s="55">
        <v>6.21</v>
      </c>
      <c r="BV113" s="55">
        <v>3.88</v>
      </c>
      <c r="BW113" s="55">
        <v>0.39</v>
      </c>
      <c r="BX113" s="55">
        <v>0.42</v>
      </c>
      <c r="BY113" s="55">
        <v>0.45</v>
      </c>
      <c r="BZ113" s="55">
        <v>5.53</v>
      </c>
      <c r="CA113" s="55">
        <v>0.35</v>
      </c>
      <c r="CB113" s="55">
        <v>7.0000000000000007E-2</v>
      </c>
      <c r="CC113" s="100">
        <v>3.7999999999999999E-2</v>
      </c>
      <c r="CD113" s="55">
        <v>99</v>
      </c>
      <c r="CE113" s="55">
        <v>98</v>
      </c>
      <c r="CF113" s="55">
        <v>78</v>
      </c>
      <c r="CG113" s="55">
        <v>20</v>
      </c>
      <c r="CH113" s="55"/>
      <c r="CI113" s="54">
        <v>4520</v>
      </c>
      <c r="CJ113" s="55"/>
      <c r="CK113" s="55">
        <v>30.1</v>
      </c>
      <c r="CL113" s="55"/>
      <c r="CM113" s="55">
        <v>5.58</v>
      </c>
      <c r="CN113" s="55"/>
      <c r="CO113" s="55"/>
      <c r="CP113" s="55"/>
      <c r="CQ113" s="55">
        <v>0.25</v>
      </c>
      <c r="CR113" s="54">
        <v>4391</v>
      </c>
      <c r="CS113" s="98">
        <v>34.1</v>
      </c>
      <c r="CT113" s="54">
        <v>4.54</v>
      </c>
      <c r="CU113" s="54">
        <v>0.24</v>
      </c>
      <c r="CV113" s="55">
        <v>0.53</v>
      </c>
      <c r="CW113" s="73">
        <f t="shared" si="24"/>
        <v>279.35978183781941</v>
      </c>
      <c r="CX113" s="74">
        <f>AP113/(AB113-AI113)</f>
        <v>279.35978183781941</v>
      </c>
      <c r="CY113" s="71">
        <v>500</v>
      </c>
      <c r="CZ113" s="67">
        <f>IF(AND(DATE(YEAR(T113),MONTH(T113),DAY(T113))&gt;=(S113-3),DATE(YEAR(T113),MONTH(T113),DAY(T113))&lt;=(S113+3)),T113,V113)</f>
        <v>45741.166666666664</v>
      </c>
      <c r="DA113" s="74">
        <f>CZ113-U113</f>
        <v>0</v>
      </c>
      <c r="DB113" s="53">
        <f>(((AR113-AQ113)*24)+DD113+AB113+((AV113-AU113)*24))/24</f>
        <v>3.1076388888977817</v>
      </c>
      <c r="DC113" s="53">
        <f>(AT113-AS113)*24</f>
        <v>1.4166666665696539</v>
      </c>
      <c r="DD113" s="53">
        <f>(W113-AR113)*24</f>
        <v>15.166666666686069</v>
      </c>
      <c r="DE113" s="53">
        <f>AA113</f>
        <v>1.9999999998835847</v>
      </c>
      <c r="DF113" s="53">
        <f t="shared" si="34"/>
        <v>15.166666666686069</v>
      </c>
      <c r="DG113" s="53">
        <f>AB113</f>
        <v>58.916666666627862</v>
      </c>
      <c r="DH113" s="53">
        <f t="shared" si="30"/>
        <v>1.4166666665696539</v>
      </c>
    </row>
    <row r="114" spans="1:112" s="63" customFormat="1" x14ac:dyDescent="0.2">
      <c r="A114" s="65">
        <v>4562</v>
      </c>
      <c r="B114" s="72">
        <f t="shared" si="32"/>
        <v>45717</v>
      </c>
      <c r="C114" s="60" t="str">
        <f t="shared" si="33"/>
        <v>PRT 2025 3 #4562</v>
      </c>
      <c r="D114" s="60" t="str">
        <f t="shared" si="28"/>
        <v>PRATU TBC LRC #12</v>
      </c>
      <c r="E114" s="61">
        <v>4562</v>
      </c>
      <c r="F114" s="62" t="s">
        <v>290</v>
      </c>
      <c r="G114" s="62" t="str">
        <f>INDEX([1]List!$D$2:$D$55,MATCH(F114,[1]List!$B$2:$B$55,0))</f>
        <v>CIF</v>
      </c>
      <c r="H114" s="62" t="s">
        <v>325</v>
      </c>
      <c r="I114" s="62" t="s">
        <v>176</v>
      </c>
      <c r="J114" s="61">
        <f>IF(F114="","",IF(F114="TIE LRC",COUNTIF($F$2:$F114,"TIE")+COUNTIF($F$2:$F114,"TME")+COUNTIF($F$2:$F114,"TIE LRC")+COUNTIF($F$2:$F114,"TIE MRC"),IF(F114="TIE MRC",COUNTIF($F$2:$F114,"TIE")+COUNTIF($F$2:$F114,"TME")+COUNTIF($F$2:$F114,"TIE LRC")+COUNTIF($F$2:$F114,"TIE MRC"),IF(F114="PLNBB LRC",COUNTIF($F$2:$F114,"PLNBB")+COUNTIF($F$2:$F114,"PLNBB LRC")+COUNTIF($F$2:$F114,"PLNBB MRC"),IF(F114="PLNBB MRC",COUNTIF($F$2:$F114,"PLNBB")+COUNTIF($F$2:$F114,"PLNBB LRC")+COUNTIF($F$2:$F114,"PLNBB MRC"),IF(F114="HE MRC",COUNTIF($F$2:$F114,"HE")+COUNTIF($F$2:$F114,"HE LRC")+COUNTIF($F$2:$F114,"HE MRC"),IF(F114="HE LRC",COUNTIF($F$2:$F114,"HE")+COUNTIF($F$2:$F114,"HE LRC")+COUNTIF($F$2:$F114,"HE MRC"),COUNTIF($F$2:$F114,F114))))))))</f>
        <v>12</v>
      </c>
      <c r="K114" s="63" t="s">
        <v>162</v>
      </c>
      <c r="L114" s="63" t="s">
        <v>204</v>
      </c>
      <c r="N114" s="64" t="s">
        <v>320</v>
      </c>
      <c r="O114" s="69" t="s">
        <v>104</v>
      </c>
      <c r="P114" s="65"/>
      <c r="Q114" s="69">
        <v>45729</v>
      </c>
      <c r="R114" s="66"/>
      <c r="S114" s="69">
        <v>45739</v>
      </c>
      <c r="T114" s="67">
        <v>45741.375</v>
      </c>
      <c r="U114" s="67">
        <v>45741.375</v>
      </c>
      <c r="V114" s="67">
        <v>45742.951388888891</v>
      </c>
      <c r="W114" s="67">
        <v>45743.083333333336</v>
      </c>
      <c r="X114" s="67">
        <v>45745</v>
      </c>
      <c r="Y114" s="67">
        <v>45745.045138888891</v>
      </c>
      <c r="Z114" s="67">
        <v>45745.079861111109</v>
      </c>
      <c r="AA114" s="53">
        <f t="shared" si="31"/>
        <v>37.833333333372138</v>
      </c>
      <c r="AB114" s="53">
        <f t="shared" si="36"/>
        <v>47.083333333313931</v>
      </c>
      <c r="AC114" s="53">
        <f t="shared" si="37"/>
        <v>1.0833333333721384</v>
      </c>
      <c r="AD114" s="53">
        <v>0</v>
      </c>
      <c r="AE114" s="53">
        <v>21.33</v>
      </c>
      <c r="AF114" s="53">
        <v>0</v>
      </c>
      <c r="AG114" s="53">
        <v>5.33</v>
      </c>
      <c r="AH114" s="53">
        <v>0</v>
      </c>
      <c r="AI114" s="53">
        <f t="shared" si="26"/>
        <v>26.659999999999997</v>
      </c>
      <c r="AJ114" s="77">
        <f t="shared" si="27"/>
        <v>26.659999999999997</v>
      </c>
      <c r="AK114" s="77"/>
      <c r="AL114" s="77"/>
      <c r="AM114" s="77"/>
      <c r="AN114" s="77"/>
      <c r="AO114" s="68">
        <v>8692.4660000000003</v>
      </c>
      <c r="AP114" s="68">
        <v>8687.0429999999997</v>
      </c>
      <c r="AQ114" s="67">
        <f t="shared" si="35"/>
        <v>45742.951388888891</v>
      </c>
      <c r="AR114" s="67">
        <v>45742.961805555555</v>
      </c>
      <c r="AS114" s="67">
        <f t="shared" si="25"/>
        <v>45745</v>
      </c>
      <c r="AT114" s="67">
        <v>45745.065972222219</v>
      </c>
      <c r="AU114" s="67">
        <f t="shared" si="29"/>
        <v>45745.065972222219</v>
      </c>
      <c r="AV114" s="67">
        <v>45745.076388888891</v>
      </c>
      <c r="AW114" s="54">
        <v>4137</v>
      </c>
      <c r="AX114" s="54">
        <v>6393</v>
      </c>
      <c r="AY114" s="55">
        <v>35.29</v>
      </c>
      <c r="AZ114" s="55">
        <v>18.489999999999998</v>
      </c>
      <c r="BA114" s="55">
        <v>4.91</v>
      </c>
      <c r="BB114" s="55">
        <v>6.18</v>
      </c>
      <c r="BC114" s="55">
        <v>7.5818917924181077</v>
      </c>
      <c r="BD114" s="55">
        <v>39.549999999999997</v>
      </c>
      <c r="BE114" s="55">
        <v>35.78</v>
      </c>
      <c r="BF114" s="55">
        <v>0.24</v>
      </c>
      <c r="BG114" s="55">
        <v>0.4</v>
      </c>
      <c r="BH114" s="55">
        <v>0.36805299963194699</v>
      </c>
      <c r="BI114" s="55">
        <v>54.25</v>
      </c>
      <c r="BJ114" s="55">
        <v>3.89</v>
      </c>
      <c r="BK114" s="55">
        <v>0.87</v>
      </c>
      <c r="BL114" s="55">
        <v>1.1499999999999999</v>
      </c>
      <c r="BM114" s="55">
        <v>16.02</v>
      </c>
      <c r="BN114" s="56">
        <v>59</v>
      </c>
      <c r="BO114" s="55" t="s">
        <v>97</v>
      </c>
      <c r="BP114" s="55" t="s">
        <v>100</v>
      </c>
      <c r="BQ114" s="56">
        <v>1180</v>
      </c>
      <c r="BR114" s="55">
        <v>44.75</v>
      </c>
      <c r="BS114" s="55">
        <v>21.88</v>
      </c>
      <c r="BT114" s="55">
        <v>17.309999999999999</v>
      </c>
      <c r="BU114" s="55">
        <v>8.15</v>
      </c>
      <c r="BV114" s="55">
        <v>1.65</v>
      </c>
      <c r="BW114" s="55">
        <v>0.75</v>
      </c>
      <c r="BX114" s="55">
        <v>0.55000000000000004</v>
      </c>
      <c r="BY114" s="55">
        <v>0.88</v>
      </c>
      <c r="BZ114" s="55">
        <v>3.75</v>
      </c>
      <c r="CA114" s="55">
        <v>7.0000000000000007E-2</v>
      </c>
      <c r="CB114" s="55">
        <v>0.14000000000000001</v>
      </c>
      <c r="CC114" s="100">
        <v>3.7999999999999999E-2</v>
      </c>
      <c r="CD114" s="55">
        <v>99</v>
      </c>
      <c r="CE114" s="55">
        <v>98</v>
      </c>
      <c r="CF114" s="55">
        <v>78</v>
      </c>
      <c r="CG114" s="55">
        <v>19</v>
      </c>
      <c r="CH114" s="55"/>
      <c r="CI114" s="54">
        <v>4245</v>
      </c>
      <c r="CJ114" s="55"/>
      <c r="CK114" s="55">
        <v>34.69</v>
      </c>
      <c r="CL114" s="55"/>
      <c r="CM114" s="55">
        <v>4.2</v>
      </c>
      <c r="CN114" s="55"/>
      <c r="CO114" s="55"/>
      <c r="CP114" s="55"/>
      <c r="CQ114" s="55">
        <v>0.2</v>
      </c>
      <c r="CR114" s="54">
        <v>4081</v>
      </c>
      <c r="CS114" s="54">
        <v>35.29</v>
      </c>
      <c r="CT114" s="54">
        <v>4.3499999999999996</v>
      </c>
      <c r="CU114" s="54">
        <v>0.22</v>
      </c>
      <c r="CV114" s="55">
        <v>0.46</v>
      </c>
      <c r="CW114" s="73">
        <f t="shared" si="24"/>
        <v>425.34893096172277</v>
      </c>
      <c r="CX114" s="74">
        <f>AP114/(AB114-AI114)</f>
        <v>425.34893096172277</v>
      </c>
      <c r="CY114" s="71">
        <v>500</v>
      </c>
      <c r="CZ114" s="67">
        <f>IF(AND(DATE(YEAR(T114),MONTH(T114),DAY(T114))&gt;=(S114-3),DATE(YEAR(T114),MONTH(T114),DAY(T114))&lt;=(S114+3)),T114,V114)</f>
        <v>45741.375</v>
      </c>
      <c r="DA114" s="74">
        <f>CZ114-U114</f>
        <v>0</v>
      </c>
      <c r="DB114" s="53">
        <f>(((AR114-AQ114)*24)+DD114+AB114+((AV114-AU114)*24))/24</f>
        <v>2.1041666666715173</v>
      </c>
      <c r="DC114" s="53">
        <f>(AT114-AS114)*24</f>
        <v>1.5833333332557231</v>
      </c>
      <c r="DD114" s="53">
        <f>(W114-AR114)*24</f>
        <v>2.9166666667442769</v>
      </c>
      <c r="DE114" s="53">
        <f>AA114</f>
        <v>37.833333333372138</v>
      </c>
      <c r="DF114" s="53">
        <f t="shared" si="34"/>
        <v>2.9166666667442769</v>
      </c>
      <c r="DG114" s="53">
        <f>AB114</f>
        <v>47.083333333313931</v>
      </c>
      <c r="DH114" s="53">
        <f t="shared" si="30"/>
        <v>1.5833333332557231</v>
      </c>
    </row>
    <row r="115" spans="1:112" s="63" customFormat="1" x14ac:dyDescent="0.2">
      <c r="A115" s="65">
        <v>4563</v>
      </c>
      <c r="B115" s="72">
        <f t="shared" si="32"/>
        <v>45717</v>
      </c>
      <c r="C115" s="60" t="str">
        <f t="shared" si="33"/>
        <v>PRT 2025 3 #4563</v>
      </c>
      <c r="D115" s="60" t="str">
        <f t="shared" si="28"/>
        <v>PRATU PTBA #23</v>
      </c>
      <c r="E115" s="61">
        <v>4563</v>
      </c>
      <c r="F115" s="62" t="s">
        <v>98</v>
      </c>
      <c r="G115" s="62" t="str">
        <f>INDEX([1]List!$D$2:$D$55,MATCH(F115,[1]List!$B$2:$B$55,0))</f>
        <v>FOB</v>
      </c>
      <c r="H115" s="62" t="s">
        <v>156</v>
      </c>
      <c r="I115" s="62" t="s">
        <v>157</v>
      </c>
      <c r="J115" s="61">
        <f>IF(F115="","",IF(F115="TIE LRC",COUNTIF($F$2:$F115,"TIE")+COUNTIF($F$2:$F115,"TME")+COUNTIF($F$2:$F115,"TIE LRC")+COUNTIF($F$2:$F115,"TIE MRC"),IF(F115="TIE MRC",COUNTIF($F$2:$F115,"TIE")+COUNTIF($F$2:$F115,"TME")+COUNTIF($F$2:$F115,"TIE LRC")+COUNTIF($F$2:$F115,"TIE MRC"),IF(F115="PLNBB LRC",COUNTIF($F$2:$F115,"PLNBB")+COUNTIF($F$2:$F115,"PLNBB LRC")+COUNTIF($F$2:$F115,"PLNBB MRC"),IF(F115="PLNBB MRC",COUNTIF($F$2:$F115,"PLNBB")+COUNTIF($F$2:$F115,"PLNBB LRC")+COUNTIF($F$2:$F115,"PLNBB MRC"),IF(F115="HE MRC",COUNTIF($F$2:$F115,"HE")+COUNTIF($F$2:$F115,"HE LRC")+COUNTIF($F$2:$F115,"HE MRC"),IF(F115="HE LRC",COUNTIF($F$2:$F115,"HE")+COUNTIF($F$2:$F115,"HE LRC")+COUNTIF($F$2:$F115,"HE MRC"),COUNTIF($F$2:$F115,F115))))))))</f>
        <v>23</v>
      </c>
      <c r="L115" s="63" t="s">
        <v>460</v>
      </c>
      <c r="N115" s="64" t="s">
        <v>318</v>
      </c>
      <c r="O115" s="69" t="s">
        <v>104</v>
      </c>
      <c r="P115" s="65"/>
      <c r="Q115" s="69">
        <v>45741</v>
      </c>
      <c r="R115" s="66"/>
      <c r="S115" s="69">
        <v>45726</v>
      </c>
      <c r="T115" s="67">
        <v>45744.208333333336</v>
      </c>
      <c r="U115" s="67">
        <v>45744.399305555555</v>
      </c>
      <c r="V115" s="67">
        <v>45744.399305555555</v>
      </c>
      <c r="W115" s="67">
        <v>45744.430555555555</v>
      </c>
      <c r="X115" s="67">
        <v>45745.378472222219</v>
      </c>
      <c r="Y115" s="67">
        <v>45745.413194444445</v>
      </c>
      <c r="Z115" s="67">
        <v>45745.451388888891</v>
      </c>
      <c r="AA115" s="53">
        <f t="shared" si="31"/>
        <v>4.5833333332557231</v>
      </c>
      <c r="AB115" s="53">
        <f t="shared" si="36"/>
        <v>23.583333333372138</v>
      </c>
      <c r="AC115" s="53">
        <f t="shared" si="37"/>
        <v>0.8333333334303461</v>
      </c>
      <c r="AD115" s="53">
        <v>0.42</v>
      </c>
      <c r="AE115" s="53">
        <v>2.75</v>
      </c>
      <c r="AF115" s="53">
        <v>0</v>
      </c>
      <c r="AG115" s="53">
        <v>4.08</v>
      </c>
      <c r="AH115" s="53">
        <v>0</v>
      </c>
      <c r="AI115" s="53">
        <f t="shared" si="26"/>
        <v>6.83</v>
      </c>
      <c r="AJ115" s="77">
        <f t="shared" si="27"/>
        <v>7.25</v>
      </c>
      <c r="AK115" s="77"/>
      <c r="AL115" s="77"/>
      <c r="AM115" s="77"/>
      <c r="AN115" s="77"/>
      <c r="AO115" s="68">
        <v>12001.356</v>
      </c>
      <c r="AP115" s="68">
        <v>12000.328</v>
      </c>
      <c r="AQ115" s="67">
        <f t="shared" si="35"/>
        <v>45744.399305555555</v>
      </c>
      <c r="AR115" s="67">
        <v>45744.413194444445</v>
      </c>
      <c r="AS115" s="67">
        <f t="shared" si="25"/>
        <v>45745.378472222219</v>
      </c>
      <c r="AT115" s="67">
        <v>45745.434027777781</v>
      </c>
      <c r="AU115" s="67">
        <f t="shared" si="29"/>
        <v>45745.434027777781</v>
      </c>
      <c r="AV115" s="67">
        <v>45745.447916666664</v>
      </c>
      <c r="AW115" s="54">
        <v>4696</v>
      </c>
      <c r="AX115" s="54">
        <v>6675</v>
      </c>
      <c r="AY115" s="55">
        <v>29.65</v>
      </c>
      <c r="AZ115" s="55">
        <v>11.56</v>
      </c>
      <c r="BA115" s="55">
        <v>5.33</v>
      </c>
      <c r="BB115" s="55">
        <v>6.7</v>
      </c>
      <c r="BC115" s="55">
        <v>7.5757575757575761</v>
      </c>
      <c r="BD115" s="55">
        <v>42.5</v>
      </c>
      <c r="BE115" s="55">
        <v>39.24</v>
      </c>
      <c r="BF115" s="55">
        <v>0.4</v>
      </c>
      <c r="BG115" s="55">
        <v>0.61</v>
      </c>
      <c r="BH115" s="55">
        <v>0.56535504296698325</v>
      </c>
      <c r="BI115" s="55">
        <v>61.35</v>
      </c>
      <c r="BJ115" s="55">
        <v>4.54</v>
      </c>
      <c r="BK115" s="55">
        <v>0.96</v>
      </c>
      <c r="BL115" s="55">
        <v>1.17</v>
      </c>
      <c r="BM115" s="55">
        <v>14.39</v>
      </c>
      <c r="BN115" s="56">
        <v>61</v>
      </c>
      <c r="BO115" s="55" t="s">
        <v>97</v>
      </c>
      <c r="BP115" s="55" t="s">
        <v>100</v>
      </c>
      <c r="BQ115" s="56">
        <v>1250</v>
      </c>
      <c r="BR115" s="55">
        <v>47.35</v>
      </c>
      <c r="BS115" s="55">
        <v>27.65</v>
      </c>
      <c r="BT115" s="55">
        <v>8.81</v>
      </c>
      <c r="BU115" s="55">
        <v>4.51</v>
      </c>
      <c r="BV115" s="55">
        <v>2.3199999999999998</v>
      </c>
      <c r="BW115" s="55">
        <v>1.1499999999999999</v>
      </c>
      <c r="BX115" s="55">
        <v>0.65</v>
      </c>
      <c r="BY115" s="55">
        <v>0.76</v>
      </c>
      <c r="BZ115" s="55">
        <v>6.15</v>
      </c>
      <c r="CA115" s="55">
        <v>0.14000000000000001</v>
      </c>
      <c r="CB115" s="55">
        <v>0.38</v>
      </c>
      <c r="CC115" s="100">
        <v>2.9000000000000001E-2</v>
      </c>
      <c r="CD115" s="55">
        <v>99</v>
      </c>
      <c r="CE115" s="55">
        <v>98</v>
      </c>
      <c r="CF115" s="55">
        <v>78</v>
      </c>
      <c r="CG115" s="55">
        <v>20</v>
      </c>
      <c r="CH115" s="55"/>
      <c r="CI115" s="54">
        <v>4901</v>
      </c>
      <c r="CJ115" s="55"/>
      <c r="CK115" s="55">
        <v>28.89</v>
      </c>
      <c r="CL115" s="55">
        <v>14.25</v>
      </c>
      <c r="CM115" s="55">
        <v>4.08</v>
      </c>
      <c r="CN115" s="55">
        <v>4.92</v>
      </c>
      <c r="CO115" s="55">
        <v>39.619999999999997</v>
      </c>
      <c r="CP115" s="55">
        <v>41.21</v>
      </c>
      <c r="CQ115" s="55">
        <v>0.62</v>
      </c>
      <c r="CR115" s="54" t="s">
        <v>319</v>
      </c>
      <c r="CS115" s="54" t="s">
        <v>319</v>
      </c>
      <c r="CT115" s="54" t="s">
        <v>319</v>
      </c>
      <c r="CU115" s="54" t="s">
        <v>319</v>
      </c>
      <c r="CV115" s="55">
        <v>0.72</v>
      </c>
      <c r="CW115" s="73">
        <f t="shared" si="24"/>
        <v>716.29494627768815</v>
      </c>
      <c r="CX115" s="74">
        <f>AP115/(AB115-AI115)</f>
        <v>716.29494627768815</v>
      </c>
      <c r="CY115" s="71">
        <v>500</v>
      </c>
      <c r="CZ115" s="67">
        <f>IF(AND(DATE(YEAR(T115),MONTH(T115),DAY(T115))&gt;=(S115-3),DATE(YEAR(T115),MONTH(T115),DAY(T115))&lt;=(S115+3)),T115,V115)</f>
        <v>45744.399305555555</v>
      </c>
      <c r="DA115" s="74">
        <f>CZ115-U115</f>
        <v>0</v>
      </c>
      <c r="DB115" s="53">
        <f>(((AR115-AQ115)*24)+DD115+AB115+((AV115-AU115)*24))/24</f>
        <v>1.0277777777737356</v>
      </c>
      <c r="DC115" s="53">
        <f>(AT115-AS115)*24</f>
        <v>1.3333333334885538</v>
      </c>
      <c r="DD115" s="53">
        <f>(W115-AR115)*24</f>
        <v>0.41666666662786156</v>
      </c>
      <c r="DE115" s="53">
        <f>AA115</f>
        <v>4.5833333332557231</v>
      </c>
      <c r="DF115" s="53">
        <f t="shared" si="34"/>
        <v>0.41666666662786156</v>
      </c>
      <c r="DG115" s="53">
        <f>AB115</f>
        <v>23.583333333372138</v>
      </c>
      <c r="DH115" s="53">
        <f t="shared" si="30"/>
        <v>1.3333333334885538</v>
      </c>
    </row>
    <row r="116" spans="1:112" s="63" customFormat="1" x14ac:dyDescent="0.2">
      <c r="A116" s="65">
        <v>4564</v>
      </c>
      <c r="B116" s="72">
        <f t="shared" si="32"/>
        <v>45717</v>
      </c>
      <c r="C116" s="60" t="str">
        <f t="shared" si="33"/>
        <v>PRT 2025 3 #4564</v>
      </c>
      <c r="D116" s="60" t="str">
        <f t="shared" si="28"/>
        <v>PRATU SPE #8</v>
      </c>
      <c r="E116" s="61">
        <v>4564</v>
      </c>
      <c r="F116" s="62" t="s">
        <v>326</v>
      </c>
      <c r="G116" s="62" t="str">
        <f>INDEX([1]List!$D$2:$D$55,MATCH(F116,[1]List!$B$2:$B$55,0))</f>
        <v>CIF</v>
      </c>
      <c r="H116" s="62" t="s">
        <v>365</v>
      </c>
      <c r="I116" s="62" t="s">
        <v>492</v>
      </c>
      <c r="J116" s="61">
        <f>IF(F116="","",IF(F116="TIE LRC",COUNTIF($F$2:$F116,"TIE")+COUNTIF($F$2:$F116,"TME")+COUNTIF($F$2:$F116,"TIE LRC")+COUNTIF($F$2:$F116,"TIE MRC"),IF(F116="TIE MRC",COUNTIF($F$2:$F116,"TIE")+COUNTIF($F$2:$F116,"TME")+COUNTIF($F$2:$F116,"TIE LRC")+COUNTIF($F$2:$F116,"TIE MRC"),IF(F116="PLNBB LRC",COUNTIF($F$2:$F116,"PLNBB")+COUNTIF($F$2:$F116,"PLNBB LRC")+COUNTIF($F$2:$F116,"PLNBB MRC"),IF(F116="PLNBB MRC",COUNTIF($F$2:$F116,"PLNBB")+COUNTIF($F$2:$F116,"PLNBB LRC")+COUNTIF($F$2:$F116,"PLNBB MRC"),IF(F116="HE MRC",COUNTIF($F$2:$F116,"HE")+COUNTIF($F$2:$F116,"HE LRC")+COUNTIF($F$2:$F116,"HE MRC"),IF(F116="HE LRC",COUNTIF($F$2:$F116,"HE")+COUNTIF($F$2:$F116,"HE LRC")+COUNTIF($F$2:$F116,"HE MRC"),COUNTIF($F$2:$F116,F116))))))))</f>
        <v>8</v>
      </c>
      <c r="K116" s="63" t="s">
        <v>512</v>
      </c>
      <c r="L116" s="63" t="s">
        <v>513</v>
      </c>
      <c r="N116" s="64" t="s">
        <v>320</v>
      </c>
      <c r="O116" s="69" t="s">
        <v>394</v>
      </c>
      <c r="P116" s="65"/>
      <c r="Q116" s="69">
        <v>45734</v>
      </c>
      <c r="R116" s="66"/>
      <c r="S116" s="69">
        <v>45746</v>
      </c>
      <c r="T116" s="67">
        <v>45742.25</v>
      </c>
      <c r="U116" s="67">
        <v>45745.135416666664</v>
      </c>
      <c r="V116" s="67">
        <v>45745.135416666664</v>
      </c>
      <c r="W116" s="67">
        <v>45745.211805555555</v>
      </c>
      <c r="X116" s="67">
        <v>45746.104166666664</v>
      </c>
      <c r="Y116" s="67">
        <v>45746.138888888891</v>
      </c>
      <c r="Z116" s="67">
        <v>45746.173611111109</v>
      </c>
      <c r="AA116" s="53">
        <f t="shared" si="31"/>
        <v>69.249999999941792</v>
      </c>
      <c r="AB116" s="53">
        <f t="shared" si="36"/>
        <v>22.250000000058208</v>
      </c>
      <c r="AC116" s="53">
        <f t="shared" si="37"/>
        <v>0.8333333334303461</v>
      </c>
      <c r="AD116" s="53">
        <v>0.33</v>
      </c>
      <c r="AE116" s="53">
        <v>7.25</v>
      </c>
      <c r="AF116" s="53">
        <v>0</v>
      </c>
      <c r="AG116" s="53">
        <v>2.17</v>
      </c>
      <c r="AH116" s="53">
        <v>0</v>
      </c>
      <c r="AI116" s="53">
        <f t="shared" si="26"/>
        <v>9.42</v>
      </c>
      <c r="AJ116" s="77">
        <f t="shared" si="27"/>
        <v>9.75</v>
      </c>
      <c r="AK116" s="77"/>
      <c r="AL116" s="77"/>
      <c r="AM116" s="77"/>
      <c r="AN116" s="77"/>
      <c r="AO116" s="68">
        <v>8567.107</v>
      </c>
      <c r="AP116" s="68">
        <v>8563.4089999999997</v>
      </c>
      <c r="AQ116" s="67">
        <f t="shared" si="35"/>
        <v>45745.135416666664</v>
      </c>
      <c r="AR116" s="67">
        <v>45745.145833333336</v>
      </c>
      <c r="AS116" s="67">
        <f t="shared" si="25"/>
        <v>45746.104166666664</v>
      </c>
      <c r="AT116" s="67">
        <v>45746.159722222219</v>
      </c>
      <c r="AU116" s="67">
        <f t="shared" si="29"/>
        <v>45746.159722222219</v>
      </c>
      <c r="AV116" s="67">
        <v>45746.170138888891</v>
      </c>
      <c r="AW116" s="54">
        <v>4118</v>
      </c>
      <c r="AX116" s="54">
        <v>6330</v>
      </c>
      <c r="AY116" s="55">
        <v>34.950000000000003</v>
      </c>
      <c r="AZ116" s="55">
        <v>17.62</v>
      </c>
      <c r="BA116" s="55">
        <v>4.9800000000000004</v>
      </c>
      <c r="BB116" s="55">
        <v>6.31</v>
      </c>
      <c r="BC116" s="55">
        <v>7.659626122845351</v>
      </c>
      <c r="BD116" s="55">
        <v>40.75</v>
      </c>
      <c r="BE116" s="55">
        <v>35.32</v>
      </c>
      <c r="BF116" s="55">
        <v>0.28000000000000003</v>
      </c>
      <c r="BG116" s="55">
        <v>0.46</v>
      </c>
      <c r="BH116" s="55">
        <v>0.42486040301043942</v>
      </c>
      <c r="BI116" s="55">
        <v>54.75</v>
      </c>
      <c r="BJ116" s="55">
        <v>3.84</v>
      </c>
      <c r="BK116" s="55">
        <v>0.87</v>
      </c>
      <c r="BL116" s="55">
        <v>1.1399999999999999</v>
      </c>
      <c r="BM116" s="55">
        <v>16.260000000000002</v>
      </c>
      <c r="BN116" s="56">
        <v>61</v>
      </c>
      <c r="BO116" s="55" t="s">
        <v>97</v>
      </c>
      <c r="BP116" s="55" t="s">
        <v>97</v>
      </c>
      <c r="BQ116" s="56">
        <v>1230</v>
      </c>
      <c r="BR116" s="55">
        <v>42.88</v>
      </c>
      <c r="BS116" s="55">
        <v>30.75</v>
      </c>
      <c r="BT116" s="55">
        <v>19.21</v>
      </c>
      <c r="BU116" s="55">
        <v>2.41</v>
      </c>
      <c r="BV116" s="55">
        <v>1.1200000000000001</v>
      </c>
      <c r="BW116" s="55">
        <v>0.55000000000000004</v>
      </c>
      <c r="BX116" s="55">
        <v>0.68</v>
      </c>
      <c r="BY116" s="55">
        <v>0.84</v>
      </c>
      <c r="BZ116" s="55">
        <v>0.96</v>
      </c>
      <c r="CA116" s="55">
        <v>0.26</v>
      </c>
      <c r="CB116" s="55">
        <v>0.16</v>
      </c>
      <c r="CC116" s="100">
        <v>4.4999999999999998E-2</v>
      </c>
      <c r="CD116" s="55">
        <v>99</v>
      </c>
      <c r="CE116" s="55">
        <v>98</v>
      </c>
      <c r="CF116" s="55">
        <v>78</v>
      </c>
      <c r="CG116" s="55">
        <v>20</v>
      </c>
      <c r="CH116" s="55"/>
      <c r="CI116" s="54">
        <v>4196</v>
      </c>
      <c r="CJ116" s="55"/>
      <c r="CK116" s="55">
        <v>34.380000000000003</v>
      </c>
      <c r="CL116" s="55"/>
      <c r="CM116" s="55">
        <v>4.17</v>
      </c>
      <c r="CN116" s="55"/>
      <c r="CO116" s="55"/>
      <c r="CP116" s="55"/>
      <c r="CQ116" s="55">
        <v>0.22</v>
      </c>
      <c r="CR116" s="54">
        <v>4090</v>
      </c>
      <c r="CS116" s="54">
        <v>35.81</v>
      </c>
      <c r="CT116" s="54">
        <v>4.78</v>
      </c>
      <c r="CU116" s="54">
        <v>0.24</v>
      </c>
      <c r="CV116" s="55">
        <v>0.56999999999999995</v>
      </c>
      <c r="CW116" s="73">
        <f t="shared" si="24"/>
        <v>667.45198752620024</v>
      </c>
      <c r="CX116" s="74">
        <f>AP116/(AB116-AI116)</f>
        <v>667.45198752620024</v>
      </c>
      <c r="CY116" s="71">
        <v>500</v>
      </c>
      <c r="CZ116" s="67">
        <f>IF(AND(DATE(YEAR(T116),MONTH(T116),DAY(T116))&gt;=(S116-3),DATE(YEAR(T116),MONTH(T116),DAY(T116))&lt;=(S116+3)),T116,V116)</f>
        <v>45745.135416666664</v>
      </c>
      <c r="DA116" s="74">
        <f>CZ116-U116</f>
        <v>0</v>
      </c>
      <c r="DB116" s="53">
        <f>(((AR116-AQ116)*24)+DD116+AB116+((AV116-AU116)*24))/24</f>
        <v>1.0138888888977817</v>
      </c>
      <c r="DC116" s="53">
        <f>(AT116-AS116)*24</f>
        <v>1.3333333333139308</v>
      </c>
      <c r="DD116" s="53">
        <f>(W116-AR116)*24</f>
        <v>1.5833333332557231</v>
      </c>
      <c r="DE116" s="53">
        <f>AA116</f>
        <v>69.249999999941792</v>
      </c>
      <c r="DF116" s="53">
        <f t="shared" si="34"/>
        <v>1.5833333332557231</v>
      </c>
      <c r="DG116" s="53">
        <f>AB116</f>
        <v>22.250000000058208</v>
      </c>
      <c r="DH116" s="53">
        <f t="shared" si="30"/>
        <v>1.3333333333139308</v>
      </c>
    </row>
    <row r="117" spans="1:112" s="63" customFormat="1" x14ac:dyDescent="0.2">
      <c r="A117" s="65">
        <v>4565</v>
      </c>
      <c r="B117" s="72">
        <f t="shared" si="32"/>
        <v>45717</v>
      </c>
      <c r="C117" s="60" t="str">
        <f t="shared" si="33"/>
        <v>PRT 2025 3 #4565</v>
      </c>
      <c r="D117" s="60" t="str">
        <f t="shared" si="28"/>
        <v>PRATU PTBA #24</v>
      </c>
      <c r="E117" s="61">
        <v>4565</v>
      </c>
      <c r="F117" s="62" t="s">
        <v>98</v>
      </c>
      <c r="G117" s="62" t="str">
        <f>INDEX([1]List!$D$2:$D$55,MATCH(F117,[1]List!$B$2:$B$55,0))</f>
        <v>FOB</v>
      </c>
      <c r="H117" s="62" t="s">
        <v>156</v>
      </c>
      <c r="I117" s="62" t="s">
        <v>157</v>
      </c>
      <c r="J117" s="61">
        <f>IF(F117="","",IF(F117="TIE LRC",COUNTIF($F$2:$F117,"TIE")+COUNTIF($F$2:$F117,"TME")+COUNTIF($F$2:$F117,"TIE LRC")+COUNTIF($F$2:$F117,"TIE MRC"),IF(F117="TIE MRC",COUNTIF($F$2:$F117,"TIE")+COUNTIF($F$2:$F117,"TME")+COUNTIF($F$2:$F117,"TIE LRC")+COUNTIF($F$2:$F117,"TIE MRC"),IF(F117="PLNBB LRC",COUNTIF($F$2:$F117,"PLNBB")+COUNTIF($F$2:$F117,"PLNBB LRC")+COUNTIF($F$2:$F117,"PLNBB MRC"),IF(F117="PLNBB MRC",COUNTIF($F$2:$F117,"PLNBB")+COUNTIF($F$2:$F117,"PLNBB LRC")+COUNTIF($F$2:$F117,"PLNBB MRC"),IF(F117="HE MRC",COUNTIF($F$2:$F117,"HE")+COUNTIF($F$2:$F117,"HE LRC")+COUNTIF($F$2:$F117,"HE MRC"),IF(F117="HE LRC",COUNTIF($F$2:$F117,"HE")+COUNTIF($F$2:$F117,"HE LRC")+COUNTIF($F$2:$F117,"HE MRC"),COUNTIF($F$2:$F117,F117))))))))</f>
        <v>24</v>
      </c>
      <c r="K117" s="63" t="s">
        <v>151</v>
      </c>
      <c r="L117" s="63" t="s">
        <v>207</v>
      </c>
      <c r="N117" s="64" t="s">
        <v>318</v>
      </c>
      <c r="O117" s="69" t="s">
        <v>104</v>
      </c>
      <c r="P117" s="65"/>
      <c r="Q117" s="69">
        <v>45742</v>
      </c>
      <c r="R117" s="66"/>
      <c r="S117" s="69">
        <v>45727</v>
      </c>
      <c r="T117" s="67">
        <v>45745.395833333336</v>
      </c>
      <c r="U117" s="67">
        <v>45745.482638888891</v>
      </c>
      <c r="V117" s="67">
        <v>45745.482638888891</v>
      </c>
      <c r="W117" s="67">
        <v>45745.944444444445</v>
      </c>
      <c r="X117" s="67">
        <v>45746.878472222219</v>
      </c>
      <c r="Y117" s="67">
        <v>45746.927083333336</v>
      </c>
      <c r="Z117" s="67">
        <v>45746.961805555555</v>
      </c>
      <c r="AA117" s="53">
        <f t="shared" si="31"/>
        <v>2.0833333333139308</v>
      </c>
      <c r="AB117" s="53">
        <f t="shared" si="36"/>
        <v>23.583333333372138</v>
      </c>
      <c r="AC117" s="53">
        <f t="shared" si="37"/>
        <v>1.1666666668024845</v>
      </c>
      <c r="AD117" s="53">
        <v>0.5</v>
      </c>
      <c r="AE117" s="53">
        <v>2.33</v>
      </c>
      <c r="AF117" s="53">
        <v>0</v>
      </c>
      <c r="AG117" s="53">
        <v>2.67</v>
      </c>
      <c r="AH117" s="53">
        <v>0</v>
      </c>
      <c r="AI117" s="53">
        <f t="shared" si="26"/>
        <v>5</v>
      </c>
      <c r="AJ117" s="77">
        <f t="shared" si="27"/>
        <v>5.5</v>
      </c>
      <c r="AK117" s="77"/>
      <c r="AL117" s="77"/>
      <c r="AM117" s="77"/>
      <c r="AN117" s="77"/>
      <c r="AO117" s="68">
        <v>11564.458000000001</v>
      </c>
      <c r="AP117" s="68">
        <v>11562.183999999999</v>
      </c>
      <c r="AQ117" s="67">
        <f t="shared" si="35"/>
        <v>45745.482638888891</v>
      </c>
      <c r="AR117" s="67">
        <v>45745.493055555555</v>
      </c>
      <c r="AS117" s="67">
        <f t="shared" si="25"/>
        <v>45746.878472222219</v>
      </c>
      <c r="AT117" s="67">
        <v>45746.947916666664</v>
      </c>
      <c r="AU117" s="67">
        <f t="shared" si="29"/>
        <v>45746.947916666664</v>
      </c>
      <c r="AV117" s="67">
        <v>45746.958333333336</v>
      </c>
      <c r="AW117" s="54">
        <v>4731</v>
      </c>
      <c r="AX117" s="54">
        <v>6725</v>
      </c>
      <c r="AY117" s="55">
        <v>29.64</v>
      </c>
      <c r="AZ117" s="55">
        <v>10.79</v>
      </c>
      <c r="BA117" s="55">
        <v>6.51</v>
      </c>
      <c r="BB117" s="55">
        <v>8.25</v>
      </c>
      <c r="BC117" s="55">
        <v>9.2478421701602951</v>
      </c>
      <c r="BD117" s="55">
        <v>39.78</v>
      </c>
      <c r="BE117" s="55">
        <v>41.18</v>
      </c>
      <c r="BF117" s="55">
        <v>0.46</v>
      </c>
      <c r="BG117" s="55">
        <v>0.72</v>
      </c>
      <c r="BH117" s="55">
        <v>0.65015132832642064</v>
      </c>
      <c r="BI117" s="55">
        <v>61.25</v>
      </c>
      <c r="BJ117" s="55">
        <v>4.34</v>
      </c>
      <c r="BK117" s="55">
        <v>0.95</v>
      </c>
      <c r="BL117" s="55">
        <v>1.17</v>
      </c>
      <c r="BM117" s="55">
        <v>13.84</v>
      </c>
      <c r="BN117" s="56">
        <v>61</v>
      </c>
      <c r="BO117" s="55" t="s">
        <v>97</v>
      </c>
      <c r="BP117" s="55" t="s">
        <v>97</v>
      </c>
      <c r="BQ117" s="56">
        <v>1260</v>
      </c>
      <c r="BR117" s="55">
        <v>49.66</v>
      </c>
      <c r="BS117" s="55">
        <v>27.68</v>
      </c>
      <c r="BT117" s="55">
        <v>9</v>
      </c>
      <c r="BU117" s="55">
        <v>5.05</v>
      </c>
      <c r="BV117" s="55">
        <v>2.02</v>
      </c>
      <c r="BW117" s="55">
        <v>0.88</v>
      </c>
      <c r="BX117" s="55">
        <v>0.52</v>
      </c>
      <c r="BY117" s="55">
        <v>0.77</v>
      </c>
      <c r="BZ117" s="55">
        <v>3.96</v>
      </c>
      <c r="CA117" s="55">
        <v>0.1</v>
      </c>
      <c r="CB117" s="55">
        <v>0.32</v>
      </c>
      <c r="CC117" s="100">
        <v>3.5000000000000003E-2</v>
      </c>
      <c r="CD117" s="55">
        <v>99</v>
      </c>
      <c r="CE117" s="55">
        <v>98</v>
      </c>
      <c r="CF117" s="55">
        <v>78</v>
      </c>
      <c r="CG117" s="55">
        <v>20</v>
      </c>
      <c r="CH117" s="55"/>
      <c r="CI117" s="54">
        <v>4913</v>
      </c>
      <c r="CJ117" s="55"/>
      <c r="CK117" s="55">
        <v>28.94</v>
      </c>
      <c r="CL117" s="55">
        <v>15.38</v>
      </c>
      <c r="CM117" s="55">
        <v>4.26</v>
      </c>
      <c r="CN117" s="55">
        <v>5.07</v>
      </c>
      <c r="CO117" s="55">
        <v>39.03</v>
      </c>
      <c r="CP117" s="55">
        <v>40.520000000000003</v>
      </c>
      <c r="CQ117" s="55">
        <v>0.62</v>
      </c>
      <c r="CR117" s="54">
        <v>4495</v>
      </c>
      <c r="CS117" s="54">
        <v>32.81</v>
      </c>
      <c r="CT117" s="54">
        <v>5.32</v>
      </c>
      <c r="CU117" s="54">
        <v>0.51</v>
      </c>
      <c r="CV117" s="55">
        <v>0.86</v>
      </c>
      <c r="CW117" s="73">
        <f t="shared" si="24"/>
        <v>622.18030493143613</v>
      </c>
      <c r="CX117" s="74">
        <f>AP117/(AB117-AI117)</f>
        <v>622.18030493143613</v>
      </c>
      <c r="CY117" s="71">
        <v>500</v>
      </c>
      <c r="CZ117" s="67">
        <f>IF(AND(DATE(YEAR(T117),MONTH(T117),DAY(T117))&gt;=(S117-3),DATE(YEAR(T117),MONTH(T117),DAY(T117))&lt;=(S117+3)),T117,V117)</f>
        <v>45745.482638888891</v>
      </c>
      <c r="DA117" s="74">
        <f>CZ117-U117</f>
        <v>0</v>
      </c>
      <c r="DB117" s="53">
        <f>(((AR117-AQ117)*24)+DD117+AB117+((AV117-AU117)*24))/24</f>
        <v>1.4548611111167702</v>
      </c>
      <c r="DC117" s="53">
        <f>(AT117-AS117)*24</f>
        <v>1.6666666666860692</v>
      </c>
      <c r="DD117" s="53">
        <f>(W117-AR117)*24</f>
        <v>10.833333333372138</v>
      </c>
      <c r="DE117" s="53">
        <f>AA117</f>
        <v>2.0833333333139308</v>
      </c>
      <c r="DF117" s="53">
        <f t="shared" si="34"/>
        <v>10.833333333372138</v>
      </c>
      <c r="DG117" s="53">
        <f>AB117</f>
        <v>23.583333333372138</v>
      </c>
      <c r="DH117" s="53">
        <f t="shared" si="30"/>
        <v>1.6666666666860692</v>
      </c>
    </row>
    <row r="118" spans="1:112" s="42" customFormat="1" x14ac:dyDescent="0.2">
      <c r="A118" s="40">
        <v>4566</v>
      </c>
      <c r="B118" s="29">
        <f>EOMONTH(Y118,-1)+1</f>
        <v>45748</v>
      </c>
      <c r="C118" s="41" t="str">
        <f t="shared" si="33"/>
        <v>PRT 2025 3 #4566</v>
      </c>
      <c r="D118" s="41" t="str">
        <f t="shared" si="28"/>
        <v>PRATU PTBA #25</v>
      </c>
      <c r="E118" s="39">
        <v>4566</v>
      </c>
      <c r="F118" s="38" t="s">
        <v>98</v>
      </c>
      <c r="G118" s="38" t="str">
        <f>INDEX([1]List!$D$2:$D$55,MATCH(F118,[1]List!$B$2:$B$55,0))</f>
        <v>FOB</v>
      </c>
      <c r="H118" s="38" t="s">
        <v>156</v>
      </c>
      <c r="I118" s="38" t="s">
        <v>157</v>
      </c>
      <c r="J118" s="39">
        <f>IF(F118="","",IF(F118="TIE LRC",COUNTIF($F$2:$F118,"TIE")+COUNTIF($F$2:$F118,"TME")+COUNTIF($F$2:$F118,"TIE LRC")+COUNTIF($F$2:$F118,"TIE MRC"),IF(F118="TIE MRC",COUNTIF($F$2:$F118,"TIE")+COUNTIF($F$2:$F118,"TME")+COUNTIF($F$2:$F118,"TIE LRC")+COUNTIF($F$2:$F118,"TIE MRC"),IF(F118="PLNBB LRC",COUNTIF($F$2:$F118,"PLNBB")+COUNTIF($F$2:$F118,"PLNBB LRC")+COUNTIF($F$2:$F118,"PLNBB MRC"),IF(F118="PLNBB MRC",COUNTIF($F$2:$F118,"PLNBB")+COUNTIF($F$2:$F118,"PLNBB LRC")+COUNTIF($F$2:$F118,"PLNBB MRC"),IF(F118="HE MRC",COUNTIF($F$2:$F118,"HE")+COUNTIF($F$2:$F118,"HE LRC")+COUNTIF($F$2:$F118,"HE MRC"),IF(F118="HE LRC",COUNTIF($F$2:$F118,"HE")+COUNTIF($F$2:$F118,"HE LRC")+COUNTIF($F$2:$F118,"HE MRC"),COUNTIF($F$2:$F118,F118))))))))</f>
        <v>25</v>
      </c>
      <c r="L118" s="42" t="s">
        <v>336</v>
      </c>
      <c r="N118" s="43" t="s">
        <v>318</v>
      </c>
      <c r="O118" s="70" t="s">
        <v>104</v>
      </c>
      <c r="P118" s="40"/>
      <c r="Q118" s="70">
        <v>45743</v>
      </c>
      <c r="R118" s="44"/>
      <c r="S118" s="70">
        <v>45728</v>
      </c>
      <c r="T118" s="57">
        <v>45745.854166666664</v>
      </c>
      <c r="U118" s="57">
        <v>45746.982638888891</v>
      </c>
      <c r="V118" s="57">
        <v>45746.982638888891</v>
      </c>
      <c r="W118" s="57">
        <v>45747.003472222219</v>
      </c>
      <c r="X118" s="57">
        <v>45748.371527777781</v>
      </c>
      <c r="Y118" s="57">
        <v>45748.423611111109</v>
      </c>
      <c r="Z118" s="57">
        <v>45748.461805555555</v>
      </c>
      <c r="AA118" s="51">
        <f t="shared" si="31"/>
        <v>27.083333333430346</v>
      </c>
      <c r="AB118" s="51">
        <f t="shared" si="36"/>
        <v>34.083333333372138</v>
      </c>
      <c r="AC118" s="51">
        <f t="shared" si="37"/>
        <v>1.2499999998835847</v>
      </c>
      <c r="AD118" s="51">
        <v>0.83</v>
      </c>
      <c r="AE118" s="51">
        <v>3.5</v>
      </c>
      <c r="AF118" s="51">
        <v>2.33</v>
      </c>
      <c r="AG118" s="51">
        <v>7.58</v>
      </c>
      <c r="AH118" s="51">
        <v>0</v>
      </c>
      <c r="AI118" s="51">
        <f t="shared" si="26"/>
        <v>13.41</v>
      </c>
      <c r="AJ118" s="78">
        <f t="shared" si="27"/>
        <v>14.24</v>
      </c>
      <c r="AK118" s="78"/>
      <c r="AL118" s="78"/>
      <c r="AM118" s="78"/>
      <c r="AN118" s="78"/>
      <c r="AO118" s="45">
        <v>13020.704</v>
      </c>
      <c r="AP118" s="45">
        <v>13019.674000000001</v>
      </c>
      <c r="AQ118" s="57">
        <f t="shared" si="35"/>
        <v>45746.982638888891</v>
      </c>
      <c r="AR118" s="57">
        <v>45746.996527777781</v>
      </c>
      <c r="AS118" s="57">
        <f t="shared" si="25"/>
        <v>45748.371527777781</v>
      </c>
      <c r="AT118" s="57">
        <v>45748.444444444445</v>
      </c>
      <c r="AU118" s="57">
        <f t="shared" si="29"/>
        <v>45748.444444444445</v>
      </c>
      <c r="AV118" s="57">
        <v>45748.458333333336</v>
      </c>
      <c r="AW118" s="46">
        <v>4548</v>
      </c>
      <c r="AX118" s="46">
        <v>6725</v>
      </c>
      <c r="AY118" s="30">
        <v>32.369999999999997</v>
      </c>
      <c r="AZ118" s="30">
        <v>19.36</v>
      </c>
      <c r="BA118" s="30">
        <v>3.51</v>
      </c>
      <c r="BB118" s="30">
        <v>4.18</v>
      </c>
      <c r="BC118" s="30">
        <v>5.183531746031746</v>
      </c>
      <c r="BD118" s="30">
        <v>39.799999999999997</v>
      </c>
      <c r="BE118" s="30">
        <v>36.659999999999997</v>
      </c>
      <c r="BF118" s="30">
        <v>0.28999999999999998</v>
      </c>
      <c r="BG118" s="30">
        <v>0.44</v>
      </c>
      <c r="BH118" s="30">
        <v>0.42162698412698413</v>
      </c>
      <c r="BI118" s="30">
        <v>56.35</v>
      </c>
      <c r="BJ118" s="30">
        <v>4.34</v>
      </c>
      <c r="BK118" s="30">
        <v>0.91</v>
      </c>
      <c r="BL118" s="30">
        <v>1.19</v>
      </c>
      <c r="BM118" s="30">
        <v>14.52</v>
      </c>
      <c r="BN118" s="34">
        <v>61</v>
      </c>
      <c r="BO118" s="30" t="s">
        <v>97</v>
      </c>
      <c r="BP118" s="30" t="s">
        <v>100</v>
      </c>
      <c r="BQ118" s="34">
        <v>1250</v>
      </c>
      <c r="BR118" s="30">
        <v>46.88</v>
      </c>
      <c r="BS118" s="30">
        <v>29.15</v>
      </c>
      <c r="BT118" s="30">
        <v>8.81</v>
      </c>
      <c r="BU118" s="30">
        <v>4.38</v>
      </c>
      <c r="BV118" s="30">
        <v>2.35</v>
      </c>
      <c r="BW118" s="30">
        <v>1.35</v>
      </c>
      <c r="BX118" s="30">
        <v>0.55000000000000004</v>
      </c>
      <c r="BY118" s="30">
        <v>0.73</v>
      </c>
      <c r="BZ118" s="30">
        <v>5.34</v>
      </c>
      <c r="CA118" s="30">
        <v>0.13</v>
      </c>
      <c r="CB118" s="30">
        <v>0.38</v>
      </c>
      <c r="CC118" s="99">
        <v>3.3000000000000002E-2</v>
      </c>
      <c r="CD118" s="30">
        <v>99</v>
      </c>
      <c r="CE118" s="30">
        <v>98</v>
      </c>
      <c r="CF118" s="30">
        <v>78</v>
      </c>
      <c r="CG118" s="30">
        <v>20</v>
      </c>
      <c r="CH118" s="30"/>
      <c r="CI118" s="46">
        <v>4900</v>
      </c>
      <c r="CJ118" s="30"/>
      <c r="CK118" s="30">
        <v>29.14</v>
      </c>
      <c r="CL118" s="30">
        <v>14.88</v>
      </c>
      <c r="CM118" s="30">
        <v>3.9</v>
      </c>
      <c r="CN118" s="30">
        <v>4.68</v>
      </c>
      <c r="CO118" s="30">
        <v>39.049999999999997</v>
      </c>
      <c r="CP118" s="30">
        <v>41.39</v>
      </c>
      <c r="CQ118" s="30">
        <v>0.56999999999999995</v>
      </c>
      <c r="CR118" s="46" t="s">
        <v>319</v>
      </c>
      <c r="CS118" s="30" t="s">
        <v>319</v>
      </c>
      <c r="CT118" s="30" t="s">
        <v>319</v>
      </c>
      <c r="CU118" s="30" t="s">
        <v>319</v>
      </c>
      <c r="CV118" s="30">
        <v>0.56999999999999995</v>
      </c>
      <c r="CW118" s="58">
        <f t="shared" si="24"/>
        <v>629.78107062119784</v>
      </c>
      <c r="CX118" s="59">
        <f>AP118/(AB118-AI118)</f>
        <v>629.78107062119784</v>
      </c>
      <c r="CY118" s="79">
        <v>500</v>
      </c>
      <c r="CZ118" s="57">
        <f>IF(AND(DATE(YEAR(T118),MONTH(T118),DAY(T118))&gt;=(S118-3),DATE(YEAR(T118),MONTH(T118),DAY(T118))&lt;=(S118+3)),T118,V118)</f>
        <v>45746.982638888891</v>
      </c>
      <c r="DA118" s="59">
        <f>CZ118-U118</f>
        <v>0</v>
      </c>
      <c r="DB118" s="51">
        <f>(((AR118-AQ118)*24)+DD118+AB118+((AV118-AU118)*24))/24</f>
        <v>1.4548611111094942</v>
      </c>
      <c r="DC118" s="51">
        <f>(AT118-AS118)*24</f>
        <v>1.7499999999417923</v>
      </c>
      <c r="DD118" s="51">
        <f>(W118-AR118)*24</f>
        <v>0.16666666651144624</v>
      </c>
      <c r="DE118" s="51">
        <f>AA118</f>
        <v>27.083333333430346</v>
      </c>
      <c r="DF118" s="51">
        <f t="shared" si="34"/>
        <v>0.16666666651144624</v>
      </c>
      <c r="DG118" s="51">
        <f>AB118</f>
        <v>34.083333333372138</v>
      </c>
      <c r="DH118" s="51">
        <f t="shared" si="30"/>
        <v>1.7499999999417923</v>
      </c>
    </row>
    <row r="119" spans="1:112" s="42" customFormat="1" x14ac:dyDescent="0.2">
      <c r="A119" s="40">
        <v>4567</v>
      </c>
      <c r="B119" s="29">
        <f t="shared" ref="B119:B182" si="38">EOMONTH(Y119,-1)+1</f>
        <v>45748</v>
      </c>
      <c r="C119" s="41" t="str">
        <f t="shared" si="33"/>
        <v>PRT 2025 3 #4567</v>
      </c>
      <c r="D119" s="41" t="str">
        <f t="shared" si="28"/>
        <v>PRATU GEL LRC #15</v>
      </c>
      <c r="E119" s="39">
        <v>4567</v>
      </c>
      <c r="F119" s="38" t="s">
        <v>300</v>
      </c>
      <c r="G119" s="38" t="str">
        <f>INDEX([1]List!$D$2:$D$55,MATCH(F119,[1]List!$B$2:$B$55,0))</f>
        <v>CIF</v>
      </c>
      <c r="H119" s="38" t="s">
        <v>392</v>
      </c>
      <c r="I119" s="38" t="s">
        <v>262</v>
      </c>
      <c r="J119" s="39">
        <f>IF(F119="","",IF(F119="TIE LRC",COUNTIF($F$2:$F119,"TIE")+COUNTIF($F$2:$F119,"TME")+COUNTIF($F$2:$F119,"TIE LRC")+COUNTIF($F$2:$F119,"TIE MRC"),IF(F119="TIE MRC",COUNTIF($F$2:$F119,"TIE")+COUNTIF($F$2:$F119,"TME")+COUNTIF($F$2:$F119,"TIE LRC")+COUNTIF($F$2:$F119,"TIE MRC"),IF(F119="PLNBB LRC",COUNTIF($F$2:$F119,"PLNBB")+COUNTIF($F$2:$F119,"PLNBB LRC")+COUNTIF($F$2:$F119,"PLNBB MRC"),IF(F119="PLNBB MRC",COUNTIF($F$2:$F119,"PLNBB")+COUNTIF($F$2:$F119,"PLNBB LRC")+COUNTIF($F$2:$F119,"PLNBB MRC"),IF(F119="HE MRC",COUNTIF($F$2:$F119,"HE")+COUNTIF($F$2:$F119,"HE LRC")+COUNTIF($F$2:$F119,"HE MRC"),IF(F119="HE LRC",COUNTIF($F$2:$F119,"HE")+COUNTIF($F$2:$F119,"HE LRC")+COUNTIF($F$2:$F119,"HE MRC"),COUNTIF($F$2:$F119,F119))))))))</f>
        <v>15</v>
      </c>
      <c r="K119" s="42" t="s">
        <v>444</v>
      </c>
      <c r="L119" s="42" t="s">
        <v>414</v>
      </c>
      <c r="N119" s="43" t="s">
        <v>320</v>
      </c>
      <c r="O119" s="70" t="s">
        <v>104</v>
      </c>
      <c r="P119" s="40"/>
      <c r="Q119" s="70">
        <v>45739</v>
      </c>
      <c r="R119" s="44"/>
      <c r="S119" s="70">
        <v>45739</v>
      </c>
      <c r="T119" s="57">
        <v>45746.052083333336</v>
      </c>
      <c r="U119" s="57">
        <v>45746.253472222219</v>
      </c>
      <c r="V119" s="57">
        <v>45746.253472222219</v>
      </c>
      <c r="W119" s="57">
        <v>45746.267361111109</v>
      </c>
      <c r="X119" s="57">
        <v>45748.534722222219</v>
      </c>
      <c r="Y119" s="57">
        <v>45748.572916666664</v>
      </c>
      <c r="Z119" s="57">
        <v>45748.607638888891</v>
      </c>
      <c r="AA119" s="51">
        <f t="shared" si="31"/>
        <v>4.8333333331975155</v>
      </c>
      <c r="AB119" s="51">
        <f t="shared" si="36"/>
        <v>55.333333333313931</v>
      </c>
      <c r="AC119" s="51">
        <f t="shared" si="37"/>
        <v>0.91666666668606922</v>
      </c>
      <c r="AD119" s="51">
        <v>0</v>
      </c>
      <c r="AE119" s="51">
        <v>13.08</v>
      </c>
      <c r="AF119" s="51">
        <v>8.75</v>
      </c>
      <c r="AG119" s="51">
        <v>8.92</v>
      </c>
      <c r="AH119" s="51">
        <v>0</v>
      </c>
      <c r="AI119" s="51">
        <f t="shared" si="26"/>
        <v>30.75</v>
      </c>
      <c r="AJ119" s="78">
        <f t="shared" si="27"/>
        <v>30.75</v>
      </c>
      <c r="AK119" s="78"/>
      <c r="AL119" s="78"/>
      <c r="AM119" s="78"/>
      <c r="AN119" s="78"/>
      <c r="AO119" s="45">
        <v>10010.767</v>
      </c>
      <c r="AP119" s="45">
        <v>10002.592000000001</v>
      </c>
      <c r="AQ119" s="57">
        <f t="shared" si="35"/>
        <v>45746.253472222219</v>
      </c>
      <c r="AR119" s="57">
        <v>45746.263888888891</v>
      </c>
      <c r="AS119" s="57">
        <f t="shared" si="25"/>
        <v>45748.534722222219</v>
      </c>
      <c r="AT119" s="57">
        <v>45748.59375</v>
      </c>
      <c r="AU119" s="57">
        <f t="shared" si="29"/>
        <v>45748.59375</v>
      </c>
      <c r="AV119" s="57">
        <v>45748.604166666664</v>
      </c>
      <c r="AW119" s="46">
        <v>4071</v>
      </c>
      <c r="AX119" s="46">
        <v>6273</v>
      </c>
      <c r="AY119" s="30">
        <v>35.1</v>
      </c>
      <c r="AZ119" s="30">
        <v>16.739999999999998</v>
      </c>
      <c r="BA119" s="30">
        <v>4.88</v>
      </c>
      <c r="BB119" s="30">
        <v>6.26</v>
      </c>
      <c r="BC119" s="30">
        <v>7.5186163824165257</v>
      </c>
      <c r="BD119" s="30">
        <v>41.15</v>
      </c>
      <c r="BE119" s="30">
        <v>35.85</v>
      </c>
      <c r="BF119" s="30">
        <v>0.22</v>
      </c>
      <c r="BG119" s="30">
        <v>0.36</v>
      </c>
      <c r="BH119" s="30">
        <v>0.33629594042757627</v>
      </c>
      <c r="BI119" s="30">
        <v>54.38</v>
      </c>
      <c r="BJ119" s="30">
        <v>4.25</v>
      </c>
      <c r="BK119" s="30">
        <v>0.9</v>
      </c>
      <c r="BL119" s="30">
        <v>1.17</v>
      </c>
      <c r="BM119" s="30">
        <v>17.190000000000001</v>
      </c>
      <c r="BN119" s="34">
        <v>61</v>
      </c>
      <c r="BO119" s="30" t="s">
        <v>97</v>
      </c>
      <c r="BP119" s="30" t="s">
        <v>100</v>
      </c>
      <c r="BQ119" s="34">
        <v>1160</v>
      </c>
      <c r="BR119" s="30">
        <v>40.21</v>
      </c>
      <c r="BS119" s="30">
        <v>22.85</v>
      </c>
      <c r="BT119" s="30">
        <v>21.99</v>
      </c>
      <c r="BU119" s="30">
        <v>5.75</v>
      </c>
      <c r="BV119" s="30">
        <v>2.15</v>
      </c>
      <c r="BW119" s="30">
        <v>0.55000000000000004</v>
      </c>
      <c r="BX119" s="30">
        <v>0.35</v>
      </c>
      <c r="BY119" s="30">
        <v>1.32</v>
      </c>
      <c r="BZ119" s="30">
        <v>4.3499999999999996</v>
      </c>
      <c r="CA119" s="30">
        <v>4.8000000000000001E-2</v>
      </c>
      <c r="CB119" s="30">
        <v>7.0000000000000007E-2</v>
      </c>
      <c r="CC119" s="99">
        <v>5.3999999999999999E-2</v>
      </c>
      <c r="CD119" s="30">
        <v>99</v>
      </c>
      <c r="CE119" s="30">
        <v>98</v>
      </c>
      <c r="CF119" s="30">
        <v>78</v>
      </c>
      <c r="CG119" s="30">
        <v>19</v>
      </c>
      <c r="CH119" s="30"/>
      <c r="CI119" s="46">
        <v>4128</v>
      </c>
      <c r="CJ119" s="30"/>
      <c r="CK119" s="30">
        <v>34.79</v>
      </c>
      <c r="CL119" s="30"/>
      <c r="CM119" s="30">
        <v>4.2699999999999996</v>
      </c>
      <c r="CN119" s="30"/>
      <c r="CO119" s="30"/>
      <c r="CP119" s="30"/>
      <c r="CQ119" s="30">
        <v>0.18</v>
      </c>
      <c r="CR119" s="46">
        <v>4098</v>
      </c>
      <c r="CS119" s="30">
        <v>35.130000000000003</v>
      </c>
      <c r="CT119" s="30">
        <v>4.37</v>
      </c>
      <c r="CU119" s="30">
        <v>0.23</v>
      </c>
      <c r="CV119" s="30">
        <v>0.49</v>
      </c>
      <c r="CW119" s="58">
        <f t="shared" si="24"/>
        <v>406.8850983054059</v>
      </c>
      <c r="CX119" s="59">
        <f>AP119/(AB119-AI119)</f>
        <v>406.8850983054059</v>
      </c>
      <c r="CY119" s="79">
        <v>500</v>
      </c>
      <c r="CZ119" s="57">
        <f>IF(AND(DATE(YEAR(T119),MONTH(T119),DAY(T119))&gt;=(S119-3),DATE(YEAR(T119),MONTH(T119),DAY(T119))&lt;=(S119+3)),T119,V119)</f>
        <v>45746.253472222219</v>
      </c>
      <c r="DA119" s="59">
        <f>CZ119-U119</f>
        <v>0</v>
      </c>
      <c r="DB119" s="51">
        <f>(((AR119-AQ119)*24)+DD119+AB119+((AV119-AU119)*24))/24</f>
        <v>2.3298611111094942</v>
      </c>
      <c r="DC119" s="51">
        <f>(AT119-AS119)*24</f>
        <v>1.4166666667442769</v>
      </c>
      <c r="DD119" s="51">
        <f>(W119-AR119)*24</f>
        <v>8.3333333255723119E-2</v>
      </c>
      <c r="DE119" s="51">
        <f>AA119</f>
        <v>4.8333333331975155</v>
      </c>
      <c r="DF119" s="51">
        <f t="shared" si="34"/>
        <v>8.3333333255723119E-2</v>
      </c>
      <c r="DG119" s="51">
        <f>AB119</f>
        <v>55.333333333313931</v>
      </c>
      <c r="DH119" s="51">
        <f t="shared" si="30"/>
        <v>1.4166666667442769</v>
      </c>
    </row>
    <row r="120" spans="1:112" s="42" customFormat="1" x14ac:dyDescent="0.2">
      <c r="A120" s="40">
        <v>4568</v>
      </c>
      <c r="B120" s="29">
        <f t="shared" si="38"/>
        <v>45748</v>
      </c>
      <c r="C120" s="41" t="str">
        <f t="shared" si="33"/>
        <v>PRT 2025 4 #4568</v>
      </c>
      <c r="D120" s="41" t="str">
        <f t="shared" si="28"/>
        <v>PRATU GEL LRC #16</v>
      </c>
      <c r="E120" s="39">
        <v>4568</v>
      </c>
      <c r="F120" s="38" t="s">
        <v>300</v>
      </c>
      <c r="G120" s="38" t="str">
        <f>INDEX([1]List!$D$2:$D$55,MATCH(F120,[1]List!$B$2:$B$55,0))</f>
        <v>CIF</v>
      </c>
      <c r="H120" s="38" t="s">
        <v>392</v>
      </c>
      <c r="I120" s="38" t="s">
        <v>262</v>
      </c>
      <c r="J120" s="39">
        <f>IF(F120="","",IF(F120="TIE LRC",COUNTIF($F$2:$F120,"TIE")+COUNTIF($F$2:$F120,"TME")+COUNTIF($F$2:$F120,"TIE LRC")+COUNTIF($F$2:$F120,"TIE MRC"),IF(F120="TIE MRC",COUNTIF($F$2:$F120,"TIE")+COUNTIF($F$2:$F120,"TME")+COUNTIF($F$2:$F120,"TIE LRC")+COUNTIF($F$2:$F120,"TIE MRC"),IF(F120="PLNBB LRC",COUNTIF($F$2:$F120,"PLNBB")+COUNTIF($F$2:$F120,"PLNBB LRC")+COUNTIF($F$2:$F120,"PLNBB MRC"),IF(F120="PLNBB MRC",COUNTIF($F$2:$F120,"PLNBB")+COUNTIF($F$2:$F120,"PLNBB LRC")+COUNTIF($F$2:$F120,"PLNBB MRC"),IF(F120="HE MRC",COUNTIF($F$2:$F120,"HE")+COUNTIF($F$2:$F120,"HE LRC")+COUNTIF($F$2:$F120,"HE MRC"),IF(F120="HE LRC",COUNTIF($F$2:$F120,"HE")+COUNTIF($F$2:$F120,"HE LRC")+COUNTIF($F$2:$F120,"HE MRC"),COUNTIF($F$2:$F120,F120))))))))</f>
        <v>16</v>
      </c>
      <c r="K120" s="42" t="s">
        <v>514</v>
      </c>
      <c r="L120" s="42" t="s">
        <v>515</v>
      </c>
      <c r="N120" s="43" t="s">
        <v>320</v>
      </c>
      <c r="O120" s="70" t="s">
        <v>394</v>
      </c>
      <c r="P120" s="40"/>
      <c r="Q120" s="70">
        <v>45730</v>
      </c>
      <c r="R120" s="44"/>
      <c r="S120" s="70">
        <v>45741</v>
      </c>
      <c r="T120" s="57">
        <v>45748.208333333336</v>
      </c>
      <c r="U120" s="57">
        <v>45748.628472222219</v>
      </c>
      <c r="V120" s="57">
        <v>45748.628472222219</v>
      </c>
      <c r="W120" s="57">
        <v>45748.677083333336</v>
      </c>
      <c r="X120" s="57">
        <v>45749.881944444445</v>
      </c>
      <c r="Y120" s="57">
        <v>45749.916666666664</v>
      </c>
      <c r="Z120" s="57">
        <v>45749.951388888891</v>
      </c>
      <c r="AA120" s="51">
        <f t="shared" si="31"/>
        <v>10.083333333197515</v>
      </c>
      <c r="AB120" s="51">
        <f t="shared" si="36"/>
        <v>29.749999999883585</v>
      </c>
      <c r="AC120" s="51">
        <f t="shared" si="37"/>
        <v>0.83333333325572312</v>
      </c>
      <c r="AD120" s="51">
        <v>0.17</v>
      </c>
      <c r="AE120" s="51">
        <v>4.75</v>
      </c>
      <c r="AF120" s="51">
        <v>3.5</v>
      </c>
      <c r="AG120" s="51">
        <v>0.5</v>
      </c>
      <c r="AH120" s="51">
        <v>0</v>
      </c>
      <c r="AI120" s="51">
        <f t="shared" si="26"/>
        <v>8.75</v>
      </c>
      <c r="AJ120" s="78">
        <f t="shared" si="27"/>
        <v>8.92</v>
      </c>
      <c r="AK120" s="78"/>
      <c r="AL120" s="78"/>
      <c r="AM120" s="78"/>
      <c r="AN120" s="78"/>
      <c r="AO120" s="45">
        <v>9806.6949999999997</v>
      </c>
      <c r="AP120" s="45">
        <v>9803.9079999999994</v>
      </c>
      <c r="AQ120" s="57">
        <f t="shared" si="35"/>
        <v>45748.628472222219</v>
      </c>
      <c r="AR120" s="57">
        <v>45748.638888888891</v>
      </c>
      <c r="AS120" s="57">
        <f t="shared" si="25"/>
        <v>45749.881944444445</v>
      </c>
      <c r="AT120" s="57">
        <v>45749.9375</v>
      </c>
      <c r="AU120" s="57">
        <f t="shared" si="29"/>
        <v>45749.9375</v>
      </c>
      <c r="AV120" s="57">
        <v>45749.947916666664</v>
      </c>
      <c r="AW120" s="46">
        <v>4075</v>
      </c>
      <c r="AX120" s="46">
        <v>6255</v>
      </c>
      <c r="AY120" s="30">
        <v>34.85</v>
      </c>
      <c r="AZ120" s="30">
        <v>17.87</v>
      </c>
      <c r="BA120" s="30">
        <v>4.9000000000000004</v>
      </c>
      <c r="BB120" s="30">
        <v>6.18</v>
      </c>
      <c r="BC120" s="30">
        <v>7.5246560331182275</v>
      </c>
      <c r="BD120" s="30">
        <v>42.57</v>
      </c>
      <c r="BE120" s="30">
        <v>33.380000000000003</v>
      </c>
      <c r="BF120" s="30">
        <v>0.19</v>
      </c>
      <c r="BG120" s="30">
        <v>0.32</v>
      </c>
      <c r="BH120" s="30">
        <v>0.29221965177158166</v>
      </c>
      <c r="BI120" s="30">
        <v>53.88</v>
      </c>
      <c r="BJ120" s="30">
        <v>4.24</v>
      </c>
      <c r="BK120" s="30">
        <v>0.88</v>
      </c>
      <c r="BL120" s="30">
        <v>1.1599999999999999</v>
      </c>
      <c r="BM120" s="30">
        <v>16.71</v>
      </c>
      <c r="BN120" s="34">
        <v>61</v>
      </c>
      <c r="BO120" s="30" t="s">
        <v>97</v>
      </c>
      <c r="BP120" s="30" t="s">
        <v>100</v>
      </c>
      <c r="BQ120" s="34">
        <v>1180</v>
      </c>
      <c r="BR120" s="30">
        <v>47.15</v>
      </c>
      <c r="BS120" s="30">
        <v>15.19</v>
      </c>
      <c r="BT120" s="30">
        <v>23.44</v>
      </c>
      <c r="BU120" s="30">
        <v>5.52</v>
      </c>
      <c r="BV120" s="30">
        <v>2.71</v>
      </c>
      <c r="BW120" s="30">
        <v>0.53</v>
      </c>
      <c r="BX120" s="30">
        <v>0.36</v>
      </c>
      <c r="BY120" s="30">
        <v>1.02</v>
      </c>
      <c r="BZ120" s="30">
        <v>3.19</v>
      </c>
      <c r="CA120" s="30">
        <v>0.81</v>
      </c>
      <c r="CB120" s="30">
        <v>7.0000000000000007E-2</v>
      </c>
      <c r="CC120" s="99">
        <v>4.4999999999999998E-2</v>
      </c>
      <c r="CD120" s="30">
        <v>99</v>
      </c>
      <c r="CE120" s="30">
        <v>98</v>
      </c>
      <c r="CF120" s="30">
        <v>78</v>
      </c>
      <c r="CG120" s="30">
        <v>19</v>
      </c>
      <c r="CH120" s="30"/>
      <c r="CI120" s="46">
        <v>4127</v>
      </c>
      <c r="CJ120" s="30"/>
      <c r="CK120" s="30">
        <v>33.81</v>
      </c>
      <c r="CL120" s="30"/>
      <c r="CM120" s="30">
        <v>4.05</v>
      </c>
      <c r="CN120" s="30"/>
      <c r="CO120" s="30"/>
      <c r="CP120" s="30"/>
      <c r="CQ120" s="30">
        <v>0.14000000000000001</v>
      </c>
      <c r="CR120" s="46">
        <v>3912</v>
      </c>
      <c r="CS120" s="30">
        <v>36.15</v>
      </c>
      <c r="CT120" s="30">
        <v>4.25</v>
      </c>
      <c r="CU120" s="30">
        <v>0.22</v>
      </c>
      <c r="CV120" s="30">
        <v>0.42</v>
      </c>
      <c r="CW120" s="58">
        <f t="shared" si="24"/>
        <v>466.85276190734993</v>
      </c>
      <c r="CX120" s="59">
        <f>AP120/(AB120-AI120)</f>
        <v>466.85276190734993</v>
      </c>
      <c r="CY120" s="79">
        <v>500</v>
      </c>
      <c r="CZ120" s="57">
        <f>IF(AND(DATE(YEAR(T120),MONTH(T120),DAY(T120))&gt;=(S120-3),DATE(YEAR(T120),MONTH(T120),DAY(T120))&lt;=(S120+3)),T120,V120)</f>
        <v>45748.628472222219</v>
      </c>
      <c r="DA120" s="59">
        <f>CZ120-U120</f>
        <v>0</v>
      </c>
      <c r="DB120" s="51">
        <f>(((AR120-AQ120)*24)+DD120+AB120+((AV120-AU120)*24))/24</f>
        <v>1.2986111111094942</v>
      </c>
      <c r="DC120" s="51">
        <f>(AT120-AS120)*24</f>
        <v>1.3333333333139308</v>
      </c>
      <c r="DD120" s="51">
        <f>(W120-AR120)*24</f>
        <v>0.91666666668606922</v>
      </c>
      <c r="DE120" s="51">
        <f>AA120</f>
        <v>10.083333333197515</v>
      </c>
      <c r="DF120" s="51">
        <f t="shared" si="34"/>
        <v>0.91666666668606922</v>
      </c>
      <c r="DG120" s="51">
        <f>AB120</f>
        <v>29.749999999883585</v>
      </c>
      <c r="DH120" s="51">
        <f t="shared" si="30"/>
        <v>1.3333333333139308</v>
      </c>
    </row>
    <row r="121" spans="1:112" s="42" customFormat="1" x14ac:dyDescent="0.2">
      <c r="A121" s="40">
        <v>4569</v>
      </c>
      <c r="B121" s="29">
        <f t="shared" si="38"/>
        <v>45748</v>
      </c>
      <c r="C121" s="41" t="str">
        <f t="shared" si="33"/>
        <v>PRT 2025 4 #4569</v>
      </c>
      <c r="D121" s="41" t="str">
        <f t="shared" si="28"/>
        <v>PRATU PTBA #26</v>
      </c>
      <c r="E121" s="39">
        <v>4569</v>
      </c>
      <c r="F121" s="38" t="s">
        <v>98</v>
      </c>
      <c r="G121" s="38" t="str">
        <f>INDEX([1]List!$D$2:$D$55,MATCH(F121,[1]List!$B$2:$B$55,0))</f>
        <v>FOB</v>
      </c>
      <c r="H121" s="38" t="s">
        <v>156</v>
      </c>
      <c r="I121" s="38" t="s">
        <v>157</v>
      </c>
      <c r="J121" s="39">
        <f>IF(F121="","",IF(F121="TIE LRC",COUNTIF($F$2:$F121,"TIE")+COUNTIF($F$2:$F121,"TME")+COUNTIF($F$2:$F121,"TIE LRC")+COUNTIF($F$2:$F121,"TIE MRC"),IF(F121="TIE MRC",COUNTIF($F$2:$F121,"TIE")+COUNTIF($F$2:$F121,"TME")+COUNTIF($F$2:$F121,"TIE LRC")+COUNTIF($F$2:$F121,"TIE MRC"),IF(F121="PLNBB LRC",COUNTIF($F$2:$F121,"PLNBB")+COUNTIF($F$2:$F121,"PLNBB LRC")+COUNTIF($F$2:$F121,"PLNBB MRC"),IF(F121="PLNBB MRC",COUNTIF($F$2:$F121,"PLNBB")+COUNTIF($F$2:$F121,"PLNBB LRC")+COUNTIF($F$2:$F121,"PLNBB MRC"),IF(F121="HE MRC",COUNTIF($F$2:$F121,"HE")+COUNTIF($F$2:$F121,"HE LRC")+COUNTIF($F$2:$F121,"HE MRC"),IF(F121="HE LRC",COUNTIF($F$2:$F121,"HE")+COUNTIF($F$2:$F121,"HE LRC")+COUNTIF($F$2:$F121,"HE MRC"),COUNTIF($F$2:$F121,F121))))))))</f>
        <v>26</v>
      </c>
      <c r="L121" s="42" t="s">
        <v>144</v>
      </c>
      <c r="N121" s="43" t="s">
        <v>318</v>
      </c>
      <c r="O121" s="70" t="s">
        <v>104</v>
      </c>
      <c r="P121" s="40"/>
      <c r="Q121" s="70">
        <v>45745</v>
      </c>
      <c r="R121" s="44"/>
      <c r="S121" s="70">
        <v>45751</v>
      </c>
      <c r="T121" s="57">
        <v>45748.395833333336</v>
      </c>
      <c r="U121" s="57">
        <v>45748.395833333336</v>
      </c>
      <c r="V121" s="57">
        <v>45748.486111111109</v>
      </c>
      <c r="W121" s="57">
        <v>45748.788194444445</v>
      </c>
      <c r="X121" s="57">
        <v>45749.934027777781</v>
      </c>
      <c r="Y121" s="57">
        <v>45749.96875</v>
      </c>
      <c r="Z121" s="57">
        <v>45750.006944444445</v>
      </c>
      <c r="AA121" s="51">
        <f t="shared" si="31"/>
        <v>2.1666666665696539</v>
      </c>
      <c r="AB121" s="51">
        <f t="shared" si="36"/>
        <v>28.333333333313931</v>
      </c>
      <c r="AC121" s="51">
        <f t="shared" si="37"/>
        <v>0.83333333325572312</v>
      </c>
      <c r="AD121" s="51">
        <v>0.57999999999999996</v>
      </c>
      <c r="AE121" s="51">
        <v>3.83</v>
      </c>
      <c r="AF121" s="51">
        <v>2.33</v>
      </c>
      <c r="AG121" s="51">
        <v>0.5</v>
      </c>
      <c r="AH121" s="51">
        <v>0</v>
      </c>
      <c r="AI121" s="51">
        <f t="shared" si="26"/>
        <v>6.66</v>
      </c>
      <c r="AJ121" s="78">
        <f t="shared" si="27"/>
        <v>7.24</v>
      </c>
      <c r="AK121" s="78"/>
      <c r="AL121" s="78"/>
      <c r="AM121" s="78"/>
      <c r="AN121" s="78"/>
      <c r="AO121" s="45">
        <v>10003.191000000001</v>
      </c>
      <c r="AP121" s="45">
        <v>10002.19</v>
      </c>
      <c r="AQ121" s="57">
        <f t="shared" si="35"/>
        <v>45748.486111111109</v>
      </c>
      <c r="AR121" s="57">
        <v>45748.5</v>
      </c>
      <c r="AS121" s="57">
        <f t="shared" si="25"/>
        <v>45749.934027777781</v>
      </c>
      <c r="AT121" s="57">
        <v>45749.989583333336</v>
      </c>
      <c r="AU121" s="57">
        <f t="shared" si="29"/>
        <v>45749.989583333336</v>
      </c>
      <c r="AV121" s="57">
        <v>45750.003472222219</v>
      </c>
      <c r="AW121" s="46">
        <v>4560</v>
      </c>
      <c r="AX121" s="46">
        <v>6471</v>
      </c>
      <c r="AY121" s="30">
        <v>29.54</v>
      </c>
      <c r="AZ121" s="30">
        <v>15.13</v>
      </c>
      <c r="BA121" s="30">
        <v>7.07</v>
      </c>
      <c r="BB121" s="30">
        <v>8.52</v>
      </c>
      <c r="BC121" s="30">
        <v>10.038882997525628</v>
      </c>
      <c r="BD121" s="30">
        <v>40.270000000000003</v>
      </c>
      <c r="BE121" s="30">
        <v>36.08</v>
      </c>
      <c r="BF121" s="30">
        <v>0.44</v>
      </c>
      <c r="BG121" s="30">
        <v>0.69</v>
      </c>
      <c r="BH121" s="30">
        <v>0.62448450571462233</v>
      </c>
      <c r="BI121" s="30">
        <v>57.39</v>
      </c>
      <c r="BJ121" s="30">
        <v>4.26</v>
      </c>
      <c r="BK121" s="30">
        <v>0.87</v>
      </c>
      <c r="BL121" s="30">
        <v>1.1399999999999999</v>
      </c>
      <c r="BM121" s="30">
        <v>13.3</v>
      </c>
      <c r="BN121" s="34">
        <v>62</v>
      </c>
      <c r="BO121" s="30" t="s">
        <v>97</v>
      </c>
      <c r="BP121" s="30" t="s">
        <v>100</v>
      </c>
      <c r="BQ121" s="34">
        <v>1280</v>
      </c>
      <c r="BR121" s="30">
        <v>45.47</v>
      </c>
      <c r="BS121" s="30">
        <v>28.93</v>
      </c>
      <c r="BT121" s="30">
        <v>8.76</v>
      </c>
      <c r="BU121" s="30">
        <v>6.02</v>
      </c>
      <c r="BV121" s="30">
        <v>1.91</v>
      </c>
      <c r="BW121" s="30">
        <v>1.07</v>
      </c>
      <c r="BX121" s="30">
        <v>0.64</v>
      </c>
      <c r="BY121" s="30">
        <v>0.82</v>
      </c>
      <c r="BZ121" s="30">
        <v>5.78</v>
      </c>
      <c r="CA121" s="30">
        <v>0.18</v>
      </c>
      <c r="CB121" s="30">
        <v>0.41</v>
      </c>
      <c r="CC121" s="99">
        <v>4.5999999999999999E-2</v>
      </c>
      <c r="CD121" s="30">
        <v>99</v>
      </c>
      <c r="CE121" s="30">
        <v>98</v>
      </c>
      <c r="CF121" s="30">
        <v>78</v>
      </c>
      <c r="CG121" s="30">
        <v>20</v>
      </c>
      <c r="CH121" s="30"/>
      <c r="CI121" s="46">
        <v>4914</v>
      </c>
      <c r="CJ121" s="30"/>
      <c r="CK121" s="30">
        <v>28.21</v>
      </c>
      <c r="CL121" s="30">
        <v>14.5</v>
      </c>
      <c r="CM121" s="30">
        <v>3.39</v>
      </c>
      <c r="CN121" s="30">
        <v>4.04</v>
      </c>
      <c r="CO121" s="30">
        <v>39.93</v>
      </c>
      <c r="CP121" s="30">
        <v>41.53</v>
      </c>
      <c r="CQ121" s="30">
        <v>0.5</v>
      </c>
      <c r="CR121" s="46" t="s">
        <v>319</v>
      </c>
      <c r="CS121" s="30" t="s">
        <v>319</v>
      </c>
      <c r="CT121" s="30" t="s">
        <v>319</v>
      </c>
      <c r="CU121" s="30" t="s">
        <v>319</v>
      </c>
      <c r="CV121" s="30">
        <v>0.83</v>
      </c>
      <c r="CW121" s="58">
        <f t="shared" si="24"/>
        <v>461.49753921911508</v>
      </c>
      <c r="CX121" s="59">
        <f>AP121/(AB121-AI121)</f>
        <v>461.49753921911508</v>
      </c>
      <c r="CY121" s="79">
        <v>500</v>
      </c>
      <c r="CZ121" s="57">
        <f>IF(AND(DATE(YEAR(T121),MONTH(T121),DAY(T121))&gt;=(S121-3),DATE(YEAR(T121),MONTH(T121),DAY(T121))&lt;=(S121+3)),T121,V121)</f>
        <v>45748.395833333336</v>
      </c>
      <c r="DA121" s="59">
        <f>CZ121-U121</f>
        <v>0</v>
      </c>
      <c r="DB121" s="51">
        <f>(((AR121-AQ121)*24)+DD121+AB121+((AV121-AU121)*24))/24</f>
        <v>1.4965277777737356</v>
      </c>
      <c r="DC121" s="51">
        <f>(AT121-AS121)*24</f>
        <v>1.3333333333139308</v>
      </c>
      <c r="DD121" s="51">
        <f>(W121-AR121)*24</f>
        <v>6.9166666666860692</v>
      </c>
      <c r="DE121" s="51">
        <f>AA121</f>
        <v>2.1666666665696539</v>
      </c>
      <c r="DF121" s="51">
        <f t="shared" si="34"/>
        <v>6.9166666666860692</v>
      </c>
      <c r="DG121" s="51">
        <f>AB121</f>
        <v>28.333333333313931</v>
      </c>
      <c r="DH121" s="51">
        <f t="shared" si="30"/>
        <v>1.3333333333139308</v>
      </c>
    </row>
    <row r="122" spans="1:112" s="42" customFormat="1" x14ac:dyDescent="0.2">
      <c r="A122" s="40">
        <v>4570</v>
      </c>
      <c r="B122" s="29">
        <f t="shared" si="38"/>
        <v>45748</v>
      </c>
      <c r="C122" s="41" t="str">
        <f t="shared" si="33"/>
        <v>PRT 2025 4 #4570</v>
      </c>
      <c r="D122" s="41" t="str">
        <f t="shared" si="28"/>
        <v>PRATU PLNBB NIAGA #2</v>
      </c>
      <c r="E122" s="39">
        <v>4570</v>
      </c>
      <c r="F122" s="38" t="s">
        <v>314</v>
      </c>
      <c r="G122" s="38" t="str">
        <f>INDEX([1]List!$D$2:$D$55,MATCH(F122,[1]List!$B$2:$B$55,0))</f>
        <v>CIF</v>
      </c>
      <c r="H122" s="38" t="s">
        <v>329</v>
      </c>
      <c r="I122" s="38" t="s">
        <v>330</v>
      </c>
      <c r="J122" s="39">
        <f>IF(F122="","",IF(F122="TIE LRC",COUNTIF($F$2:$F122,"TIE")+COUNTIF($F$2:$F122,"TME")+COUNTIF($F$2:$F122,"TIE LRC")+COUNTIF($F$2:$F122,"TIE MRC"),IF(F122="TIE MRC",COUNTIF($F$2:$F122,"TIE")+COUNTIF($F$2:$F122,"TME")+COUNTIF($F$2:$F122,"TIE LRC")+COUNTIF($F$2:$F122,"TIE MRC"),IF(F122="PLNBB LRC",COUNTIF($F$2:$F122,"PLNBB")+COUNTIF($F$2:$F122,"PLNBB LRC")+COUNTIF($F$2:$F122,"PLNBB MRC"),IF(F122="PLNBB MRC",COUNTIF($F$2:$F122,"PLNBB")+COUNTIF($F$2:$F122,"PLNBB LRC")+COUNTIF($F$2:$F122,"PLNBB MRC"),IF(F122="HE MRC",COUNTIF($F$2:$F122,"HE")+COUNTIF($F$2:$F122,"HE LRC")+COUNTIF($F$2:$F122,"HE MRC"),IF(F122="HE LRC",COUNTIF($F$2:$F122,"HE")+COUNTIF($F$2:$F122,"HE LRC")+COUNTIF($F$2:$F122,"HE MRC"),COUNTIF($F$2:$F122,F122))))))))</f>
        <v>2</v>
      </c>
      <c r="K122" s="42" t="s">
        <v>516</v>
      </c>
      <c r="L122" s="42" t="s">
        <v>517</v>
      </c>
      <c r="N122" s="43" t="s">
        <v>320</v>
      </c>
      <c r="O122" s="70" t="s">
        <v>394</v>
      </c>
      <c r="P122" s="40"/>
      <c r="Q122" s="70">
        <v>45731</v>
      </c>
      <c r="R122" s="44"/>
      <c r="S122" s="70">
        <v>45741</v>
      </c>
      <c r="T122" s="57">
        <v>45748.458333333336</v>
      </c>
      <c r="U122" s="57">
        <v>45749.975694444445</v>
      </c>
      <c r="V122" s="57">
        <v>45749.975694444445</v>
      </c>
      <c r="W122" s="57">
        <v>45750.013888888891</v>
      </c>
      <c r="X122" s="57">
        <v>45750.454861111109</v>
      </c>
      <c r="Y122" s="57">
        <v>45750.493055555555</v>
      </c>
      <c r="Z122" s="57">
        <v>45750.527777777781</v>
      </c>
      <c r="AA122" s="51">
        <f t="shared" si="31"/>
        <v>36.416666666627862</v>
      </c>
      <c r="AB122" s="51">
        <f t="shared" si="36"/>
        <v>11.499999999941792</v>
      </c>
      <c r="AC122" s="51">
        <f t="shared" si="37"/>
        <v>0.91666666668606922</v>
      </c>
      <c r="AD122" s="51">
        <v>0.17</v>
      </c>
      <c r="AE122" s="51">
        <v>1.17</v>
      </c>
      <c r="AF122" s="51">
        <v>0</v>
      </c>
      <c r="AG122" s="51">
        <v>0</v>
      </c>
      <c r="AH122" s="51">
        <v>0</v>
      </c>
      <c r="AI122" s="51">
        <f t="shared" si="26"/>
        <v>1.17</v>
      </c>
      <c r="AJ122" s="78">
        <f t="shared" si="27"/>
        <v>1.3399999999999999</v>
      </c>
      <c r="AK122" s="78"/>
      <c r="AL122" s="78"/>
      <c r="AM122" s="78"/>
      <c r="AN122" s="78"/>
      <c r="AO122" s="45">
        <v>9067.5830000000005</v>
      </c>
      <c r="AP122" s="45">
        <v>9065.7729999999992</v>
      </c>
      <c r="AQ122" s="57">
        <f t="shared" si="35"/>
        <v>45749.975694444445</v>
      </c>
      <c r="AR122" s="57">
        <v>45749.986111111109</v>
      </c>
      <c r="AS122" s="57">
        <f t="shared" si="25"/>
        <v>45750.454861111109</v>
      </c>
      <c r="AT122" s="57">
        <v>45750.513888888891</v>
      </c>
      <c r="AU122" s="57">
        <f t="shared" si="29"/>
        <v>45750.513888888891</v>
      </c>
      <c r="AV122" s="57">
        <v>45750.524305555555</v>
      </c>
      <c r="AW122" s="46">
        <v>3768</v>
      </c>
      <c r="AX122" s="46">
        <v>6197</v>
      </c>
      <c r="AY122" s="30">
        <v>39.200000000000003</v>
      </c>
      <c r="AZ122" s="30">
        <v>20.48</v>
      </c>
      <c r="BA122" s="30">
        <v>3.21</v>
      </c>
      <c r="BB122" s="30">
        <v>4.2</v>
      </c>
      <c r="BC122" s="30">
        <v>5.2816901408450709</v>
      </c>
      <c r="BD122" s="30">
        <v>42.84</v>
      </c>
      <c r="BE122" s="30">
        <v>32.479999999999997</v>
      </c>
      <c r="BF122" s="30">
        <v>0.14000000000000001</v>
      </c>
      <c r="BG122" s="30">
        <v>0.24</v>
      </c>
      <c r="BH122" s="30">
        <v>0.22635814889336017</v>
      </c>
      <c r="BI122" s="30">
        <v>52.67</v>
      </c>
      <c r="BJ122" s="30">
        <v>4.13</v>
      </c>
      <c r="BK122" s="30">
        <v>0.76</v>
      </c>
      <c r="BL122" s="30">
        <v>1.01</v>
      </c>
      <c r="BM122" s="30">
        <v>17.579999999999998</v>
      </c>
      <c r="BN122" s="34">
        <v>62</v>
      </c>
      <c r="BO122" s="30" t="s">
        <v>97</v>
      </c>
      <c r="BP122" s="30" t="s">
        <v>100</v>
      </c>
      <c r="BQ122" s="34">
        <v>1160</v>
      </c>
      <c r="BR122" s="30">
        <v>37.520000000000003</v>
      </c>
      <c r="BS122" s="30">
        <v>14.83</v>
      </c>
      <c r="BT122" s="30">
        <v>22.59</v>
      </c>
      <c r="BU122" s="30">
        <v>10.88</v>
      </c>
      <c r="BV122" s="30">
        <v>9.81</v>
      </c>
      <c r="BW122" s="30">
        <v>0.53</v>
      </c>
      <c r="BX122" s="30">
        <v>0.56000000000000005</v>
      </c>
      <c r="BY122" s="30">
        <v>0.83</v>
      </c>
      <c r="BZ122" s="30">
        <v>2.15</v>
      </c>
      <c r="CA122" s="30">
        <v>0.21</v>
      </c>
      <c r="CB122" s="30">
        <v>0.1</v>
      </c>
      <c r="CC122" s="99">
        <v>4.4999999999999998E-2</v>
      </c>
      <c r="CD122" s="30">
        <v>99</v>
      </c>
      <c r="CE122" s="30">
        <v>98</v>
      </c>
      <c r="CF122" s="30">
        <v>78</v>
      </c>
      <c r="CG122" s="30">
        <v>20</v>
      </c>
      <c r="CH122" s="30"/>
      <c r="CI122" s="46">
        <v>3816</v>
      </c>
      <c r="CJ122" s="30"/>
      <c r="CK122" s="30">
        <v>38.9</v>
      </c>
      <c r="CL122" s="30"/>
      <c r="CM122" s="30">
        <v>2.9</v>
      </c>
      <c r="CN122" s="30"/>
      <c r="CO122" s="30"/>
      <c r="CP122" s="30"/>
      <c r="CQ122" s="30">
        <v>0.1</v>
      </c>
      <c r="CR122" s="46">
        <v>3790</v>
      </c>
      <c r="CS122" s="30">
        <v>39.85</v>
      </c>
      <c r="CT122" s="30">
        <v>3.08</v>
      </c>
      <c r="CU122" s="30">
        <v>0.12</v>
      </c>
      <c r="CV122" s="30">
        <v>0.24</v>
      </c>
      <c r="CW122" s="58">
        <f t="shared" si="24"/>
        <v>877.61597289942722</v>
      </c>
      <c r="CX122" s="59">
        <f>AP122/(AB122-AI122)</f>
        <v>877.61597289942722</v>
      </c>
      <c r="CY122" s="79">
        <v>500</v>
      </c>
      <c r="CZ122" s="57">
        <f>IF(AND(DATE(YEAR(T122),MONTH(T122),DAY(T122))&gt;=(S122-3),DATE(YEAR(T122),MONTH(T122),DAY(T122))&lt;=(S122+3)),T122,V122)</f>
        <v>45749.975694444445</v>
      </c>
      <c r="DA122" s="59">
        <f>CZ122-U122</f>
        <v>0</v>
      </c>
      <c r="DB122" s="51">
        <f>(((AR122-AQ122)*24)+DD122+AB122+((AV122-AU122)*24))/24</f>
        <v>0.52777777777373558</v>
      </c>
      <c r="DC122" s="51">
        <f>(AT122-AS122)*24</f>
        <v>1.4166666667442769</v>
      </c>
      <c r="DD122" s="51">
        <f>(W122-AR122)*24</f>
        <v>0.66666666674427688</v>
      </c>
      <c r="DE122" s="51">
        <f>AA122</f>
        <v>36.416666666627862</v>
      </c>
      <c r="DF122" s="51">
        <f t="shared" si="34"/>
        <v>0.66666666674427688</v>
      </c>
      <c r="DG122" s="51">
        <f>AB122</f>
        <v>11.499999999941792</v>
      </c>
      <c r="DH122" s="51">
        <f t="shared" si="30"/>
        <v>1.4166666667442769</v>
      </c>
    </row>
    <row r="123" spans="1:112" s="42" customFormat="1" x14ac:dyDescent="0.2">
      <c r="A123" s="40">
        <v>4571</v>
      </c>
      <c r="B123" s="29">
        <f t="shared" si="38"/>
        <v>45748</v>
      </c>
      <c r="C123" s="41" t="str">
        <f t="shared" si="33"/>
        <v>PRT 2025 4 #4571</v>
      </c>
      <c r="D123" s="41" t="str">
        <f t="shared" si="28"/>
        <v>PRATU BGG #33</v>
      </c>
      <c r="E123" s="39">
        <v>4571</v>
      </c>
      <c r="F123" s="38" t="s">
        <v>240</v>
      </c>
      <c r="G123" s="38" t="str">
        <f>INDEX([1]List!$D$2:$D$55,MATCH(F123,[1]List!$B$2:$B$55,0))</f>
        <v>CIF</v>
      </c>
      <c r="H123" s="38" t="s">
        <v>440</v>
      </c>
      <c r="I123" s="38" t="s">
        <v>163</v>
      </c>
      <c r="J123" s="39">
        <f>IF(F123="","",IF(F123="TIE LRC",COUNTIF($F$2:$F123,"TIE")+COUNTIF($F$2:$F123,"TME")+COUNTIF($F$2:$F123,"TIE LRC")+COUNTIF($F$2:$F123,"TIE MRC"),IF(F123="TIE MRC",COUNTIF($F$2:$F123,"TIE")+COUNTIF($F$2:$F123,"TME")+COUNTIF($F$2:$F123,"TIE LRC")+COUNTIF($F$2:$F123,"TIE MRC"),IF(F123="PLNBB LRC",COUNTIF($F$2:$F123,"PLNBB")+COUNTIF($F$2:$F123,"PLNBB LRC")+COUNTIF($F$2:$F123,"PLNBB MRC"),IF(F123="PLNBB MRC",COUNTIF($F$2:$F123,"PLNBB")+COUNTIF($F$2:$F123,"PLNBB LRC")+COUNTIF($F$2:$F123,"PLNBB MRC"),IF(F123="HE MRC",COUNTIF($F$2:$F123,"HE")+COUNTIF($F$2:$F123,"HE LRC")+COUNTIF($F$2:$F123,"HE MRC"),IF(F123="HE LRC",COUNTIF($F$2:$F123,"HE")+COUNTIF($F$2:$F123,"HE LRC")+COUNTIF($F$2:$F123,"HE MRC"),COUNTIF($F$2:$F123,F123))))))))</f>
        <v>33</v>
      </c>
      <c r="K123" s="42" t="s">
        <v>208</v>
      </c>
      <c r="L123" s="42" t="s">
        <v>209</v>
      </c>
      <c r="N123" s="43" t="s">
        <v>318</v>
      </c>
      <c r="O123" s="70" t="s">
        <v>473</v>
      </c>
      <c r="P123" s="40"/>
      <c r="Q123" s="70">
        <v>45742</v>
      </c>
      <c r="R123" s="44"/>
      <c r="S123" s="70">
        <v>45798</v>
      </c>
      <c r="T123" s="57">
        <v>45749.211805555555</v>
      </c>
      <c r="U123" s="57">
        <v>45750.034722222219</v>
      </c>
      <c r="V123" s="57">
        <v>45750.034722222219</v>
      </c>
      <c r="W123" s="57">
        <v>45750.465277777781</v>
      </c>
      <c r="X123" s="57">
        <v>45750.836805555555</v>
      </c>
      <c r="Y123" s="57">
        <v>45750.868055555555</v>
      </c>
      <c r="Z123" s="57">
        <v>45750.902777777781</v>
      </c>
      <c r="AA123" s="51">
        <f t="shared" si="31"/>
        <v>19.749999999941792</v>
      </c>
      <c r="AB123" s="51">
        <f t="shared" si="36"/>
        <v>9.6666666665696539</v>
      </c>
      <c r="AC123" s="51">
        <f t="shared" si="37"/>
        <v>0.75</v>
      </c>
      <c r="AD123" s="51">
        <v>0.17</v>
      </c>
      <c r="AE123" s="51">
        <v>1.08</v>
      </c>
      <c r="AF123" s="51">
        <v>0</v>
      </c>
      <c r="AG123" s="51">
        <v>0</v>
      </c>
      <c r="AH123" s="51">
        <v>0.25</v>
      </c>
      <c r="AI123" s="51">
        <f t="shared" si="26"/>
        <v>1.33</v>
      </c>
      <c r="AJ123" s="78">
        <f t="shared" si="27"/>
        <v>1.5</v>
      </c>
      <c r="AK123" s="78"/>
      <c r="AL123" s="78"/>
      <c r="AM123" s="78"/>
      <c r="AN123" s="78"/>
      <c r="AO123" s="45">
        <v>7842.1049999999996</v>
      </c>
      <c r="AP123" s="45">
        <v>7840.0990000000002</v>
      </c>
      <c r="AQ123" s="57">
        <f t="shared" si="35"/>
        <v>45750.034722222219</v>
      </c>
      <c r="AR123" s="57">
        <v>45750.048611111109</v>
      </c>
      <c r="AS123" s="57">
        <f t="shared" si="25"/>
        <v>45750.836805555555</v>
      </c>
      <c r="AT123" s="57">
        <v>45750.888888888891</v>
      </c>
      <c r="AU123" s="57">
        <f t="shared" si="29"/>
        <v>45750.888888888891</v>
      </c>
      <c r="AV123" s="57">
        <v>45750.899305555555</v>
      </c>
      <c r="AW123" s="46">
        <v>4553</v>
      </c>
      <c r="AX123" s="46">
        <v>6596</v>
      </c>
      <c r="AY123" s="30">
        <v>30.98</v>
      </c>
      <c r="AZ123" s="30">
        <v>14.03</v>
      </c>
      <c r="BA123" s="30">
        <v>4.4000000000000004</v>
      </c>
      <c r="BB123" s="30">
        <v>5.48</v>
      </c>
      <c r="BC123" s="30">
        <v>6.374316622077469</v>
      </c>
      <c r="BD123" s="30">
        <v>42.63</v>
      </c>
      <c r="BE123" s="30">
        <v>37.86</v>
      </c>
      <c r="BF123" s="30">
        <v>0.25</v>
      </c>
      <c r="BG123" s="30">
        <v>0.39</v>
      </c>
      <c r="BH123" s="30">
        <v>0.36059090380365244</v>
      </c>
      <c r="BI123" s="30">
        <v>58.66</v>
      </c>
      <c r="BJ123" s="30">
        <v>4.2</v>
      </c>
      <c r="BK123" s="30">
        <v>0.86</v>
      </c>
      <c r="BL123" s="30">
        <v>1.07</v>
      </c>
      <c r="BM123" s="30">
        <v>16.46</v>
      </c>
      <c r="BN123" s="34">
        <v>58</v>
      </c>
      <c r="BO123" s="30" t="s">
        <v>97</v>
      </c>
      <c r="BP123" s="30" t="s">
        <v>100</v>
      </c>
      <c r="BQ123" s="34">
        <v>1280</v>
      </c>
      <c r="BR123" s="30">
        <v>44.37</v>
      </c>
      <c r="BS123" s="30">
        <v>27.56</v>
      </c>
      <c r="BT123" s="30">
        <v>11.35</v>
      </c>
      <c r="BU123" s="30">
        <v>7.64</v>
      </c>
      <c r="BV123" s="30">
        <v>2.2599999999999998</v>
      </c>
      <c r="BW123" s="30">
        <v>1.18</v>
      </c>
      <c r="BX123" s="30">
        <v>0.64</v>
      </c>
      <c r="BY123" s="30">
        <v>0.88</v>
      </c>
      <c r="BZ123" s="30">
        <v>3.46</v>
      </c>
      <c r="CA123" s="30">
        <v>0.4</v>
      </c>
      <c r="CB123" s="30">
        <v>0.21</v>
      </c>
      <c r="CC123" s="99">
        <v>3.6999999999999998E-2</v>
      </c>
      <c r="CD123" s="30">
        <v>99</v>
      </c>
      <c r="CE123" s="30">
        <v>98</v>
      </c>
      <c r="CF123" s="30">
        <v>78</v>
      </c>
      <c r="CG123" s="30">
        <v>20</v>
      </c>
      <c r="CH123" s="30"/>
      <c r="CI123" s="46">
        <v>4622</v>
      </c>
      <c r="CJ123" s="30"/>
      <c r="CK123" s="30">
        <v>30.45</v>
      </c>
      <c r="CL123" s="30"/>
      <c r="CM123" s="30">
        <v>4.16</v>
      </c>
      <c r="CN123" s="30"/>
      <c r="CO123" s="30"/>
      <c r="CP123" s="30"/>
      <c r="CQ123" s="30">
        <v>0.22</v>
      </c>
      <c r="CR123" s="46">
        <v>4423</v>
      </c>
      <c r="CS123" s="30">
        <v>32.909999999999997</v>
      </c>
      <c r="CT123" s="30">
        <v>4.1500000000000004</v>
      </c>
      <c r="CU123" s="30">
        <v>0.24</v>
      </c>
      <c r="CV123" s="30">
        <v>0.33</v>
      </c>
      <c r="CW123" s="58">
        <f t="shared" si="24"/>
        <v>940.43570572865667</v>
      </c>
      <c r="CX123" s="59">
        <f>AP123/(AB123-AI123)</f>
        <v>940.43570572865667</v>
      </c>
      <c r="CY123" s="79">
        <v>500</v>
      </c>
      <c r="CZ123" s="57">
        <f>IF(AND(DATE(YEAR(T123),MONTH(T123),DAY(T123))&gt;=(S123-3),DATE(YEAR(T123),MONTH(T123),DAY(T123))&lt;=(S123+3)),T123,V123)</f>
        <v>45750.034722222219</v>
      </c>
      <c r="DA123" s="59">
        <f>CZ123-U123</f>
        <v>0</v>
      </c>
      <c r="DB123" s="51">
        <f>(((AR123-AQ123)*24)+DD123+AB123+((AV123-AU123)*24))/24</f>
        <v>0.84375</v>
      </c>
      <c r="DC123" s="51">
        <f>(AT123-AS123)*24</f>
        <v>1.2500000000582077</v>
      </c>
      <c r="DD123" s="51">
        <f>(W123-AR123)*24</f>
        <v>10.000000000116415</v>
      </c>
      <c r="DE123" s="51">
        <f>AA123</f>
        <v>19.749999999941792</v>
      </c>
      <c r="DF123" s="51">
        <f t="shared" si="34"/>
        <v>10.000000000116415</v>
      </c>
      <c r="DG123" s="51">
        <f>AB123</f>
        <v>9.6666666665696539</v>
      </c>
      <c r="DH123" s="51">
        <f t="shared" si="30"/>
        <v>1.2500000000582077</v>
      </c>
    </row>
    <row r="124" spans="1:112" s="42" customFormat="1" x14ac:dyDescent="0.2">
      <c r="A124" s="40">
        <v>4572</v>
      </c>
      <c r="B124" s="29">
        <f t="shared" si="38"/>
        <v>45748</v>
      </c>
      <c r="C124" s="41" t="str">
        <f t="shared" si="33"/>
        <v>PRT 2025 4 #4572</v>
      </c>
      <c r="D124" s="41" t="str">
        <f t="shared" si="28"/>
        <v>PRATU BGG #34</v>
      </c>
      <c r="E124" s="39">
        <v>4572</v>
      </c>
      <c r="F124" s="38" t="s">
        <v>240</v>
      </c>
      <c r="G124" s="38" t="str">
        <f>INDEX([1]List!$D$2:$D$55,MATCH(F124,[1]List!$B$2:$B$55,0))</f>
        <v>CIF</v>
      </c>
      <c r="H124" s="38" t="s">
        <v>440</v>
      </c>
      <c r="I124" s="38" t="s">
        <v>163</v>
      </c>
      <c r="J124" s="39">
        <f>IF(F124="","",IF(F124="TIE LRC",COUNTIF($F$2:$F124,"TIE")+COUNTIF($F$2:$F124,"TME")+COUNTIF($F$2:$F124,"TIE LRC")+COUNTIF($F$2:$F124,"TIE MRC"),IF(F124="TIE MRC",COUNTIF($F$2:$F124,"TIE")+COUNTIF($F$2:$F124,"TME")+COUNTIF($F$2:$F124,"TIE LRC")+COUNTIF($F$2:$F124,"TIE MRC"),IF(F124="PLNBB LRC",COUNTIF($F$2:$F124,"PLNBB")+COUNTIF($F$2:$F124,"PLNBB LRC")+COUNTIF($F$2:$F124,"PLNBB MRC"),IF(F124="PLNBB MRC",COUNTIF($F$2:$F124,"PLNBB")+COUNTIF($F$2:$F124,"PLNBB LRC")+COUNTIF($F$2:$F124,"PLNBB MRC"),IF(F124="HE MRC",COUNTIF($F$2:$F124,"HE")+COUNTIF($F$2:$F124,"HE LRC")+COUNTIF($F$2:$F124,"HE MRC"),IF(F124="HE LRC",COUNTIF($F$2:$F124,"HE")+COUNTIF($F$2:$F124,"HE LRC")+COUNTIF($F$2:$F124,"HE MRC"),COUNTIF($F$2:$F124,F124))))))))</f>
        <v>34</v>
      </c>
      <c r="K124" s="42" t="s">
        <v>259</v>
      </c>
      <c r="L124" s="42" t="s">
        <v>260</v>
      </c>
      <c r="N124" s="43" t="s">
        <v>320</v>
      </c>
      <c r="O124" s="70" t="s">
        <v>473</v>
      </c>
      <c r="P124" s="40"/>
      <c r="Q124" s="70">
        <v>45743</v>
      </c>
      <c r="R124" s="44"/>
      <c r="S124" s="70">
        <v>45799</v>
      </c>
      <c r="T124" s="57">
        <v>45749.090277777781</v>
      </c>
      <c r="U124" s="57">
        <v>45750.555555555555</v>
      </c>
      <c r="V124" s="57">
        <v>45750.555555555555</v>
      </c>
      <c r="W124" s="57">
        <v>45750.84375</v>
      </c>
      <c r="X124" s="57">
        <v>45751.329861111109</v>
      </c>
      <c r="Y124" s="57">
        <v>45751.361111111109</v>
      </c>
      <c r="Z124" s="57">
        <v>45751.395833333336</v>
      </c>
      <c r="AA124" s="51">
        <f t="shared" si="31"/>
        <v>35.166666666569654</v>
      </c>
      <c r="AB124" s="51">
        <f t="shared" si="36"/>
        <v>12.416666666627862</v>
      </c>
      <c r="AC124" s="51">
        <f t="shared" si="37"/>
        <v>0.75</v>
      </c>
      <c r="AD124" s="51">
        <v>0</v>
      </c>
      <c r="AE124" s="51">
        <v>1.92</v>
      </c>
      <c r="AF124" s="51">
        <v>0</v>
      </c>
      <c r="AG124" s="51">
        <v>0.5</v>
      </c>
      <c r="AH124" s="51">
        <v>0</v>
      </c>
      <c r="AI124" s="51">
        <f t="shared" si="26"/>
        <v>2.42</v>
      </c>
      <c r="AJ124" s="78">
        <f t="shared" si="27"/>
        <v>2.42</v>
      </c>
      <c r="AK124" s="78"/>
      <c r="AL124" s="78"/>
      <c r="AM124" s="78"/>
      <c r="AN124" s="78"/>
      <c r="AO124" s="45">
        <v>8699.31</v>
      </c>
      <c r="AP124" s="45">
        <v>8697.1350000000002</v>
      </c>
      <c r="AQ124" s="57">
        <f t="shared" si="35"/>
        <v>45750.555555555555</v>
      </c>
      <c r="AR124" s="57">
        <v>45750.565972222219</v>
      </c>
      <c r="AS124" s="57">
        <f t="shared" si="25"/>
        <v>45751.329861111109</v>
      </c>
      <c r="AT124" s="57">
        <v>45751.381944444445</v>
      </c>
      <c r="AU124" s="57">
        <f t="shared" si="29"/>
        <v>45751.381944444445</v>
      </c>
      <c r="AV124" s="57">
        <v>45751.392361111109</v>
      </c>
      <c r="AW124" s="46">
        <v>4564</v>
      </c>
      <c r="AX124" s="46">
        <v>6607</v>
      </c>
      <c r="AY124" s="30">
        <v>30.92</v>
      </c>
      <c r="AZ124" s="30">
        <v>14.29</v>
      </c>
      <c r="BA124" s="30">
        <v>4.3099999999999996</v>
      </c>
      <c r="BB124" s="30">
        <v>5.35</v>
      </c>
      <c r="BC124" s="30">
        <v>6.2419787656049461</v>
      </c>
      <c r="BD124" s="30">
        <v>42.47</v>
      </c>
      <c r="BE124" s="30">
        <v>37.89</v>
      </c>
      <c r="BF124" s="30">
        <v>0.23</v>
      </c>
      <c r="BG124" s="30">
        <v>0.35</v>
      </c>
      <c r="BH124" s="30">
        <v>0.32668300081670754</v>
      </c>
      <c r="BI124" s="30">
        <v>59.31</v>
      </c>
      <c r="BJ124" s="30">
        <v>4.22</v>
      </c>
      <c r="BK124" s="30">
        <v>0.94</v>
      </c>
      <c r="BL124" s="30">
        <v>1.17</v>
      </c>
      <c r="BM124" s="30">
        <v>15.61</v>
      </c>
      <c r="BN124" s="34">
        <v>59</v>
      </c>
      <c r="BO124" s="30" t="s">
        <v>97</v>
      </c>
      <c r="BP124" s="30" t="s">
        <v>100</v>
      </c>
      <c r="BQ124" s="34">
        <v>1290</v>
      </c>
      <c r="BR124" s="30">
        <v>37.24</v>
      </c>
      <c r="BS124" s="30">
        <v>27.16</v>
      </c>
      <c r="BT124" s="30">
        <v>18.52</v>
      </c>
      <c r="BU124" s="30">
        <v>7.66</v>
      </c>
      <c r="BV124" s="30">
        <v>1.65</v>
      </c>
      <c r="BW124" s="30">
        <v>1.07</v>
      </c>
      <c r="BX124" s="30">
        <v>0.38</v>
      </c>
      <c r="BY124" s="30">
        <v>1.21</v>
      </c>
      <c r="BZ124" s="30">
        <v>4.6100000000000003</v>
      </c>
      <c r="CA124" s="30">
        <v>0.36</v>
      </c>
      <c r="CB124" s="30">
        <v>0.14000000000000001</v>
      </c>
      <c r="CC124" s="99">
        <v>4.3999999999999997E-2</v>
      </c>
      <c r="CD124" s="30">
        <v>99</v>
      </c>
      <c r="CE124" s="30">
        <v>98</v>
      </c>
      <c r="CF124" s="30">
        <v>78</v>
      </c>
      <c r="CG124" s="30">
        <v>20</v>
      </c>
      <c r="CH124" s="30"/>
      <c r="CI124" s="46">
        <v>4613</v>
      </c>
      <c r="CJ124" s="30"/>
      <c r="CK124" s="30">
        <v>30.52</v>
      </c>
      <c r="CL124" s="30"/>
      <c r="CM124" s="30">
        <v>3.59</v>
      </c>
      <c r="CN124" s="30"/>
      <c r="CO124" s="30"/>
      <c r="CP124" s="30"/>
      <c r="CQ124" s="30">
        <v>0.21</v>
      </c>
      <c r="CR124" s="46">
        <v>4403</v>
      </c>
      <c r="CS124" s="30">
        <v>33.119999999999997</v>
      </c>
      <c r="CT124" s="30">
        <v>4.08</v>
      </c>
      <c r="CU124" s="30">
        <v>0.23</v>
      </c>
      <c r="CV124" s="30">
        <v>0.44</v>
      </c>
      <c r="CW124" s="58">
        <f t="shared" ref="CW124:CW187" si="39">CX124</f>
        <v>870.00350117043286</v>
      </c>
      <c r="CX124" s="59">
        <f>AP124/(AB124-AI124)</f>
        <v>870.00350117043286</v>
      </c>
      <c r="CY124" s="79">
        <v>500</v>
      </c>
      <c r="CZ124" s="57">
        <f>IF(AND(DATE(YEAR(T124),MONTH(T124),DAY(T124))&gt;=(S124-3),DATE(YEAR(T124),MONTH(T124),DAY(T124))&lt;=(S124+3)),T124,V124)</f>
        <v>45750.555555555555</v>
      </c>
      <c r="DA124" s="59">
        <f>CZ124-U124</f>
        <v>0</v>
      </c>
      <c r="DB124" s="51">
        <f>(((AR124-AQ124)*24)+DD124+AB124+((AV124-AU124)*24))/24</f>
        <v>0.81597222221898846</v>
      </c>
      <c r="DC124" s="51">
        <f>(AT124-AS124)*24</f>
        <v>1.2500000000582077</v>
      </c>
      <c r="DD124" s="51">
        <f>(W124-AR124)*24</f>
        <v>6.6666666667442769</v>
      </c>
      <c r="DE124" s="51">
        <f>AA124</f>
        <v>35.166666666569654</v>
      </c>
      <c r="DF124" s="51">
        <f t="shared" si="34"/>
        <v>6.6666666667442769</v>
      </c>
      <c r="DG124" s="51">
        <f>AB124</f>
        <v>12.416666666627862</v>
      </c>
      <c r="DH124" s="51">
        <f t="shared" si="30"/>
        <v>1.2500000000582077</v>
      </c>
    </row>
    <row r="125" spans="1:112" s="42" customFormat="1" x14ac:dyDescent="0.2">
      <c r="A125" s="40">
        <v>4573</v>
      </c>
      <c r="B125" s="29">
        <f t="shared" si="38"/>
        <v>45748</v>
      </c>
      <c r="C125" s="41" t="str">
        <f t="shared" si="33"/>
        <v>PRT 2025 4 #4573</v>
      </c>
      <c r="D125" s="41" t="str">
        <f t="shared" si="28"/>
        <v>PRATU BGG #35</v>
      </c>
      <c r="E125" s="39">
        <v>4573</v>
      </c>
      <c r="F125" s="38" t="s">
        <v>240</v>
      </c>
      <c r="G125" s="38" t="str">
        <f>INDEX([1]List!$D$2:$D$55,MATCH(F125,[1]List!$B$2:$B$55,0))</f>
        <v>CIF</v>
      </c>
      <c r="H125" s="38" t="s">
        <v>440</v>
      </c>
      <c r="I125" s="38" t="s">
        <v>163</v>
      </c>
      <c r="J125" s="39">
        <f>IF(F125="","",IF(F125="TIE LRC",COUNTIF($F$2:$F125,"TIE")+COUNTIF($F$2:$F125,"TME")+COUNTIF($F$2:$F125,"TIE LRC")+COUNTIF($F$2:$F125,"TIE MRC"),IF(F125="TIE MRC",COUNTIF($F$2:$F125,"TIE")+COUNTIF($F$2:$F125,"TME")+COUNTIF($F$2:$F125,"TIE LRC")+COUNTIF($F$2:$F125,"TIE MRC"),IF(F125="PLNBB LRC",COUNTIF($F$2:$F125,"PLNBB")+COUNTIF($F$2:$F125,"PLNBB LRC")+COUNTIF($F$2:$F125,"PLNBB MRC"),IF(F125="PLNBB MRC",COUNTIF($F$2:$F125,"PLNBB")+COUNTIF($F$2:$F125,"PLNBB LRC")+COUNTIF($F$2:$F125,"PLNBB MRC"),IF(F125="HE MRC",COUNTIF($F$2:$F125,"HE")+COUNTIF($F$2:$F125,"HE LRC")+COUNTIF($F$2:$F125,"HE MRC"),IF(F125="HE LRC",COUNTIF($F$2:$F125,"HE")+COUNTIF($F$2:$F125,"HE LRC")+COUNTIF($F$2:$F125,"HE MRC"),COUNTIF($F$2:$F125,F125))))))))</f>
        <v>35</v>
      </c>
      <c r="K125" s="42" t="s">
        <v>246</v>
      </c>
      <c r="L125" s="42" t="s">
        <v>449</v>
      </c>
      <c r="N125" s="43" t="s">
        <v>318</v>
      </c>
      <c r="O125" s="70" t="s">
        <v>473</v>
      </c>
      <c r="P125" s="40"/>
      <c r="Q125" s="70">
        <v>45743</v>
      </c>
      <c r="R125" s="44"/>
      <c r="S125" s="70">
        <v>45800</v>
      </c>
      <c r="T125" s="57">
        <v>45749.614583333336</v>
      </c>
      <c r="U125" s="57">
        <v>45750.920138888891</v>
      </c>
      <c r="V125" s="57">
        <v>45750.920138888891</v>
      </c>
      <c r="W125" s="57">
        <v>45751.357638888891</v>
      </c>
      <c r="X125" s="57">
        <v>45751.822916666664</v>
      </c>
      <c r="Y125" s="57">
        <v>45751.847222222219</v>
      </c>
      <c r="Z125" s="57">
        <v>45751.881944444445</v>
      </c>
      <c r="AA125" s="51">
        <f t="shared" si="31"/>
        <v>31.333333333313931</v>
      </c>
      <c r="AB125" s="51">
        <f t="shared" si="36"/>
        <v>11.749999999883585</v>
      </c>
      <c r="AC125" s="51">
        <f t="shared" si="37"/>
        <v>0.58333333331393078</v>
      </c>
      <c r="AD125" s="51">
        <v>0.33</v>
      </c>
      <c r="AE125" s="51">
        <v>1</v>
      </c>
      <c r="AF125" s="51">
        <v>0</v>
      </c>
      <c r="AG125" s="51">
        <v>1.33</v>
      </c>
      <c r="AH125" s="51">
        <v>0</v>
      </c>
      <c r="AI125" s="51">
        <f t="shared" si="26"/>
        <v>2.33</v>
      </c>
      <c r="AJ125" s="78">
        <f t="shared" si="27"/>
        <v>2.66</v>
      </c>
      <c r="AK125" s="78"/>
      <c r="AL125" s="78"/>
      <c r="AM125" s="78"/>
      <c r="AN125" s="78"/>
      <c r="AO125" s="45">
        <v>8693.7029999999995</v>
      </c>
      <c r="AP125" s="45">
        <v>8691.6329999999998</v>
      </c>
      <c r="AQ125" s="57">
        <f t="shared" si="35"/>
        <v>45750.920138888891</v>
      </c>
      <c r="AR125" s="57">
        <v>45750.930555555555</v>
      </c>
      <c r="AS125" s="57">
        <f t="shared" ref="AS125:AS188" si="40">X125</f>
        <v>45751.822916666664</v>
      </c>
      <c r="AT125" s="57">
        <v>45751.868055555555</v>
      </c>
      <c r="AU125" s="57">
        <f t="shared" si="29"/>
        <v>45751.868055555555</v>
      </c>
      <c r="AV125" s="57">
        <v>45751.878472222219</v>
      </c>
      <c r="AW125" s="46">
        <v>4567</v>
      </c>
      <c r="AX125" s="46">
        <v>6609</v>
      </c>
      <c r="AY125" s="30">
        <v>30.9</v>
      </c>
      <c r="AZ125" s="30">
        <v>16.829999999999998</v>
      </c>
      <c r="BA125" s="30">
        <v>4.18</v>
      </c>
      <c r="BB125" s="30">
        <v>5.03</v>
      </c>
      <c r="BC125" s="30">
        <v>6.0478537934351326</v>
      </c>
      <c r="BD125" s="30">
        <v>41.98</v>
      </c>
      <c r="BE125" s="30">
        <v>36.159999999999997</v>
      </c>
      <c r="BF125" s="30">
        <v>0.28000000000000003</v>
      </c>
      <c r="BG125" s="30">
        <v>0.44</v>
      </c>
      <c r="BH125" s="30">
        <v>0.40880125045088372</v>
      </c>
      <c r="BI125" s="30">
        <v>56.06</v>
      </c>
      <c r="BJ125" s="30">
        <v>4.2</v>
      </c>
      <c r="BK125" s="30">
        <v>0.87</v>
      </c>
      <c r="BL125" s="30">
        <v>1.1100000000000001</v>
      </c>
      <c r="BM125" s="30">
        <v>16.670000000000002</v>
      </c>
      <c r="BN125" s="34">
        <v>59</v>
      </c>
      <c r="BO125" s="30" t="s">
        <v>97</v>
      </c>
      <c r="BP125" s="30" t="s">
        <v>100</v>
      </c>
      <c r="BQ125" s="34">
        <v>1290</v>
      </c>
      <c r="BR125" s="30">
        <v>34.770000000000003</v>
      </c>
      <c r="BS125" s="30">
        <v>25.84</v>
      </c>
      <c r="BT125" s="30">
        <v>22.59</v>
      </c>
      <c r="BU125" s="30">
        <v>7.93</v>
      </c>
      <c r="BV125" s="30">
        <v>2.16</v>
      </c>
      <c r="BW125" s="30">
        <v>0.65</v>
      </c>
      <c r="BX125" s="30">
        <v>0.35</v>
      </c>
      <c r="BY125" s="30">
        <v>1.1599999999999999</v>
      </c>
      <c r="BZ125" s="30">
        <v>3.88</v>
      </c>
      <c r="CA125" s="30">
        <v>0.47</v>
      </c>
      <c r="CB125" s="30">
        <v>0.18</v>
      </c>
      <c r="CC125" s="99">
        <v>4.2000000000000003E-2</v>
      </c>
      <c r="CD125" s="30">
        <v>99</v>
      </c>
      <c r="CE125" s="30">
        <v>98</v>
      </c>
      <c r="CF125" s="30">
        <v>78</v>
      </c>
      <c r="CG125" s="30">
        <v>20</v>
      </c>
      <c r="CH125" s="30"/>
      <c r="CI125" s="46">
        <v>4627</v>
      </c>
      <c r="CJ125" s="30"/>
      <c r="CK125" s="30">
        <v>30.42</v>
      </c>
      <c r="CL125" s="30"/>
      <c r="CM125" s="30">
        <v>3.59</v>
      </c>
      <c r="CN125" s="30"/>
      <c r="CO125" s="30"/>
      <c r="CP125" s="30"/>
      <c r="CQ125" s="30">
        <v>0.26</v>
      </c>
      <c r="CR125" s="46">
        <v>4453</v>
      </c>
      <c r="CS125" s="30">
        <v>33.32</v>
      </c>
      <c r="CT125" s="30">
        <v>4.2</v>
      </c>
      <c r="CU125" s="30">
        <v>0.26</v>
      </c>
      <c r="CV125" s="30">
        <v>0.22</v>
      </c>
      <c r="CW125" s="58">
        <f t="shared" si="39"/>
        <v>922.67866243178491</v>
      </c>
      <c r="CX125" s="59">
        <f>AP125/(AB125-AI125)</f>
        <v>922.67866243178491</v>
      </c>
      <c r="CY125" s="79">
        <v>500</v>
      </c>
      <c r="CZ125" s="57">
        <f>IF(AND(DATE(YEAR(T125),MONTH(T125),DAY(T125))&gt;=(S125-3),DATE(YEAR(T125),MONTH(T125),DAY(T125))&lt;=(S125+3)),T125,V125)</f>
        <v>45750.920138888891</v>
      </c>
      <c r="DA125" s="59">
        <f>CZ125-U125</f>
        <v>0</v>
      </c>
      <c r="DB125" s="51">
        <f>(((AR125-AQ125)*24)+DD125+AB125+((AV125-AU125)*24))/24</f>
        <v>0.93749999999272404</v>
      </c>
      <c r="DC125" s="51">
        <f>(AT125-AS125)*24</f>
        <v>1.0833333333721384</v>
      </c>
      <c r="DD125" s="51">
        <f>(W125-AR125)*24</f>
        <v>10.250000000058208</v>
      </c>
      <c r="DE125" s="51">
        <f>AA125</f>
        <v>31.333333333313931</v>
      </c>
      <c r="DF125" s="51">
        <f t="shared" si="34"/>
        <v>10.250000000058208</v>
      </c>
      <c r="DG125" s="51">
        <f>AB125</f>
        <v>11.749999999883585</v>
      </c>
      <c r="DH125" s="51">
        <f t="shared" si="30"/>
        <v>1.0833333333721384</v>
      </c>
    </row>
    <row r="126" spans="1:112" s="42" customFormat="1" x14ac:dyDescent="0.2">
      <c r="A126" s="40">
        <v>4574</v>
      </c>
      <c r="B126" s="29">
        <f t="shared" si="38"/>
        <v>45748</v>
      </c>
      <c r="C126" s="41" t="str">
        <f t="shared" si="33"/>
        <v>PRT 2025 4 #4574</v>
      </c>
      <c r="D126" s="41" t="str">
        <f t="shared" si="28"/>
        <v>PRATU PLNBB NIAGA #3</v>
      </c>
      <c r="E126" s="39">
        <v>4574</v>
      </c>
      <c r="F126" s="38" t="s">
        <v>314</v>
      </c>
      <c r="G126" s="38" t="str">
        <f>INDEX([1]List!$D$2:$D$55,MATCH(F126,[1]List!$B$2:$B$55,0))</f>
        <v>CIF</v>
      </c>
      <c r="H126" s="38" t="s">
        <v>329</v>
      </c>
      <c r="I126" s="38" t="s">
        <v>330</v>
      </c>
      <c r="J126" s="39">
        <f>IF(F126="","",IF(F126="TIE LRC",COUNTIF($F$2:$F126,"TIE")+COUNTIF($F$2:$F126,"TME")+COUNTIF($F$2:$F126,"TIE LRC")+COUNTIF($F$2:$F126,"TIE MRC"),IF(F126="TIE MRC",COUNTIF($F$2:$F126,"TIE")+COUNTIF($F$2:$F126,"TME")+COUNTIF($F$2:$F126,"TIE LRC")+COUNTIF($F$2:$F126,"TIE MRC"),IF(F126="PLNBB LRC",COUNTIF($F$2:$F126,"PLNBB")+COUNTIF($F$2:$F126,"PLNBB LRC")+COUNTIF($F$2:$F126,"PLNBB MRC"),IF(F126="PLNBB MRC",COUNTIF($F$2:$F126,"PLNBB")+COUNTIF($F$2:$F126,"PLNBB LRC")+COUNTIF($F$2:$F126,"PLNBB MRC"),IF(F126="HE MRC",COUNTIF($F$2:$F126,"HE")+COUNTIF($F$2:$F126,"HE LRC")+COUNTIF($F$2:$F126,"HE MRC"),IF(F126="HE LRC",COUNTIF($F$2:$F126,"HE")+COUNTIF($F$2:$F126,"HE LRC")+COUNTIF($F$2:$F126,"HE MRC"),COUNTIF($F$2:$F126,F126))))))))</f>
        <v>3</v>
      </c>
      <c r="K126" s="42" t="s">
        <v>518</v>
      </c>
      <c r="L126" s="42" t="s">
        <v>519</v>
      </c>
      <c r="N126" s="43" t="s">
        <v>320</v>
      </c>
      <c r="O126" s="70" t="s">
        <v>394</v>
      </c>
      <c r="P126" s="40"/>
      <c r="Q126" s="70">
        <v>45734</v>
      </c>
      <c r="R126" s="44"/>
      <c r="S126" s="70">
        <v>45744</v>
      </c>
      <c r="T126" s="57">
        <v>45749.6875</v>
      </c>
      <c r="U126" s="57">
        <v>45751.409722222219</v>
      </c>
      <c r="V126" s="57">
        <v>45751.409722222219</v>
      </c>
      <c r="W126" s="57">
        <v>45751.833333333336</v>
      </c>
      <c r="X126" s="57">
        <v>45752.444444444445</v>
      </c>
      <c r="Y126" s="57">
        <v>45752.465277777781</v>
      </c>
      <c r="Z126" s="57">
        <v>45752.5</v>
      </c>
      <c r="AA126" s="51">
        <f t="shared" si="31"/>
        <v>41.333333333255723</v>
      </c>
      <c r="AB126" s="51">
        <f t="shared" si="36"/>
        <v>15.166666666686069</v>
      </c>
      <c r="AC126" s="51">
        <f t="shared" si="37"/>
        <v>0.50000000005820766</v>
      </c>
      <c r="AD126" s="51">
        <v>0</v>
      </c>
      <c r="AE126" s="51">
        <v>2.58</v>
      </c>
      <c r="AF126" s="51">
        <v>0</v>
      </c>
      <c r="AG126" s="51">
        <v>0</v>
      </c>
      <c r="AH126" s="51">
        <v>0</v>
      </c>
      <c r="AI126" s="51">
        <f t="shared" si="26"/>
        <v>2.58</v>
      </c>
      <c r="AJ126" s="78">
        <f t="shared" si="27"/>
        <v>2.58</v>
      </c>
      <c r="AK126" s="78"/>
      <c r="AL126" s="78"/>
      <c r="AM126" s="78"/>
      <c r="AN126" s="78"/>
      <c r="AO126" s="45">
        <v>8026.1989999999996</v>
      </c>
      <c r="AP126" s="45">
        <v>8024.4979999999996</v>
      </c>
      <c r="AQ126" s="57">
        <f t="shared" si="35"/>
        <v>45751.409722222219</v>
      </c>
      <c r="AR126" s="57">
        <v>45751.420138888891</v>
      </c>
      <c r="AS126" s="57">
        <f t="shared" si="40"/>
        <v>45752.444444444445</v>
      </c>
      <c r="AT126" s="57">
        <v>45752.486111111109</v>
      </c>
      <c r="AU126" s="57">
        <f t="shared" si="29"/>
        <v>45752.486111111109</v>
      </c>
      <c r="AV126" s="57">
        <v>45752.496527777781</v>
      </c>
      <c r="AW126" s="46">
        <v>3763</v>
      </c>
      <c r="AX126" s="46">
        <v>6210</v>
      </c>
      <c r="AY126" s="30">
        <v>39.4</v>
      </c>
      <c r="AZ126" s="30">
        <v>14.57</v>
      </c>
      <c r="BA126" s="30">
        <v>3.93</v>
      </c>
      <c r="BB126" s="30">
        <v>5.54</v>
      </c>
      <c r="BC126" s="30">
        <v>6.4848413906121962</v>
      </c>
      <c r="BD126" s="30">
        <v>43.76</v>
      </c>
      <c r="BE126" s="30">
        <v>36.130000000000003</v>
      </c>
      <c r="BF126" s="30">
        <v>0.1</v>
      </c>
      <c r="BG126" s="30">
        <v>0.18</v>
      </c>
      <c r="BH126" s="30">
        <v>0.16387685824651763</v>
      </c>
      <c r="BI126" s="30">
        <v>55.02</v>
      </c>
      <c r="BJ126" s="30">
        <v>4.0199999999999996</v>
      </c>
      <c r="BK126" s="30">
        <v>0.84</v>
      </c>
      <c r="BL126" s="30">
        <v>1.05</v>
      </c>
      <c r="BM126" s="30">
        <v>19.87</v>
      </c>
      <c r="BN126" s="34">
        <v>62</v>
      </c>
      <c r="BO126" s="30" t="s">
        <v>97</v>
      </c>
      <c r="BP126" s="30" t="s">
        <v>100</v>
      </c>
      <c r="BQ126" s="34">
        <v>1180</v>
      </c>
      <c r="BR126" s="30">
        <v>30.5</v>
      </c>
      <c r="BS126" s="30">
        <v>18.010000000000002</v>
      </c>
      <c r="BT126" s="30">
        <v>25.61</v>
      </c>
      <c r="BU126" s="30">
        <v>13.56</v>
      </c>
      <c r="BV126" s="30">
        <v>8.68</v>
      </c>
      <c r="BW126" s="30">
        <v>0.5</v>
      </c>
      <c r="BX126" s="30">
        <v>0.28999999999999998</v>
      </c>
      <c r="BY126" s="30">
        <v>0.37</v>
      </c>
      <c r="BZ126" s="30">
        <v>1.92</v>
      </c>
      <c r="CA126" s="30">
        <v>0.54</v>
      </c>
      <c r="CB126" s="30">
        <v>0.03</v>
      </c>
      <c r="CC126" s="99">
        <v>4.8000000000000001E-2</v>
      </c>
      <c r="CD126" s="30">
        <v>99</v>
      </c>
      <c r="CE126" s="30">
        <v>98</v>
      </c>
      <c r="CF126" s="30">
        <v>78</v>
      </c>
      <c r="CG126" s="30">
        <v>21</v>
      </c>
      <c r="CH126" s="30"/>
      <c r="CI126" s="46">
        <v>3803</v>
      </c>
      <c r="CJ126" s="30"/>
      <c r="CK126" s="30">
        <v>39</v>
      </c>
      <c r="CL126" s="30"/>
      <c r="CM126" s="30">
        <v>3.2</v>
      </c>
      <c r="CN126" s="30"/>
      <c r="CO126" s="30"/>
      <c r="CP126" s="30"/>
      <c r="CQ126" s="30">
        <v>0.08</v>
      </c>
      <c r="CR126" s="46">
        <v>3805</v>
      </c>
      <c r="CS126" s="30">
        <v>39.450000000000003</v>
      </c>
      <c r="CT126" s="30">
        <v>3.11</v>
      </c>
      <c r="CU126" s="30">
        <v>0.12</v>
      </c>
      <c r="CV126" s="30">
        <v>0.39</v>
      </c>
      <c r="CW126" s="58">
        <f t="shared" si="39"/>
        <v>637.53956567698333</v>
      </c>
      <c r="CX126" s="59">
        <f>AP126/(AB126-AI126)</f>
        <v>637.53956567698333</v>
      </c>
      <c r="CY126" s="79">
        <v>500</v>
      </c>
      <c r="CZ126" s="57">
        <f>IF(AND(DATE(YEAR(T126),MONTH(T126),DAY(T126))&gt;=(S126-3),DATE(YEAR(T126),MONTH(T126),DAY(T126))&lt;=(S126+3)),T126,V126)</f>
        <v>45751.409722222219</v>
      </c>
      <c r="DA126" s="59">
        <f>CZ126-U126</f>
        <v>0</v>
      </c>
      <c r="DB126" s="51">
        <f>(((AR126-AQ126)*24)+DD126+AB126+((AV126-AU126)*24))/24</f>
        <v>1.0659722222335404</v>
      </c>
      <c r="DC126" s="51">
        <f>(AT126-AS126)*24</f>
        <v>0.99999999994179234</v>
      </c>
      <c r="DD126" s="51">
        <f>(W126-AR126)*24</f>
        <v>9.9166666666860692</v>
      </c>
      <c r="DE126" s="51">
        <f>AA126</f>
        <v>41.333333333255723</v>
      </c>
      <c r="DF126" s="51">
        <f t="shared" si="34"/>
        <v>9.9166666666860692</v>
      </c>
      <c r="DG126" s="51">
        <f>AB126</f>
        <v>15.166666666686069</v>
      </c>
      <c r="DH126" s="51">
        <f t="shared" si="30"/>
        <v>0.99999999994179234</v>
      </c>
    </row>
    <row r="127" spans="1:112" s="42" customFormat="1" x14ac:dyDescent="0.2">
      <c r="A127" s="40">
        <v>4575</v>
      </c>
      <c r="B127" s="29">
        <f t="shared" si="38"/>
        <v>45748</v>
      </c>
      <c r="C127" s="41" t="str">
        <f t="shared" si="33"/>
        <v>PRT 2025 4 #4575</v>
      </c>
      <c r="D127" s="41" t="str">
        <f t="shared" si="28"/>
        <v>PRATU PTBA #27</v>
      </c>
      <c r="E127" s="39">
        <v>4575</v>
      </c>
      <c r="F127" s="38" t="s">
        <v>98</v>
      </c>
      <c r="G127" s="38" t="str">
        <f>INDEX([1]List!$D$2:$D$55,MATCH(F127,[1]List!$B$2:$B$55,0))</f>
        <v>FOB</v>
      </c>
      <c r="H127" s="38" t="s">
        <v>156</v>
      </c>
      <c r="I127" s="38" t="s">
        <v>157</v>
      </c>
      <c r="J127" s="39">
        <f>IF(F127="","",IF(F127="TIE LRC",COUNTIF($F$2:$F127,"TIE")+COUNTIF($F$2:$F127,"TME")+COUNTIF($F$2:$F127,"TIE LRC")+COUNTIF($F$2:$F127,"TIE MRC"),IF(F127="TIE MRC",COUNTIF($F$2:$F127,"TIE")+COUNTIF($F$2:$F127,"TME")+COUNTIF($F$2:$F127,"TIE LRC")+COUNTIF($F$2:$F127,"TIE MRC"),IF(F127="PLNBB LRC",COUNTIF($F$2:$F127,"PLNBB")+COUNTIF($F$2:$F127,"PLNBB LRC")+COUNTIF($F$2:$F127,"PLNBB MRC"),IF(F127="PLNBB MRC",COUNTIF($F$2:$F127,"PLNBB")+COUNTIF($F$2:$F127,"PLNBB LRC")+COUNTIF($F$2:$F127,"PLNBB MRC"),IF(F127="HE MRC",COUNTIF($F$2:$F127,"HE")+COUNTIF($F$2:$F127,"HE LRC")+COUNTIF($F$2:$F127,"HE MRC"),IF(F127="HE LRC",COUNTIF($F$2:$F127,"HE")+COUNTIF($F$2:$F127,"HE LRC")+COUNTIF($F$2:$F127,"HE MRC"),COUNTIF($F$2:$F127,F127))))))))</f>
        <v>27</v>
      </c>
      <c r="K127" s="42" t="s">
        <v>159</v>
      </c>
      <c r="L127" s="42" t="s">
        <v>160</v>
      </c>
      <c r="N127" s="43" t="s">
        <v>318</v>
      </c>
      <c r="O127" s="70" t="s">
        <v>104</v>
      </c>
      <c r="P127" s="40"/>
      <c r="Q127" s="70">
        <v>45746</v>
      </c>
      <c r="R127" s="44"/>
      <c r="S127" s="70">
        <v>45752</v>
      </c>
      <c r="T127" s="57">
        <v>45749.930555555555</v>
      </c>
      <c r="U127" s="57">
        <v>45749.930555555555</v>
      </c>
      <c r="V127" s="57">
        <v>45751.90625</v>
      </c>
      <c r="W127" s="57">
        <v>45752.451388888891</v>
      </c>
      <c r="X127" s="57">
        <v>45753.013888888891</v>
      </c>
      <c r="Y127" s="57">
        <v>45753.038194444445</v>
      </c>
      <c r="Z127" s="57">
        <v>45753.072916666664</v>
      </c>
      <c r="AA127" s="51">
        <f t="shared" si="31"/>
        <v>47.416666666686069</v>
      </c>
      <c r="AB127" s="51">
        <f t="shared" si="36"/>
        <v>14.083333333313931</v>
      </c>
      <c r="AC127" s="51">
        <f t="shared" si="37"/>
        <v>0.58333333331393078</v>
      </c>
      <c r="AD127" s="51">
        <v>1.08</v>
      </c>
      <c r="AE127" s="51">
        <v>2</v>
      </c>
      <c r="AF127" s="51">
        <v>0</v>
      </c>
      <c r="AG127" s="51">
        <v>0</v>
      </c>
      <c r="AH127" s="51">
        <v>0</v>
      </c>
      <c r="AI127" s="51">
        <f t="shared" si="26"/>
        <v>2</v>
      </c>
      <c r="AJ127" s="78">
        <f t="shared" si="27"/>
        <v>3.08</v>
      </c>
      <c r="AK127" s="78"/>
      <c r="AL127" s="78"/>
      <c r="AM127" s="78"/>
      <c r="AN127" s="78"/>
      <c r="AO127" s="45">
        <v>10021.290999999999</v>
      </c>
      <c r="AP127" s="45">
        <v>10000.788</v>
      </c>
      <c r="AQ127" s="57">
        <f t="shared" si="35"/>
        <v>45751.90625</v>
      </c>
      <c r="AR127" s="57">
        <v>45751.916666666664</v>
      </c>
      <c r="AS127" s="57">
        <f t="shared" si="40"/>
        <v>45753.013888888891</v>
      </c>
      <c r="AT127" s="57">
        <v>45753.059027777781</v>
      </c>
      <c r="AU127" s="57">
        <f t="shared" si="29"/>
        <v>45753.059027777781</v>
      </c>
      <c r="AV127" s="57">
        <v>45753.069444444445</v>
      </c>
      <c r="AW127" s="46">
        <v>4740</v>
      </c>
      <c r="AX127" s="46">
        <v>6733</v>
      </c>
      <c r="AY127" s="30">
        <v>29.61</v>
      </c>
      <c r="AZ127" s="30">
        <v>18.54</v>
      </c>
      <c r="BA127" s="30">
        <v>3.39</v>
      </c>
      <c r="BB127" s="30">
        <v>3.92</v>
      </c>
      <c r="BC127" s="30">
        <v>4.8121777559538419</v>
      </c>
      <c r="BD127" s="30">
        <v>40.200000000000003</v>
      </c>
      <c r="BE127" s="30">
        <v>37.340000000000003</v>
      </c>
      <c r="BF127" s="30">
        <v>0.28999999999999998</v>
      </c>
      <c r="BG127" s="30">
        <v>0.43</v>
      </c>
      <c r="BH127" s="30">
        <v>0.40510680088386936</v>
      </c>
      <c r="BI127" s="30">
        <v>56.58</v>
      </c>
      <c r="BJ127" s="30">
        <v>4.0199999999999996</v>
      </c>
      <c r="BK127" s="30">
        <v>0.9</v>
      </c>
      <c r="BL127" s="30">
        <v>1.1599999999999999</v>
      </c>
      <c r="BM127" s="30">
        <v>15.71</v>
      </c>
      <c r="BN127" s="34">
        <v>60</v>
      </c>
      <c r="BO127" s="30" t="s">
        <v>97</v>
      </c>
      <c r="BP127" s="30" t="s">
        <v>97</v>
      </c>
      <c r="BQ127" s="34">
        <v>1280</v>
      </c>
      <c r="BR127" s="30">
        <v>50.69</v>
      </c>
      <c r="BS127" s="30">
        <v>27.66</v>
      </c>
      <c r="BT127" s="30">
        <v>8.49</v>
      </c>
      <c r="BU127" s="30">
        <v>4.33</v>
      </c>
      <c r="BV127" s="30">
        <v>1.9</v>
      </c>
      <c r="BW127" s="30">
        <v>0.73</v>
      </c>
      <c r="BX127" s="30">
        <v>0.52</v>
      </c>
      <c r="BY127" s="30">
        <v>0.8</v>
      </c>
      <c r="BZ127" s="30">
        <v>4.4800000000000004</v>
      </c>
      <c r="CA127" s="30">
        <v>0.22</v>
      </c>
      <c r="CB127" s="30">
        <v>0.16</v>
      </c>
      <c r="CC127" s="99">
        <v>0.04</v>
      </c>
      <c r="CD127" s="30">
        <v>99</v>
      </c>
      <c r="CE127" s="30">
        <v>98</v>
      </c>
      <c r="CF127" s="30">
        <v>78</v>
      </c>
      <c r="CG127" s="30">
        <v>20</v>
      </c>
      <c r="CH127" s="30"/>
      <c r="CI127" s="46">
        <v>4911</v>
      </c>
      <c r="CJ127" s="30"/>
      <c r="CK127" s="30">
        <v>28.21</v>
      </c>
      <c r="CL127" s="30">
        <v>14.54</v>
      </c>
      <c r="CM127" s="30">
        <v>3.12</v>
      </c>
      <c r="CN127" s="30">
        <v>3.72</v>
      </c>
      <c r="CO127" s="30">
        <v>39.74</v>
      </c>
      <c r="CP127" s="30">
        <v>42</v>
      </c>
      <c r="CQ127" s="30">
        <v>0.34</v>
      </c>
      <c r="CR127" s="46">
        <v>4480</v>
      </c>
      <c r="CS127" s="30">
        <v>33.1</v>
      </c>
      <c r="CT127" s="30">
        <v>5.17</v>
      </c>
      <c r="CU127" s="30">
        <v>0.52</v>
      </c>
      <c r="CV127" s="30">
        <v>0.53</v>
      </c>
      <c r="CW127" s="58">
        <f t="shared" si="39"/>
        <v>827.6514206909842</v>
      </c>
      <c r="CX127" s="59">
        <f>AP127/(AB127-AI127)</f>
        <v>827.6514206909842</v>
      </c>
      <c r="CY127" s="79">
        <v>500</v>
      </c>
      <c r="CZ127" s="57">
        <f>IF(AND(DATE(YEAR(T127),MONTH(T127),DAY(T127))&gt;=(S127-3),DATE(YEAR(T127),MONTH(T127),DAY(T127))&lt;=(S127+3)),T127,V127)</f>
        <v>45749.930555555555</v>
      </c>
      <c r="DA127" s="59">
        <f>CZ127-U127</f>
        <v>0</v>
      </c>
      <c r="DB127" s="51">
        <f>(((AR127-AQ127)*24)+DD127+AB127+((AV127-AU127)*24))/24</f>
        <v>1.1423611111094942</v>
      </c>
      <c r="DC127" s="51">
        <f>(AT127-AS127)*24</f>
        <v>1.0833333333721384</v>
      </c>
      <c r="DD127" s="51">
        <f>(W127-AR127)*24</f>
        <v>12.833333333430346</v>
      </c>
      <c r="DE127" s="51">
        <f>AA127</f>
        <v>47.416666666686069</v>
      </c>
      <c r="DF127" s="51">
        <f t="shared" si="34"/>
        <v>12.833333333430346</v>
      </c>
      <c r="DG127" s="51">
        <f>AB127</f>
        <v>14.083333333313931</v>
      </c>
      <c r="DH127" s="51">
        <f t="shared" si="30"/>
        <v>1.0833333333721384</v>
      </c>
    </row>
    <row r="128" spans="1:112" s="42" customFormat="1" x14ac:dyDescent="0.2">
      <c r="A128" s="40">
        <v>4576</v>
      </c>
      <c r="B128" s="29">
        <f t="shared" si="38"/>
        <v>45748</v>
      </c>
      <c r="C128" s="41" t="str">
        <f t="shared" si="33"/>
        <v>PRT 2025 4 #4576</v>
      </c>
      <c r="D128" s="41" t="str">
        <f t="shared" si="28"/>
        <v>PRATU BGG #36</v>
      </c>
      <c r="E128" s="39">
        <v>4576</v>
      </c>
      <c r="F128" s="38" t="s">
        <v>240</v>
      </c>
      <c r="G128" s="38" t="str">
        <f>INDEX([1]List!$D$2:$D$55,MATCH(F128,[1]List!$B$2:$B$55,0))</f>
        <v>CIF</v>
      </c>
      <c r="H128" s="38" t="s">
        <v>440</v>
      </c>
      <c r="I128" s="38" t="s">
        <v>163</v>
      </c>
      <c r="J128" s="39">
        <f>IF(F128="","",IF(F128="TIE LRC",COUNTIF($F$2:$F128,"TIE")+COUNTIF($F$2:$F128,"TME")+COUNTIF($F$2:$F128,"TIE LRC")+COUNTIF($F$2:$F128,"TIE MRC"),IF(F128="TIE MRC",COUNTIF($F$2:$F128,"TIE")+COUNTIF($F$2:$F128,"TME")+COUNTIF($F$2:$F128,"TIE LRC")+COUNTIF($F$2:$F128,"TIE MRC"),IF(F128="PLNBB LRC",COUNTIF($F$2:$F128,"PLNBB")+COUNTIF($F$2:$F128,"PLNBB LRC")+COUNTIF($F$2:$F128,"PLNBB MRC"),IF(F128="PLNBB MRC",COUNTIF($F$2:$F128,"PLNBB")+COUNTIF($F$2:$F128,"PLNBB LRC")+COUNTIF($F$2:$F128,"PLNBB MRC"),IF(F128="HE MRC",COUNTIF($F$2:$F128,"HE")+COUNTIF($F$2:$F128,"HE LRC")+COUNTIF($F$2:$F128,"HE MRC"),IF(F128="HE LRC",COUNTIF($F$2:$F128,"HE")+COUNTIF($F$2:$F128,"HE LRC")+COUNTIF($F$2:$F128,"HE MRC"),COUNTIF($F$2:$F128,F128))))))))</f>
        <v>36</v>
      </c>
      <c r="K128" s="42" t="s">
        <v>520</v>
      </c>
      <c r="L128" s="42" t="s">
        <v>521</v>
      </c>
      <c r="N128" s="43" t="s">
        <v>320</v>
      </c>
      <c r="O128" s="70" t="s">
        <v>473</v>
      </c>
      <c r="P128" s="40"/>
      <c r="Q128" s="70">
        <v>45744</v>
      </c>
      <c r="R128" s="44"/>
      <c r="S128" s="70">
        <v>45801</v>
      </c>
      <c r="T128" s="57">
        <v>45750.243055555555</v>
      </c>
      <c r="U128" s="57">
        <v>45752.520833333336</v>
      </c>
      <c r="V128" s="57">
        <v>45752.520833333336</v>
      </c>
      <c r="W128" s="57">
        <v>45752.680555555555</v>
      </c>
      <c r="X128" s="57">
        <v>45753.350694444445</v>
      </c>
      <c r="Y128" s="57">
        <v>45753.378472222219</v>
      </c>
      <c r="Z128" s="57">
        <v>45753.413194444445</v>
      </c>
      <c r="AA128" s="51">
        <f t="shared" si="31"/>
        <v>54.666666666744277</v>
      </c>
      <c r="AB128" s="51">
        <f t="shared" si="36"/>
        <v>16.749999999941792</v>
      </c>
      <c r="AC128" s="51">
        <f t="shared" si="37"/>
        <v>0.6666666665696539</v>
      </c>
      <c r="AD128" s="51">
        <v>0</v>
      </c>
      <c r="AE128" s="51">
        <v>1.92</v>
      </c>
      <c r="AF128" s="51">
        <v>3.08</v>
      </c>
      <c r="AG128" s="51">
        <v>0</v>
      </c>
      <c r="AH128" s="51">
        <v>0</v>
      </c>
      <c r="AI128" s="51">
        <f t="shared" si="26"/>
        <v>5</v>
      </c>
      <c r="AJ128" s="78">
        <f t="shared" si="27"/>
        <v>5</v>
      </c>
      <c r="AK128" s="78"/>
      <c r="AL128" s="78"/>
      <c r="AM128" s="78"/>
      <c r="AN128" s="78"/>
      <c r="AO128" s="45">
        <v>8698.5570000000007</v>
      </c>
      <c r="AP128" s="45">
        <v>8696.3259999999991</v>
      </c>
      <c r="AQ128" s="57">
        <f t="shared" si="35"/>
        <v>45752.520833333336</v>
      </c>
      <c r="AR128" s="57">
        <v>45752.53125</v>
      </c>
      <c r="AS128" s="57">
        <f t="shared" si="40"/>
        <v>45753.350694444445</v>
      </c>
      <c r="AT128" s="57">
        <v>45753.399305555555</v>
      </c>
      <c r="AU128" s="57">
        <f t="shared" si="29"/>
        <v>45753.399305555555</v>
      </c>
      <c r="AV128" s="57">
        <v>45753.409722222219</v>
      </c>
      <c r="AW128" s="46">
        <v>4559</v>
      </c>
      <c r="AX128" s="46">
        <v>6600</v>
      </c>
      <c r="AY128" s="30">
        <v>30.92</v>
      </c>
      <c r="AZ128" s="30">
        <v>13.88</v>
      </c>
      <c r="BA128" s="30">
        <v>4.41</v>
      </c>
      <c r="BB128" s="30">
        <v>5.5</v>
      </c>
      <c r="BC128" s="30">
        <v>6.3864375290292612</v>
      </c>
      <c r="BD128" s="30">
        <v>43.38</v>
      </c>
      <c r="BE128" s="30">
        <v>37.24</v>
      </c>
      <c r="BF128" s="30">
        <v>0.22</v>
      </c>
      <c r="BG128" s="30">
        <v>0.33</v>
      </c>
      <c r="BH128" s="30">
        <v>0.31351602415234553</v>
      </c>
      <c r="BI128" s="30">
        <v>58.72</v>
      </c>
      <c r="BJ128" s="30">
        <v>4.38</v>
      </c>
      <c r="BK128" s="30">
        <v>0.96</v>
      </c>
      <c r="BL128" s="30">
        <v>1.19</v>
      </c>
      <c r="BM128" s="30">
        <v>16.29</v>
      </c>
      <c r="BN128" s="34">
        <v>59</v>
      </c>
      <c r="BO128" s="30" t="s">
        <v>97</v>
      </c>
      <c r="BP128" s="30" t="s">
        <v>100</v>
      </c>
      <c r="BQ128" s="34">
        <v>1290</v>
      </c>
      <c r="BR128" s="30">
        <v>37.97</v>
      </c>
      <c r="BS128" s="30">
        <v>26.39</v>
      </c>
      <c r="BT128" s="30">
        <v>18.62</v>
      </c>
      <c r="BU128" s="30">
        <v>7.2</v>
      </c>
      <c r="BV128" s="30">
        <v>1.71</v>
      </c>
      <c r="BW128" s="30">
        <v>0.51</v>
      </c>
      <c r="BX128" s="30">
        <v>0.36</v>
      </c>
      <c r="BY128" s="30">
        <v>1.1299999999999999</v>
      </c>
      <c r="BZ128" s="30">
        <v>3.59</v>
      </c>
      <c r="CA128" s="30">
        <v>0.4</v>
      </c>
      <c r="CB128" s="30">
        <v>0.12</v>
      </c>
      <c r="CC128" s="99">
        <v>4.7E-2</v>
      </c>
      <c r="CD128" s="30">
        <v>99</v>
      </c>
      <c r="CE128" s="30">
        <v>98</v>
      </c>
      <c r="CF128" s="30">
        <v>78</v>
      </c>
      <c r="CG128" s="30">
        <v>20</v>
      </c>
      <c r="CH128" s="30"/>
      <c r="CI128" s="46">
        <v>4620</v>
      </c>
      <c r="CJ128" s="30"/>
      <c r="CK128" s="30">
        <v>30.49</v>
      </c>
      <c r="CL128" s="30"/>
      <c r="CM128" s="30">
        <v>3.94</v>
      </c>
      <c r="CN128" s="30"/>
      <c r="CO128" s="30"/>
      <c r="CP128" s="30"/>
      <c r="CQ128" s="30">
        <v>0.19</v>
      </c>
      <c r="CR128" s="46">
        <v>4430</v>
      </c>
      <c r="CS128" s="30">
        <v>32.94</v>
      </c>
      <c r="CT128" s="30">
        <v>4.05</v>
      </c>
      <c r="CU128" s="30">
        <v>0.2</v>
      </c>
      <c r="CV128" s="30">
        <v>0.34</v>
      </c>
      <c r="CW128" s="58">
        <f t="shared" si="39"/>
        <v>740.11285106749608</v>
      </c>
      <c r="CX128" s="59">
        <f>AP128/(AB128-AI128)</f>
        <v>740.11285106749608</v>
      </c>
      <c r="CY128" s="79">
        <v>500</v>
      </c>
      <c r="CZ128" s="57">
        <f>IF(AND(DATE(YEAR(T128),MONTH(T128),DAY(T128))&gt;=(S128-3),DATE(YEAR(T128),MONTH(T128),DAY(T128))&lt;=(S128+3)),T128,V128)</f>
        <v>45752.520833333336</v>
      </c>
      <c r="DA128" s="59">
        <f>CZ128-U128</f>
        <v>0</v>
      </c>
      <c r="DB128" s="51">
        <f>(((AR128-AQ128)*24)+DD128+AB128+((AV128-AU128)*24))/24</f>
        <v>0.86805555554747116</v>
      </c>
      <c r="DC128" s="51">
        <f>(AT128-AS128)*24</f>
        <v>1.1666666666278616</v>
      </c>
      <c r="DD128" s="51">
        <f>(W128-AR128)*24</f>
        <v>3.5833333333139308</v>
      </c>
      <c r="DE128" s="51">
        <f>AA128</f>
        <v>54.666666666744277</v>
      </c>
      <c r="DF128" s="51">
        <f t="shared" si="34"/>
        <v>3.5833333333139308</v>
      </c>
      <c r="DG128" s="51">
        <f>AB128</f>
        <v>16.749999999941792</v>
      </c>
      <c r="DH128" s="51">
        <f t="shared" si="30"/>
        <v>1.1666666666278616</v>
      </c>
    </row>
    <row r="129" spans="1:112" s="42" customFormat="1" x14ac:dyDescent="0.2">
      <c r="A129" s="40">
        <v>4577</v>
      </c>
      <c r="B129" s="29">
        <f t="shared" si="38"/>
        <v>45748</v>
      </c>
      <c r="C129" s="41" t="str">
        <f t="shared" si="33"/>
        <v>PRT 2025 4 #4577</v>
      </c>
      <c r="D129" s="41" t="str">
        <f t="shared" si="28"/>
        <v>PRATU SPE #9</v>
      </c>
      <c r="E129" s="39">
        <v>4577</v>
      </c>
      <c r="F129" s="38" t="s">
        <v>326</v>
      </c>
      <c r="G129" s="38" t="str">
        <f>INDEX([1]List!$D$2:$D$55,MATCH(F129,[1]List!$B$2:$B$55,0))</f>
        <v>CIF</v>
      </c>
      <c r="H129" s="38" t="s">
        <v>469</v>
      </c>
      <c r="I129" s="38" t="s">
        <v>470</v>
      </c>
      <c r="J129" s="39">
        <f>IF(F129="","",IF(F129="TIE LRC",COUNTIF($F$2:$F129,"TIE")+COUNTIF($F$2:$F129,"TME")+COUNTIF($F$2:$F129,"TIE LRC")+COUNTIF($F$2:$F129,"TIE MRC"),IF(F129="TIE MRC",COUNTIF($F$2:$F129,"TIE")+COUNTIF($F$2:$F129,"TME")+COUNTIF($F$2:$F129,"TIE LRC")+COUNTIF($F$2:$F129,"TIE MRC"),IF(F129="PLNBB LRC",COUNTIF($F$2:$F129,"PLNBB")+COUNTIF($F$2:$F129,"PLNBB LRC")+COUNTIF($F$2:$F129,"PLNBB MRC"),IF(F129="PLNBB MRC",COUNTIF($F$2:$F129,"PLNBB")+COUNTIF($F$2:$F129,"PLNBB LRC")+COUNTIF($F$2:$F129,"PLNBB MRC"),IF(F129="HE MRC",COUNTIF($F$2:$F129,"HE")+COUNTIF($F$2:$F129,"HE LRC")+COUNTIF($F$2:$F129,"HE MRC"),IF(F129="HE LRC",COUNTIF($F$2:$F129,"HE")+COUNTIF($F$2:$F129,"HE LRC")+COUNTIF($F$2:$F129,"HE MRC"),COUNTIF($F$2:$F129,F129))))))))</f>
        <v>9</v>
      </c>
      <c r="K129" s="42" t="s">
        <v>406</v>
      </c>
      <c r="L129" s="42" t="s">
        <v>468</v>
      </c>
      <c r="N129" s="43" t="s">
        <v>318</v>
      </c>
      <c r="O129" s="70" t="s">
        <v>473</v>
      </c>
      <c r="P129" s="40"/>
      <c r="Q129" s="70">
        <v>45742</v>
      </c>
      <c r="R129" s="44"/>
      <c r="S129" s="70">
        <v>45747</v>
      </c>
      <c r="T129" s="57">
        <v>45750.25</v>
      </c>
      <c r="U129" s="57">
        <v>45750.25</v>
      </c>
      <c r="V129" s="57">
        <v>45753.090277777781</v>
      </c>
      <c r="W129" s="57">
        <v>45753.368055555555</v>
      </c>
      <c r="X129" s="57">
        <v>45754.013888888891</v>
      </c>
      <c r="Y129" s="57">
        <v>45754.0625</v>
      </c>
      <c r="Z129" s="57">
        <v>45754.097222222219</v>
      </c>
      <c r="AA129" s="51">
        <f t="shared" si="31"/>
        <v>68.166666666744277</v>
      </c>
      <c r="AB129" s="51">
        <f t="shared" si="36"/>
        <v>16.666666666686069</v>
      </c>
      <c r="AC129" s="51">
        <f t="shared" si="37"/>
        <v>1.1666666666278616</v>
      </c>
      <c r="AD129" s="51">
        <v>0.42</v>
      </c>
      <c r="AE129" s="51">
        <v>2.33</v>
      </c>
      <c r="AF129" s="51">
        <v>0</v>
      </c>
      <c r="AG129" s="51">
        <v>0.5</v>
      </c>
      <c r="AH129" s="51">
        <v>0</v>
      </c>
      <c r="AI129" s="51">
        <f t="shared" si="26"/>
        <v>2.83</v>
      </c>
      <c r="AJ129" s="78">
        <f t="shared" si="27"/>
        <v>3.25</v>
      </c>
      <c r="AK129" s="78"/>
      <c r="AL129" s="78"/>
      <c r="AM129" s="78"/>
      <c r="AN129" s="78"/>
      <c r="AO129" s="45">
        <v>8519.2870000000003</v>
      </c>
      <c r="AP129" s="45">
        <v>8517.0349999999999</v>
      </c>
      <c r="AQ129" s="57">
        <f t="shared" si="35"/>
        <v>45753.090277777781</v>
      </c>
      <c r="AR129" s="57">
        <v>45753.100694444445</v>
      </c>
      <c r="AS129" s="57">
        <f t="shared" si="40"/>
        <v>45754.013888888891</v>
      </c>
      <c r="AT129" s="57">
        <v>45754.083333333336</v>
      </c>
      <c r="AU129" s="57">
        <f t="shared" si="29"/>
        <v>45754.083333333336</v>
      </c>
      <c r="AV129" s="57">
        <v>45754.09375</v>
      </c>
      <c r="AW129" s="46">
        <v>4185</v>
      </c>
      <c r="AX129" s="46">
        <v>6429</v>
      </c>
      <c r="AY129" s="30">
        <v>34.9</v>
      </c>
      <c r="AZ129" s="30">
        <v>19.21</v>
      </c>
      <c r="BA129" s="30">
        <v>4.8099999999999996</v>
      </c>
      <c r="BB129" s="30">
        <v>5.97</v>
      </c>
      <c r="BC129" s="30">
        <v>7.3895284069810625</v>
      </c>
      <c r="BD129" s="30">
        <v>40.67</v>
      </c>
      <c r="BE129" s="30">
        <v>34.15</v>
      </c>
      <c r="BF129" s="30">
        <v>0.25</v>
      </c>
      <c r="BG129" s="30">
        <v>0.41</v>
      </c>
      <c r="BH129" s="30">
        <v>0.38371085530387428</v>
      </c>
      <c r="BI129" s="30">
        <v>54.2</v>
      </c>
      <c r="BJ129" s="30">
        <v>3.8</v>
      </c>
      <c r="BK129" s="30">
        <v>0.89</v>
      </c>
      <c r="BL129" s="30">
        <v>1.19</v>
      </c>
      <c r="BM129" s="30">
        <v>15.62</v>
      </c>
      <c r="BN129" s="34">
        <v>61</v>
      </c>
      <c r="BO129" s="30" t="s">
        <v>97</v>
      </c>
      <c r="BP129" s="30" t="s">
        <v>100</v>
      </c>
      <c r="BQ129" s="34">
        <v>1190</v>
      </c>
      <c r="BR129" s="30">
        <v>35.799999999999997</v>
      </c>
      <c r="BS129" s="30">
        <v>22.76</v>
      </c>
      <c r="BT129" s="30">
        <v>23.9</v>
      </c>
      <c r="BU129" s="30">
        <v>8.74</v>
      </c>
      <c r="BV129" s="30">
        <v>3.27</v>
      </c>
      <c r="BW129" s="30">
        <v>0.38</v>
      </c>
      <c r="BX129" s="30">
        <v>0.41</v>
      </c>
      <c r="BY129" s="30">
        <v>0.92</v>
      </c>
      <c r="BZ129" s="30">
        <v>2.94</v>
      </c>
      <c r="CA129" s="30">
        <v>0.72</v>
      </c>
      <c r="CB129" s="30">
        <v>0.15</v>
      </c>
      <c r="CC129" s="99">
        <v>3.7999999999999999E-2</v>
      </c>
      <c r="CD129" s="30">
        <v>99</v>
      </c>
      <c r="CE129" s="30">
        <v>98</v>
      </c>
      <c r="CF129" s="30">
        <v>78</v>
      </c>
      <c r="CG129" s="30">
        <v>20</v>
      </c>
      <c r="CH129" s="30"/>
      <c r="CI129" s="46">
        <v>4262</v>
      </c>
      <c r="CJ129" s="30"/>
      <c r="CK129" s="30">
        <v>34.28</v>
      </c>
      <c r="CL129" s="30"/>
      <c r="CM129" s="30">
        <v>4.07</v>
      </c>
      <c r="CN129" s="30"/>
      <c r="CO129" s="30"/>
      <c r="CP129" s="30"/>
      <c r="CQ129" s="30">
        <v>0.21</v>
      </c>
      <c r="CR129" s="46">
        <v>4078</v>
      </c>
      <c r="CS129" s="30">
        <v>35.89</v>
      </c>
      <c r="CT129" s="30">
        <v>4.8</v>
      </c>
      <c r="CU129" s="30">
        <v>0.25</v>
      </c>
      <c r="CV129" s="30">
        <v>0.37</v>
      </c>
      <c r="CW129" s="58">
        <f t="shared" si="39"/>
        <v>615.54095398612799</v>
      </c>
      <c r="CX129" s="59">
        <f>AP129/(AB129-AI129)</f>
        <v>615.54095398612799</v>
      </c>
      <c r="CY129" s="79">
        <v>500</v>
      </c>
      <c r="CZ129" s="57">
        <f>IF(AND(DATE(YEAR(T129),MONTH(T129),DAY(T129))&gt;=(S129-3),DATE(YEAR(T129),MONTH(T129),DAY(T129))&lt;=(S129+3)),T129,V129)</f>
        <v>45750.25</v>
      </c>
      <c r="DA129" s="59">
        <f>CZ129-U129</f>
        <v>0</v>
      </c>
      <c r="DB129" s="51">
        <f>(((AR129-AQ129)*24)+DD129+AB129+((AV129-AU129)*24))/24</f>
        <v>0.98263888888322981</v>
      </c>
      <c r="DC129" s="51">
        <f>(AT129-AS129)*24</f>
        <v>1.6666666666860692</v>
      </c>
      <c r="DD129" s="51">
        <f>(W129-AR129)*24</f>
        <v>6.4166666666278616</v>
      </c>
      <c r="DE129" s="51">
        <f>AA129</f>
        <v>68.166666666744277</v>
      </c>
      <c r="DF129" s="51">
        <f t="shared" si="34"/>
        <v>6.4166666666278616</v>
      </c>
      <c r="DG129" s="51">
        <f>AB129</f>
        <v>16.666666666686069</v>
      </c>
      <c r="DH129" s="51">
        <f t="shared" si="30"/>
        <v>1.6666666666860692</v>
      </c>
    </row>
    <row r="130" spans="1:112" s="42" customFormat="1" x14ac:dyDescent="0.2">
      <c r="A130" s="40">
        <v>4578</v>
      </c>
      <c r="B130" s="29">
        <f t="shared" si="38"/>
        <v>45748</v>
      </c>
      <c r="C130" s="41" t="str">
        <f t="shared" si="33"/>
        <v>PRT 2025 4 #4578</v>
      </c>
      <c r="D130" s="41" t="str">
        <f t="shared" si="28"/>
        <v>PRATU BGG #37</v>
      </c>
      <c r="E130" s="39">
        <v>4578</v>
      </c>
      <c r="F130" s="38" t="s">
        <v>240</v>
      </c>
      <c r="G130" s="38" t="str">
        <f>INDEX([1]List!$D$2:$D$55,MATCH(F130,[1]List!$B$2:$B$55,0))</f>
        <v>CIF</v>
      </c>
      <c r="H130" s="38" t="s">
        <v>440</v>
      </c>
      <c r="I130" s="38" t="s">
        <v>163</v>
      </c>
      <c r="J130" s="39">
        <f>IF(F130="","",IF(F130="TIE LRC",COUNTIF($F$2:$F130,"TIE")+COUNTIF($F$2:$F130,"TME")+COUNTIF($F$2:$F130,"TIE LRC")+COUNTIF($F$2:$F130,"TIE MRC"),IF(F130="TIE MRC",COUNTIF($F$2:$F130,"TIE")+COUNTIF($F$2:$F130,"TME")+COUNTIF($F$2:$F130,"TIE LRC")+COUNTIF($F$2:$F130,"TIE MRC"),IF(F130="PLNBB LRC",COUNTIF($F$2:$F130,"PLNBB")+COUNTIF($F$2:$F130,"PLNBB LRC")+COUNTIF($F$2:$F130,"PLNBB MRC"),IF(F130="PLNBB MRC",COUNTIF($F$2:$F130,"PLNBB")+COUNTIF($F$2:$F130,"PLNBB LRC")+COUNTIF($F$2:$F130,"PLNBB MRC"),IF(F130="HE MRC",COUNTIF($F$2:$F130,"HE")+COUNTIF($F$2:$F130,"HE LRC")+COUNTIF($F$2:$F130,"HE MRC"),IF(F130="HE LRC",COUNTIF($F$2:$F130,"HE")+COUNTIF($F$2:$F130,"HE LRC")+COUNTIF($F$2:$F130,"HE MRC"),COUNTIF($F$2:$F130,F130))))))))</f>
        <v>37</v>
      </c>
      <c r="K130" s="42" t="s">
        <v>502</v>
      </c>
      <c r="L130" s="42" t="s">
        <v>503</v>
      </c>
      <c r="N130" s="43" t="s">
        <v>320</v>
      </c>
      <c r="O130" s="70" t="s">
        <v>473</v>
      </c>
      <c r="P130" s="40"/>
      <c r="Q130" s="70">
        <v>45745</v>
      </c>
      <c r="R130" s="44"/>
      <c r="S130" s="70">
        <v>45802</v>
      </c>
      <c r="T130" s="57">
        <v>45750.965277777781</v>
      </c>
      <c r="U130" s="57">
        <v>45753.434027777781</v>
      </c>
      <c r="V130" s="57">
        <v>45753.434027777781</v>
      </c>
      <c r="W130" s="57">
        <v>45754.086805555555</v>
      </c>
      <c r="X130" s="57">
        <v>45754.798611111109</v>
      </c>
      <c r="Y130" s="57">
        <v>45754.878472222219</v>
      </c>
      <c r="Z130" s="57">
        <v>45754.913194444445</v>
      </c>
      <c r="AA130" s="51">
        <f t="shared" si="31"/>
        <v>59.25</v>
      </c>
      <c r="AB130" s="51">
        <f t="shared" si="36"/>
        <v>18.999999999941792</v>
      </c>
      <c r="AC130" s="51">
        <f t="shared" si="37"/>
        <v>1.9166666666278616</v>
      </c>
      <c r="AD130" s="51">
        <v>0.25</v>
      </c>
      <c r="AE130" s="51">
        <v>3.83</v>
      </c>
      <c r="AF130" s="51">
        <v>0</v>
      </c>
      <c r="AG130" s="51">
        <v>0.5</v>
      </c>
      <c r="AH130" s="51">
        <v>0</v>
      </c>
      <c r="AI130" s="51">
        <f t="shared" si="26"/>
        <v>4.33</v>
      </c>
      <c r="AJ130" s="78">
        <f t="shared" si="27"/>
        <v>4.58</v>
      </c>
      <c r="AK130" s="78"/>
      <c r="AL130" s="78"/>
      <c r="AM130" s="78"/>
      <c r="AN130" s="78"/>
      <c r="AO130" s="45">
        <v>8698.0589999999993</v>
      </c>
      <c r="AP130" s="45">
        <v>8694.9429999999993</v>
      </c>
      <c r="AQ130" s="57">
        <f t="shared" si="35"/>
        <v>45753.434027777781</v>
      </c>
      <c r="AR130" s="57">
        <v>45753.444444444445</v>
      </c>
      <c r="AS130" s="57">
        <f t="shared" si="40"/>
        <v>45754.798611111109</v>
      </c>
      <c r="AT130" s="57">
        <v>45754.899305555555</v>
      </c>
      <c r="AU130" s="57">
        <f t="shared" si="29"/>
        <v>45754.899305555555</v>
      </c>
      <c r="AV130" s="57">
        <v>45754.909722222219</v>
      </c>
      <c r="AW130" s="46">
        <v>4564</v>
      </c>
      <c r="AX130" s="46">
        <v>6610</v>
      </c>
      <c r="AY130" s="30">
        <v>30.95</v>
      </c>
      <c r="AZ130" s="30">
        <v>16.510000000000002</v>
      </c>
      <c r="BA130" s="30">
        <v>4.45</v>
      </c>
      <c r="BB130" s="30">
        <v>5.38</v>
      </c>
      <c r="BC130" s="30">
        <v>6.4438854952688951</v>
      </c>
      <c r="BD130" s="30">
        <v>42.75</v>
      </c>
      <c r="BE130" s="30">
        <v>35.36</v>
      </c>
      <c r="BF130" s="30">
        <v>0.21</v>
      </c>
      <c r="BG130" s="30">
        <v>0.32</v>
      </c>
      <c r="BH130" s="30">
        <v>0.29943705833033896</v>
      </c>
      <c r="BI130" s="30">
        <v>57.03</v>
      </c>
      <c r="BJ130" s="30">
        <v>4.18</v>
      </c>
      <c r="BK130" s="30">
        <v>0.92</v>
      </c>
      <c r="BL130" s="30">
        <v>1.18</v>
      </c>
      <c r="BM130" s="30">
        <v>15.73</v>
      </c>
      <c r="BN130" s="34">
        <v>59</v>
      </c>
      <c r="BO130" s="30" t="s">
        <v>97</v>
      </c>
      <c r="BP130" s="30" t="s">
        <v>100</v>
      </c>
      <c r="BQ130" s="34">
        <v>1220</v>
      </c>
      <c r="BR130" s="30">
        <v>30.38</v>
      </c>
      <c r="BS130" s="30">
        <v>24.26</v>
      </c>
      <c r="BT130" s="30">
        <v>22.37</v>
      </c>
      <c r="BU130" s="30">
        <v>14.4</v>
      </c>
      <c r="BV130" s="30">
        <v>2.02</v>
      </c>
      <c r="BW130" s="30">
        <v>0.39</v>
      </c>
      <c r="BX130" s="30">
        <v>0.32</v>
      </c>
      <c r="BY130" s="30">
        <v>1.21</v>
      </c>
      <c r="BZ130" s="30">
        <v>4.09</v>
      </c>
      <c r="CA130" s="30">
        <v>0.43</v>
      </c>
      <c r="CB130" s="30">
        <v>0.12</v>
      </c>
      <c r="CC130" s="99">
        <v>4.3999999999999997E-2</v>
      </c>
      <c r="CD130" s="30">
        <v>99</v>
      </c>
      <c r="CE130" s="30">
        <v>98</v>
      </c>
      <c r="CF130" s="30">
        <v>78</v>
      </c>
      <c r="CG130" s="30">
        <v>20</v>
      </c>
      <c r="CH130" s="30"/>
      <c r="CI130" s="46">
        <v>4623</v>
      </c>
      <c r="CJ130" s="30"/>
      <c r="CK130" s="30">
        <v>30.58</v>
      </c>
      <c r="CL130" s="30"/>
      <c r="CM130" s="30">
        <v>3.99</v>
      </c>
      <c r="CN130" s="30"/>
      <c r="CO130" s="30"/>
      <c r="CP130" s="30"/>
      <c r="CQ130" s="30">
        <v>0.19</v>
      </c>
      <c r="CR130" s="46">
        <v>4476</v>
      </c>
      <c r="CS130" s="30">
        <v>32.65</v>
      </c>
      <c r="CT130" s="30">
        <v>4.37</v>
      </c>
      <c r="CU130" s="30">
        <v>0.23</v>
      </c>
      <c r="CV130" s="30">
        <v>0.24</v>
      </c>
      <c r="CW130" s="58">
        <f t="shared" si="39"/>
        <v>592.70231765743006</v>
      </c>
      <c r="CX130" s="59">
        <f>AP130/(AB130-AI130)</f>
        <v>592.70231765743006</v>
      </c>
      <c r="CY130" s="79">
        <v>500</v>
      </c>
      <c r="CZ130" s="57">
        <f>IF(AND(DATE(YEAR(T130),MONTH(T130),DAY(T130))&gt;=(S130-3),DATE(YEAR(T130),MONTH(T130),DAY(T130))&lt;=(S130+3)),T130,V130)</f>
        <v>45753.434027777781</v>
      </c>
      <c r="DA130" s="59">
        <f>CZ130-U130</f>
        <v>0</v>
      </c>
      <c r="DB130" s="51">
        <f>(((AR130-AQ130)*24)+DD130+AB130+((AV130-AU130)*24))/24</f>
        <v>1.4548611111022183</v>
      </c>
      <c r="DC130" s="51">
        <f>(AT130-AS130)*24</f>
        <v>2.4166666666860692</v>
      </c>
      <c r="DD130" s="51">
        <f>(W130-AR130)*24</f>
        <v>15.416666666627862</v>
      </c>
      <c r="DE130" s="51">
        <f>AA130</f>
        <v>59.25</v>
      </c>
      <c r="DF130" s="51">
        <f t="shared" si="34"/>
        <v>15.416666666627862</v>
      </c>
      <c r="DG130" s="51">
        <f>AB130</f>
        <v>18.999999999941792</v>
      </c>
      <c r="DH130" s="51">
        <f t="shared" si="30"/>
        <v>2.4166666666860692</v>
      </c>
    </row>
    <row r="131" spans="1:112" s="85" customFormat="1" x14ac:dyDescent="0.2">
      <c r="A131" s="80">
        <v>4579</v>
      </c>
      <c r="B131" s="81">
        <f t="shared" si="38"/>
        <v>45748</v>
      </c>
      <c r="C131" s="82" t="str">
        <f t="shared" si="33"/>
        <v>PRT 2025 4 #4579</v>
      </c>
      <c r="D131" s="82" t="str">
        <f t="shared" si="28"/>
        <v>PRATU GEL LRC #17</v>
      </c>
      <c r="E131" s="83">
        <v>4579</v>
      </c>
      <c r="F131" s="84" t="s">
        <v>300</v>
      </c>
      <c r="G131" s="84" t="str">
        <f>INDEX([1]List!$D$2:$D$55,MATCH(F131,[1]List!$B$2:$B$55,0))</f>
        <v>CIF</v>
      </c>
      <c r="H131" s="84" t="s">
        <v>392</v>
      </c>
      <c r="I131" s="84" t="s">
        <v>262</v>
      </c>
      <c r="J131" s="83">
        <f>IF(F131="","",IF(F131="TIE LRC",COUNTIF($F$2:$F131,"TIE")+COUNTIF($F$2:$F131,"TME")+COUNTIF($F$2:$F131,"TIE LRC")+COUNTIF($F$2:$F131,"TIE MRC"),IF(F131="TIE MRC",COUNTIF($F$2:$F131,"TIE")+COUNTIF($F$2:$F131,"TME")+COUNTIF($F$2:$F131,"TIE LRC")+COUNTIF($F$2:$F131,"TIE MRC"),IF(F131="PLNBB LRC",COUNTIF($F$2:$F131,"PLNBB")+COUNTIF($F$2:$F131,"PLNBB LRC")+COUNTIF($F$2:$F131,"PLNBB MRC"),IF(F131="PLNBB MRC",COUNTIF($F$2:$F131,"PLNBB")+COUNTIF($F$2:$F131,"PLNBB LRC")+COUNTIF($F$2:$F131,"PLNBB MRC"),IF(F131="HE MRC",COUNTIF($F$2:$F131,"HE")+COUNTIF($F$2:$F131,"HE LRC")+COUNTIF($F$2:$F131,"HE MRC"),IF(F131="HE LRC",COUNTIF($F$2:$F131,"HE")+COUNTIF($F$2:$F131,"HE LRC")+COUNTIF($F$2:$F131,"HE MRC"),COUNTIF($F$2:$F131,F131))))))))</f>
        <v>17</v>
      </c>
      <c r="K131" s="85" t="s">
        <v>426</v>
      </c>
      <c r="L131" s="85" t="s">
        <v>427</v>
      </c>
      <c r="N131" s="86" t="s">
        <v>308</v>
      </c>
      <c r="O131" s="76" t="s">
        <v>104</v>
      </c>
      <c r="P131" s="80"/>
      <c r="Q131" s="76">
        <v>45743</v>
      </c>
      <c r="R131" s="87"/>
      <c r="S131" s="76">
        <v>45765</v>
      </c>
      <c r="T131" s="88">
        <v>45749.416666666664</v>
      </c>
      <c r="U131" s="88">
        <v>45749.576388888891</v>
      </c>
      <c r="V131" s="88">
        <v>45749.576388888891</v>
      </c>
      <c r="W131" s="88">
        <v>45749.684027777781</v>
      </c>
      <c r="X131" s="88">
        <v>45754.725694444445</v>
      </c>
      <c r="Y131" s="88">
        <v>45754.90625</v>
      </c>
      <c r="Z131" s="88">
        <v>45755.034722222219</v>
      </c>
      <c r="AA131" s="89">
        <f t="shared" si="31"/>
        <v>3.8333333334303461</v>
      </c>
      <c r="AB131" s="89">
        <f t="shared" si="36"/>
        <v>125.33333333325572</v>
      </c>
      <c r="AC131" s="89">
        <f t="shared" si="37"/>
        <v>4.3333333333139308</v>
      </c>
      <c r="AD131" s="89">
        <v>21.75</v>
      </c>
      <c r="AE131" s="89">
        <v>0</v>
      </c>
      <c r="AF131" s="89">
        <v>15.58</v>
      </c>
      <c r="AG131" s="89">
        <v>1.5</v>
      </c>
      <c r="AH131" s="89">
        <v>1.25</v>
      </c>
      <c r="AI131" s="89">
        <f t="shared" si="26"/>
        <v>18.329999999999998</v>
      </c>
      <c r="AJ131" s="90">
        <f t="shared" si="27"/>
        <v>40.08</v>
      </c>
      <c r="AK131" s="90"/>
      <c r="AL131" s="90"/>
      <c r="AM131" s="90"/>
      <c r="AN131" s="90"/>
      <c r="AO131" s="91">
        <v>10038.761</v>
      </c>
      <c r="AP131" s="91">
        <v>10036.681</v>
      </c>
      <c r="AQ131" s="88">
        <f t="shared" si="35"/>
        <v>45749.576388888891</v>
      </c>
      <c r="AR131" s="88">
        <v>45749.590277777781</v>
      </c>
      <c r="AS131" s="88">
        <f t="shared" si="40"/>
        <v>45754.725694444445</v>
      </c>
      <c r="AT131" s="88">
        <v>45754.909722222219</v>
      </c>
      <c r="AU131" s="88">
        <v>45754.020833333336</v>
      </c>
      <c r="AV131" s="88">
        <v>45754.027777777781</v>
      </c>
      <c r="AW131" s="92">
        <v>4067</v>
      </c>
      <c r="AX131" s="92">
        <v>6249</v>
      </c>
      <c r="AY131" s="93">
        <v>34.92</v>
      </c>
      <c r="AZ131" s="93">
        <v>15.65</v>
      </c>
      <c r="BA131" s="93">
        <v>4.9400000000000004</v>
      </c>
      <c r="BB131" s="93">
        <v>6.4</v>
      </c>
      <c r="BC131" s="93">
        <v>7.587433313574393</v>
      </c>
      <c r="BD131" s="93">
        <v>41.96</v>
      </c>
      <c r="BE131" s="93">
        <v>35.99</v>
      </c>
      <c r="BF131" s="93">
        <v>0.18</v>
      </c>
      <c r="BG131" s="93">
        <v>0.3</v>
      </c>
      <c r="BH131" s="93">
        <v>0.27267338470657976</v>
      </c>
      <c r="BI131" s="93">
        <v>55.87</v>
      </c>
      <c r="BJ131" s="93">
        <v>3.98</v>
      </c>
      <c r="BK131" s="93">
        <v>0.93</v>
      </c>
      <c r="BL131" s="93">
        <v>1.19</v>
      </c>
      <c r="BM131" s="93">
        <v>16.940000000000001</v>
      </c>
      <c r="BN131" s="94">
        <v>61</v>
      </c>
      <c r="BO131" s="93" t="s">
        <v>97</v>
      </c>
      <c r="BP131" s="93" t="s">
        <v>100</v>
      </c>
      <c r="BQ131" s="94">
        <v>1150</v>
      </c>
      <c r="BR131" s="93">
        <v>17.36</v>
      </c>
      <c r="BS131" s="93">
        <v>12.04</v>
      </c>
      <c r="BT131" s="93">
        <v>52.19</v>
      </c>
      <c r="BU131" s="93">
        <v>8.08</v>
      </c>
      <c r="BV131" s="93">
        <v>2.44</v>
      </c>
      <c r="BW131" s="93">
        <v>0.23</v>
      </c>
      <c r="BX131" s="93">
        <v>0.33</v>
      </c>
      <c r="BY131" s="93">
        <v>0.96</v>
      </c>
      <c r="BZ131" s="93">
        <v>5.04</v>
      </c>
      <c r="CA131" s="93">
        <v>1.31</v>
      </c>
      <c r="CB131" s="93">
        <v>0.08</v>
      </c>
      <c r="CC131" s="101">
        <v>0.05</v>
      </c>
      <c r="CD131" s="93">
        <v>99</v>
      </c>
      <c r="CE131" s="93">
        <v>98</v>
      </c>
      <c r="CF131" s="93">
        <v>78</v>
      </c>
      <c r="CG131" s="93">
        <v>19</v>
      </c>
      <c r="CH131" s="93"/>
      <c r="CI131" s="92">
        <v>4133</v>
      </c>
      <c r="CJ131" s="93"/>
      <c r="CK131" s="93">
        <v>33.869999999999997</v>
      </c>
      <c r="CL131" s="93"/>
      <c r="CM131" s="93">
        <v>4.13</v>
      </c>
      <c r="CN131" s="93"/>
      <c r="CO131" s="93"/>
      <c r="CP131" s="93"/>
      <c r="CQ131" s="93">
        <v>0.1</v>
      </c>
      <c r="CR131" s="92">
        <v>3955</v>
      </c>
      <c r="CS131" s="93">
        <v>35.950000000000003</v>
      </c>
      <c r="CT131" s="93">
        <v>4.3499999999999996</v>
      </c>
      <c r="CU131" s="93">
        <v>0.23</v>
      </c>
      <c r="CV131" s="93">
        <v>0.43</v>
      </c>
      <c r="CW131" s="95">
        <f t="shared" si="39"/>
        <v>93.79783495848055</v>
      </c>
      <c r="CX131" s="96">
        <f>AP131/(AB131-AI131)</f>
        <v>93.79783495848055</v>
      </c>
      <c r="CY131" s="97">
        <v>100</v>
      </c>
      <c r="CZ131" s="88">
        <f>IF(AND(DATE(YEAR(T131),MONTH(T131),DAY(T131))&gt;=(S131-3),DATE(YEAR(T131),MONTH(T131),DAY(T131))&lt;=(S131+3)),T131,V131)</f>
        <v>45749.576388888891</v>
      </c>
      <c r="DA131" s="96">
        <f>CZ131-U131</f>
        <v>0</v>
      </c>
      <c r="DB131" s="89">
        <f>(((AR131-AQ131)*24)+DD131+AB131+((AV131-AU131)*24))/24</f>
        <v>5.3368055555547471</v>
      </c>
      <c r="DC131" s="89">
        <f>(AT131-AS131)*24</f>
        <v>4.4166666665696539</v>
      </c>
      <c r="DD131" s="89">
        <f>(W131-AR131)*24</f>
        <v>2.25</v>
      </c>
      <c r="DE131" s="89">
        <f>AA131</f>
        <v>3.8333333334303461</v>
      </c>
      <c r="DF131" s="89">
        <f t="shared" si="34"/>
        <v>2.25</v>
      </c>
      <c r="DG131" s="89">
        <f>AB131</f>
        <v>125.33333333325572</v>
      </c>
      <c r="DH131" s="89">
        <f t="shared" si="30"/>
        <v>4.4166666665696539</v>
      </c>
    </row>
    <row r="132" spans="1:112" s="42" customFormat="1" x14ac:dyDescent="0.2">
      <c r="A132" s="40">
        <v>4580</v>
      </c>
      <c r="B132" s="29">
        <f t="shared" si="38"/>
        <v>45748</v>
      </c>
      <c r="C132" s="41" t="str">
        <f t="shared" si="33"/>
        <v>PRT 2025 4 #4580</v>
      </c>
      <c r="D132" s="41" t="str">
        <f t="shared" si="28"/>
        <v>PRATU PLNBB NIAGA #4</v>
      </c>
      <c r="E132" s="39">
        <v>4580</v>
      </c>
      <c r="F132" s="38" t="s">
        <v>314</v>
      </c>
      <c r="G132" s="38" t="str">
        <f>INDEX([1]List!$D$2:$D$55,MATCH(F132,[1]List!$B$2:$B$55,0))</f>
        <v>CIF</v>
      </c>
      <c r="H132" s="38" t="s">
        <v>329</v>
      </c>
      <c r="I132" s="38" t="s">
        <v>330</v>
      </c>
      <c r="J132" s="39">
        <f>IF(F132="","",IF(F132="TIE LRC",COUNTIF($F$2:$F132,"TIE")+COUNTIF($F$2:$F132,"TME")+COUNTIF($F$2:$F132,"TIE LRC")+COUNTIF($F$2:$F132,"TIE MRC"),IF(F132="TIE MRC",COUNTIF($F$2:$F132,"TIE")+COUNTIF($F$2:$F132,"TME")+COUNTIF($F$2:$F132,"TIE LRC")+COUNTIF($F$2:$F132,"TIE MRC"),IF(F132="PLNBB LRC",COUNTIF($F$2:$F132,"PLNBB")+COUNTIF($F$2:$F132,"PLNBB LRC")+COUNTIF($F$2:$F132,"PLNBB MRC"),IF(F132="PLNBB MRC",COUNTIF($F$2:$F132,"PLNBB")+COUNTIF($F$2:$F132,"PLNBB LRC")+COUNTIF($F$2:$F132,"PLNBB MRC"),IF(F132="HE MRC",COUNTIF($F$2:$F132,"HE")+COUNTIF($F$2:$F132,"HE LRC")+COUNTIF($F$2:$F132,"HE MRC"),IF(F132="HE LRC",COUNTIF($F$2:$F132,"HE")+COUNTIF($F$2:$F132,"HE LRC")+COUNTIF($F$2:$F132,"HE MRC"),COUNTIF($F$2:$F132,F132))))))))</f>
        <v>4</v>
      </c>
      <c r="K132" s="42" t="s">
        <v>522</v>
      </c>
      <c r="L132" s="42" t="s">
        <v>523</v>
      </c>
      <c r="N132" s="43" t="s">
        <v>318</v>
      </c>
      <c r="O132" s="70" t="s">
        <v>473</v>
      </c>
      <c r="P132" s="40"/>
      <c r="Q132" s="70">
        <v>45738</v>
      </c>
      <c r="R132" s="44"/>
      <c r="S132" s="70">
        <v>45747</v>
      </c>
      <c r="T132" s="57">
        <v>45750.368055555555</v>
      </c>
      <c r="U132" s="57">
        <v>45750.368055555555</v>
      </c>
      <c r="V132" s="57">
        <v>45754.145833333336</v>
      </c>
      <c r="W132" s="57">
        <v>45754.847222222219</v>
      </c>
      <c r="X132" s="57">
        <v>45755.392361111109</v>
      </c>
      <c r="Y132" s="57">
        <v>45755.423611111109</v>
      </c>
      <c r="Z132" s="57">
        <v>45755.458333333336</v>
      </c>
      <c r="AA132" s="51">
        <f t="shared" si="31"/>
        <v>90.666666666744277</v>
      </c>
      <c r="AB132" s="51">
        <f t="shared" si="36"/>
        <v>13.833333333372138</v>
      </c>
      <c r="AC132" s="51">
        <f t="shared" si="37"/>
        <v>0.75</v>
      </c>
      <c r="AD132" s="51">
        <v>0.17</v>
      </c>
      <c r="AE132" s="51">
        <v>2.33</v>
      </c>
      <c r="AF132" s="51">
        <v>0</v>
      </c>
      <c r="AG132" s="51">
        <v>0</v>
      </c>
      <c r="AH132" s="51">
        <v>0</v>
      </c>
      <c r="AI132" s="51">
        <f t="shared" si="26"/>
        <v>2.33</v>
      </c>
      <c r="AJ132" s="78">
        <f t="shared" si="27"/>
        <v>2.5</v>
      </c>
      <c r="AK132" s="78"/>
      <c r="AL132" s="78"/>
      <c r="AM132" s="78"/>
      <c r="AN132" s="78"/>
      <c r="AO132" s="45">
        <v>8048.61</v>
      </c>
      <c r="AP132" s="45">
        <v>8047.31</v>
      </c>
      <c r="AQ132" s="57">
        <f t="shared" si="35"/>
        <v>45754.145833333336</v>
      </c>
      <c r="AR132" s="57">
        <v>45754.15625</v>
      </c>
      <c r="AS132" s="57">
        <f t="shared" si="40"/>
        <v>45755.392361111109</v>
      </c>
      <c r="AT132" s="57">
        <v>45755.444444444445</v>
      </c>
      <c r="AU132" s="57">
        <f t="shared" si="29"/>
        <v>45755.444444444445</v>
      </c>
      <c r="AV132" s="57">
        <v>45755.454861111109</v>
      </c>
      <c r="AW132" s="46">
        <v>3752</v>
      </c>
      <c r="AX132" s="46">
        <v>6184</v>
      </c>
      <c r="AY132" s="30">
        <v>39.33</v>
      </c>
      <c r="AZ132" s="30">
        <v>19.29</v>
      </c>
      <c r="BA132" s="30">
        <v>4.16</v>
      </c>
      <c r="BB132" s="30">
        <v>5.53</v>
      </c>
      <c r="BC132" s="30">
        <v>6.851691240242844</v>
      </c>
      <c r="BD132" s="30">
        <v>42.33</v>
      </c>
      <c r="BE132" s="30">
        <v>32.85</v>
      </c>
      <c r="BF132" s="30">
        <v>0.15</v>
      </c>
      <c r="BG132" s="30">
        <v>0.27</v>
      </c>
      <c r="BH132" s="30">
        <v>0.24780076818238134</v>
      </c>
      <c r="BI132" s="30">
        <v>52.62</v>
      </c>
      <c r="BJ132" s="30">
        <v>4.08</v>
      </c>
      <c r="BK132" s="30">
        <v>0.8</v>
      </c>
      <c r="BL132" s="30">
        <v>1.06</v>
      </c>
      <c r="BM132" s="30">
        <v>17.48</v>
      </c>
      <c r="BN132" s="34">
        <v>61</v>
      </c>
      <c r="BO132" s="30" t="s">
        <v>97</v>
      </c>
      <c r="BP132" s="30" t="s">
        <v>100</v>
      </c>
      <c r="BQ132" s="34">
        <v>1200</v>
      </c>
      <c r="BR132" s="30">
        <v>33.06</v>
      </c>
      <c r="BS132" s="30">
        <v>11.86</v>
      </c>
      <c r="BT132" s="30">
        <v>27.74</v>
      </c>
      <c r="BU132" s="30">
        <v>14.82</v>
      </c>
      <c r="BV132" s="30">
        <v>8.57</v>
      </c>
      <c r="BW132" s="30">
        <v>0.28999999999999998</v>
      </c>
      <c r="BX132" s="30">
        <v>0.34</v>
      </c>
      <c r="BY132" s="30">
        <v>0.14000000000000001</v>
      </c>
      <c r="BZ132" s="30">
        <v>2.64</v>
      </c>
      <c r="CA132" s="30">
        <v>0.34</v>
      </c>
      <c r="CB132" s="30">
        <v>0.2</v>
      </c>
      <c r="CC132" s="99">
        <v>8.3000000000000004E-2</v>
      </c>
      <c r="CD132" s="30">
        <v>99</v>
      </c>
      <c r="CE132" s="30">
        <v>98</v>
      </c>
      <c r="CF132" s="30">
        <v>78</v>
      </c>
      <c r="CG132" s="30">
        <v>21</v>
      </c>
      <c r="CH132" s="30"/>
      <c r="CI132" s="46">
        <v>3805</v>
      </c>
      <c r="CJ132" s="30"/>
      <c r="CK132" s="30">
        <v>38.1</v>
      </c>
      <c r="CL132" s="30"/>
      <c r="CM132" s="30">
        <v>3.8</v>
      </c>
      <c r="CN132" s="30"/>
      <c r="CO132" s="30"/>
      <c r="CP132" s="30"/>
      <c r="CQ132" s="30">
        <v>0.12</v>
      </c>
      <c r="CR132" s="46">
        <v>3815</v>
      </c>
      <c r="CS132" s="30">
        <v>39.24</v>
      </c>
      <c r="CT132" s="30">
        <v>3.08</v>
      </c>
      <c r="CU132" s="30">
        <v>0.13</v>
      </c>
      <c r="CV132" s="30">
        <v>0.12</v>
      </c>
      <c r="CW132" s="58">
        <f t="shared" si="39"/>
        <v>699.56331497880501</v>
      </c>
      <c r="CX132" s="59">
        <f>AP132/(AB132-AI132)</f>
        <v>699.56331497880501</v>
      </c>
      <c r="CY132" s="79">
        <v>500</v>
      </c>
      <c r="CZ132" s="57">
        <f>IF(AND(DATE(YEAR(T132),MONTH(T132),DAY(T132))&gt;=(S132-3),DATE(YEAR(T132),MONTH(T132),DAY(T132))&lt;=(S132+3)),T132,V132)</f>
        <v>45750.368055555555</v>
      </c>
      <c r="DA132" s="59">
        <f>CZ132-U132</f>
        <v>0</v>
      </c>
      <c r="DB132" s="51">
        <f>(((AR132-AQ132)*24)+DD132+AB132+((AV132-AU132)*24))/24</f>
        <v>1.2881944444379769</v>
      </c>
      <c r="DC132" s="51">
        <f>(AT132-AS132)*24</f>
        <v>1.2500000000582077</v>
      </c>
      <c r="DD132" s="51">
        <f>(W132-AR132)*24</f>
        <v>16.583333333255723</v>
      </c>
      <c r="DE132" s="51">
        <f>AA132</f>
        <v>90.666666666744277</v>
      </c>
      <c r="DF132" s="51">
        <f t="shared" si="34"/>
        <v>16.583333333255723</v>
      </c>
      <c r="DG132" s="51">
        <f>AB132</f>
        <v>13.833333333372138</v>
      </c>
      <c r="DH132" s="51">
        <f t="shared" si="30"/>
        <v>1.2500000000582077</v>
      </c>
    </row>
    <row r="133" spans="1:112" s="42" customFormat="1" x14ac:dyDescent="0.2">
      <c r="A133" s="40">
        <v>4581</v>
      </c>
      <c r="B133" s="29">
        <f t="shared" si="38"/>
        <v>45748</v>
      </c>
      <c r="C133" s="41" t="str">
        <f t="shared" si="33"/>
        <v>PRT 2025 4 #4581</v>
      </c>
      <c r="D133" s="41" t="str">
        <f t="shared" si="28"/>
        <v>PRATU BGG #38</v>
      </c>
      <c r="E133" s="39">
        <v>4581</v>
      </c>
      <c r="F133" s="38" t="s">
        <v>240</v>
      </c>
      <c r="G133" s="38" t="str">
        <f>INDEX([1]List!$D$2:$D$55,MATCH(F133,[1]List!$B$2:$B$55,0))</f>
        <v>CIF</v>
      </c>
      <c r="H133" s="38" t="s">
        <v>440</v>
      </c>
      <c r="I133" s="38" t="s">
        <v>163</v>
      </c>
      <c r="J133" s="39">
        <f>IF(F133="","",IF(F133="TIE LRC",COUNTIF($F$2:$F133,"TIE")+COUNTIF($F$2:$F133,"TME")+COUNTIF($F$2:$F133,"TIE LRC")+COUNTIF($F$2:$F133,"TIE MRC"),IF(F133="TIE MRC",COUNTIF($F$2:$F133,"TIE")+COUNTIF($F$2:$F133,"TME")+COUNTIF($F$2:$F133,"TIE LRC")+COUNTIF($F$2:$F133,"TIE MRC"),IF(F133="PLNBB LRC",COUNTIF($F$2:$F133,"PLNBB")+COUNTIF($F$2:$F133,"PLNBB LRC")+COUNTIF($F$2:$F133,"PLNBB MRC"),IF(F133="PLNBB MRC",COUNTIF($F$2:$F133,"PLNBB")+COUNTIF($F$2:$F133,"PLNBB LRC")+COUNTIF($F$2:$F133,"PLNBB MRC"),IF(F133="HE MRC",COUNTIF($F$2:$F133,"HE")+COUNTIF($F$2:$F133,"HE LRC")+COUNTIF($F$2:$F133,"HE MRC"),IF(F133="HE LRC",COUNTIF($F$2:$F133,"HE")+COUNTIF($F$2:$F133,"HE LRC")+COUNTIF($F$2:$F133,"HE MRC"),COUNTIF($F$2:$F133,F133))))))))</f>
        <v>38</v>
      </c>
      <c r="K133" s="42" t="s">
        <v>242</v>
      </c>
      <c r="L133" s="42" t="s">
        <v>243</v>
      </c>
      <c r="N133" s="43" t="s">
        <v>320</v>
      </c>
      <c r="O133" s="70" t="s">
        <v>473</v>
      </c>
      <c r="P133" s="40"/>
      <c r="Q133" s="70">
        <v>45748</v>
      </c>
      <c r="R133" s="44"/>
      <c r="S133" s="70">
        <v>45803</v>
      </c>
      <c r="T133" s="57">
        <v>45754.395833333336</v>
      </c>
      <c r="U133" s="57">
        <v>45754.934027777781</v>
      </c>
      <c r="V133" s="57">
        <v>45754.934027777781</v>
      </c>
      <c r="W133" s="57">
        <v>45755.402777777781</v>
      </c>
      <c r="X133" s="57">
        <v>45755.840277777781</v>
      </c>
      <c r="Y133" s="57">
        <v>45755.868055555555</v>
      </c>
      <c r="Z133" s="57">
        <v>45755.902777777781</v>
      </c>
      <c r="AA133" s="51">
        <f t="shared" si="31"/>
        <v>12.916666666686069</v>
      </c>
      <c r="AB133" s="51">
        <f t="shared" si="36"/>
        <v>11.166666666569654</v>
      </c>
      <c r="AC133" s="51">
        <f t="shared" si="37"/>
        <v>0.6666666665696539</v>
      </c>
      <c r="AD133" s="51">
        <v>0.25</v>
      </c>
      <c r="AE133" s="51">
        <v>1.25</v>
      </c>
      <c r="AF133" s="51">
        <v>0</v>
      </c>
      <c r="AG133" s="51">
        <v>0.5</v>
      </c>
      <c r="AH133" s="51">
        <v>0</v>
      </c>
      <c r="AI133" s="51">
        <f t="shared" si="26"/>
        <v>1.75</v>
      </c>
      <c r="AJ133" s="78">
        <f t="shared" si="27"/>
        <v>2</v>
      </c>
      <c r="AK133" s="78"/>
      <c r="AL133" s="78"/>
      <c r="AM133" s="78"/>
      <c r="AN133" s="78"/>
      <c r="AO133" s="45">
        <v>8698.7639999999992</v>
      </c>
      <c r="AP133" s="45">
        <v>8696.52</v>
      </c>
      <c r="AQ133" s="57">
        <f t="shared" si="35"/>
        <v>45754.934027777781</v>
      </c>
      <c r="AR133" s="57">
        <v>45754.944444444445</v>
      </c>
      <c r="AS133" s="57">
        <f t="shared" si="40"/>
        <v>45755.840277777781</v>
      </c>
      <c r="AT133" s="57">
        <v>45755.888888888891</v>
      </c>
      <c r="AU133" s="57">
        <f t="shared" si="29"/>
        <v>45755.888888888891</v>
      </c>
      <c r="AV133" s="57">
        <v>45755.899305555555</v>
      </c>
      <c r="AW133" s="46">
        <v>4544</v>
      </c>
      <c r="AX133" s="46">
        <v>6581</v>
      </c>
      <c r="AY133" s="30">
        <v>30.96</v>
      </c>
      <c r="AZ133" s="30">
        <v>12.74</v>
      </c>
      <c r="BA133" s="30">
        <v>4.33</v>
      </c>
      <c r="BB133" s="30">
        <v>5.47</v>
      </c>
      <c r="BC133" s="30">
        <v>6.2686225074490025</v>
      </c>
      <c r="BD133" s="30">
        <v>41.69</v>
      </c>
      <c r="BE133" s="30">
        <v>40.1</v>
      </c>
      <c r="BF133" s="30">
        <v>0.22</v>
      </c>
      <c r="BG133" s="30">
        <v>0.34</v>
      </c>
      <c r="BH133" s="30">
        <v>0.32088012835205137</v>
      </c>
      <c r="BI133" s="30">
        <v>58.29</v>
      </c>
      <c r="BJ133" s="30">
        <v>4.34</v>
      </c>
      <c r="BK133" s="30">
        <v>0.9</v>
      </c>
      <c r="BL133" s="30">
        <v>1.1000000000000001</v>
      </c>
      <c r="BM133" s="30">
        <v>17.98</v>
      </c>
      <c r="BN133" s="34">
        <v>59</v>
      </c>
      <c r="BO133" s="30" t="s">
        <v>97</v>
      </c>
      <c r="BP133" s="30" t="s">
        <v>100</v>
      </c>
      <c r="BQ133" s="34">
        <v>1280</v>
      </c>
      <c r="BR133" s="30">
        <v>35.82</v>
      </c>
      <c r="BS133" s="30">
        <v>25.56</v>
      </c>
      <c r="BT133" s="30">
        <v>21.92</v>
      </c>
      <c r="BU133" s="30">
        <v>7.78</v>
      </c>
      <c r="BV133" s="30">
        <v>2.12</v>
      </c>
      <c r="BW133" s="30">
        <v>0.47</v>
      </c>
      <c r="BX133" s="30">
        <v>0.38</v>
      </c>
      <c r="BY133" s="30">
        <v>0.94</v>
      </c>
      <c r="BZ133" s="30">
        <v>4.3600000000000003</v>
      </c>
      <c r="CA133" s="30">
        <v>0.5</v>
      </c>
      <c r="CB133" s="30">
        <v>0.16</v>
      </c>
      <c r="CC133" s="99">
        <v>4.5999999999999999E-2</v>
      </c>
      <c r="CD133" s="30">
        <v>99</v>
      </c>
      <c r="CE133" s="30">
        <v>98</v>
      </c>
      <c r="CF133" s="30">
        <v>78</v>
      </c>
      <c r="CG133" s="30">
        <v>20</v>
      </c>
      <c r="CH133" s="30"/>
      <c r="CI133" s="46">
        <v>4603</v>
      </c>
      <c r="CJ133" s="30"/>
      <c r="CK133" s="30">
        <v>30.59</v>
      </c>
      <c r="CL133" s="30"/>
      <c r="CM133" s="30">
        <v>3.86</v>
      </c>
      <c r="CN133" s="30"/>
      <c r="CO133" s="30"/>
      <c r="CP133" s="30"/>
      <c r="CQ133" s="30">
        <v>0.19</v>
      </c>
      <c r="CR133" s="46">
        <v>4474</v>
      </c>
      <c r="CS133" s="30">
        <v>32.119999999999997</v>
      </c>
      <c r="CT133" s="30">
        <v>4.16</v>
      </c>
      <c r="CU133" s="30">
        <v>0.21</v>
      </c>
      <c r="CV133" s="30">
        <v>0.33</v>
      </c>
      <c r="CW133" s="58">
        <f t="shared" si="39"/>
        <v>923.52424779712499</v>
      </c>
      <c r="CX133" s="59">
        <f>AP133/(AB133-AI133)</f>
        <v>923.52424779712499</v>
      </c>
      <c r="CY133" s="79">
        <v>500</v>
      </c>
      <c r="CZ133" s="57">
        <f>IF(AND(DATE(YEAR(T133),MONTH(T133),DAY(T133))&gt;=(S133-3),DATE(YEAR(T133),MONTH(T133),DAY(T133))&lt;=(S133+3)),T133,V133)</f>
        <v>45754.934027777781</v>
      </c>
      <c r="DA133" s="59">
        <f>CZ133-U133</f>
        <v>0</v>
      </c>
      <c r="DB133" s="51">
        <f>(((AR133-AQ133)*24)+DD133+AB133+((AV133-AU133)*24))/24</f>
        <v>0.94444444443797693</v>
      </c>
      <c r="DC133" s="51">
        <f>(AT133-AS133)*24</f>
        <v>1.1666666666278616</v>
      </c>
      <c r="DD133" s="51">
        <f>(W133-AR133)*24</f>
        <v>11.000000000058208</v>
      </c>
      <c r="DE133" s="51">
        <f>AA133</f>
        <v>12.916666666686069</v>
      </c>
      <c r="DF133" s="51">
        <f t="shared" si="34"/>
        <v>11.000000000058208</v>
      </c>
      <c r="DG133" s="51">
        <f>AB133</f>
        <v>11.166666666569654</v>
      </c>
      <c r="DH133" s="51">
        <f t="shared" si="30"/>
        <v>1.1666666666278616</v>
      </c>
    </row>
    <row r="134" spans="1:112" s="42" customFormat="1" x14ac:dyDescent="0.2">
      <c r="A134" s="40">
        <v>4582</v>
      </c>
      <c r="B134" s="29">
        <f t="shared" si="38"/>
        <v>45748</v>
      </c>
      <c r="C134" s="41" t="str">
        <f t="shared" si="33"/>
        <v>PRT 2025 4 #4582</v>
      </c>
      <c r="D134" s="41" t="str">
        <f t="shared" si="28"/>
        <v>PRATU PTBA #28</v>
      </c>
      <c r="E134" s="39">
        <v>4582</v>
      </c>
      <c r="F134" s="38" t="s">
        <v>98</v>
      </c>
      <c r="G134" s="38" t="str">
        <f>INDEX([1]List!$D$2:$D$55,MATCH(F134,[1]List!$B$2:$B$55,0))</f>
        <v>FOB</v>
      </c>
      <c r="H134" s="38" t="s">
        <v>156</v>
      </c>
      <c r="I134" s="38" t="s">
        <v>157</v>
      </c>
      <c r="J134" s="39">
        <f>IF(F134="","",IF(F134="TIE LRC",COUNTIF($F$2:$F134,"TIE")+COUNTIF($F$2:$F134,"TME")+COUNTIF($F$2:$F134,"TIE LRC")+COUNTIF($F$2:$F134,"TIE MRC"),IF(F134="TIE MRC",COUNTIF($F$2:$F134,"TIE")+COUNTIF($F$2:$F134,"TME")+COUNTIF($F$2:$F134,"TIE LRC")+COUNTIF($F$2:$F134,"TIE MRC"),IF(F134="PLNBB LRC",COUNTIF($F$2:$F134,"PLNBB")+COUNTIF($F$2:$F134,"PLNBB LRC")+COUNTIF($F$2:$F134,"PLNBB MRC"),IF(F134="PLNBB MRC",COUNTIF($F$2:$F134,"PLNBB")+COUNTIF($F$2:$F134,"PLNBB LRC")+COUNTIF($F$2:$F134,"PLNBB MRC"),IF(F134="HE MRC",COUNTIF($F$2:$F134,"HE")+COUNTIF($F$2:$F134,"HE LRC")+COUNTIF($F$2:$F134,"HE MRC"),IF(F134="HE LRC",COUNTIF($F$2:$F134,"HE")+COUNTIF($F$2:$F134,"HE LRC")+COUNTIF($F$2:$F134,"HE MRC"),COUNTIF($F$2:$F134,F134))))))))</f>
        <v>28</v>
      </c>
      <c r="L134" s="42" t="s">
        <v>173</v>
      </c>
      <c r="N134" s="43" t="s">
        <v>318</v>
      </c>
      <c r="O134" s="70" t="s">
        <v>104</v>
      </c>
      <c r="P134" s="40"/>
      <c r="Q134" s="70">
        <v>45747</v>
      </c>
      <c r="R134" s="44"/>
      <c r="S134" s="70">
        <v>45753</v>
      </c>
      <c r="T134" s="57">
        <v>45751.180555555555</v>
      </c>
      <c r="U134" s="57">
        <v>45751.180555555555</v>
      </c>
      <c r="V134" s="57">
        <v>45755.482638888891</v>
      </c>
      <c r="W134" s="57">
        <v>45755.836805555555</v>
      </c>
      <c r="X134" s="57">
        <v>45756.489583333336</v>
      </c>
      <c r="Y134" s="57">
        <v>45756.524305555555</v>
      </c>
      <c r="Z134" s="57">
        <v>45756.5625</v>
      </c>
      <c r="AA134" s="51">
        <f t="shared" si="31"/>
        <v>103.25000000005821</v>
      </c>
      <c r="AB134" s="51">
        <f t="shared" si="36"/>
        <v>16.5</v>
      </c>
      <c r="AC134" s="51">
        <f t="shared" si="37"/>
        <v>0.83333333325572312</v>
      </c>
      <c r="AD134" s="51">
        <v>0.33</v>
      </c>
      <c r="AE134" s="51">
        <v>2.83</v>
      </c>
      <c r="AF134" s="51">
        <v>0</v>
      </c>
      <c r="AG134" s="51">
        <v>0</v>
      </c>
      <c r="AH134" s="51">
        <v>0</v>
      </c>
      <c r="AI134" s="51">
        <f t="shared" si="26"/>
        <v>2.83</v>
      </c>
      <c r="AJ134" s="78">
        <f t="shared" si="27"/>
        <v>3.16</v>
      </c>
      <c r="AK134" s="78"/>
      <c r="AL134" s="78"/>
      <c r="AM134" s="78"/>
      <c r="AN134" s="78"/>
      <c r="AO134" s="45">
        <v>10091.950000000001</v>
      </c>
      <c r="AP134" s="45">
        <v>10090.870000000001</v>
      </c>
      <c r="AQ134" s="57">
        <f t="shared" si="35"/>
        <v>45755.482638888891</v>
      </c>
      <c r="AR134" s="57">
        <v>45755.496527777781</v>
      </c>
      <c r="AS134" s="57">
        <f t="shared" si="40"/>
        <v>45756.489583333336</v>
      </c>
      <c r="AT134" s="57">
        <v>45756.545138888891</v>
      </c>
      <c r="AU134" s="57">
        <f t="shared" si="29"/>
        <v>45756.545138888891</v>
      </c>
      <c r="AV134" s="57">
        <v>45756.559027777781</v>
      </c>
      <c r="AW134" s="46">
        <v>4781</v>
      </c>
      <c r="AX134" s="46">
        <v>6711</v>
      </c>
      <c r="AY134" s="30">
        <v>28.75</v>
      </c>
      <c r="AZ134" s="30">
        <v>15.18</v>
      </c>
      <c r="BA134" s="30">
        <v>5.99</v>
      </c>
      <c r="BB134" s="30">
        <v>7.13</v>
      </c>
      <c r="BC134" s="30">
        <v>8.4060363121905226</v>
      </c>
      <c r="BD134" s="30">
        <v>37.46</v>
      </c>
      <c r="BE134" s="30">
        <v>40.229999999999997</v>
      </c>
      <c r="BF134" s="30">
        <v>0.4</v>
      </c>
      <c r="BG134" s="30">
        <v>0.62</v>
      </c>
      <c r="BH134" s="30">
        <v>0.5659042678613535</v>
      </c>
      <c r="BI134" s="30">
        <v>60.18</v>
      </c>
      <c r="BJ134" s="30">
        <v>4.25</v>
      </c>
      <c r="BK134" s="30">
        <v>0.92</v>
      </c>
      <c r="BL134" s="30">
        <v>1.18</v>
      </c>
      <c r="BM134" s="30">
        <v>11.86</v>
      </c>
      <c r="BN134" s="34">
        <v>60</v>
      </c>
      <c r="BO134" s="30" t="s">
        <v>97</v>
      </c>
      <c r="BP134" s="30" t="s">
        <v>100</v>
      </c>
      <c r="BQ134" s="34">
        <v>1180</v>
      </c>
      <c r="BR134" s="30">
        <v>51.44</v>
      </c>
      <c r="BS134" s="30">
        <v>23.98</v>
      </c>
      <c r="BT134" s="30">
        <v>9.35</v>
      </c>
      <c r="BU134" s="30">
        <v>6.11</v>
      </c>
      <c r="BV134" s="30">
        <v>2.62</v>
      </c>
      <c r="BW134" s="30">
        <v>1.0900000000000001</v>
      </c>
      <c r="BX134" s="30">
        <v>0.52</v>
      </c>
      <c r="BY134" s="30">
        <v>0.57999999999999996</v>
      </c>
      <c r="BZ134" s="30">
        <v>6.96</v>
      </c>
      <c r="CA134" s="30">
        <v>7.0000000000000007E-2</v>
      </c>
      <c r="CB134" s="30">
        <v>0.27</v>
      </c>
      <c r="CC134" s="99">
        <v>2.1999999999999999E-2</v>
      </c>
      <c r="CD134" s="30">
        <v>99</v>
      </c>
      <c r="CE134" s="30">
        <v>98</v>
      </c>
      <c r="CF134" s="30">
        <v>78</v>
      </c>
      <c r="CG134" s="30">
        <v>20</v>
      </c>
      <c r="CH134" s="30"/>
      <c r="CI134" s="46">
        <v>4911</v>
      </c>
      <c r="CJ134" s="30"/>
      <c r="CK134" s="30">
        <v>28.79</v>
      </c>
      <c r="CL134" s="30">
        <v>14.73</v>
      </c>
      <c r="CM134" s="30">
        <v>5.86</v>
      </c>
      <c r="CN134" s="30">
        <v>7.02</v>
      </c>
      <c r="CO134" s="30">
        <v>39.229999999999997</v>
      </c>
      <c r="CP134" s="30">
        <v>39.020000000000003</v>
      </c>
      <c r="CQ134" s="30">
        <v>0.57999999999999996</v>
      </c>
      <c r="CR134" s="46" t="s">
        <v>319</v>
      </c>
      <c r="CS134" s="30" t="s">
        <v>319</v>
      </c>
      <c r="CT134" s="30" t="s">
        <v>319</v>
      </c>
      <c r="CU134" s="30" t="s">
        <v>319</v>
      </c>
      <c r="CV134" s="30">
        <v>0.72</v>
      </c>
      <c r="CW134" s="58">
        <f t="shared" si="39"/>
        <v>738.17629846378941</v>
      </c>
      <c r="CX134" s="59">
        <f>AP134/(AB134-AI134)</f>
        <v>738.17629846378941</v>
      </c>
      <c r="CY134" s="79">
        <v>500</v>
      </c>
      <c r="CZ134" s="57">
        <f>IF(AND(DATE(YEAR(T134),MONTH(T134),DAY(T134))&gt;=(S134-3),DATE(YEAR(T134),MONTH(T134),DAY(T134))&lt;=(S134+3)),T134,V134)</f>
        <v>45751.180555555555</v>
      </c>
      <c r="DA134" s="59">
        <f>CZ134-U134</f>
        <v>0</v>
      </c>
      <c r="DB134" s="51">
        <f>(((AR134-AQ134)*24)+DD134+AB134+((AV134-AU134)*24))/24</f>
        <v>1.0555555555547471</v>
      </c>
      <c r="DC134" s="51">
        <f>(AT134-AS134)*24</f>
        <v>1.3333333333139308</v>
      </c>
      <c r="DD134" s="51">
        <f>(W134-AR134)*24</f>
        <v>8.1666666665696539</v>
      </c>
      <c r="DE134" s="51">
        <f>AA134</f>
        <v>103.25000000005821</v>
      </c>
      <c r="DF134" s="51">
        <f t="shared" si="34"/>
        <v>8.1666666665696539</v>
      </c>
      <c r="DG134" s="51">
        <f>AB134</f>
        <v>16.5</v>
      </c>
      <c r="DH134" s="51">
        <f t="shared" si="30"/>
        <v>1.3333333333139308</v>
      </c>
    </row>
    <row r="135" spans="1:112" s="42" customFormat="1" x14ac:dyDescent="0.2">
      <c r="A135" s="40">
        <v>4583</v>
      </c>
      <c r="B135" s="29">
        <f t="shared" si="38"/>
        <v>45748</v>
      </c>
      <c r="C135" s="41" t="str">
        <f t="shared" si="33"/>
        <v>PRT 2025 4 #4583</v>
      </c>
      <c r="D135" s="41" t="str">
        <f t="shared" si="28"/>
        <v>PRATU BGG #39</v>
      </c>
      <c r="E135" s="39">
        <v>4583</v>
      </c>
      <c r="F135" s="38" t="s">
        <v>240</v>
      </c>
      <c r="G135" s="38" t="str">
        <f>INDEX([1]List!$D$2:$D$55,MATCH(F135,[1]List!$B$2:$B$55,0))</f>
        <v>CIF</v>
      </c>
      <c r="H135" s="38" t="s">
        <v>440</v>
      </c>
      <c r="I135" s="38" t="s">
        <v>163</v>
      </c>
      <c r="J135" s="39">
        <f>IF(F135="","",IF(F135="TIE LRC",COUNTIF($F$2:$F135,"TIE")+COUNTIF($F$2:$F135,"TME")+COUNTIF($F$2:$F135,"TIE LRC")+COUNTIF($F$2:$F135,"TIE MRC"),IF(F135="TIE MRC",COUNTIF($F$2:$F135,"TIE")+COUNTIF($F$2:$F135,"TME")+COUNTIF($F$2:$F135,"TIE LRC")+COUNTIF($F$2:$F135,"TIE MRC"),IF(F135="PLNBB LRC",COUNTIF($F$2:$F135,"PLNBB")+COUNTIF($F$2:$F135,"PLNBB LRC")+COUNTIF($F$2:$F135,"PLNBB MRC"),IF(F135="PLNBB MRC",COUNTIF($F$2:$F135,"PLNBB")+COUNTIF($F$2:$F135,"PLNBB LRC")+COUNTIF($F$2:$F135,"PLNBB MRC"),IF(F135="HE MRC",COUNTIF($F$2:$F135,"HE")+COUNTIF($F$2:$F135,"HE LRC")+COUNTIF($F$2:$F135,"HE MRC"),IF(F135="HE LRC",COUNTIF($F$2:$F135,"HE")+COUNTIF($F$2:$F135,"HE LRC")+COUNTIF($F$2:$F135,"HE MRC"),COUNTIF($F$2:$F135,F135))))))))</f>
        <v>39</v>
      </c>
      <c r="K135" s="42" t="s">
        <v>524</v>
      </c>
      <c r="L135" s="42" t="s">
        <v>525</v>
      </c>
      <c r="N135" s="43" t="s">
        <v>320</v>
      </c>
      <c r="O135" s="70" t="s">
        <v>473</v>
      </c>
      <c r="P135" s="40"/>
      <c r="Q135" s="70">
        <v>45738</v>
      </c>
      <c r="R135" s="44"/>
      <c r="S135" s="70">
        <v>45804</v>
      </c>
      <c r="T135" s="57">
        <v>45751.333333333336</v>
      </c>
      <c r="U135" s="57">
        <v>45755.947916666664</v>
      </c>
      <c r="V135" s="57">
        <v>45755.947916666664</v>
      </c>
      <c r="W135" s="57">
        <v>45756.513888888891</v>
      </c>
      <c r="X135" s="57">
        <v>45756.864583333336</v>
      </c>
      <c r="Y135" s="57">
        <v>45756.909722222219</v>
      </c>
      <c r="Z135" s="57">
        <v>45756.944444444445</v>
      </c>
      <c r="AA135" s="51">
        <f t="shared" si="31"/>
        <v>110.74999999988358</v>
      </c>
      <c r="AB135" s="51">
        <f t="shared" si="36"/>
        <v>9.4999999998835847</v>
      </c>
      <c r="AC135" s="51">
        <f t="shared" si="37"/>
        <v>1.0833333331975155</v>
      </c>
      <c r="AD135" s="51">
        <v>0</v>
      </c>
      <c r="AE135" s="51">
        <v>1.67</v>
      </c>
      <c r="AF135" s="51">
        <v>0</v>
      </c>
      <c r="AG135" s="51">
        <v>0</v>
      </c>
      <c r="AH135" s="51">
        <v>0</v>
      </c>
      <c r="AI135" s="51">
        <f t="shared" si="26"/>
        <v>1.67</v>
      </c>
      <c r="AJ135" s="78">
        <f t="shared" si="27"/>
        <v>1.67</v>
      </c>
      <c r="AK135" s="78"/>
      <c r="AL135" s="78"/>
      <c r="AM135" s="78"/>
      <c r="AN135" s="78"/>
      <c r="AO135" s="45">
        <v>8310.7260000000006</v>
      </c>
      <c r="AP135" s="45">
        <v>8308.2610000000004</v>
      </c>
      <c r="AQ135" s="57">
        <f t="shared" si="35"/>
        <v>45755.947916666664</v>
      </c>
      <c r="AR135" s="57">
        <v>45755.958333333336</v>
      </c>
      <c r="AS135" s="57">
        <f t="shared" si="40"/>
        <v>45756.864583333336</v>
      </c>
      <c r="AT135" s="57">
        <v>45756.930555555555</v>
      </c>
      <c r="AU135" s="57">
        <f t="shared" si="29"/>
        <v>45756.930555555555</v>
      </c>
      <c r="AV135" s="57">
        <v>45756.940972222219</v>
      </c>
      <c r="AW135" s="46">
        <v>4553</v>
      </c>
      <c r="AX135" s="46">
        <v>6595</v>
      </c>
      <c r="AY135" s="30">
        <v>30.96</v>
      </c>
      <c r="AZ135" s="30">
        <v>18.09</v>
      </c>
      <c r="BA135" s="30">
        <v>4.17</v>
      </c>
      <c r="BB135" s="30">
        <v>4.95</v>
      </c>
      <c r="BC135" s="30">
        <v>6.0432181662800639</v>
      </c>
      <c r="BD135" s="30">
        <v>41.89</v>
      </c>
      <c r="BE135" s="30">
        <v>35.07</v>
      </c>
      <c r="BF135" s="30">
        <v>0.21</v>
      </c>
      <c r="BG135" s="30">
        <v>0.32</v>
      </c>
      <c r="BH135" s="30">
        <v>0.3052130387010133</v>
      </c>
      <c r="BI135" s="30">
        <v>56.46</v>
      </c>
      <c r="BJ135" s="30">
        <v>4.08</v>
      </c>
      <c r="BK135" s="30">
        <v>0.9</v>
      </c>
      <c r="BL135" s="30">
        <v>1.17</v>
      </c>
      <c r="BM135" s="30">
        <v>15.27</v>
      </c>
      <c r="BN135" s="34">
        <v>59</v>
      </c>
      <c r="BO135" s="30" t="s">
        <v>97</v>
      </c>
      <c r="BP135" s="30" t="s">
        <v>97</v>
      </c>
      <c r="BQ135" s="34">
        <v>1230</v>
      </c>
      <c r="BR135" s="30">
        <v>35.840000000000003</v>
      </c>
      <c r="BS135" s="30">
        <v>25.42</v>
      </c>
      <c r="BT135" s="30">
        <v>22.86</v>
      </c>
      <c r="BU135" s="30">
        <v>6.94</v>
      </c>
      <c r="BV135" s="30">
        <v>2.2000000000000002</v>
      </c>
      <c r="BW135" s="30">
        <v>0.34</v>
      </c>
      <c r="BX135" s="30">
        <v>0.34</v>
      </c>
      <c r="BY135" s="30">
        <v>1.08</v>
      </c>
      <c r="BZ135" s="30">
        <v>4.21</v>
      </c>
      <c r="CA135" s="30">
        <v>0.6</v>
      </c>
      <c r="CB135" s="30">
        <v>0.18</v>
      </c>
      <c r="CC135" s="99">
        <v>4.5999999999999999E-2</v>
      </c>
      <c r="CD135" s="30">
        <v>99</v>
      </c>
      <c r="CE135" s="30">
        <v>98</v>
      </c>
      <c r="CF135" s="30">
        <v>78</v>
      </c>
      <c r="CG135" s="30">
        <v>20</v>
      </c>
      <c r="CH135" s="30"/>
      <c r="CI135" s="46">
        <v>4619</v>
      </c>
      <c r="CJ135" s="30"/>
      <c r="CK135" s="30">
        <v>30.5</v>
      </c>
      <c r="CL135" s="30"/>
      <c r="CM135" s="30">
        <v>3.85</v>
      </c>
      <c r="CN135" s="30"/>
      <c r="CO135" s="30"/>
      <c r="CP135" s="30"/>
      <c r="CQ135" s="30">
        <v>0.19</v>
      </c>
      <c r="CR135" s="46">
        <v>4464</v>
      </c>
      <c r="CS135" s="30">
        <v>32.299999999999997</v>
      </c>
      <c r="CT135" s="30">
        <v>4.0199999999999996</v>
      </c>
      <c r="CU135" s="30">
        <v>0.21</v>
      </c>
      <c r="CV135" s="30">
        <v>0.34</v>
      </c>
      <c r="CW135" s="58">
        <f t="shared" si="39"/>
        <v>1061.0805874998118</v>
      </c>
      <c r="CX135" s="59">
        <f>AP135/(AB135-AI135)</f>
        <v>1061.0805874998118</v>
      </c>
      <c r="CY135" s="79">
        <v>500</v>
      </c>
      <c r="CZ135" s="57">
        <f>IF(AND(DATE(YEAR(T135),MONTH(T135),DAY(T135))&gt;=(S135-3),DATE(YEAR(T135),MONTH(T135),DAY(T135))&lt;=(S135+3)),T135,V135)</f>
        <v>45755.947916666664</v>
      </c>
      <c r="DA135" s="59">
        <f>CZ135-U135</f>
        <v>0</v>
      </c>
      <c r="DB135" s="51">
        <f>(((AR135-AQ135)*24)+DD135+AB135+((AV135-AU135)*24))/24</f>
        <v>0.97222222221898846</v>
      </c>
      <c r="DC135" s="51">
        <f>(AT135-AS135)*24</f>
        <v>1.5833333332557231</v>
      </c>
      <c r="DD135" s="51">
        <f>(W135-AR135)*24</f>
        <v>13.333333333313931</v>
      </c>
      <c r="DE135" s="51">
        <f>AA135</f>
        <v>110.74999999988358</v>
      </c>
      <c r="DF135" s="51">
        <f t="shared" si="34"/>
        <v>13.333333333313931</v>
      </c>
      <c r="DG135" s="51">
        <f>AB135</f>
        <v>9.4999999998835847</v>
      </c>
      <c r="DH135" s="51">
        <f t="shared" si="30"/>
        <v>1.5833333332557231</v>
      </c>
    </row>
    <row r="136" spans="1:112" s="42" customFormat="1" x14ac:dyDescent="0.2">
      <c r="A136" s="40">
        <v>4584</v>
      </c>
      <c r="B136" s="29">
        <f t="shared" si="38"/>
        <v>45748</v>
      </c>
      <c r="C136" s="41" t="str">
        <f t="shared" si="33"/>
        <v>PRT 2025 4 #4584</v>
      </c>
      <c r="D136" s="41" t="str">
        <f t="shared" si="28"/>
        <v>PRATU TBC LRC #13</v>
      </c>
      <c r="E136" s="39">
        <v>4584</v>
      </c>
      <c r="F136" s="38" t="s">
        <v>290</v>
      </c>
      <c r="G136" s="38" t="str">
        <f>INDEX([1]List!$D$2:$D$55,MATCH(F136,[1]List!$B$2:$B$55,0))</f>
        <v>CIF</v>
      </c>
      <c r="H136" s="38" t="s">
        <v>325</v>
      </c>
      <c r="I136" s="38" t="s">
        <v>176</v>
      </c>
      <c r="J136" s="39">
        <f>IF(F136="","",IF(F136="TIE LRC",COUNTIF($F$2:$F136,"TIE")+COUNTIF($F$2:$F136,"TME")+COUNTIF($F$2:$F136,"TIE LRC")+COUNTIF($F$2:$F136,"TIE MRC"),IF(F136="TIE MRC",COUNTIF($F$2:$F136,"TIE")+COUNTIF($F$2:$F136,"TME")+COUNTIF($F$2:$F136,"TIE LRC")+COUNTIF($F$2:$F136,"TIE MRC"),IF(F136="PLNBB LRC",COUNTIF($F$2:$F136,"PLNBB")+COUNTIF($F$2:$F136,"PLNBB LRC")+COUNTIF($F$2:$F136,"PLNBB MRC"),IF(F136="PLNBB MRC",COUNTIF($F$2:$F136,"PLNBB")+COUNTIF($F$2:$F136,"PLNBB LRC")+COUNTIF($F$2:$F136,"PLNBB MRC"),IF(F136="HE MRC",COUNTIF($F$2:$F136,"HE")+COUNTIF($F$2:$F136,"HE LRC")+COUNTIF($F$2:$F136,"HE MRC"),IF(F136="HE LRC",COUNTIF($F$2:$F136,"HE")+COUNTIF($F$2:$F136,"HE LRC")+COUNTIF($F$2:$F136,"HE MRC"),COUNTIF($F$2:$F136,F136))))))))</f>
        <v>13</v>
      </c>
      <c r="K136" s="42" t="s">
        <v>526</v>
      </c>
      <c r="L136" s="42" t="s">
        <v>527</v>
      </c>
      <c r="N136" s="43" t="s">
        <v>318</v>
      </c>
      <c r="O136" s="70" t="s">
        <v>473</v>
      </c>
      <c r="P136" s="40"/>
      <c r="Q136" s="70">
        <v>45741</v>
      </c>
      <c r="R136" s="44"/>
      <c r="S136" s="70">
        <v>45741</v>
      </c>
      <c r="T136" s="57">
        <v>45751.395833333336</v>
      </c>
      <c r="U136" s="57">
        <v>45756.583333333336</v>
      </c>
      <c r="V136" s="57">
        <v>45756.583333333336</v>
      </c>
      <c r="W136" s="57">
        <v>45756.878472222219</v>
      </c>
      <c r="X136" s="57">
        <v>45757.46875</v>
      </c>
      <c r="Y136" s="57">
        <v>45757.5</v>
      </c>
      <c r="Z136" s="57">
        <v>45757.534722222219</v>
      </c>
      <c r="AA136" s="51">
        <f t="shared" si="31"/>
        <v>124.5</v>
      </c>
      <c r="AB136" s="51">
        <f t="shared" si="36"/>
        <v>14.916666666744277</v>
      </c>
      <c r="AC136" s="51">
        <f t="shared" si="37"/>
        <v>0.75</v>
      </c>
      <c r="AD136" s="51">
        <v>0.33</v>
      </c>
      <c r="AE136" s="51">
        <v>2.58</v>
      </c>
      <c r="AF136" s="51">
        <v>0</v>
      </c>
      <c r="AG136" s="51">
        <v>0.5</v>
      </c>
      <c r="AH136" s="51">
        <v>0</v>
      </c>
      <c r="AI136" s="51">
        <f t="shared" si="26"/>
        <v>3.08</v>
      </c>
      <c r="AJ136" s="78">
        <f t="shared" si="27"/>
        <v>3.41</v>
      </c>
      <c r="AK136" s="78"/>
      <c r="AL136" s="78"/>
      <c r="AM136" s="78"/>
      <c r="AN136" s="78"/>
      <c r="AO136" s="45">
        <v>8690.9609999999993</v>
      </c>
      <c r="AP136" s="45">
        <v>8686.4750000000004</v>
      </c>
      <c r="AQ136" s="57">
        <f t="shared" si="35"/>
        <v>45756.583333333336</v>
      </c>
      <c r="AR136" s="57">
        <v>45756.59375</v>
      </c>
      <c r="AS136" s="57">
        <f t="shared" si="40"/>
        <v>45757.46875</v>
      </c>
      <c r="AT136" s="57">
        <v>45757.520833333336</v>
      </c>
      <c r="AU136" s="57">
        <f t="shared" si="29"/>
        <v>45757.520833333336</v>
      </c>
      <c r="AV136" s="57">
        <v>45757.53125</v>
      </c>
      <c r="AW136" s="46">
        <v>4128</v>
      </c>
      <c r="AX136" s="46">
        <v>6366</v>
      </c>
      <c r="AY136" s="30">
        <v>35.159999999999997</v>
      </c>
      <c r="AZ136" s="30">
        <v>18.71</v>
      </c>
      <c r="BA136" s="30">
        <v>4.9000000000000004</v>
      </c>
      <c r="BB136" s="30">
        <v>6.14</v>
      </c>
      <c r="BC136" s="30">
        <v>7.5532045762086364</v>
      </c>
      <c r="BD136" s="30">
        <v>41.66</v>
      </c>
      <c r="BE136" s="30">
        <v>33.49</v>
      </c>
      <c r="BF136" s="30">
        <v>0.28000000000000003</v>
      </c>
      <c r="BG136" s="30">
        <v>0.47</v>
      </c>
      <c r="BH136" s="30">
        <v>0.43055726411612749</v>
      </c>
      <c r="BI136" s="30">
        <v>54.22</v>
      </c>
      <c r="BJ136" s="30">
        <v>3.96</v>
      </c>
      <c r="BK136" s="30">
        <v>0.89</v>
      </c>
      <c r="BL136" s="30">
        <v>1.18</v>
      </c>
      <c r="BM136" s="30">
        <v>15.73</v>
      </c>
      <c r="BN136" s="34">
        <v>59</v>
      </c>
      <c r="BO136" s="30" t="s">
        <v>97</v>
      </c>
      <c r="BP136" s="30" t="s">
        <v>100</v>
      </c>
      <c r="BQ136" s="34">
        <v>1220</v>
      </c>
      <c r="BR136" s="30">
        <v>45.5</v>
      </c>
      <c r="BS136" s="30">
        <v>22.48</v>
      </c>
      <c r="BT136" s="30">
        <v>17.8</v>
      </c>
      <c r="BU136" s="30">
        <v>7.8</v>
      </c>
      <c r="BV136" s="30">
        <v>2.64</v>
      </c>
      <c r="BW136" s="30">
        <v>0.48</v>
      </c>
      <c r="BX136" s="30">
        <v>0.66</v>
      </c>
      <c r="BY136" s="30">
        <v>0.78</v>
      </c>
      <c r="BZ136" s="30">
        <v>1.48</v>
      </c>
      <c r="CA136" s="30">
        <v>0.3</v>
      </c>
      <c r="CB136" s="30">
        <v>0.09</v>
      </c>
      <c r="CC136" s="99">
        <v>2.9000000000000001E-2</v>
      </c>
      <c r="CD136" s="30">
        <v>99</v>
      </c>
      <c r="CE136" s="30">
        <v>98</v>
      </c>
      <c r="CF136" s="30">
        <v>78</v>
      </c>
      <c r="CG136" s="30">
        <v>19</v>
      </c>
      <c r="CH136" s="30"/>
      <c r="CI136" s="46">
        <v>4205</v>
      </c>
      <c r="CJ136" s="30"/>
      <c r="CK136" s="30">
        <v>34.200000000000003</v>
      </c>
      <c r="CL136" s="30"/>
      <c r="CM136" s="30">
        <v>4.1500000000000004</v>
      </c>
      <c r="CN136" s="30"/>
      <c r="CO136" s="30"/>
      <c r="CP136" s="30"/>
      <c r="CQ136" s="30">
        <v>0.26</v>
      </c>
      <c r="CR136" s="46">
        <v>4057</v>
      </c>
      <c r="CS136" s="30">
        <v>35.619999999999997</v>
      </c>
      <c r="CT136" s="30">
        <v>4.5199999999999996</v>
      </c>
      <c r="CU136" s="30">
        <v>0.22</v>
      </c>
      <c r="CV136" s="30">
        <v>0.5</v>
      </c>
      <c r="CW136" s="58">
        <f t="shared" si="39"/>
        <v>733.86158828017847</v>
      </c>
      <c r="CX136" s="59">
        <f>AP136/(AB136-AI136)</f>
        <v>733.86158828017847</v>
      </c>
      <c r="CY136" s="79">
        <v>500</v>
      </c>
      <c r="CZ136" s="57">
        <f>IF(AND(DATE(YEAR(T136),MONTH(T136),DAY(T136))&gt;=(S136-3),DATE(YEAR(T136),MONTH(T136),DAY(T136))&lt;=(S136+3)),T136,V136)</f>
        <v>45756.583333333336</v>
      </c>
      <c r="DA136" s="59">
        <f>CZ136-U136</f>
        <v>0</v>
      </c>
      <c r="DB136" s="51">
        <f>(((AR136-AQ136)*24)+DD136+AB136+((AV136-AU136)*24))/24</f>
        <v>0.92708333332848269</v>
      </c>
      <c r="DC136" s="51">
        <f>(AT136-AS136)*24</f>
        <v>1.2500000000582077</v>
      </c>
      <c r="DD136" s="51">
        <f>(W136-AR136)*24</f>
        <v>6.8333333332557231</v>
      </c>
      <c r="DE136" s="51">
        <f>AA136</f>
        <v>124.5</v>
      </c>
      <c r="DF136" s="51">
        <f t="shared" si="34"/>
        <v>6.8333333332557231</v>
      </c>
      <c r="DG136" s="51">
        <f>AB136</f>
        <v>14.916666666744277</v>
      </c>
      <c r="DH136" s="51">
        <f t="shared" si="30"/>
        <v>1.2500000000582077</v>
      </c>
    </row>
    <row r="137" spans="1:112" s="42" customFormat="1" x14ac:dyDescent="0.2">
      <c r="A137" s="40">
        <v>4585</v>
      </c>
      <c r="B137" s="29">
        <f t="shared" si="38"/>
        <v>45748</v>
      </c>
      <c r="C137" s="41" t="str">
        <f t="shared" si="33"/>
        <v>PRT 2025 4 #4585</v>
      </c>
      <c r="D137" s="41" t="str">
        <f t="shared" si="28"/>
        <v>PRATU BGG #40</v>
      </c>
      <c r="E137" s="39">
        <v>4585</v>
      </c>
      <c r="F137" s="38" t="s">
        <v>240</v>
      </c>
      <c r="G137" s="38" t="str">
        <f>INDEX([1]List!$D$2:$D$55,MATCH(F137,[1]List!$B$2:$B$55,0))</f>
        <v>CIF</v>
      </c>
      <c r="H137" s="38" t="s">
        <v>440</v>
      </c>
      <c r="I137" s="38" t="s">
        <v>163</v>
      </c>
      <c r="J137" s="39">
        <f>IF(F137="","",IF(F137="TIE LRC",COUNTIF($F$2:$F137,"TIE")+COUNTIF($F$2:$F137,"TME")+COUNTIF($F$2:$F137,"TIE LRC")+COUNTIF($F$2:$F137,"TIE MRC"),IF(F137="TIE MRC",COUNTIF($F$2:$F137,"TIE")+COUNTIF($F$2:$F137,"TME")+COUNTIF($F$2:$F137,"TIE LRC")+COUNTIF($F$2:$F137,"TIE MRC"),IF(F137="PLNBB LRC",COUNTIF($F$2:$F137,"PLNBB")+COUNTIF($F$2:$F137,"PLNBB LRC")+COUNTIF($F$2:$F137,"PLNBB MRC"),IF(F137="PLNBB MRC",COUNTIF($F$2:$F137,"PLNBB")+COUNTIF($F$2:$F137,"PLNBB LRC")+COUNTIF($F$2:$F137,"PLNBB MRC"),IF(F137="HE MRC",COUNTIF($F$2:$F137,"HE")+COUNTIF($F$2:$F137,"HE LRC")+COUNTIF($F$2:$F137,"HE MRC"),IF(F137="HE LRC",COUNTIF($F$2:$F137,"HE")+COUNTIF($F$2:$F137,"HE LRC")+COUNTIF($F$2:$F137,"HE MRC"),COUNTIF($F$2:$F137,F137))))))))</f>
        <v>40</v>
      </c>
      <c r="K137" s="42" t="s">
        <v>215</v>
      </c>
      <c r="L137" s="42" t="s">
        <v>323</v>
      </c>
      <c r="N137" s="43" t="s">
        <v>320</v>
      </c>
      <c r="O137" s="70" t="s">
        <v>473</v>
      </c>
      <c r="P137" s="40"/>
      <c r="Q137" s="70">
        <v>45745</v>
      </c>
      <c r="R137" s="44"/>
      <c r="S137" s="70">
        <v>45805</v>
      </c>
      <c r="T137" s="57">
        <v>45750.972222222219</v>
      </c>
      <c r="U137" s="57">
        <v>45756.958333333336</v>
      </c>
      <c r="V137" s="57">
        <v>45756.958333333336</v>
      </c>
      <c r="W137" s="57">
        <v>45757.427083333336</v>
      </c>
      <c r="X137" s="57">
        <v>45757.774305555555</v>
      </c>
      <c r="Y137" s="57">
        <v>45757.805555555555</v>
      </c>
      <c r="Z137" s="57">
        <v>45757.840277777781</v>
      </c>
      <c r="AA137" s="51">
        <f t="shared" si="31"/>
        <v>143.66666666680248</v>
      </c>
      <c r="AB137" s="51">
        <f t="shared" si="36"/>
        <v>9.0833333332557231</v>
      </c>
      <c r="AC137" s="51">
        <f t="shared" si="37"/>
        <v>0.75</v>
      </c>
      <c r="AD137" s="51">
        <v>0</v>
      </c>
      <c r="AE137" s="51">
        <v>1.42</v>
      </c>
      <c r="AF137" s="51">
        <v>0</v>
      </c>
      <c r="AG137" s="51">
        <v>0.5</v>
      </c>
      <c r="AH137" s="51">
        <v>0</v>
      </c>
      <c r="AI137" s="51">
        <f t="shared" si="26"/>
        <v>1.92</v>
      </c>
      <c r="AJ137" s="78">
        <f t="shared" si="27"/>
        <v>1.92</v>
      </c>
      <c r="AK137" s="78"/>
      <c r="AL137" s="78"/>
      <c r="AM137" s="78"/>
      <c r="AN137" s="78"/>
      <c r="AO137" s="45">
        <v>8671.4130000000005</v>
      </c>
      <c r="AP137" s="45">
        <v>8668.5879999999997</v>
      </c>
      <c r="AQ137" s="57">
        <f t="shared" si="35"/>
        <v>45756.958333333336</v>
      </c>
      <c r="AR137" s="57">
        <v>45756.96875</v>
      </c>
      <c r="AS137" s="57">
        <f t="shared" si="40"/>
        <v>45757.774305555555</v>
      </c>
      <c r="AT137" s="57">
        <v>45757.826388888891</v>
      </c>
      <c r="AU137" s="57">
        <f t="shared" si="29"/>
        <v>45757.826388888891</v>
      </c>
      <c r="AV137" s="57">
        <v>45757.836805555555</v>
      </c>
      <c r="AW137" s="46">
        <v>4552</v>
      </c>
      <c r="AX137" s="46">
        <v>6596</v>
      </c>
      <c r="AY137" s="30">
        <v>30.98</v>
      </c>
      <c r="AZ137" s="30">
        <v>13.79</v>
      </c>
      <c r="BA137" s="30">
        <v>4.3899999999999997</v>
      </c>
      <c r="BB137" s="30">
        <v>5.48</v>
      </c>
      <c r="BC137" s="30">
        <v>6.3565711634381152</v>
      </c>
      <c r="BD137" s="30">
        <v>42.42</v>
      </c>
      <c r="BE137" s="30">
        <v>38.31</v>
      </c>
      <c r="BF137" s="30">
        <v>0.22</v>
      </c>
      <c r="BG137" s="30">
        <v>0.33</v>
      </c>
      <c r="BH137" s="30">
        <v>0.31318872520589258</v>
      </c>
      <c r="BI137" s="30">
        <v>58.31</v>
      </c>
      <c r="BJ137" s="30">
        <v>4.4800000000000004</v>
      </c>
      <c r="BK137" s="30">
        <v>0.95</v>
      </c>
      <c r="BL137" s="30">
        <v>1.18</v>
      </c>
      <c r="BM137" s="30">
        <v>16.72</v>
      </c>
      <c r="BN137" s="34">
        <v>59</v>
      </c>
      <c r="BO137" s="30" t="s">
        <v>97</v>
      </c>
      <c r="BP137" s="30" t="s">
        <v>100</v>
      </c>
      <c r="BQ137" s="34">
        <v>1270</v>
      </c>
      <c r="BR137" s="30">
        <v>35.18</v>
      </c>
      <c r="BS137" s="30">
        <v>26.53</v>
      </c>
      <c r="BT137" s="30">
        <v>21.12</v>
      </c>
      <c r="BU137" s="30">
        <v>7.98</v>
      </c>
      <c r="BV137" s="30">
        <v>2.15</v>
      </c>
      <c r="BW137" s="30">
        <v>0.7</v>
      </c>
      <c r="BX137" s="30">
        <v>0.38</v>
      </c>
      <c r="BY137" s="30">
        <v>1.1499999999999999</v>
      </c>
      <c r="BZ137" s="30">
        <v>4.2</v>
      </c>
      <c r="CA137" s="30">
        <v>0.44</v>
      </c>
      <c r="CB137" s="30">
        <v>0.17</v>
      </c>
      <c r="CC137" s="99">
        <v>3.3000000000000002E-2</v>
      </c>
      <c r="CD137" s="30">
        <v>99</v>
      </c>
      <c r="CE137" s="30">
        <v>97</v>
      </c>
      <c r="CF137" s="30">
        <v>78</v>
      </c>
      <c r="CG137" s="30">
        <v>20</v>
      </c>
      <c r="CH137" s="30"/>
      <c r="CI137" s="46">
        <v>4607</v>
      </c>
      <c r="CJ137" s="30"/>
      <c r="CK137" s="30">
        <v>30.66</v>
      </c>
      <c r="CL137" s="30"/>
      <c r="CM137" s="30">
        <v>3.99</v>
      </c>
      <c r="CN137" s="30"/>
      <c r="CO137" s="30"/>
      <c r="CP137" s="30"/>
      <c r="CQ137" s="30">
        <v>0.19</v>
      </c>
      <c r="CR137" s="46">
        <v>4456</v>
      </c>
      <c r="CS137" s="30">
        <v>32.799999999999997</v>
      </c>
      <c r="CT137" s="30">
        <v>4.1500000000000004</v>
      </c>
      <c r="CU137" s="30">
        <v>0.2</v>
      </c>
      <c r="CV137" s="30">
        <v>0.33</v>
      </c>
      <c r="CW137" s="58">
        <f t="shared" si="39"/>
        <v>1210.1332713020827</v>
      </c>
      <c r="CX137" s="59">
        <f>AP137/(AB137-AI137)</f>
        <v>1210.1332713020827</v>
      </c>
      <c r="CY137" s="79">
        <v>500</v>
      </c>
      <c r="CZ137" s="57">
        <f>IF(AND(DATE(YEAR(T137),MONTH(T137),DAY(T137))&gt;=(S137-3),DATE(YEAR(T137),MONTH(T137),DAY(T137))&lt;=(S137+3)),T137,V137)</f>
        <v>45756.958333333336</v>
      </c>
      <c r="DA137" s="59">
        <f>CZ137-U137</f>
        <v>0</v>
      </c>
      <c r="DB137" s="51">
        <f>(((AR137-AQ137)*24)+DD137+AB137+((AV137-AU137)*24))/24</f>
        <v>0.85763888888322981</v>
      </c>
      <c r="DC137" s="51">
        <f>(AT137-AS137)*24</f>
        <v>1.2500000000582077</v>
      </c>
      <c r="DD137" s="51">
        <f>(W137-AR137)*24</f>
        <v>11.000000000058208</v>
      </c>
      <c r="DE137" s="51">
        <f>AA137</f>
        <v>143.66666666680248</v>
      </c>
      <c r="DF137" s="51">
        <f t="shared" si="34"/>
        <v>11.000000000058208</v>
      </c>
      <c r="DG137" s="51">
        <f>AB137</f>
        <v>9.0833333332557231</v>
      </c>
      <c r="DH137" s="51">
        <f t="shared" si="30"/>
        <v>1.2500000000582077</v>
      </c>
    </row>
    <row r="138" spans="1:112" s="42" customFormat="1" x14ac:dyDescent="0.2">
      <c r="A138" s="40">
        <v>4586</v>
      </c>
      <c r="B138" s="29">
        <f t="shared" si="38"/>
        <v>45748</v>
      </c>
      <c r="C138" s="41" t="str">
        <f t="shared" si="33"/>
        <v>PRT 2025 4 #4586</v>
      </c>
      <c r="D138" s="41" t="str">
        <f t="shared" si="28"/>
        <v>PRATU BGG #41</v>
      </c>
      <c r="E138" s="39">
        <v>4586</v>
      </c>
      <c r="F138" s="38" t="s">
        <v>240</v>
      </c>
      <c r="G138" s="38" t="str">
        <f>INDEX([1]List!$D$2:$D$55,MATCH(F138,[1]List!$B$2:$B$55,0))</f>
        <v>CIF</v>
      </c>
      <c r="H138" s="38" t="s">
        <v>440</v>
      </c>
      <c r="I138" s="38" t="s">
        <v>163</v>
      </c>
      <c r="J138" s="39">
        <f>IF(F138="","",IF(F138="TIE LRC",COUNTIF($F$2:$F138,"TIE")+COUNTIF($F$2:$F138,"TME")+COUNTIF($F$2:$F138,"TIE LRC")+COUNTIF($F$2:$F138,"TIE MRC"),IF(F138="TIE MRC",COUNTIF($F$2:$F138,"TIE")+COUNTIF($F$2:$F138,"TME")+COUNTIF($F$2:$F138,"TIE LRC")+COUNTIF($F$2:$F138,"TIE MRC"),IF(F138="PLNBB LRC",COUNTIF($F$2:$F138,"PLNBB")+COUNTIF($F$2:$F138,"PLNBB LRC")+COUNTIF($F$2:$F138,"PLNBB MRC"),IF(F138="PLNBB MRC",COUNTIF($F$2:$F138,"PLNBB")+COUNTIF($F$2:$F138,"PLNBB LRC")+COUNTIF($F$2:$F138,"PLNBB MRC"),IF(F138="HE MRC",COUNTIF($F$2:$F138,"HE")+COUNTIF($F$2:$F138,"HE LRC")+COUNTIF($F$2:$F138,"HE MRC"),IF(F138="HE LRC",COUNTIF($F$2:$F138,"HE")+COUNTIF($F$2:$F138,"HE LRC")+COUNTIF($F$2:$F138,"HE MRC"),COUNTIF($F$2:$F138,F138))))))))</f>
        <v>41</v>
      </c>
      <c r="K138" s="42" t="s">
        <v>528</v>
      </c>
      <c r="L138" s="42" t="s">
        <v>529</v>
      </c>
      <c r="N138" s="43" t="s">
        <v>318</v>
      </c>
      <c r="O138" s="70" t="s">
        <v>473</v>
      </c>
      <c r="P138" s="40"/>
      <c r="Q138" s="70">
        <v>45749</v>
      </c>
      <c r="R138" s="44"/>
      <c r="S138" s="70">
        <v>45829</v>
      </c>
      <c r="T138" s="57">
        <v>45755.65625</v>
      </c>
      <c r="U138" s="57">
        <v>45757.559027777781</v>
      </c>
      <c r="V138" s="57">
        <v>45757.559027777781</v>
      </c>
      <c r="W138" s="57">
        <v>45757.760416666664</v>
      </c>
      <c r="X138" s="57">
        <v>45758.104166666664</v>
      </c>
      <c r="Y138" s="57">
        <v>45758.138888888891</v>
      </c>
      <c r="Z138" s="57">
        <v>45758.173611111109</v>
      </c>
      <c r="AA138" s="51">
        <f t="shared" si="31"/>
        <v>45.666666666744277</v>
      </c>
      <c r="AB138" s="51">
        <f t="shared" si="36"/>
        <v>9.0833333334303461</v>
      </c>
      <c r="AC138" s="51">
        <f t="shared" si="37"/>
        <v>0.8333333334303461</v>
      </c>
      <c r="AD138" s="51">
        <v>0.25</v>
      </c>
      <c r="AE138" s="51">
        <v>1.08</v>
      </c>
      <c r="AF138" s="51">
        <v>0</v>
      </c>
      <c r="AG138" s="51">
        <v>0.5</v>
      </c>
      <c r="AH138" s="51">
        <v>0</v>
      </c>
      <c r="AI138" s="51">
        <f t="shared" si="26"/>
        <v>1.58</v>
      </c>
      <c r="AJ138" s="78">
        <f t="shared" si="27"/>
        <v>1.83</v>
      </c>
      <c r="AK138" s="78"/>
      <c r="AL138" s="78"/>
      <c r="AM138" s="78"/>
      <c r="AN138" s="78"/>
      <c r="AO138" s="45">
        <v>8698.7749999999996</v>
      </c>
      <c r="AP138" s="45">
        <v>8696.6319999999996</v>
      </c>
      <c r="AQ138" s="57">
        <f t="shared" si="35"/>
        <v>45757.559027777781</v>
      </c>
      <c r="AR138" s="57">
        <v>45757.569444444445</v>
      </c>
      <c r="AS138" s="57">
        <f t="shared" si="40"/>
        <v>45758.104166666664</v>
      </c>
      <c r="AT138" s="57">
        <v>45758.159722222219</v>
      </c>
      <c r="AU138" s="57">
        <f t="shared" si="29"/>
        <v>45758.159722222219</v>
      </c>
      <c r="AV138" s="57">
        <v>45758.170138888891</v>
      </c>
      <c r="AW138" s="46">
        <v>4559</v>
      </c>
      <c r="AX138" s="46">
        <v>6623</v>
      </c>
      <c r="AY138" s="30">
        <v>31.17</v>
      </c>
      <c r="AZ138" s="30">
        <v>15.34</v>
      </c>
      <c r="BA138" s="30">
        <v>4.3600000000000003</v>
      </c>
      <c r="BB138" s="30">
        <v>5.36</v>
      </c>
      <c r="BC138" s="30">
        <v>6.3312071816678479</v>
      </c>
      <c r="BD138" s="30">
        <v>41.79</v>
      </c>
      <c r="BE138" s="30">
        <v>37.51</v>
      </c>
      <c r="BF138" s="30">
        <v>0.21</v>
      </c>
      <c r="BG138" s="30">
        <v>0.33</v>
      </c>
      <c r="BH138" s="30">
        <v>0.30711079612567921</v>
      </c>
      <c r="BI138" s="30">
        <v>57.55</v>
      </c>
      <c r="BJ138" s="30">
        <v>4.26</v>
      </c>
      <c r="BK138" s="30">
        <v>0.91</v>
      </c>
      <c r="BL138" s="30">
        <v>1.1499999999999999</v>
      </c>
      <c r="BM138" s="30">
        <v>16.32</v>
      </c>
      <c r="BN138" s="34">
        <v>60</v>
      </c>
      <c r="BO138" s="30" t="s">
        <v>97</v>
      </c>
      <c r="BP138" s="30" t="s">
        <v>100</v>
      </c>
      <c r="BQ138" s="34">
        <v>1270</v>
      </c>
      <c r="BR138" s="30">
        <v>43.72</v>
      </c>
      <c r="BS138" s="30">
        <v>25.79</v>
      </c>
      <c r="BT138" s="30">
        <v>15.12</v>
      </c>
      <c r="BU138" s="30">
        <v>5.08</v>
      </c>
      <c r="BV138" s="30">
        <v>1.56</v>
      </c>
      <c r="BW138" s="30">
        <v>1.02</v>
      </c>
      <c r="BX138" s="30">
        <v>0.4</v>
      </c>
      <c r="BY138" s="30">
        <v>1.25</v>
      </c>
      <c r="BZ138" s="30">
        <v>5.58</v>
      </c>
      <c r="CA138" s="30">
        <v>0.32</v>
      </c>
      <c r="CB138" s="30">
        <v>0.14000000000000001</v>
      </c>
      <c r="CC138" s="99">
        <v>4.2999999999999997E-2</v>
      </c>
      <c r="CD138" s="30">
        <v>99</v>
      </c>
      <c r="CE138" s="30">
        <v>98</v>
      </c>
      <c r="CF138" s="30">
        <v>78</v>
      </c>
      <c r="CG138" s="30">
        <v>20</v>
      </c>
      <c r="CH138" s="30"/>
      <c r="CI138" s="46">
        <v>4614</v>
      </c>
      <c r="CJ138" s="30"/>
      <c r="CK138" s="30">
        <v>30.62</v>
      </c>
      <c r="CL138" s="30"/>
      <c r="CM138" s="30">
        <v>3.98</v>
      </c>
      <c r="CN138" s="30"/>
      <c r="CO138" s="30"/>
      <c r="CP138" s="30"/>
      <c r="CQ138" s="30">
        <v>0.2</v>
      </c>
      <c r="CR138" s="46">
        <v>4422</v>
      </c>
      <c r="CS138" s="30">
        <v>32.28</v>
      </c>
      <c r="CT138" s="30">
        <v>4.0199999999999996</v>
      </c>
      <c r="CU138" s="30">
        <v>0.22</v>
      </c>
      <c r="CV138" s="30">
        <v>0.38</v>
      </c>
      <c r="CW138" s="58">
        <f t="shared" si="39"/>
        <v>1159.0358062933219</v>
      </c>
      <c r="CX138" s="59">
        <f>AP138/(AB138-AI138)</f>
        <v>1159.0358062933219</v>
      </c>
      <c r="CY138" s="79">
        <v>500</v>
      </c>
      <c r="CZ138" s="57">
        <f>IF(AND(DATE(YEAR(T138),MONTH(T138),DAY(T138))&gt;=(S138-3),DATE(YEAR(T138),MONTH(T138),DAY(T138))&lt;=(S138+3)),T138,V138)</f>
        <v>45757.559027777781</v>
      </c>
      <c r="DA138" s="59">
        <f>CZ138-U138</f>
        <v>0</v>
      </c>
      <c r="DB138" s="51">
        <f>(((AR138-AQ138)*24)+DD138+AB138+((AV138-AU138)*24))/24</f>
        <v>0.59027777778101154</v>
      </c>
      <c r="DC138" s="51">
        <f>(AT138-AS138)*24</f>
        <v>1.3333333333139308</v>
      </c>
      <c r="DD138" s="51">
        <f>(W138-AR138)*24</f>
        <v>4.5833333332557231</v>
      </c>
      <c r="DE138" s="51">
        <f>AA138</f>
        <v>45.666666666744277</v>
      </c>
      <c r="DF138" s="51">
        <f t="shared" si="34"/>
        <v>4.5833333332557231</v>
      </c>
      <c r="DG138" s="51">
        <f>AB138</f>
        <v>9.0833333334303461</v>
      </c>
      <c r="DH138" s="51">
        <f t="shared" si="30"/>
        <v>1.3333333333139308</v>
      </c>
    </row>
    <row r="139" spans="1:112" s="85" customFormat="1" x14ac:dyDescent="0.2">
      <c r="A139" s="80">
        <v>4587</v>
      </c>
      <c r="B139" s="81">
        <f t="shared" si="38"/>
        <v>45748</v>
      </c>
      <c r="C139" s="82" t="str">
        <f t="shared" si="33"/>
        <v>PRT 2025 4 #4587</v>
      </c>
      <c r="D139" s="82" t="str">
        <f t="shared" si="28"/>
        <v>PRATU SPE #10</v>
      </c>
      <c r="E139" s="83">
        <v>4587</v>
      </c>
      <c r="F139" s="84" t="s">
        <v>326</v>
      </c>
      <c r="G139" s="84" t="str">
        <f>INDEX([1]List!$D$2:$D$55,MATCH(F139,[1]List!$B$2:$B$55,0))</f>
        <v>CIF</v>
      </c>
      <c r="H139" s="84" t="s">
        <v>469</v>
      </c>
      <c r="I139" s="84" t="s">
        <v>470</v>
      </c>
      <c r="J139" s="83">
        <f>IF(F139="","",IF(F139="TIE LRC",COUNTIF($F$2:$F139,"TIE")+COUNTIF($F$2:$F139,"TME")+COUNTIF($F$2:$F139,"TIE LRC")+COUNTIF($F$2:$F139,"TIE MRC"),IF(F139="TIE MRC",COUNTIF($F$2:$F139,"TIE")+COUNTIF($F$2:$F139,"TME")+COUNTIF($F$2:$F139,"TIE LRC")+COUNTIF($F$2:$F139,"TIE MRC"),IF(F139="PLNBB LRC",COUNTIF($F$2:$F139,"PLNBB")+COUNTIF($F$2:$F139,"PLNBB LRC")+COUNTIF($F$2:$F139,"PLNBB MRC"),IF(F139="PLNBB MRC",COUNTIF($F$2:$F139,"PLNBB")+COUNTIF($F$2:$F139,"PLNBB LRC")+COUNTIF($F$2:$F139,"PLNBB MRC"),IF(F139="HE MRC",COUNTIF($F$2:$F139,"HE")+COUNTIF($F$2:$F139,"HE LRC")+COUNTIF($F$2:$F139,"HE MRC"),IF(F139="HE LRC",COUNTIF($F$2:$F139,"HE")+COUNTIF($F$2:$F139,"HE LRC")+COUNTIF($F$2:$F139,"HE MRC"),COUNTIF($F$2:$F139,F139))))))))</f>
        <v>10</v>
      </c>
      <c r="K139" s="85" t="s">
        <v>530</v>
      </c>
      <c r="L139" s="85" t="s">
        <v>531</v>
      </c>
      <c r="N139" s="86" t="s">
        <v>308</v>
      </c>
      <c r="O139" s="76" t="s">
        <v>473</v>
      </c>
      <c r="P139" s="80"/>
      <c r="Q139" s="76">
        <v>45745</v>
      </c>
      <c r="R139" s="87"/>
      <c r="S139" s="76">
        <v>45754</v>
      </c>
      <c r="T139" s="88">
        <v>45754.375</v>
      </c>
      <c r="U139" s="88">
        <v>45754.375</v>
      </c>
      <c r="V139" s="88">
        <v>45755.083333333336</v>
      </c>
      <c r="W139" s="88">
        <v>45755.4375</v>
      </c>
      <c r="X139" s="88">
        <v>45758.065972222219</v>
      </c>
      <c r="Y139" s="88">
        <v>45758.142361111109</v>
      </c>
      <c r="Z139" s="88">
        <v>45758.197916666664</v>
      </c>
      <c r="AA139" s="89">
        <f t="shared" si="31"/>
        <v>17.000000000058208</v>
      </c>
      <c r="AB139" s="89">
        <f t="shared" si="36"/>
        <v>64.916666666627862</v>
      </c>
      <c r="AC139" s="89">
        <f t="shared" si="37"/>
        <v>1.8333333333721384</v>
      </c>
      <c r="AD139" s="89">
        <v>9.25</v>
      </c>
      <c r="AE139" s="89">
        <v>0</v>
      </c>
      <c r="AF139" s="89">
        <v>6.5</v>
      </c>
      <c r="AG139" s="89">
        <v>0</v>
      </c>
      <c r="AH139" s="89">
        <v>0</v>
      </c>
      <c r="AI139" s="89">
        <f t="shared" si="26"/>
        <v>6.5</v>
      </c>
      <c r="AJ139" s="90">
        <f t="shared" si="27"/>
        <v>15.75</v>
      </c>
      <c r="AK139" s="90"/>
      <c r="AL139" s="90"/>
      <c r="AM139" s="90"/>
      <c r="AN139" s="90"/>
      <c r="AO139" s="91">
        <v>7250.1769999999997</v>
      </c>
      <c r="AP139" s="91">
        <v>7247.326</v>
      </c>
      <c r="AQ139" s="88">
        <f t="shared" si="35"/>
        <v>45755.083333333336</v>
      </c>
      <c r="AR139" s="88">
        <v>45755.097222222219</v>
      </c>
      <c r="AS139" s="88">
        <f t="shared" si="40"/>
        <v>45758.065972222219</v>
      </c>
      <c r="AT139" s="88">
        <v>45758.145833333336</v>
      </c>
      <c r="AU139" s="88">
        <v>45758.177083333336</v>
      </c>
      <c r="AV139" s="88">
        <v>45758.190972222219</v>
      </c>
      <c r="AW139" s="92">
        <v>4160</v>
      </c>
      <c r="AX139" s="92">
        <v>6392</v>
      </c>
      <c r="AY139" s="93">
        <v>34.92</v>
      </c>
      <c r="AZ139" s="93">
        <v>18.559999999999999</v>
      </c>
      <c r="BA139" s="93">
        <v>4.9800000000000004</v>
      </c>
      <c r="BB139" s="93">
        <v>6.23</v>
      </c>
      <c r="BC139" s="93">
        <v>7.6498035363457761</v>
      </c>
      <c r="BD139" s="93">
        <v>41.97</v>
      </c>
      <c r="BE139" s="93">
        <v>33.24</v>
      </c>
      <c r="BF139" s="93">
        <v>0.24</v>
      </c>
      <c r="BG139" s="93">
        <v>0.4</v>
      </c>
      <c r="BH139" s="93">
        <v>0.36836935166994106</v>
      </c>
      <c r="BI139" s="93">
        <v>55.56</v>
      </c>
      <c r="BJ139" s="93">
        <v>3.98</v>
      </c>
      <c r="BK139" s="93">
        <v>0.89</v>
      </c>
      <c r="BL139" s="93">
        <v>1.18</v>
      </c>
      <c r="BM139" s="93">
        <v>14.48</v>
      </c>
      <c r="BN139" s="94">
        <v>59</v>
      </c>
      <c r="BO139" s="93" t="s">
        <v>97</v>
      </c>
      <c r="BP139" s="93" t="s">
        <v>97</v>
      </c>
      <c r="BQ139" s="94">
        <v>1180</v>
      </c>
      <c r="BR139" s="93">
        <v>43.7</v>
      </c>
      <c r="BS139" s="93">
        <v>28.72</v>
      </c>
      <c r="BT139" s="93">
        <v>21.08</v>
      </c>
      <c r="BU139" s="93">
        <v>2.14</v>
      </c>
      <c r="BV139" s="93">
        <v>1.18</v>
      </c>
      <c r="BW139" s="93">
        <v>0.44</v>
      </c>
      <c r="BX139" s="93">
        <v>0.75</v>
      </c>
      <c r="BY139" s="93">
        <v>0.82</v>
      </c>
      <c r="BZ139" s="93">
        <v>0.85</v>
      </c>
      <c r="CA139" s="93">
        <v>0.22</v>
      </c>
      <c r="CB139" s="93">
        <v>0.09</v>
      </c>
      <c r="CC139" s="101">
        <v>4.7E-2</v>
      </c>
      <c r="CD139" s="93">
        <v>99</v>
      </c>
      <c r="CE139" s="93">
        <v>98</v>
      </c>
      <c r="CF139" s="93">
        <v>78</v>
      </c>
      <c r="CG139" s="93">
        <v>20</v>
      </c>
      <c r="CH139" s="93"/>
      <c r="CI139" s="92">
        <v>4275</v>
      </c>
      <c r="CJ139" s="93"/>
      <c r="CK139" s="93">
        <v>34.340000000000003</v>
      </c>
      <c r="CL139" s="93"/>
      <c r="CM139" s="93">
        <v>4.12</v>
      </c>
      <c r="CN139" s="93"/>
      <c r="CO139" s="93"/>
      <c r="CP139" s="93"/>
      <c r="CQ139" s="93">
        <v>0.2</v>
      </c>
      <c r="CR139" s="92">
        <v>4130</v>
      </c>
      <c r="CS139" s="93">
        <v>34.35</v>
      </c>
      <c r="CT139" s="93">
        <v>4.3600000000000003</v>
      </c>
      <c r="CU139" s="93">
        <v>0.22</v>
      </c>
      <c r="CV139" s="93">
        <v>0.31</v>
      </c>
      <c r="CW139" s="95">
        <f t="shared" si="39"/>
        <v>124.06264194016801</v>
      </c>
      <c r="CX139" s="96">
        <f>AP139/(AB139-AI139)</f>
        <v>124.06264194016801</v>
      </c>
      <c r="CY139" s="97">
        <v>100</v>
      </c>
      <c r="CZ139" s="88">
        <f>IF(AND(DATE(YEAR(T139),MONTH(T139),DAY(T139))&gt;=(S139-3),DATE(YEAR(T139),MONTH(T139),DAY(T139))&lt;=(S139+3)),T139,V139)</f>
        <v>45754.375</v>
      </c>
      <c r="DA139" s="96">
        <f>CZ139-U139</f>
        <v>0</v>
      </c>
      <c r="DB139" s="89">
        <f>(((AR139-AQ139)*24)+DD139+AB139+((AV139-AU139)*24))/24</f>
        <v>3.0729166666569654</v>
      </c>
      <c r="DC139" s="89">
        <f>(AT139-AS139)*24</f>
        <v>1.9166666668024845</v>
      </c>
      <c r="DD139" s="89">
        <f>(W139-AR139)*24</f>
        <v>8.1666666667442769</v>
      </c>
      <c r="DE139" s="89">
        <f>AA139</f>
        <v>17.000000000058208</v>
      </c>
      <c r="DF139" s="89">
        <f t="shared" si="34"/>
        <v>8.1666666667442769</v>
      </c>
      <c r="DG139" s="89">
        <f>AB139</f>
        <v>64.916666666627862</v>
      </c>
      <c r="DH139" s="89">
        <f t="shared" si="30"/>
        <v>1.9166666668024845</v>
      </c>
    </row>
    <row r="140" spans="1:112" s="42" customFormat="1" x14ac:dyDescent="0.2">
      <c r="A140" s="40">
        <v>4588</v>
      </c>
      <c r="B140" s="29">
        <f t="shared" si="38"/>
        <v>45748</v>
      </c>
      <c r="C140" s="41" t="str">
        <f t="shared" si="33"/>
        <v>PRT 2025 4 #4588</v>
      </c>
      <c r="D140" s="41" t="str">
        <f t="shared" si="28"/>
        <v>PRATU PTBA #29</v>
      </c>
      <c r="E140" s="39">
        <v>4588</v>
      </c>
      <c r="F140" s="38" t="s">
        <v>98</v>
      </c>
      <c r="G140" s="38" t="str">
        <f>INDEX([1]List!$D$2:$D$55,MATCH(F140,[1]List!$B$2:$B$55,0))</f>
        <v>FOB</v>
      </c>
      <c r="H140" s="38" t="s">
        <v>156</v>
      </c>
      <c r="I140" s="38" t="s">
        <v>157</v>
      </c>
      <c r="J140" s="39">
        <f>IF(F140="","",IF(F140="TIE LRC",COUNTIF($F$2:$F140,"TIE")+COUNTIF($F$2:$F140,"TME")+COUNTIF($F$2:$F140,"TIE LRC")+COUNTIF($F$2:$F140,"TIE MRC"),IF(F140="TIE MRC",COUNTIF($F$2:$F140,"TIE")+COUNTIF($F$2:$F140,"TME")+COUNTIF($F$2:$F140,"TIE LRC")+COUNTIF($F$2:$F140,"TIE MRC"),IF(F140="PLNBB LRC",COUNTIF($F$2:$F140,"PLNBB")+COUNTIF($F$2:$F140,"PLNBB LRC")+COUNTIF($F$2:$F140,"PLNBB MRC"),IF(F140="PLNBB MRC",COUNTIF($F$2:$F140,"PLNBB")+COUNTIF($F$2:$F140,"PLNBB LRC")+COUNTIF($F$2:$F140,"PLNBB MRC"),IF(F140="HE MRC",COUNTIF($F$2:$F140,"HE")+COUNTIF($F$2:$F140,"HE LRC")+COUNTIF($F$2:$F140,"HE MRC"),IF(F140="HE LRC",COUNTIF($F$2:$F140,"HE")+COUNTIF($F$2:$F140,"HE LRC")+COUNTIF($F$2:$F140,"HE MRC"),COUNTIF($F$2:$F140,F140))))))))</f>
        <v>29</v>
      </c>
      <c r="L140" s="42" t="s">
        <v>532</v>
      </c>
      <c r="N140" s="43" t="s">
        <v>318</v>
      </c>
      <c r="O140" s="70" t="s">
        <v>394</v>
      </c>
      <c r="P140" s="40"/>
      <c r="Q140" s="70">
        <v>45753</v>
      </c>
      <c r="R140" s="44"/>
      <c r="S140" s="70">
        <v>45755</v>
      </c>
      <c r="T140" s="57">
        <v>45755.666666666664</v>
      </c>
      <c r="U140" s="57">
        <v>45755.666666666664</v>
      </c>
      <c r="V140" s="57">
        <v>45758.3125</v>
      </c>
      <c r="W140" s="57">
        <v>45758.354166666664</v>
      </c>
      <c r="X140" s="57">
        <v>45758.850694444445</v>
      </c>
      <c r="Y140" s="57">
        <v>45758.885416666664</v>
      </c>
      <c r="Z140" s="57">
        <v>45758.923611111109</v>
      </c>
      <c r="AA140" s="51">
        <f t="shared" si="31"/>
        <v>63.500000000058208</v>
      </c>
      <c r="AB140" s="51">
        <f t="shared" si="36"/>
        <v>12.75</v>
      </c>
      <c r="AC140" s="51">
        <f t="shared" si="37"/>
        <v>0.83333333325572312</v>
      </c>
      <c r="AD140" s="51">
        <v>0</v>
      </c>
      <c r="AE140" s="51">
        <v>2</v>
      </c>
      <c r="AF140" s="51">
        <v>0</v>
      </c>
      <c r="AG140" s="51">
        <v>1.42</v>
      </c>
      <c r="AH140" s="51">
        <v>0</v>
      </c>
      <c r="AI140" s="51">
        <f t="shared" si="26"/>
        <v>3.42</v>
      </c>
      <c r="AJ140" s="78">
        <f t="shared" si="27"/>
        <v>3.42</v>
      </c>
      <c r="AK140" s="78"/>
      <c r="AL140" s="78"/>
      <c r="AM140" s="78"/>
      <c r="AN140" s="78"/>
      <c r="AO140" s="45">
        <v>12041.656999999999</v>
      </c>
      <c r="AP140" s="45">
        <v>12040.646000000001</v>
      </c>
      <c r="AQ140" s="57">
        <f t="shared" si="35"/>
        <v>45758.3125</v>
      </c>
      <c r="AR140" s="57">
        <v>45758.326388888891</v>
      </c>
      <c r="AS140" s="57">
        <f t="shared" si="40"/>
        <v>45758.850694444445</v>
      </c>
      <c r="AT140" s="57">
        <v>45758.90625</v>
      </c>
      <c r="AU140" s="57">
        <f t="shared" si="29"/>
        <v>45758.90625</v>
      </c>
      <c r="AV140" s="57">
        <v>45758.920138888891</v>
      </c>
      <c r="AW140" s="46">
        <v>4683</v>
      </c>
      <c r="AX140" s="46">
        <v>6712</v>
      </c>
      <c r="AY140" s="30">
        <v>30.23</v>
      </c>
      <c r="AZ140" s="30">
        <v>13.91</v>
      </c>
      <c r="BA140" s="30">
        <v>4.54</v>
      </c>
      <c r="BB140" s="30">
        <v>5.6</v>
      </c>
      <c r="BC140" s="30">
        <v>6.5048205366476939</v>
      </c>
      <c r="BD140" s="30">
        <v>40.51</v>
      </c>
      <c r="BE140" s="30">
        <v>39.979999999999997</v>
      </c>
      <c r="BF140" s="30">
        <v>0.36</v>
      </c>
      <c r="BG140" s="30">
        <v>0.56000000000000005</v>
      </c>
      <c r="BH140" s="30">
        <v>0.5227087931234754</v>
      </c>
      <c r="BI140" s="30">
        <v>59.38</v>
      </c>
      <c r="BJ140" s="30">
        <v>4.4000000000000004</v>
      </c>
      <c r="BK140" s="30">
        <v>0.96</v>
      </c>
      <c r="BL140" s="30">
        <v>1.19</v>
      </c>
      <c r="BM140" s="30">
        <v>15.3</v>
      </c>
      <c r="BN140" s="34">
        <v>60</v>
      </c>
      <c r="BO140" s="30" t="s">
        <v>97</v>
      </c>
      <c r="BP140" s="30" t="s">
        <v>97</v>
      </c>
      <c r="BQ140" s="34">
        <v>1400</v>
      </c>
      <c r="BR140" s="30">
        <v>46.58</v>
      </c>
      <c r="BS140" s="30">
        <v>32.32</v>
      </c>
      <c r="BT140" s="30">
        <v>7.91</v>
      </c>
      <c r="BU140" s="30">
        <v>3.44</v>
      </c>
      <c r="BV140" s="30">
        <v>1.36</v>
      </c>
      <c r="BW140" s="30">
        <v>0.96</v>
      </c>
      <c r="BX140" s="30">
        <v>0.5</v>
      </c>
      <c r="BY140" s="30">
        <v>0.88</v>
      </c>
      <c r="BZ140" s="30">
        <v>5.6</v>
      </c>
      <c r="CA140" s="30">
        <v>0.12</v>
      </c>
      <c r="CB140" s="30">
        <v>0.34</v>
      </c>
      <c r="CC140" s="99">
        <v>2.5999999999999999E-2</v>
      </c>
      <c r="CD140" s="30">
        <v>99</v>
      </c>
      <c r="CE140" s="30">
        <v>98</v>
      </c>
      <c r="CF140" s="30">
        <v>78</v>
      </c>
      <c r="CG140" s="30">
        <v>20</v>
      </c>
      <c r="CH140" s="30"/>
      <c r="CI140" s="46">
        <v>4907</v>
      </c>
      <c r="CJ140" s="30"/>
      <c r="CK140" s="30">
        <v>28.41</v>
      </c>
      <c r="CL140" s="30">
        <v>14.39</v>
      </c>
      <c r="CM140" s="30">
        <v>5.26</v>
      </c>
      <c r="CN140" s="30">
        <v>6.29</v>
      </c>
      <c r="CO140" s="30">
        <v>39.1</v>
      </c>
      <c r="CP140" s="30">
        <v>40.22</v>
      </c>
      <c r="CQ140" s="30">
        <v>0.59</v>
      </c>
      <c r="CR140" s="46" t="s">
        <v>319</v>
      </c>
      <c r="CS140" s="46" t="s">
        <v>319</v>
      </c>
      <c r="CT140" s="46" t="s">
        <v>319</v>
      </c>
      <c r="CU140" s="46" t="s">
        <v>319</v>
      </c>
      <c r="CV140" s="30">
        <v>0.68</v>
      </c>
      <c r="CW140" s="58">
        <f t="shared" si="39"/>
        <v>1290.5301178992497</v>
      </c>
      <c r="CX140" s="59">
        <f>AP140/(AB140-AI140)</f>
        <v>1290.5301178992497</v>
      </c>
      <c r="CY140" s="79">
        <v>500</v>
      </c>
      <c r="CZ140" s="57">
        <f>IF(AND(DATE(YEAR(T140),MONTH(T140),DAY(T140))&gt;=(S140-3),DATE(YEAR(T140),MONTH(T140),DAY(T140))&lt;=(S140+3)),T140,V140)</f>
        <v>45755.666666666664</v>
      </c>
      <c r="DA140" s="59">
        <f>CZ140-U140</f>
        <v>0</v>
      </c>
      <c r="DB140" s="51">
        <f>(((AR140-AQ140)*24)+DD140+AB140+((AV140-AU140)*24))/24</f>
        <v>0.58680555555474712</v>
      </c>
      <c r="DC140" s="51">
        <f>(AT140-AS140)*24</f>
        <v>1.3333333333139308</v>
      </c>
      <c r="DD140" s="51">
        <f>(W140-AR140)*24</f>
        <v>0.6666666665696539</v>
      </c>
      <c r="DE140" s="51">
        <f>AA140</f>
        <v>63.500000000058208</v>
      </c>
      <c r="DF140" s="51">
        <f t="shared" si="34"/>
        <v>0.6666666665696539</v>
      </c>
      <c r="DG140" s="51">
        <f>AB140</f>
        <v>12.75</v>
      </c>
      <c r="DH140" s="51">
        <f t="shared" si="30"/>
        <v>1.3333333333139308</v>
      </c>
    </row>
    <row r="141" spans="1:112" s="42" customFormat="1" x14ac:dyDescent="0.2">
      <c r="A141" s="40">
        <v>4589</v>
      </c>
      <c r="B141" s="29">
        <f t="shared" si="38"/>
        <v>45748</v>
      </c>
      <c r="C141" s="41" t="str">
        <f t="shared" si="33"/>
        <v>PRT 2025 4 #4589</v>
      </c>
      <c r="D141" s="41" t="str">
        <f t="shared" si="28"/>
        <v>PRATU HE #1</v>
      </c>
      <c r="E141" s="39">
        <v>4589</v>
      </c>
      <c r="F141" s="38" t="s">
        <v>139</v>
      </c>
      <c r="G141" s="38" t="str">
        <f>INDEX([1]List!$D$2:$D$55,MATCH(F141,[1]List!$B$2:$B$55,0))</f>
        <v>CIF</v>
      </c>
      <c r="H141" s="38" t="s">
        <v>301</v>
      </c>
      <c r="I141" s="38" t="s">
        <v>155</v>
      </c>
      <c r="J141" s="39">
        <f>IF(F141="","",IF(F141="TIE LRC",COUNTIF($F$2:$F141,"TIE")+COUNTIF($F$2:$F141,"TME")+COUNTIF($F$2:$F141,"TIE LRC")+COUNTIF($F$2:$F141,"TIE MRC"),IF(F141="TIE MRC",COUNTIF($F$2:$F141,"TIE")+COUNTIF($F$2:$F141,"TME")+COUNTIF($F$2:$F141,"TIE LRC")+COUNTIF($F$2:$F141,"TIE MRC"),IF(F141="PLNBB LRC",COUNTIF($F$2:$F141,"PLNBB")+COUNTIF($F$2:$F141,"PLNBB LRC")+COUNTIF($F$2:$F141,"PLNBB MRC"),IF(F141="PLNBB MRC",COUNTIF($F$2:$F141,"PLNBB")+COUNTIF($F$2:$F141,"PLNBB LRC")+COUNTIF($F$2:$F141,"PLNBB MRC"),IF(F141="HE MRC",COUNTIF($F$2:$F141,"HE")+COUNTIF($F$2:$F141,"HE LRC")+COUNTIF($F$2:$F141,"HE MRC"),IF(F141="HE LRC",COUNTIF($F$2:$F141,"HE")+COUNTIF($F$2:$F141,"HE LRC")+COUNTIF($F$2:$F141,"HE MRC"),COUNTIF($F$2:$F141,F141))))))))</f>
        <v>1</v>
      </c>
      <c r="K141" s="42" t="s">
        <v>533</v>
      </c>
      <c r="L141" s="42" t="s">
        <v>534</v>
      </c>
      <c r="N141" s="43" t="s">
        <v>320</v>
      </c>
      <c r="O141" s="70" t="s">
        <v>394</v>
      </c>
      <c r="P141" s="40"/>
      <c r="Q141" s="70">
        <v>45746</v>
      </c>
      <c r="R141" s="44"/>
      <c r="S141" s="70">
        <v>45562</v>
      </c>
      <c r="T141" s="57">
        <v>45753.6875</v>
      </c>
      <c r="U141" s="57">
        <v>45758.673611111109</v>
      </c>
      <c r="V141" s="57">
        <v>45758.673611111109</v>
      </c>
      <c r="W141" s="57">
        <v>45758.878472222219</v>
      </c>
      <c r="X141" s="57">
        <v>45759.295138888891</v>
      </c>
      <c r="Y141" s="57">
        <v>45759.322916666664</v>
      </c>
      <c r="Z141" s="57">
        <v>45759.357638888891</v>
      </c>
      <c r="AA141" s="51">
        <f t="shared" si="31"/>
        <v>119.66666666662786</v>
      </c>
      <c r="AB141" s="51">
        <f t="shared" si="36"/>
        <v>10.666666666686069</v>
      </c>
      <c r="AC141" s="51">
        <f t="shared" si="37"/>
        <v>0.6666666665696539</v>
      </c>
      <c r="AD141" s="51">
        <v>0.42</v>
      </c>
      <c r="AE141" s="51">
        <v>1.25</v>
      </c>
      <c r="AF141" s="51">
        <v>0</v>
      </c>
      <c r="AG141" s="51">
        <v>0.5</v>
      </c>
      <c r="AH141" s="51">
        <v>0</v>
      </c>
      <c r="AI141" s="51">
        <f t="shared" ref="AI141:AI204" si="41">SUM(AE141:AH141)</f>
        <v>1.75</v>
      </c>
      <c r="AJ141" s="78">
        <f t="shared" ref="AJ141:AJ204" si="42">SUM(AD141:AH141)</f>
        <v>2.17</v>
      </c>
      <c r="AK141" s="78"/>
      <c r="AL141" s="78"/>
      <c r="AM141" s="78"/>
      <c r="AN141" s="78"/>
      <c r="AO141" s="45">
        <v>7512.5159999999996</v>
      </c>
      <c r="AP141" s="45">
        <v>7511.3789999999999</v>
      </c>
      <c r="AQ141" s="57">
        <f t="shared" si="35"/>
        <v>45758.673611111109</v>
      </c>
      <c r="AR141" s="57">
        <v>45758.684027777781</v>
      </c>
      <c r="AS141" s="57">
        <f t="shared" si="40"/>
        <v>45759.295138888891</v>
      </c>
      <c r="AT141" s="57">
        <v>45759.34375</v>
      </c>
      <c r="AU141" s="57">
        <f t="shared" si="29"/>
        <v>45759.34375</v>
      </c>
      <c r="AV141" s="57">
        <v>45759.354166666664</v>
      </c>
      <c r="AW141" s="46">
        <v>4072</v>
      </c>
      <c r="AX141" s="46">
        <v>6457</v>
      </c>
      <c r="AY141" s="30">
        <v>36.93</v>
      </c>
      <c r="AZ141" s="30">
        <v>16.21</v>
      </c>
      <c r="BA141" s="30">
        <v>4.87</v>
      </c>
      <c r="BB141" s="30">
        <v>6.47</v>
      </c>
      <c r="BC141" s="30">
        <v>7.7216851652941889</v>
      </c>
      <c r="BD141" s="30">
        <v>40.64</v>
      </c>
      <c r="BE141" s="30">
        <v>36.68</v>
      </c>
      <c r="BF141" s="30">
        <v>0.27</v>
      </c>
      <c r="BG141" s="30">
        <v>0.47</v>
      </c>
      <c r="BH141" s="30">
        <v>0.42964554242749736</v>
      </c>
      <c r="BI141" s="30">
        <v>56.1</v>
      </c>
      <c r="BJ141" s="30">
        <v>4.16</v>
      </c>
      <c r="BK141" s="30">
        <v>0.94</v>
      </c>
      <c r="BL141" s="30">
        <v>1.22</v>
      </c>
      <c r="BM141" s="30">
        <v>15.76</v>
      </c>
      <c r="BN141" s="34">
        <v>60</v>
      </c>
      <c r="BO141" s="30" t="s">
        <v>97</v>
      </c>
      <c r="BP141" s="30" t="s">
        <v>100</v>
      </c>
      <c r="BQ141" s="34">
        <v>1190</v>
      </c>
      <c r="BR141" s="30">
        <v>40.57</v>
      </c>
      <c r="BS141" s="30">
        <v>23.76</v>
      </c>
      <c r="BT141" s="30">
        <v>17.53</v>
      </c>
      <c r="BU141" s="30">
        <v>7.02</v>
      </c>
      <c r="BV141" s="30">
        <v>2.42</v>
      </c>
      <c r="BW141" s="30">
        <v>0.79</v>
      </c>
      <c r="BX141" s="30">
        <v>0.55000000000000004</v>
      </c>
      <c r="BY141" s="30">
        <v>0.64</v>
      </c>
      <c r="BZ141" s="30">
        <v>5.68</v>
      </c>
      <c r="CA141" s="30">
        <v>0.9</v>
      </c>
      <c r="CB141" s="30">
        <v>0.17</v>
      </c>
      <c r="CC141" s="99">
        <v>3.5000000000000003E-2</v>
      </c>
      <c r="CD141" s="30">
        <v>99</v>
      </c>
      <c r="CE141" s="30">
        <v>97</v>
      </c>
      <c r="CF141" s="30">
        <v>78</v>
      </c>
      <c r="CG141" s="30">
        <v>21</v>
      </c>
      <c r="CH141" s="30"/>
      <c r="CI141" s="46">
        <v>4122</v>
      </c>
      <c r="CJ141" s="30"/>
      <c r="CK141" s="30">
        <v>36.75</v>
      </c>
      <c r="CL141" s="30"/>
      <c r="CM141" s="30">
        <v>4.08</v>
      </c>
      <c r="CN141" s="30"/>
      <c r="CO141" s="30"/>
      <c r="CP141" s="30"/>
      <c r="CQ141" s="30">
        <v>0.17</v>
      </c>
      <c r="CR141" s="46">
        <v>4095</v>
      </c>
      <c r="CS141" s="30">
        <v>36.229999999999997</v>
      </c>
      <c r="CT141" s="30">
        <v>4.0999999999999996</v>
      </c>
      <c r="CU141" s="30">
        <v>0.22</v>
      </c>
      <c r="CV141" s="30">
        <v>0.56999999999999995</v>
      </c>
      <c r="CW141" s="58">
        <f t="shared" si="39"/>
        <v>842.39764485798003</v>
      </c>
      <c r="CX141" s="59">
        <f>AP141/(AB141-AI141)</f>
        <v>842.39764485798003</v>
      </c>
      <c r="CY141" s="79">
        <v>500</v>
      </c>
      <c r="CZ141" s="57">
        <f>IF(AND(DATE(YEAR(T141),MONTH(T141),DAY(T141))&gt;=(S141-3),DATE(YEAR(T141),MONTH(T141),DAY(T141))&lt;=(S141+3)),T141,V141)</f>
        <v>45758.673611111109</v>
      </c>
      <c r="DA141" s="59">
        <f>CZ141-U141</f>
        <v>0</v>
      </c>
      <c r="DB141" s="51">
        <f>(((AR141-AQ141)*24)+DD141+AB141+((AV141-AU141)*24))/24</f>
        <v>0.65972222221898846</v>
      </c>
      <c r="DC141" s="51">
        <f>(AT141-AS141)*24</f>
        <v>1.1666666666278616</v>
      </c>
      <c r="DD141" s="51">
        <f>(W141-AR141)*24</f>
        <v>4.6666666665114462</v>
      </c>
      <c r="DE141" s="51">
        <f>AA141</f>
        <v>119.66666666662786</v>
      </c>
      <c r="DF141" s="51">
        <f t="shared" si="34"/>
        <v>4.6666666665114462</v>
      </c>
      <c r="DG141" s="51">
        <f>AB141</f>
        <v>10.666666666686069</v>
      </c>
      <c r="DH141" s="51">
        <f t="shared" si="30"/>
        <v>1.1666666666278616</v>
      </c>
    </row>
    <row r="142" spans="1:112" s="42" customFormat="1" x14ac:dyDescent="0.2">
      <c r="A142" s="40">
        <v>4590</v>
      </c>
      <c r="B142" s="29">
        <f t="shared" si="38"/>
        <v>45748</v>
      </c>
      <c r="C142" s="41" t="str">
        <f t="shared" si="33"/>
        <v>PRT 2025 4 #4590</v>
      </c>
      <c r="D142" s="41" t="str">
        <f t="shared" si="28"/>
        <v>PRATU BGG #42</v>
      </c>
      <c r="E142" s="39">
        <v>4590</v>
      </c>
      <c r="F142" s="38" t="s">
        <v>240</v>
      </c>
      <c r="G142" s="38" t="str">
        <f>INDEX([1]List!$D$2:$D$55,MATCH(F142,[1]List!$B$2:$B$55,0))</f>
        <v>CIF</v>
      </c>
      <c r="H142" s="38" t="s">
        <v>440</v>
      </c>
      <c r="I142" s="38" t="s">
        <v>163</v>
      </c>
      <c r="J142" s="39">
        <f>IF(F142="","",IF(F142="TIE LRC",COUNTIF($F$2:$F142,"TIE")+COUNTIF($F$2:$F142,"TME")+COUNTIF($F$2:$F142,"TIE LRC")+COUNTIF($F$2:$F142,"TIE MRC"),IF(F142="TIE MRC",COUNTIF($F$2:$F142,"TIE")+COUNTIF($F$2:$F142,"TME")+COUNTIF($F$2:$F142,"TIE LRC")+COUNTIF($F$2:$F142,"TIE MRC"),IF(F142="PLNBB LRC",COUNTIF($F$2:$F142,"PLNBB")+COUNTIF($F$2:$F142,"PLNBB LRC")+COUNTIF($F$2:$F142,"PLNBB MRC"),IF(F142="PLNBB MRC",COUNTIF($F$2:$F142,"PLNBB")+COUNTIF($F$2:$F142,"PLNBB LRC")+COUNTIF($F$2:$F142,"PLNBB MRC"),IF(F142="HE MRC",COUNTIF($F$2:$F142,"HE")+COUNTIF($F$2:$F142,"HE LRC")+COUNTIF($F$2:$F142,"HE MRC"),IF(F142="HE LRC",COUNTIF($F$2:$F142,"HE")+COUNTIF($F$2:$F142,"HE LRC")+COUNTIF($F$2:$F142,"HE MRC"),COUNTIF($F$2:$F142,F142))))))))</f>
        <v>42</v>
      </c>
      <c r="K142" s="42" t="s">
        <v>480</v>
      </c>
      <c r="L142" s="42" t="s">
        <v>437</v>
      </c>
      <c r="N142" s="43" t="s">
        <v>318</v>
      </c>
      <c r="O142" s="70" t="s">
        <v>473</v>
      </c>
      <c r="P142" s="40"/>
      <c r="Q142" s="70">
        <v>45750</v>
      </c>
      <c r="R142" s="44"/>
      <c r="S142" s="70">
        <v>45830</v>
      </c>
      <c r="T142" s="57">
        <v>45755.909722222219</v>
      </c>
      <c r="U142" s="57">
        <v>45758.947916666664</v>
      </c>
      <c r="V142" s="57">
        <v>45758.947916666664</v>
      </c>
      <c r="W142" s="57">
        <v>45759.333333333336</v>
      </c>
      <c r="X142" s="57">
        <v>45759.8125</v>
      </c>
      <c r="Y142" s="57">
        <v>45759.833333333336</v>
      </c>
      <c r="Z142" s="57">
        <v>45759.868055555555</v>
      </c>
      <c r="AA142" s="51">
        <f t="shared" si="31"/>
        <v>72.916666666686069</v>
      </c>
      <c r="AB142" s="51">
        <f t="shared" si="36"/>
        <v>12</v>
      </c>
      <c r="AC142" s="51">
        <f t="shared" si="37"/>
        <v>0.50000000005820766</v>
      </c>
      <c r="AD142" s="51">
        <v>0.17</v>
      </c>
      <c r="AE142" s="51">
        <v>0</v>
      </c>
      <c r="AF142" s="51">
        <v>2.42</v>
      </c>
      <c r="AG142" s="51">
        <v>0</v>
      </c>
      <c r="AH142" s="51">
        <v>0</v>
      </c>
      <c r="AI142" s="51">
        <f t="shared" si="41"/>
        <v>2.42</v>
      </c>
      <c r="AJ142" s="78">
        <f t="shared" si="42"/>
        <v>2.59</v>
      </c>
      <c r="AK142" s="78"/>
      <c r="AL142" s="78"/>
      <c r="AM142" s="78"/>
      <c r="AN142" s="78"/>
      <c r="AO142" s="45">
        <v>8699.625</v>
      </c>
      <c r="AP142" s="45">
        <v>8697.4840000000004</v>
      </c>
      <c r="AQ142" s="57">
        <f t="shared" si="35"/>
        <v>45758.947916666664</v>
      </c>
      <c r="AR142" s="57">
        <v>45758.958333333336</v>
      </c>
      <c r="AS142" s="57">
        <f t="shared" si="40"/>
        <v>45759.8125</v>
      </c>
      <c r="AT142" s="57">
        <v>45759.854166666664</v>
      </c>
      <c r="AU142" s="57">
        <f t="shared" si="29"/>
        <v>45759.854166666664</v>
      </c>
      <c r="AV142" s="57">
        <v>45759.864583333336</v>
      </c>
      <c r="AW142" s="46">
        <v>4556</v>
      </c>
      <c r="AX142" s="46">
        <v>6600</v>
      </c>
      <c r="AY142" s="30">
        <v>30.98</v>
      </c>
      <c r="AZ142" s="30">
        <v>14.43</v>
      </c>
      <c r="BA142" s="30">
        <v>4.18</v>
      </c>
      <c r="BB142" s="30">
        <v>5.18</v>
      </c>
      <c r="BC142" s="30">
        <v>6.053523431109034</v>
      </c>
      <c r="BD142" s="30">
        <v>41.78</v>
      </c>
      <c r="BE142" s="30">
        <v>38.61</v>
      </c>
      <c r="BF142" s="30">
        <v>0.21</v>
      </c>
      <c r="BG142" s="30">
        <v>0.32</v>
      </c>
      <c r="BH142" s="30">
        <v>0.30384480542246117</v>
      </c>
      <c r="BI142" s="30">
        <v>59.74</v>
      </c>
      <c r="BJ142" s="30">
        <v>4.2</v>
      </c>
      <c r="BK142" s="30">
        <v>0.95</v>
      </c>
      <c r="BL142" s="30">
        <v>1.18</v>
      </c>
      <c r="BM142" s="30">
        <v>15.24</v>
      </c>
      <c r="BN142" s="34">
        <v>59</v>
      </c>
      <c r="BO142" s="30" t="s">
        <v>97</v>
      </c>
      <c r="BP142" s="30" t="s">
        <v>97</v>
      </c>
      <c r="BQ142" s="34">
        <v>1260</v>
      </c>
      <c r="BR142" s="30">
        <v>36.380000000000003</v>
      </c>
      <c r="BS142" s="30">
        <v>24.64</v>
      </c>
      <c r="BT142" s="30">
        <v>23.2</v>
      </c>
      <c r="BU142" s="30">
        <v>7.15</v>
      </c>
      <c r="BV142" s="30">
        <v>2.0699999999999998</v>
      </c>
      <c r="BW142" s="30">
        <v>0.32</v>
      </c>
      <c r="BX142" s="30">
        <v>0.4</v>
      </c>
      <c r="BY142" s="30">
        <v>1.2</v>
      </c>
      <c r="BZ142" s="30">
        <v>4.0599999999999996</v>
      </c>
      <c r="CA142" s="30">
        <v>0.46</v>
      </c>
      <c r="CB142" s="30">
        <v>0.12</v>
      </c>
      <c r="CC142" s="99">
        <v>3.7999999999999999E-2</v>
      </c>
      <c r="CD142" s="30">
        <v>99</v>
      </c>
      <c r="CE142" s="30">
        <v>98</v>
      </c>
      <c r="CF142" s="30">
        <v>77</v>
      </c>
      <c r="CG142" s="30">
        <v>20</v>
      </c>
      <c r="CH142" s="30"/>
      <c r="CI142" s="46">
        <v>4613</v>
      </c>
      <c r="CJ142" s="30"/>
      <c r="CK142" s="30">
        <v>30.52</v>
      </c>
      <c r="CL142" s="30"/>
      <c r="CM142" s="30">
        <v>3.97</v>
      </c>
      <c r="CN142" s="30"/>
      <c r="CO142" s="30"/>
      <c r="CP142" s="30"/>
      <c r="CQ142" s="30">
        <v>0.19</v>
      </c>
      <c r="CR142" s="46">
        <v>4442</v>
      </c>
      <c r="CS142" s="30">
        <v>32.04</v>
      </c>
      <c r="CT142" s="30">
        <v>4.24</v>
      </c>
      <c r="CU142" s="30">
        <v>0.2</v>
      </c>
      <c r="CV142" s="30">
        <v>0.33</v>
      </c>
      <c r="CW142" s="58">
        <f t="shared" si="39"/>
        <v>907.87933194154493</v>
      </c>
      <c r="CX142" s="59">
        <f>AP142/(AB142-AI142)</f>
        <v>907.87933194154493</v>
      </c>
      <c r="CY142" s="79">
        <v>500</v>
      </c>
      <c r="CZ142" s="57">
        <f>IF(AND(DATE(YEAR(T142),MONTH(T142),DAY(T142))&gt;=(S142-3),DATE(YEAR(T142),MONTH(T142),DAY(T142))&lt;=(S142+3)),T142,V142)</f>
        <v>45758.947916666664</v>
      </c>
      <c r="DA142" s="59">
        <f>CZ142-U142</f>
        <v>0</v>
      </c>
      <c r="DB142" s="51">
        <f>(((AR142-AQ142)*24)+DD142+AB142+((AV142-AU142)*24))/24</f>
        <v>0.89583333334303461</v>
      </c>
      <c r="DC142" s="51">
        <f>(AT142-AS142)*24</f>
        <v>0.99999999994179234</v>
      </c>
      <c r="DD142" s="51">
        <f>(W142-AR142)*24</f>
        <v>9</v>
      </c>
      <c r="DE142" s="51">
        <f>AA142</f>
        <v>72.916666666686069</v>
      </c>
      <c r="DF142" s="51">
        <f t="shared" si="34"/>
        <v>9</v>
      </c>
      <c r="DG142" s="51">
        <f>AB142</f>
        <v>12</v>
      </c>
      <c r="DH142" s="51">
        <f t="shared" si="30"/>
        <v>0.99999999994179234</v>
      </c>
    </row>
    <row r="143" spans="1:112" s="42" customFormat="1" x14ac:dyDescent="0.2">
      <c r="A143" s="40">
        <v>4591</v>
      </c>
      <c r="B143" s="29">
        <f t="shared" si="38"/>
        <v>45748</v>
      </c>
      <c r="C143" s="41" t="str">
        <f t="shared" si="33"/>
        <v>PRT 2025 4 #4591</v>
      </c>
      <c r="D143" s="41" t="str">
        <f t="shared" si="28"/>
        <v>PRATU TBC LRC #14</v>
      </c>
      <c r="E143" s="39">
        <v>4591</v>
      </c>
      <c r="F143" s="38" t="s">
        <v>290</v>
      </c>
      <c r="G143" s="38" t="str">
        <f>INDEX([1]List!$D$2:$D$55,MATCH(F143,[1]List!$B$2:$B$55,0))</f>
        <v>CIF</v>
      </c>
      <c r="H143" s="38" t="s">
        <v>325</v>
      </c>
      <c r="I143" s="38" t="s">
        <v>176</v>
      </c>
      <c r="J143" s="39">
        <f>IF(F143="","",IF(F143="TIE LRC",COUNTIF($F$2:$F143,"TIE")+COUNTIF($F$2:$F143,"TME")+COUNTIF($F$2:$F143,"TIE LRC")+COUNTIF($F$2:$F143,"TIE MRC"),IF(F143="TIE MRC",COUNTIF($F$2:$F143,"TIE")+COUNTIF($F$2:$F143,"TME")+COUNTIF($F$2:$F143,"TIE LRC")+COUNTIF($F$2:$F143,"TIE MRC"),IF(F143="PLNBB LRC",COUNTIF($F$2:$F143,"PLNBB")+COUNTIF($F$2:$F143,"PLNBB LRC")+COUNTIF($F$2:$F143,"PLNBB MRC"),IF(F143="PLNBB MRC",COUNTIF($F$2:$F143,"PLNBB")+COUNTIF($F$2:$F143,"PLNBB LRC")+COUNTIF($F$2:$F143,"PLNBB MRC"),IF(F143="HE MRC",COUNTIF($F$2:$F143,"HE")+COUNTIF($F$2:$F143,"HE LRC")+COUNTIF($F$2:$F143,"HE MRC"),IF(F143="HE LRC",COUNTIF($F$2:$F143,"HE")+COUNTIF($F$2:$F143,"HE LRC")+COUNTIF($F$2:$F143,"HE MRC"),COUNTIF($F$2:$F143,F143))))))))</f>
        <v>14</v>
      </c>
      <c r="K143" s="42" t="s">
        <v>380</v>
      </c>
      <c r="L143" s="42" t="s">
        <v>381</v>
      </c>
      <c r="N143" s="43" t="s">
        <v>320</v>
      </c>
      <c r="O143" s="70" t="s">
        <v>317</v>
      </c>
      <c r="P143" s="40"/>
      <c r="Q143" s="70">
        <v>45738</v>
      </c>
      <c r="R143" s="44"/>
      <c r="S143" s="70">
        <v>45743</v>
      </c>
      <c r="T143" s="57">
        <v>45754.333333333336</v>
      </c>
      <c r="U143" s="57">
        <v>45759.392361111109</v>
      </c>
      <c r="V143" s="57">
        <v>45759.392361111109</v>
      </c>
      <c r="W143" s="57">
        <v>45759.822916666664</v>
      </c>
      <c r="X143" s="57">
        <v>45760.496527777781</v>
      </c>
      <c r="Y143" s="57">
        <v>45760.53125</v>
      </c>
      <c r="Z143" s="57">
        <v>45760.565972222219</v>
      </c>
      <c r="AA143" s="51">
        <f t="shared" si="31"/>
        <v>121.41666666656965</v>
      </c>
      <c r="AB143" s="51">
        <f t="shared" si="36"/>
        <v>17.000000000058208</v>
      </c>
      <c r="AC143" s="51">
        <f t="shared" si="37"/>
        <v>0.83333333325572312</v>
      </c>
      <c r="AD143" s="51">
        <v>0</v>
      </c>
      <c r="AE143" s="51">
        <v>0</v>
      </c>
      <c r="AF143" s="51">
        <v>6.17</v>
      </c>
      <c r="AG143" s="51">
        <v>0</v>
      </c>
      <c r="AH143" s="51">
        <v>0</v>
      </c>
      <c r="AI143" s="51">
        <f t="shared" si="41"/>
        <v>6.17</v>
      </c>
      <c r="AJ143" s="78">
        <f t="shared" si="42"/>
        <v>6.17</v>
      </c>
      <c r="AK143" s="78"/>
      <c r="AL143" s="78"/>
      <c r="AM143" s="78"/>
      <c r="AN143" s="78"/>
      <c r="AO143" s="45">
        <v>8694.6730000000007</v>
      </c>
      <c r="AP143" s="45">
        <v>8544.9619999999995</v>
      </c>
      <c r="AQ143" s="57">
        <f t="shared" si="35"/>
        <v>45759.392361111109</v>
      </c>
      <c r="AR143" s="57">
        <v>45759.402777777781</v>
      </c>
      <c r="AS143" s="57">
        <f t="shared" si="40"/>
        <v>45760.496527777781</v>
      </c>
      <c r="AT143" s="57">
        <v>45760.552083333336</v>
      </c>
      <c r="AU143" s="57">
        <f t="shared" si="29"/>
        <v>45760.552083333336</v>
      </c>
      <c r="AV143" s="57">
        <v>45760.5625</v>
      </c>
      <c r="AW143" s="46">
        <v>4118</v>
      </c>
      <c r="AX143" s="46">
        <v>6354</v>
      </c>
      <c r="AY143" s="30">
        <v>35.19</v>
      </c>
      <c r="AZ143" s="30">
        <v>20.47</v>
      </c>
      <c r="BA143" s="30">
        <v>4.84</v>
      </c>
      <c r="BB143" s="30">
        <v>5.94</v>
      </c>
      <c r="BC143" s="30">
        <v>7.4688796680497926</v>
      </c>
      <c r="BD143" s="30">
        <v>40.89</v>
      </c>
      <c r="BE143" s="30">
        <v>32.700000000000003</v>
      </c>
      <c r="BF143" s="30">
        <v>0.25</v>
      </c>
      <c r="BG143" s="30">
        <v>0.42</v>
      </c>
      <c r="BH143" s="30">
        <v>0.38979001634603294</v>
      </c>
      <c r="BI143" s="30">
        <v>53.04</v>
      </c>
      <c r="BJ143" s="30">
        <v>3.77</v>
      </c>
      <c r="BK143" s="30">
        <v>0.86</v>
      </c>
      <c r="BL143" s="30">
        <v>1.17</v>
      </c>
      <c r="BM143" s="30">
        <v>15.61</v>
      </c>
      <c r="BN143" s="34">
        <v>59</v>
      </c>
      <c r="BO143" s="30" t="s">
        <v>97</v>
      </c>
      <c r="BP143" s="30" t="s">
        <v>100</v>
      </c>
      <c r="BQ143" s="34">
        <v>1190</v>
      </c>
      <c r="BR143" s="30">
        <v>40.53</v>
      </c>
      <c r="BS143" s="30">
        <v>20.9</v>
      </c>
      <c r="BT143" s="30">
        <v>20</v>
      </c>
      <c r="BU143" s="30">
        <v>11.22</v>
      </c>
      <c r="BV143" s="30">
        <v>3.4</v>
      </c>
      <c r="BW143" s="30">
        <v>0.63</v>
      </c>
      <c r="BX143" s="30">
        <v>0.56000000000000005</v>
      </c>
      <c r="BY143" s="30">
        <v>0.74</v>
      </c>
      <c r="BZ143" s="30">
        <v>1.5</v>
      </c>
      <c r="CA143" s="30">
        <v>0.39</v>
      </c>
      <c r="CB143" s="30">
        <v>0.14000000000000001</v>
      </c>
      <c r="CC143" s="99">
        <v>3.7999999999999999E-2</v>
      </c>
      <c r="CD143" s="30">
        <v>99</v>
      </c>
      <c r="CE143" s="30">
        <v>98</v>
      </c>
      <c r="CF143" s="30">
        <v>78</v>
      </c>
      <c r="CG143" s="30">
        <v>19</v>
      </c>
      <c r="CH143" s="30"/>
      <c r="CI143" s="46">
        <v>4202</v>
      </c>
      <c r="CJ143" s="30"/>
      <c r="CK143" s="30">
        <v>34.5</v>
      </c>
      <c r="CL143" s="30"/>
      <c r="CM143" s="30">
        <v>3.78</v>
      </c>
      <c r="CN143" s="30"/>
      <c r="CO143" s="30"/>
      <c r="CP143" s="30"/>
      <c r="CQ143" s="30">
        <v>0.23</v>
      </c>
      <c r="CR143" s="46">
        <v>4124</v>
      </c>
      <c r="CS143" s="30">
        <v>35.369999999999997</v>
      </c>
      <c r="CT143" s="30">
        <v>3.98</v>
      </c>
      <c r="CU143" s="30">
        <v>0.24</v>
      </c>
      <c r="CV143" s="30">
        <v>0.44</v>
      </c>
      <c r="CW143" s="58">
        <f t="shared" si="39"/>
        <v>789.00849491727365</v>
      </c>
      <c r="CX143" s="59">
        <f>AP143/(AB143-AI143)</f>
        <v>789.00849491727365</v>
      </c>
      <c r="CY143" s="79">
        <v>500</v>
      </c>
      <c r="CZ143" s="57">
        <f>IF(AND(DATE(YEAR(T143),MONTH(T143),DAY(T143))&gt;=(S143-3),DATE(YEAR(T143),MONTH(T143),DAY(T143))&lt;=(S143+3)),T143,V143)</f>
        <v>45759.392361111109</v>
      </c>
      <c r="DA143" s="59">
        <f>CZ143-U143</f>
        <v>0</v>
      </c>
      <c r="DB143" s="51">
        <f>(((AR143-AQ143)*24)+DD143+AB143+((AV143-AU143)*24))/24</f>
        <v>1.1493055555547471</v>
      </c>
      <c r="DC143" s="51">
        <f>(AT143-AS143)*24</f>
        <v>1.3333333333139308</v>
      </c>
      <c r="DD143" s="51">
        <f>(W143-AR143)*24</f>
        <v>10.083333333197515</v>
      </c>
      <c r="DE143" s="51">
        <f>AA143</f>
        <v>121.41666666656965</v>
      </c>
      <c r="DF143" s="51">
        <f t="shared" si="34"/>
        <v>10.083333333197515</v>
      </c>
      <c r="DG143" s="51">
        <f>AB143</f>
        <v>17.000000000058208</v>
      </c>
      <c r="DH143" s="51">
        <f t="shared" si="30"/>
        <v>1.3333333333139308</v>
      </c>
    </row>
    <row r="144" spans="1:112" s="42" customFormat="1" x14ac:dyDescent="0.2">
      <c r="A144" s="40">
        <v>4592</v>
      </c>
      <c r="B144" s="29">
        <f t="shared" si="38"/>
        <v>45748</v>
      </c>
      <c r="C144" s="41" t="str">
        <f t="shared" si="33"/>
        <v>PRT 2025 4 #4592</v>
      </c>
      <c r="D144" s="41" t="str">
        <f t="shared" si="28"/>
        <v>PRATU BGG #43</v>
      </c>
      <c r="E144" s="39">
        <v>4592</v>
      </c>
      <c r="F144" s="38" t="s">
        <v>240</v>
      </c>
      <c r="G144" s="38" t="str">
        <f>INDEX([1]List!$D$2:$D$55,MATCH(F144,[1]List!$B$2:$B$55,0))</f>
        <v>CIF</v>
      </c>
      <c r="H144" s="38" t="s">
        <v>440</v>
      </c>
      <c r="I144" s="38" t="s">
        <v>163</v>
      </c>
      <c r="J144" s="39">
        <f>IF(F144="","",IF(F144="TIE LRC",COUNTIF($F$2:$F144,"TIE")+COUNTIF($F$2:$F144,"TME")+COUNTIF($F$2:$F144,"TIE LRC")+COUNTIF($F$2:$F144,"TIE MRC"),IF(F144="TIE MRC",COUNTIF($F$2:$F144,"TIE")+COUNTIF($F$2:$F144,"TME")+COUNTIF($F$2:$F144,"TIE LRC")+COUNTIF($F$2:$F144,"TIE MRC"),IF(F144="PLNBB LRC",COUNTIF($F$2:$F144,"PLNBB")+COUNTIF($F$2:$F144,"PLNBB LRC")+COUNTIF($F$2:$F144,"PLNBB MRC"),IF(F144="PLNBB MRC",COUNTIF($F$2:$F144,"PLNBB")+COUNTIF($F$2:$F144,"PLNBB LRC")+COUNTIF($F$2:$F144,"PLNBB MRC"),IF(F144="HE MRC",COUNTIF($F$2:$F144,"HE")+COUNTIF($F$2:$F144,"HE LRC")+COUNTIF($F$2:$F144,"HE MRC"),IF(F144="HE LRC",COUNTIF($F$2:$F144,"HE")+COUNTIF($F$2:$F144,"HE LRC")+COUNTIF($F$2:$F144,"HE MRC"),COUNTIF($F$2:$F144,F144))))))))</f>
        <v>43</v>
      </c>
      <c r="K144" s="42" t="s">
        <v>402</v>
      </c>
      <c r="L144" s="42" t="s">
        <v>403</v>
      </c>
      <c r="N144" s="43" t="s">
        <v>318</v>
      </c>
      <c r="O144" s="70" t="s">
        <v>473</v>
      </c>
      <c r="P144" s="40"/>
      <c r="Q144" s="70">
        <v>45750</v>
      </c>
      <c r="R144" s="44"/>
      <c r="S144" s="70">
        <v>45831</v>
      </c>
      <c r="T144" s="57">
        <v>45756.465277777781</v>
      </c>
      <c r="U144" s="57">
        <v>45759.892361111109</v>
      </c>
      <c r="V144" s="57">
        <v>45759.892361111109</v>
      </c>
      <c r="W144" s="57">
        <v>45760.166666666664</v>
      </c>
      <c r="X144" s="57">
        <v>45760.777777777781</v>
      </c>
      <c r="Y144" s="57">
        <v>45760.8125</v>
      </c>
      <c r="Z144" s="57">
        <v>45760.881944444445</v>
      </c>
      <c r="AA144" s="51">
        <f t="shared" si="31"/>
        <v>82.249999999883585</v>
      </c>
      <c r="AB144" s="51">
        <f t="shared" si="36"/>
        <v>15.500000000058208</v>
      </c>
      <c r="AC144" s="51">
        <f t="shared" si="37"/>
        <v>0.83333333325572312</v>
      </c>
      <c r="AD144" s="51">
        <v>0.08</v>
      </c>
      <c r="AE144" s="51">
        <v>0</v>
      </c>
      <c r="AF144" s="51">
        <v>6.17</v>
      </c>
      <c r="AG144" s="51">
        <v>0</v>
      </c>
      <c r="AH144" s="51">
        <v>0</v>
      </c>
      <c r="AI144" s="51">
        <f t="shared" si="41"/>
        <v>6.17</v>
      </c>
      <c r="AJ144" s="78">
        <f t="shared" si="42"/>
        <v>6.25</v>
      </c>
      <c r="AK144" s="78"/>
      <c r="AL144" s="78"/>
      <c r="AM144" s="78"/>
      <c r="AN144" s="78"/>
      <c r="AO144" s="45">
        <v>8699.1880000000001</v>
      </c>
      <c r="AP144" s="45">
        <v>8695.4950000000008</v>
      </c>
      <c r="AQ144" s="57">
        <f t="shared" si="35"/>
        <v>45759.892361111109</v>
      </c>
      <c r="AR144" s="57">
        <v>45759.902777777781</v>
      </c>
      <c r="AS144" s="57">
        <f t="shared" si="40"/>
        <v>45760.777777777781</v>
      </c>
      <c r="AT144" s="57">
        <v>45760.868055555555</v>
      </c>
      <c r="AU144" s="57">
        <f t="shared" si="29"/>
        <v>45760.868055555555</v>
      </c>
      <c r="AV144" s="57">
        <v>45760.878472222219</v>
      </c>
      <c r="AW144" s="46">
        <v>4541</v>
      </c>
      <c r="AX144" s="46">
        <v>6590</v>
      </c>
      <c r="AY144" s="30">
        <v>31.1</v>
      </c>
      <c r="AZ144" s="30">
        <v>13.54</v>
      </c>
      <c r="BA144" s="30">
        <v>4.22</v>
      </c>
      <c r="BB144" s="30">
        <v>5.29</v>
      </c>
      <c r="BC144" s="30">
        <v>6.1184362711080267</v>
      </c>
      <c r="BD144" s="30">
        <v>41.85</v>
      </c>
      <c r="BE144" s="30">
        <v>39.32</v>
      </c>
      <c r="BF144" s="30">
        <v>0.22</v>
      </c>
      <c r="BG144" s="30">
        <v>0.33</v>
      </c>
      <c r="BH144" s="30">
        <v>0.31228313671061758</v>
      </c>
      <c r="BI144" s="30">
        <v>58.54</v>
      </c>
      <c r="BJ144" s="30">
        <v>4.04</v>
      </c>
      <c r="BK144" s="30">
        <v>0.92</v>
      </c>
      <c r="BL144" s="30">
        <v>1.1299999999999999</v>
      </c>
      <c r="BM144" s="30">
        <v>17.399999999999999</v>
      </c>
      <c r="BN144" s="34">
        <v>59</v>
      </c>
      <c r="BO144" s="30" t="s">
        <v>97</v>
      </c>
      <c r="BP144" s="30" t="s">
        <v>100</v>
      </c>
      <c r="BQ144" s="34">
        <v>1210</v>
      </c>
      <c r="BR144" s="30">
        <v>34.450000000000003</v>
      </c>
      <c r="BS144" s="30">
        <v>20.32</v>
      </c>
      <c r="BT144" s="30">
        <v>23.74</v>
      </c>
      <c r="BU144" s="30">
        <v>7.92</v>
      </c>
      <c r="BV144" s="30">
        <v>2.86</v>
      </c>
      <c r="BW144" s="30">
        <v>0.49</v>
      </c>
      <c r="BX144" s="30">
        <v>0.36</v>
      </c>
      <c r="BY144" s="30">
        <v>0.56999999999999995</v>
      </c>
      <c r="BZ144" s="30">
        <v>8.3800000000000008</v>
      </c>
      <c r="CA144" s="30">
        <v>0.66</v>
      </c>
      <c r="CB144" s="30">
        <v>0.25</v>
      </c>
      <c r="CC144" s="99">
        <v>0.03</v>
      </c>
      <c r="CD144" s="30">
        <v>99</v>
      </c>
      <c r="CE144" s="30">
        <v>98</v>
      </c>
      <c r="CF144" s="30">
        <v>77</v>
      </c>
      <c r="CG144" s="30">
        <v>20</v>
      </c>
      <c r="CH144" s="30"/>
      <c r="CI144" s="46">
        <v>4606</v>
      </c>
      <c r="CJ144" s="30"/>
      <c r="CK144" s="30">
        <v>30.63</v>
      </c>
      <c r="CL144" s="30"/>
      <c r="CM144" s="30">
        <v>3.84</v>
      </c>
      <c r="CN144" s="30"/>
      <c r="CO144" s="30"/>
      <c r="CP144" s="30"/>
      <c r="CQ144" s="30">
        <v>0.19</v>
      </c>
      <c r="CR144" s="46">
        <v>4428</v>
      </c>
      <c r="CS144" s="30">
        <v>32.14</v>
      </c>
      <c r="CT144" s="30">
        <v>4.2</v>
      </c>
      <c r="CU144" s="30">
        <v>0.2</v>
      </c>
      <c r="CV144" s="30">
        <v>0.56000000000000005</v>
      </c>
      <c r="CW144" s="58">
        <f t="shared" si="39"/>
        <v>931.99303322033779</v>
      </c>
      <c r="CX144" s="59">
        <f>AP144/(AB144-AI144)</f>
        <v>931.99303322033779</v>
      </c>
      <c r="CY144" s="79">
        <v>500</v>
      </c>
      <c r="CZ144" s="57">
        <f>IF(AND(DATE(YEAR(T144),MONTH(T144),DAY(T144))&gt;=(S144-3),DATE(YEAR(T144),MONTH(T144),DAY(T144))&lt;=(S144+3)),T144,V144)</f>
        <v>45759.892361111109</v>
      </c>
      <c r="DA144" s="59">
        <f>CZ144-U144</f>
        <v>0</v>
      </c>
      <c r="DB144" s="51">
        <f>(((AR144-AQ144)*24)+DD144+AB144+((AV144-AU144)*24))/24</f>
        <v>0.93055555555474712</v>
      </c>
      <c r="DC144" s="51">
        <f>(AT144-AS144)*24</f>
        <v>2.1666666665696539</v>
      </c>
      <c r="DD144" s="51">
        <f>(W144-AR144)*24</f>
        <v>6.3333333331975155</v>
      </c>
      <c r="DE144" s="51">
        <f>AA144</f>
        <v>82.249999999883585</v>
      </c>
      <c r="DF144" s="51">
        <f t="shared" si="34"/>
        <v>6.3333333331975155</v>
      </c>
      <c r="DG144" s="51">
        <f>AB144</f>
        <v>15.500000000058208</v>
      </c>
      <c r="DH144" s="51">
        <f t="shared" si="30"/>
        <v>2.1666666665696539</v>
      </c>
    </row>
    <row r="145" spans="1:112" s="42" customFormat="1" x14ac:dyDescent="0.2">
      <c r="A145" s="40">
        <v>4593</v>
      </c>
      <c r="B145" s="29">
        <f t="shared" si="38"/>
        <v>45748</v>
      </c>
      <c r="C145" s="41" t="str">
        <f t="shared" si="33"/>
        <v>PRT 2025 4 #4593</v>
      </c>
      <c r="D145" s="41" t="str">
        <f t="shared" ref="D145:D208" si="43">"PRATU "&amp;F145&amp;" #"&amp;J145</f>
        <v>PRATU GEL LRC #18</v>
      </c>
      <c r="E145" s="39">
        <v>4593</v>
      </c>
      <c r="F145" s="38" t="s">
        <v>300</v>
      </c>
      <c r="G145" s="38" t="str">
        <f>INDEX([1]List!$D$2:$D$55,MATCH(F145,[1]List!$B$2:$B$55,0))</f>
        <v>CIF</v>
      </c>
      <c r="H145" s="38" t="s">
        <v>392</v>
      </c>
      <c r="I145" s="38" t="s">
        <v>262</v>
      </c>
      <c r="J145" s="39">
        <f>IF(F145="","",IF(F145="TIE LRC",COUNTIF($F$2:$F145,"TIE")+COUNTIF($F$2:$F145,"TME")+COUNTIF($F$2:$F145,"TIE LRC")+COUNTIF($F$2:$F145,"TIE MRC"),IF(F145="TIE MRC",COUNTIF($F$2:$F145,"TIE")+COUNTIF($F$2:$F145,"TME")+COUNTIF($F$2:$F145,"TIE LRC")+COUNTIF($F$2:$F145,"TIE MRC"),IF(F145="PLNBB LRC",COUNTIF($F$2:$F145,"PLNBB")+COUNTIF($F$2:$F145,"PLNBB LRC")+COUNTIF($F$2:$F145,"PLNBB MRC"),IF(F145="PLNBB MRC",COUNTIF($F$2:$F145,"PLNBB")+COUNTIF($F$2:$F145,"PLNBB LRC")+COUNTIF($F$2:$F145,"PLNBB MRC"),IF(F145="HE MRC",COUNTIF($F$2:$F145,"HE")+COUNTIF($F$2:$F145,"HE LRC")+COUNTIF($F$2:$F145,"HE MRC"),IF(F145="HE LRC",COUNTIF($F$2:$F145,"HE")+COUNTIF($F$2:$F145,"HE LRC")+COUNTIF($F$2:$F145,"HE MRC"),COUNTIF($F$2:$F145,F145))))))))</f>
        <v>18</v>
      </c>
      <c r="K145" s="42" t="s">
        <v>535</v>
      </c>
      <c r="L145" s="42" t="s">
        <v>536</v>
      </c>
      <c r="N145" s="43" t="s">
        <v>320</v>
      </c>
      <c r="O145" s="70" t="s">
        <v>104</v>
      </c>
      <c r="P145" s="40"/>
      <c r="Q145" s="70">
        <v>45746</v>
      </c>
      <c r="R145" s="44"/>
      <c r="S145" s="70">
        <v>45771</v>
      </c>
      <c r="T145" s="57">
        <v>45755.083333333336</v>
      </c>
      <c r="U145" s="57">
        <v>45760.604166666664</v>
      </c>
      <c r="V145" s="57">
        <v>45760.604166666664</v>
      </c>
      <c r="W145" s="57">
        <v>45760.791666666664</v>
      </c>
      <c r="X145" s="57">
        <v>45761.625</v>
      </c>
      <c r="Y145" s="57">
        <v>45761.722222222219</v>
      </c>
      <c r="Z145" s="57">
        <v>45761.756944444445</v>
      </c>
      <c r="AA145" s="51">
        <f t="shared" si="31"/>
        <v>132.49999999988358</v>
      </c>
      <c r="AB145" s="51">
        <f t="shared" si="36"/>
        <v>22.333333333313931</v>
      </c>
      <c r="AC145" s="51">
        <f t="shared" si="37"/>
        <v>2.3333333332557231</v>
      </c>
      <c r="AD145" s="51">
        <v>0.42</v>
      </c>
      <c r="AE145" s="51">
        <v>3.92</v>
      </c>
      <c r="AF145" s="51">
        <v>0</v>
      </c>
      <c r="AG145" s="51">
        <v>0.5</v>
      </c>
      <c r="AH145" s="51">
        <v>1</v>
      </c>
      <c r="AI145" s="51">
        <f t="shared" si="41"/>
        <v>5.42</v>
      </c>
      <c r="AJ145" s="78">
        <f t="shared" si="42"/>
        <v>5.84</v>
      </c>
      <c r="AK145" s="78"/>
      <c r="AL145" s="78"/>
      <c r="AM145" s="78"/>
      <c r="AN145" s="78"/>
      <c r="AO145" s="45">
        <v>10008.632</v>
      </c>
      <c r="AP145" s="45">
        <v>10006.195</v>
      </c>
      <c r="AQ145" s="57">
        <f t="shared" si="35"/>
        <v>45760.604166666664</v>
      </c>
      <c r="AR145" s="57">
        <v>45760.614583333336</v>
      </c>
      <c r="AS145" s="57">
        <f t="shared" si="40"/>
        <v>45761.625</v>
      </c>
      <c r="AT145" s="57">
        <v>45761.743055555555</v>
      </c>
      <c r="AU145" s="57">
        <f t="shared" si="29"/>
        <v>45761.743055555555</v>
      </c>
      <c r="AV145" s="57">
        <v>45761.753472222219</v>
      </c>
      <c r="AW145" s="46">
        <v>4064</v>
      </c>
      <c r="AX145" s="46">
        <v>6242</v>
      </c>
      <c r="AY145" s="30">
        <v>34.9</v>
      </c>
      <c r="AZ145" s="30">
        <v>19.21</v>
      </c>
      <c r="BA145" s="30">
        <v>4.92</v>
      </c>
      <c r="BB145" s="30">
        <v>6.1</v>
      </c>
      <c r="BC145" s="30">
        <v>7.5504394108181714</v>
      </c>
      <c r="BD145" s="30">
        <v>40.520000000000003</v>
      </c>
      <c r="BE145" s="30">
        <v>34.17</v>
      </c>
      <c r="BF145" s="30">
        <v>0.2</v>
      </c>
      <c r="BG145" s="30">
        <v>0.33</v>
      </c>
      <c r="BH145" s="30">
        <v>0.3094442381482857</v>
      </c>
      <c r="BI145" s="30">
        <v>53.18</v>
      </c>
      <c r="BJ145" s="30">
        <v>3.54</v>
      </c>
      <c r="BK145" s="30">
        <v>0.72</v>
      </c>
      <c r="BL145" s="30">
        <v>0.96</v>
      </c>
      <c r="BM145" s="30">
        <v>17</v>
      </c>
      <c r="BN145" s="34">
        <v>60</v>
      </c>
      <c r="BO145" s="30" t="s">
        <v>97</v>
      </c>
      <c r="BP145" s="30" t="s">
        <v>100</v>
      </c>
      <c r="BQ145" s="34">
        <v>1170</v>
      </c>
      <c r="BR145" s="30">
        <v>43.25</v>
      </c>
      <c r="BS145" s="30">
        <v>13.08</v>
      </c>
      <c r="BT145" s="30">
        <v>26.28</v>
      </c>
      <c r="BU145" s="30">
        <v>6.58</v>
      </c>
      <c r="BV145" s="30">
        <v>4.22</v>
      </c>
      <c r="BW145" s="30">
        <v>0.49</v>
      </c>
      <c r="BX145" s="30">
        <v>0.64</v>
      </c>
      <c r="BY145" s="30">
        <v>0.36</v>
      </c>
      <c r="BZ145" s="30">
        <v>4.38</v>
      </c>
      <c r="CA145" s="30">
        <v>0.57999999999999996</v>
      </c>
      <c r="CB145" s="30">
        <v>0.15</v>
      </c>
      <c r="CC145" s="99">
        <v>6.5000000000000002E-2</v>
      </c>
      <c r="CD145" s="30">
        <v>99</v>
      </c>
      <c r="CE145" s="30">
        <v>98</v>
      </c>
      <c r="CF145" s="30">
        <v>78</v>
      </c>
      <c r="CG145" s="30">
        <v>20</v>
      </c>
      <c r="CH145" s="30"/>
      <c r="CI145" s="46">
        <v>4125</v>
      </c>
      <c r="CJ145" s="30"/>
      <c r="CK145" s="30">
        <v>34.200000000000003</v>
      </c>
      <c r="CL145" s="30"/>
      <c r="CM145" s="30">
        <v>4</v>
      </c>
      <c r="CN145" s="30"/>
      <c r="CO145" s="30"/>
      <c r="CP145" s="30"/>
      <c r="CQ145" s="30">
        <v>0.16</v>
      </c>
      <c r="CR145" s="46">
        <v>4012</v>
      </c>
      <c r="CS145" s="30">
        <v>35.549999999999997</v>
      </c>
      <c r="CT145" s="30">
        <v>4.34</v>
      </c>
      <c r="CU145" s="30">
        <v>0.22</v>
      </c>
      <c r="CV145" s="30">
        <v>0.39</v>
      </c>
      <c r="CW145" s="58">
        <f t="shared" si="39"/>
        <v>591.61578636252341</v>
      </c>
      <c r="CX145" s="59">
        <f>AP145/(AB145-AI145)</f>
        <v>591.61578636252341</v>
      </c>
      <c r="CY145" s="79">
        <v>500</v>
      </c>
      <c r="CZ145" s="57">
        <f>IF(AND(DATE(YEAR(T145),MONTH(T145),DAY(T145))&gt;=(S145-3),DATE(YEAR(T145),MONTH(T145),DAY(T145))&lt;=(S145+3)),T145,V145)</f>
        <v>45760.604166666664</v>
      </c>
      <c r="DA145" s="59">
        <f>CZ145-U145</f>
        <v>0</v>
      </c>
      <c r="DB145" s="51">
        <f>(((AR145-AQ145)*24)+DD145+AB145+((AV145-AU145)*24))/24</f>
        <v>1.1284722222189885</v>
      </c>
      <c r="DC145" s="51">
        <f>(AT145-AS145)*24</f>
        <v>2.8333333333139308</v>
      </c>
      <c r="DD145" s="51">
        <f>(W145-AR145)*24</f>
        <v>4.2499999998835847</v>
      </c>
      <c r="DE145" s="51">
        <f>AA145</f>
        <v>132.49999999988358</v>
      </c>
      <c r="DF145" s="51">
        <f t="shared" si="34"/>
        <v>4.2499999998835847</v>
      </c>
      <c r="DG145" s="51">
        <f>AB145</f>
        <v>22.333333333313931</v>
      </c>
      <c r="DH145" s="51">
        <f t="shared" ref="DH145:DH208" si="44">DC145</f>
        <v>2.8333333333139308</v>
      </c>
    </row>
    <row r="146" spans="1:112" s="42" customFormat="1" x14ac:dyDescent="0.2">
      <c r="A146" s="40">
        <v>4594</v>
      </c>
      <c r="B146" s="29">
        <f t="shared" si="38"/>
        <v>45748</v>
      </c>
      <c r="C146" s="41" t="str">
        <f t="shared" si="33"/>
        <v>PRT 2025 4 #4594</v>
      </c>
      <c r="D146" s="41" t="str">
        <f t="shared" si="43"/>
        <v>PRATU BGG #44</v>
      </c>
      <c r="E146" s="39">
        <v>4594</v>
      </c>
      <c r="F146" s="38" t="s">
        <v>240</v>
      </c>
      <c r="G146" s="38" t="str">
        <f>INDEX([1]List!$D$2:$D$55,MATCH(F146,[1]List!$B$2:$B$55,0))</f>
        <v>CIF</v>
      </c>
      <c r="H146" s="38" t="s">
        <v>440</v>
      </c>
      <c r="I146" s="38" t="s">
        <v>163</v>
      </c>
      <c r="J146" s="39">
        <f>IF(F146="","",IF(F146="TIE LRC",COUNTIF($F$2:$F146,"TIE")+COUNTIF($F$2:$F146,"TME")+COUNTIF($F$2:$F146,"TIE LRC")+COUNTIF($F$2:$F146,"TIE MRC"),IF(F146="TIE MRC",COUNTIF($F$2:$F146,"TIE")+COUNTIF($F$2:$F146,"TME")+COUNTIF($F$2:$F146,"TIE LRC")+COUNTIF($F$2:$F146,"TIE MRC"),IF(F146="PLNBB LRC",COUNTIF($F$2:$F146,"PLNBB")+COUNTIF($F$2:$F146,"PLNBB LRC")+COUNTIF($F$2:$F146,"PLNBB MRC"),IF(F146="PLNBB MRC",COUNTIF($F$2:$F146,"PLNBB")+COUNTIF($F$2:$F146,"PLNBB LRC")+COUNTIF($F$2:$F146,"PLNBB MRC"),IF(F146="HE MRC",COUNTIF($F$2:$F146,"HE")+COUNTIF($F$2:$F146,"HE LRC")+COUNTIF($F$2:$F146,"HE MRC"),IF(F146="HE LRC",COUNTIF($F$2:$F146,"HE")+COUNTIF($F$2:$F146,"HE LRC")+COUNTIF($F$2:$F146,"HE MRC"),COUNTIF($F$2:$F146,F146))))))))</f>
        <v>44</v>
      </c>
      <c r="K146" s="42" t="s">
        <v>296</v>
      </c>
      <c r="L146" s="42" t="s">
        <v>537</v>
      </c>
      <c r="N146" s="43" t="s">
        <v>318</v>
      </c>
      <c r="O146" s="70" t="s">
        <v>473</v>
      </c>
      <c r="P146" s="40"/>
      <c r="Q146" s="70">
        <v>45751</v>
      </c>
      <c r="R146" s="44"/>
      <c r="S146" s="70">
        <v>45832</v>
      </c>
      <c r="T146" s="57">
        <v>45757.364583333336</v>
      </c>
      <c r="U146" s="57">
        <v>45760.916666666664</v>
      </c>
      <c r="V146" s="57">
        <v>45760.916666666664</v>
      </c>
      <c r="W146" s="57">
        <v>45761.159722222219</v>
      </c>
      <c r="X146" s="57">
        <v>45762.086805555555</v>
      </c>
      <c r="Y146" s="57">
        <v>45762.121527777781</v>
      </c>
      <c r="Z146" s="57">
        <v>45762.15625</v>
      </c>
      <c r="AA146" s="51">
        <f t="shared" si="31"/>
        <v>85.249999999883585</v>
      </c>
      <c r="AB146" s="51">
        <f t="shared" si="36"/>
        <v>23.083333333488554</v>
      </c>
      <c r="AC146" s="51">
        <f t="shared" si="37"/>
        <v>0.8333333334303461</v>
      </c>
      <c r="AD146" s="51">
        <v>0</v>
      </c>
      <c r="AE146" s="51">
        <v>3.17</v>
      </c>
      <c r="AF146" s="51">
        <v>8.92</v>
      </c>
      <c r="AG146" s="51">
        <v>0</v>
      </c>
      <c r="AH146" s="51">
        <v>0</v>
      </c>
      <c r="AI146" s="51">
        <f t="shared" si="41"/>
        <v>12.09</v>
      </c>
      <c r="AJ146" s="78">
        <f t="shared" si="42"/>
        <v>12.09</v>
      </c>
      <c r="AK146" s="78"/>
      <c r="AL146" s="78"/>
      <c r="AM146" s="78"/>
      <c r="AN146" s="78"/>
      <c r="AO146" s="45">
        <v>8699.8430000000008</v>
      </c>
      <c r="AP146" s="45">
        <v>8697.5139999999992</v>
      </c>
      <c r="AQ146" s="57">
        <f t="shared" si="35"/>
        <v>45760.916666666664</v>
      </c>
      <c r="AR146" s="57">
        <v>45760.927083333336</v>
      </c>
      <c r="AS146" s="57">
        <f t="shared" si="40"/>
        <v>45762.086805555555</v>
      </c>
      <c r="AT146" s="57">
        <v>45762.142361111109</v>
      </c>
      <c r="AU146" s="57">
        <f t="shared" si="29"/>
        <v>45762.142361111109</v>
      </c>
      <c r="AV146" s="57">
        <v>45762.152777777781</v>
      </c>
      <c r="AW146" s="46">
        <v>4565</v>
      </c>
      <c r="AX146" s="46">
        <v>6610</v>
      </c>
      <c r="AY146" s="30">
        <v>30.94</v>
      </c>
      <c r="AZ146" s="30">
        <v>14.13</v>
      </c>
      <c r="BA146" s="30">
        <v>4.1100000000000003</v>
      </c>
      <c r="BB146" s="30">
        <v>5.1100000000000003</v>
      </c>
      <c r="BC146" s="30">
        <v>5.9508559450331902</v>
      </c>
      <c r="BD146" s="30">
        <v>39.72</v>
      </c>
      <c r="BE146" s="30">
        <v>41.04</v>
      </c>
      <c r="BF146" s="30">
        <v>0.22</v>
      </c>
      <c r="BG146" s="30">
        <v>0.33</v>
      </c>
      <c r="BH146" s="30">
        <v>0.31442878770234073</v>
      </c>
      <c r="BI146" s="30">
        <v>58.32</v>
      </c>
      <c r="BJ146" s="30">
        <v>4.2699999999999996</v>
      </c>
      <c r="BK146" s="30">
        <v>0.93</v>
      </c>
      <c r="BL146" s="30">
        <v>1.1499999999999999</v>
      </c>
      <c r="BM146" s="30">
        <v>16.97</v>
      </c>
      <c r="BN146" s="34">
        <v>59</v>
      </c>
      <c r="BO146" s="30" t="s">
        <v>97</v>
      </c>
      <c r="BP146" s="30" t="s">
        <v>100</v>
      </c>
      <c r="BQ146" s="34">
        <v>1170</v>
      </c>
      <c r="BR146" s="30">
        <v>35.020000000000003</v>
      </c>
      <c r="BS146" s="30">
        <v>25.38</v>
      </c>
      <c r="BT146" s="30">
        <v>23.12</v>
      </c>
      <c r="BU146" s="30">
        <v>7.14</v>
      </c>
      <c r="BV146" s="30">
        <v>1.91</v>
      </c>
      <c r="BW146" s="30">
        <v>0.71</v>
      </c>
      <c r="BX146" s="30">
        <v>0.38</v>
      </c>
      <c r="BY146" s="30">
        <v>1.08</v>
      </c>
      <c r="BZ146" s="30">
        <v>4.6500000000000004</v>
      </c>
      <c r="CA146" s="30">
        <v>0.48</v>
      </c>
      <c r="CB146" s="30">
        <v>0.14000000000000001</v>
      </c>
      <c r="CC146" s="99">
        <v>0.04</v>
      </c>
      <c r="CD146" s="30">
        <v>99</v>
      </c>
      <c r="CE146" s="30">
        <v>98</v>
      </c>
      <c r="CF146" s="30">
        <v>78</v>
      </c>
      <c r="CG146" s="30">
        <v>20</v>
      </c>
      <c r="CH146" s="30"/>
      <c r="CI146" s="46">
        <v>4613</v>
      </c>
      <c r="CJ146" s="30"/>
      <c r="CK146" s="30">
        <v>30.6</v>
      </c>
      <c r="CL146" s="30"/>
      <c r="CM146" s="30">
        <v>3.58</v>
      </c>
      <c r="CN146" s="30"/>
      <c r="CO146" s="30"/>
      <c r="CP146" s="30"/>
      <c r="CQ146" s="30">
        <v>0.19</v>
      </c>
      <c r="CR146" s="46">
        <v>4415</v>
      </c>
      <c r="CS146" s="30">
        <v>32.43</v>
      </c>
      <c r="CT146" s="30">
        <v>4.28</v>
      </c>
      <c r="CU146" s="30">
        <v>0.22</v>
      </c>
      <c r="CV146" s="30">
        <v>0.56000000000000005</v>
      </c>
      <c r="CW146" s="58">
        <f t="shared" si="39"/>
        <v>791.16258337269812</v>
      </c>
      <c r="CX146" s="59">
        <f>AP146/(AB146-AI146)</f>
        <v>791.16258337269812</v>
      </c>
      <c r="CY146" s="79">
        <v>500</v>
      </c>
      <c r="CZ146" s="57">
        <f>IF(AND(DATE(YEAR(T146),MONTH(T146),DAY(T146))&gt;=(S146-3),DATE(YEAR(T146),MONTH(T146),DAY(T146))&lt;=(S146+3)),T146,V146)</f>
        <v>45760.916666666664</v>
      </c>
      <c r="DA146" s="59">
        <f>CZ146-U146</f>
        <v>0</v>
      </c>
      <c r="DB146" s="51">
        <f>(((AR146-AQ146)*24)+DD146+AB146+((AV146-AU146)*24))/24</f>
        <v>1.2152777777882875</v>
      </c>
      <c r="DC146" s="51">
        <f>(AT146-AS146)*24</f>
        <v>1.3333333333139308</v>
      </c>
      <c r="DD146" s="51">
        <f>(W146-AR146)*24</f>
        <v>5.5833333331975155</v>
      </c>
      <c r="DE146" s="51">
        <f>AA146</f>
        <v>85.249999999883585</v>
      </c>
      <c r="DF146" s="51">
        <f t="shared" si="34"/>
        <v>5.5833333331975155</v>
      </c>
      <c r="DG146" s="51">
        <f>AB146</f>
        <v>23.083333333488554</v>
      </c>
      <c r="DH146" s="51">
        <f t="shared" si="44"/>
        <v>1.3333333333139308</v>
      </c>
    </row>
    <row r="147" spans="1:112" s="42" customFormat="1" x14ac:dyDescent="0.2">
      <c r="A147" s="40">
        <v>4595</v>
      </c>
      <c r="B147" s="29">
        <f t="shared" si="38"/>
        <v>45748</v>
      </c>
      <c r="C147" s="41" t="str">
        <f t="shared" si="33"/>
        <v>PRT 2025 4 #4595</v>
      </c>
      <c r="D147" s="41" t="str">
        <f t="shared" si="43"/>
        <v>PRATU BGG #45</v>
      </c>
      <c r="E147" s="39">
        <v>4595</v>
      </c>
      <c r="F147" s="38" t="s">
        <v>240</v>
      </c>
      <c r="G147" s="38" t="str">
        <f>INDEX([1]List!$D$2:$D$55,MATCH(F147,[1]List!$B$2:$B$55,0))</f>
        <v>CIF</v>
      </c>
      <c r="H147" s="38" t="s">
        <v>440</v>
      </c>
      <c r="I147" s="38" t="s">
        <v>163</v>
      </c>
      <c r="J147" s="39">
        <f>IF(F147="","",IF(F147="TIE LRC",COUNTIF($F$2:$F147,"TIE")+COUNTIF($F$2:$F147,"TME")+COUNTIF($F$2:$F147,"TIE LRC")+COUNTIF($F$2:$F147,"TIE MRC"),IF(F147="TIE MRC",COUNTIF($F$2:$F147,"TIE")+COUNTIF($F$2:$F147,"TME")+COUNTIF($F$2:$F147,"TIE LRC")+COUNTIF($F$2:$F147,"TIE MRC"),IF(F147="PLNBB LRC",COUNTIF($F$2:$F147,"PLNBB")+COUNTIF($F$2:$F147,"PLNBB LRC")+COUNTIF($F$2:$F147,"PLNBB MRC"),IF(F147="PLNBB MRC",COUNTIF($F$2:$F147,"PLNBB")+COUNTIF($F$2:$F147,"PLNBB LRC")+COUNTIF($F$2:$F147,"PLNBB MRC"),IF(F147="HE MRC",COUNTIF($F$2:$F147,"HE")+COUNTIF($F$2:$F147,"HE LRC")+COUNTIF($F$2:$F147,"HE MRC"),IF(F147="HE LRC",COUNTIF($F$2:$F147,"HE")+COUNTIF($F$2:$F147,"HE LRC")+COUNTIF($F$2:$F147,"HE MRC"),COUNTIF($F$2:$F147,F147))))))))</f>
        <v>45</v>
      </c>
      <c r="K147" s="42" t="s">
        <v>400</v>
      </c>
      <c r="L147" s="42" t="s">
        <v>401</v>
      </c>
      <c r="N147" s="43" t="s">
        <v>320</v>
      </c>
      <c r="O147" s="70" t="s">
        <v>473</v>
      </c>
      <c r="P147" s="40"/>
      <c r="Q147" s="70">
        <v>45752</v>
      </c>
      <c r="R147" s="44"/>
      <c r="S147" s="70">
        <v>45833</v>
      </c>
      <c r="T147" s="57">
        <v>45757.517361111109</v>
      </c>
      <c r="U147" s="57">
        <v>45761.777777777781</v>
      </c>
      <c r="V147" s="57">
        <v>45761.777777777781</v>
      </c>
      <c r="W147" s="57">
        <v>45762.100694444445</v>
      </c>
      <c r="X147" s="57">
        <v>45762.503472222219</v>
      </c>
      <c r="Y147" s="57">
        <v>45762.53125</v>
      </c>
      <c r="Z147" s="57">
        <v>45762.565972222219</v>
      </c>
      <c r="AA147" s="51">
        <f t="shared" si="31"/>
        <v>102.25000000011642</v>
      </c>
      <c r="AB147" s="51">
        <f t="shared" si="36"/>
        <v>10.333333333313931</v>
      </c>
      <c r="AC147" s="51">
        <f t="shared" si="37"/>
        <v>0.66666666674427688</v>
      </c>
      <c r="AD147" s="51">
        <v>0</v>
      </c>
      <c r="AE147" s="51">
        <v>1.42</v>
      </c>
      <c r="AF147" s="51">
        <v>0</v>
      </c>
      <c r="AG147" s="51">
        <v>0</v>
      </c>
      <c r="AH147" s="51">
        <v>0</v>
      </c>
      <c r="AI147" s="51">
        <f t="shared" si="41"/>
        <v>1.42</v>
      </c>
      <c r="AJ147" s="78">
        <f t="shared" si="42"/>
        <v>1.42</v>
      </c>
      <c r="AK147" s="78"/>
      <c r="AL147" s="78"/>
      <c r="AM147" s="78"/>
      <c r="AN147" s="78"/>
      <c r="AO147" s="45">
        <v>8699.7939999999999</v>
      </c>
      <c r="AP147" s="45">
        <v>8697.3160000000007</v>
      </c>
      <c r="AQ147" s="57">
        <f t="shared" si="35"/>
        <v>45761.777777777781</v>
      </c>
      <c r="AR147" s="57">
        <v>45761.788194444445</v>
      </c>
      <c r="AS147" s="57">
        <f t="shared" si="40"/>
        <v>45762.503472222219</v>
      </c>
      <c r="AT147" s="57">
        <v>45762.552083333336</v>
      </c>
      <c r="AU147" s="57">
        <f t="shared" si="29"/>
        <v>45762.552083333336</v>
      </c>
      <c r="AV147" s="57">
        <v>45762.5625</v>
      </c>
      <c r="AW147" s="46">
        <v>4559</v>
      </c>
      <c r="AX147" s="46">
        <v>6602</v>
      </c>
      <c r="AY147" s="30">
        <v>30.95</v>
      </c>
      <c r="AZ147" s="30">
        <v>14.04</v>
      </c>
      <c r="BA147" s="30">
        <v>4.21</v>
      </c>
      <c r="BB147" s="30">
        <v>5.24</v>
      </c>
      <c r="BC147" s="30">
        <v>6.0958585388552811</v>
      </c>
      <c r="BD147" s="30">
        <v>40.24</v>
      </c>
      <c r="BE147" s="30">
        <v>40.479999999999997</v>
      </c>
      <c r="BF147" s="30">
        <v>0.21</v>
      </c>
      <c r="BG147" s="30">
        <v>0.32</v>
      </c>
      <c r="BH147" s="30">
        <v>0.30246626337831545</v>
      </c>
      <c r="BI147" s="30">
        <v>58.16</v>
      </c>
      <c r="BJ147" s="30">
        <v>4.2300000000000004</v>
      </c>
      <c r="BK147" s="30">
        <v>0.95</v>
      </c>
      <c r="BL147" s="30">
        <v>1.18</v>
      </c>
      <c r="BM147" s="30">
        <v>17.12</v>
      </c>
      <c r="BN147" s="34">
        <v>59</v>
      </c>
      <c r="BO147" s="30" t="s">
        <v>97</v>
      </c>
      <c r="BP147" s="30" t="s">
        <v>97</v>
      </c>
      <c r="BQ147" s="34">
        <v>1180</v>
      </c>
      <c r="BR147" s="30">
        <v>38.22</v>
      </c>
      <c r="BS147" s="30">
        <v>24.95</v>
      </c>
      <c r="BT147" s="30">
        <v>20.8</v>
      </c>
      <c r="BU147" s="30">
        <v>7.88</v>
      </c>
      <c r="BV147" s="30">
        <v>2.12</v>
      </c>
      <c r="BW147" s="30">
        <v>0.35</v>
      </c>
      <c r="BX147" s="30">
        <v>0.37</v>
      </c>
      <c r="BY147" s="30">
        <v>0.94</v>
      </c>
      <c r="BZ147" s="30">
        <v>3.7</v>
      </c>
      <c r="CA147" s="30">
        <v>0.52</v>
      </c>
      <c r="CB147" s="30">
        <v>0.13</v>
      </c>
      <c r="CC147" s="99">
        <v>4.2000000000000003E-2</v>
      </c>
      <c r="CD147" s="30">
        <v>99</v>
      </c>
      <c r="CE147" s="30">
        <v>98</v>
      </c>
      <c r="CF147" s="30">
        <v>78</v>
      </c>
      <c r="CG147" s="30">
        <v>20</v>
      </c>
      <c r="CH147" s="30"/>
      <c r="CI147" s="46">
        <v>4617</v>
      </c>
      <c r="CJ147" s="30"/>
      <c r="CK147" s="30">
        <v>30.5</v>
      </c>
      <c r="CL147" s="30"/>
      <c r="CM147" s="30">
        <v>3.86</v>
      </c>
      <c r="CN147" s="30"/>
      <c r="CO147" s="30"/>
      <c r="CP147" s="30"/>
      <c r="CQ147" s="30">
        <v>0.18</v>
      </c>
      <c r="CR147" s="46">
        <v>4438</v>
      </c>
      <c r="CS147" s="30">
        <v>32.25</v>
      </c>
      <c r="CT147" s="30">
        <v>4.38</v>
      </c>
      <c r="CU147" s="30">
        <v>0.24</v>
      </c>
      <c r="CV147" s="30">
        <v>0.56000000000000005</v>
      </c>
      <c r="CW147" s="58">
        <f t="shared" si="39"/>
        <v>975.76469708514583</v>
      </c>
      <c r="CX147" s="59">
        <f>AP147/(AB147-AI147)</f>
        <v>975.76469708514583</v>
      </c>
      <c r="CY147" s="79">
        <v>500</v>
      </c>
      <c r="CZ147" s="57">
        <f>IF(AND(DATE(YEAR(T147),MONTH(T147),DAY(T147))&gt;=(S147-3),DATE(YEAR(T147),MONTH(T147),DAY(T147))&lt;=(S147+3)),T147,V147)</f>
        <v>45761.777777777781</v>
      </c>
      <c r="DA147" s="59">
        <f>CZ147-U147</f>
        <v>0</v>
      </c>
      <c r="DB147" s="51">
        <f>(((AR147-AQ147)*24)+DD147+AB147+((AV147-AU147)*24))/24</f>
        <v>0.76388888888322981</v>
      </c>
      <c r="DC147" s="51">
        <f>(AT147-AS147)*24</f>
        <v>1.1666666668024845</v>
      </c>
      <c r="DD147" s="51">
        <f>(W147-AR147)*24</f>
        <v>7.5</v>
      </c>
      <c r="DE147" s="51">
        <f>AA147</f>
        <v>102.25000000011642</v>
      </c>
      <c r="DF147" s="51">
        <f t="shared" si="34"/>
        <v>7.5</v>
      </c>
      <c r="DG147" s="51">
        <f>AB147</f>
        <v>10.333333333313931</v>
      </c>
      <c r="DH147" s="51">
        <f t="shared" si="44"/>
        <v>1.1666666668024845</v>
      </c>
    </row>
    <row r="148" spans="1:112" s="85" customFormat="1" x14ac:dyDescent="0.2">
      <c r="A148" s="80">
        <v>4596</v>
      </c>
      <c r="B148" s="81">
        <f t="shared" si="38"/>
        <v>45748</v>
      </c>
      <c r="C148" s="82" t="str">
        <f t="shared" si="33"/>
        <v>PRT 2025 4 #4596</v>
      </c>
      <c r="D148" s="82" t="str">
        <f t="shared" si="43"/>
        <v>PRATU SPE #11</v>
      </c>
      <c r="E148" s="83">
        <v>4596</v>
      </c>
      <c r="F148" s="84" t="s">
        <v>326</v>
      </c>
      <c r="G148" s="84" t="str">
        <f>INDEX([1]List!$D$2:$D$55,MATCH(F148,[1]List!$B$2:$B$55,0))</f>
        <v>CIF</v>
      </c>
      <c r="H148" s="84" t="s">
        <v>407</v>
      </c>
      <c r="I148" s="84" t="s">
        <v>492</v>
      </c>
      <c r="J148" s="83">
        <f>IF(F148="","",IF(F148="TIE LRC",COUNTIF($F$2:$F148,"TIE")+COUNTIF($F$2:$F148,"TME")+COUNTIF($F$2:$F148,"TIE LRC")+COUNTIF($F$2:$F148,"TIE MRC"),IF(F148="TIE MRC",COUNTIF($F$2:$F148,"TIE")+COUNTIF($F$2:$F148,"TME")+COUNTIF($F$2:$F148,"TIE LRC")+COUNTIF($F$2:$F148,"TIE MRC"),IF(F148="PLNBB LRC",COUNTIF($F$2:$F148,"PLNBB")+COUNTIF($F$2:$F148,"PLNBB LRC")+COUNTIF($F$2:$F148,"PLNBB MRC"),IF(F148="PLNBB MRC",COUNTIF($F$2:$F148,"PLNBB")+COUNTIF($F$2:$F148,"PLNBB LRC")+COUNTIF($F$2:$F148,"PLNBB MRC"),IF(F148="HE MRC",COUNTIF($F$2:$F148,"HE")+COUNTIF($F$2:$F148,"HE LRC")+COUNTIF($F$2:$F148,"HE MRC"),IF(F148="HE LRC",COUNTIF($F$2:$F148,"HE")+COUNTIF($F$2:$F148,"HE LRC")+COUNTIF($F$2:$F148,"HE MRC"),COUNTIF($F$2:$F148,F148))))))))</f>
        <v>11</v>
      </c>
      <c r="K148" s="85" t="s">
        <v>476</v>
      </c>
      <c r="L148" s="85" t="s">
        <v>477</v>
      </c>
      <c r="N148" s="86" t="s">
        <v>308</v>
      </c>
      <c r="O148" s="76" t="s">
        <v>473</v>
      </c>
      <c r="P148" s="80"/>
      <c r="Q148" s="76">
        <v>45744</v>
      </c>
      <c r="R148" s="87"/>
      <c r="S148" s="76">
        <v>45757</v>
      </c>
      <c r="T148" s="88">
        <v>45753.680555555555</v>
      </c>
      <c r="U148" s="88">
        <v>45757.895833333336</v>
      </c>
      <c r="V148" s="88">
        <v>45757.895833333336</v>
      </c>
      <c r="W148" s="88">
        <v>45758.097222222219</v>
      </c>
      <c r="X148" s="88">
        <v>45762.930555555555</v>
      </c>
      <c r="Y148" s="88">
        <v>45762.993055555555</v>
      </c>
      <c r="Z148" s="88">
        <v>45763.125</v>
      </c>
      <c r="AA148" s="89">
        <f t="shared" si="31"/>
        <v>101.16666666674428</v>
      </c>
      <c r="AB148" s="89">
        <f t="shared" si="36"/>
        <v>117.50000000005821</v>
      </c>
      <c r="AC148" s="89">
        <f t="shared" si="37"/>
        <v>1.5</v>
      </c>
      <c r="AD148" s="89">
        <v>18.329999999999998</v>
      </c>
      <c r="AE148" s="89">
        <v>5.83</v>
      </c>
      <c r="AF148" s="89">
        <v>19.25</v>
      </c>
      <c r="AG148" s="89">
        <v>0</v>
      </c>
      <c r="AH148" s="89">
        <v>4.67</v>
      </c>
      <c r="AI148" s="89">
        <f t="shared" si="41"/>
        <v>29.75</v>
      </c>
      <c r="AJ148" s="90">
        <f t="shared" si="42"/>
        <v>48.08</v>
      </c>
      <c r="AK148" s="90"/>
      <c r="AL148" s="90"/>
      <c r="AM148" s="90"/>
      <c r="AN148" s="90"/>
      <c r="AO148" s="91">
        <v>8500.8670000000002</v>
      </c>
      <c r="AP148" s="91">
        <v>8492.2810000000009</v>
      </c>
      <c r="AQ148" s="88">
        <f t="shared" si="35"/>
        <v>45757.895833333336</v>
      </c>
      <c r="AR148" s="88">
        <v>45757.90625</v>
      </c>
      <c r="AS148" s="88">
        <f t="shared" si="40"/>
        <v>45762.930555555555</v>
      </c>
      <c r="AT148" s="88">
        <v>45762.996527777781</v>
      </c>
      <c r="AU148" s="88">
        <v>45762.104166666664</v>
      </c>
      <c r="AV148" s="88">
        <v>45762.118055555555</v>
      </c>
      <c r="AW148" s="92">
        <v>4095</v>
      </c>
      <c r="AX148" s="92">
        <v>6298</v>
      </c>
      <c r="AY148" s="93">
        <v>34.979999999999997</v>
      </c>
      <c r="AZ148" s="93">
        <v>18.89</v>
      </c>
      <c r="BA148" s="93">
        <v>4.95</v>
      </c>
      <c r="BB148" s="93">
        <v>6.18</v>
      </c>
      <c r="BC148" s="93">
        <v>7.6192824559240542</v>
      </c>
      <c r="BD148" s="93">
        <v>39.700000000000003</v>
      </c>
      <c r="BE148" s="93">
        <v>35.229999999999997</v>
      </c>
      <c r="BF148" s="93">
        <v>0.28000000000000003</v>
      </c>
      <c r="BG148" s="93">
        <v>0.47</v>
      </c>
      <c r="BH148" s="93">
        <v>0.43151276044877329</v>
      </c>
      <c r="BI148" s="93">
        <v>53.85</v>
      </c>
      <c r="BJ148" s="93">
        <v>3.72</v>
      </c>
      <c r="BK148" s="93">
        <v>0.88</v>
      </c>
      <c r="BL148" s="93">
        <v>1.17</v>
      </c>
      <c r="BM148" s="93">
        <v>16.13</v>
      </c>
      <c r="BN148" s="94">
        <v>62</v>
      </c>
      <c r="BO148" s="93" t="s">
        <v>97</v>
      </c>
      <c r="BP148" s="93" t="s">
        <v>100</v>
      </c>
      <c r="BQ148" s="94">
        <v>1220</v>
      </c>
      <c r="BR148" s="93">
        <v>36.64</v>
      </c>
      <c r="BS148" s="93">
        <v>25.61</v>
      </c>
      <c r="BT148" s="93">
        <v>21.02</v>
      </c>
      <c r="BU148" s="93">
        <v>7.99</v>
      </c>
      <c r="BV148" s="93">
        <v>2.36</v>
      </c>
      <c r="BW148" s="93">
        <v>0.48</v>
      </c>
      <c r="BX148" s="93">
        <v>0.38</v>
      </c>
      <c r="BY148" s="93">
        <v>1.2</v>
      </c>
      <c r="BZ148" s="93">
        <v>3.66</v>
      </c>
      <c r="CA148" s="93">
        <v>0.52</v>
      </c>
      <c r="CB148" s="93">
        <v>0.14000000000000001</v>
      </c>
      <c r="CC148" s="101">
        <v>3.4000000000000002E-2</v>
      </c>
      <c r="CD148" s="93">
        <v>98</v>
      </c>
      <c r="CE148" s="93">
        <v>97</v>
      </c>
      <c r="CF148" s="93">
        <v>78</v>
      </c>
      <c r="CG148" s="93">
        <v>20</v>
      </c>
      <c r="CH148" s="93"/>
      <c r="CI148" s="92">
        <v>4206</v>
      </c>
      <c r="CJ148" s="93"/>
      <c r="CK148" s="93">
        <v>34.36</v>
      </c>
      <c r="CL148" s="93"/>
      <c r="CM148" s="93">
        <v>4.3499999999999996</v>
      </c>
      <c r="CN148" s="93"/>
      <c r="CO148" s="93"/>
      <c r="CP148" s="93"/>
      <c r="CQ148" s="93">
        <v>0.25</v>
      </c>
      <c r="CR148" s="92">
        <v>4145</v>
      </c>
      <c r="CS148" s="93">
        <v>34.1</v>
      </c>
      <c r="CT148" s="93">
        <v>4.5599999999999996</v>
      </c>
      <c r="CU148" s="93">
        <v>0.25</v>
      </c>
      <c r="CV148" s="93">
        <v>0.42</v>
      </c>
      <c r="CW148" s="95">
        <f t="shared" si="39"/>
        <v>96.778131054066861</v>
      </c>
      <c r="CX148" s="96">
        <f>AP148/(AB148-AI148)</f>
        <v>96.778131054066861</v>
      </c>
      <c r="CY148" s="97">
        <v>100</v>
      </c>
      <c r="CZ148" s="88">
        <f>IF(AND(DATE(YEAR(T148),MONTH(T148),DAY(T148))&gt;=(S148-3),DATE(YEAR(T148),MONTH(T148),DAY(T148))&lt;=(S148+3)),T148,V148)</f>
        <v>45757.895833333336</v>
      </c>
      <c r="DA148" s="96">
        <f>CZ148-U148</f>
        <v>0</v>
      </c>
      <c r="DB148" s="89">
        <f>(((AR148-AQ148)*24)+DD148+AB148+((AV148-AU148)*24))/24</f>
        <v>5.1111111111094942</v>
      </c>
      <c r="DC148" s="89">
        <f>(AT148-AS148)*24</f>
        <v>1.5833333334303461</v>
      </c>
      <c r="DD148" s="89">
        <f>(W148-AR148)*24</f>
        <v>4.5833333332557231</v>
      </c>
      <c r="DE148" s="89">
        <f>AA148</f>
        <v>101.16666666674428</v>
      </c>
      <c r="DF148" s="89">
        <f t="shared" si="34"/>
        <v>4.5833333332557231</v>
      </c>
      <c r="DG148" s="89">
        <f>AB148</f>
        <v>117.50000000005821</v>
      </c>
      <c r="DH148" s="89">
        <f t="shared" si="44"/>
        <v>1.5833333334303461</v>
      </c>
    </row>
    <row r="149" spans="1:112" s="42" customFormat="1" x14ac:dyDescent="0.2">
      <c r="A149" s="40">
        <v>4597</v>
      </c>
      <c r="B149" s="29">
        <f t="shared" si="38"/>
        <v>45748</v>
      </c>
      <c r="C149" s="41" t="str">
        <f t="shared" si="33"/>
        <v>PRT 2025 4 #4597</v>
      </c>
      <c r="D149" s="41" t="str">
        <f t="shared" si="43"/>
        <v>PRATU PLNBB NIAGA #5</v>
      </c>
      <c r="E149" s="39">
        <v>4597</v>
      </c>
      <c r="F149" s="38" t="s">
        <v>314</v>
      </c>
      <c r="G149" s="38" t="str">
        <f>INDEX([1]List!$D$2:$D$55,MATCH(F149,[1]List!$B$2:$B$55,0))</f>
        <v>CIF</v>
      </c>
      <c r="H149" s="38" t="s">
        <v>329</v>
      </c>
      <c r="I149" s="38" t="s">
        <v>330</v>
      </c>
      <c r="J149" s="39">
        <f>IF(F149="","",IF(F149="TIE LRC",COUNTIF($F$2:$F149,"TIE")+COUNTIF($F$2:$F149,"TME")+COUNTIF($F$2:$F149,"TIE LRC")+COUNTIF($F$2:$F149,"TIE MRC"),IF(F149="TIE MRC",COUNTIF($F$2:$F149,"TIE")+COUNTIF($F$2:$F149,"TME")+COUNTIF($F$2:$F149,"TIE LRC")+COUNTIF($F$2:$F149,"TIE MRC"),IF(F149="PLNBB LRC",COUNTIF($F$2:$F149,"PLNBB")+COUNTIF($F$2:$F149,"PLNBB LRC")+COUNTIF($F$2:$F149,"PLNBB MRC"),IF(F149="PLNBB MRC",COUNTIF($F$2:$F149,"PLNBB")+COUNTIF($F$2:$F149,"PLNBB LRC")+COUNTIF($F$2:$F149,"PLNBB MRC"),IF(F149="HE MRC",COUNTIF($F$2:$F149,"HE")+COUNTIF($F$2:$F149,"HE LRC")+COUNTIF($F$2:$F149,"HE MRC"),IF(F149="HE LRC",COUNTIF($F$2:$F149,"HE")+COUNTIF($F$2:$F149,"HE LRC")+COUNTIF($F$2:$F149,"HE MRC"),COUNTIF($F$2:$F149,F149))))))))</f>
        <v>5</v>
      </c>
      <c r="K149" s="42" t="s">
        <v>538</v>
      </c>
      <c r="L149" s="42" t="s">
        <v>161</v>
      </c>
      <c r="N149" s="43" t="s">
        <v>318</v>
      </c>
      <c r="O149" s="70" t="s">
        <v>473</v>
      </c>
      <c r="P149" s="40"/>
      <c r="Q149" s="70">
        <v>45746</v>
      </c>
      <c r="R149" s="44"/>
      <c r="S149" s="70">
        <v>45759</v>
      </c>
      <c r="T149" s="57">
        <v>45759.375</v>
      </c>
      <c r="U149" s="57">
        <v>45759.375</v>
      </c>
      <c r="V149" s="57">
        <v>45762.201388888891</v>
      </c>
      <c r="W149" s="57">
        <v>45762.510416666664</v>
      </c>
      <c r="X149" s="57">
        <v>45763.013888888891</v>
      </c>
      <c r="Y149" s="57">
        <v>45763.041666666664</v>
      </c>
      <c r="Z149" s="57">
        <v>45763.076388888891</v>
      </c>
      <c r="AA149" s="51">
        <f t="shared" si="31"/>
        <v>67.833333333372138</v>
      </c>
      <c r="AB149" s="51">
        <f t="shared" si="36"/>
        <v>12.75</v>
      </c>
      <c r="AC149" s="51">
        <f t="shared" si="37"/>
        <v>0.6666666665696539</v>
      </c>
      <c r="AD149" s="51">
        <v>0.25</v>
      </c>
      <c r="AE149" s="51">
        <v>1.83</v>
      </c>
      <c r="AF149" s="51">
        <v>0</v>
      </c>
      <c r="AG149" s="51">
        <v>0.5</v>
      </c>
      <c r="AH149" s="51">
        <v>0</v>
      </c>
      <c r="AI149" s="51">
        <f t="shared" si="41"/>
        <v>2.33</v>
      </c>
      <c r="AJ149" s="78">
        <f t="shared" si="42"/>
        <v>2.58</v>
      </c>
      <c r="AK149" s="78"/>
      <c r="AL149" s="78"/>
      <c r="AM149" s="78"/>
      <c r="AN149" s="78"/>
      <c r="AO149" s="45">
        <v>8064.9369999999999</v>
      </c>
      <c r="AP149" s="45">
        <v>8062.9049999999997</v>
      </c>
      <c r="AQ149" s="57">
        <f t="shared" si="35"/>
        <v>45762.201388888891</v>
      </c>
      <c r="AR149" s="57">
        <v>45762.211805555555</v>
      </c>
      <c r="AS149" s="57">
        <f t="shared" si="40"/>
        <v>45763.013888888891</v>
      </c>
      <c r="AT149" s="57">
        <v>45763.0625</v>
      </c>
      <c r="AU149" s="57">
        <f t="shared" si="29"/>
        <v>45763.0625</v>
      </c>
      <c r="AV149" s="57">
        <v>45763.072916666664</v>
      </c>
      <c r="AW149" s="46">
        <v>3763</v>
      </c>
      <c r="AX149" s="46">
        <v>6229</v>
      </c>
      <c r="AY149" s="30">
        <v>39.590000000000003</v>
      </c>
      <c r="AZ149" s="30">
        <v>21.99</v>
      </c>
      <c r="BA149" s="30">
        <v>4.26</v>
      </c>
      <c r="BB149" s="30">
        <v>5.5</v>
      </c>
      <c r="BC149" s="30">
        <v>7.0503781566465831</v>
      </c>
      <c r="BD149" s="30">
        <v>41.88</v>
      </c>
      <c r="BE149" s="30">
        <v>30.63</v>
      </c>
      <c r="BF149" s="30">
        <v>0.18</v>
      </c>
      <c r="BG149" s="30">
        <v>0.32</v>
      </c>
      <c r="BH149" s="30">
        <v>0.29483399564158441</v>
      </c>
      <c r="BI149" s="30">
        <v>50.02</v>
      </c>
      <c r="BJ149" s="30">
        <v>3.6</v>
      </c>
      <c r="BK149" s="30">
        <v>0.76</v>
      </c>
      <c r="BL149" s="30">
        <v>1.05</v>
      </c>
      <c r="BM149" s="30">
        <v>17.899999999999999</v>
      </c>
      <c r="BN149" s="34">
        <v>62</v>
      </c>
      <c r="BO149" s="30" t="s">
        <v>97</v>
      </c>
      <c r="BP149" s="30" t="s">
        <v>100</v>
      </c>
      <c r="BQ149" s="34">
        <v>1160</v>
      </c>
      <c r="BR149" s="30">
        <v>35.74</v>
      </c>
      <c r="BS149" s="30">
        <v>24.52</v>
      </c>
      <c r="BT149" s="30">
        <v>22.66</v>
      </c>
      <c r="BU149" s="30">
        <v>7.7</v>
      </c>
      <c r="BV149" s="30">
        <v>3.59</v>
      </c>
      <c r="BW149" s="30">
        <v>0.5</v>
      </c>
      <c r="BX149" s="30">
        <v>0.38</v>
      </c>
      <c r="BY149" s="30">
        <v>0.9</v>
      </c>
      <c r="BZ149" s="30">
        <v>3.4</v>
      </c>
      <c r="CA149" s="30">
        <v>0.47</v>
      </c>
      <c r="CB149" s="30">
        <v>0.13</v>
      </c>
      <c r="CC149" s="99">
        <v>5.6000000000000001E-2</v>
      </c>
      <c r="CD149" s="30">
        <v>99</v>
      </c>
      <c r="CE149" s="30">
        <v>98</v>
      </c>
      <c r="CF149" s="30">
        <v>78</v>
      </c>
      <c r="CG149" s="30">
        <v>21</v>
      </c>
      <c r="CH149" s="30"/>
      <c r="CI149" s="46">
        <v>3822</v>
      </c>
      <c r="CJ149" s="30"/>
      <c r="CK149" s="30">
        <v>38.9</v>
      </c>
      <c r="CL149" s="30"/>
      <c r="CM149" s="30">
        <v>1.7</v>
      </c>
      <c r="CN149" s="30"/>
      <c r="CO149" s="30"/>
      <c r="CP149" s="30"/>
      <c r="CQ149" s="30">
        <v>0.09</v>
      </c>
      <c r="CR149" s="46">
        <v>3827</v>
      </c>
      <c r="CS149" s="30">
        <v>37.29</v>
      </c>
      <c r="CT149" s="30">
        <v>3.19</v>
      </c>
      <c r="CU149" s="30">
        <v>0.15</v>
      </c>
      <c r="CV149" s="30">
        <v>0.28000000000000003</v>
      </c>
      <c r="CW149" s="58">
        <f t="shared" si="39"/>
        <v>773.7912667946257</v>
      </c>
      <c r="CX149" s="59">
        <f>AP149/(AB149-AI149)</f>
        <v>773.7912667946257</v>
      </c>
      <c r="CY149" s="79">
        <v>500</v>
      </c>
      <c r="CZ149" s="57">
        <f>IF(AND(DATE(YEAR(T149),MONTH(T149),DAY(T149))&gt;=(S149-3),DATE(YEAR(T149),MONTH(T149),DAY(T149))&lt;=(S149+3)),T149,V149)</f>
        <v>45759.375</v>
      </c>
      <c r="DA149" s="59">
        <f>CZ149-U149</f>
        <v>0</v>
      </c>
      <c r="DB149" s="51">
        <f>(((AR149-AQ149)*24)+DD149+AB149+((AV149-AU149)*24))/24</f>
        <v>0.85069444443797693</v>
      </c>
      <c r="DC149" s="51">
        <f>(AT149-AS149)*24</f>
        <v>1.1666666666278616</v>
      </c>
      <c r="DD149" s="51">
        <f>(W149-AR149)*24</f>
        <v>7.1666666666278616</v>
      </c>
      <c r="DE149" s="51">
        <f>AA149</f>
        <v>67.833333333372138</v>
      </c>
      <c r="DF149" s="51">
        <f t="shared" si="34"/>
        <v>7.1666666666278616</v>
      </c>
      <c r="DG149" s="51">
        <f>AB149</f>
        <v>12.75</v>
      </c>
      <c r="DH149" s="51">
        <f t="shared" si="44"/>
        <v>1.1666666666278616</v>
      </c>
    </row>
    <row r="150" spans="1:112" s="42" customFormat="1" x14ac:dyDescent="0.2">
      <c r="A150" s="40">
        <v>4598</v>
      </c>
      <c r="B150" s="29">
        <f t="shared" si="38"/>
        <v>45748</v>
      </c>
      <c r="C150" s="41" t="str">
        <f t="shared" si="33"/>
        <v>PRT 2025 4 #4598</v>
      </c>
      <c r="D150" s="41" t="str">
        <f t="shared" si="43"/>
        <v>PRATU BGG #46</v>
      </c>
      <c r="E150" s="39">
        <v>4598</v>
      </c>
      <c r="F150" s="38" t="s">
        <v>240</v>
      </c>
      <c r="G150" s="38" t="str">
        <f>INDEX([1]List!$D$2:$D$55,MATCH(F150,[1]List!$B$2:$B$55,0))</f>
        <v>CIF</v>
      </c>
      <c r="H150" s="38" t="s">
        <v>440</v>
      </c>
      <c r="I150" s="38" t="s">
        <v>163</v>
      </c>
      <c r="J150" s="39">
        <f>IF(F150="","",IF(F150="TIE LRC",COUNTIF($F$2:$F150,"TIE")+COUNTIF($F$2:$F150,"TME")+COUNTIF($F$2:$F150,"TIE LRC")+COUNTIF($F$2:$F150,"TIE MRC"),IF(F150="TIE MRC",COUNTIF($F$2:$F150,"TIE")+COUNTIF($F$2:$F150,"TME")+COUNTIF($F$2:$F150,"TIE LRC")+COUNTIF($F$2:$F150,"TIE MRC"),IF(F150="PLNBB LRC",COUNTIF($F$2:$F150,"PLNBB")+COUNTIF($F$2:$F150,"PLNBB LRC")+COUNTIF($F$2:$F150,"PLNBB MRC"),IF(F150="PLNBB MRC",COUNTIF($F$2:$F150,"PLNBB")+COUNTIF($F$2:$F150,"PLNBB LRC")+COUNTIF($F$2:$F150,"PLNBB MRC"),IF(F150="HE MRC",COUNTIF($F$2:$F150,"HE")+COUNTIF($F$2:$F150,"HE LRC")+COUNTIF($F$2:$F150,"HE MRC"),IF(F150="HE LRC",COUNTIF($F$2:$F150,"HE")+COUNTIF($F$2:$F150,"HE LRC")+COUNTIF($F$2:$F150,"HE MRC"),COUNTIF($F$2:$F150,F150))))))))</f>
        <v>46</v>
      </c>
      <c r="K150" s="42" t="s">
        <v>203</v>
      </c>
      <c r="L150" s="42" t="s">
        <v>510</v>
      </c>
      <c r="N150" s="43" t="s">
        <v>320</v>
      </c>
      <c r="O150" s="70" t="s">
        <v>473</v>
      </c>
      <c r="P150" s="40"/>
      <c r="Q150" s="70">
        <v>45755</v>
      </c>
      <c r="R150" s="44"/>
      <c r="S150" s="70">
        <v>45834</v>
      </c>
      <c r="T150" s="57">
        <v>45760.329861111109</v>
      </c>
      <c r="U150" s="57">
        <v>45762.611111111109</v>
      </c>
      <c r="V150" s="57">
        <v>45762.611111111109</v>
      </c>
      <c r="W150" s="57">
        <v>45762.878472222219</v>
      </c>
      <c r="X150" s="57">
        <v>45763.451388888891</v>
      </c>
      <c r="Y150" s="57">
        <v>45763.479166666664</v>
      </c>
      <c r="Z150" s="57">
        <v>45763.513888888891</v>
      </c>
      <c r="AA150" s="51">
        <f t="shared" si="31"/>
        <v>54.75</v>
      </c>
      <c r="AB150" s="51">
        <f t="shared" si="36"/>
        <v>14.416666666686069</v>
      </c>
      <c r="AC150" s="51">
        <f t="shared" si="37"/>
        <v>0.6666666665696539</v>
      </c>
      <c r="AD150" s="51">
        <v>0.25</v>
      </c>
      <c r="AE150" s="51">
        <v>2.17</v>
      </c>
      <c r="AF150" s="51">
        <v>1</v>
      </c>
      <c r="AG150" s="51">
        <v>0.5</v>
      </c>
      <c r="AH150" s="51">
        <v>0</v>
      </c>
      <c r="AI150" s="51">
        <f t="shared" si="41"/>
        <v>3.67</v>
      </c>
      <c r="AJ150" s="78">
        <f t="shared" si="42"/>
        <v>3.92</v>
      </c>
      <c r="AK150" s="78"/>
      <c r="AL150" s="78"/>
      <c r="AM150" s="78"/>
      <c r="AN150" s="78"/>
      <c r="AO150" s="45">
        <v>8692.09</v>
      </c>
      <c r="AP150" s="45">
        <v>8688.1589999999997</v>
      </c>
      <c r="AQ150" s="57">
        <f t="shared" si="35"/>
        <v>45762.611111111109</v>
      </c>
      <c r="AR150" s="57">
        <v>45762.621527777781</v>
      </c>
      <c r="AS150" s="57">
        <f t="shared" si="40"/>
        <v>45763.451388888891</v>
      </c>
      <c r="AT150" s="57">
        <v>45763.5</v>
      </c>
      <c r="AU150" s="57">
        <f t="shared" si="29"/>
        <v>45763.5</v>
      </c>
      <c r="AV150" s="57">
        <v>45763.510416666664</v>
      </c>
      <c r="AW150" s="46">
        <v>4537</v>
      </c>
      <c r="AX150" s="46">
        <v>6591</v>
      </c>
      <c r="AY150" s="30">
        <v>31.17</v>
      </c>
      <c r="AZ150" s="30">
        <v>16.16</v>
      </c>
      <c r="BA150" s="30">
        <v>4.37</v>
      </c>
      <c r="BB150" s="30">
        <v>5.32</v>
      </c>
      <c r="BC150" s="30">
        <v>6.3454198473282437</v>
      </c>
      <c r="BD150" s="30">
        <v>41.67</v>
      </c>
      <c r="BE150" s="30">
        <v>36.85</v>
      </c>
      <c r="BF150" s="30">
        <v>0.22</v>
      </c>
      <c r="BG150" s="30">
        <v>0.34</v>
      </c>
      <c r="BH150" s="30">
        <v>0.32204198473282442</v>
      </c>
      <c r="BI150" s="30">
        <v>56.6</v>
      </c>
      <c r="BJ150" s="30">
        <v>4.2</v>
      </c>
      <c r="BK150" s="30">
        <v>0.93</v>
      </c>
      <c r="BL150" s="30">
        <v>1.18</v>
      </c>
      <c r="BM150" s="30">
        <v>16.52</v>
      </c>
      <c r="BN150" s="34">
        <v>59</v>
      </c>
      <c r="BO150" s="30" t="s">
        <v>97</v>
      </c>
      <c r="BP150" s="30" t="s">
        <v>100</v>
      </c>
      <c r="BQ150" s="34">
        <v>1260</v>
      </c>
      <c r="BR150" s="30">
        <v>36.75</v>
      </c>
      <c r="BS150" s="30">
        <v>24.94</v>
      </c>
      <c r="BT150" s="30">
        <v>21.48</v>
      </c>
      <c r="BU150" s="30">
        <v>8.73</v>
      </c>
      <c r="BV150" s="30">
        <v>2.2400000000000002</v>
      </c>
      <c r="BW150" s="30">
        <v>0.69</v>
      </c>
      <c r="BX150" s="30">
        <v>0.37</v>
      </c>
      <c r="BY150" s="30">
        <v>1.04</v>
      </c>
      <c r="BZ150" s="30">
        <v>3.04</v>
      </c>
      <c r="CA150" s="30">
        <v>0.54</v>
      </c>
      <c r="CB150" s="30">
        <v>0.14000000000000001</v>
      </c>
      <c r="CC150" s="99">
        <v>4.3999999999999997E-2</v>
      </c>
      <c r="CD150" s="30">
        <v>99</v>
      </c>
      <c r="CE150" s="30">
        <v>98</v>
      </c>
      <c r="CF150" s="30">
        <v>78</v>
      </c>
      <c r="CG150" s="30">
        <v>20</v>
      </c>
      <c r="CH150" s="30"/>
      <c r="CI150" s="46">
        <v>4588</v>
      </c>
      <c r="CJ150" s="30"/>
      <c r="CK150" s="30">
        <v>30.67</v>
      </c>
      <c r="CL150" s="30"/>
      <c r="CM150" s="30">
        <v>3.87</v>
      </c>
      <c r="CN150" s="30"/>
      <c r="CO150" s="30"/>
      <c r="CP150" s="30"/>
      <c r="CQ150" s="30">
        <v>0.19</v>
      </c>
      <c r="CR150" s="46">
        <v>4412</v>
      </c>
      <c r="CS150" s="30">
        <v>32.71</v>
      </c>
      <c r="CT150" s="30">
        <v>4.6500000000000004</v>
      </c>
      <c r="CU150" s="30">
        <v>0.26</v>
      </c>
      <c r="CV150" s="30">
        <v>0.34</v>
      </c>
      <c r="CW150" s="58">
        <f t="shared" si="39"/>
        <v>808.45151984965696</v>
      </c>
      <c r="CX150" s="59">
        <f>AP150/(AB150-AI150)</f>
        <v>808.45151984965696</v>
      </c>
      <c r="CY150" s="79">
        <v>500</v>
      </c>
      <c r="CZ150" s="57">
        <f>IF(AND(DATE(YEAR(T150),MONTH(T150),DAY(T150))&gt;=(S150-3),DATE(YEAR(T150),MONTH(T150),DAY(T150))&lt;=(S150+3)),T150,V150)</f>
        <v>45762.611111111109</v>
      </c>
      <c r="DA150" s="59">
        <f>CZ150-U150</f>
        <v>0</v>
      </c>
      <c r="DB150" s="51">
        <f>(((AR150-AQ150)*24)+DD150+AB150+((AV150-AU150)*24))/24</f>
        <v>0.87847222221898846</v>
      </c>
      <c r="DC150" s="51">
        <f>(AT150-AS150)*24</f>
        <v>1.1666666666278616</v>
      </c>
      <c r="DD150" s="51">
        <f>(W150-AR150)*24</f>
        <v>6.1666666665114462</v>
      </c>
      <c r="DE150" s="51">
        <f>AA150</f>
        <v>54.75</v>
      </c>
      <c r="DF150" s="51">
        <f t="shared" si="34"/>
        <v>6.1666666665114462</v>
      </c>
      <c r="DG150" s="51">
        <f>AB150</f>
        <v>14.416666666686069</v>
      </c>
      <c r="DH150" s="51">
        <f t="shared" si="44"/>
        <v>1.1666666666278616</v>
      </c>
    </row>
    <row r="151" spans="1:112" s="42" customFormat="1" x14ac:dyDescent="0.2">
      <c r="A151" s="40">
        <v>4599</v>
      </c>
      <c r="B151" s="29">
        <f t="shared" si="38"/>
        <v>45748</v>
      </c>
      <c r="C151" s="41" t="str">
        <f t="shared" si="33"/>
        <v>PRT 2025 4 #4599</v>
      </c>
      <c r="D151" s="41" t="str">
        <f t="shared" si="43"/>
        <v>PRATU TBC LRC #15</v>
      </c>
      <c r="E151" s="39">
        <v>4599</v>
      </c>
      <c r="F151" s="38" t="s">
        <v>290</v>
      </c>
      <c r="G151" s="38" t="str">
        <f>INDEX([1]List!$D$2:$D$55,MATCH(F151,[1]List!$B$2:$B$55,0))</f>
        <v>CIF</v>
      </c>
      <c r="H151" s="38" t="s">
        <v>325</v>
      </c>
      <c r="I151" s="38" t="s">
        <v>176</v>
      </c>
      <c r="J151" s="39">
        <f>IF(F151="","",IF(F151="TIE LRC",COUNTIF($F$2:$F151,"TIE")+COUNTIF($F$2:$F151,"TME")+COUNTIF($F$2:$F151,"TIE LRC")+COUNTIF($F$2:$F151,"TIE MRC"),IF(F151="TIE MRC",COUNTIF($F$2:$F151,"TIE")+COUNTIF($F$2:$F151,"TME")+COUNTIF($F$2:$F151,"TIE LRC")+COUNTIF($F$2:$F151,"TIE MRC"),IF(F151="PLNBB LRC",COUNTIF($F$2:$F151,"PLNBB")+COUNTIF($F$2:$F151,"PLNBB LRC")+COUNTIF($F$2:$F151,"PLNBB MRC"),IF(F151="PLNBB MRC",COUNTIF($F$2:$F151,"PLNBB")+COUNTIF($F$2:$F151,"PLNBB LRC")+COUNTIF($F$2:$F151,"PLNBB MRC"),IF(F151="HE MRC",COUNTIF($F$2:$F151,"HE")+COUNTIF($F$2:$F151,"HE LRC")+COUNTIF($F$2:$F151,"HE MRC"),IF(F151="HE LRC",COUNTIF($F$2:$F151,"HE")+COUNTIF($F$2:$F151,"HE LRC")+COUNTIF($F$2:$F151,"HE MRC"),COUNTIF($F$2:$F151,F151))))))))</f>
        <v>15</v>
      </c>
      <c r="K151" s="42" t="s">
        <v>482</v>
      </c>
      <c r="L151" s="42" t="s">
        <v>483</v>
      </c>
      <c r="N151" s="43" t="s">
        <v>318</v>
      </c>
      <c r="O151" s="70" t="s">
        <v>473</v>
      </c>
      <c r="P151" s="40"/>
      <c r="Q151" s="70">
        <v>45750</v>
      </c>
      <c r="R151" s="44"/>
      <c r="S151" s="70">
        <v>45754</v>
      </c>
      <c r="T151" s="57">
        <v>45760.583333333336</v>
      </c>
      <c r="U151" s="57">
        <v>45763.118055555555</v>
      </c>
      <c r="V151" s="57">
        <v>45763.118055555555</v>
      </c>
      <c r="W151" s="57">
        <v>45763.486111111109</v>
      </c>
      <c r="X151" s="57">
        <v>45764.513888888891</v>
      </c>
      <c r="Y151" s="57">
        <v>45764.618055555555</v>
      </c>
      <c r="Z151" s="57">
        <v>45764.621527777781</v>
      </c>
      <c r="AA151" s="51">
        <f t="shared" si="31"/>
        <v>60.833333333255723</v>
      </c>
      <c r="AB151" s="51">
        <f t="shared" si="36"/>
        <v>27.166666666686069</v>
      </c>
      <c r="AC151" s="51">
        <f t="shared" si="37"/>
        <v>2.4999999999417923</v>
      </c>
      <c r="AD151" s="51">
        <v>0</v>
      </c>
      <c r="AE151" s="51">
        <v>8.17</v>
      </c>
      <c r="AF151" s="51">
        <v>0</v>
      </c>
      <c r="AG151" s="51">
        <v>0.5</v>
      </c>
      <c r="AH151" s="51">
        <v>0</v>
      </c>
      <c r="AI151" s="51">
        <f t="shared" si="41"/>
        <v>8.67</v>
      </c>
      <c r="AJ151" s="78">
        <f t="shared" si="42"/>
        <v>8.67</v>
      </c>
      <c r="AK151" s="78"/>
      <c r="AL151" s="78"/>
      <c r="AM151" s="78"/>
      <c r="AN151" s="78"/>
      <c r="AO151" s="45">
        <v>8506.8449999999993</v>
      </c>
      <c r="AP151" s="45">
        <v>8505.1090000000004</v>
      </c>
      <c r="AQ151" s="57">
        <f t="shared" si="35"/>
        <v>45763.118055555555</v>
      </c>
      <c r="AR151" s="57">
        <v>45763.128472222219</v>
      </c>
      <c r="AS151" s="57">
        <f t="shared" si="40"/>
        <v>45764.513888888891</v>
      </c>
      <c r="AT151" s="57">
        <v>45764.607638888891</v>
      </c>
      <c r="AU151" s="57">
        <f t="shared" si="29"/>
        <v>45764.607638888891</v>
      </c>
      <c r="AV151" s="57">
        <v>45764.618055555555</v>
      </c>
      <c r="AW151" s="46">
        <v>4112</v>
      </c>
      <c r="AX151" s="46">
        <v>6354</v>
      </c>
      <c r="AY151" s="30">
        <v>35.28</v>
      </c>
      <c r="AZ151" s="30">
        <v>20.170000000000002</v>
      </c>
      <c r="BA151" s="30">
        <v>4.2699999999999996</v>
      </c>
      <c r="BB151" s="30">
        <v>5.27</v>
      </c>
      <c r="BC151" s="30">
        <v>6.6015282475259927</v>
      </c>
      <c r="BD151" s="30">
        <v>40.92</v>
      </c>
      <c r="BE151" s="30">
        <v>33.64</v>
      </c>
      <c r="BF151" s="30">
        <v>0.22</v>
      </c>
      <c r="BG151" s="30">
        <v>0.36</v>
      </c>
      <c r="BH151" s="30">
        <v>0.33821871476888388</v>
      </c>
      <c r="BI151" s="30">
        <v>53.29</v>
      </c>
      <c r="BJ151" s="30">
        <v>3.82</v>
      </c>
      <c r="BK151" s="30">
        <v>0.82</v>
      </c>
      <c r="BL151" s="30">
        <v>1.1000000000000001</v>
      </c>
      <c r="BM151" s="30">
        <v>16.36</v>
      </c>
      <c r="BN151" s="34">
        <v>60</v>
      </c>
      <c r="BO151" s="30" t="s">
        <v>97</v>
      </c>
      <c r="BP151" s="30" t="s">
        <v>100</v>
      </c>
      <c r="BQ151" s="34">
        <v>1240</v>
      </c>
      <c r="BR151" s="30">
        <v>43.56</v>
      </c>
      <c r="BS151" s="30">
        <v>25.06</v>
      </c>
      <c r="BT151" s="30">
        <v>13.9</v>
      </c>
      <c r="BU151" s="30">
        <v>8.4600000000000009</v>
      </c>
      <c r="BV151" s="30">
        <v>2.2599999999999998</v>
      </c>
      <c r="BW151" s="30">
        <v>0.98</v>
      </c>
      <c r="BX151" s="30">
        <v>0.62</v>
      </c>
      <c r="BY151" s="30">
        <v>0.74</v>
      </c>
      <c r="BZ151" s="30">
        <v>3.9</v>
      </c>
      <c r="CA151" s="30">
        <v>0.34</v>
      </c>
      <c r="CB151" s="30">
        <v>0.17</v>
      </c>
      <c r="CC151" s="99">
        <v>4.2000000000000003E-2</v>
      </c>
      <c r="CD151" s="30">
        <v>99</v>
      </c>
      <c r="CE151" s="30">
        <v>98</v>
      </c>
      <c r="CF151" s="30">
        <v>78</v>
      </c>
      <c r="CG151" s="30">
        <v>19</v>
      </c>
      <c r="CH151" s="30"/>
      <c r="CI151" s="46">
        <v>4204</v>
      </c>
      <c r="CJ151" s="30"/>
      <c r="CK151" s="30">
        <v>34.799999999999997</v>
      </c>
      <c r="CL151" s="30"/>
      <c r="CM151" s="30">
        <v>3.52</v>
      </c>
      <c r="CN151" s="30"/>
      <c r="CO151" s="30"/>
      <c r="CP151" s="30"/>
      <c r="CQ151" s="30">
        <v>0.18</v>
      </c>
      <c r="CR151" s="46">
        <v>4015</v>
      </c>
      <c r="CS151" s="30">
        <v>35.6</v>
      </c>
      <c r="CT151" s="30">
        <v>4.93</v>
      </c>
      <c r="CU151" s="30">
        <v>0.2</v>
      </c>
      <c r="CV151" s="30">
        <v>0.33</v>
      </c>
      <c r="CW151" s="58">
        <f t="shared" si="39"/>
        <v>459.81847179623787</v>
      </c>
      <c r="CX151" s="59">
        <f>AP151/(AB151-AI151)</f>
        <v>459.81847179623787</v>
      </c>
      <c r="CY151" s="79">
        <v>500</v>
      </c>
      <c r="CZ151" s="57">
        <f>IF(AND(DATE(YEAR(T151),MONTH(T151),DAY(T151))&gt;=(S151-3),DATE(YEAR(T151),MONTH(T151),DAY(T151))&lt;=(S151+3)),T151,V151)</f>
        <v>45763.118055555555</v>
      </c>
      <c r="DA151" s="59">
        <f>CZ151-U151</f>
        <v>0</v>
      </c>
      <c r="DB151" s="51">
        <f>(((AR151-AQ151)*24)+DD151+AB151+((AV151-AU151)*24))/24</f>
        <v>1.5104166666642413</v>
      </c>
      <c r="DC151" s="51">
        <f>(AT151-AS151)*24</f>
        <v>2.25</v>
      </c>
      <c r="DD151" s="51">
        <f>(W151-AR151)*24</f>
        <v>8.5833333333721384</v>
      </c>
      <c r="DE151" s="51">
        <f>AA151</f>
        <v>60.833333333255723</v>
      </c>
      <c r="DF151" s="51">
        <f t="shared" si="34"/>
        <v>8.5833333333721384</v>
      </c>
      <c r="DG151" s="51">
        <f>AB151</f>
        <v>27.166666666686069</v>
      </c>
      <c r="DH151" s="51">
        <f t="shared" si="44"/>
        <v>2.25</v>
      </c>
    </row>
    <row r="152" spans="1:112" s="42" customFormat="1" x14ac:dyDescent="0.2">
      <c r="A152" s="40">
        <v>4600</v>
      </c>
      <c r="B152" s="29">
        <f t="shared" si="38"/>
        <v>45748</v>
      </c>
      <c r="C152" s="41" t="str">
        <f t="shared" si="33"/>
        <v>PRT 2025 4 #4600</v>
      </c>
      <c r="D152" s="41" t="str">
        <f t="shared" si="43"/>
        <v>PRATU BGG #47</v>
      </c>
      <c r="E152" s="39">
        <v>4600</v>
      </c>
      <c r="F152" s="38" t="s">
        <v>240</v>
      </c>
      <c r="G152" s="38" t="str">
        <f>INDEX([1]List!$D$2:$D$55,MATCH(F152,[1]List!$B$2:$B$55,0))</f>
        <v>CIF</v>
      </c>
      <c r="H152" s="38" t="s">
        <v>440</v>
      </c>
      <c r="I152" s="38" t="s">
        <v>163</v>
      </c>
      <c r="J152" s="39">
        <f>IF(F152="","",IF(F152="TIE LRC",COUNTIF($F$2:$F152,"TIE")+COUNTIF($F$2:$F152,"TME")+COUNTIF($F$2:$F152,"TIE LRC")+COUNTIF($F$2:$F152,"TIE MRC"),IF(F152="TIE MRC",COUNTIF($F$2:$F152,"TIE")+COUNTIF($F$2:$F152,"TME")+COUNTIF($F$2:$F152,"TIE LRC")+COUNTIF($F$2:$F152,"TIE MRC"),IF(F152="PLNBB LRC",COUNTIF($F$2:$F152,"PLNBB")+COUNTIF($F$2:$F152,"PLNBB LRC")+COUNTIF($F$2:$F152,"PLNBB MRC"),IF(F152="PLNBB MRC",COUNTIF($F$2:$F152,"PLNBB")+COUNTIF($F$2:$F152,"PLNBB LRC")+COUNTIF($F$2:$F152,"PLNBB MRC"),IF(F152="HE MRC",COUNTIF($F$2:$F152,"HE")+COUNTIF($F$2:$F152,"HE LRC")+COUNTIF($F$2:$F152,"HE MRC"),IF(F152="HE LRC",COUNTIF($F$2:$F152,"HE")+COUNTIF($F$2:$F152,"HE LRC")+COUNTIF($F$2:$F152,"HE MRC"),COUNTIF($F$2:$F152,F152))))))))</f>
        <v>47</v>
      </c>
      <c r="K152" s="42" t="s">
        <v>539</v>
      </c>
      <c r="L152" s="42" t="s">
        <v>540</v>
      </c>
      <c r="N152" s="43" t="s">
        <v>320</v>
      </c>
      <c r="O152" s="70" t="s">
        <v>473</v>
      </c>
      <c r="P152" s="40"/>
      <c r="Q152" s="70">
        <v>45755</v>
      </c>
      <c r="R152" s="44"/>
      <c r="S152" s="70">
        <v>45835</v>
      </c>
      <c r="T152" s="57">
        <v>45760.75</v>
      </c>
      <c r="U152" s="57">
        <v>45763.527777777781</v>
      </c>
      <c r="V152" s="57">
        <v>45763.527777777781</v>
      </c>
      <c r="W152" s="57">
        <v>45763.972222222219</v>
      </c>
      <c r="X152" s="57">
        <v>45764.600694444445</v>
      </c>
      <c r="Y152" s="57">
        <v>45764.638888888891</v>
      </c>
      <c r="Z152" s="57">
        <v>45764.673611111109</v>
      </c>
      <c r="AA152" s="51">
        <f t="shared" si="31"/>
        <v>66.666666666744277</v>
      </c>
      <c r="AB152" s="51">
        <f t="shared" si="36"/>
        <v>16.000000000116415</v>
      </c>
      <c r="AC152" s="51">
        <f t="shared" si="37"/>
        <v>0.91666666668606922</v>
      </c>
      <c r="AD152" s="51">
        <v>0.08</v>
      </c>
      <c r="AE152" s="51">
        <v>0.92</v>
      </c>
      <c r="AF152" s="51">
        <v>1.92</v>
      </c>
      <c r="AG152" s="51">
        <v>0</v>
      </c>
      <c r="AH152" s="51">
        <v>0</v>
      </c>
      <c r="AI152" s="51">
        <f t="shared" si="41"/>
        <v>2.84</v>
      </c>
      <c r="AJ152" s="78">
        <f t="shared" si="42"/>
        <v>2.92</v>
      </c>
      <c r="AK152" s="78"/>
      <c r="AL152" s="78"/>
      <c r="AM152" s="78"/>
      <c r="AN152" s="78"/>
      <c r="AO152" s="45">
        <v>8699.152</v>
      </c>
      <c r="AP152" s="45">
        <v>8697.902</v>
      </c>
      <c r="AQ152" s="57">
        <f t="shared" si="35"/>
        <v>45763.527777777781</v>
      </c>
      <c r="AR152" s="57">
        <v>45763.538194444445</v>
      </c>
      <c r="AS152" s="57">
        <f t="shared" si="40"/>
        <v>45764.600694444445</v>
      </c>
      <c r="AT152" s="57">
        <v>45764.659722222219</v>
      </c>
      <c r="AU152" s="57">
        <f t="shared" si="29"/>
        <v>45764.659722222219</v>
      </c>
      <c r="AV152" s="57">
        <v>45764.670138888891</v>
      </c>
      <c r="AW152" s="46">
        <v>4557</v>
      </c>
      <c r="AX152" s="46">
        <v>6600</v>
      </c>
      <c r="AY152" s="30">
        <v>30.95</v>
      </c>
      <c r="AZ152" s="30">
        <v>16.260000000000002</v>
      </c>
      <c r="BA152" s="30">
        <v>4.4800000000000004</v>
      </c>
      <c r="BB152" s="30">
        <v>5.43</v>
      </c>
      <c r="BC152" s="30">
        <v>6.4843563410556486</v>
      </c>
      <c r="BD152" s="30">
        <v>41.76</v>
      </c>
      <c r="BE152" s="30">
        <v>36.549999999999997</v>
      </c>
      <c r="BF152" s="30">
        <v>0.23</v>
      </c>
      <c r="BG152" s="30">
        <v>0.36</v>
      </c>
      <c r="BH152" s="30">
        <v>0.3343682827800335</v>
      </c>
      <c r="BI152" s="30">
        <v>56.62</v>
      </c>
      <c r="BJ152" s="30">
        <v>4.16</v>
      </c>
      <c r="BK152" s="30">
        <v>0.92</v>
      </c>
      <c r="BL152" s="30">
        <v>1.17</v>
      </c>
      <c r="BM152" s="30">
        <v>16.329999999999998</v>
      </c>
      <c r="BN152" s="34">
        <v>59</v>
      </c>
      <c r="BO152" s="30" t="s">
        <v>97</v>
      </c>
      <c r="BP152" s="30" t="s">
        <v>100</v>
      </c>
      <c r="BQ152" s="34">
        <v>1220</v>
      </c>
      <c r="BR152" s="30">
        <v>36.549999999999997</v>
      </c>
      <c r="BS152" s="30">
        <v>27.48</v>
      </c>
      <c r="BT152" s="30">
        <v>14.88</v>
      </c>
      <c r="BU152" s="30">
        <v>13.04</v>
      </c>
      <c r="BV152" s="30">
        <v>1.58</v>
      </c>
      <c r="BW152" s="30">
        <v>1</v>
      </c>
      <c r="BX152" s="30">
        <v>0.34</v>
      </c>
      <c r="BY152" s="30">
        <v>0.92</v>
      </c>
      <c r="BZ152" s="30">
        <v>3.66</v>
      </c>
      <c r="CA152" s="30">
        <v>0.43</v>
      </c>
      <c r="CB152" s="30">
        <v>0.14000000000000001</v>
      </c>
      <c r="CC152" s="99">
        <v>3.7999999999999999E-2</v>
      </c>
      <c r="CD152" s="30">
        <v>99</v>
      </c>
      <c r="CE152" s="30">
        <v>98</v>
      </c>
      <c r="CF152" s="30">
        <v>78</v>
      </c>
      <c r="CG152" s="30">
        <v>20</v>
      </c>
      <c r="CH152" s="30"/>
      <c r="CI152" s="46">
        <v>4602</v>
      </c>
      <c r="CJ152" s="30"/>
      <c r="CK152" s="30">
        <v>30.66</v>
      </c>
      <c r="CL152" s="30"/>
      <c r="CM152" s="30">
        <v>3.91</v>
      </c>
      <c r="CN152" s="30"/>
      <c r="CO152" s="30"/>
      <c r="CP152" s="30"/>
      <c r="CQ152" s="30">
        <v>0.19</v>
      </c>
      <c r="CR152" s="46">
        <v>4415</v>
      </c>
      <c r="CS152" s="30">
        <v>33.1</v>
      </c>
      <c r="CT152" s="30">
        <v>5.12</v>
      </c>
      <c r="CU152" s="30">
        <v>0.23</v>
      </c>
      <c r="CV152" s="30">
        <v>0.45</v>
      </c>
      <c r="CW152" s="58">
        <f t="shared" si="39"/>
        <v>660.93480242576425</v>
      </c>
      <c r="CX152" s="59">
        <f>AP152/(AB152-AI152)</f>
        <v>660.93480242576425</v>
      </c>
      <c r="CY152" s="79">
        <v>500</v>
      </c>
      <c r="CZ152" s="57">
        <f>IF(AND(DATE(YEAR(T152),MONTH(T152),DAY(T152))&gt;=(S152-3),DATE(YEAR(T152),MONTH(T152),DAY(T152))&lt;=(S152+3)),T152,V152)</f>
        <v>45763.527777777781</v>
      </c>
      <c r="DA152" s="59">
        <f>CZ152-U152</f>
        <v>0</v>
      </c>
      <c r="DB152" s="51">
        <f>(((AR152-AQ152)*24)+DD152+AB152+((AV152-AU152)*24))/24</f>
        <v>1.1215277777810115</v>
      </c>
      <c r="DC152" s="51">
        <f>(AT152-AS152)*24</f>
        <v>1.4166666665696539</v>
      </c>
      <c r="DD152" s="51">
        <f>(W152-AR152)*24</f>
        <v>10.416666666569654</v>
      </c>
      <c r="DE152" s="51">
        <f>AA152</f>
        <v>66.666666666744277</v>
      </c>
      <c r="DF152" s="51">
        <f t="shared" si="34"/>
        <v>10.416666666569654</v>
      </c>
      <c r="DG152" s="51">
        <f>AB152</f>
        <v>16.000000000116415</v>
      </c>
      <c r="DH152" s="51">
        <f t="shared" si="44"/>
        <v>1.4166666665696539</v>
      </c>
    </row>
    <row r="153" spans="1:112" s="42" customFormat="1" x14ac:dyDescent="0.2">
      <c r="A153" s="40">
        <v>4601</v>
      </c>
      <c r="B153" s="29">
        <f t="shared" si="38"/>
        <v>45748</v>
      </c>
      <c r="C153" s="41" t="str">
        <f t="shared" si="33"/>
        <v>PRT 2025 4 #4601</v>
      </c>
      <c r="D153" s="41" t="str">
        <f t="shared" si="43"/>
        <v>PRATU BGG #48</v>
      </c>
      <c r="E153" s="39">
        <v>4601</v>
      </c>
      <c r="F153" s="38" t="s">
        <v>240</v>
      </c>
      <c r="G153" s="38" t="str">
        <f>INDEX([1]List!$D$2:$D$55,MATCH(F153,[1]List!$B$2:$B$55,0))</f>
        <v>CIF</v>
      </c>
      <c r="H153" s="38" t="s">
        <v>440</v>
      </c>
      <c r="I153" s="38" t="s">
        <v>163</v>
      </c>
      <c r="J153" s="39">
        <f>IF(F153="","",IF(F153="TIE LRC",COUNTIF($F$2:$F153,"TIE")+COUNTIF($F$2:$F153,"TME")+COUNTIF($F$2:$F153,"TIE LRC")+COUNTIF($F$2:$F153,"TIE MRC"),IF(F153="TIE MRC",COUNTIF($F$2:$F153,"TIE")+COUNTIF($F$2:$F153,"TME")+COUNTIF($F$2:$F153,"TIE LRC")+COUNTIF($F$2:$F153,"TIE MRC"),IF(F153="PLNBB LRC",COUNTIF($F$2:$F153,"PLNBB")+COUNTIF($F$2:$F153,"PLNBB LRC")+COUNTIF($F$2:$F153,"PLNBB MRC"),IF(F153="PLNBB MRC",COUNTIF($F$2:$F153,"PLNBB")+COUNTIF($F$2:$F153,"PLNBB LRC")+COUNTIF($F$2:$F153,"PLNBB MRC"),IF(F153="HE MRC",COUNTIF($F$2:$F153,"HE")+COUNTIF($F$2:$F153,"HE LRC")+COUNTIF($F$2:$F153,"HE MRC"),IF(F153="HE LRC",COUNTIF($F$2:$F153,"HE")+COUNTIF($F$2:$F153,"HE LRC")+COUNTIF($F$2:$F153,"HE MRC"),COUNTIF($F$2:$F153,F153))))))))</f>
        <v>48</v>
      </c>
      <c r="K153" s="42" t="s">
        <v>297</v>
      </c>
      <c r="L153" s="42" t="s">
        <v>279</v>
      </c>
      <c r="N153" s="43" t="s">
        <v>320</v>
      </c>
      <c r="O153" s="70" t="s">
        <v>473</v>
      </c>
      <c r="P153" s="40"/>
      <c r="Q153" s="70">
        <v>45756</v>
      </c>
      <c r="R153" s="44"/>
      <c r="S153" s="70">
        <v>45836</v>
      </c>
      <c r="T153" s="57">
        <v>45761.791666666664</v>
      </c>
      <c r="U153" s="57">
        <v>45764.6875</v>
      </c>
      <c r="V153" s="57">
        <v>45764.6875</v>
      </c>
      <c r="W153" s="57">
        <v>45764.701388888891</v>
      </c>
      <c r="X153" s="57">
        <v>45765.263888888891</v>
      </c>
      <c r="Y153" s="57">
        <v>45765.295138888891</v>
      </c>
      <c r="Z153" s="57">
        <v>45765.329861111109</v>
      </c>
      <c r="AA153" s="51">
        <f t="shared" si="31"/>
        <v>69.500000000058208</v>
      </c>
      <c r="AB153" s="51">
        <f t="shared" si="36"/>
        <v>14.25</v>
      </c>
      <c r="AC153" s="51">
        <f t="shared" si="37"/>
        <v>0.75</v>
      </c>
      <c r="AD153" s="51">
        <v>0.33</v>
      </c>
      <c r="AE153" s="51">
        <v>1</v>
      </c>
      <c r="AF153" s="51">
        <v>0</v>
      </c>
      <c r="AG153" s="51">
        <v>0.5</v>
      </c>
      <c r="AH153" s="51">
        <v>0</v>
      </c>
      <c r="AI153" s="51">
        <f t="shared" si="41"/>
        <v>1.5</v>
      </c>
      <c r="AJ153" s="78">
        <f t="shared" si="42"/>
        <v>1.83</v>
      </c>
      <c r="AK153" s="78"/>
      <c r="AL153" s="78"/>
      <c r="AM153" s="78"/>
      <c r="AN153" s="78"/>
      <c r="AO153" s="45">
        <v>8698.9089999999997</v>
      </c>
      <c r="AP153" s="45">
        <v>8697.5349999999999</v>
      </c>
      <c r="AQ153" s="57">
        <f t="shared" si="35"/>
        <v>45764.6875</v>
      </c>
      <c r="AR153" s="57">
        <v>45764.697916666664</v>
      </c>
      <c r="AS153" s="57">
        <f t="shared" si="40"/>
        <v>45765.263888888891</v>
      </c>
      <c r="AT153" s="57">
        <v>45765.315972222219</v>
      </c>
      <c r="AU153" s="57">
        <f t="shared" si="29"/>
        <v>45765.315972222219</v>
      </c>
      <c r="AV153" s="57">
        <v>45765.326388888891</v>
      </c>
      <c r="AW153" s="46">
        <v>4520</v>
      </c>
      <c r="AX153" s="46">
        <v>6561</v>
      </c>
      <c r="AY153" s="30">
        <v>31.1</v>
      </c>
      <c r="AZ153" s="30">
        <v>13.06</v>
      </c>
      <c r="BA153" s="30">
        <v>4.2</v>
      </c>
      <c r="BB153" s="30">
        <v>5.3</v>
      </c>
      <c r="BC153" s="30">
        <v>6.0961582700713137</v>
      </c>
      <c r="BD153" s="30">
        <v>41.91</v>
      </c>
      <c r="BE153" s="30">
        <v>39.729999999999997</v>
      </c>
      <c r="BF153" s="30">
        <v>0.21</v>
      </c>
      <c r="BG153" s="30">
        <v>0.33</v>
      </c>
      <c r="BH153" s="30">
        <v>0.31055900621118016</v>
      </c>
      <c r="BI153" s="30">
        <v>58.7</v>
      </c>
      <c r="BJ153" s="30">
        <v>4.28</v>
      </c>
      <c r="BK153" s="30">
        <v>0.95</v>
      </c>
      <c r="BL153" s="30">
        <v>1.1599999999999999</v>
      </c>
      <c r="BM153" s="30">
        <v>17.440000000000001</v>
      </c>
      <c r="BN153" s="34">
        <v>59</v>
      </c>
      <c r="BO153" s="30" t="s">
        <v>97</v>
      </c>
      <c r="BP153" s="30" t="s">
        <v>100</v>
      </c>
      <c r="BQ153" s="34">
        <v>1250</v>
      </c>
      <c r="BR153" s="30">
        <v>35.950000000000003</v>
      </c>
      <c r="BS153" s="30">
        <v>24.44</v>
      </c>
      <c r="BT153" s="30">
        <v>21.66</v>
      </c>
      <c r="BU153" s="30">
        <v>9.57</v>
      </c>
      <c r="BV153" s="30">
        <v>2.2799999999999998</v>
      </c>
      <c r="BW153" s="30">
        <v>0.73</v>
      </c>
      <c r="BX153" s="30">
        <v>0.36</v>
      </c>
      <c r="BY153" s="30">
        <v>1.04</v>
      </c>
      <c r="BZ153" s="30">
        <v>3.28</v>
      </c>
      <c r="CA153" s="30">
        <v>0.55000000000000004</v>
      </c>
      <c r="CB153" s="30">
        <v>0.14000000000000001</v>
      </c>
      <c r="CC153" s="99">
        <v>4.3999999999999997E-2</v>
      </c>
      <c r="CD153" s="30">
        <v>99</v>
      </c>
      <c r="CE153" s="30">
        <v>98</v>
      </c>
      <c r="CF153" s="30">
        <v>77</v>
      </c>
      <c r="CG153" s="30">
        <v>20</v>
      </c>
      <c r="CH153" s="30"/>
      <c r="CI153" s="46">
        <v>4570</v>
      </c>
      <c r="CJ153" s="30"/>
      <c r="CK153" s="30">
        <v>30.77</v>
      </c>
      <c r="CL153" s="30"/>
      <c r="CM153" s="30">
        <v>3.96</v>
      </c>
      <c r="CN153" s="30"/>
      <c r="CO153" s="30"/>
      <c r="CP153" s="30"/>
      <c r="CQ153" s="30">
        <v>0.18</v>
      </c>
      <c r="CR153" s="46">
        <v>4425</v>
      </c>
      <c r="CS153" s="30">
        <v>33.29</v>
      </c>
      <c r="CT153" s="30">
        <v>5.0199999999999996</v>
      </c>
      <c r="CU153" s="30">
        <v>0.24</v>
      </c>
      <c r="CV153" s="30">
        <v>0.42</v>
      </c>
      <c r="CW153" s="58">
        <f t="shared" si="39"/>
        <v>682.15960784313722</v>
      </c>
      <c r="CX153" s="59">
        <f>AP153/(AB153-AI153)</f>
        <v>682.15960784313722</v>
      </c>
      <c r="CY153" s="79">
        <v>500</v>
      </c>
      <c r="CZ153" s="57">
        <f>IF(AND(DATE(YEAR(T153),MONTH(T153),DAY(T153))&gt;=(S153-3),DATE(YEAR(T153),MONTH(T153),DAY(T153))&lt;=(S153+3)),T153,V153)</f>
        <v>45764.6875</v>
      </c>
      <c r="DA153" s="59">
        <f>CZ153-U153</f>
        <v>0</v>
      </c>
      <c r="DB153" s="51">
        <f>(((AR153-AQ153)*24)+DD153+AB153+((AV153-AU153)*24))/24</f>
        <v>0.61805555556202307</v>
      </c>
      <c r="DC153" s="51">
        <f>(AT153-AS153)*24</f>
        <v>1.2499999998835847</v>
      </c>
      <c r="DD153" s="51">
        <f>(W153-AR153)*24</f>
        <v>8.3333333430346102E-2</v>
      </c>
      <c r="DE153" s="51">
        <f>AA153</f>
        <v>69.500000000058208</v>
      </c>
      <c r="DF153" s="51">
        <f t="shared" si="34"/>
        <v>8.3333333430346102E-2</v>
      </c>
      <c r="DG153" s="51">
        <f>AB153</f>
        <v>14.25</v>
      </c>
      <c r="DH153" s="51">
        <f t="shared" si="44"/>
        <v>1.2499999998835847</v>
      </c>
    </row>
    <row r="154" spans="1:112" s="42" customFormat="1" x14ac:dyDescent="0.2">
      <c r="A154" s="40">
        <v>4602</v>
      </c>
      <c r="B154" s="29">
        <f t="shared" si="38"/>
        <v>45748</v>
      </c>
      <c r="C154" s="41" t="str">
        <f t="shared" si="33"/>
        <v>PRT 2025 4 #4602</v>
      </c>
      <c r="D154" s="41" t="str">
        <f t="shared" si="43"/>
        <v>PRATU SPE #12</v>
      </c>
      <c r="E154" s="39">
        <v>4602</v>
      </c>
      <c r="F154" s="38" t="s">
        <v>326</v>
      </c>
      <c r="G154" s="38" t="str">
        <f>INDEX([1]List!$D$2:$D$55,MATCH(F154,[1]List!$B$2:$B$55,0))</f>
        <v>CIF</v>
      </c>
      <c r="H154" s="38" t="s">
        <v>365</v>
      </c>
      <c r="I154" s="38" t="s">
        <v>492</v>
      </c>
      <c r="J154" s="39">
        <f>IF(F154="","",IF(F154="TIE LRC",COUNTIF($F$2:$F154,"TIE")+COUNTIF($F$2:$F154,"TME")+COUNTIF($F$2:$F154,"TIE LRC")+COUNTIF($F$2:$F154,"TIE MRC"),IF(F154="TIE MRC",COUNTIF($F$2:$F154,"TIE")+COUNTIF($F$2:$F154,"TME")+COUNTIF($F$2:$F154,"TIE LRC")+COUNTIF($F$2:$F154,"TIE MRC"),IF(F154="PLNBB LRC",COUNTIF($F$2:$F154,"PLNBB")+COUNTIF($F$2:$F154,"PLNBB LRC")+COUNTIF($F$2:$F154,"PLNBB MRC"),IF(F154="PLNBB MRC",COUNTIF($F$2:$F154,"PLNBB")+COUNTIF($F$2:$F154,"PLNBB LRC")+COUNTIF($F$2:$F154,"PLNBB MRC"),IF(F154="HE MRC",COUNTIF($F$2:$F154,"HE")+COUNTIF($F$2:$F154,"HE LRC")+COUNTIF($F$2:$F154,"HE MRC"),IF(F154="HE LRC",COUNTIF($F$2:$F154,"HE")+COUNTIF($F$2:$F154,"HE LRC")+COUNTIF($F$2:$F154,"HE MRC"),COUNTIF($F$2:$F154,F154))))))))</f>
        <v>12</v>
      </c>
      <c r="K154" s="42" t="s">
        <v>418</v>
      </c>
      <c r="L154" s="42" t="s">
        <v>419</v>
      </c>
      <c r="N154" s="43" t="s">
        <v>318</v>
      </c>
      <c r="O154" s="70" t="s">
        <v>473</v>
      </c>
      <c r="P154" s="40"/>
      <c r="Q154" s="70">
        <v>45749</v>
      </c>
      <c r="R154" s="44"/>
      <c r="S154" s="70">
        <v>45763</v>
      </c>
      <c r="T154" s="57">
        <v>45760.611111111109</v>
      </c>
      <c r="U154" s="57">
        <v>45760.611111111109</v>
      </c>
      <c r="V154" s="57">
        <v>45764.645833333336</v>
      </c>
      <c r="W154" s="57">
        <v>45765.253472222219</v>
      </c>
      <c r="X154" s="57">
        <v>45766.125</v>
      </c>
      <c r="Y154" s="57">
        <v>45766.15625</v>
      </c>
      <c r="Z154" s="57">
        <v>45766.190972222219</v>
      </c>
      <c r="AA154" s="51">
        <f t="shared" si="31"/>
        <v>96.833333333430346</v>
      </c>
      <c r="AB154" s="51">
        <f t="shared" si="36"/>
        <v>21.666666666744277</v>
      </c>
      <c r="AC154" s="51">
        <f t="shared" si="37"/>
        <v>0.75</v>
      </c>
      <c r="AD154" s="51">
        <v>0</v>
      </c>
      <c r="AE154" s="51">
        <v>7</v>
      </c>
      <c r="AF154" s="51">
        <v>0</v>
      </c>
      <c r="AG154" s="51">
        <v>1.92</v>
      </c>
      <c r="AH154" s="51">
        <v>0</v>
      </c>
      <c r="AI154" s="51">
        <f t="shared" si="41"/>
        <v>8.92</v>
      </c>
      <c r="AJ154" s="78">
        <f t="shared" si="42"/>
        <v>8.92</v>
      </c>
      <c r="AK154" s="78"/>
      <c r="AL154" s="78"/>
      <c r="AM154" s="78"/>
      <c r="AN154" s="78"/>
      <c r="AO154" s="45">
        <v>8501.7900000000009</v>
      </c>
      <c r="AP154" s="45">
        <v>8491.7240000000002</v>
      </c>
      <c r="AQ154" s="57">
        <f t="shared" si="35"/>
        <v>45764.645833333336</v>
      </c>
      <c r="AR154" s="57">
        <v>45764.65625</v>
      </c>
      <c r="AS154" s="57">
        <f t="shared" si="40"/>
        <v>45766.125</v>
      </c>
      <c r="AT154" s="57">
        <v>45766.177083333336</v>
      </c>
      <c r="AU154" s="57">
        <f t="shared" si="29"/>
        <v>45766.177083333336</v>
      </c>
      <c r="AV154" s="57">
        <v>45766.1875</v>
      </c>
      <c r="AW154" s="46">
        <v>4115</v>
      </c>
      <c r="AX154" s="46">
        <v>6352</v>
      </c>
      <c r="AY154" s="30">
        <v>35.229999999999997</v>
      </c>
      <c r="AZ154" s="30">
        <v>16.079999999999998</v>
      </c>
      <c r="BA154" s="30">
        <v>4.97</v>
      </c>
      <c r="BB154" s="30">
        <v>6.44</v>
      </c>
      <c r="BC154" s="30">
        <v>7.6739752144899906</v>
      </c>
      <c r="BD154" s="30">
        <v>41.76</v>
      </c>
      <c r="BE154" s="30">
        <v>35.72</v>
      </c>
      <c r="BF154" s="30">
        <v>0.23</v>
      </c>
      <c r="BG154" s="30">
        <v>0.39</v>
      </c>
      <c r="BH154" s="30">
        <v>0.35748331744518591</v>
      </c>
      <c r="BI154" s="30">
        <v>55.82</v>
      </c>
      <c r="BJ154" s="30">
        <v>4.12</v>
      </c>
      <c r="BK154" s="30">
        <v>0.92</v>
      </c>
      <c r="BL154" s="30">
        <v>1.19</v>
      </c>
      <c r="BM154" s="30">
        <v>16.32</v>
      </c>
      <c r="BN154" s="34">
        <v>62</v>
      </c>
      <c r="BO154" s="30" t="s">
        <v>97</v>
      </c>
      <c r="BP154" s="30" t="s">
        <v>100</v>
      </c>
      <c r="BQ154" s="34">
        <v>1190</v>
      </c>
      <c r="BR154" s="30">
        <v>39.99</v>
      </c>
      <c r="BS154" s="30">
        <v>23.44</v>
      </c>
      <c r="BT154" s="30">
        <v>20.43</v>
      </c>
      <c r="BU154" s="30">
        <v>8.56</v>
      </c>
      <c r="BV154" s="30">
        <v>2.66</v>
      </c>
      <c r="BW154" s="30">
        <v>0.76</v>
      </c>
      <c r="BX154" s="30">
        <v>0.6</v>
      </c>
      <c r="BY154" s="30">
        <v>0.76</v>
      </c>
      <c r="BZ154" s="30">
        <v>2.06</v>
      </c>
      <c r="CA154" s="30">
        <v>0.66</v>
      </c>
      <c r="CB154" s="30">
        <v>0.09</v>
      </c>
      <c r="CC154" s="99">
        <v>3.7999999999999999E-2</v>
      </c>
      <c r="CD154" s="30">
        <v>99</v>
      </c>
      <c r="CE154" s="30">
        <v>98</v>
      </c>
      <c r="CF154" s="30">
        <v>78</v>
      </c>
      <c r="CG154" s="30">
        <v>20</v>
      </c>
      <c r="CH154" s="30"/>
      <c r="CI154" s="46">
        <v>4252</v>
      </c>
      <c r="CJ154" s="30"/>
      <c r="CK154" s="30">
        <v>34.270000000000003</v>
      </c>
      <c r="CL154" s="30"/>
      <c r="CM154" s="30">
        <v>4.71</v>
      </c>
      <c r="CN154" s="30"/>
      <c r="CO154" s="30"/>
      <c r="CP154" s="30"/>
      <c r="CQ154" s="30">
        <v>0.19</v>
      </c>
      <c r="CR154" s="46">
        <v>4029</v>
      </c>
      <c r="CS154" s="30">
        <v>35.81</v>
      </c>
      <c r="CT154" s="30">
        <v>4.8</v>
      </c>
      <c r="CU154" s="30">
        <v>0.19</v>
      </c>
      <c r="CV154" s="30">
        <v>0.5</v>
      </c>
      <c r="CW154" s="58">
        <f t="shared" si="39"/>
        <v>666.19173639761743</v>
      </c>
      <c r="CX154" s="59">
        <f>AP154/(AB154-AI154)</f>
        <v>666.19173639761743</v>
      </c>
      <c r="CY154" s="79">
        <v>500</v>
      </c>
      <c r="CZ154" s="57">
        <f>IF(AND(DATE(YEAR(T154),MONTH(T154),DAY(T154))&gt;=(S154-3),DATE(YEAR(T154),MONTH(T154),DAY(T154))&lt;=(S154+3)),T154,V154)</f>
        <v>45760.611111111109</v>
      </c>
      <c r="DA154" s="59">
        <f>CZ154-U154</f>
        <v>0</v>
      </c>
      <c r="DB154" s="51">
        <f>(((AR154-AQ154)*24)+DD154+AB154+((AV154-AU154)*24))/24</f>
        <v>1.5208333333284827</v>
      </c>
      <c r="DC154" s="51">
        <f>(AT154-AS154)*24</f>
        <v>1.2500000000582077</v>
      </c>
      <c r="DD154" s="51">
        <f>(W154-AR154)*24</f>
        <v>14.333333333255723</v>
      </c>
      <c r="DE154" s="51">
        <f>AA154</f>
        <v>96.833333333430346</v>
      </c>
      <c r="DF154" s="51">
        <f t="shared" si="34"/>
        <v>14.333333333255723</v>
      </c>
      <c r="DG154" s="51">
        <f>AB154</f>
        <v>21.666666666744277</v>
      </c>
      <c r="DH154" s="51">
        <f t="shared" si="44"/>
        <v>1.2500000000582077</v>
      </c>
    </row>
    <row r="155" spans="1:112" s="42" customFormat="1" x14ac:dyDescent="0.2">
      <c r="A155" s="40">
        <v>4603</v>
      </c>
      <c r="B155" s="29">
        <f t="shared" si="38"/>
        <v>45748</v>
      </c>
      <c r="C155" s="41" t="str">
        <f t="shared" si="33"/>
        <v>PRT 2025 4 #4603</v>
      </c>
      <c r="D155" s="41" t="str">
        <f t="shared" si="43"/>
        <v>PRATU BGG #49</v>
      </c>
      <c r="E155" s="39">
        <v>4603</v>
      </c>
      <c r="F155" s="38" t="s">
        <v>240</v>
      </c>
      <c r="G155" s="38" t="str">
        <f>INDEX([1]List!$D$2:$D$55,MATCH(F155,[1]List!$B$2:$B$55,0))</f>
        <v>CIF</v>
      </c>
      <c r="H155" s="38" t="s">
        <v>440</v>
      </c>
      <c r="I155" s="38" t="s">
        <v>163</v>
      </c>
      <c r="J155" s="39">
        <f>IF(F155="","",IF(F155="TIE LRC",COUNTIF($F$2:$F155,"TIE")+COUNTIF($F$2:$F155,"TME")+COUNTIF($F$2:$F155,"TIE LRC")+COUNTIF($F$2:$F155,"TIE MRC"),IF(F155="TIE MRC",COUNTIF($F$2:$F155,"TIE")+COUNTIF($F$2:$F155,"TME")+COUNTIF($F$2:$F155,"TIE LRC")+COUNTIF($F$2:$F155,"TIE MRC"),IF(F155="PLNBB LRC",COUNTIF($F$2:$F155,"PLNBB")+COUNTIF($F$2:$F155,"PLNBB LRC")+COUNTIF($F$2:$F155,"PLNBB MRC"),IF(F155="PLNBB MRC",COUNTIF($F$2:$F155,"PLNBB")+COUNTIF($F$2:$F155,"PLNBB LRC")+COUNTIF($F$2:$F155,"PLNBB MRC"),IF(F155="HE MRC",COUNTIF($F$2:$F155,"HE")+COUNTIF($F$2:$F155,"HE LRC")+COUNTIF($F$2:$F155,"HE MRC"),IF(F155="HE LRC",COUNTIF($F$2:$F155,"HE")+COUNTIF($F$2:$F155,"HE LRC")+COUNTIF($F$2:$F155,"HE MRC"),COUNTIF($F$2:$F155,F155))))))))</f>
        <v>49</v>
      </c>
      <c r="K155" s="42" t="s">
        <v>256</v>
      </c>
      <c r="L155" s="42" t="s">
        <v>257</v>
      </c>
      <c r="N155" s="43" t="s">
        <v>320</v>
      </c>
      <c r="O155" s="70" t="s">
        <v>473</v>
      </c>
      <c r="P155" s="40"/>
      <c r="Q155" s="70">
        <v>45756</v>
      </c>
      <c r="R155" s="44"/>
      <c r="S155" s="70">
        <v>45859</v>
      </c>
      <c r="T155" s="57">
        <v>45762.083333333336</v>
      </c>
      <c r="U155" s="57">
        <v>45765.34375</v>
      </c>
      <c r="V155" s="57">
        <v>45765.34375</v>
      </c>
      <c r="W155" s="57">
        <v>45766.024305555555</v>
      </c>
      <c r="X155" s="57">
        <v>45766.503472222219</v>
      </c>
      <c r="Y155" s="57">
        <v>45766.53125</v>
      </c>
      <c r="Z155" s="57">
        <v>45766.565972222219</v>
      </c>
      <c r="AA155" s="51">
        <f t="shared" si="31"/>
        <v>78.249999999941792</v>
      </c>
      <c r="AB155" s="51">
        <f t="shared" si="36"/>
        <v>12.166666666686069</v>
      </c>
      <c r="AC155" s="51">
        <f t="shared" si="37"/>
        <v>0.66666666674427688</v>
      </c>
      <c r="AD155" s="51">
        <v>0.25</v>
      </c>
      <c r="AE155" s="51">
        <v>1.17</v>
      </c>
      <c r="AF155" s="51">
        <v>0</v>
      </c>
      <c r="AG155" s="51">
        <v>0.5</v>
      </c>
      <c r="AH155" s="51">
        <v>0</v>
      </c>
      <c r="AI155" s="51">
        <f t="shared" si="41"/>
        <v>1.67</v>
      </c>
      <c r="AJ155" s="78">
        <f t="shared" si="42"/>
        <v>1.92</v>
      </c>
      <c r="AK155" s="78"/>
      <c r="AL155" s="78"/>
      <c r="AM155" s="78"/>
      <c r="AN155" s="78"/>
      <c r="AO155" s="45">
        <v>8694.4689999999991</v>
      </c>
      <c r="AP155" s="45">
        <v>8692.3549999999996</v>
      </c>
      <c r="AQ155" s="57">
        <f t="shared" si="35"/>
        <v>45765.34375</v>
      </c>
      <c r="AR155" s="57">
        <v>45765.354166666664</v>
      </c>
      <c r="AS155" s="57">
        <f t="shared" si="40"/>
        <v>45766.503472222219</v>
      </c>
      <c r="AT155" s="57">
        <v>45766.552083333336</v>
      </c>
      <c r="AU155" s="57">
        <f t="shared" si="29"/>
        <v>45766.552083333336</v>
      </c>
      <c r="AV155" s="57">
        <v>45766.5625</v>
      </c>
      <c r="AW155" s="46">
        <v>4530</v>
      </c>
      <c r="AX155" s="46">
        <v>6558</v>
      </c>
      <c r="AY155" s="30">
        <v>30.92</v>
      </c>
      <c r="AZ155" s="30">
        <v>14.04</v>
      </c>
      <c r="BA155" s="30">
        <v>4.25</v>
      </c>
      <c r="BB155" s="30">
        <v>5.29</v>
      </c>
      <c r="BC155" s="30">
        <v>6.154025127966495</v>
      </c>
      <c r="BD155" s="30">
        <v>41.96</v>
      </c>
      <c r="BE155" s="30">
        <v>38.71</v>
      </c>
      <c r="BF155" s="30">
        <v>0.2</v>
      </c>
      <c r="BG155" s="30">
        <v>0.31</v>
      </c>
      <c r="BH155" s="30">
        <v>0.29083294555607259</v>
      </c>
      <c r="BI155" s="30">
        <v>58.91</v>
      </c>
      <c r="BJ155" s="30">
        <v>4.3600000000000003</v>
      </c>
      <c r="BK155" s="30">
        <v>0.96</v>
      </c>
      <c r="BL155" s="30">
        <v>1.19</v>
      </c>
      <c r="BM155" s="30">
        <v>16.190000000000001</v>
      </c>
      <c r="BN155" s="34">
        <v>59</v>
      </c>
      <c r="BO155" s="30" t="s">
        <v>97</v>
      </c>
      <c r="BP155" s="30" t="s">
        <v>97</v>
      </c>
      <c r="BQ155" s="34">
        <v>1260</v>
      </c>
      <c r="BR155" s="30">
        <v>34.96</v>
      </c>
      <c r="BS155" s="30">
        <v>24.27</v>
      </c>
      <c r="BT155" s="30">
        <v>23.1</v>
      </c>
      <c r="BU155" s="30">
        <v>9.51</v>
      </c>
      <c r="BV155" s="30">
        <v>2.2599999999999998</v>
      </c>
      <c r="BW155" s="30">
        <v>0.2</v>
      </c>
      <c r="BX155" s="30">
        <v>0.36</v>
      </c>
      <c r="BY155" s="30">
        <v>1.22</v>
      </c>
      <c r="BZ155" s="30">
        <v>3.46</v>
      </c>
      <c r="CA155" s="30">
        <v>0.52</v>
      </c>
      <c r="CB155" s="30">
        <v>0.14000000000000001</v>
      </c>
      <c r="CC155" s="99">
        <v>5.6000000000000001E-2</v>
      </c>
      <c r="CD155" s="30">
        <v>99</v>
      </c>
      <c r="CE155" s="30">
        <v>98</v>
      </c>
      <c r="CF155" s="30">
        <v>77</v>
      </c>
      <c r="CG155" s="30">
        <v>20</v>
      </c>
      <c r="CH155" s="30"/>
      <c r="CI155" s="46">
        <v>4587</v>
      </c>
      <c r="CJ155" s="30"/>
      <c r="CK155" s="30">
        <v>30.59</v>
      </c>
      <c r="CL155" s="30"/>
      <c r="CM155" s="30">
        <v>3.98</v>
      </c>
      <c r="CN155" s="30"/>
      <c r="CO155" s="30"/>
      <c r="CP155" s="30"/>
      <c r="CQ155" s="30">
        <v>0.18</v>
      </c>
      <c r="CR155" s="46">
        <v>4433</v>
      </c>
      <c r="CS155" s="30">
        <v>32.950000000000003</v>
      </c>
      <c r="CT155" s="30">
        <v>5.28</v>
      </c>
      <c r="CU155" s="30">
        <v>0.22</v>
      </c>
      <c r="CV155" s="30">
        <v>0.3</v>
      </c>
      <c r="CW155" s="58">
        <f t="shared" si="39"/>
        <v>828.10622419662741</v>
      </c>
      <c r="CX155" s="59">
        <f>AP155/(AB155-AI155)</f>
        <v>828.10622419662741</v>
      </c>
      <c r="CY155" s="79">
        <v>500</v>
      </c>
      <c r="CZ155" s="57">
        <f>IF(AND(DATE(YEAR(T155),MONTH(T155),DAY(T155))&gt;=(S155-3),DATE(YEAR(T155),MONTH(T155),DAY(T155))&lt;=(S155+3)),T155,V155)</f>
        <v>45765.34375</v>
      </c>
      <c r="DA155" s="59">
        <f>CZ155-U155</f>
        <v>0</v>
      </c>
      <c r="DB155" s="51">
        <f>(((AR155-AQ155)*24)+DD155+AB155+((AV155-AU155)*24))/24</f>
        <v>1.1979166666642413</v>
      </c>
      <c r="DC155" s="51">
        <f>(AT155-AS155)*24</f>
        <v>1.1666666668024845</v>
      </c>
      <c r="DD155" s="51">
        <f>(W155-AR155)*24</f>
        <v>16.083333333372138</v>
      </c>
      <c r="DE155" s="51">
        <f>AA155</f>
        <v>78.249999999941792</v>
      </c>
      <c r="DF155" s="51">
        <f t="shared" si="34"/>
        <v>16.083333333372138</v>
      </c>
      <c r="DG155" s="51">
        <f>AB155</f>
        <v>12.166666666686069</v>
      </c>
      <c r="DH155" s="51">
        <f t="shared" si="44"/>
        <v>1.1666666668024845</v>
      </c>
    </row>
    <row r="156" spans="1:112" s="42" customFormat="1" x14ac:dyDescent="0.2">
      <c r="A156" s="40">
        <v>4604</v>
      </c>
      <c r="B156" s="29">
        <f t="shared" si="38"/>
        <v>45748</v>
      </c>
      <c r="C156" s="41" t="str">
        <f t="shared" si="33"/>
        <v>PRT 2025 4 #4604</v>
      </c>
      <c r="D156" s="41" t="str">
        <f t="shared" si="43"/>
        <v>PRATU TIE LRC #10</v>
      </c>
      <c r="E156" s="39">
        <v>4604</v>
      </c>
      <c r="F156" s="38" t="s">
        <v>238</v>
      </c>
      <c r="G156" s="38" t="str">
        <f>INDEX([1]List!$D$2:$D$55,MATCH(F156,[1]List!$B$2:$B$55,0))</f>
        <v>CIF</v>
      </c>
      <c r="H156" s="38" t="s">
        <v>335</v>
      </c>
      <c r="I156" s="38" t="s">
        <v>163</v>
      </c>
      <c r="J156" s="39">
        <f>IF(F156="","",IF(F156="TIE LRC",COUNTIF($F$2:$F156,"TIE")+COUNTIF($F$2:$F156,"TME")+COUNTIF($F$2:$F156,"TIE LRC")+COUNTIF($F$2:$F156,"TIE MRC"),IF(F156="TIE MRC",COUNTIF($F$2:$F156,"TIE")+COUNTIF($F$2:$F156,"TME")+COUNTIF($F$2:$F156,"TIE LRC")+COUNTIF($F$2:$F156,"TIE MRC"),IF(F156="PLNBB LRC",COUNTIF($F$2:$F156,"PLNBB")+COUNTIF($F$2:$F156,"PLNBB LRC")+COUNTIF($F$2:$F156,"PLNBB MRC"),IF(F156="PLNBB MRC",COUNTIF($F$2:$F156,"PLNBB")+COUNTIF($F$2:$F156,"PLNBB LRC")+COUNTIF($F$2:$F156,"PLNBB MRC"),IF(F156="HE MRC",COUNTIF($F$2:$F156,"HE")+COUNTIF($F$2:$F156,"HE LRC")+COUNTIF($F$2:$F156,"HE MRC"),IF(F156="HE LRC",COUNTIF($F$2:$F156,"HE")+COUNTIF($F$2:$F156,"HE LRC")+COUNTIF($F$2:$F156,"HE MRC"),COUNTIF($F$2:$F156,F156))))))))</f>
        <v>10</v>
      </c>
      <c r="K156" s="42" t="s">
        <v>541</v>
      </c>
      <c r="L156" s="42" t="s">
        <v>542</v>
      </c>
      <c r="N156" s="43" t="s">
        <v>318</v>
      </c>
      <c r="O156" s="70" t="s">
        <v>317</v>
      </c>
      <c r="P156" s="40"/>
      <c r="Q156" s="70">
        <v>45754</v>
      </c>
      <c r="R156" s="44"/>
      <c r="S156" s="70">
        <v>45767</v>
      </c>
      <c r="T156" s="57">
        <v>45763.479166666664</v>
      </c>
      <c r="U156" s="57">
        <v>45766.215277777781</v>
      </c>
      <c r="V156" s="57">
        <v>45766.215277777781</v>
      </c>
      <c r="W156" s="57">
        <v>45766.333333333336</v>
      </c>
      <c r="X156" s="57">
        <v>45767.809027777781</v>
      </c>
      <c r="Y156" s="57">
        <v>45767.895833333336</v>
      </c>
      <c r="Z156" s="57">
        <v>45767.930555555555</v>
      </c>
      <c r="AA156" s="51">
        <f t="shared" si="31"/>
        <v>65.666666666802485</v>
      </c>
      <c r="AB156" s="51">
        <f t="shared" si="36"/>
        <v>37.5</v>
      </c>
      <c r="AC156" s="51">
        <f t="shared" si="37"/>
        <v>2.0833333333139308</v>
      </c>
      <c r="AD156" s="51">
        <v>0</v>
      </c>
      <c r="AE156" s="51">
        <v>12.67</v>
      </c>
      <c r="AF156" s="51">
        <v>0</v>
      </c>
      <c r="AG156" s="51">
        <v>0.5</v>
      </c>
      <c r="AH156" s="51">
        <v>0.67</v>
      </c>
      <c r="AI156" s="51">
        <f t="shared" si="41"/>
        <v>13.84</v>
      </c>
      <c r="AJ156" s="78">
        <f t="shared" si="42"/>
        <v>13.84</v>
      </c>
      <c r="AK156" s="78"/>
      <c r="AL156" s="78"/>
      <c r="AM156" s="78"/>
      <c r="AN156" s="78"/>
      <c r="AO156" s="45">
        <v>8741.973</v>
      </c>
      <c r="AP156" s="45">
        <v>8738.7999999999993</v>
      </c>
      <c r="AQ156" s="57">
        <f t="shared" si="35"/>
        <v>45766.215277777781</v>
      </c>
      <c r="AR156" s="57">
        <v>45766.225694444445</v>
      </c>
      <c r="AS156" s="57">
        <f t="shared" si="40"/>
        <v>45767.809027777781</v>
      </c>
      <c r="AT156" s="57">
        <v>45767.916666666664</v>
      </c>
      <c r="AU156" s="57">
        <f t="shared" si="29"/>
        <v>45767.916666666664</v>
      </c>
      <c r="AV156" s="57">
        <v>45767.927083333336</v>
      </c>
      <c r="AW156" s="46">
        <v>4108</v>
      </c>
      <c r="AX156" s="46">
        <v>6484</v>
      </c>
      <c r="AY156" s="30">
        <v>36.65</v>
      </c>
      <c r="AZ156" s="30">
        <v>17.88</v>
      </c>
      <c r="BA156" s="30">
        <v>6.13</v>
      </c>
      <c r="BB156" s="30">
        <v>7.95</v>
      </c>
      <c r="BC156" s="30">
        <v>9.6809547004383827</v>
      </c>
      <c r="BD156" s="30">
        <v>40.58</v>
      </c>
      <c r="BE156" s="30">
        <v>33.590000000000003</v>
      </c>
      <c r="BF156" s="30">
        <v>0.28999999999999998</v>
      </c>
      <c r="BG156" s="30">
        <v>0.5</v>
      </c>
      <c r="BH156" s="30">
        <v>0.4505601558694593</v>
      </c>
      <c r="BI156" s="30">
        <v>56.09</v>
      </c>
      <c r="BJ156" s="30">
        <v>3.95</v>
      </c>
      <c r="BK156" s="30">
        <v>0.78</v>
      </c>
      <c r="BL156" s="30">
        <v>1.05</v>
      </c>
      <c r="BM156" s="30">
        <v>12.98</v>
      </c>
      <c r="BN156" s="34">
        <v>57</v>
      </c>
      <c r="BO156" s="30" t="s">
        <v>97</v>
      </c>
      <c r="BP156" s="30" t="s">
        <v>100</v>
      </c>
      <c r="BQ156" s="34">
        <v>1250</v>
      </c>
      <c r="BR156" s="30">
        <v>47.6</v>
      </c>
      <c r="BS156" s="30">
        <v>26.48</v>
      </c>
      <c r="BT156" s="30">
        <v>10.9</v>
      </c>
      <c r="BU156" s="30">
        <v>6.42</v>
      </c>
      <c r="BV156" s="30">
        <v>1.39</v>
      </c>
      <c r="BW156" s="30">
        <v>1.78</v>
      </c>
      <c r="BX156" s="30">
        <v>0.53</v>
      </c>
      <c r="BY156" s="30">
        <v>0.98</v>
      </c>
      <c r="BZ156" s="30">
        <v>3.7</v>
      </c>
      <c r="CA156" s="30">
        <v>0.11</v>
      </c>
      <c r="CB156" s="30">
        <v>0.11</v>
      </c>
      <c r="CC156" s="99">
        <v>2.1999999999999999E-2</v>
      </c>
      <c r="CD156" s="30">
        <v>99</v>
      </c>
      <c r="CE156" s="30">
        <v>98</v>
      </c>
      <c r="CF156" s="30">
        <v>78</v>
      </c>
      <c r="CG156" s="30">
        <v>20</v>
      </c>
      <c r="CH156" s="30"/>
      <c r="CI156" s="46">
        <v>4135</v>
      </c>
      <c r="CJ156" s="30"/>
      <c r="CK156" s="30">
        <v>36.14</v>
      </c>
      <c r="CL156" s="30"/>
      <c r="CM156" s="30">
        <v>5.64</v>
      </c>
      <c r="CN156" s="30"/>
      <c r="CO156" s="30"/>
      <c r="CP156" s="30"/>
      <c r="CQ156" s="30">
        <v>0.27</v>
      </c>
      <c r="CR156" s="46">
        <v>4065</v>
      </c>
      <c r="CS156" s="30">
        <v>37.24</v>
      </c>
      <c r="CT156" s="30">
        <v>5.85</v>
      </c>
      <c r="CU156" s="30">
        <v>0.28000000000000003</v>
      </c>
      <c r="CV156" s="30">
        <v>0.54</v>
      </c>
      <c r="CW156" s="58">
        <f t="shared" si="39"/>
        <v>369.34911242603545</v>
      </c>
      <c r="CX156" s="59">
        <f>AP156/(AB156-AI156)</f>
        <v>369.34911242603545</v>
      </c>
      <c r="CY156" s="79">
        <v>500</v>
      </c>
      <c r="CZ156" s="57">
        <f>IF(AND(DATE(YEAR(T156),MONTH(T156),DAY(T156))&gt;=(S156-3),DATE(YEAR(T156),MONTH(T156),DAY(T156))&lt;=(S156+3)),T156,V156)</f>
        <v>45766.215277777781</v>
      </c>
      <c r="DA156" s="59">
        <f>CZ156-U156</f>
        <v>0</v>
      </c>
      <c r="DB156" s="51">
        <f>(((AR156-AQ156)*24)+DD156+AB156+((AV156-AU156)*24))/24</f>
        <v>1.6909722222262644</v>
      </c>
      <c r="DC156" s="51">
        <f>(AT156-AS156)*24</f>
        <v>2.5833333331975155</v>
      </c>
      <c r="DD156" s="51">
        <f>(W156-AR156)*24</f>
        <v>2.5833333333721384</v>
      </c>
      <c r="DE156" s="51">
        <f>AA156</f>
        <v>65.666666666802485</v>
      </c>
      <c r="DF156" s="51">
        <f t="shared" si="34"/>
        <v>2.5833333333721384</v>
      </c>
      <c r="DG156" s="51">
        <f>AB156</f>
        <v>37.5</v>
      </c>
      <c r="DH156" s="51">
        <f t="shared" si="44"/>
        <v>2.5833333331975155</v>
      </c>
    </row>
    <row r="157" spans="1:112" s="42" customFormat="1" x14ac:dyDescent="0.2">
      <c r="A157" s="40">
        <v>4605</v>
      </c>
      <c r="B157" s="29">
        <f t="shared" si="38"/>
        <v>45748</v>
      </c>
      <c r="C157" s="41" t="str">
        <f t="shared" si="33"/>
        <v>PRT 2025 4 #4605</v>
      </c>
      <c r="D157" s="41" t="str">
        <f t="shared" si="43"/>
        <v>PRATU TBC LRC #16</v>
      </c>
      <c r="E157" s="39">
        <v>4605</v>
      </c>
      <c r="F157" s="38" t="s">
        <v>290</v>
      </c>
      <c r="G157" s="38" t="str">
        <f>INDEX([1]List!$D$2:$D$55,MATCH(F157,[1]List!$B$2:$B$55,0))</f>
        <v>CIF</v>
      </c>
      <c r="H157" s="38" t="s">
        <v>325</v>
      </c>
      <c r="I157" s="38" t="s">
        <v>176</v>
      </c>
      <c r="J157" s="39">
        <f>IF(F157="","",IF(F157="TIE LRC",COUNTIF($F$2:$F157,"TIE")+COUNTIF($F$2:$F157,"TME")+COUNTIF($F$2:$F157,"TIE LRC")+COUNTIF($F$2:$F157,"TIE MRC"),IF(F157="TIE MRC",COUNTIF($F$2:$F157,"TIE")+COUNTIF($F$2:$F157,"TME")+COUNTIF($F$2:$F157,"TIE LRC")+COUNTIF($F$2:$F157,"TIE MRC"),IF(F157="PLNBB LRC",COUNTIF($F$2:$F157,"PLNBB")+COUNTIF($F$2:$F157,"PLNBB LRC")+COUNTIF($F$2:$F157,"PLNBB MRC"),IF(F157="PLNBB MRC",COUNTIF($F$2:$F157,"PLNBB")+COUNTIF($F$2:$F157,"PLNBB LRC")+COUNTIF($F$2:$F157,"PLNBB MRC"),IF(F157="HE MRC",COUNTIF($F$2:$F157,"HE")+COUNTIF($F$2:$F157,"HE LRC")+COUNTIF($F$2:$F157,"HE MRC"),IF(F157="HE LRC",COUNTIF($F$2:$F157,"HE")+COUNTIF($F$2:$F157,"HE LRC")+COUNTIF($F$2:$F157,"HE MRC"),COUNTIF($F$2:$F157,F157))))))))</f>
        <v>16</v>
      </c>
      <c r="K157" s="42" t="s">
        <v>115</v>
      </c>
      <c r="L157" s="42" t="s">
        <v>114</v>
      </c>
      <c r="N157" s="43" t="s">
        <v>320</v>
      </c>
      <c r="O157" s="70" t="s">
        <v>473</v>
      </c>
      <c r="P157" s="40"/>
      <c r="Q157" s="70">
        <v>45755</v>
      </c>
      <c r="R157" s="44"/>
      <c r="S157" s="70">
        <v>45757</v>
      </c>
      <c r="T157" s="57">
        <v>45763.791666666664</v>
      </c>
      <c r="U157" s="57">
        <v>45766.579861111109</v>
      </c>
      <c r="V157" s="57">
        <v>45766.579861111109</v>
      </c>
      <c r="W157" s="57">
        <v>45767.822916666664</v>
      </c>
      <c r="X157" s="57">
        <v>45768.579861111109</v>
      </c>
      <c r="Y157" s="57">
        <v>45768.642361111109</v>
      </c>
      <c r="Z157" s="57">
        <v>45768.677083333336</v>
      </c>
      <c r="AA157" s="51">
        <f t="shared" si="31"/>
        <v>66.916666666686069</v>
      </c>
      <c r="AB157" s="51">
        <f t="shared" si="36"/>
        <v>19.666666666686069</v>
      </c>
      <c r="AC157" s="51">
        <f t="shared" si="37"/>
        <v>1.5</v>
      </c>
      <c r="AD157" s="51">
        <v>0</v>
      </c>
      <c r="AE157" s="51">
        <v>6.33</v>
      </c>
      <c r="AF157" s="51">
        <v>0</v>
      </c>
      <c r="AG157" s="51">
        <v>0.5</v>
      </c>
      <c r="AH157" s="51">
        <v>0</v>
      </c>
      <c r="AI157" s="51">
        <f t="shared" si="41"/>
        <v>6.83</v>
      </c>
      <c r="AJ157" s="78">
        <f t="shared" si="42"/>
        <v>6.83</v>
      </c>
      <c r="AK157" s="78"/>
      <c r="AL157" s="78"/>
      <c r="AM157" s="78"/>
      <c r="AN157" s="78"/>
      <c r="AO157" s="45">
        <v>7755.9589999999998</v>
      </c>
      <c r="AP157" s="45">
        <v>7754.2879999999996</v>
      </c>
      <c r="AQ157" s="57">
        <f t="shared" si="35"/>
        <v>45766.579861111109</v>
      </c>
      <c r="AR157" s="57">
        <v>45766.590277777781</v>
      </c>
      <c r="AS157" s="57">
        <f t="shared" si="40"/>
        <v>45768.579861111109</v>
      </c>
      <c r="AT157" s="57">
        <v>45768.663194444445</v>
      </c>
      <c r="AU157" s="57">
        <f t="shared" si="29"/>
        <v>45768.663194444445</v>
      </c>
      <c r="AV157" s="57">
        <v>45768.673611111109</v>
      </c>
      <c r="AW157" s="46">
        <v>4125</v>
      </c>
      <c r="AX157" s="46">
        <v>6361</v>
      </c>
      <c r="AY157" s="30">
        <v>35.159999999999997</v>
      </c>
      <c r="AZ157" s="30">
        <v>18.43</v>
      </c>
      <c r="BA157" s="30">
        <v>4.8899999999999997</v>
      </c>
      <c r="BB157" s="30">
        <v>6.15</v>
      </c>
      <c r="BC157" s="30">
        <v>7.5395365943361536</v>
      </c>
      <c r="BD157" s="30">
        <v>41.37</v>
      </c>
      <c r="BE157" s="30">
        <v>34.049999999999997</v>
      </c>
      <c r="BF157" s="30">
        <v>0.27</v>
      </c>
      <c r="BG157" s="30">
        <v>0.45</v>
      </c>
      <c r="BH157" s="30">
        <v>0.41681990928037271</v>
      </c>
      <c r="BI157" s="30">
        <v>53.3</v>
      </c>
      <c r="BJ157" s="30">
        <v>3.85</v>
      </c>
      <c r="BK157" s="30">
        <v>0.82</v>
      </c>
      <c r="BL157" s="30">
        <v>1.0900000000000001</v>
      </c>
      <c r="BM157" s="30">
        <v>17.11</v>
      </c>
      <c r="BN157" s="34">
        <v>59</v>
      </c>
      <c r="BO157" s="30" t="s">
        <v>97</v>
      </c>
      <c r="BP157" s="30" t="s">
        <v>100</v>
      </c>
      <c r="BQ157" s="34">
        <v>1160</v>
      </c>
      <c r="BR157" s="30">
        <v>42.7</v>
      </c>
      <c r="BS157" s="30">
        <v>23.2</v>
      </c>
      <c r="BT157" s="30">
        <v>17.760000000000002</v>
      </c>
      <c r="BU157" s="30">
        <v>8.52</v>
      </c>
      <c r="BV157" s="30">
        <v>2.62</v>
      </c>
      <c r="BW157" s="30">
        <v>0.78</v>
      </c>
      <c r="BX157" s="30">
        <v>0.66</v>
      </c>
      <c r="BY157" s="30">
        <v>0.8</v>
      </c>
      <c r="BZ157" s="30">
        <v>2.34</v>
      </c>
      <c r="CA157" s="30">
        <v>0.52</v>
      </c>
      <c r="CB157" s="30">
        <v>0.09</v>
      </c>
      <c r="CC157" s="99">
        <v>2.3E-2</v>
      </c>
      <c r="CD157" s="30">
        <v>99</v>
      </c>
      <c r="CE157" s="30">
        <v>98</v>
      </c>
      <c r="CF157" s="30">
        <v>78</v>
      </c>
      <c r="CG157" s="30">
        <v>19</v>
      </c>
      <c r="CH157" s="30"/>
      <c r="CI157" s="46">
        <v>4211</v>
      </c>
      <c r="CJ157" s="30"/>
      <c r="CK157" s="30">
        <v>34.630000000000003</v>
      </c>
      <c r="CL157" s="30"/>
      <c r="CM157" s="30">
        <v>3.76</v>
      </c>
      <c r="CN157" s="30"/>
      <c r="CO157" s="30"/>
      <c r="CP157" s="30"/>
      <c r="CQ157" s="30">
        <v>0.24</v>
      </c>
      <c r="CR157" s="46">
        <v>4021</v>
      </c>
      <c r="CS157" s="30">
        <v>36.1</v>
      </c>
      <c r="CT157" s="30">
        <v>4.8</v>
      </c>
      <c r="CU157" s="30">
        <v>0.22</v>
      </c>
      <c r="CV157" s="30">
        <v>0.53</v>
      </c>
      <c r="CW157" s="58">
        <f t="shared" si="39"/>
        <v>604.07333160126814</v>
      </c>
      <c r="CX157" s="59">
        <f>AP157/(AB157-AI157)</f>
        <v>604.07333160126814</v>
      </c>
      <c r="CY157" s="79">
        <v>500</v>
      </c>
      <c r="CZ157" s="57">
        <f>IF(AND(DATE(YEAR(T157),MONTH(T157),DAY(T157))&gt;=(S157-3),DATE(YEAR(T157),MONTH(T157),DAY(T157))&lt;=(S157+3)),T157,V157)</f>
        <v>45766.579861111109</v>
      </c>
      <c r="DA157" s="59">
        <f>CZ157-U157</f>
        <v>0</v>
      </c>
      <c r="DB157" s="51">
        <f>(((AR157-AQ157)*24)+DD157+AB157+((AV157-AU157)*24))/24</f>
        <v>2.0729166666642413</v>
      </c>
      <c r="DC157" s="51">
        <f>(AT157-AS157)*24</f>
        <v>2.0000000000582077</v>
      </c>
      <c r="DD157" s="51">
        <f>(W157-AR157)*24</f>
        <v>29.583333333197515</v>
      </c>
      <c r="DE157" s="51">
        <f>AA157</f>
        <v>66.916666666686069</v>
      </c>
      <c r="DF157" s="51">
        <f t="shared" si="34"/>
        <v>29.583333333197515</v>
      </c>
      <c r="DG157" s="51">
        <f>AB157</f>
        <v>19.666666666686069</v>
      </c>
      <c r="DH157" s="51">
        <f t="shared" si="44"/>
        <v>2.0000000000582077</v>
      </c>
    </row>
    <row r="158" spans="1:112" s="42" customFormat="1" x14ac:dyDescent="0.2">
      <c r="A158" s="40">
        <v>4606</v>
      </c>
      <c r="B158" s="29">
        <f t="shared" si="38"/>
        <v>45748</v>
      </c>
      <c r="C158" s="41" t="str">
        <f t="shared" si="33"/>
        <v>PRT 2025 4 #4606</v>
      </c>
      <c r="D158" s="41" t="str">
        <f t="shared" si="43"/>
        <v>PRATU BGG #50</v>
      </c>
      <c r="E158" s="39">
        <v>4606</v>
      </c>
      <c r="F158" s="38" t="s">
        <v>240</v>
      </c>
      <c r="G158" s="38" t="str">
        <f>INDEX([1]List!$D$2:$D$55,MATCH(F158,[1]List!$B$2:$B$55,0))</f>
        <v>CIF</v>
      </c>
      <c r="H158" s="38" t="s">
        <v>440</v>
      </c>
      <c r="I158" s="38" t="s">
        <v>163</v>
      </c>
      <c r="J158" s="39">
        <f>IF(F158="","",IF(F158="TIE LRC",COUNTIF($F$2:$F158,"TIE")+COUNTIF($F$2:$F158,"TME")+COUNTIF($F$2:$F158,"TIE LRC")+COUNTIF($F$2:$F158,"TIE MRC"),IF(F158="TIE MRC",COUNTIF($F$2:$F158,"TIE")+COUNTIF($F$2:$F158,"TME")+COUNTIF($F$2:$F158,"TIE LRC")+COUNTIF($F$2:$F158,"TIE MRC"),IF(F158="PLNBB LRC",COUNTIF($F$2:$F158,"PLNBB")+COUNTIF($F$2:$F158,"PLNBB LRC")+COUNTIF($F$2:$F158,"PLNBB MRC"),IF(F158="PLNBB MRC",COUNTIF($F$2:$F158,"PLNBB")+COUNTIF($F$2:$F158,"PLNBB LRC")+COUNTIF($F$2:$F158,"PLNBB MRC"),IF(F158="HE MRC",COUNTIF($F$2:$F158,"HE")+COUNTIF($F$2:$F158,"HE LRC")+COUNTIF($F$2:$F158,"HE MRC"),IF(F158="HE LRC",COUNTIF($F$2:$F158,"HE")+COUNTIF($F$2:$F158,"HE LRC")+COUNTIF($F$2:$F158,"HE MRC"),COUNTIF($F$2:$F158,F158))))))))</f>
        <v>50</v>
      </c>
      <c r="K158" s="42" t="s">
        <v>522</v>
      </c>
      <c r="L158" s="42" t="s">
        <v>523</v>
      </c>
      <c r="N158" s="43" t="s">
        <v>318</v>
      </c>
      <c r="O158" s="70" t="s">
        <v>104</v>
      </c>
      <c r="P158" s="40"/>
      <c r="Q158" s="70">
        <v>45761</v>
      </c>
      <c r="R158" s="44"/>
      <c r="S158" s="70">
        <v>45860</v>
      </c>
      <c r="T158" s="57">
        <v>45767.236111111109</v>
      </c>
      <c r="U158" s="57">
        <v>45767.947916666664</v>
      </c>
      <c r="V158" s="57">
        <v>45767.947916666664</v>
      </c>
      <c r="W158" s="57">
        <v>45768.510416666664</v>
      </c>
      <c r="X158" s="57">
        <v>45768.892361111109</v>
      </c>
      <c r="Y158" s="57">
        <v>45768.944444444445</v>
      </c>
      <c r="Z158" s="57">
        <v>45768.979166666664</v>
      </c>
      <c r="AA158" s="51">
        <f t="shared" si="31"/>
        <v>17.083333333313931</v>
      </c>
      <c r="AB158" s="51">
        <f t="shared" si="36"/>
        <v>10.416666666744277</v>
      </c>
      <c r="AC158" s="51">
        <f t="shared" si="37"/>
        <v>1.2500000000582077</v>
      </c>
      <c r="AD158" s="51">
        <v>0.17</v>
      </c>
      <c r="AE158" s="51">
        <v>0.75</v>
      </c>
      <c r="AF158" s="51">
        <v>0</v>
      </c>
      <c r="AG158" s="51">
        <v>0</v>
      </c>
      <c r="AH158" s="51">
        <v>0</v>
      </c>
      <c r="AI158" s="51">
        <f t="shared" si="41"/>
        <v>0.75</v>
      </c>
      <c r="AJ158" s="78">
        <f t="shared" si="42"/>
        <v>0.92</v>
      </c>
      <c r="AK158" s="78"/>
      <c r="AL158" s="78"/>
      <c r="AM158" s="78"/>
      <c r="AN158" s="78"/>
      <c r="AO158" s="45">
        <v>7945.1009999999997</v>
      </c>
      <c r="AP158" s="45">
        <v>7942.5389999999998</v>
      </c>
      <c r="AQ158" s="57">
        <f t="shared" si="35"/>
        <v>45767.947916666664</v>
      </c>
      <c r="AR158" s="57">
        <v>45767.958333333336</v>
      </c>
      <c r="AS158" s="57">
        <f t="shared" si="40"/>
        <v>45768.892361111109</v>
      </c>
      <c r="AT158" s="57">
        <v>45768.965277777781</v>
      </c>
      <c r="AU158" s="57">
        <f t="shared" si="29"/>
        <v>45768.965277777781</v>
      </c>
      <c r="AV158" s="57">
        <v>45768.975694444445</v>
      </c>
      <c r="AW158" s="46">
        <v>4549</v>
      </c>
      <c r="AX158" s="46">
        <v>6590</v>
      </c>
      <c r="AY158" s="30">
        <v>30.96</v>
      </c>
      <c r="AZ158" s="30">
        <v>13.91</v>
      </c>
      <c r="BA158" s="30">
        <v>4.3099999999999996</v>
      </c>
      <c r="BB158" s="30">
        <v>5.37</v>
      </c>
      <c r="BC158" s="30">
        <v>6.2376582646068064</v>
      </c>
      <c r="BD158" s="30">
        <v>41.86</v>
      </c>
      <c r="BE158" s="30">
        <v>38.86</v>
      </c>
      <c r="BF158" s="30">
        <v>0.22</v>
      </c>
      <c r="BG158" s="30">
        <v>0.33</v>
      </c>
      <c r="BH158" s="30">
        <v>0.31362527587408523</v>
      </c>
      <c r="BI158" s="30">
        <v>58.75</v>
      </c>
      <c r="BJ158" s="30">
        <v>4.21</v>
      </c>
      <c r="BK158" s="30">
        <v>0.89</v>
      </c>
      <c r="BL158" s="30">
        <v>1.1000000000000001</v>
      </c>
      <c r="BM158" s="30">
        <v>16.600000000000001</v>
      </c>
      <c r="BN158" s="34">
        <v>59</v>
      </c>
      <c r="BO158" s="30" t="s">
        <v>97</v>
      </c>
      <c r="BP158" s="30" t="s">
        <v>100</v>
      </c>
      <c r="BQ158" s="34">
        <v>1160</v>
      </c>
      <c r="BR158" s="30">
        <v>31.74</v>
      </c>
      <c r="BS158" s="30">
        <v>22.7</v>
      </c>
      <c r="BT158" s="30">
        <v>25.76</v>
      </c>
      <c r="BU158" s="30">
        <v>9.98</v>
      </c>
      <c r="BV158" s="30">
        <v>2.88</v>
      </c>
      <c r="BW158" s="30">
        <v>0.62</v>
      </c>
      <c r="BX158" s="30">
        <v>0.35</v>
      </c>
      <c r="BY158" s="30">
        <v>0.78</v>
      </c>
      <c r="BZ158" s="30">
        <v>4.26</v>
      </c>
      <c r="CA158" s="30">
        <v>0.76</v>
      </c>
      <c r="CB158" s="30">
        <v>0.16</v>
      </c>
      <c r="CC158" s="99">
        <v>4.4999999999999998E-2</v>
      </c>
      <c r="CD158" s="30">
        <v>98</v>
      </c>
      <c r="CE158" s="30">
        <v>78</v>
      </c>
      <c r="CF158" s="30">
        <v>79</v>
      </c>
      <c r="CG158" s="30">
        <v>20</v>
      </c>
      <c r="CH158" s="30"/>
      <c r="CI158" s="46">
        <v>4602</v>
      </c>
      <c r="CJ158" s="30"/>
      <c r="CK158" s="30">
        <v>30.55</v>
      </c>
      <c r="CL158" s="30"/>
      <c r="CM158" s="30">
        <v>3.89</v>
      </c>
      <c r="CN158" s="30"/>
      <c r="CO158" s="30"/>
      <c r="CP158" s="30"/>
      <c r="CQ158" s="30">
        <v>0.2</v>
      </c>
      <c r="CR158" s="46">
        <v>4415</v>
      </c>
      <c r="CS158" s="30">
        <v>33.119999999999997</v>
      </c>
      <c r="CT158" s="30">
        <v>4.0999999999999996</v>
      </c>
      <c r="CU158" s="30">
        <v>0.24</v>
      </c>
      <c r="CV158" s="30">
        <v>0.33</v>
      </c>
      <c r="CW158" s="58">
        <f t="shared" si="39"/>
        <v>821.6419655106447</v>
      </c>
      <c r="CX158" s="59">
        <f>AP158/(AB158-AI158)</f>
        <v>821.6419655106447</v>
      </c>
      <c r="CY158" s="79">
        <v>500</v>
      </c>
      <c r="CZ158" s="57">
        <f>IF(AND(DATE(YEAR(T158),MONTH(T158),DAY(T158))&gt;=(S158-3),DATE(YEAR(T158),MONTH(T158),DAY(T158))&lt;=(S158+3)),T158,V158)</f>
        <v>45767.947916666664</v>
      </c>
      <c r="DA158" s="59">
        <f>CZ158-U158</f>
        <v>0</v>
      </c>
      <c r="DB158" s="51">
        <f>(((AR158-AQ158)*24)+DD158+AB158+((AV158-AU158)*24))/24</f>
        <v>1.0069444444452529</v>
      </c>
      <c r="DC158" s="51">
        <f>(AT158-AS158)*24</f>
        <v>1.7500000001164153</v>
      </c>
      <c r="DD158" s="51">
        <f>(W158-AR158)*24</f>
        <v>13.249999999883585</v>
      </c>
      <c r="DE158" s="51">
        <f>AA158</f>
        <v>17.083333333313931</v>
      </c>
      <c r="DF158" s="51">
        <f t="shared" si="34"/>
        <v>13.249999999883585</v>
      </c>
      <c r="DG158" s="51">
        <f>AB158</f>
        <v>10.416666666744277</v>
      </c>
      <c r="DH158" s="51">
        <f t="shared" si="44"/>
        <v>1.7500000001164153</v>
      </c>
    </row>
    <row r="159" spans="1:112" s="85" customFormat="1" x14ac:dyDescent="0.2">
      <c r="A159" s="80">
        <v>4607</v>
      </c>
      <c r="B159" s="81">
        <f t="shared" si="38"/>
        <v>45748</v>
      </c>
      <c r="C159" s="82" t="str">
        <f t="shared" si="33"/>
        <v>PRT 2025 4 #4607</v>
      </c>
      <c r="D159" s="82" t="str">
        <f t="shared" si="43"/>
        <v>PRATU BAS #2</v>
      </c>
      <c r="E159" s="83">
        <v>4607</v>
      </c>
      <c r="F159" s="84" t="s">
        <v>488</v>
      </c>
      <c r="G159" s="84" t="str">
        <f>INDEX([1]List!$D$2:$D$55,MATCH(F159,[1]List!$B$2:$B$55,0))</f>
        <v>CIF</v>
      </c>
      <c r="H159" s="84" t="s">
        <v>489</v>
      </c>
      <c r="I159" s="84" t="s">
        <v>154</v>
      </c>
      <c r="J159" s="83">
        <f>IF(F159="","",IF(F159="TIE LRC",COUNTIF($F$2:$F159,"TIE")+COUNTIF($F$2:$F159,"TME")+COUNTIF($F$2:$F159,"TIE LRC")+COUNTIF($F$2:$F159,"TIE MRC"),IF(F159="TIE MRC",COUNTIF($F$2:$F159,"TIE")+COUNTIF($F$2:$F159,"TME")+COUNTIF($F$2:$F159,"TIE LRC")+COUNTIF($F$2:$F159,"TIE MRC"),IF(F159="PLNBB LRC",COUNTIF($F$2:$F159,"PLNBB")+COUNTIF($F$2:$F159,"PLNBB LRC")+COUNTIF($F$2:$F159,"PLNBB MRC"),IF(F159="PLNBB MRC",COUNTIF($F$2:$F159,"PLNBB")+COUNTIF($F$2:$F159,"PLNBB LRC")+COUNTIF($F$2:$F159,"PLNBB MRC"),IF(F159="HE MRC",COUNTIF($F$2:$F159,"HE")+COUNTIF($F$2:$F159,"HE LRC")+COUNTIF($F$2:$F159,"HE MRC"),IF(F159="HE LRC",COUNTIF($F$2:$F159,"HE")+COUNTIF($F$2:$F159,"HE LRC")+COUNTIF($F$2:$F159,"HE MRC"),COUNTIF($F$2:$F159,F159))))))))</f>
        <v>2</v>
      </c>
      <c r="K159" s="85" t="s">
        <v>356</v>
      </c>
      <c r="L159" s="85" t="s">
        <v>357</v>
      </c>
      <c r="N159" s="86" t="s">
        <v>308</v>
      </c>
      <c r="O159" s="76" t="s">
        <v>104</v>
      </c>
      <c r="P159" s="80"/>
      <c r="Q159" s="76">
        <v>45745</v>
      </c>
      <c r="R159" s="87"/>
      <c r="S159" s="76">
        <v>45723</v>
      </c>
      <c r="T159" s="88">
        <v>45756.416666666664</v>
      </c>
      <c r="U159" s="88">
        <v>45763.385416666664</v>
      </c>
      <c r="V159" s="88">
        <v>45763.385416666664</v>
      </c>
      <c r="W159" s="88">
        <v>45763.642361111109</v>
      </c>
      <c r="X159" s="88">
        <v>45769.0625</v>
      </c>
      <c r="Y159" s="88">
        <v>45769.256944444445</v>
      </c>
      <c r="Z159" s="88">
        <v>45769.350694444445</v>
      </c>
      <c r="AA159" s="89">
        <f t="shared" si="31"/>
        <v>167.25</v>
      </c>
      <c r="AB159" s="89">
        <f t="shared" si="36"/>
        <v>134.75000000005821</v>
      </c>
      <c r="AC159" s="89">
        <f t="shared" si="37"/>
        <v>4.6666666666860692</v>
      </c>
      <c r="AD159" s="89">
        <v>22</v>
      </c>
      <c r="AE159" s="89">
        <v>0</v>
      </c>
      <c r="AF159" s="89">
        <v>22.5</v>
      </c>
      <c r="AG159" s="89">
        <v>1.5</v>
      </c>
      <c r="AH159" s="89">
        <v>1</v>
      </c>
      <c r="AI159" s="89">
        <f t="shared" si="41"/>
        <v>25</v>
      </c>
      <c r="AJ159" s="90">
        <f t="shared" si="42"/>
        <v>47</v>
      </c>
      <c r="AK159" s="90"/>
      <c r="AL159" s="90"/>
      <c r="AM159" s="90"/>
      <c r="AN159" s="90"/>
      <c r="AO159" s="91">
        <v>8801.2360000000008</v>
      </c>
      <c r="AP159" s="91">
        <v>8799.2049999999999</v>
      </c>
      <c r="AQ159" s="88">
        <f t="shared" si="35"/>
        <v>45763.385416666664</v>
      </c>
      <c r="AR159" s="88">
        <v>45763.399305555555</v>
      </c>
      <c r="AS159" s="88">
        <f t="shared" si="40"/>
        <v>45769.0625</v>
      </c>
      <c r="AT159" s="88">
        <v>45769.260416666664</v>
      </c>
      <c r="AU159" s="88">
        <v>45769.333333333336</v>
      </c>
      <c r="AV159" s="88">
        <v>45769.347222222219</v>
      </c>
      <c r="AW159" s="92">
        <v>4030</v>
      </c>
      <c r="AX159" s="92">
        <v>6213</v>
      </c>
      <c r="AY159" s="93">
        <v>35.130000000000003</v>
      </c>
      <c r="AZ159" s="93">
        <v>17.25</v>
      </c>
      <c r="BA159" s="93">
        <v>5.18</v>
      </c>
      <c r="BB159" s="93">
        <v>6.61</v>
      </c>
      <c r="BC159" s="93">
        <v>7.9879154078549846</v>
      </c>
      <c r="BD159" s="93">
        <v>40.99</v>
      </c>
      <c r="BE159" s="93">
        <v>35.15</v>
      </c>
      <c r="BF159" s="93">
        <v>0.21</v>
      </c>
      <c r="BG159" s="93">
        <v>0.35</v>
      </c>
      <c r="BH159" s="93">
        <v>0.32628398791540786</v>
      </c>
      <c r="BI159" s="93">
        <v>53.48</v>
      </c>
      <c r="BJ159" s="93">
        <v>4.3499999999999996</v>
      </c>
      <c r="BK159" s="93">
        <v>0.89</v>
      </c>
      <c r="BL159" s="93">
        <v>1.17</v>
      </c>
      <c r="BM159" s="93">
        <v>17.149999999999999</v>
      </c>
      <c r="BN159" s="94">
        <v>58</v>
      </c>
      <c r="BO159" s="93" t="s">
        <v>97</v>
      </c>
      <c r="BP159" s="93" t="s">
        <v>100</v>
      </c>
      <c r="BQ159" s="94">
        <v>1180</v>
      </c>
      <c r="BR159" s="93">
        <v>46.4</v>
      </c>
      <c r="BS159" s="93">
        <v>23.5</v>
      </c>
      <c r="BT159" s="93">
        <v>11.98</v>
      </c>
      <c r="BU159" s="93">
        <v>8.82</v>
      </c>
      <c r="BV159" s="93">
        <v>2.7</v>
      </c>
      <c r="BW159" s="93">
        <v>0.78</v>
      </c>
      <c r="BX159" s="93">
        <v>0.51</v>
      </c>
      <c r="BY159" s="93">
        <v>0.72</v>
      </c>
      <c r="BZ159" s="93">
        <v>3.85</v>
      </c>
      <c r="CA159" s="93">
        <v>0.64</v>
      </c>
      <c r="CB159" s="93">
        <v>0.09</v>
      </c>
      <c r="CC159" s="101">
        <v>4.5999999999999999E-2</v>
      </c>
      <c r="CD159" s="93">
        <v>99</v>
      </c>
      <c r="CE159" s="93">
        <v>97</v>
      </c>
      <c r="CF159" s="93">
        <v>78</v>
      </c>
      <c r="CG159" s="93">
        <v>20</v>
      </c>
      <c r="CH159" s="93"/>
      <c r="CI159" s="92">
        <v>4089</v>
      </c>
      <c r="CJ159" s="93"/>
      <c r="CK159" s="93">
        <v>34.1</v>
      </c>
      <c r="CL159" s="93"/>
      <c r="CM159" s="93">
        <v>4.5599999999999996</v>
      </c>
      <c r="CN159" s="93"/>
      <c r="CO159" s="93"/>
      <c r="CP159" s="93"/>
      <c r="CQ159" s="93">
        <v>0.17</v>
      </c>
      <c r="CR159" s="92">
        <v>3997</v>
      </c>
      <c r="CS159" s="93">
        <v>35.1</v>
      </c>
      <c r="CT159" s="93">
        <v>4.9800000000000004</v>
      </c>
      <c r="CU159" s="93">
        <v>0.25</v>
      </c>
      <c r="CV159" s="93">
        <v>0.38</v>
      </c>
      <c r="CW159" s="95">
        <f t="shared" si="39"/>
        <v>80.174988610435832</v>
      </c>
      <c r="CX159" s="96">
        <f>AP159/(AB159-AI159)</f>
        <v>80.174988610435832</v>
      </c>
      <c r="CY159" s="97">
        <v>100</v>
      </c>
      <c r="CZ159" s="88">
        <f>IF(AND(DATE(YEAR(T159),MONTH(T159),DAY(T159))&gt;=(S159-3),DATE(YEAR(T159),MONTH(T159),DAY(T159))&lt;=(S159+3)),T159,V159)</f>
        <v>45763.385416666664</v>
      </c>
      <c r="DA159" s="96">
        <f>CZ159-U159</f>
        <v>0</v>
      </c>
      <c r="DB159" s="89">
        <f>(((AR159-AQ159)*24)+DD159+AB159+((AV159-AU159)*24))/24</f>
        <v>5.8854166666642413</v>
      </c>
      <c r="DC159" s="89">
        <f>(AT159-AS159)*24</f>
        <v>4.7499999999417923</v>
      </c>
      <c r="DD159" s="89">
        <f>(W159-AR159)*24</f>
        <v>5.8333333333139308</v>
      </c>
      <c r="DE159" s="89">
        <f>AA159</f>
        <v>167.25</v>
      </c>
      <c r="DF159" s="89">
        <f t="shared" si="34"/>
        <v>5.8333333333139308</v>
      </c>
      <c r="DG159" s="89">
        <f>AB159</f>
        <v>134.75000000005821</v>
      </c>
      <c r="DH159" s="89">
        <f t="shared" si="44"/>
        <v>4.7499999999417923</v>
      </c>
    </row>
    <row r="160" spans="1:112" s="42" customFormat="1" x14ac:dyDescent="0.2">
      <c r="A160" s="40">
        <v>4608</v>
      </c>
      <c r="B160" s="29">
        <f t="shared" si="38"/>
        <v>45748</v>
      </c>
      <c r="C160" s="41" t="str">
        <f t="shared" si="33"/>
        <v>PRT 2025 4 #4608</v>
      </c>
      <c r="D160" s="41" t="str">
        <f t="shared" si="43"/>
        <v>PRATU TIE MRC #11</v>
      </c>
      <c r="E160" s="39">
        <v>4608</v>
      </c>
      <c r="F160" s="38" t="s">
        <v>237</v>
      </c>
      <c r="G160" s="38" t="str">
        <f>INDEX([1]List!$D$2:$D$55,MATCH(F160,[1]List!$B$2:$B$55,0))</f>
        <v>CIF</v>
      </c>
      <c r="H160" s="38" t="s">
        <v>311</v>
      </c>
      <c r="I160" s="38" t="s">
        <v>163</v>
      </c>
      <c r="J160" s="39">
        <f>IF(F160="","",IF(F160="TIE LRC",COUNTIF($F$2:$F160,"TIE")+COUNTIF($F$2:$F160,"TME")+COUNTIF($F$2:$F160,"TIE LRC")+COUNTIF($F$2:$F160,"TIE MRC"),IF(F160="TIE MRC",COUNTIF($F$2:$F160,"TIE")+COUNTIF($F$2:$F160,"TME")+COUNTIF($F$2:$F160,"TIE LRC")+COUNTIF($F$2:$F160,"TIE MRC"),IF(F160="PLNBB LRC",COUNTIF($F$2:$F160,"PLNBB")+COUNTIF($F$2:$F160,"PLNBB LRC")+COUNTIF($F$2:$F160,"PLNBB MRC"),IF(F160="PLNBB MRC",COUNTIF($F$2:$F160,"PLNBB")+COUNTIF($F$2:$F160,"PLNBB LRC")+COUNTIF($F$2:$F160,"PLNBB MRC"),IF(F160="HE MRC",COUNTIF($F$2:$F160,"HE")+COUNTIF($F$2:$F160,"HE LRC")+COUNTIF($F$2:$F160,"HE MRC"),IF(F160="HE LRC",COUNTIF($F$2:$F160,"HE")+COUNTIF($F$2:$F160,"HE LRC")+COUNTIF($F$2:$F160,"HE MRC"),COUNTIF($F$2:$F160,F160))))))))</f>
        <v>11</v>
      </c>
      <c r="K160" s="42" t="s">
        <v>543</v>
      </c>
      <c r="L160" s="42" t="s">
        <v>544</v>
      </c>
      <c r="N160" s="43" t="s">
        <v>318</v>
      </c>
      <c r="O160" s="70" t="s">
        <v>317</v>
      </c>
      <c r="P160" s="40"/>
      <c r="Q160" s="70">
        <v>45757</v>
      </c>
      <c r="R160" s="44"/>
      <c r="S160" s="70">
        <v>45763</v>
      </c>
      <c r="T160" s="57">
        <v>45767.375</v>
      </c>
      <c r="U160" s="57">
        <v>45769.003472222219</v>
      </c>
      <c r="V160" s="57">
        <v>45769.003472222219</v>
      </c>
      <c r="W160" s="57">
        <v>45769.020833333336</v>
      </c>
      <c r="X160" s="57">
        <v>45769.413194444445</v>
      </c>
      <c r="Y160" s="57">
        <v>45769.434027777781</v>
      </c>
      <c r="Z160" s="57">
        <v>45769.46875</v>
      </c>
      <c r="AA160" s="51">
        <f t="shared" si="31"/>
        <v>39.083333333255723</v>
      </c>
      <c r="AB160" s="51">
        <f t="shared" si="36"/>
        <v>9.9166666666860692</v>
      </c>
      <c r="AC160" s="51">
        <f t="shared" si="37"/>
        <v>0.50000000005820766</v>
      </c>
      <c r="AD160" s="51">
        <v>0</v>
      </c>
      <c r="AE160" s="51">
        <v>1.67</v>
      </c>
      <c r="AF160" s="51">
        <v>0</v>
      </c>
      <c r="AG160" s="51">
        <v>0</v>
      </c>
      <c r="AH160" s="51">
        <v>0</v>
      </c>
      <c r="AI160" s="51">
        <f t="shared" si="41"/>
        <v>1.67</v>
      </c>
      <c r="AJ160" s="78">
        <f t="shared" si="42"/>
        <v>1.67</v>
      </c>
      <c r="AK160" s="78"/>
      <c r="AL160" s="78"/>
      <c r="AM160" s="78"/>
      <c r="AN160" s="78"/>
      <c r="AO160" s="45">
        <v>7332.94</v>
      </c>
      <c r="AP160" s="45">
        <v>7330.3530000000001</v>
      </c>
      <c r="AQ160" s="57">
        <f t="shared" si="35"/>
        <v>45769.003472222219</v>
      </c>
      <c r="AR160" s="57">
        <v>45769.013888888891</v>
      </c>
      <c r="AS160" s="57">
        <f t="shared" si="40"/>
        <v>45769.413194444445</v>
      </c>
      <c r="AT160" s="57">
        <v>45769.454861111109</v>
      </c>
      <c r="AU160" s="57">
        <f t="shared" si="29"/>
        <v>45769.454861111109</v>
      </c>
      <c r="AV160" s="57">
        <v>45769.465277777781</v>
      </c>
      <c r="AW160" s="46">
        <v>4320</v>
      </c>
      <c r="AX160" s="46">
        <v>6612</v>
      </c>
      <c r="AY160" s="30">
        <v>34.67</v>
      </c>
      <c r="AZ160" s="30">
        <v>17.239999999999998</v>
      </c>
      <c r="BA160" s="30">
        <v>5.89</v>
      </c>
      <c r="BB160" s="30">
        <v>7.46</v>
      </c>
      <c r="BC160" s="30">
        <v>9.0140164330594477</v>
      </c>
      <c r="BD160" s="30">
        <v>40.97</v>
      </c>
      <c r="BE160" s="30">
        <v>34.33</v>
      </c>
      <c r="BF160" s="30">
        <v>0.36</v>
      </c>
      <c r="BG160" s="30">
        <v>0.6</v>
      </c>
      <c r="BH160" s="30">
        <v>0.54374093765103915</v>
      </c>
      <c r="BI160" s="30">
        <v>56.36</v>
      </c>
      <c r="BJ160" s="30">
        <v>3.98</v>
      </c>
      <c r="BK160" s="30">
        <v>0.85</v>
      </c>
      <c r="BL160" s="30">
        <v>1.1299999999999999</v>
      </c>
      <c r="BM160" s="30">
        <v>13.66</v>
      </c>
      <c r="BN160" s="34">
        <v>58</v>
      </c>
      <c r="BO160" s="30" t="s">
        <v>97</v>
      </c>
      <c r="BP160" s="30" t="s">
        <v>97</v>
      </c>
      <c r="BQ160" s="34">
        <v>1230</v>
      </c>
      <c r="BR160" s="30">
        <v>48.48</v>
      </c>
      <c r="BS160" s="30">
        <v>33.340000000000003</v>
      </c>
      <c r="BT160" s="30">
        <v>8.36</v>
      </c>
      <c r="BU160" s="30">
        <v>4.12</v>
      </c>
      <c r="BV160" s="30">
        <v>1.18</v>
      </c>
      <c r="BW160" s="30">
        <v>0.48</v>
      </c>
      <c r="BX160" s="30">
        <v>0.52</v>
      </c>
      <c r="BY160" s="30">
        <v>1.08</v>
      </c>
      <c r="BZ160" s="30">
        <v>1.99</v>
      </c>
      <c r="CA160" s="30">
        <v>0.14000000000000001</v>
      </c>
      <c r="CB160" s="30">
        <v>0.31</v>
      </c>
      <c r="CC160" s="99">
        <v>1.7000000000000001E-2</v>
      </c>
      <c r="CD160" s="30">
        <v>98</v>
      </c>
      <c r="CE160" s="30">
        <v>98</v>
      </c>
      <c r="CF160" s="30">
        <v>78</v>
      </c>
      <c r="CG160" s="30">
        <v>19</v>
      </c>
      <c r="CH160" s="30"/>
      <c r="CI160" s="46">
        <v>4379</v>
      </c>
      <c r="CJ160" s="30"/>
      <c r="CK160" s="30">
        <v>34.11</v>
      </c>
      <c r="CL160" s="30"/>
      <c r="CM160" s="30">
        <v>5.34</v>
      </c>
      <c r="CN160" s="30"/>
      <c r="CO160" s="30"/>
      <c r="CP160" s="30"/>
      <c r="CQ160" s="30">
        <v>0.33</v>
      </c>
      <c r="CR160" s="46">
        <v>4301</v>
      </c>
      <c r="CS160" s="30">
        <v>35.68</v>
      </c>
      <c r="CT160" s="30">
        <v>5.4</v>
      </c>
      <c r="CU160" s="30">
        <v>0.35</v>
      </c>
      <c r="CV160" s="30">
        <v>0.85</v>
      </c>
      <c r="CW160" s="58">
        <f t="shared" si="39"/>
        <v>888.88678253630803</v>
      </c>
      <c r="CX160" s="59">
        <f>AP160/(AB160-AI160)</f>
        <v>888.88678253630803</v>
      </c>
      <c r="CY160" s="79">
        <v>500</v>
      </c>
      <c r="CZ160" s="57">
        <f>IF(AND(DATE(YEAR(T160),MONTH(T160),DAY(T160))&gt;=(S160-3),DATE(YEAR(T160),MONTH(T160),DAY(T160))&lt;=(S160+3)),T160,V160)</f>
        <v>45769.003472222219</v>
      </c>
      <c r="DA160" s="59">
        <f>CZ160-U160</f>
        <v>0</v>
      </c>
      <c r="DB160" s="51">
        <f>(((AR160-AQ160)*24)+DD160+AB160+((AV160-AU160)*24))/24</f>
        <v>0.44097222223354038</v>
      </c>
      <c r="DC160" s="51">
        <f>(AT160-AS160)*24</f>
        <v>0.99999999994179234</v>
      </c>
      <c r="DD160" s="51">
        <f>(W160-AR160)*24</f>
        <v>0.16666666668606922</v>
      </c>
      <c r="DE160" s="51">
        <f>AA160</f>
        <v>39.083333333255723</v>
      </c>
      <c r="DF160" s="51">
        <f t="shared" si="34"/>
        <v>0.16666666668606922</v>
      </c>
      <c r="DG160" s="51">
        <f>AB160</f>
        <v>9.9166666666860692</v>
      </c>
      <c r="DH160" s="51">
        <f t="shared" si="44"/>
        <v>0.99999999994179234</v>
      </c>
    </row>
    <row r="161" spans="1:112" s="42" customFormat="1" x14ac:dyDescent="0.2">
      <c r="A161" s="40">
        <v>4609</v>
      </c>
      <c r="B161" s="29">
        <f t="shared" si="38"/>
        <v>45748</v>
      </c>
      <c r="C161" s="41" t="str">
        <f t="shared" ref="C161:C224" si="45">"PRT"&amp;" "&amp;YEAR(T161)&amp;" "&amp;MONTH(T161)&amp;" #"&amp;A161</f>
        <v>PRT 2025 4 #4609</v>
      </c>
      <c r="D161" s="41" t="str">
        <f t="shared" si="43"/>
        <v>PRATU SPE #13</v>
      </c>
      <c r="E161" s="39">
        <v>4609</v>
      </c>
      <c r="F161" s="38" t="s">
        <v>326</v>
      </c>
      <c r="G161" s="38" t="str">
        <f>INDEX([1]List!$D$2:$D$55,MATCH(F161,[1]List!$B$2:$B$55,0))</f>
        <v>CIF</v>
      </c>
      <c r="H161" s="38" t="s">
        <v>436</v>
      </c>
      <c r="I161" s="38" t="s">
        <v>366</v>
      </c>
      <c r="J161" s="39">
        <f>IF(F161="","",IF(F161="TIE LRC",COUNTIF($F$2:$F161,"TIE")+COUNTIF($F$2:$F161,"TME")+COUNTIF($F$2:$F161,"TIE LRC")+COUNTIF($F$2:$F161,"TIE MRC"),IF(F161="TIE MRC",COUNTIF($F$2:$F161,"TIE")+COUNTIF($F$2:$F161,"TME")+COUNTIF($F$2:$F161,"TIE LRC")+COUNTIF($F$2:$F161,"TIE MRC"),IF(F161="PLNBB LRC",COUNTIF($F$2:$F161,"PLNBB")+COUNTIF($F$2:$F161,"PLNBB LRC")+COUNTIF($F$2:$F161,"PLNBB MRC"),IF(F161="PLNBB MRC",COUNTIF($F$2:$F161,"PLNBB")+COUNTIF($F$2:$F161,"PLNBB LRC")+COUNTIF($F$2:$F161,"PLNBB MRC"),IF(F161="HE MRC",COUNTIF($F$2:$F161,"HE")+COUNTIF($F$2:$F161,"HE LRC")+COUNTIF($F$2:$F161,"HE MRC"),IF(F161="HE LRC",COUNTIF($F$2:$F161,"HE")+COUNTIF($F$2:$F161,"HE LRC")+COUNTIF($F$2:$F161,"HE MRC"),COUNTIF($F$2:$F161,F161))))))))</f>
        <v>13</v>
      </c>
      <c r="K161" s="42" t="s">
        <v>397</v>
      </c>
      <c r="L161" s="42" t="s">
        <v>398</v>
      </c>
      <c r="N161" s="43" t="s">
        <v>320</v>
      </c>
      <c r="O161" s="70" t="s">
        <v>473</v>
      </c>
      <c r="P161" s="40"/>
      <c r="Q161" s="70">
        <v>45757</v>
      </c>
      <c r="R161" s="44"/>
      <c r="S161" s="70">
        <v>45770</v>
      </c>
      <c r="T161" s="57">
        <v>45765.5</v>
      </c>
      <c r="U161" s="57">
        <v>45768.694444444445</v>
      </c>
      <c r="V161" s="57">
        <v>45768.694444444445</v>
      </c>
      <c r="W161" s="57">
        <v>45768.979166666664</v>
      </c>
      <c r="X161" s="57">
        <v>45770.402777777781</v>
      </c>
      <c r="Y161" s="57">
        <v>45770.434027777781</v>
      </c>
      <c r="Z161" s="57">
        <v>45770.46875</v>
      </c>
      <c r="AA161" s="51">
        <f t="shared" si="31"/>
        <v>76.666666666686069</v>
      </c>
      <c r="AB161" s="51">
        <f t="shared" si="36"/>
        <v>34.916666666802485</v>
      </c>
      <c r="AC161" s="51">
        <f t="shared" si="37"/>
        <v>0.75</v>
      </c>
      <c r="AD161" s="51">
        <v>0</v>
      </c>
      <c r="AE161" s="51">
        <v>15.83</v>
      </c>
      <c r="AF161" s="51">
        <v>0</v>
      </c>
      <c r="AG161" s="51">
        <v>0.5</v>
      </c>
      <c r="AH161" s="51">
        <v>0</v>
      </c>
      <c r="AI161" s="51">
        <f t="shared" si="41"/>
        <v>16.329999999999998</v>
      </c>
      <c r="AJ161" s="78">
        <f t="shared" si="42"/>
        <v>16.329999999999998</v>
      </c>
      <c r="AK161" s="78"/>
      <c r="AL161" s="78"/>
      <c r="AM161" s="78"/>
      <c r="AN161" s="78"/>
      <c r="AO161" s="45">
        <v>8502.3960000000006</v>
      </c>
      <c r="AP161" s="45">
        <v>8472.8639999999996</v>
      </c>
      <c r="AQ161" s="57">
        <f t="shared" si="35"/>
        <v>45768.694444444445</v>
      </c>
      <c r="AR161" s="57">
        <v>45768.704861111109</v>
      </c>
      <c r="AS161" s="57">
        <f t="shared" si="40"/>
        <v>45770.402777777781</v>
      </c>
      <c r="AT161" s="57">
        <v>45770.454861111109</v>
      </c>
      <c r="AU161" s="57">
        <f t="shared" si="29"/>
        <v>45770.454861111109</v>
      </c>
      <c r="AV161" s="57">
        <v>45770.465277777781</v>
      </c>
      <c r="AW161" s="46">
        <v>4128</v>
      </c>
      <c r="AX161" s="46">
        <v>6349</v>
      </c>
      <c r="AY161" s="30">
        <v>34.979999999999997</v>
      </c>
      <c r="AZ161" s="30">
        <v>17.510000000000002</v>
      </c>
      <c r="BA161" s="30">
        <v>4.9800000000000004</v>
      </c>
      <c r="BB161" s="30">
        <v>6.32</v>
      </c>
      <c r="BC161" s="30">
        <v>7.6615347314826048</v>
      </c>
      <c r="BD161" s="30">
        <v>40.24</v>
      </c>
      <c r="BE161" s="30">
        <v>35.93</v>
      </c>
      <c r="BF161" s="30">
        <v>0.26</v>
      </c>
      <c r="BG161" s="30">
        <v>0.43</v>
      </c>
      <c r="BH161" s="30">
        <v>0.40004849072614868</v>
      </c>
      <c r="BI161" s="30">
        <v>54.78</v>
      </c>
      <c r="BJ161" s="30">
        <v>4.09</v>
      </c>
      <c r="BK161" s="30">
        <v>0.88</v>
      </c>
      <c r="BL161" s="30">
        <v>1.1599999999999999</v>
      </c>
      <c r="BM161" s="30">
        <v>16.09</v>
      </c>
      <c r="BN161" s="34">
        <v>61</v>
      </c>
      <c r="BO161" s="30" t="s">
        <v>97</v>
      </c>
      <c r="BP161" s="30" t="s">
        <v>100</v>
      </c>
      <c r="BQ161" s="34">
        <v>1230</v>
      </c>
      <c r="BR161" s="30">
        <v>31.95</v>
      </c>
      <c r="BS161" s="30">
        <v>23.28</v>
      </c>
      <c r="BT161" s="30">
        <v>22.54</v>
      </c>
      <c r="BU161" s="30">
        <v>13.62</v>
      </c>
      <c r="BV161" s="30">
        <v>3.62</v>
      </c>
      <c r="BW161" s="30">
        <v>0.34</v>
      </c>
      <c r="BX161" s="30">
        <v>0.39</v>
      </c>
      <c r="BY161" s="30">
        <v>0.68</v>
      </c>
      <c r="BZ161" s="30">
        <v>2.54</v>
      </c>
      <c r="CA161" s="30">
        <v>0.84</v>
      </c>
      <c r="CB161" s="30">
        <v>0.2</v>
      </c>
      <c r="CC161" s="99">
        <v>4.1000000000000002E-2</v>
      </c>
      <c r="CD161" s="30">
        <v>99</v>
      </c>
      <c r="CE161" s="30">
        <v>98</v>
      </c>
      <c r="CF161" s="30">
        <v>78</v>
      </c>
      <c r="CG161" s="30">
        <v>22</v>
      </c>
      <c r="CH161" s="30"/>
      <c r="CI161" s="46">
        <v>4221</v>
      </c>
      <c r="CJ161" s="30"/>
      <c r="CK161" s="30">
        <v>34.28</v>
      </c>
      <c r="CL161" s="30"/>
      <c r="CM161" s="30">
        <v>4.7699999999999996</v>
      </c>
      <c r="CN161" s="30"/>
      <c r="CO161" s="30"/>
      <c r="CP161" s="30"/>
      <c r="CQ161" s="30">
        <v>0.24</v>
      </c>
      <c r="CR161" s="46">
        <v>4051</v>
      </c>
      <c r="CS161" s="30">
        <v>35.950000000000003</v>
      </c>
      <c r="CT161" s="30">
        <v>4.2300000000000004</v>
      </c>
      <c r="CU161" s="30">
        <v>0.23</v>
      </c>
      <c r="CV161" s="30">
        <v>0.32</v>
      </c>
      <c r="CW161" s="58">
        <f t="shared" si="39"/>
        <v>455.85710186180518</v>
      </c>
      <c r="CX161" s="59">
        <f>AP161/(AB161-AI161)</f>
        <v>455.85710186180518</v>
      </c>
      <c r="CY161" s="79">
        <v>500</v>
      </c>
      <c r="CZ161" s="57">
        <f>IF(AND(DATE(YEAR(T161),MONTH(T161),DAY(T161))&gt;=(S161-3),DATE(YEAR(T161),MONTH(T161),DAY(T161))&lt;=(S161+3)),T161,V161)</f>
        <v>45768.694444444445</v>
      </c>
      <c r="DA161" s="59">
        <f>CZ161-U161</f>
        <v>0</v>
      </c>
      <c r="DB161" s="51">
        <f>(((AR161-AQ161)*24)+DD161+AB161+((AV161-AU161)*24))/24</f>
        <v>1.750000000007276</v>
      </c>
      <c r="DC161" s="51">
        <f>(AT161-AS161)*24</f>
        <v>1.2499999998835847</v>
      </c>
      <c r="DD161" s="51">
        <f>(W161-AR161)*24</f>
        <v>6.5833333333139308</v>
      </c>
      <c r="DE161" s="51">
        <f>AA161</f>
        <v>76.666666666686069</v>
      </c>
      <c r="DF161" s="51">
        <f t="shared" ref="DF161:DF224" si="46">DD161</f>
        <v>6.5833333333139308</v>
      </c>
      <c r="DG161" s="51">
        <f>AB161</f>
        <v>34.916666666802485</v>
      </c>
      <c r="DH161" s="51">
        <f t="shared" si="44"/>
        <v>1.2499999998835847</v>
      </c>
    </row>
    <row r="162" spans="1:112" s="42" customFormat="1" x14ac:dyDescent="0.2">
      <c r="A162" s="40">
        <v>4610</v>
      </c>
      <c r="B162" s="29">
        <f t="shared" si="38"/>
        <v>45748</v>
      </c>
      <c r="C162" s="41" t="str">
        <f t="shared" si="45"/>
        <v>PRT 2025 4 #4610</v>
      </c>
      <c r="D162" s="41" t="str">
        <f t="shared" si="43"/>
        <v>PRATU IJAP #2</v>
      </c>
      <c r="E162" s="39">
        <v>4610</v>
      </c>
      <c r="F162" s="38" t="s">
        <v>464</v>
      </c>
      <c r="G162" s="38" t="str">
        <f>INDEX([1]List!$D$2:$D$55,MATCH(F162,[1]List!$B$2:$B$55,0))</f>
        <v>CIF</v>
      </c>
      <c r="H162" s="38" t="s">
        <v>440</v>
      </c>
      <c r="I162" s="38" t="s">
        <v>163</v>
      </c>
      <c r="J162" s="39">
        <f>IF(F162="","",IF(F162="TIE LRC",COUNTIF($F$2:$F162,"TIE")+COUNTIF($F$2:$F162,"TME")+COUNTIF($F$2:$F162,"TIE LRC")+COUNTIF($F$2:$F162,"TIE MRC"),IF(F162="TIE MRC",COUNTIF($F$2:$F162,"TIE")+COUNTIF($F$2:$F162,"TME")+COUNTIF($F$2:$F162,"TIE LRC")+COUNTIF($F$2:$F162,"TIE MRC"),IF(F162="PLNBB LRC",COUNTIF($F$2:$F162,"PLNBB")+COUNTIF($F$2:$F162,"PLNBB LRC")+COUNTIF($F$2:$F162,"PLNBB MRC"),IF(F162="PLNBB MRC",COUNTIF($F$2:$F162,"PLNBB")+COUNTIF($F$2:$F162,"PLNBB LRC")+COUNTIF($F$2:$F162,"PLNBB MRC"),IF(F162="HE MRC",COUNTIF($F$2:$F162,"HE")+COUNTIF($F$2:$F162,"HE LRC")+COUNTIF($F$2:$F162,"HE MRC"),IF(F162="HE LRC",COUNTIF($F$2:$F162,"HE")+COUNTIF($F$2:$F162,"HE LRC")+COUNTIF($F$2:$F162,"HE MRC"),COUNTIF($F$2:$F162,F162))))))))</f>
        <v>2</v>
      </c>
      <c r="K162" s="42" t="s">
        <v>265</v>
      </c>
      <c r="L162" s="42" t="s">
        <v>266</v>
      </c>
      <c r="N162" s="43" t="s">
        <v>318</v>
      </c>
      <c r="O162" s="70" t="s">
        <v>473</v>
      </c>
      <c r="P162" s="40"/>
      <c r="Q162" s="70">
        <v>45762</v>
      </c>
      <c r="R162" s="44"/>
      <c r="S162" s="70">
        <v>45760</v>
      </c>
      <c r="T162" s="57">
        <v>45768.270833333336</v>
      </c>
      <c r="U162" s="57">
        <v>45769.493055555555</v>
      </c>
      <c r="V162" s="57">
        <v>45769.493055555555</v>
      </c>
      <c r="W162" s="57">
        <v>45769.986111111109</v>
      </c>
      <c r="X162" s="57">
        <v>45770.572916666664</v>
      </c>
      <c r="Y162" s="57">
        <v>45770.59375</v>
      </c>
      <c r="Z162" s="57">
        <v>45770.628472222219</v>
      </c>
      <c r="AA162" s="51">
        <f t="shared" si="31"/>
        <v>29.333333333255723</v>
      </c>
      <c r="AB162" s="51">
        <f t="shared" si="36"/>
        <v>14.583333333372138</v>
      </c>
      <c r="AC162" s="51">
        <f t="shared" si="37"/>
        <v>0.50000000005820766</v>
      </c>
      <c r="AD162" s="51">
        <v>0.25</v>
      </c>
      <c r="AE162" s="51">
        <v>1.67</v>
      </c>
      <c r="AF162" s="51">
        <v>0</v>
      </c>
      <c r="AG162" s="51">
        <v>0</v>
      </c>
      <c r="AH162" s="51">
        <v>0</v>
      </c>
      <c r="AI162" s="51">
        <f t="shared" si="41"/>
        <v>1.67</v>
      </c>
      <c r="AJ162" s="78">
        <f t="shared" si="42"/>
        <v>1.92</v>
      </c>
      <c r="AK162" s="78"/>
      <c r="AL162" s="78"/>
      <c r="AM162" s="78"/>
      <c r="AN162" s="78"/>
      <c r="AO162" s="45">
        <v>8699.1270000000004</v>
      </c>
      <c r="AP162" s="45">
        <v>8696.3379999999997</v>
      </c>
      <c r="AQ162" s="57">
        <f t="shared" si="35"/>
        <v>45769.493055555555</v>
      </c>
      <c r="AR162" s="57">
        <v>45769.503472222219</v>
      </c>
      <c r="AS162" s="57">
        <f t="shared" si="40"/>
        <v>45770.572916666664</v>
      </c>
      <c r="AT162" s="57">
        <v>45770.614583333336</v>
      </c>
      <c r="AU162" s="57">
        <f t="shared" si="29"/>
        <v>45770.614583333336</v>
      </c>
      <c r="AV162" s="57">
        <v>45770.625</v>
      </c>
      <c r="AW162" s="46">
        <v>4560</v>
      </c>
      <c r="AX162" s="46">
        <v>6604</v>
      </c>
      <c r="AY162" s="30">
        <v>30.95</v>
      </c>
      <c r="AZ162" s="30">
        <v>14.21</v>
      </c>
      <c r="BA162" s="30">
        <v>4.33</v>
      </c>
      <c r="BB162" s="30">
        <v>5.38</v>
      </c>
      <c r="BC162" s="30">
        <v>6.2711271709989518</v>
      </c>
      <c r="BD162" s="30">
        <v>42.18</v>
      </c>
      <c r="BE162" s="30">
        <v>38.229999999999997</v>
      </c>
      <c r="BF162" s="30">
        <v>0.2</v>
      </c>
      <c r="BG162" s="30">
        <v>0.31</v>
      </c>
      <c r="BH162" s="30">
        <v>0.29140925515794386</v>
      </c>
      <c r="BI162" s="30">
        <v>58.82</v>
      </c>
      <c r="BJ162" s="30">
        <v>4.24</v>
      </c>
      <c r="BK162" s="30">
        <v>0.94</v>
      </c>
      <c r="BL162" s="30">
        <v>1.17</v>
      </c>
      <c r="BM162" s="30">
        <v>16.16</v>
      </c>
      <c r="BN162" s="34">
        <v>59</v>
      </c>
      <c r="BO162" s="30" t="s">
        <v>97</v>
      </c>
      <c r="BP162" s="30" t="s">
        <v>100</v>
      </c>
      <c r="BQ162" s="34">
        <v>1250</v>
      </c>
      <c r="BR162" s="30">
        <v>35.9</v>
      </c>
      <c r="BS162" s="30">
        <v>24.72</v>
      </c>
      <c r="BT162" s="30">
        <v>25.42</v>
      </c>
      <c r="BU162" s="30">
        <v>6.02</v>
      </c>
      <c r="BV162" s="30">
        <v>2.27</v>
      </c>
      <c r="BW162" s="30">
        <v>0.51</v>
      </c>
      <c r="BX162" s="30">
        <v>0.46</v>
      </c>
      <c r="BY162" s="30">
        <v>1.1000000000000001</v>
      </c>
      <c r="BZ162" s="30">
        <v>2.94</v>
      </c>
      <c r="CA162" s="30">
        <v>0.44</v>
      </c>
      <c r="CB162" s="30">
        <v>0.23</v>
      </c>
      <c r="CC162" s="99">
        <v>4.3999999999999997E-2</v>
      </c>
      <c r="CD162" s="30">
        <v>99</v>
      </c>
      <c r="CE162" s="30">
        <v>98</v>
      </c>
      <c r="CF162" s="30">
        <v>78</v>
      </c>
      <c r="CG162" s="30">
        <v>19</v>
      </c>
      <c r="CH162" s="30"/>
      <c r="CI162" s="46">
        <v>4629</v>
      </c>
      <c r="CJ162" s="30"/>
      <c r="CK162" s="30">
        <v>30.43</v>
      </c>
      <c r="CL162" s="30"/>
      <c r="CM162" s="30">
        <v>3.9</v>
      </c>
      <c r="CN162" s="30"/>
      <c r="CO162" s="30"/>
      <c r="CP162" s="30"/>
      <c r="CQ162" s="30">
        <v>0.17</v>
      </c>
      <c r="CR162" s="46">
        <v>4427</v>
      </c>
      <c r="CS162" s="30">
        <v>33.119999999999997</v>
      </c>
      <c r="CT162" s="30">
        <v>4.05</v>
      </c>
      <c r="CU162" s="30">
        <v>0.23</v>
      </c>
      <c r="CV162" s="30">
        <v>0.31</v>
      </c>
      <c r="CW162" s="58">
        <f t="shared" si="39"/>
        <v>673.43866804134234</v>
      </c>
      <c r="CX162" s="59">
        <f>AP162/(AB162-AI162)</f>
        <v>673.43866804134234</v>
      </c>
      <c r="CY162" s="79">
        <v>500</v>
      </c>
      <c r="CZ162" s="57">
        <f>IF(AND(DATE(YEAR(T162),MONTH(T162),DAY(T162))&gt;=(S162-3),DATE(YEAR(T162),MONTH(T162),DAY(T162))&lt;=(S162+3)),T162,V162)</f>
        <v>45769.493055555555</v>
      </c>
      <c r="DA162" s="59">
        <f>CZ162-U162</f>
        <v>0</v>
      </c>
      <c r="DB162" s="51">
        <f>(((AR162-AQ162)*24)+DD162+AB162+((AV162-AU162)*24))/24</f>
        <v>1.1111111111094942</v>
      </c>
      <c r="DC162" s="51">
        <f>(AT162-AS162)*24</f>
        <v>1.0000000001164153</v>
      </c>
      <c r="DD162" s="51">
        <f>(W162-AR162)*24</f>
        <v>11.583333333372138</v>
      </c>
      <c r="DE162" s="51">
        <f>AA162</f>
        <v>29.333333333255723</v>
      </c>
      <c r="DF162" s="51">
        <f t="shared" si="46"/>
        <v>11.583333333372138</v>
      </c>
      <c r="DG162" s="51">
        <f>AB162</f>
        <v>14.583333333372138</v>
      </c>
      <c r="DH162" s="51">
        <f t="shared" si="44"/>
        <v>1.0000000001164153</v>
      </c>
    </row>
    <row r="163" spans="1:112" s="42" customFormat="1" x14ac:dyDescent="0.2">
      <c r="A163" s="40">
        <v>4611</v>
      </c>
      <c r="B163" s="29">
        <f t="shared" si="38"/>
        <v>45748</v>
      </c>
      <c r="C163" s="41" t="str">
        <f t="shared" si="45"/>
        <v>PRT 2025 4 #4611</v>
      </c>
      <c r="D163" s="41" t="str">
        <f t="shared" si="43"/>
        <v>PRATU PTBA #30</v>
      </c>
      <c r="E163" s="39">
        <v>4611</v>
      </c>
      <c r="F163" s="38" t="s">
        <v>98</v>
      </c>
      <c r="G163" s="38" t="str">
        <f>INDEX([1]List!$D$2:$D$55,MATCH(F163,[1]List!$B$2:$B$55,0))</f>
        <v>FOB</v>
      </c>
      <c r="H163" s="38" t="s">
        <v>156</v>
      </c>
      <c r="I163" s="38" t="s">
        <v>157</v>
      </c>
      <c r="J163" s="39">
        <f>IF(F163="","",IF(F163="TIE LRC",COUNTIF($F$2:$F163,"TIE")+COUNTIF($F$2:$F163,"TME")+COUNTIF($F$2:$F163,"TIE LRC")+COUNTIF($F$2:$F163,"TIE MRC"),IF(F163="TIE MRC",COUNTIF($F$2:$F163,"TIE")+COUNTIF($F$2:$F163,"TME")+COUNTIF($F$2:$F163,"TIE LRC")+COUNTIF($F$2:$F163,"TIE MRC"),IF(F163="PLNBB LRC",COUNTIF($F$2:$F163,"PLNBB")+COUNTIF($F$2:$F163,"PLNBB LRC")+COUNTIF($F$2:$F163,"PLNBB MRC"),IF(F163="PLNBB MRC",COUNTIF($F$2:$F163,"PLNBB")+COUNTIF($F$2:$F163,"PLNBB LRC")+COUNTIF($F$2:$F163,"PLNBB MRC"),IF(F163="HE MRC",COUNTIF($F$2:$F163,"HE")+COUNTIF($F$2:$F163,"HE LRC")+COUNTIF($F$2:$F163,"HE MRC"),IF(F163="HE LRC",COUNTIF($F$2:$F163,"HE")+COUNTIF($F$2:$F163,"HE LRC")+COUNTIF($F$2:$F163,"HE MRC"),COUNTIF($F$2:$F163,F163))))))))</f>
        <v>30</v>
      </c>
      <c r="L163" s="42" t="s">
        <v>460</v>
      </c>
      <c r="N163" s="43" t="s">
        <v>318</v>
      </c>
      <c r="O163" s="70" t="s">
        <v>104</v>
      </c>
      <c r="P163" s="40"/>
      <c r="Q163" s="70">
        <v>45768</v>
      </c>
      <c r="R163" s="44"/>
      <c r="S163" s="70">
        <v>45756</v>
      </c>
      <c r="T163" s="57">
        <v>45770.444444444445</v>
      </c>
      <c r="U163" s="57">
        <v>45770.65625</v>
      </c>
      <c r="V163" s="57">
        <v>45770.65625</v>
      </c>
      <c r="W163" s="57">
        <v>45770.690972222219</v>
      </c>
      <c r="X163" s="57">
        <v>45771.774305555555</v>
      </c>
      <c r="Y163" s="57">
        <v>45771.822916666664</v>
      </c>
      <c r="Z163" s="57">
        <v>45771.861111111109</v>
      </c>
      <c r="AA163" s="51">
        <f t="shared" si="31"/>
        <v>5.0833333333139308</v>
      </c>
      <c r="AB163" s="51">
        <f t="shared" si="36"/>
        <v>27.166666666686069</v>
      </c>
      <c r="AC163" s="51">
        <f t="shared" si="37"/>
        <v>1.1666666666278616</v>
      </c>
      <c r="AD163" s="51">
        <v>0.33</v>
      </c>
      <c r="AE163" s="51">
        <v>6.42</v>
      </c>
      <c r="AF163" s="51">
        <v>0</v>
      </c>
      <c r="AG163" s="51">
        <v>0.5</v>
      </c>
      <c r="AH163" s="51">
        <v>0</v>
      </c>
      <c r="AI163" s="51">
        <f t="shared" si="41"/>
        <v>6.92</v>
      </c>
      <c r="AJ163" s="78">
        <f t="shared" si="42"/>
        <v>7.25</v>
      </c>
      <c r="AK163" s="78"/>
      <c r="AL163" s="78"/>
      <c r="AM163" s="78"/>
      <c r="AN163" s="78"/>
      <c r="AO163" s="45">
        <v>12006.352000000001</v>
      </c>
      <c r="AP163" s="45">
        <v>12005.326999999999</v>
      </c>
      <c r="AQ163" s="57">
        <f t="shared" si="35"/>
        <v>45770.65625</v>
      </c>
      <c r="AR163" s="57">
        <v>45770.670138888891</v>
      </c>
      <c r="AS163" s="57">
        <f t="shared" si="40"/>
        <v>45771.774305555555</v>
      </c>
      <c r="AT163" s="57">
        <v>45771.84375</v>
      </c>
      <c r="AU163" s="57">
        <f t="shared" si="29"/>
        <v>45771.84375</v>
      </c>
      <c r="AV163" s="57">
        <v>45771.857638888891</v>
      </c>
      <c r="AW163" s="46">
        <v>4648</v>
      </c>
      <c r="AX163" s="46">
        <v>6623</v>
      </c>
      <c r="AY163" s="30">
        <v>29.82</v>
      </c>
      <c r="AZ163" s="30">
        <v>10.95</v>
      </c>
      <c r="BA163" s="30">
        <v>5.97</v>
      </c>
      <c r="BB163" s="30">
        <v>7.57</v>
      </c>
      <c r="BC163" s="30">
        <v>8.5008422234699612</v>
      </c>
      <c r="BD163" s="30">
        <v>40.69</v>
      </c>
      <c r="BE163" s="30">
        <v>40.79</v>
      </c>
      <c r="BF163" s="30">
        <v>0.35</v>
      </c>
      <c r="BG163" s="30">
        <v>0.54</v>
      </c>
      <c r="BH163" s="30">
        <v>0.49410443571027512</v>
      </c>
      <c r="BI163" s="30">
        <v>60.25</v>
      </c>
      <c r="BJ163" s="30">
        <v>4.3099999999999996</v>
      </c>
      <c r="BK163" s="30">
        <v>0.95</v>
      </c>
      <c r="BL163" s="30">
        <v>1.17</v>
      </c>
      <c r="BM163" s="30">
        <v>15.53</v>
      </c>
      <c r="BN163" s="34">
        <v>63</v>
      </c>
      <c r="BO163" s="30" t="s">
        <v>97</v>
      </c>
      <c r="BP163" s="30" t="s">
        <v>100</v>
      </c>
      <c r="BQ163" s="34">
        <v>1320</v>
      </c>
      <c r="BR163" s="30">
        <v>48.68</v>
      </c>
      <c r="BS163" s="30">
        <v>30.54</v>
      </c>
      <c r="BT163" s="30">
        <v>7.74</v>
      </c>
      <c r="BU163" s="30">
        <v>4.75</v>
      </c>
      <c r="BV163" s="30">
        <v>1.4</v>
      </c>
      <c r="BW163" s="30">
        <v>1.22</v>
      </c>
      <c r="BX163" s="30">
        <v>0.41</v>
      </c>
      <c r="BY163" s="30">
        <v>0.94</v>
      </c>
      <c r="BZ163" s="30">
        <v>3.84</v>
      </c>
      <c r="CA163" s="30">
        <v>0.11</v>
      </c>
      <c r="CB163" s="30">
        <v>0.37</v>
      </c>
      <c r="CC163" s="99">
        <v>2.3E-2</v>
      </c>
      <c r="CD163" s="30">
        <v>99</v>
      </c>
      <c r="CE163" s="30">
        <v>98</v>
      </c>
      <c r="CF163" s="30">
        <v>78</v>
      </c>
      <c r="CG163" s="30">
        <v>20</v>
      </c>
      <c r="CH163" s="30"/>
      <c r="CI163" s="46">
        <v>4912</v>
      </c>
      <c r="CJ163" s="30"/>
      <c r="CK163" s="30">
        <v>28.22</v>
      </c>
      <c r="CL163" s="30">
        <v>14.01</v>
      </c>
      <c r="CM163" s="30">
        <v>3.46</v>
      </c>
      <c r="CN163" s="30">
        <v>4.1500000000000004</v>
      </c>
      <c r="CO163" s="30">
        <v>41.55</v>
      </c>
      <c r="CP163" s="30">
        <v>40.29</v>
      </c>
      <c r="CQ163" s="30">
        <v>0.41</v>
      </c>
      <c r="CR163" s="46" t="s">
        <v>319</v>
      </c>
      <c r="CS163" s="30" t="s">
        <v>319</v>
      </c>
      <c r="CT163" s="30" t="s">
        <v>319</v>
      </c>
      <c r="CU163" s="30" t="s">
        <v>319</v>
      </c>
      <c r="CV163" s="30">
        <v>0.68</v>
      </c>
      <c r="CW163" s="58">
        <f t="shared" si="39"/>
        <v>592.95325979528297</v>
      </c>
      <c r="CX163" s="59">
        <f>AP163/(AB163-AI163)</f>
        <v>592.95325979528297</v>
      </c>
      <c r="CY163" s="79">
        <v>500</v>
      </c>
      <c r="CZ163" s="57">
        <f>IF(AND(DATE(YEAR(T163),MONTH(T163),DAY(T163))&gt;=(S163-3),DATE(YEAR(T163),MONTH(T163),DAY(T163))&lt;=(S163+3)),T163,V163)</f>
        <v>45770.65625</v>
      </c>
      <c r="DA163" s="59">
        <f>CZ163-U163</f>
        <v>0</v>
      </c>
      <c r="DB163" s="51">
        <f>(((AR163-AQ163)*24)+DD163+AB163+((AV163-AU163)*24))/24</f>
        <v>1.1805555555547471</v>
      </c>
      <c r="DC163" s="51">
        <f>(AT163-AS163)*24</f>
        <v>1.6666666666860692</v>
      </c>
      <c r="DD163" s="51">
        <f>(W163-AR163)*24</f>
        <v>0.49999999988358468</v>
      </c>
      <c r="DE163" s="51">
        <f>AA163</f>
        <v>5.0833333333139308</v>
      </c>
      <c r="DF163" s="51">
        <f t="shared" si="46"/>
        <v>0.49999999988358468</v>
      </c>
      <c r="DG163" s="51">
        <f>AB163</f>
        <v>27.166666666686069</v>
      </c>
      <c r="DH163" s="51">
        <f t="shared" si="44"/>
        <v>1.6666666666860692</v>
      </c>
    </row>
    <row r="164" spans="1:112" s="42" customFormat="1" x14ac:dyDescent="0.2">
      <c r="A164" s="40">
        <v>4612</v>
      </c>
      <c r="B164" s="29">
        <f t="shared" si="38"/>
        <v>45748</v>
      </c>
      <c r="C164" s="41" t="str">
        <f t="shared" si="45"/>
        <v>PRT 2025 4 #4612</v>
      </c>
      <c r="D164" s="41" t="str">
        <f t="shared" si="43"/>
        <v>PRATU TBC LRC #17</v>
      </c>
      <c r="E164" s="39">
        <v>4612</v>
      </c>
      <c r="F164" s="38" t="s">
        <v>290</v>
      </c>
      <c r="G164" s="38" t="str">
        <f>INDEX([1]List!$D$2:$D$55,MATCH(F164,[1]List!$B$2:$B$55,0))</f>
        <v>CIF</v>
      </c>
      <c r="H164" s="38" t="s">
        <v>325</v>
      </c>
      <c r="I164" s="38" t="s">
        <v>176</v>
      </c>
      <c r="J164" s="39">
        <f>IF(F164="","",IF(F164="TIE LRC",COUNTIF($F$2:$F164,"TIE")+COUNTIF($F$2:$F164,"TME")+COUNTIF($F$2:$F164,"TIE LRC")+COUNTIF($F$2:$F164,"TIE MRC"),IF(F164="TIE MRC",COUNTIF($F$2:$F164,"TIE")+COUNTIF($F$2:$F164,"TME")+COUNTIF($F$2:$F164,"TIE LRC")+COUNTIF($F$2:$F164,"TIE MRC"),IF(F164="PLNBB LRC",COUNTIF($F$2:$F164,"PLNBB")+COUNTIF($F$2:$F164,"PLNBB LRC")+COUNTIF($F$2:$F164,"PLNBB MRC"),IF(F164="PLNBB MRC",COUNTIF($F$2:$F164,"PLNBB")+COUNTIF($F$2:$F164,"PLNBB LRC")+COUNTIF($F$2:$F164,"PLNBB MRC"),IF(F164="HE MRC",COUNTIF($F$2:$F164,"HE")+COUNTIF($F$2:$F164,"HE LRC")+COUNTIF($F$2:$F164,"HE MRC"),IF(F164="HE LRC",COUNTIF($F$2:$F164,"HE")+COUNTIF($F$2:$F164,"HE LRC")+COUNTIF($F$2:$F164,"HE MRC"),COUNTIF($F$2:$F164,F164))))))))</f>
        <v>17</v>
      </c>
      <c r="K164" s="42" t="s">
        <v>415</v>
      </c>
      <c r="L164" s="42" t="s">
        <v>353</v>
      </c>
      <c r="N164" s="43" t="s">
        <v>320</v>
      </c>
      <c r="O164" s="70" t="s">
        <v>473</v>
      </c>
      <c r="P164" s="40"/>
      <c r="Q164" s="70">
        <v>45752</v>
      </c>
      <c r="R164" s="44"/>
      <c r="S164" s="70">
        <v>45761</v>
      </c>
      <c r="T164" s="57">
        <v>45766.208333333336</v>
      </c>
      <c r="U164" s="57">
        <v>45770.482638888891</v>
      </c>
      <c r="V164" s="57">
        <v>45770.482638888891</v>
      </c>
      <c r="W164" s="57">
        <v>45770.59375</v>
      </c>
      <c r="X164" s="57">
        <v>45772.163194444445</v>
      </c>
      <c r="Y164" s="57">
        <v>45772.197916666664</v>
      </c>
      <c r="Z164" s="57">
        <v>45772.232638888891</v>
      </c>
      <c r="AA164" s="51">
        <f t="shared" si="31"/>
        <v>102.58333333331393</v>
      </c>
      <c r="AB164" s="51">
        <f t="shared" si="36"/>
        <v>38.499999999941792</v>
      </c>
      <c r="AC164" s="51">
        <f t="shared" si="37"/>
        <v>0.83333333325572312</v>
      </c>
      <c r="AD164" s="51">
        <v>8.25</v>
      </c>
      <c r="AE164" s="51">
        <v>10.42</v>
      </c>
      <c r="AF164" s="51">
        <v>0</v>
      </c>
      <c r="AG164" s="51">
        <v>0.5</v>
      </c>
      <c r="AH164" s="51">
        <v>0</v>
      </c>
      <c r="AI164" s="51">
        <f t="shared" si="41"/>
        <v>10.92</v>
      </c>
      <c r="AJ164" s="78">
        <f t="shared" si="42"/>
        <v>19.170000000000002</v>
      </c>
      <c r="AK164" s="78"/>
      <c r="AL164" s="78"/>
      <c r="AM164" s="78"/>
      <c r="AN164" s="78"/>
      <c r="AO164" s="45">
        <v>8696.92</v>
      </c>
      <c r="AP164" s="45">
        <v>8691.7900000000009</v>
      </c>
      <c r="AQ164" s="57">
        <f t="shared" si="35"/>
        <v>45770.482638888891</v>
      </c>
      <c r="AR164" s="57">
        <v>45770.493055555555</v>
      </c>
      <c r="AS164" s="57">
        <f t="shared" si="40"/>
        <v>45772.163194444445</v>
      </c>
      <c r="AT164" s="57">
        <v>45772.21875</v>
      </c>
      <c r="AU164" s="57">
        <f t="shared" si="29"/>
        <v>45772.21875</v>
      </c>
      <c r="AV164" s="57">
        <v>45772.229166666664</v>
      </c>
      <c r="AW164" s="46">
        <v>4120</v>
      </c>
      <c r="AX164" s="46">
        <v>6337</v>
      </c>
      <c r="AY164" s="30">
        <v>34.979999999999997</v>
      </c>
      <c r="AZ164" s="30">
        <v>18.95</v>
      </c>
      <c r="BA164" s="30">
        <v>4.8899999999999997</v>
      </c>
      <c r="BB164" s="30">
        <v>6.1</v>
      </c>
      <c r="BC164" s="30">
        <v>7.5262183837137568</v>
      </c>
      <c r="BD164" s="30">
        <v>40.98</v>
      </c>
      <c r="BE164" s="30">
        <v>33.97</v>
      </c>
      <c r="BF164" s="30">
        <v>0.25</v>
      </c>
      <c r="BG164" s="30">
        <v>0.41</v>
      </c>
      <c r="BH164" s="30">
        <v>0.38247995064774831</v>
      </c>
      <c r="BI164" s="30">
        <v>53.85</v>
      </c>
      <c r="BJ164" s="30">
        <v>3.99</v>
      </c>
      <c r="BK164" s="30">
        <v>0.86</v>
      </c>
      <c r="BL164" s="30">
        <v>1.1499999999999999</v>
      </c>
      <c r="BM164" s="30">
        <v>15.94</v>
      </c>
      <c r="BN164" s="34">
        <v>59</v>
      </c>
      <c r="BO164" s="30" t="s">
        <v>97</v>
      </c>
      <c r="BP164" s="30" t="s">
        <v>100</v>
      </c>
      <c r="BQ164" s="34">
        <v>1230</v>
      </c>
      <c r="BR164" s="30">
        <v>48.84</v>
      </c>
      <c r="BS164" s="30">
        <v>21.95</v>
      </c>
      <c r="BT164" s="30">
        <v>17.16</v>
      </c>
      <c r="BU164" s="30">
        <v>5.27</v>
      </c>
      <c r="BV164" s="30">
        <v>2.2000000000000002</v>
      </c>
      <c r="BW164" s="30">
        <v>0.56000000000000005</v>
      </c>
      <c r="BX164" s="30">
        <v>0.63</v>
      </c>
      <c r="BY164" s="30">
        <v>0.89</v>
      </c>
      <c r="BZ164" s="30">
        <v>2.08</v>
      </c>
      <c r="CA164" s="30">
        <v>0.4</v>
      </c>
      <c r="CB164" s="30">
        <v>0.04</v>
      </c>
      <c r="CC164" s="99">
        <v>2.8000000000000001E-2</v>
      </c>
      <c r="CD164" s="30">
        <v>99</v>
      </c>
      <c r="CE164" s="30">
        <v>97</v>
      </c>
      <c r="CF164" s="30">
        <v>78</v>
      </c>
      <c r="CG164" s="30">
        <v>19</v>
      </c>
      <c r="CH164" s="30"/>
      <c r="CI164" s="46">
        <v>4209</v>
      </c>
      <c r="CJ164" s="30"/>
      <c r="CK164" s="30">
        <v>34.53</v>
      </c>
      <c r="CL164" s="30"/>
      <c r="CM164" s="30">
        <v>3.8</v>
      </c>
      <c r="CN164" s="30"/>
      <c r="CO164" s="30"/>
      <c r="CP164" s="30"/>
      <c r="CQ164" s="30">
        <v>0.22</v>
      </c>
      <c r="CR164" s="46">
        <v>4020</v>
      </c>
      <c r="CS164" s="30">
        <v>35.4</v>
      </c>
      <c r="CT164" s="30">
        <v>4.5999999999999996</v>
      </c>
      <c r="CU164" s="30">
        <v>0.24</v>
      </c>
      <c r="CV164" s="30">
        <v>0.48</v>
      </c>
      <c r="CW164" s="58">
        <f t="shared" si="39"/>
        <v>315.14829586723516</v>
      </c>
      <c r="CX164" s="59">
        <f>AP164/(AB164-AI164)</f>
        <v>315.14829586723516</v>
      </c>
      <c r="CY164" s="79">
        <v>500</v>
      </c>
      <c r="CZ164" s="57">
        <f>IF(AND(DATE(YEAR(T164),MONTH(T164),DAY(T164))&gt;=(S164-3),DATE(YEAR(T164),MONTH(T164),DAY(T164))&lt;=(S164+3)),T164,V164)</f>
        <v>45770.482638888891</v>
      </c>
      <c r="DA164" s="59">
        <f>CZ164-U164</f>
        <v>0</v>
      </c>
      <c r="DB164" s="51">
        <f>(((AR164-AQ164)*24)+DD164+AB164+((AV164-AU164)*24))/24</f>
        <v>1.7256944444379769</v>
      </c>
      <c r="DC164" s="51">
        <f>(AT164-AS164)*24</f>
        <v>1.3333333333139308</v>
      </c>
      <c r="DD164" s="51">
        <f>(W164-AR164)*24</f>
        <v>2.4166666666860692</v>
      </c>
      <c r="DE164" s="51">
        <f>AA164</f>
        <v>102.58333333331393</v>
      </c>
      <c r="DF164" s="51">
        <f t="shared" si="46"/>
        <v>2.4166666666860692</v>
      </c>
      <c r="DG164" s="51">
        <f>AB164</f>
        <v>38.499999999941792</v>
      </c>
      <c r="DH164" s="51">
        <f t="shared" si="44"/>
        <v>1.3333333333139308</v>
      </c>
    </row>
    <row r="165" spans="1:112" s="42" customFormat="1" x14ac:dyDescent="0.2">
      <c r="A165" s="40">
        <v>4613</v>
      </c>
      <c r="B165" s="29">
        <f t="shared" si="38"/>
        <v>45748</v>
      </c>
      <c r="C165" s="41" t="str">
        <f t="shared" si="45"/>
        <v>PRT 2025 4 #4613</v>
      </c>
      <c r="D165" s="41" t="str">
        <f t="shared" si="43"/>
        <v>PRATU PTBA #31</v>
      </c>
      <c r="E165" s="39">
        <v>4613</v>
      </c>
      <c r="F165" s="38" t="s">
        <v>98</v>
      </c>
      <c r="G165" s="38" t="str">
        <f>INDEX([1]List!$D$2:$D$55,MATCH(F165,[1]List!$B$2:$B$55,0))</f>
        <v>FOB</v>
      </c>
      <c r="H165" s="38" t="s">
        <v>156</v>
      </c>
      <c r="I165" s="38" t="s">
        <v>157</v>
      </c>
      <c r="J165" s="39">
        <f>IF(F165="","",IF(F165="TIE LRC",COUNTIF($F$2:$F165,"TIE")+COUNTIF($F$2:$F165,"TME")+COUNTIF($F$2:$F165,"TIE LRC")+COUNTIF($F$2:$F165,"TIE MRC"),IF(F165="TIE MRC",COUNTIF($F$2:$F165,"TIE")+COUNTIF($F$2:$F165,"TME")+COUNTIF($F$2:$F165,"TIE LRC")+COUNTIF($F$2:$F165,"TIE MRC"),IF(F165="PLNBB LRC",COUNTIF($F$2:$F165,"PLNBB")+COUNTIF($F$2:$F165,"PLNBB LRC")+COUNTIF($F$2:$F165,"PLNBB MRC"),IF(F165="PLNBB MRC",COUNTIF($F$2:$F165,"PLNBB")+COUNTIF($F$2:$F165,"PLNBB LRC")+COUNTIF($F$2:$F165,"PLNBB MRC"),IF(F165="HE MRC",COUNTIF($F$2:$F165,"HE")+COUNTIF($F$2:$F165,"HE LRC")+COUNTIF($F$2:$F165,"HE MRC"),IF(F165="HE LRC",COUNTIF($F$2:$F165,"HE")+COUNTIF($F$2:$F165,"HE LRC")+COUNTIF($F$2:$F165,"HE MRC"),COUNTIF($F$2:$F165,F165))))))))</f>
        <v>31</v>
      </c>
      <c r="K165" s="42" t="s">
        <v>151</v>
      </c>
      <c r="L165" s="42" t="s">
        <v>207</v>
      </c>
      <c r="N165" s="43" t="s">
        <v>318</v>
      </c>
      <c r="O165" s="70" t="s">
        <v>104</v>
      </c>
      <c r="P165" s="40"/>
      <c r="Q165" s="70">
        <v>45768</v>
      </c>
      <c r="R165" s="44"/>
      <c r="S165" s="70">
        <v>45757</v>
      </c>
      <c r="T165" s="57">
        <v>45771.708333333336</v>
      </c>
      <c r="U165" s="57">
        <v>45771.892361111109</v>
      </c>
      <c r="V165" s="57">
        <v>45771.892361111109</v>
      </c>
      <c r="W165" s="57">
        <v>45771.961805555555</v>
      </c>
      <c r="X165" s="57">
        <v>45772.857638888891</v>
      </c>
      <c r="Y165" s="57">
        <v>45772.892361111109</v>
      </c>
      <c r="Z165" s="57">
        <v>45772.927083333336</v>
      </c>
      <c r="AA165" s="51">
        <f t="shared" si="31"/>
        <v>4.4166666665696539</v>
      </c>
      <c r="AB165" s="51">
        <f t="shared" si="36"/>
        <v>22.333333333313931</v>
      </c>
      <c r="AC165" s="51">
        <f t="shared" si="37"/>
        <v>0.83333333325572312</v>
      </c>
      <c r="AD165" s="51">
        <v>0.25</v>
      </c>
      <c r="AE165" s="51">
        <v>2.08</v>
      </c>
      <c r="AF165" s="51">
        <v>0</v>
      </c>
      <c r="AG165" s="51">
        <v>1.83</v>
      </c>
      <c r="AH165" s="51">
        <v>0</v>
      </c>
      <c r="AI165" s="51">
        <f t="shared" si="41"/>
        <v>3.91</v>
      </c>
      <c r="AJ165" s="78">
        <f t="shared" si="42"/>
        <v>4.16</v>
      </c>
      <c r="AK165" s="78"/>
      <c r="AL165" s="78"/>
      <c r="AM165" s="78"/>
      <c r="AN165" s="78"/>
      <c r="AO165" s="45">
        <v>12016.289000000001</v>
      </c>
      <c r="AP165" s="45">
        <v>12013.939</v>
      </c>
      <c r="AQ165" s="57">
        <f t="shared" si="35"/>
        <v>45771.892361111109</v>
      </c>
      <c r="AR165" s="57">
        <v>45771.902777777781</v>
      </c>
      <c r="AS165" s="57">
        <f t="shared" si="40"/>
        <v>45772.857638888891</v>
      </c>
      <c r="AT165" s="57">
        <v>45772.913194444445</v>
      </c>
      <c r="AU165" s="57">
        <f t="shared" si="29"/>
        <v>45772.913194444445</v>
      </c>
      <c r="AV165" s="57">
        <v>45772.923611111109</v>
      </c>
      <c r="AW165" s="46">
        <v>4629</v>
      </c>
      <c r="AX165" s="46">
        <v>6779</v>
      </c>
      <c r="AY165" s="30">
        <v>31.72</v>
      </c>
      <c r="AZ165" s="30">
        <v>15.36</v>
      </c>
      <c r="BA165" s="30">
        <v>4.0199999999999996</v>
      </c>
      <c r="BB165" s="30">
        <v>4.9800000000000004</v>
      </c>
      <c r="BC165" s="30">
        <v>5.8837429111531199</v>
      </c>
      <c r="BD165" s="30">
        <v>40.08</v>
      </c>
      <c r="BE165" s="30">
        <v>39.58</v>
      </c>
      <c r="BF165" s="30">
        <v>0.28999999999999998</v>
      </c>
      <c r="BG165" s="30">
        <v>0.45</v>
      </c>
      <c r="BH165" s="30">
        <v>0.42533081285444235</v>
      </c>
      <c r="BI165" s="30">
        <v>59.85</v>
      </c>
      <c r="BJ165" s="30">
        <v>4.34</v>
      </c>
      <c r="BK165" s="30">
        <v>0.93</v>
      </c>
      <c r="BL165" s="30">
        <v>1.17</v>
      </c>
      <c r="BM165" s="30">
        <v>14.18</v>
      </c>
      <c r="BN165" s="34">
        <v>62</v>
      </c>
      <c r="BO165" s="30" t="s">
        <v>97</v>
      </c>
      <c r="BP165" s="30" t="s">
        <v>100</v>
      </c>
      <c r="BQ165" s="34">
        <v>1230</v>
      </c>
      <c r="BR165" s="30">
        <v>48.32</v>
      </c>
      <c r="BS165" s="30">
        <v>26.88</v>
      </c>
      <c r="BT165" s="30">
        <v>9.5</v>
      </c>
      <c r="BU165" s="30">
        <v>5.52</v>
      </c>
      <c r="BV165" s="30">
        <v>1.9</v>
      </c>
      <c r="BW165" s="30">
        <v>0.98</v>
      </c>
      <c r="BX165" s="30">
        <v>0.41</v>
      </c>
      <c r="BY165" s="30">
        <v>0.72</v>
      </c>
      <c r="BZ165" s="30">
        <v>5.22</v>
      </c>
      <c r="CA165" s="30">
        <v>0.26</v>
      </c>
      <c r="CB165" s="30">
        <v>0.27</v>
      </c>
      <c r="CC165" s="99">
        <v>3.1E-2</v>
      </c>
      <c r="CD165" s="30">
        <v>99</v>
      </c>
      <c r="CE165" s="30">
        <v>98</v>
      </c>
      <c r="CF165" s="30">
        <v>78</v>
      </c>
      <c r="CG165" s="30">
        <v>20</v>
      </c>
      <c r="CH165" s="30"/>
      <c r="CI165" s="46">
        <v>4910</v>
      </c>
      <c r="CJ165" s="30"/>
      <c r="CK165" s="30">
        <v>28.11</v>
      </c>
      <c r="CL165" s="30">
        <v>14.15</v>
      </c>
      <c r="CM165" s="30">
        <v>5.49</v>
      </c>
      <c r="CN165" s="30">
        <v>6.56</v>
      </c>
      <c r="CO165" s="30">
        <v>39.32</v>
      </c>
      <c r="CP165" s="30">
        <v>39.97</v>
      </c>
      <c r="CQ165" s="30">
        <v>0.54</v>
      </c>
      <c r="CR165" s="46">
        <v>4429</v>
      </c>
      <c r="CS165" s="30">
        <v>33.65</v>
      </c>
      <c r="CT165" s="30">
        <v>5.45</v>
      </c>
      <c r="CU165" s="30">
        <v>0.42</v>
      </c>
      <c r="CV165" s="30">
        <v>0.49</v>
      </c>
      <c r="CW165" s="58">
        <f t="shared" si="39"/>
        <v>652.10452325018923</v>
      </c>
      <c r="CX165" s="59">
        <f>AP165/(AB165-AI165)</f>
        <v>652.10452325018923</v>
      </c>
      <c r="CY165" s="79">
        <v>500</v>
      </c>
      <c r="CZ165" s="57">
        <f>IF(AND(DATE(YEAR(T165),MONTH(T165),DAY(T165))&gt;=(S165-3),DATE(YEAR(T165),MONTH(T165),DAY(T165))&lt;=(S165+3)),T165,V165)</f>
        <v>45771.892361111109</v>
      </c>
      <c r="DA165" s="59">
        <f>CZ165-U165</f>
        <v>0</v>
      </c>
      <c r="DB165" s="51">
        <f>(((AR165-AQ165)*24)+DD165+AB165+((AV165-AU165)*24))/24</f>
        <v>1.0104166666642413</v>
      </c>
      <c r="DC165" s="51">
        <f>(AT165-AS165)*24</f>
        <v>1.3333333333139308</v>
      </c>
      <c r="DD165" s="51">
        <f>(W165-AR165)*24</f>
        <v>1.4166666665696539</v>
      </c>
      <c r="DE165" s="51">
        <f>AA165</f>
        <v>4.4166666665696539</v>
      </c>
      <c r="DF165" s="51">
        <f t="shared" si="46"/>
        <v>1.4166666665696539</v>
      </c>
      <c r="DG165" s="51">
        <f>AB165</f>
        <v>22.333333333313931</v>
      </c>
      <c r="DH165" s="51">
        <f t="shared" si="44"/>
        <v>1.3333333333139308</v>
      </c>
    </row>
    <row r="166" spans="1:112" s="42" customFormat="1" x14ac:dyDescent="0.2">
      <c r="A166" s="40">
        <v>4614</v>
      </c>
      <c r="B166" s="29">
        <f t="shared" si="38"/>
        <v>45748</v>
      </c>
      <c r="C166" s="41" t="str">
        <f t="shared" si="45"/>
        <v>PRT 2025 4 #4614</v>
      </c>
      <c r="D166" s="41" t="str">
        <f t="shared" si="43"/>
        <v>PRATU TIE LRC #12</v>
      </c>
      <c r="E166" s="39">
        <v>4614</v>
      </c>
      <c r="F166" s="38" t="s">
        <v>238</v>
      </c>
      <c r="G166" s="38" t="str">
        <f>INDEX([1]List!$D$2:$D$55,MATCH(F166,[1]List!$B$2:$B$55,0))</f>
        <v>CIF</v>
      </c>
      <c r="H166" s="38" t="s">
        <v>335</v>
      </c>
      <c r="I166" s="38" t="s">
        <v>163</v>
      </c>
      <c r="J166" s="39">
        <f>IF(F166="","",IF(F166="TIE LRC",COUNTIF($F$2:$F166,"TIE")+COUNTIF($F$2:$F166,"TME")+COUNTIF($F$2:$F166,"TIE LRC")+COUNTIF($F$2:$F166,"TIE MRC"),IF(F166="TIE MRC",COUNTIF($F$2:$F166,"TIE")+COUNTIF($F$2:$F166,"TME")+COUNTIF($F$2:$F166,"TIE LRC")+COUNTIF($F$2:$F166,"TIE MRC"),IF(F166="PLNBB LRC",COUNTIF($F$2:$F166,"PLNBB")+COUNTIF($F$2:$F166,"PLNBB LRC")+COUNTIF($F$2:$F166,"PLNBB MRC"),IF(F166="PLNBB MRC",COUNTIF($F$2:$F166,"PLNBB")+COUNTIF($F$2:$F166,"PLNBB LRC")+COUNTIF($F$2:$F166,"PLNBB MRC"),IF(F166="HE MRC",COUNTIF($F$2:$F166,"HE")+COUNTIF($F$2:$F166,"HE LRC")+COUNTIF($F$2:$F166,"HE MRC"),IF(F166="HE LRC",COUNTIF($F$2:$F166,"HE")+COUNTIF($F$2:$F166,"HE LRC")+COUNTIF($F$2:$F166,"HE MRC"),COUNTIF($F$2:$F166,F166))))))))</f>
        <v>12</v>
      </c>
      <c r="K166" s="42" t="s">
        <v>545</v>
      </c>
      <c r="L166" s="42" t="s">
        <v>546</v>
      </c>
      <c r="N166" s="43" t="s">
        <v>320</v>
      </c>
      <c r="O166" s="70" t="s">
        <v>317</v>
      </c>
      <c r="P166" s="40"/>
      <c r="Q166" s="70">
        <v>45757</v>
      </c>
      <c r="R166" s="44"/>
      <c r="S166" s="70">
        <v>45773</v>
      </c>
      <c r="T166" s="57">
        <v>45766.291666666664</v>
      </c>
      <c r="U166" s="57">
        <v>45772.270833333336</v>
      </c>
      <c r="V166" s="57">
        <v>45772.270833333336</v>
      </c>
      <c r="W166" s="57">
        <v>45772.381944444445</v>
      </c>
      <c r="X166" s="57">
        <v>45773.65625</v>
      </c>
      <c r="Y166" s="57">
        <v>45773.770833333336</v>
      </c>
      <c r="Z166" s="57">
        <v>45773.805555555555</v>
      </c>
      <c r="AA166" s="51">
        <f t="shared" si="31"/>
        <v>143.50000000011642</v>
      </c>
      <c r="AB166" s="51">
        <f t="shared" si="36"/>
        <v>33.333333333372138</v>
      </c>
      <c r="AC166" s="51">
        <f t="shared" si="37"/>
        <v>2.7500000000582077</v>
      </c>
      <c r="AD166" s="51">
        <v>0</v>
      </c>
      <c r="AE166" s="51">
        <v>11.83</v>
      </c>
      <c r="AF166" s="51">
        <v>0</v>
      </c>
      <c r="AG166" s="51">
        <v>1.83</v>
      </c>
      <c r="AH166" s="51">
        <v>0</v>
      </c>
      <c r="AI166" s="51">
        <f t="shared" si="41"/>
        <v>13.66</v>
      </c>
      <c r="AJ166" s="78">
        <f t="shared" si="42"/>
        <v>13.66</v>
      </c>
      <c r="AK166" s="78"/>
      <c r="AL166" s="78"/>
      <c r="AM166" s="78"/>
      <c r="AN166" s="78"/>
      <c r="AO166" s="45">
        <v>7642.4740000000002</v>
      </c>
      <c r="AP166" s="45">
        <v>7640.9840000000004</v>
      </c>
      <c r="AQ166" s="57">
        <f t="shared" si="35"/>
        <v>45772.270833333336</v>
      </c>
      <c r="AR166" s="57">
        <v>45772.28125</v>
      </c>
      <c r="AS166" s="57">
        <f t="shared" si="40"/>
        <v>45773.65625</v>
      </c>
      <c r="AT166" s="57">
        <v>45773.791666666664</v>
      </c>
      <c r="AU166" s="57">
        <f t="shared" si="29"/>
        <v>45773.791666666664</v>
      </c>
      <c r="AV166" s="57">
        <v>45773.802083333336</v>
      </c>
      <c r="AW166" s="46">
        <v>4073</v>
      </c>
      <c r="AX166" s="46">
        <v>6434</v>
      </c>
      <c r="AY166" s="30">
        <v>36.69</v>
      </c>
      <c r="AZ166" s="30">
        <v>19.63</v>
      </c>
      <c r="BA166" s="30">
        <v>6.59</v>
      </c>
      <c r="BB166" s="30">
        <v>8.36</v>
      </c>
      <c r="BC166" s="30">
        <v>10.401891252955082</v>
      </c>
      <c r="BD166" s="30">
        <v>39.85</v>
      </c>
      <c r="BE166" s="30">
        <v>32.159999999999997</v>
      </c>
      <c r="BF166" s="30">
        <v>0.33</v>
      </c>
      <c r="BG166" s="30">
        <v>0.57999999999999996</v>
      </c>
      <c r="BH166" s="30">
        <v>0.52258305337812616</v>
      </c>
      <c r="BI166" s="30">
        <v>53.68</v>
      </c>
      <c r="BJ166" s="30">
        <v>4.05</v>
      </c>
      <c r="BK166" s="30">
        <v>0.85</v>
      </c>
      <c r="BL166" s="30">
        <v>1.18</v>
      </c>
      <c r="BM166" s="30">
        <v>13.01</v>
      </c>
      <c r="BN166" s="34">
        <v>57</v>
      </c>
      <c r="BO166" s="30" t="s">
        <v>97</v>
      </c>
      <c r="BP166" s="30" t="s">
        <v>97</v>
      </c>
      <c r="BQ166" s="34">
        <v>1300</v>
      </c>
      <c r="BR166" s="30">
        <v>48.06</v>
      </c>
      <c r="BS166" s="30">
        <v>29.22</v>
      </c>
      <c r="BT166" s="30">
        <v>8.77</v>
      </c>
      <c r="BU166" s="30">
        <v>7.01</v>
      </c>
      <c r="BV166" s="30">
        <v>1.3</v>
      </c>
      <c r="BW166" s="30">
        <v>0.82</v>
      </c>
      <c r="BX166" s="30">
        <v>0.5</v>
      </c>
      <c r="BY166" s="30">
        <v>1.01</v>
      </c>
      <c r="BZ166" s="30">
        <v>3.05</v>
      </c>
      <c r="CA166" s="30">
        <v>0.17</v>
      </c>
      <c r="CB166" s="30">
        <v>0.08</v>
      </c>
      <c r="CC166" s="99">
        <v>1.7999999999999999E-2</v>
      </c>
      <c r="CD166" s="30">
        <v>99</v>
      </c>
      <c r="CE166" s="30">
        <v>98</v>
      </c>
      <c r="CF166" s="30">
        <v>78</v>
      </c>
      <c r="CG166" s="30">
        <v>20</v>
      </c>
      <c r="CH166" s="30"/>
      <c r="CI166" s="46">
        <v>4118</v>
      </c>
      <c r="CJ166" s="30"/>
      <c r="CK166" s="30">
        <v>36.08</v>
      </c>
      <c r="CL166" s="30"/>
      <c r="CM166" s="30">
        <v>6.02</v>
      </c>
      <c r="CN166" s="30"/>
      <c r="CO166" s="30"/>
      <c r="CP166" s="30"/>
      <c r="CQ166" s="30">
        <v>0.31</v>
      </c>
      <c r="CR166" s="46">
        <v>4210</v>
      </c>
      <c r="CS166" s="30">
        <v>35.29</v>
      </c>
      <c r="CT166" s="30">
        <v>6.15</v>
      </c>
      <c r="CU166" s="30">
        <v>0.31</v>
      </c>
      <c r="CV166" s="30">
        <v>0.56999999999999995</v>
      </c>
      <c r="CW166" s="58">
        <f t="shared" si="39"/>
        <v>388.39295154108413</v>
      </c>
      <c r="CX166" s="59">
        <f>AP166/(AB166-AI166)</f>
        <v>388.39295154108413</v>
      </c>
      <c r="CY166" s="79">
        <v>500</v>
      </c>
      <c r="CZ166" s="57">
        <f>IF(AND(DATE(YEAR(T166),MONTH(T166),DAY(T166))&gt;=(S166-3),DATE(YEAR(T166),MONTH(T166),DAY(T166))&lt;=(S166+3)),T166,V166)</f>
        <v>45772.270833333336</v>
      </c>
      <c r="DA166" s="59">
        <f>CZ166-U166</f>
        <v>0</v>
      </c>
      <c r="DB166" s="51">
        <f>(((AR166-AQ166)*24)+DD166+AB166+((AV166-AU166)*24))/24</f>
        <v>1.5104166666715173</v>
      </c>
      <c r="DC166" s="51">
        <f>(AT166-AS166)*24</f>
        <v>3.2499999999417923</v>
      </c>
      <c r="DD166" s="51">
        <f>(W166-AR166)*24</f>
        <v>2.4166666666860692</v>
      </c>
      <c r="DE166" s="51">
        <f>AA166</f>
        <v>143.50000000011642</v>
      </c>
      <c r="DF166" s="51">
        <f t="shared" si="46"/>
        <v>2.4166666666860692</v>
      </c>
      <c r="DG166" s="51">
        <f>AB166</f>
        <v>33.333333333372138</v>
      </c>
      <c r="DH166" s="51">
        <f t="shared" si="44"/>
        <v>3.2499999999417923</v>
      </c>
    </row>
    <row r="167" spans="1:112" s="42" customFormat="1" x14ac:dyDescent="0.2">
      <c r="A167" s="40">
        <v>4615</v>
      </c>
      <c r="B167" s="29">
        <f t="shared" si="38"/>
        <v>45748</v>
      </c>
      <c r="C167" s="41" t="str">
        <f t="shared" si="45"/>
        <v>PRT 2025 4 #4615</v>
      </c>
      <c r="D167" s="41" t="str">
        <f t="shared" si="43"/>
        <v>PRATU TBC LRC #18</v>
      </c>
      <c r="E167" s="39">
        <v>4615</v>
      </c>
      <c r="F167" s="38" t="s">
        <v>290</v>
      </c>
      <c r="G167" s="38" t="str">
        <f>INDEX([1]List!$D$2:$D$55,MATCH(F167,[1]List!$B$2:$B$55,0))</f>
        <v>CIF</v>
      </c>
      <c r="H167" s="38" t="s">
        <v>325</v>
      </c>
      <c r="I167" s="38" t="s">
        <v>176</v>
      </c>
      <c r="J167" s="39">
        <f>IF(F167="","",IF(F167="TIE LRC",COUNTIF($F$2:$F167,"TIE")+COUNTIF($F$2:$F167,"TME")+COUNTIF($F$2:$F167,"TIE LRC")+COUNTIF($F$2:$F167,"TIE MRC"),IF(F167="TIE MRC",COUNTIF($F$2:$F167,"TIE")+COUNTIF($F$2:$F167,"TME")+COUNTIF($F$2:$F167,"TIE LRC")+COUNTIF($F$2:$F167,"TIE MRC"),IF(F167="PLNBB LRC",COUNTIF($F$2:$F167,"PLNBB")+COUNTIF($F$2:$F167,"PLNBB LRC")+COUNTIF($F$2:$F167,"PLNBB MRC"),IF(F167="PLNBB MRC",COUNTIF($F$2:$F167,"PLNBB")+COUNTIF($F$2:$F167,"PLNBB LRC")+COUNTIF($F$2:$F167,"PLNBB MRC"),IF(F167="HE MRC",COUNTIF($F$2:$F167,"HE")+COUNTIF($F$2:$F167,"HE LRC")+COUNTIF($F$2:$F167,"HE MRC"),IF(F167="HE LRC",COUNTIF($F$2:$F167,"HE")+COUNTIF($F$2:$F167,"HE LRC")+COUNTIF($F$2:$F167,"HE MRC"),COUNTIF($F$2:$F167,F167))))))))</f>
        <v>18</v>
      </c>
      <c r="K167" s="42" t="s">
        <v>106</v>
      </c>
      <c r="L167" s="42" t="s">
        <v>107</v>
      </c>
      <c r="N167" s="43" t="s">
        <v>318</v>
      </c>
      <c r="O167" s="70" t="s">
        <v>394</v>
      </c>
      <c r="P167" s="40"/>
      <c r="Q167" s="70">
        <v>45759</v>
      </c>
      <c r="R167" s="44"/>
      <c r="S167" s="70">
        <v>45765</v>
      </c>
      <c r="T167" s="57">
        <v>45768.5625</v>
      </c>
      <c r="U167" s="57">
        <v>45768.5625</v>
      </c>
      <c r="V167" s="57">
        <v>45772.954861111109</v>
      </c>
      <c r="W167" s="57">
        <v>45773.756944444445</v>
      </c>
      <c r="X167" s="57">
        <v>45774.454861111109</v>
      </c>
      <c r="Y167" s="57">
        <v>45774.482638888891</v>
      </c>
      <c r="Z167" s="57">
        <v>45774.517361111109</v>
      </c>
      <c r="AA167" s="51">
        <f t="shared" si="31"/>
        <v>105.41666666662786</v>
      </c>
      <c r="AB167" s="51">
        <f t="shared" si="36"/>
        <v>17.416666666686069</v>
      </c>
      <c r="AC167" s="51">
        <f t="shared" si="37"/>
        <v>0.66666666674427688</v>
      </c>
      <c r="AD167" s="51">
        <v>0</v>
      </c>
      <c r="AE167" s="51">
        <v>4.67</v>
      </c>
      <c r="AF167" s="51">
        <v>0</v>
      </c>
      <c r="AG167" s="51">
        <v>0.5</v>
      </c>
      <c r="AH167" s="51">
        <v>0</v>
      </c>
      <c r="AI167" s="51">
        <f t="shared" si="41"/>
        <v>5.17</v>
      </c>
      <c r="AJ167" s="78">
        <f t="shared" si="42"/>
        <v>5.17</v>
      </c>
      <c r="AK167" s="78"/>
      <c r="AL167" s="78"/>
      <c r="AM167" s="78"/>
      <c r="AN167" s="78"/>
      <c r="AO167" s="45">
        <v>7727.8620000000001</v>
      </c>
      <c r="AP167" s="45">
        <v>7688.1189999999997</v>
      </c>
      <c r="AQ167" s="57">
        <f t="shared" si="35"/>
        <v>45772.954861111109</v>
      </c>
      <c r="AR167" s="57">
        <v>45772.965277777781</v>
      </c>
      <c r="AS167" s="57">
        <f t="shared" si="40"/>
        <v>45774.454861111109</v>
      </c>
      <c r="AT167" s="57">
        <v>45774.503472222219</v>
      </c>
      <c r="AU167" s="57">
        <f t="shared" si="29"/>
        <v>45774.503472222219</v>
      </c>
      <c r="AV167" s="57">
        <v>45774.513888888891</v>
      </c>
      <c r="AW167" s="46">
        <v>4125</v>
      </c>
      <c r="AX167" s="46">
        <v>6345</v>
      </c>
      <c r="AY167" s="30">
        <v>34.979999999999997</v>
      </c>
      <c r="AZ167" s="30">
        <v>16.39</v>
      </c>
      <c r="BA167" s="30">
        <v>4.83</v>
      </c>
      <c r="BB167" s="30">
        <v>6.21</v>
      </c>
      <c r="BC167" s="30">
        <v>7.4273412271259422</v>
      </c>
      <c r="BD167" s="30">
        <v>41.56</v>
      </c>
      <c r="BE167" s="30">
        <v>35.840000000000003</v>
      </c>
      <c r="BF167" s="30">
        <v>0.22</v>
      </c>
      <c r="BG167" s="30">
        <v>0.36</v>
      </c>
      <c r="BH167" s="30">
        <v>0.33488817127137904</v>
      </c>
      <c r="BI167" s="30">
        <v>55.76</v>
      </c>
      <c r="BJ167" s="30">
        <v>4.01</v>
      </c>
      <c r="BK167" s="30">
        <v>0.85</v>
      </c>
      <c r="BL167" s="30">
        <v>1.1000000000000001</v>
      </c>
      <c r="BM167" s="30">
        <v>16.5</v>
      </c>
      <c r="BN167" s="34">
        <v>59</v>
      </c>
      <c r="BO167" s="30" t="s">
        <v>97</v>
      </c>
      <c r="BP167" s="30" t="s">
        <v>100</v>
      </c>
      <c r="BQ167" s="34">
        <v>1220</v>
      </c>
      <c r="BR167" s="30">
        <v>43.6</v>
      </c>
      <c r="BS167" s="30">
        <v>22.36</v>
      </c>
      <c r="BT167" s="30">
        <v>16.36</v>
      </c>
      <c r="BU167" s="30">
        <v>6.69</v>
      </c>
      <c r="BV167" s="30">
        <v>2.84</v>
      </c>
      <c r="BW167" s="30">
        <v>0.74</v>
      </c>
      <c r="BX167" s="30">
        <v>0.66</v>
      </c>
      <c r="BY167" s="30">
        <v>0.74</v>
      </c>
      <c r="BZ167" s="30">
        <v>1.56</v>
      </c>
      <c r="CA167" s="30">
        <v>0.34</v>
      </c>
      <c r="CB167" s="30">
        <v>0.11</v>
      </c>
      <c r="CC167" s="99">
        <v>2.8000000000000001E-2</v>
      </c>
      <c r="CD167" s="30">
        <v>99</v>
      </c>
      <c r="CE167" s="30">
        <v>97</v>
      </c>
      <c r="CF167" s="30">
        <v>78</v>
      </c>
      <c r="CG167" s="30">
        <v>19</v>
      </c>
      <c r="CH167" s="30"/>
      <c r="CI167" s="46">
        <v>4212</v>
      </c>
      <c r="CJ167" s="30"/>
      <c r="CK167" s="30">
        <v>34.32</v>
      </c>
      <c r="CL167" s="30"/>
      <c r="CM167" s="30">
        <v>4.0599999999999996</v>
      </c>
      <c r="CN167" s="30"/>
      <c r="CO167" s="30"/>
      <c r="CP167" s="30"/>
      <c r="CQ167" s="30">
        <v>0.18</v>
      </c>
      <c r="CR167" s="46">
        <v>4095</v>
      </c>
      <c r="CS167" s="30">
        <v>35.369999999999997</v>
      </c>
      <c r="CT167" s="30">
        <v>4.1500000000000004</v>
      </c>
      <c r="CU167" s="30">
        <v>0.2</v>
      </c>
      <c r="CV167" s="30">
        <v>0.5</v>
      </c>
      <c r="CW167" s="58">
        <f t="shared" si="39"/>
        <v>627.7723734339537</v>
      </c>
      <c r="CX167" s="59">
        <f>AP167/(AB167-AI167)</f>
        <v>627.7723734339537</v>
      </c>
      <c r="CY167" s="79">
        <v>500</v>
      </c>
      <c r="CZ167" s="57">
        <f>IF(AND(DATE(YEAR(T167),MONTH(T167),DAY(T167))&gt;=(S167-3),DATE(YEAR(T167),MONTH(T167),DAY(T167))&lt;=(S167+3)),T167,V167)</f>
        <v>45768.5625</v>
      </c>
      <c r="DA167" s="59">
        <f>CZ167-U167</f>
        <v>0</v>
      </c>
      <c r="DB167" s="51">
        <f>(((AR167-AQ167)*24)+DD167+AB167+((AV167-AU167)*24))/24</f>
        <v>1.5381944444525288</v>
      </c>
      <c r="DC167" s="51">
        <f>(AT167-AS167)*24</f>
        <v>1.1666666666278616</v>
      </c>
      <c r="DD167" s="51">
        <f>(W167-AR167)*24</f>
        <v>18.999999999941792</v>
      </c>
      <c r="DE167" s="51">
        <f>AA167</f>
        <v>105.41666666662786</v>
      </c>
      <c r="DF167" s="51">
        <f t="shared" si="46"/>
        <v>18.999999999941792</v>
      </c>
      <c r="DG167" s="51">
        <f>AB167</f>
        <v>17.416666666686069</v>
      </c>
      <c r="DH167" s="51">
        <f t="shared" si="44"/>
        <v>1.1666666666278616</v>
      </c>
    </row>
    <row r="168" spans="1:112" s="42" customFormat="1" x14ac:dyDescent="0.2">
      <c r="A168" s="40">
        <v>4616</v>
      </c>
      <c r="B168" s="29">
        <f t="shared" si="38"/>
        <v>45748</v>
      </c>
      <c r="C168" s="41" t="str">
        <f t="shared" si="45"/>
        <v>PRT 2025 4 #4616</v>
      </c>
      <c r="D168" s="41" t="str">
        <f t="shared" si="43"/>
        <v>PRATU PLNBB NIAGA #6</v>
      </c>
      <c r="E168" s="39">
        <v>4616</v>
      </c>
      <c r="F168" s="38" t="s">
        <v>314</v>
      </c>
      <c r="G168" s="38" t="str">
        <f>INDEX([1]List!$D$2:$D$55,MATCH(F168,[1]List!$B$2:$B$55,0))</f>
        <v>CIF</v>
      </c>
      <c r="H168" s="38" t="s">
        <v>329</v>
      </c>
      <c r="I168" s="38" t="s">
        <v>330</v>
      </c>
      <c r="J168" s="39">
        <f>IF(F168="","",IF(F168="TIE LRC",COUNTIF($F$2:$F168,"TIE")+COUNTIF($F$2:$F168,"TME")+COUNTIF($F$2:$F168,"TIE LRC")+COUNTIF($F$2:$F168,"TIE MRC"),IF(F168="TIE MRC",COUNTIF($F$2:$F168,"TIE")+COUNTIF($F$2:$F168,"TME")+COUNTIF($F$2:$F168,"TIE LRC")+COUNTIF($F$2:$F168,"TIE MRC"),IF(F168="PLNBB LRC",COUNTIF($F$2:$F168,"PLNBB")+COUNTIF($F$2:$F168,"PLNBB LRC")+COUNTIF($F$2:$F168,"PLNBB MRC"),IF(F168="PLNBB MRC",COUNTIF($F$2:$F168,"PLNBB")+COUNTIF($F$2:$F168,"PLNBB LRC")+COUNTIF($F$2:$F168,"PLNBB MRC"),IF(F168="HE MRC",COUNTIF($F$2:$F168,"HE")+COUNTIF($F$2:$F168,"HE LRC")+COUNTIF($F$2:$F168,"HE MRC"),IF(F168="HE LRC",COUNTIF($F$2:$F168,"HE")+COUNTIF($F$2:$F168,"HE LRC")+COUNTIF($F$2:$F168,"HE MRC"),COUNTIF($F$2:$F168,F168))))))))</f>
        <v>6</v>
      </c>
      <c r="K168" s="42" t="s">
        <v>547</v>
      </c>
      <c r="L168" s="42" t="s">
        <v>548</v>
      </c>
      <c r="N168" s="43" t="s">
        <v>320</v>
      </c>
      <c r="O168" s="70" t="s">
        <v>394</v>
      </c>
      <c r="P168" s="40"/>
      <c r="Q168" s="70">
        <v>45765</v>
      </c>
      <c r="R168" s="44"/>
      <c r="S168" s="70">
        <v>45767</v>
      </c>
      <c r="T168" s="57">
        <v>45774.25</v>
      </c>
      <c r="U168" s="57">
        <v>45774.309027777781</v>
      </c>
      <c r="V168" s="57">
        <v>45774.309027777781</v>
      </c>
      <c r="W168" s="57">
        <v>45774.486111111109</v>
      </c>
      <c r="X168" s="57">
        <v>45774.902777777781</v>
      </c>
      <c r="Y168" s="57">
        <v>45775.006944444445</v>
      </c>
      <c r="Z168" s="57">
        <v>45775.041666666664</v>
      </c>
      <c r="AA168" s="51">
        <f t="shared" si="31"/>
        <v>1.4166666667442769</v>
      </c>
      <c r="AB168" s="51">
        <f t="shared" si="36"/>
        <v>12.500000000058208</v>
      </c>
      <c r="AC168" s="51">
        <f t="shared" si="37"/>
        <v>2.4999999999417923</v>
      </c>
      <c r="AD168" s="51">
        <v>0</v>
      </c>
      <c r="AE168" s="51">
        <v>3.17</v>
      </c>
      <c r="AF168" s="51">
        <v>0</v>
      </c>
      <c r="AG168" s="51">
        <v>0</v>
      </c>
      <c r="AH168" s="51">
        <v>0</v>
      </c>
      <c r="AI168" s="51">
        <f t="shared" si="41"/>
        <v>3.17</v>
      </c>
      <c r="AJ168" s="78">
        <f t="shared" si="42"/>
        <v>3.17</v>
      </c>
      <c r="AK168" s="78"/>
      <c r="AL168" s="78"/>
      <c r="AM168" s="78"/>
      <c r="AN168" s="78"/>
      <c r="AO168" s="45">
        <v>8044.3429999999998</v>
      </c>
      <c r="AP168" s="45">
        <v>8042.3130000000001</v>
      </c>
      <c r="AQ168" s="57">
        <f t="shared" si="35"/>
        <v>45774.309027777781</v>
      </c>
      <c r="AR168" s="57">
        <v>45774.319444444445</v>
      </c>
      <c r="AS168" s="57">
        <f t="shared" si="40"/>
        <v>45774.902777777781</v>
      </c>
      <c r="AT168" s="57">
        <v>45775.027777777781</v>
      </c>
      <c r="AU168" s="57">
        <f t="shared" si="29"/>
        <v>45775.027777777781</v>
      </c>
      <c r="AV168" s="57">
        <v>45775.038194444445</v>
      </c>
      <c r="AW168" s="46">
        <v>3771</v>
      </c>
      <c r="AX168" s="46">
        <v>6237</v>
      </c>
      <c r="AY168" s="30">
        <v>39.54</v>
      </c>
      <c r="AZ168" s="30">
        <v>18.3</v>
      </c>
      <c r="BA168" s="30">
        <v>2.61</v>
      </c>
      <c r="BB168" s="30">
        <v>3.53</v>
      </c>
      <c r="BC168" s="30">
        <v>4.3206854345165233</v>
      </c>
      <c r="BD168" s="30">
        <v>42.78</v>
      </c>
      <c r="BE168" s="30">
        <v>35.39</v>
      </c>
      <c r="BF168" s="30">
        <v>0.11</v>
      </c>
      <c r="BG168" s="30">
        <v>0.19</v>
      </c>
      <c r="BH168" s="30">
        <v>0.18359853121175029</v>
      </c>
      <c r="BI168" s="30">
        <v>53.99</v>
      </c>
      <c r="BJ168" s="30">
        <v>3.89</v>
      </c>
      <c r="BK168" s="30">
        <v>0.8</v>
      </c>
      <c r="BL168" s="30">
        <v>1.02</v>
      </c>
      <c r="BM168" s="30">
        <v>19.34</v>
      </c>
      <c r="BN168" s="34">
        <v>63</v>
      </c>
      <c r="BO168" s="30" t="s">
        <v>97</v>
      </c>
      <c r="BP168" s="30" t="s">
        <v>100</v>
      </c>
      <c r="BQ168" s="34">
        <v>1330</v>
      </c>
      <c r="BR168" s="30">
        <v>33.92</v>
      </c>
      <c r="BS168" s="30">
        <v>11.8</v>
      </c>
      <c r="BT168" s="30">
        <v>28.7</v>
      </c>
      <c r="BU168" s="30">
        <v>10.7</v>
      </c>
      <c r="BV168" s="30">
        <v>11.22</v>
      </c>
      <c r="BW168" s="30">
        <v>0.32</v>
      </c>
      <c r="BX168" s="30">
        <v>0.4</v>
      </c>
      <c r="BY168" s="30">
        <v>0.34</v>
      </c>
      <c r="BZ168" s="30">
        <v>2.1800000000000002</v>
      </c>
      <c r="CA168" s="30">
        <v>0.42</v>
      </c>
      <c r="CB168" s="30">
        <v>0.02</v>
      </c>
      <c r="CC168" s="99">
        <v>7.0000000000000007E-2</v>
      </c>
      <c r="CD168" s="30">
        <v>99</v>
      </c>
      <c r="CE168" s="30">
        <v>98</v>
      </c>
      <c r="CF168" s="30">
        <v>78</v>
      </c>
      <c r="CG168" s="30">
        <v>21</v>
      </c>
      <c r="CH168" s="30"/>
      <c r="CI168" s="46">
        <v>3814</v>
      </c>
      <c r="CJ168" s="30"/>
      <c r="CK168" s="30">
        <v>38.9</v>
      </c>
      <c r="CL168" s="30"/>
      <c r="CM168" s="30">
        <v>2</v>
      </c>
      <c r="CN168" s="30"/>
      <c r="CO168" s="30"/>
      <c r="CP168" s="30"/>
      <c r="CQ168" s="30">
        <v>0.09</v>
      </c>
      <c r="CR168" s="46">
        <v>3918</v>
      </c>
      <c r="CS168" s="30">
        <v>35.6</v>
      </c>
      <c r="CT168" s="30">
        <v>3.18</v>
      </c>
      <c r="CU168" s="30">
        <v>0.19</v>
      </c>
      <c r="CV168" s="30">
        <v>0.2</v>
      </c>
      <c r="CW168" s="58">
        <f t="shared" si="39"/>
        <v>861.98424436761263</v>
      </c>
      <c r="CX168" s="59">
        <f>AP168/(AB168-AI168)</f>
        <v>861.98424436761263</v>
      </c>
      <c r="CY168" s="79">
        <v>500</v>
      </c>
      <c r="CZ168" s="57">
        <f>IF(AND(DATE(YEAR(T168),MONTH(T168),DAY(T168))&gt;=(S168-3),DATE(YEAR(T168),MONTH(T168),DAY(T168))&lt;=(S168+3)),T168,V168)</f>
        <v>45774.309027777781</v>
      </c>
      <c r="DA168" s="59">
        <f>CZ168-U168</f>
        <v>0</v>
      </c>
      <c r="DB168" s="51">
        <f>(((AR168-AQ168)*24)+DD168+AB168+((AV168-AU168)*24))/24</f>
        <v>0.70833333332848269</v>
      </c>
      <c r="DC168" s="51">
        <f>(AT168-AS168)*24</f>
        <v>3</v>
      </c>
      <c r="DD168" s="51">
        <f>(W168-AR168)*24</f>
        <v>3.9999999999417923</v>
      </c>
      <c r="DE168" s="51">
        <f>AA168</f>
        <v>1.4166666667442769</v>
      </c>
      <c r="DF168" s="51">
        <f t="shared" si="46"/>
        <v>3.9999999999417923</v>
      </c>
      <c r="DG168" s="51">
        <f>AB168</f>
        <v>12.500000000058208</v>
      </c>
      <c r="DH168" s="51">
        <f t="shared" si="44"/>
        <v>3</v>
      </c>
    </row>
    <row r="169" spans="1:112" s="42" customFormat="1" x14ac:dyDescent="0.2">
      <c r="A169" s="40">
        <v>4617</v>
      </c>
      <c r="B169" s="29">
        <f t="shared" si="38"/>
        <v>45748</v>
      </c>
      <c r="C169" s="41" t="str">
        <f t="shared" si="45"/>
        <v>PRT 2025 4 #4617</v>
      </c>
      <c r="D169" s="41" t="str">
        <f t="shared" si="43"/>
        <v>PRATU TBC LRC #19</v>
      </c>
      <c r="E169" s="39">
        <v>4617</v>
      </c>
      <c r="F169" s="38" t="s">
        <v>290</v>
      </c>
      <c r="G169" s="38" t="str">
        <f>INDEX([1]List!$D$2:$D$55,MATCH(F169,[1]List!$B$2:$B$55,0))</f>
        <v>CIF</v>
      </c>
      <c r="H169" s="38" t="s">
        <v>325</v>
      </c>
      <c r="I169" s="38" t="s">
        <v>176</v>
      </c>
      <c r="J169" s="39">
        <f>IF(F169="","",IF(F169="TIE LRC",COUNTIF($F$2:$F169,"TIE")+COUNTIF($F$2:$F169,"TME")+COUNTIF($F$2:$F169,"TIE LRC")+COUNTIF($F$2:$F169,"TIE MRC"),IF(F169="TIE MRC",COUNTIF($F$2:$F169,"TIE")+COUNTIF($F$2:$F169,"TME")+COUNTIF($F$2:$F169,"TIE LRC")+COUNTIF($F$2:$F169,"TIE MRC"),IF(F169="PLNBB LRC",COUNTIF($F$2:$F169,"PLNBB")+COUNTIF($F$2:$F169,"PLNBB LRC")+COUNTIF($F$2:$F169,"PLNBB MRC"),IF(F169="PLNBB MRC",COUNTIF($F$2:$F169,"PLNBB")+COUNTIF($F$2:$F169,"PLNBB LRC")+COUNTIF($F$2:$F169,"PLNBB MRC"),IF(F169="HE MRC",COUNTIF($F$2:$F169,"HE")+COUNTIF($F$2:$F169,"HE LRC")+COUNTIF($F$2:$F169,"HE MRC"),IF(F169="HE LRC",COUNTIF($F$2:$F169,"HE")+COUNTIF($F$2:$F169,"HE LRC")+COUNTIF($F$2:$F169,"HE MRC"),COUNTIF($F$2:$F169,F169))))))))</f>
        <v>19</v>
      </c>
      <c r="K169" s="42" t="s">
        <v>272</v>
      </c>
      <c r="L169" s="42" t="s">
        <v>241</v>
      </c>
      <c r="N169" s="43" t="s">
        <v>318</v>
      </c>
      <c r="O169" s="70" t="s">
        <v>394</v>
      </c>
      <c r="P169" s="40"/>
      <c r="Q169" s="70">
        <v>45761</v>
      </c>
      <c r="R169" s="44"/>
      <c r="S169" s="70">
        <v>45769</v>
      </c>
      <c r="T169" s="57">
        <v>45774.354166666664</v>
      </c>
      <c r="U169" s="57">
        <v>45774.538194444445</v>
      </c>
      <c r="V169" s="57">
        <v>45774.538194444445</v>
      </c>
      <c r="W169" s="57">
        <v>45774.961805555555</v>
      </c>
      <c r="X169" s="57">
        <v>45775.472222222219</v>
      </c>
      <c r="Y169" s="57">
        <v>45775.503472222219</v>
      </c>
      <c r="Z169" s="57">
        <v>45775.538194444445</v>
      </c>
      <c r="AA169" s="51">
        <f t="shared" si="31"/>
        <v>4.4166666667442769</v>
      </c>
      <c r="AB169" s="51">
        <f t="shared" si="36"/>
        <v>12.999999999941792</v>
      </c>
      <c r="AC169" s="51">
        <f t="shared" si="37"/>
        <v>0.75</v>
      </c>
      <c r="AD169" s="51">
        <v>0.17</v>
      </c>
      <c r="AE169" s="51">
        <v>2.58</v>
      </c>
      <c r="AF169" s="51">
        <v>0</v>
      </c>
      <c r="AG169" s="51">
        <v>0</v>
      </c>
      <c r="AH169" s="51">
        <v>0</v>
      </c>
      <c r="AI169" s="51">
        <f t="shared" si="41"/>
        <v>2.58</v>
      </c>
      <c r="AJ169" s="78">
        <f t="shared" si="42"/>
        <v>2.75</v>
      </c>
      <c r="AK169" s="78"/>
      <c r="AL169" s="78"/>
      <c r="AM169" s="78"/>
      <c r="AN169" s="78"/>
      <c r="AO169" s="45">
        <v>7870.7529999999997</v>
      </c>
      <c r="AP169" s="45">
        <v>7869.6980000000003</v>
      </c>
      <c r="AQ169" s="57">
        <f t="shared" si="35"/>
        <v>45774.538194444445</v>
      </c>
      <c r="AR169" s="57">
        <v>45774.548611111109</v>
      </c>
      <c r="AS169" s="57">
        <f t="shared" si="40"/>
        <v>45775.472222222219</v>
      </c>
      <c r="AT169" s="57">
        <v>45775.524305555555</v>
      </c>
      <c r="AU169" s="57">
        <f t="shared" si="29"/>
        <v>45775.524305555555</v>
      </c>
      <c r="AV169" s="57">
        <v>45775.534722222219</v>
      </c>
      <c r="AW169" s="46">
        <v>4108</v>
      </c>
      <c r="AX169" s="46">
        <v>6340</v>
      </c>
      <c r="AY169" s="30">
        <v>35.21</v>
      </c>
      <c r="AZ169" s="30">
        <v>17.12</v>
      </c>
      <c r="BA169" s="30">
        <v>4.79</v>
      </c>
      <c r="BB169" s="30">
        <v>6.13</v>
      </c>
      <c r="BC169" s="30">
        <v>7.3962355212355213</v>
      </c>
      <c r="BD169" s="30">
        <v>40.86</v>
      </c>
      <c r="BE169" s="30">
        <v>35.89</v>
      </c>
      <c r="BF169" s="30">
        <v>0.26</v>
      </c>
      <c r="BG169" s="30">
        <v>0.43</v>
      </c>
      <c r="BH169" s="30">
        <v>0.39816602316602318</v>
      </c>
      <c r="BI169" s="30">
        <v>54.71</v>
      </c>
      <c r="BJ169" s="30">
        <v>4.05</v>
      </c>
      <c r="BK169" s="30">
        <v>0.87</v>
      </c>
      <c r="BL169" s="30">
        <v>1.1299999999999999</v>
      </c>
      <c r="BM169" s="30">
        <v>16.79</v>
      </c>
      <c r="BN169" s="34">
        <v>59</v>
      </c>
      <c r="BO169" s="30" t="s">
        <v>97</v>
      </c>
      <c r="BP169" s="30" t="s">
        <v>100</v>
      </c>
      <c r="BQ169" s="34">
        <v>1210</v>
      </c>
      <c r="BR169" s="30">
        <v>39.659999999999997</v>
      </c>
      <c r="BS169" s="30">
        <v>21.88</v>
      </c>
      <c r="BT169" s="30">
        <v>22.74</v>
      </c>
      <c r="BU169" s="30">
        <v>8.1999999999999993</v>
      </c>
      <c r="BV169" s="30">
        <v>3.1</v>
      </c>
      <c r="BW169" s="30">
        <v>0.77</v>
      </c>
      <c r="BX169" s="30">
        <v>0.57999999999999996</v>
      </c>
      <c r="BY169" s="30">
        <v>0.74</v>
      </c>
      <c r="BZ169" s="30">
        <v>1.72</v>
      </c>
      <c r="CA169" s="30">
        <v>0.51</v>
      </c>
      <c r="CB169" s="30">
        <v>0.11</v>
      </c>
      <c r="CC169" s="99">
        <v>3.1E-2</v>
      </c>
      <c r="CD169" s="30">
        <v>99</v>
      </c>
      <c r="CE169" s="30">
        <v>97</v>
      </c>
      <c r="CF169" s="30">
        <v>78</v>
      </c>
      <c r="CG169" s="30">
        <v>19</v>
      </c>
      <c r="CH169" s="30"/>
      <c r="CI169" s="46">
        <v>4207</v>
      </c>
      <c r="CJ169" s="30"/>
      <c r="CK169" s="30">
        <v>34.6</v>
      </c>
      <c r="CL169" s="30"/>
      <c r="CM169" s="30">
        <v>3.73</v>
      </c>
      <c r="CN169" s="30"/>
      <c r="CO169" s="30"/>
      <c r="CP169" s="30"/>
      <c r="CQ169" s="30">
        <v>0.18</v>
      </c>
      <c r="CR169" s="46">
        <v>3916</v>
      </c>
      <c r="CS169" s="30">
        <v>35.5</v>
      </c>
      <c r="CT169" s="30">
        <v>4.4000000000000004</v>
      </c>
      <c r="CU169" s="30">
        <v>0.22</v>
      </c>
      <c r="CV169" s="30">
        <v>0.5</v>
      </c>
      <c r="CW169" s="58">
        <f t="shared" si="39"/>
        <v>755.24932821919015</v>
      </c>
      <c r="CX169" s="59">
        <f>AP169/(AB169-AI169)</f>
        <v>755.24932821919015</v>
      </c>
      <c r="CY169" s="79">
        <v>500</v>
      </c>
      <c r="CZ169" s="57">
        <f>IF(AND(DATE(YEAR(T169),MONTH(T169),DAY(T169))&gt;=(S169-3),DATE(YEAR(T169),MONTH(T169),DAY(T169))&lt;=(S169+3)),T169,V169)</f>
        <v>45774.538194444445</v>
      </c>
      <c r="DA169" s="59">
        <f>CZ169-U169</f>
        <v>0</v>
      </c>
      <c r="DB169" s="51">
        <f>(((AR169-AQ169)*24)+DD169+AB169+((AV169-AU169)*24))/24</f>
        <v>0.97569444443797693</v>
      </c>
      <c r="DC169" s="51">
        <f>(AT169-AS169)*24</f>
        <v>1.2500000000582077</v>
      </c>
      <c r="DD169" s="51">
        <f>(W169-AR169)*24</f>
        <v>9.9166666666860692</v>
      </c>
      <c r="DE169" s="51">
        <f>AA169</f>
        <v>4.4166666667442769</v>
      </c>
      <c r="DF169" s="51">
        <f t="shared" si="46"/>
        <v>9.9166666666860692</v>
      </c>
      <c r="DG169" s="51">
        <f>AB169</f>
        <v>12.999999999941792</v>
      </c>
      <c r="DH169" s="51">
        <f t="shared" si="44"/>
        <v>1.2500000000582077</v>
      </c>
    </row>
    <row r="170" spans="1:112" s="42" customFormat="1" x14ac:dyDescent="0.2">
      <c r="A170" s="40">
        <v>4618</v>
      </c>
      <c r="B170" s="29">
        <f t="shared" si="38"/>
        <v>45748</v>
      </c>
      <c r="C170" s="41" t="str">
        <f t="shared" si="45"/>
        <v>PRT 2025 4 #4618</v>
      </c>
      <c r="D170" s="41" t="str">
        <f t="shared" si="43"/>
        <v>PRATU PLNBB NIAGA #7</v>
      </c>
      <c r="E170" s="39">
        <v>4618</v>
      </c>
      <c r="F170" s="38" t="s">
        <v>314</v>
      </c>
      <c r="G170" s="38" t="str">
        <f>INDEX([1]List!$D$2:$D$55,MATCH(F170,[1]List!$B$2:$B$55,0))</f>
        <v>CIF</v>
      </c>
      <c r="H170" s="38" t="s">
        <v>329</v>
      </c>
      <c r="I170" s="38" t="s">
        <v>330</v>
      </c>
      <c r="J170" s="39">
        <f>IF(F170="","",IF(F170="TIE LRC",COUNTIF($F$2:$F170,"TIE")+COUNTIF($F$2:$F170,"TME")+COUNTIF($F$2:$F170,"TIE LRC")+COUNTIF($F$2:$F170,"TIE MRC"),IF(F170="TIE MRC",COUNTIF($F$2:$F170,"TIE")+COUNTIF($F$2:$F170,"TME")+COUNTIF($F$2:$F170,"TIE LRC")+COUNTIF($F$2:$F170,"TIE MRC"),IF(F170="PLNBB LRC",COUNTIF($F$2:$F170,"PLNBB")+COUNTIF($F$2:$F170,"PLNBB LRC")+COUNTIF($F$2:$F170,"PLNBB MRC"),IF(F170="PLNBB MRC",COUNTIF($F$2:$F170,"PLNBB")+COUNTIF($F$2:$F170,"PLNBB LRC")+COUNTIF($F$2:$F170,"PLNBB MRC"),IF(F170="HE MRC",COUNTIF($F$2:$F170,"HE")+COUNTIF($F$2:$F170,"HE LRC")+COUNTIF($F$2:$F170,"HE MRC"),IF(F170="HE LRC",COUNTIF($F$2:$F170,"HE")+COUNTIF($F$2:$F170,"HE LRC")+COUNTIF($F$2:$F170,"HE MRC"),COUNTIF($F$2:$F170,F170))))))))</f>
        <v>7</v>
      </c>
      <c r="K170" s="42" t="s">
        <v>369</v>
      </c>
      <c r="L170" s="42" t="s">
        <v>370</v>
      </c>
      <c r="N170" s="43" t="s">
        <v>320</v>
      </c>
      <c r="O170" s="70" t="s">
        <v>394</v>
      </c>
      <c r="P170" s="40"/>
      <c r="Q170" s="70">
        <v>45760</v>
      </c>
      <c r="R170" s="44"/>
      <c r="S170" s="70">
        <v>45777</v>
      </c>
      <c r="T170" s="57">
        <v>45774.479166666664</v>
      </c>
      <c r="U170" s="57">
        <v>45774.479166666664</v>
      </c>
      <c r="V170" s="57">
        <v>45775.059027777781</v>
      </c>
      <c r="W170" s="57">
        <v>45775.482638888891</v>
      </c>
      <c r="X170" s="57">
        <v>45776.079861111109</v>
      </c>
      <c r="Y170" s="57">
        <v>45776.125</v>
      </c>
      <c r="Z170" s="57">
        <v>45776.159722222219</v>
      </c>
      <c r="AA170" s="51">
        <f t="shared" si="31"/>
        <v>13.916666666802485</v>
      </c>
      <c r="AB170" s="51">
        <f t="shared" si="36"/>
        <v>15.416666666627862</v>
      </c>
      <c r="AC170" s="51">
        <f t="shared" si="37"/>
        <v>1.0833333333721384</v>
      </c>
      <c r="AD170" s="51">
        <v>0</v>
      </c>
      <c r="AE170" s="51">
        <v>3.67</v>
      </c>
      <c r="AF170" s="51">
        <v>0</v>
      </c>
      <c r="AG170" s="51">
        <v>0.5</v>
      </c>
      <c r="AH170" s="51">
        <v>0</v>
      </c>
      <c r="AI170" s="51">
        <f t="shared" si="41"/>
        <v>4.17</v>
      </c>
      <c r="AJ170" s="78">
        <f t="shared" si="42"/>
        <v>4.17</v>
      </c>
      <c r="AK170" s="78"/>
      <c r="AL170" s="78"/>
      <c r="AM170" s="78"/>
      <c r="AN170" s="78"/>
      <c r="AO170" s="45">
        <v>8541.5450000000001</v>
      </c>
      <c r="AP170" s="45">
        <v>8539.2240000000002</v>
      </c>
      <c r="AQ170" s="57">
        <f t="shared" si="35"/>
        <v>45775.059027777781</v>
      </c>
      <c r="AR170" s="57">
        <v>45775.069444444445</v>
      </c>
      <c r="AS170" s="57">
        <f t="shared" si="40"/>
        <v>45776.079861111109</v>
      </c>
      <c r="AT170" s="57">
        <v>45776.145833333336</v>
      </c>
      <c r="AU170" s="57">
        <f t="shared" si="29"/>
        <v>45776.145833333336</v>
      </c>
      <c r="AV170" s="57">
        <v>45776.15625</v>
      </c>
      <c r="AW170" s="46">
        <v>3753</v>
      </c>
      <c r="AX170" s="46">
        <v>6227</v>
      </c>
      <c r="AY170" s="30">
        <v>39.729999999999997</v>
      </c>
      <c r="AZ170" s="30">
        <v>21.69</v>
      </c>
      <c r="BA170" s="30">
        <v>3.15</v>
      </c>
      <c r="BB170" s="30">
        <v>4.09</v>
      </c>
      <c r="BC170" s="30">
        <v>5.2228323330353721</v>
      </c>
      <c r="BD170" s="30">
        <v>42.44</v>
      </c>
      <c r="BE170" s="30">
        <v>31.78</v>
      </c>
      <c r="BF170" s="30">
        <v>0.12</v>
      </c>
      <c r="BG170" s="30">
        <v>0.22</v>
      </c>
      <c r="BH170" s="30">
        <v>0.20431617928744733</v>
      </c>
      <c r="BI170" s="30">
        <v>50.54</v>
      </c>
      <c r="BJ170" s="30">
        <v>3.89</v>
      </c>
      <c r="BK170" s="30">
        <v>0.82</v>
      </c>
      <c r="BL170" s="30">
        <v>1.1000000000000001</v>
      </c>
      <c r="BM170" s="30">
        <v>18.809999999999999</v>
      </c>
      <c r="BN170" s="34">
        <v>62</v>
      </c>
      <c r="BO170" s="30" t="s">
        <v>97</v>
      </c>
      <c r="BP170" s="30" t="s">
        <v>430</v>
      </c>
      <c r="BQ170" s="34">
        <v>1380</v>
      </c>
      <c r="BR170" s="30">
        <v>35.08</v>
      </c>
      <c r="BS170" s="30">
        <v>17.100000000000001</v>
      </c>
      <c r="BT170" s="30">
        <v>27.58</v>
      </c>
      <c r="BU170" s="30">
        <v>9.06</v>
      </c>
      <c r="BV170" s="30">
        <v>6.9</v>
      </c>
      <c r="BW170" s="30">
        <v>1.06</v>
      </c>
      <c r="BX170" s="30">
        <v>0.32</v>
      </c>
      <c r="BY170" s="30">
        <v>0.16</v>
      </c>
      <c r="BZ170" s="30">
        <v>2.25</v>
      </c>
      <c r="CA170" s="30">
        <v>0.44</v>
      </c>
      <c r="CB170" s="30">
        <v>0.06</v>
      </c>
      <c r="CC170" s="99">
        <v>8.5000000000000006E-2</v>
      </c>
      <c r="CD170" s="30">
        <v>99</v>
      </c>
      <c r="CE170" s="30">
        <v>98</v>
      </c>
      <c r="CF170" s="30">
        <v>78</v>
      </c>
      <c r="CG170" s="30">
        <v>20</v>
      </c>
      <c r="CH170" s="30"/>
      <c r="CI170" s="46">
        <v>3802</v>
      </c>
      <c r="CJ170" s="30"/>
      <c r="CK170" s="30">
        <v>39</v>
      </c>
      <c r="CL170" s="30"/>
      <c r="CM170" s="30">
        <v>2.6</v>
      </c>
      <c r="CN170" s="30"/>
      <c r="CO170" s="30"/>
      <c r="CP170" s="30"/>
      <c r="CQ170" s="30">
        <v>0.09</v>
      </c>
      <c r="CR170" s="46">
        <v>3932</v>
      </c>
      <c r="CS170" s="30">
        <v>35.450000000000003</v>
      </c>
      <c r="CT170" s="30">
        <v>3.38</v>
      </c>
      <c r="CU170" s="30">
        <v>0.18</v>
      </c>
      <c r="CV170" s="30">
        <v>0.59</v>
      </c>
      <c r="CW170" s="58">
        <f t="shared" si="39"/>
        <v>759.26710136598672</v>
      </c>
      <c r="CX170" s="59">
        <f>AP170/(AB170-AI170)</f>
        <v>759.26710136598672</v>
      </c>
      <c r="CY170" s="79">
        <v>500</v>
      </c>
      <c r="CZ170" s="57">
        <f>IF(AND(DATE(YEAR(T170),MONTH(T170),DAY(T170))&gt;=(S170-3),DATE(YEAR(T170),MONTH(T170),DAY(T170))&lt;=(S170+3)),T170,V170)</f>
        <v>45774.479166666664</v>
      </c>
      <c r="DA170" s="59">
        <f>CZ170-U170</f>
        <v>0</v>
      </c>
      <c r="DB170" s="51">
        <f>(((AR170-AQ170)*24)+DD170+AB170+((AV170-AU170)*24))/24</f>
        <v>1.0763888888832298</v>
      </c>
      <c r="DC170" s="51">
        <f>(AT170-AS170)*24</f>
        <v>1.5833333334303461</v>
      </c>
      <c r="DD170" s="51">
        <f>(W170-AR170)*24</f>
        <v>9.9166666666860692</v>
      </c>
      <c r="DE170" s="51">
        <f>AA170</f>
        <v>13.916666666802485</v>
      </c>
      <c r="DF170" s="51">
        <f t="shared" si="46"/>
        <v>9.9166666666860692</v>
      </c>
      <c r="DG170" s="51">
        <f>AB170</f>
        <v>15.416666666627862</v>
      </c>
      <c r="DH170" s="51">
        <f t="shared" si="44"/>
        <v>1.5833333334303461</v>
      </c>
    </row>
    <row r="171" spans="1:112" s="42" customFormat="1" x14ac:dyDescent="0.2">
      <c r="A171" s="40">
        <v>4619</v>
      </c>
      <c r="B171" s="29">
        <f t="shared" si="38"/>
        <v>45748</v>
      </c>
      <c r="C171" s="41" t="str">
        <f t="shared" si="45"/>
        <v>PRT 2025 4 #4619</v>
      </c>
      <c r="D171" s="41" t="str">
        <f t="shared" si="43"/>
        <v>PRATU SPE #14</v>
      </c>
      <c r="E171" s="39">
        <v>4619</v>
      </c>
      <c r="F171" s="38" t="s">
        <v>326</v>
      </c>
      <c r="G171" s="38" t="str">
        <f>INDEX([1]List!$D$2:$D$55,MATCH(F171,[1]List!$B$2:$B$55,0))</f>
        <v>CIF</v>
      </c>
      <c r="H171" s="38" t="s">
        <v>407</v>
      </c>
      <c r="I171" s="38" t="s">
        <v>492</v>
      </c>
      <c r="J171" s="39">
        <f>IF(F171="","",IF(F171="TIE LRC",COUNTIF($F$2:$F171,"TIE")+COUNTIF($F$2:$F171,"TME")+COUNTIF($F$2:$F171,"TIE LRC")+COUNTIF($F$2:$F171,"TIE MRC"),IF(F171="TIE MRC",COUNTIF($F$2:$F171,"TIE")+COUNTIF($F$2:$F171,"TME")+COUNTIF($F$2:$F171,"TIE LRC")+COUNTIF($F$2:$F171,"TIE MRC"),IF(F171="PLNBB LRC",COUNTIF($F$2:$F171,"PLNBB")+COUNTIF($F$2:$F171,"PLNBB LRC")+COUNTIF($F$2:$F171,"PLNBB MRC"),IF(F171="PLNBB MRC",COUNTIF($F$2:$F171,"PLNBB")+COUNTIF($F$2:$F171,"PLNBB LRC")+COUNTIF($F$2:$F171,"PLNBB MRC"),IF(F171="HE MRC",COUNTIF($F$2:$F171,"HE")+COUNTIF($F$2:$F171,"HE LRC")+COUNTIF($F$2:$F171,"HE MRC"),IF(F171="HE LRC",COUNTIF($F$2:$F171,"HE")+COUNTIF($F$2:$F171,"HE LRC")+COUNTIF($F$2:$F171,"HE MRC"),COUNTIF($F$2:$F171,F171))))))))</f>
        <v>14</v>
      </c>
      <c r="K171" s="42" t="s">
        <v>406</v>
      </c>
      <c r="L171" s="42" t="s">
        <v>468</v>
      </c>
      <c r="N171" s="43" t="s">
        <v>318</v>
      </c>
      <c r="O171" s="70" t="s">
        <v>473</v>
      </c>
      <c r="P171" s="40"/>
      <c r="Q171" s="70">
        <v>45765</v>
      </c>
      <c r="R171" s="44"/>
      <c r="S171" s="70">
        <v>45776</v>
      </c>
      <c r="T171" s="57">
        <v>45775.145833333336</v>
      </c>
      <c r="U171" s="57">
        <v>45775.145833333336</v>
      </c>
      <c r="V171" s="57">
        <v>45775.555555555555</v>
      </c>
      <c r="W171" s="57">
        <v>45776.038194444445</v>
      </c>
      <c r="X171" s="57">
        <v>45776.527777777781</v>
      </c>
      <c r="Y171" s="57">
        <v>45776.555555555555</v>
      </c>
      <c r="Z171" s="57">
        <v>45776.590277777781</v>
      </c>
      <c r="AA171" s="51">
        <f t="shared" si="31"/>
        <v>9.8333333332557231</v>
      </c>
      <c r="AB171" s="51">
        <f t="shared" si="36"/>
        <v>12.416666666627862</v>
      </c>
      <c r="AC171" s="51">
        <f t="shared" si="37"/>
        <v>0.6666666665696539</v>
      </c>
      <c r="AD171" s="51">
        <v>1.5</v>
      </c>
      <c r="AE171" s="51">
        <v>1.75</v>
      </c>
      <c r="AF171" s="51">
        <v>0</v>
      </c>
      <c r="AG171" s="51">
        <v>0</v>
      </c>
      <c r="AH171" s="51">
        <v>0</v>
      </c>
      <c r="AI171" s="51">
        <f t="shared" si="41"/>
        <v>1.75</v>
      </c>
      <c r="AJ171" s="78">
        <f t="shared" si="42"/>
        <v>3.25</v>
      </c>
      <c r="AK171" s="78"/>
      <c r="AL171" s="78"/>
      <c r="AM171" s="78"/>
      <c r="AN171" s="78"/>
      <c r="AO171" s="45">
        <v>8732.0229999999992</v>
      </c>
      <c r="AP171" s="45">
        <v>8724.0120000000006</v>
      </c>
      <c r="AQ171" s="57">
        <f t="shared" si="35"/>
        <v>45775.555555555555</v>
      </c>
      <c r="AR171" s="57">
        <v>45775.565972222219</v>
      </c>
      <c r="AS171" s="57">
        <f t="shared" si="40"/>
        <v>45776.527777777781</v>
      </c>
      <c r="AT171" s="57">
        <v>45776.576388888891</v>
      </c>
      <c r="AU171" s="57">
        <f t="shared" si="29"/>
        <v>45776.576388888891</v>
      </c>
      <c r="AV171" s="57">
        <v>45776.586805555555</v>
      </c>
      <c r="AW171" s="46">
        <v>4130</v>
      </c>
      <c r="AX171" s="46">
        <v>6351</v>
      </c>
      <c r="AY171" s="30">
        <v>34.97</v>
      </c>
      <c r="AZ171" s="30">
        <v>18.23</v>
      </c>
      <c r="BA171" s="30">
        <v>4.88</v>
      </c>
      <c r="BB171" s="30">
        <v>6.13</v>
      </c>
      <c r="BC171" s="30">
        <v>7.4966369084016149</v>
      </c>
      <c r="BD171" s="30">
        <v>40.28</v>
      </c>
      <c r="BE171" s="30">
        <v>35.36</v>
      </c>
      <c r="BF171" s="30">
        <v>0.28000000000000003</v>
      </c>
      <c r="BG171" s="30">
        <v>0.46</v>
      </c>
      <c r="BH171" s="30">
        <v>0.42802983979454567</v>
      </c>
      <c r="BI171" s="30">
        <v>53.88</v>
      </c>
      <c r="BJ171" s="30">
        <v>4.09</v>
      </c>
      <c r="BK171" s="30">
        <v>0.89</v>
      </c>
      <c r="BL171" s="30">
        <v>1.18</v>
      </c>
      <c r="BM171" s="30">
        <v>16.43</v>
      </c>
      <c r="BN171" s="34">
        <v>63</v>
      </c>
      <c r="BO171" s="30" t="s">
        <v>97</v>
      </c>
      <c r="BP171" s="30" t="s">
        <v>97</v>
      </c>
      <c r="BQ171" s="34">
        <v>1200</v>
      </c>
      <c r="BR171" s="30">
        <v>36.58</v>
      </c>
      <c r="BS171" s="30">
        <v>22.06</v>
      </c>
      <c r="BT171" s="30">
        <v>22.76</v>
      </c>
      <c r="BU171" s="30">
        <v>9.33</v>
      </c>
      <c r="BV171" s="30">
        <v>3.04</v>
      </c>
      <c r="BW171" s="30">
        <v>0.26</v>
      </c>
      <c r="BX171" s="30">
        <v>0.57999999999999996</v>
      </c>
      <c r="BY171" s="30">
        <v>0.64</v>
      </c>
      <c r="BZ171" s="30">
        <v>3.94</v>
      </c>
      <c r="CA171" s="30">
        <v>0.7</v>
      </c>
      <c r="CB171" s="30">
        <v>0.08</v>
      </c>
      <c r="CC171" s="99">
        <v>3.7999999999999999E-2</v>
      </c>
      <c r="CD171" s="30">
        <v>99</v>
      </c>
      <c r="CE171" s="30">
        <v>97</v>
      </c>
      <c r="CF171" s="30">
        <v>78</v>
      </c>
      <c r="CG171" s="30">
        <v>20</v>
      </c>
      <c r="CH171" s="30"/>
      <c r="CI171" s="46">
        <v>4177</v>
      </c>
      <c r="CJ171" s="30"/>
      <c r="CK171" s="30">
        <v>34.659999999999997</v>
      </c>
      <c r="CL171" s="30"/>
      <c r="CM171" s="30">
        <v>4.1900000000000004</v>
      </c>
      <c r="CN171" s="30"/>
      <c r="CO171" s="30"/>
      <c r="CP171" s="30"/>
      <c r="CQ171" s="30">
        <v>0.26</v>
      </c>
      <c r="CR171" s="46">
        <v>4018</v>
      </c>
      <c r="CS171" s="30">
        <v>35.700000000000003</v>
      </c>
      <c r="CT171" s="30">
        <v>4.95</v>
      </c>
      <c r="CU171" s="30">
        <v>0.2</v>
      </c>
      <c r="CV171" s="30">
        <v>0.06</v>
      </c>
      <c r="CW171" s="58">
        <f t="shared" si="39"/>
        <v>817.87612500297553</v>
      </c>
      <c r="CX171" s="59">
        <f>AP171/(AB171-AI171)</f>
        <v>817.87612500297553</v>
      </c>
      <c r="CY171" s="79">
        <v>500</v>
      </c>
      <c r="CZ171" s="57">
        <f>IF(AND(DATE(YEAR(T171),MONTH(T171),DAY(T171))&gt;=(S171-3),DATE(YEAR(T171),MONTH(T171),DAY(T171))&lt;=(S171+3)),T171,V171)</f>
        <v>45775.145833333336</v>
      </c>
      <c r="DA171" s="59">
        <f>CZ171-U171</f>
        <v>0</v>
      </c>
      <c r="DB171" s="51">
        <f>(((AR171-AQ171)*24)+DD171+AB171+((AV171-AU171)*24))/24</f>
        <v>1.0104166666642413</v>
      </c>
      <c r="DC171" s="51">
        <f>(AT171-AS171)*24</f>
        <v>1.1666666666278616</v>
      </c>
      <c r="DD171" s="51">
        <f>(W171-AR171)*24</f>
        <v>11.333333333430346</v>
      </c>
      <c r="DE171" s="51">
        <f>AA171</f>
        <v>9.8333333332557231</v>
      </c>
      <c r="DF171" s="51">
        <f t="shared" si="46"/>
        <v>11.333333333430346</v>
      </c>
      <c r="DG171" s="51">
        <f>AB171</f>
        <v>12.416666666627862</v>
      </c>
      <c r="DH171" s="51">
        <f t="shared" si="44"/>
        <v>1.1666666666278616</v>
      </c>
    </row>
    <row r="172" spans="1:112" s="42" customFormat="1" x14ac:dyDescent="0.2">
      <c r="A172" s="40">
        <v>4620</v>
      </c>
      <c r="B172" s="29">
        <f t="shared" si="38"/>
        <v>45748</v>
      </c>
      <c r="C172" s="41" t="str">
        <f t="shared" si="45"/>
        <v>PRT 2025 4 #4620</v>
      </c>
      <c r="D172" s="41" t="str">
        <f t="shared" si="43"/>
        <v>PRATU PTBA #32</v>
      </c>
      <c r="E172" s="39">
        <v>4620</v>
      </c>
      <c r="F172" s="38" t="s">
        <v>98</v>
      </c>
      <c r="G172" s="38" t="str">
        <f>INDEX([1]List!$D$2:$D$55,MATCH(F172,[1]List!$B$2:$B$55,0))</f>
        <v>FOB</v>
      </c>
      <c r="H172" s="38" t="s">
        <v>156</v>
      </c>
      <c r="I172" s="38" t="s">
        <v>157</v>
      </c>
      <c r="J172" s="39">
        <f>IF(F172="","",IF(F172="TIE LRC",COUNTIF($F$2:$F172,"TIE")+COUNTIF($F$2:$F172,"TME")+COUNTIF($F$2:$F172,"TIE LRC")+COUNTIF($F$2:$F172,"TIE MRC"),IF(F172="TIE MRC",COUNTIF($F$2:$F172,"TIE")+COUNTIF($F$2:$F172,"TME")+COUNTIF($F$2:$F172,"TIE LRC")+COUNTIF($F$2:$F172,"TIE MRC"),IF(F172="PLNBB LRC",COUNTIF($F$2:$F172,"PLNBB")+COUNTIF($F$2:$F172,"PLNBB LRC")+COUNTIF($F$2:$F172,"PLNBB MRC"),IF(F172="PLNBB MRC",COUNTIF($F$2:$F172,"PLNBB")+COUNTIF($F$2:$F172,"PLNBB LRC")+COUNTIF($F$2:$F172,"PLNBB MRC"),IF(F172="HE MRC",COUNTIF($F$2:$F172,"HE")+COUNTIF($F$2:$F172,"HE LRC")+COUNTIF($F$2:$F172,"HE MRC"),IF(F172="HE LRC",COUNTIF($F$2:$F172,"HE")+COUNTIF($F$2:$F172,"HE LRC")+COUNTIF($F$2:$F172,"HE MRC"),COUNTIF($F$2:$F172,F172))))))))</f>
        <v>32</v>
      </c>
      <c r="L172" s="42" t="s">
        <v>144</v>
      </c>
      <c r="N172" s="43" t="s">
        <v>320</v>
      </c>
      <c r="O172" s="70" t="s">
        <v>104</v>
      </c>
      <c r="P172" s="40"/>
      <c r="Q172" s="70">
        <v>45772</v>
      </c>
      <c r="R172" s="44"/>
      <c r="S172" s="70">
        <v>45758</v>
      </c>
      <c r="T172" s="57">
        <v>45775.666666666664</v>
      </c>
      <c r="U172" s="57">
        <v>45776.21875</v>
      </c>
      <c r="V172" s="57">
        <v>45776.21875</v>
      </c>
      <c r="W172" s="57">
        <v>45776.541666666664</v>
      </c>
      <c r="X172" s="57">
        <v>45777.545138888891</v>
      </c>
      <c r="Y172" s="57">
        <v>45777.565972222219</v>
      </c>
      <c r="Z172" s="57">
        <v>45777.604166666664</v>
      </c>
      <c r="AA172" s="51">
        <f t="shared" si="31"/>
        <v>13.250000000058208</v>
      </c>
      <c r="AB172" s="51">
        <f t="shared" si="36"/>
        <v>24.583333333313931</v>
      </c>
      <c r="AC172" s="51">
        <f t="shared" si="37"/>
        <v>0.49999999988358468</v>
      </c>
      <c r="AD172" s="51">
        <v>0</v>
      </c>
      <c r="AE172" s="51">
        <v>3.58</v>
      </c>
      <c r="AF172" s="51">
        <v>0</v>
      </c>
      <c r="AG172" s="51">
        <v>0.5</v>
      </c>
      <c r="AH172" s="51">
        <v>0</v>
      </c>
      <c r="AI172" s="51">
        <f t="shared" si="41"/>
        <v>4.08</v>
      </c>
      <c r="AJ172" s="78">
        <f t="shared" si="42"/>
        <v>4.08</v>
      </c>
      <c r="AK172" s="78"/>
      <c r="AL172" s="78"/>
      <c r="AM172" s="78"/>
      <c r="AN172" s="78"/>
      <c r="AO172" s="45">
        <v>10037.630999999999</v>
      </c>
      <c r="AP172" s="45">
        <v>10036.601000000001</v>
      </c>
      <c r="AQ172" s="57">
        <f t="shared" ref="AQ172:AQ235" si="47">V172</f>
        <v>45776.21875</v>
      </c>
      <c r="AR172" s="57">
        <v>45776.232638888891</v>
      </c>
      <c r="AS172" s="57">
        <f t="shared" si="40"/>
        <v>45777.545138888891</v>
      </c>
      <c r="AT172" s="57">
        <v>45777.586805555555</v>
      </c>
      <c r="AU172" s="57">
        <f t="shared" si="29"/>
        <v>45777.586805555555</v>
      </c>
      <c r="AV172" s="57">
        <v>45777.600694444445</v>
      </c>
      <c r="AW172" s="46">
        <v>4718</v>
      </c>
      <c r="AX172" s="46">
        <v>6672</v>
      </c>
      <c r="AY172" s="30">
        <v>29.28</v>
      </c>
      <c r="AZ172" s="30">
        <v>12.5</v>
      </c>
      <c r="BA172" s="30">
        <v>5.26</v>
      </c>
      <c r="BB172" s="30">
        <v>6.51</v>
      </c>
      <c r="BC172" s="30">
        <v>7.44</v>
      </c>
      <c r="BD172" s="30">
        <v>39.729999999999997</v>
      </c>
      <c r="BE172" s="30">
        <v>41.26</v>
      </c>
      <c r="BF172" s="30">
        <v>0.35</v>
      </c>
      <c r="BG172" s="30">
        <v>0.53</v>
      </c>
      <c r="BH172" s="30">
        <v>0.49142857142857144</v>
      </c>
      <c r="BI172" s="30">
        <v>60.21</v>
      </c>
      <c r="BJ172" s="30">
        <v>4.24</v>
      </c>
      <c r="BK172" s="30">
        <v>0.92</v>
      </c>
      <c r="BL172" s="30">
        <v>1.1399999999999999</v>
      </c>
      <c r="BM172" s="30">
        <v>15.19</v>
      </c>
      <c r="BN172" s="34">
        <v>62</v>
      </c>
      <c r="BO172" s="30" t="s">
        <v>97</v>
      </c>
      <c r="BP172" s="30" t="s">
        <v>100</v>
      </c>
      <c r="BQ172" s="34">
        <v>1290</v>
      </c>
      <c r="BR172" s="30">
        <v>45.77</v>
      </c>
      <c r="BS172" s="30">
        <v>28.85</v>
      </c>
      <c r="BT172" s="30">
        <v>10.210000000000001</v>
      </c>
      <c r="BU172" s="30">
        <v>4.58</v>
      </c>
      <c r="BV172" s="30">
        <v>2.2999999999999998</v>
      </c>
      <c r="BW172" s="30">
        <v>1.07</v>
      </c>
      <c r="BX172" s="30">
        <v>0.37</v>
      </c>
      <c r="BY172" s="30">
        <v>0.88</v>
      </c>
      <c r="BZ172" s="30">
        <v>5.34</v>
      </c>
      <c r="CA172" s="30">
        <v>0.16</v>
      </c>
      <c r="CB172" s="30">
        <v>0.48</v>
      </c>
      <c r="CC172" s="99">
        <v>2.5999999999999999E-2</v>
      </c>
      <c r="CD172" s="30">
        <v>99</v>
      </c>
      <c r="CE172" s="30">
        <v>98</v>
      </c>
      <c r="CF172" s="30">
        <v>78</v>
      </c>
      <c r="CG172" s="30">
        <v>20</v>
      </c>
      <c r="CH172" s="30"/>
      <c r="CI172" s="46">
        <v>4913</v>
      </c>
      <c r="CJ172" s="30"/>
      <c r="CK172" s="30">
        <v>28.55</v>
      </c>
      <c r="CL172" s="30">
        <v>14.53</v>
      </c>
      <c r="CM172" s="30">
        <v>5.53</v>
      </c>
      <c r="CN172" s="30">
        <v>6.62</v>
      </c>
      <c r="CO172" s="30">
        <v>39.14</v>
      </c>
      <c r="CP172" s="30">
        <v>39.71</v>
      </c>
      <c r="CQ172" s="30">
        <v>0.54</v>
      </c>
      <c r="CR172" s="46" t="s">
        <v>319</v>
      </c>
      <c r="CS172" s="30" t="s">
        <v>319</v>
      </c>
      <c r="CT172" s="30" t="s">
        <v>319</v>
      </c>
      <c r="CU172" s="30" t="s">
        <v>319</v>
      </c>
      <c r="CV172" s="30">
        <v>0.6</v>
      </c>
      <c r="CW172" s="58">
        <f t="shared" si="39"/>
        <v>489.51069744803272</v>
      </c>
      <c r="CX172" s="59">
        <f>AP172/(AB172-AI172)</f>
        <v>489.51069744803272</v>
      </c>
      <c r="CY172" s="79">
        <v>500</v>
      </c>
      <c r="CZ172" s="57">
        <f>IF(AND(DATE(YEAR(T172),MONTH(T172),DAY(T172))&gt;=(S172-3),DATE(YEAR(T172),MONTH(T172),DAY(T172))&lt;=(S172+3)),T172,V172)</f>
        <v>45776.21875</v>
      </c>
      <c r="DA172" s="59">
        <f>CZ172-U172</f>
        <v>0</v>
      </c>
      <c r="DB172" s="51">
        <f>(((AR172-AQ172)*24)+DD172+AB172+((AV172-AU172)*24))/24</f>
        <v>1.3611111111094942</v>
      </c>
      <c r="DC172" s="51">
        <f>(AT172-AS172)*24</f>
        <v>0.99999999994179234</v>
      </c>
      <c r="DD172" s="51">
        <f>(W172-AR172)*24</f>
        <v>7.4166666665696539</v>
      </c>
      <c r="DE172" s="51">
        <f>AA172</f>
        <v>13.250000000058208</v>
      </c>
      <c r="DF172" s="51">
        <f t="shared" si="46"/>
        <v>7.4166666665696539</v>
      </c>
      <c r="DG172" s="51">
        <f>AB172</f>
        <v>24.583333333313931</v>
      </c>
      <c r="DH172" s="51">
        <f t="shared" si="44"/>
        <v>0.99999999994179234</v>
      </c>
    </row>
    <row r="173" spans="1:112" s="42" customFormat="1" x14ac:dyDescent="0.2">
      <c r="A173" s="40">
        <v>4621</v>
      </c>
      <c r="B173" s="29">
        <f t="shared" si="38"/>
        <v>45748</v>
      </c>
      <c r="C173" s="41" t="str">
        <f t="shared" si="45"/>
        <v>PRT 2025 4 #4621</v>
      </c>
      <c r="D173" s="41" t="str">
        <f t="shared" si="43"/>
        <v>PRATU TBC LRC #20</v>
      </c>
      <c r="E173" s="39">
        <v>4621</v>
      </c>
      <c r="F173" s="38" t="s">
        <v>290</v>
      </c>
      <c r="G173" s="38" t="str">
        <f>INDEX([1]List!$D$2:$D$55,MATCH(F173,[1]List!$B$2:$B$55,0))</f>
        <v>CIF</v>
      </c>
      <c r="H173" s="38" t="s">
        <v>325</v>
      </c>
      <c r="I173" s="38" t="s">
        <v>176</v>
      </c>
      <c r="J173" s="39">
        <f>IF(F173="","",IF(F173="TIE LRC",COUNTIF($F$2:$F173,"TIE")+COUNTIF($F$2:$F173,"TME")+COUNTIF($F$2:$F173,"TIE LRC")+COUNTIF($F$2:$F173,"TIE MRC"),IF(F173="TIE MRC",COUNTIF($F$2:$F173,"TIE")+COUNTIF($F$2:$F173,"TME")+COUNTIF($F$2:$F173,"TIE LRC")+COUNTIF($F$2:$F173,"TIE MRC"),IF(F173="PLNBB LRC",COUNTIF($F$2:$F173,"PLNBB")+COUNTIF($F$2:$F173,"PLNBB LRC")+COUNTIF($F$2:$F173,"PLNBB MRC"),IF(F173="PLNBB MRC",COUNTIF($F$2:$F173,"PLNBB")+COUNTIF($F$2:$F173,"PLNBB LRC")+COUNTIF($F$2:$F173,"PLNBB MRC"),IF(F173="HE MRC",COUNTIF($F$2:$F173,"HE")+COUNTIF($F$2:$F173,"HE LRC")+COUNTIF($F$2:$F173,"HE MRC"),IF(F173="HE LRC",COUNTIF($F$2:$F173,"HE")+COUNTIF($F$2:$F173,"HE LRC")+COUNTIF($F$2:$F173,"HE MRC"),COUNTIF($F$2:$F173,F173))))))))</f>
        <v>20</v>
      </c>
      <c r="K173" s="42" t="s">
        <v>108</v>
      </c>
      <c r="L173" s="42" t="s">
        <v>182</v>
      </c>
      <c r="N173" s="43" t="s">
        <v>318</v>
      </c>
      <c r="O173" s="70" t="s">
        <v>394</v>
      </c>
      <c r="P173" s="40"/>
      <c r="Q173" s="70">
        <v>45765</v>
      </c>
      <c r="R173" s="44"/>
      <c r="S173" s="70">
        <v>45773</v>
      </c>
      <c r="T173" s="57">
        <v>45775.541666666664</v>
      </c>
      <c r="U173" s="57">
        <v>45775.541666666664</v>
      </c>
      <c r="V173" s="57">
        <v>45776.618055555555</v>
      </c>
      <c r="W173" s="57">
        <v>45776.777777777781</v>
      </c>
      <c r="X173" s="57">
        <v>45777.829861111109</v>
      </c>
      <c r="Y173" s="57">
        <v>45777.857638888891</v>
      </c>
      <c r="Z173" s="57">
        <v>45777.892361111109</v>
      </c>
      <c r="AA173" s="51">
        <f t="shared" si="31"/>
        <v>25.833333333372138</v>
      </c>
      <c r="AB173" s="51">
        <f t="shared" si="36"/>
        <v>25.916666666627862</v>
      </c>
      <c r="AC173" s="51">
        <f t="shared" si="37"/>
        <v>0.66666666674427688</v>
      </c>
      <c r="AD173" s="51">
        <v>3.67</v>
      </c>
      <c r="AE173" s="51">
        <v>4.5</v>
      </c>
      <c r="AF173" s="51">
        <v>0</v>
      </c>
      <c r="AG173" s="51">
        <v>0</v>
      </c>
      <c r="AH173" s="51">
        <v>0</v>
      </c>
      <c r="AI173" s="51">
        <f t="shared" si="41"/>
        <v>4.5</v>
      </c>
      <c r="AJ173" s="78">
        <f t="shared" si="42"/>
        <v>8.17</v>
      </c>
      <c r="AK173" s="78"/>
      <c r="AL173" s="78"/>
      <c r="AM173" s="78"/>
      <c r="AN173" s="78"/>
      <c r="AO173" s="45">
        <v>7630.8590000000004</v>
      </c>
      <c r="AP173" s="45">
        <v>7629.73</v>
      </c>
      <c r="AQ173" s="57">
        <f t="shared" si="47"/>
        <v>45776.618055555555</v>
      </c>
      <c r="AR173" s="57">
        <v>45776.628472222219</v>
      </c>
      <c r="AS173" s="57">
        <f t="shared" si="40"/>
        <v>45777.829861111109</v>
      </c>
      <c r="AT173" s="57">
        <v>45777.878472222219</v>
      </c>
      <c r="AU173" s="57">
        <f t="shared" si="29"/>
        <v>45777.878472222219</v>
      </c>
      <c r="AV173" s="57">
        <v>45777.888888888891</v>
      </c>
      <c r="AW173" s="46">
        <v>4126</v>
      </c>
      <c r="AX173" s="46">
        <v>6375</v>
      </c>
      <c r="AY173" s="30">
        <v>35.270000000000003</v>
      </c>
      <c r="AZ173" s="30">
        <v>17.22</v>
      </c>
      <c r="BA173" s="30">
        <v>4.6500000000000004</v>
      </c>
      <c r="BB173" s="30">
        <v>5.95</v>
      </c>
      <c r="BC173" s="30">
        <v>7.18772650398647</v>
      </c>
      <c r="BD173" s="30">
        <v>41.36</v>
      </c>
      <c r="BE173" s="30">
        <v>35.47</v>
      </c>
      <c r="BF173" s="30">
        <v>0.25</v>
      </c>
      <c r="BG173" s="30">
        <v>0.42</v>
      </c>
      <c r="BH173" s="30">
        <v>0.38656680357574291</v>
      </c>
      <c r="BI173" s="30">
        <v>54.14</v>
      </c>
      <c r="BJ173" s="30">
        <v>3.74</v>
      </c>
      <c r="BK173" s="30">
        <v>0.89</v>
      </c>
      <c r="BL173" s="30">
        <v>1.1599999999999999</v>
      </c>
      <c r="BM173" s="30">
        <v>17.739999999999998</v>
      </c>
      <c r="BN173" s="34">
        <v>60</v>
      </c>
      <c r="BO173" s="30" t="s">
        <v>97</v>
      </c>
      <c r="BP173" s="30" t="s">
        <v>100</v>
      </c>
      <c r="BQ173" s="34">
        <v>1210</v>
      </c>
      <c r="BR173" s="30">
        <v>44.91</v>
      </c>
      <c r="BS173" s="30">
        <v>24.9</v>
      </c>
      <c r="BT173" s="30">
        <v>14.19</v>
      </c>
      <c r="BU173" s="30">
        <v>9.14</v>
      </c>
      <c r="BV173" s="30">
        <v>2.08</v>
      </c>
      <c r="BW173" s="30">
        <v>0.7</v>
      </c>
      <c r="BX173" s="30">
        <v>0.72</v>
      </c>
      <c r="BY173" s="30">
        <v>0.88</v>
      </c>
      <c r="BZ173" s="30">
        <v>2.0299999999999998</v>
      </c>
      <c r="CA173" s="30">
        <v>0.36</v>
      </c>
      <c r="CB173" s="30">
        <v>7.0000000000000007E-2</v>
      </c>
      <c r="CC173" s="99">
        <v>2.5999999999999999E-2</v>
      </c>
      <c r="CD173" s="30">
        <v>99</v>
      </c>
      <c r="CE173" s="30">
        <v>98</v>
      </c>
      <c r="CF173" s="30">
        <v>77</v>
      </c>
      <c r="CG173" s="30">
        <v>19</v>
      </c>
      <c r="CH173" s="30"/>
      <c r="CI173" s="46">
        <v>4208</v>
      </c>
      <c r="CJ173" s="30"/>
      <c r="CK173" s="30">
        <v>34.67</v>
      </c>
      <c r="CL173" s="30"/>
      <c r="CM173" s="30">
        <v>3.74</v>
      </c>
      <c r="CN173" s="30"/>
      <c r="CO173" s="30"/>
      <c r="CP173" s="30"/>
      <c r="CQ173" s="30">
        <v>0.21</v>
      </c>
      <c r="CR173" s="46">
        <v>4188</v>
      </c>
      <c r="CS173" s="30">
        <v>34.43</v>
      </c>
      <c r="CT173" s="30">
        <v>4.5599999999999996</v>
      </c>
      <c r="CU173" s="30">
        <v>0.25</v>
      </c>
      <c r="CV173" s="30">
        <v>0.52</v>
      </c>
      <c r="CW173" s="58">
        <f t="shared" si="39"/>
        <v>356.25198443644314</v>
      </c>
      <c r="CX173" s="59">
        <f>AP173/(AB173-AI173)</f>
        <v>356.25198443644314</v>
      </c>
      <c r="CY173" s="79">
        <v>500</v>
      </c>
      <c r="CZ173" s="57">
        <f>IF(AND(DATE(YEAR(T173),MONTH(T173),DAY(T173))&gt;=(S173-3),DATE(YEAR(T173),MONTH(T173),DAY(T173))&lt;=(S173+3)),T173,V173)</f>
        <v>45775.541666666664</v>
      </c>
      <c r="DA173" s="59">
        <f>CZ173-U173</f>
        <v>0</v>
      </c>
      <c r="DB173" s="51">
        <f>(((AR173-AQ173)*24)+DD173+AB173+((AV173-AU173)*24))/24</f>
        <v>1.250000000007276</v>
      </c>
      <c r="DC173" s="51">
        <f>(AT173-AS173)*24</f>
        <v>1.1666666666278616</v>
      </c>
      <c r="DD173" s="51">
        <f>(W173-AR173)*24</f>
        <v>3.5833333334885538</v>
      </c>
      <c r="DE173" s="51">
        <f>AA173</f>
        <v>25.833333333372138</v>
      </c>
      <c r="DF173" s="51">
        <f t="shared" si="46"/>
        <v>3.5833333334885538</v>
      </c>
      <c r="DG173" s="51">
        <f>AB173</f>
        <v>25.916666666627862</v>
      </c>
      <c r="DH173" s="51">
        <f t="shared" si="44"/>
        <v>1.1666666666278616</v>
      </c>
    </row>
    <row r="174" spans="1:112" s="63" customFormat="1" x14ac:dyDescent="0.2">
      <c r="A174" s="65">
        <v>4622</v>
      </c>
      <c r="B174" s="72">
        <f t="shared" si="38"/>
        <v>45778</v>
      </c>
      <c r="C174" s="60" t="str">
        <f t="shared" si="45"/>
        <v>PRT 2025 4 #4622</v>
      </c>
      <c r="D174" s="60" t="str">
        <f t="shared" si="43"/>
        <v>PRATU GEL LRC #19</v>
      </c>
      <c r="E174" s="61">
        <v>4622</v>
      </c>
      <c r="F174" s="62" t="s">
        <v>300</v>
      </c>
      <c r="G174" s="62" t="str">
        <f>INDEX([1]List!$D$2:$D$55,MATCH(F174,[1]List!$B$2:$B$55,0))</f>
        <v>CIF</v>
      </c>
      <c r="H174" s="62" t="s">
        <v>392</v>
      </c>
      <c r="I174" s="62" t="s">
        <v>262</v>
      </c>
      <c r="J174" s="61">
        <f>IF(F174="","",IF(F174="TIE LRC",COUNTIF($F$2:$F174,"TIE")+COUNTIF($F$2:$F174,"TME")+COUNTIF($F$2:$F174,"TIE LRC")+COUNTIF($F$2:$F174,"TIE MRC"),IF(F174="TIE MRC",COUNTIF($F$2:$F174,"TIE")+COUNTIF($F$2:$F174,"TME")+COUNTIF($F$2:$F174,"TIE LRC")+COUNTIF($F$2:$F174,"TIE MRC"),IF(F174="PLNBB LRC",COUNTIF($F$2:$F174,"PLNBB")+COUNTIF($F$2:$F174,"PLNBB LRC")+COUNTIF($F$2:$F174,"PLNBB MRC"),IF(F174="PLNBB MRC",COUNTIF($F$2:$F174,"PLNBB")+COUNTIF($F$2:$F174,"PLNBB LRC")+COUNTIF($F$2:$F174,"PLNBB MRC"),IF(F174="HE MRC",COUNTIF($F$2:$F174,"HE")+COUNTIF($F$2:$F174,"HE LRC")+COUNTIF($F$2:$F174,"HE MRC"),IF(F174="HE LRC",COUNTIF($F$2:$F174,"HE")+COUNTIF($F$2:$F174,"HE LRC")+COUNTIF($F$2:$F174,"HE MRC"),COUNTIF($F$2:$F174,F174))))))))</f>
        <v>19</v>
      </c>
      <c r="K174" s="63" t="s">
        <v>343</v>
      </c>
      <c r="L174" s="63" t="s">
        <v>344</v>
      </c>
      <c r="N174" s="64" t="s">
        <v>320</v>
      </c>
      <c r="O174" s="69" t="s">
        <v>104</v>
      </c>
      <c r="P174" s="65"/>
      <c r="Q174" s="69">
        <v>45762</v>
      </c>
      <c r="R174" s="66"/>
      <c r="S174" s="69">
        <v>45773</v>
      </c>
      <c r="T174" s="67">
        <v>45776.652777777781</v>
      </c>
      <c r="U174" s="67">
        <v>45776.652777777781</v>
      </c>
      <c r="V174" s="67">
        <v>45777.680555555555</v>
      </c>
      <c r="W174" s="67">
        <v>45777.84375</v>
      </c>
      <c r="X174" s="67">
        <v>45778.704861111109</v>
      </c>
      <c r="Y174" s="67">
        <v>45778.861111111109</v>
      </c>
      <c r="Z174" s="67">
        <v>45778.895833333336</v>
      </c>
      <c r="AA174" s="53">
        <f t="shared" si="31"/>
        <v>24.666666666569654</v>
      </c>
      <c r="AB174" s="53">
        <f t="shared" si="36"/>
        <v>24.416666666627862</v>
      </c>
      <c r="AC174" s="53">
        <f t="shared" si="37"/>
        <v>3.75</v>
      </c>
      <c r="AD174" s="53">
        <v>0</v>
      </c>
      <c r="AE174" s="53">
        <v>7.5</v>
      </c>
      <c r="AF174" s="53">
        <v>0</v>
      </c>
      <c r="AG174" s="53">
        <v>0.5</v>
      </c>
      <c r="AH174" s="53">
        <v>0</v>
      </c>
      <c r="AI174" s="53">
        <f t="shared" si="41"/>
        <v>8</v>
      </c>
      <c r="AJ174" s="77">
        <f t="shared" si="42"/>
        <v>8</v>
      </c>
      <c r="AK174" s="77"/>
      <c r="AL174" s="77"/>
      <c r="AM174" s="77"/>
      <c r="AN174" s="77"/>
      <c r="AO174" s="68">
        <v>10002.08</v>
      </c>
      <c r="AP174" s="68">
        <v>9999.2060000000001</v>
      </c>
      <c r="AQ174" s="67">
        <f t="shared" si="47"/>
        <v>45777.680555555555</v>
      </c>
      <c r="AR174" s="67">
        <v>45777.690972222219</v>
      </c>
      <c r="AS174" s="67">
        <f t="shared" si="40"/>
        <v>45778.704861111109</v>
      </c>
      <c r="AT174" s="67">
        <v>45778.881944444445</v>
      </c>
      <c r="AU174" s="67">
        <f t="shared" si="29"/>
        <v>45778.881944444445</v>
      </c>
      <c r="AV174" s="67">
        <v>45778.892361111109</v>
      </c>
      <c r="AW174" s="54">
        <v>4067</v>
      </c>
      <c r="AX174" s="54">
        <v>6249</v>
      </c>
      <c r="AY174" s="55">
        <v>34.92</v>
      </c>
      <c r="AZ174" s="55">
        <v>17.78</v>
      </c>
      <c r="BA174" s="55">
        <v>4.95</v>
      </c>
      <c r="BB174" s="55">
        <v>6.25</v>
      </c>
      <c r="BC174" s="55">
        <v>7.6015567988324007</v>
      </c>
      <c r="BD174" s="55">
        <v>42.22</v>
      </c>
      <c r="BE174" s="55">
        <v>33.75</v>
      </c>
      <c r="BF174" s="55">
        <v>0.21</v>
      </c>
      <c r="BG174" s="55">
        <v>0.36</v>
      </c>
      <c r="BH174" s="55">
        <v>0.32838725370955973</v>
      </c>
      <c r="BI174" s="55">
        <v>53.29</v>
      </c>
      <c r="BJ174" s="55">
        <v>4.0999999999999996</v>
      </c>
      <c r="BK174" s="55">
        <v>0.84</v>
      </c>
      <c r="BL174" s="55">
        <v>1.1100000000000001</v>
      </c>
      <c r="BM174" s="55">
        <v>17.47</v>
      </c>
      <c r="BN174" s="56">
        <v>61</v>
      </c>
      <c r="BO174" s="55" t="s">
        <v>97</v>
      </c>
      <c r="BP174" s="55" t="s">
        <v>100</v>
      </c>
      <c r="BQ174" s="56">
        <v>1210</v>
      </c>
      <c r="BR174" s="55">
        <v>31.28</v>
      </c>
      <c r="BS174" s="55">
        <v>12.46</v>
      </c>
      <c r="BT174" s="55">
        <v>29.45</v>
      </c>
      <c r="BU174" s="55">
        <v>8.84</v>
      </c>
      <c r="BV174" s="55">
        <v>5.23</v>
      </c>
      <c r="BW174" s="55">
        <v>0.42</v>
      </c>
      <c r="BX174" s="55">
        <v>0.52</v>
      </c>
      <c r="BY174" s="55">
        <v>0.34</v>
      </c>
      <c r="BZ174" s="55">
        <v>10.52</v>
      </c>
      <c r="CA174" s="55">
        <v>0.67</v>
      </c>
      <c r="CB174" s="55">
        <v>0.26</v>
      </c>
      <c r="CC174" s="100">
        <v>5.8000000000000003E-2</v>
      </c>
      <c r="CD174" s="55">
        <v>99</v>
      </c>
      <c r="CE174" s="55">
        <v>98</v>
      </c>
      <c r="CF174" s="55">
        <v>78</v>
      </c>
      <c r="CG174" s="55">
        <v>20</v>
      </c>
      <c r="CH174" s="55"/>
      <c r="CI174" s="54">
        <v>4137</v>
      </c>
      <c r="CJ174" s="55"/>
      <c r="CK174" s="55">
        <v>33.57</v>
      </c>
      <c r="CL174" s="55"/>
      <c r="CM174" s="55">
        <v>4.3499999999999996</v>
      </c>
      <c r="CN174" s="55"/>
      <c r="CO174" s="55"/>
      <c r="CP174" s="55"/>
      <c r="CQ174" s="55">
        <v>0.17</v>
      </c>
      <c r="CR174" s="54">
        <v>4152</v>
      </c>
      <c r="CS174" s="55">
        <v>34.299999999999997</v>
      </c>
      <c r="CT174" s="55">
        <v>4.95</v>
      </c>
      <c r="CU174" s="55">
        <v>0.25</v>
      </c>
      <c r="CV174" s="55">
        <v>1.2</v>
      </c>
      <c r="CW174" s="73">
        <f t="shared" si="39"/>
        <v>609.08869035676969</v>
      </c>
      <c r="CX174" s="74">
        <f>AP174/(AB174-AI174)</f>
        <v>609.08869035676969</v>
      </c>
      <c r="CY174" s="71">
        <v>500</v>
      </c>
      <c r="CZ174" s="67">
        <f>IF(AND(DATE(YEAR(T174),MONTH(T174),DAY(T174))&gt;=(S174-3),DATE(YEAR(T174),MONTH(T174),DAY(T174))&lt;=(S174+3)),T174,V174)</f>
        <v>45776.652777777781</v>
      </c>
      <c r="DA174" s="74">
        <f>CZ174-U174</f>
        <v>0</v>
      </c>
      <c r="DB174" s="53">
        <f>(((AR174-AQ174)*24)+DD174+AB174+((AV174-AU174)*24))/24</f>
        <v>1.1909722222189885</v>
      </c>
      <c r="DC174" s="53">
        <f>(AT174-AS174)*24</f>
        <v>4.2500000000582077</v>
      </c>
      <c r="DD174" s="53">
        <f>(W174-AR174)*24</f>
        <v>3.6666666667442769</v>
      </c>
      <c r="DE174" s="53">
        <f>AA174</f>
        <v>24.666666666569654</v>
      </c>
      <c r="DF174" s="53">
        <f t="shared" si="46"/>
        <v>3.6666666667442769</v>
      </c>
      <c r="DG174" s="53">
        <f>AB174</f>
        <v>24.416666666627862</v>
      </c>
      <c r="DH174" s="53">
        <f t="shared" si="44"/>
        <v>4.2500000000582077</v>
      </c>
    </row>
    <row r="175" spans="1:112" s="63" customFormat="1" x14ac:dyDescent="0.2">
      <c r="A175" s="65">
        <v>4623</v>
      </c>
      <c r="B175" s="72">
        <f t="shared" si="38"/>
        <v>45778</v>
      </c>
      <c r="C175" s="60" t="str">
        <f t="shared" si="45"/>
        <v>PRT 2025 5 #4623</v>
      </c>
      <c r="D175" s="60" t="str">
        <f t="shared" si="43"/>
        <v>PRATU GEL LRC #20</v>
      </c>
      <c r="E175" s="61">
        <v>4623</v>
      </c>
      <c r="F175" s="62" t="s">
        <v>300</v>
      </c>
      <c r="G175" s="62" t="str">
        <f>INDEX([1]List!$D$2:$D$55,MATCH(F175,[1]List!$B$2:$B$55,0))</f>
        <v>CIF</v>
      </c>
      <c r="H175" s="62" t="s">
        <v>392</v>
      </c>
      <c r="I175" s="62" t="s">
        <v>262</v>
      </c>
      <c r="J175" s="61">
        <f>IF(F175="","",IF(F175="TIE LRC",COUNTIF($F$2:$F175,"TIE")+COUNTIF($F$2:$F175,"TME")+COUNTIF($F$2:$F175,"TIE LRC")+COUNTIF($F$2:$F175,"TIE MRC"),IF(F175="TIE MRC",COUNTIF($F$2:$F175,"TIE")+COUNTIF($F$2:$F175,"TME")+COUNTIF($F$2:$F175,"TIE LRC")+COUNTIF($F$2:$F175,"TIE MRC"),IF(F175="PLNBB LRC",COUNTIF($F$2:$F175,"PLNBB")+COUNTIF($F$2:$F175,"PLNBB LRC")+COUNTIF($F$2:$F175,"PLNBB MRC"),IF(F175="PLNBB MRC",COUNTIF($F$2:$F175,"PLNBB")+COUNTIF($F$2:$F175,"PLNBB LRC")+COUNTIF($F$2:$F175,"PLNBB MRC"),IF(F175="HE MRC",COUNTIF($F$2:$F175,"HE")+COUNTIF($F$2:$F175,"HE LRC")+COUNTIF($F$2:$F175,"HE MRC"),IF(F175="HE LRC",COUNTIF($F$2:$F175,"HE")+COUNTIF($F$2:$F175,"HE LRC")+COUNTIF($F$2:$F175,"HE MRC"),COUNTIF($F$2:$F175,F175))))))))</f>
        <v>20</v>
      </c>
      <c r="K175" s="63" t="s">
        <v>549</v>
      </c>
      <c r="L175" s="63" t="s">
        <v>550</v>
      </c>
      <c r="N175" s="64" t="s">
        <v>318</v>
      </c>
      <c r="O175" s="69" t="s">
        <v>104</v>
      </c>
      <c r="P175" s="65"/>
      <c r="Q175" s="69">
        <v>45769</v>
      </c>
      <c r="R175" s="66"/>
      <c r="S175" s="69">
        <v>45775</v>
      </c>
      <c r="T175" s="67">
        <v>45778.25</v>
      </c>
      <c r="U175" s="67">
        <v>45778.25</v>
      </c>
      <c r="V175" s="67">
        <v>45778.65625</v>
      </c>
      <c r="W175" s="67">
        <v>45778.670138888891</v>
      </c>
      <c r="X175" s="67">
        <v>45779.440972222219</v>
      </c>
      <c r="Y175" s="67">
        <v>45779.479166666664</v>
      </c>
      <c r="Z175" s="67">
        <v>45779.513888888891</v>
      </c>
      <c r="AA175" s="53">
        <f t="shared" si="31"/>
        <v>9.75</v>
      </c>
      <c r="AB175" s="53">
        <f t="shared" si="36"/>
        <v>19.416666666569654</v>
      </c>
      <c r="AC175" s="53">
        <f t="shared" si="37"/>
        <v>0.91666666668606922</v>
      </c>
      <c r="AD175" s="53">
        <v>0.42</v>
      </c>
      <c r="AE175" s="53">
        <v>4.08</v>
      </c>
      <c r="AF175" s="53">
        <v>0</v>
      </c>
      <c r="AG175" s="53">
        <v>0</v>
      </c>
      <c r="AH175" s="53">
        <v>0</v>
      </c>
      <c r="AI175" s="53">
        <f t="shared" si="41"/>
        <v>4.08</v>
      </c>
      <c r="AJ175" s="77">
        <f t="shared" si="42"/>
        <v>4.5</v>
      </c>
      <c r="AK175" s="77"/>
      <c r="AL175" s="77"/>
      <c r="AM175" s="77"/>
      <c r="AN175" s="77"/>
      <c r="AO175" s="68">
        <v>9000.8439999999991</v>
      </c>
      <c r="AP175" s="68">
        <v>8994.0470000000005</v>
      </c>
      <c r="AQ175" s="67">
        <f t="shared" si="47"/>
        <v>45778.65625</v>
      </c>
      <c r="AR175" s="67">
        <v>45778.666666666664</v>
      </c>
      <c r="AS175" s="67">
        <f t="shared" si="40"/>
        <v>45779.440972222219</v>
      </c>
      <c r="AT175" s="67">
        <v>45779.5</v>
      </c>
      <c r="AU175" s="67">
        <f t="shared" si="29"/>
        <v>45779.5</v>
      </c>
      <c r="AV175" s="67">
        <v>45779.510416666664</v>
      </c>
      <c r="AW175" s="54">
        <v>4065</v>
      </c>
      <c r="AX175" s="54">
        <v>6268</v>
      </c>
      <c r="AY175" s="55">
        <v>35.15</v>
      </c>
      <c r="AZ175" s="55">
        <v>16.71</v>
      </c>
      <c r="BA175" s="55">
        <v>4.58</v>
      </c>
      <c r="BB175" s="55">
        <v>5.88</v>
      </c>
      <c r="BC175" s="55">
        <v>7.0596710289350471</v>
      </c>
      <c r="BD175" s="55">
        <v>43.65</v>
      </c>
      <c r="BE175" s="55">
        <v>33.76</v>
      </c>
      <c r="BF175" s="55">
        <v>0.22</v>
      </c>
      <c r="BG175" s="55">
        <v>0.36</v>
      </c>
      <c r="BH175" s="55">
        <v>0.33617481090166895</v>
      </c>
      <c r="BI175" s="55">
        <v>54.22</v>
      </c>
      <c r="BJ175" s="55">
        <v>4.07</v>
      </c>
      <c r="BK175" s="55">
        <v>0.8</v>
      </c>
      <c r="BL175" s="55">
        <v>1.03</v>
      </c>
      <c r="BM175" s="55">
        <v>18.04</v>
      </c>
      <c r="BN175" s="56">
        <v>61</v>
      </c>
      <c r="BO175" s="55" t="s">
        <v>97</v>
      </c>
      <c r="BP175" s="55" t="s">
        <v>100</v>
      </c>
      <c r="BQ175" s="56">
        <v>1240</v>
      </c>
      <c r="BR175" s="55">
        <v>22.47</v>
      </c>
      <c r="BS175" s="55">
        <v>14.37</v>
      </c>
      <c r="BT175" s="55">
        <v>47.74</v>
      </c>
      <c r="BU175" s="55">
        <v>6.56</v>
      </c>
      <c r="BV175" s="55">
        <v>2.58</v>
      </c>
      <c r="BW175" s="55">
        <v>0.28999999999999998</v>
      </c>
      <c r="BX175" s="55">
        <v>0.34</v>
      </c>
      <c r="BY175" s="55">
        <v>1.04</v>
      </c>
      <c r="BZ175" s="55">
        <v>4.1399999999999997</v>
      </c>
      <c r="CA175" s="55">
        <v>0.38</v>
      </c>
      <c r="CB175" s="55">
        <v>7.0000000000000007E-2</v>
      </c>
      <c r="CC175" s="100">
        <v>5.6000000000000001E-2</v>
      </c>
      <c r="CD175" s="55">
        <v>99</v>
      </c>
      <c r="CE175" s="55">
        <v>98</v>
      </c>
      <c r="CF175" s="55">
        <v>78</v>
      </c>
      <c r="CG175" s="55">
        <v>20</v>
      </c>
      <c r="CH175" s="55"/>
      <c r="CI175" s="54">
        <v>4129</v>
      </c>
      <c r="CJ175" s="55"/>
      <c r="CK175" s="55">
        <v>34.54</v>
      </c>
      <c r="CL175" s="55"/>
      <c r="CM175" s="55">
        <v>2.95</v>
      </c>
      <c r="CN175" s="55"/>
      <c r="CO175" s="55"/>
      <c r="CP175" s="55"/>
      <c r="CQ175" s="55">
        <v>0.19</v>
      </c>
      <c r="CR175" s="54">
        <v>4130</v>
      </c>
      <c r="CS175" s="55">
        <v>34.479999999999997</v>
      </c>
      <c r="CT175" s="55">
        <v>4.8099999999999996</v>
      </c>
      <c r="CU175" s="55">
        <v>0.24</v>
      </c>
      <c r="CV175" s="55">
        <v>0.49</v>
      </c>
      <c r="CW175" s="73">
        <f t="shared" si="39"/>
        <v>586.44079548295326</v>
      </c>
      <c r="CX175" s="74">
        <f>AP175/(AB175-AI175)</f>
        <v>586.44079548295326</v>
      </c>
      <c r="CY175" s="71">
        <v>500</v>
      </c>
      <c r="CZ175" s="67">
        <f>IF(AND(DATE(YEAR(T175),MONTH(T175),DAY(T175))&gt;=(S175-3),DATE(YEAR(T175),MONTH(T175),DAY(T175))&lt;=(S175+3)),T175,V175)</f>
        <v>45778.25</v>
      </c>
      <c r="DA175" s="74">
        <f>CZ175-U175</f>
        <v>0</v>
      </c>
      <c r="DB175" s="53">
        <f>(((AR175-AQ175)*24)+DD175+AB175+((AV175-AU175)*24))/24</f>
        <v>0.83333333332848269</v>
      </c>
      <c r="DC175" s="53">
        <f>(AT175-AS175)*24</f>
        <v>1.4166666667442769</v>
      </c>
      <c r="DD175" s="53">
        <f>(W175-AR175)*24</f>
        <v>8.3333333430346102E-2</v>
      </c>
      <c r="DE175" s="53">
        <f>AA175</f>
        <v>9.75</v>
      </c>
      <c r="DF175" s="53">
        <f t="shared" si="46"/>
        <v>8.3333333430346102E-2</v>
      </c>
      <c r="DG175" s="53">
        <f>AB175</f>
        <v>19.416666666569654</v>
      </c>
      <c r="DH175" s="53">
        <f t="shared" si="44"/>
        <v>1.4166666667442769</v>
      </c>
    </row>
    <row r="176" spans="1:112" s="63" customFormat="1" x14ac:dyDescent="0.2">
      <c r="A176" s="65">
        <v>4624</v>
      </c>
      <c r="B176" s="72">
        <f t="shared" si="38"/>
        <v>45778</v>
      </c>
      <c r="C176" s="60" t="str">
        <f t="shared" si="45"/>
        <v>PRT 2025 5 #4624</v>
      </c>
      <c r="D176" s="60" t="str">
        <f t="shared" si="43"/>
        <v>PRATU GEL LRC #21</v>
      </c>
      <c r="E176" s="61">
        <v>4624</v>
      </c>
      <c r="F176" s="62" t="s">
        <v>300</v>
      </c>
      <c r="G176" s="62" t="str">
        <f>INDEX([1]List!$D$2:$D$55,MATCH(F176,[1]List!$B$2:$B$55,0))</f>
        <v>CIF</v>
      </c>
      <c r="H176" s="62" t="s">
        <v>392</v>
      </c>
      <c r="I176" s="62" t="s">
        <v>262</v>
      </c>
      <c r="J176" s="61">
        <f>IF(F176="","",IF(F176="TIE LRC",COUNTIF($F$2:$F176,"TIE")+COUNTIF($F$2:$F176,"TME")+COUNTIF($F$2:$F176,"TIE LRC")+COUNTIF($F$2:$F176,"TIE MRC"),IF(F176="TIE MRC",COUNTIF($F$2:$F176,"TIE")+COUNTIF($F$2:$F176,"TME")+COUNTIF($F$2:$F176,"TIE LRC")+COUNTIF($F$2:$F176,"TIE MRC"),IF(F176="PLNBB LRC",COUNTIF($F$2:$F176,"PLNBB")+COUNTIF($F$2:$F176,"PLNBB LRC")+COUNTIF($F$2:$F176,"PLNBB MRC"),IF(F176="PLNBB MRC",COUNTIF($F$2:$F176,"PLNBB")+COUNTIF($F$2:$F176,"PLNBB LRC")+COUNTIF($F$2:$F176,"PLNBB MRC"),IF(F176="HE MRC",COUNTIF($F$2:$F176,"HE")+COUNTIF($F$2:$F176,"HE LRC")+COUNTIF($F$2:$F176,"HE MRC"),IF(F176="HE LRC",COUNTIF($F$2:$F176,"HE")+COUNTIF($F$2:$F176,"HE LRC")+COUNTIF($F$2:$F176,"HE MRC"),COUNTIF($F$2:$F176,F176))))))))</f>
        <v>21</v>
      </c>
      <c r="K176" s="63" t="s">
        <v>493</v>
      </c>
      <c r="L176" s="63" t="s">
        <v>494</v>
      </c>
      <c r="N176" s="64" t="s">
        <v>320</v>
      </c>
      <c r="O176" s="69" t="s">
        <v>394</v>
      </c>
      <c r="P176" s="65"/>
      <c r="Q176" s="69">
        <v>45770</v>
      </c>
      <c r="R176" s="66"/>
      <c r="S176" s="69">
        <v>45777</v>
      </c>
      <c r="T176" s="67">
        <v>45778.684027777781</v>
      </c>
      <c r="U176" s="67">
        <v>45778.684027777781</v>
      </c>
      <c r="V176" s="67">
        <v>45779.423611111109</v>
      </c>
      <c r="W176" s="67">
        <v>45779.534722222219</v>
      </c>
      <c r="X176" s="67">
        <v>45780.489583333336</v>
      </c>
      <c r="Y176" s="67">
        <v>45780.555555555555</v>
      </c>
      <c r="Z176" s="67">
        <v>45780.590277777781</v>
      </c>
      <c r="AA176" s="53">
        <f t="shared" si="31"/>
        <v>17.749999999883585</v>
      </c>
      <c r="AB176" s="53">
        <f t="shared" si="36"/>
        <v>24.500000000058208</v>
      </c>
      <c r="AC176" s="53">
        <f t="shared" si="37"/>
        <v>1.5833333332557231</v>
      </c>
      <c r="AD176" s="53">
        <v>0</v>
      </c>
      <c r="AE176" s="53">
        <v>8.25</v>
      </c>
      <c r="AF176" s="53">
        <v>0</v>
      </c>
      <c r="AG176" s="53">
        <v>0.5</v>
      </c>
      <c r="AH176" s="53">
        <v>0</v>
      </c>
      <c r="AI176" s="53">
        <f t="shared" si="41"/>
        <v>8.75</v>
      </c>
      <c r="AJ176" s="77">
        <f t="shared" si="42"/>
        <v>8.75</v>
      </c>
      <c r="AK176" s="77"/>
      <c r="AL176" s="77"/>
      <c r="AM176" s="77"/>
      <c r="AN176" s="77"/>
      <c r="AO176" s="68">
        <v>9503.7060000000001</v>
      </c>
      <c r="AP176" s="68">
        <v>9453.2759999999998</v>
      </c>
      <c r="AQ176" s="67">
        <f t="shared" si="47"/>
        <v>45779.423611111109</v>
      </c>
      <c r="AR176" s="67">
        <v>45779.434027777781</v>
      </c>
      <c r="AS176" s="67">
        <f t="shared" si="40"/>
        <v>45780.489583333336</v>
      </c>
      <c r="AT176" s="67">
        <v>45780.576388888891</v>
      </c>
      <c r="AU176" s="67">
        <f t="shared" si="29"/>
        <v>45780.576388888891</v>
      </c>
      <c r="AV176" s="67">
        <v>45780.586805555555</v>
      </c>
      <c r="AW176" s="54">
        <v>4070</v>
      </c>
      <c r="AX176" s="54">
        <v>6257</v>
      </c>
      <c r="AY176" s="55">
        <v>34.96</v>
      </c>
      <c r="AZ176" s="55">
        <v>15.84</v>
      </c>
      <c r="BA176" s="55">
        <v>4.75</v>
      </c>
      <c r="BB176" s="55">
        <v>6.15</v>
      </c>
      <c r="BC176" s="55">
        <v>7.3075095057034227</v>
      </c>
      <c r="BD176" s="55">
        <v>42.72</v>
      </c>
      <c r="BE176" s="55">
        <v>35.29</v>
      </c>
      <c r="BF176" s="55">
        <v>0.2</v>
      </c>
      <c r="BG176" s="55">
        <v>0.33</v>
      </c>
      <c r="BH176" s="55">
        <v>0.30893536121673004</v>
      </c>
      <c r="BI176" s="55">
        <v>54.1</v>
      </c>
      <c r="BJ176" s="55">
        <v>4.22</v>
      </c>
      <c r="BK176" s="55">
        <v>0.85</v>
      </c>
      <c r="BL176" s="55">
        <v>1.0900000000000001</v>
      </c>
      <c r="BM176" s="55">
        <v>18.579999999999998</v>
      </c>
      <c r="BN176" s="56">
        <v>62</v>
      </c>
      <c r="BO176" s="55" t="s">
        <v>100</v>
      </c>
      <c r="BP176" s="55" t="s">
        <v>100</v>
      </c>
      <c r="BQ176" s="56">
        <v>1180</v>
      </c>
      <c r="BR176" s="55">
        <v>17.43</v>
      </c>
      <c r="BS176" s="55">
        <v>12.3</v>
      </c>
      <c r="BT176" s="55">
        <v>54.86</v>
      </c>
      <c r="BU176" s="55">
        <v>6.28</v>
      </c>
      <c r="BV176" s="55">
        <v>3.88</v>
      </c>
      <c r="BW176" s="55">
        <v>0.19</v>
      </c>
      <c r="BX176" s="55">
        <v>0.28000000000000003</v>
      </c>
      <c r="BY176" s="55">
        <v>1.03</v>
      </c>
      <c r="BZ176" s="55">
        <v>2.62</v>
      </c>
      <c r="CA176" s="55">
        <v>1.06</v>
      </c>
      <c r="CB176" s="55">
        <v>7.0000000000000007E-2</v>
      </c>
      <c r="CC176" s="100">
        <v>6.0999999999999999E-2</v>
      </c>
      <c r="CD176" s="55">
        <v>99</v>
      </c>
      <c r="CE176" s="55">
        <v>98</v>
      </c>
      <c r="CF176" s="55">
        <v>78</v>
      </c>
      <c r="CG176" s="55">
        <v>20</v>
      </c>
      <c r="CH176" s="55"/>
      <c r="CI176" s="54">
        <v>4138</v>
      </c>
      <c r="CJ176" s="55"/>
      <c r="CK176" s="55">
        <v>34.090000000000003</v>
      </c>
      <c r="CL176" s="55"/>
      <c r="CM176" s="55">
        <v>3.16</v>
      </c>
      <c r="CN176" s="55"/>
      <c r="CO176" s="55"/>
      <c r="CP176" s="55"/>
      <c r="CQ176" s="55">
        <v>0.16</v>
      </c>
      <c r="CR176" s="54">
        <v>4029</v>
      </c>
      <c r="CS176" s="55">
        <v>35.369999999999997</v>
      </c>
      <c r="CT176" s="55">
        <v>4.16</v>
      </c>
      <c r="CU176" s="55">
        <v>0.18</v>
      </c>
      <c r="CV176" s="55">
        <v>0.39</v>
      </c>
      <c r="CW176" s="73">
        <f t="shared" si="39"/>
        <v>600.20799999778183</v>
      </c>
      <c r="CX176" s="74">
        <f>AP176/(AB176-AI176)</f>
        <v>600.20799999778183</v>
      </c>
      <c r="CY176" s="71">
        <v>500</v>
      </c>
      <c r="CZ176" s="67">
        <f>IF(AND(DATE(YEAR(T176),MONTH(T176),DAY(T176))&gt;=(S176-3),DATE(YEAR(T176),MONTH(T176),DAY(T176))&lt;=(S176+3)),T176,V176)</f>
        <v>45778.684027777781</v>
      </c>
      <c r="DA176" s="74">
        <f>CZ176-U176</f>
        <v>0</v>
      </c>
      <c r="DB176" s="53">
        <f>(((AR176-AQ176)*24)+DD176+AB176+((AV176-AU176)*24))/24</f>
        <v>1.1423611111094942</v>
      </c>
      <c r="DC176" s="53">
        <f>(AT176-AS176)*24</f>
        <v>2.0833333333139308</v>
      </c>
      <c r="DD176" s="53">
        <f>(W176-AR176)*24</f>
        <v>2.4166666665114462</v>
      </c>
      <c r="DE176" s="53">
        <f>AA176</f>
        <v>17.749999999883585</v>
      </c>
      <c r="DF176" s="53">
        <f t="shared" si="46"/>
        <v>2.4166666665114462</v>
      </c>
      <c r="DG176" s="53">
        <f>AB176</f>
        <v>24.500000000058208</v>
      </c>
      <c r="DH176" s="53">
        <f t="shared" si="44"/>
        <v>2.0833333333139308</v>
      </c>
    </row>
    <row r="177" spans="1:112" s="63" customFormat="1" x14ac:dyDescent="0.2">
      <c r="A177" s="65">
        <v>4625</v>
      </c>
      <c r="B177" s="72">
        <f t="shared" si="38"/>
        <v>45778</v>
      </c>
      <c r="C177" s="60" t="str">
        <f t="shared" si="45"/>
        <v>PRT 2025 5 #4625</v>
      </c>
      <c r="D177" s="60" t="str">
        <f t="shared" si="43"/>
        <v>PRATU SSN #1</v>
      </c>
      <c r="E177" s="61">
        <v>4625</v>
      </c>
      <c r="F177" s="62" t="s">
        <v>551</v>
      </c>
      <c r="G177" s="62" t="str">
        <f>INDEX([1]List!$D$2:$D$55,MATCH(F177,[1]List!$B$2:$B$55,0))</f>
        <v>CIF</v>
      </c>
      <c r="H177" s="62" t="s">
        <v>552</v>
      </c>
      <c r="I177" s="62" t="s">
        <v>285</v>
      </c>
      <c r="J177" s="61">
        <f>IF(F177="","",IF(F177="TIE LRC",COUNTIF($F$2:$F177,"TIE")+COUNTIF($F$2:$F177,"TME")+COUNTIF($F$2:$F177,"TIE LRC")+COUNTIF($F$2:$F177,"TIE MRC"),IF(F177="TIE MRC",COUNTIF($F$2:$F177,"TIE")+COUNTIF($F$2:$F177,"TME")+COUNTIF($F$2:$F177,"TIE LRC")+COUNTIF($F$2:$F177,"TIE MRC"),IF(F177="PLNBB LRC",COUNTIF($F$2:$F177,"PLNBB")+COUNTIF($F$2:$F177,"PLNBB LRC")+COUNTIF($F$2:$F177,"PLNBB MRC"),IF(F177="PLNBB MRC",COUNTIF($F$2:$F177,"PLNBB")+COUNTIF($F$2:$F177,"PLNBB LRC")+COUNTIF($F$2:$F177,"PLNBB MRC"),IF(F177="HE MRC",COUNTIF($F$2:$F177,"HE")+COUNTIF($F$2:$F177,"HE LRC")+COUNTIF($F$2:$F177,"HE MRC"),IF(F177="HE LRC",COUNTIF($F$2:$F177,"HE")+COUNTIF($F$2:$F177,"HE LRC")+COUNTIF($F$2:$F177,"HE MRC"),COUNTIF($F$2:$F177,F177))))))))</f>
        <v>1</v>
      </c>
      <c r="K177" s="63" t="s">
        <v>358</v>
      </c>
      <c r="L177" s="63" t="s">
        <v>359</v>
      </c>
      <c r="N177" s="64" t="s">
        <v>318</v>
      </c>
      <c r="O177" s="69" t="s">
        <v>473</v>
      </c>
      <c r="P177" s="65"/>
      <c r="Q177" s="69">
        <v>45771</v>
      </c>
      <c r="R177" s="66"/>
      <c r="S177" s="69">
        <v>45762</v>
      </c>
      <c r="T177" s="67">
        <v>45779.336805555555</v>
      </c>
      <c r="U177" s="67">
        <v>45779.642361111109</v>
      </c>
      <c r="V177" s="67">
        <v>45779.642361111109</v>
      </c>
      <c r="W177" s="67">
        <v>45780.489583333336</v>
      </c>
      <c r="X177" s="67">
        <v>45781.184027777781</v>
      </c>
      <c r="Y177" s="67">
        <v>45781.21875</v>
      </c>
      <c r="Z177" s="67">
        <v>45781.253472222219</v>
      </c>
      <c r="AA177" s="53">
        <f t="shared" si="31"/>
        <v>7.3333333333139308</v>
      </c>
      <c r="AB177" s="53">
        <f t="shared" si="36"/>
        <v>17.499999999941792</v>
      </c>
      <c r="AC177" s="53">
        <f t="shared" si="37"/>
        <v>0.83333333325572312</v>
      </c>
      <c r="AD177" s="53">
        <v>0</v>
      </c>
      <c r="AE177" s="53">
        <v>4.92</v>
      </c>
      <c r="AF177" s="53">
        <v>0</v>
      </c>
      <c r="AG177" s="53">
        <v>0</v>
      </c>
      <c r="AH177" s="53">
        <v>0</v>
      </c>
      <c r="AI177" s="53">
        <f t="shared" si="41"/>
        <v>4.92</v>
      </c>
      <c r="AJ177" s="77">
        <f t="shared" si="42"/>
        <v>4.92</v>
      </c>
      <c r="AK177" s="77"/>
      <c r="AL177" s="77"/>
      <c r="AM177" s="77"/>
      <c r="AN177" s="77"/>
      <c r="AO177" s="68">
        <v>8702.3189999999995</v>
      </c>
      <c r="AP177" s="68">
        <v>8700.1139999999996</v>
      </c>
      <c r="AQ177" s="67">
        <f t="shared" si="47"/>
        <v>45779.642361111109</v>
      </c>
      <c r="AR177" s="67">
        <v>45779.652777777781</v>
      </c>
      <c r="AS177" s="67">
        <f t="shared" si="40"/>
        <v>45781.184027777781</v>
      </c>
      <c r="AT177" s="67">
        <v>45781.239583333336</v>
      </c>
      <c r="AU177" s="67">
        <f t="shared" si="29"/>
        <v>45781.239583333336</v>
      </c>
      <c r="AV177" s="67">
        <v>45781.25</v>
      </c>
      <c r="AW177" s="54">
        <v>4062</v>
      </c>
      <c r="AX177" s="54">
        <v>6310</v>
      </c>
      <c r="AY177" s="55">
        <v>35.630000000000003</v>
      </c>
      <c r="AZ177" s="55">
        <v>16.7</v>
      </c>
      <c r="BA177" s="55">
        <v>5.29</v>
      </c>
      <c r="BB177" s="55">
        <v>6.85</v>
      </c>
      <c r="BC177" s="55">
        <v>8.2232893157262907</v>
      </c>
      <c r="BD177" s="55">
        <v>41.36</v>
      </c>
      <c r="BE177" s="55">
        <v>35.090000000000003</v>
      </c>
      <c r="BF177" s="55">
        <v>0.19</v>
      </c>
      <c r="BG177" s="55">
        <v>0.33</v>
      </c>
      <c r="BH177" s="55">
        <v>0.30012004801920772</v>
      </c>
      <c r="BI177" s="55">
        <v>54.22</v>
      </c>
      <c r="BJ177" s="55">
        <v>4.0199999999999996</v>
      </c>
      <c r="BK177" s="55">
        <v>0.66</v>
      </c>
      <c r="BL177" s="55">
        <v>0.86</v>
      </c>
      <c r="BM177" s="55">
        <v>17.3</v>
      </c>
      <c r="BN177" s="56">
        <v>60</v>
      </c>
      <c r="BO177" s="55" t="s">
        <v>97</v>
      </c>
      <c r="BP177" s="55" t="s">
        <v>100</v>
      </c>
      <c r="BQ177" s="56">
        <v>1180</v>
      </c>
      <c r="BR177" s="55">
        <v>42.71</v>
      </c>
      <c r="BS177" s="55">
        <v>27.14</v>
      </c>
      <c r="BT177" s="55">
        <v>18.010000000000002</v>
      </c>
      <c r="BU177" s="55">
        <v>4.8600000000000003</v>
      </c>
      <c r="BV177" s="55">
        <v>2.33</v>
      </c>
      <c r="BW177" s="55">
        <v>0.66</v>
      </c>
      <c r="BX177" s="55">
        <v>0.64</v>
      </c>
      <c r="BY177" s="55">
        <v>1.26</v>
      </c>
      <c r="BZ177" s="55">
        <v>1.84</v>
      </c>
      <c r="CA177" s="55">
        <v>0.43</v>
      </c>
      <c r="CB177" s="55">
        <v>0.11</v>
      </c>
      <c r="CC177" s="100">
        <v>3.5999999999999997E-2</v>
      </c>
      <c r="CD177" s="55">
        <v>98</v>
      </c>
      <c r="CE177" s="55">
        <v>97</v>
      </c>
      <c r="CF177" s="55">
        <v>77</v>
      </c>
      <c r="CG177" s="55">
        <v>19</v>
      </c>
      <c r="CH177" s="55"/>
      <c r="CI177" s="54">
        <v>4135</v>
      </c>
      <c r="CJ177" s="55"/>
      <c r="CK177" s="55">
        <v>34.020000000000003</v>
      </c>
      <c r="CL177" s="55"/>
      <c r="CM177" s="55">
        <v>4.87</v>
      </c>
      <c r="CN177" s="55"/>
      <c r="CO177" s="55"/>
      <c r="CP177" s="55"/>
      <c r="CQ177" s="55">
        <v>0.13</v>
      </c>
      <c r="CR177" s="54">
        <v>3994</v>
      </c>
      <c r="CS177" s="54">
        <v>35.729999999999997</v>
      </c>
      <c r="CT177" s="54">
        <v>4.16</v>
      </c>
      <c r="CU177" s="54">
        <v>0.39</v>
      </c>
      <c r="CV177" s="55">
        <v>0.28999999999999998</v>
      </c>
      <c r="CW177" s="73">
        <f t="shared" si="39"/>
        <v>691.58298887442413</v>
      </c>
      <c r="CX177" s="74">
        <f>AP177/(AB177-AI177)</f>
        <v>691.58298887442413</v>
      </c>
      <c r="CY177" s="71">
        <v>500</v>
      </c>
      <c r="CZ177" s="67">
        <f>IF(AND(DATE(YEAR(T177),MONTH(T177),DAY(T177))&gt;=(S177-3),DATE(YEAR(T177),MONTH(T177),DAY(T177))&lt;=(S177+3)),T177,V177)</f>
        <v>45779.642361111109</v>
      </c>
      <c r="DA177" s="74">
        <f>CZ177-U177</f>
        <v>0</v>
      </c>
      <c r="DB177" s="53">
        <f>(((AR177-AQ177)*24)+DD177+AB177+((AV177-AU177)*24))/24</f>
        <v>1.5868055555547471</v>
      </c>
      <c r="DC177" s="53">
        <f>(AT177-AS177)*24</f>
        <v>1.3333333333139308</v>
      </c>
      <c r="DD177" s="53">
        <f>(W177-AR177)*24</f>
        <v>20.083333333313931</v>
      </c>
      <c r="DE177" s="53">
        <f>AA177</f>
        <v>7.3333333333139308</v>
      </c>
      <c r="DF177" s="53">
        <f t="shared" si="46"/>
        <v>20.083333333313931</v>
      </c>
      <c r="DG177" s="53">
        <f>AB177</f>
        <v>17.499999999941792</v>
      </c>
      <c r="DH177" s="53">
        <f t="shared" si="44"/>
        <v>1.3333333333139308</v>
      </c>
    </row>
    <row r="178" spans="1:112" s="63" customFormat="1" x14ac:dyDescent="0.2">
      <c r="A178" s="65">
        <v>4626</v>
      </c>
      <c r="B178" s="72">
        <f t="shared" si="38"/>
        <v>45778</v>
      </c>
      <c r="C178" s="60" t="str">
        <f t="shared" si="45"/>
        <v>PRT 2025 5 #4626</v>
      </c>
      <c r="D178" s="60" t="str">
        <f t="shared" si="43"/>
        <v>PRATU SPE #15</v>
      </c>
      <c r="E178" s="61">
        <v>4626</v>
      </c>
      <c r="F178" s="62" t="s">
        <v>326</v>
      </c>
      <c r="G178" s="62" t="str">
        <f>INDEX([1]List!$D$2:$D$55,MATCH(F178,[1]List!$B$2:$B$55,0))</f>
        <v>CIF</v>
      </c>
      <c r="H178" s="62" t="s">
        <v>407</v>
      </c>
      <c r="I178" s="62" t="s">
        <v>492</v>
      </c>
      <c r="J178" s="61">
        <f>IF(F178="","",IF(F178="TIE LRC",COUNTIF($F$2:$F178,"TIE")+COUNTIF($F$2:$F178,"TME")+COUNTIF($F$2:$F178,"TIE LRC")+COUNTIF($F$2:$F178,"TIE MRC"),IF(F178="TIE MRC",COUNTIF($F$2:$F178,"TIE")+COUNTIF($F$2:$F178,"TME")+COUNTIF($F$2:$F178,"TIE LRC")+COUNTIF($F$2:$F178,"TIE MRC"),IF(F178="PLNBB LRC",COUNTIF($F$2:$F178,"PLNBB")+COUNTIF($F$2:$F178,"PLNBB LRC")+COUNTIF($F$2:$F178,"PLNBB MRC"),IF(F178="PLNBB MRC",COUNTIF($F$2:$F178,"PLNBB")+COUNTIF($F$2:$F178,"PLNBB LRC")+COUNTIF($F$2:$F178,"PLNBB MRC"),IF(F178="HE MRC",COUNTIF($F$2:$F178,"HE")+COUNTIF($F$2:$F178,"HE LRC")+COUNTIF($F$2:$F178,"HE MRC"),IF(F178="HE LRC",COUNTIF($F$2:$F178,"HE")+COUNTIF($F$2:$F178,"HE LRC")+COUNTIF($F$2:$F178,"HE MRC"),COUNTIF($F$2:$F178,F178))))))))</f>
        <v>15</v>
      </c>
      <c r="K178" s="63" t="s">
        <v>553</v>
      </c>
      <c r="L178" s="63" t="s">
        <v>554</v>
      </c>
      <c r="N178" s="64" t="s">
        <v>320</v>
      </c>
      <c r="O178" s="69" t="s">
        <v>473</v>
      </c>
      <c r="P178" s="65"/>
      <c r="Q178" s="69">
        <v>45771</v>
      </c>
      <c r="R178" s="66"/>
      <c r="S178" s="69">
        <v>45780</v>
      </c>
      <c r="T178" s="67">
        <v>45780.395833333336</v>
      </c>
      <c r="U178" s="67">
        <v>45780.395833333336</v>
      </c>
      <c r="V178" s="67">
        <v>45780.618055555555</v>
      </c>
      <c r="W178" s="67">
        <v>45781.208333333336</v>
      </c>
      <c r="X178" s="67">
        <v>45781.836805555555</v>
      </c>
      <c r="Y178" s="67">
        <v>45781.861111111109</v>
      </c>
      <c r="Z178" s="67">
        <v>45781.895833333336</v>
      </c>
      <c r="AA178" s="53">
        <f t="shared" si="31"/>
        <v>5.3333333332557231</v>
      </c>
      <c r="AB178" s="53">
        <f t="shared" si="36"/>
        <v>15.666666666569654</v>
      </c>
      <c r="AC178" s="53">
        <f t="shared" si="37"/>
        <v>0.58333333331393078</v>
      </c>
      <c r="AD178" s="53">
        <v>0</v>
      </c>
      <c r="AE178" s="53">
        <v>3.92</v>
      </c>
      <c r="AF178" s="53">
        <v>0</v>
      </c>
      <c r="AG178" s="53">
        <v>0.5</v>
      </c>
      <c r="AH178" s="53">
        <v>0</v>
      </c>
      <c r="AI178" s="53">
        <f t="shared" si="41"/>
        <v>4.42</v>
      </c>
      <c r="AJ178" s="77">
        <f t="shared" si="42"/>
        <v>4.42</v>
      </c>
      <c r="AK178" s="77"/>
      <c r="AL178" s="77"/>
      <c r="AM178" s="77"/>
      <c r="AN178" s="77"/>
      <c r="AO178" s="68">
        <v>8704.5030000000006</v>
      </c>
      <c r="AP178" s="68">
        <v>8697.7780000000002</v>
      </c>
      <c r="AQ178" s="67">
        <f t="shared" si="47"/>
        <v>45780.618055555555</v>
      </c>
      <c r="AR178" s="67">
        <v>45780.628472222219</v>
      </c>
      <c r="AS178" s="67">
        <f t="shared" si="40"/>
        <v>45781.836805555555</v>
      </c>
      <c r="AT178" s="67">
        <v>45781.881944444445</v>
      </c>
      <c r="AU178" s="67">
        <f t="shared" si="29"/>
        <v>45781.881944444445</v>
      </c>
      <c r="AV178" s="67">
        <v>45781.892361111109</v>
      </c>
      <c r="AW178" s="54">
        <v>4127</v>
      </c>
      <c r="AX178" s="54">
        <v>6347</v>
      </c>
      <c r="AY178" s="55">
        <v>34.979999999999997</v>
      </c>
      <c r="AZ178" s="55">
        <v>19.350000000000001</v>
      </c>
      <c r="BA178" s="55">
        <v>4.97</v>
      </c>
      <c r="BB178" s="55">
        <v>6.16</v>
      </c>
      <c r="BC178" s="55">
        <v>7.6379417234965894</v>
      </c>
      <c r="BD178" s="55">
        <v>40.119999999999997</v>
      </c>
      <c r="BE178" s="55">
        <v>34.369999999999997</v>
      </c>
      <c r="BF178" s="55">
        <v>0.26</v>
      </c>
      <c r="BG178" s="55">
        <v>0.43</v>
      </c>
      <c r="BH178" s="55">
        <v>0.39677619342839426</v>
      </c>
      <c r="BI178" s="55">
        <v>53.87</v>
      </c>
      <c r="BJ178" s="55">
        <v>3.77</v>
      </c>
      <c r="BK178" s="55">
        <v>0.88</v>
      </c>
      <c r="BL178" s="55">
        <v>1.18</v>
      </c>
      <c r="BM178" s="55">
        <v>15.65</v>
      </c>
      <c r="BN178" s="56">
        <v>61</v>
      </c>
      <c r="BO178" s="55" t="s">
        <v>97</v>
      </c>
      <c r="BP178" s="55" t="s">
        <v>100</v>
      </c>
      <c r="BQ178" s="56">
        <v>1230</v>
      </c>
      <c r="BR178" s="55">
        <v>41.67</v>
      </c>
      <c r="BS178" s="55">
        <v>22.94</v>
      </c>
      <c r="BT178" s="55">
        <v>14.64</v>
      </c>
      <c r="BU178" s="55">
        <v>9.26</v>
      </c>
      <c r="BV178" s="55">
        <v>2.17</v>
      </c>
      <c r="BW178" s="55">
        <v>1.1299999999999999</v>
      </c>
      <c r="BX178" s="55">
        <v>0.66</v>
      </c>
      <c r="BY178" s="55">
        <v>0.62</v>
      </c>
      <c r="BZ178" s="55">
        <v>6.41</v>
      </c>
      <c r="CA178" s="55">
        <v>0.4</v>
      </c>
      <c r="CB178" s="55">
        <v>0.11</v>
      </c>
      <c r="CC178" s="100">
        <v>2.3E-2</v>
      </c>
      <c r="CD178" s="55">
        <v>99</v>
      </c>
      <c r="CE178" s="55">
        <v>97</v>
      </c>
      <c r="CF178" s="55">
        <v>78</v>
      </c>
      <c r="CG178" s="55">
        <v>20</v>
      </c>
      <c r="CH178" s="55"/>
      <c r="CI178" s="54">
        <v>4190</v>
      </c>
      <c r="CJ178" s="55"/>
      <c r="CK178" s="55">
        <v>34.479999999999997</v>
      </c>
      <c r="CL178" s="55"/>
      <c r="CM178" s="55">
        <v>4.8499999999999996</v>
      </c>
      <c r="CN178" s="55"/>
      <c r="CO178" s="55"/>
      <c r="CP178" s="55"/>
      <c r="CQ178" s="55">
        <v>0.24</v>
      </c>
      <c r="CR178" s="54">
        <v>4035</v>
      </c>
      <c r="CS178" s="54">
        <v>35.81</v>
      </c>
      <c r="CT178" s="54">
        <v>4.2699999999999996</v>
      </c>
      <c r="CU178" s="54">
        <v>0.26</v>
      </c>
      <c r="CV178" s="55">
        <v>0.43</v>
      </c>
      <c r="CW178" s="73">
        <f t="shared" si="39"/>
        <v>773.36496740441851</v>
      </c>
      <c r="CX178" s="74">
        <f>AP178/(AB178-AI178)</f>
        <v>773.36496740441851</v>
      </c>
      <c r="CY178" s="71">
        <v>500</v>
      </c>
      <c r="CZ178" s="67">
        <f>IF(AND(DATE(YEAR(T178),MONTH(T178),DAY(T178))&gt;=(S178-3),DATE(YEAR(T178),MONTH(T178),DAY(T178))&lt;=(S178+3)),T178,V178)</f>
        <v>45780.395833333336</v>
      </c>
      <c r="DA178" s="74">
        <f>CZ178-U178</f>
        <v>0</v>
      </c>
      <c r="DB178" s="53">
        <f>(((AR178-AQ178)*24)+DD178+AB178+((AV178-AU178)*24))/24</f>
        <v>1.2534722222189885</v>
      </c>
      <c r="DC178" s="53">
        <f>(AT178-AS178)*24</f>
        <v>1.0833333333721384</v>
      </c>
      <c r="DD178" s="53">
        <f>(W178-AR178)*24</f>
        <v>13.916666666802485</v>
      </c>
      <c r="DE178" s="53">
        <f>AA178</f>
        <v>5.3333333332557231</v>
      </c>
      <c r="DF178" s="53">
        <f t="shared" si="46"/>
        <v>13.916666666802485</v>
      </c>
      <c r="DG178" s="53">
        <f>AB178</f>
        <v>15.666666666569654</v>
      </c>
      <c r="DH178" s="53">
        <f t="shared" si="44"/>
        <v>1.0833333333721384</v>
      </c>
    </row>
    <row r="179" spans="1:112" s="63" customFormat="1" x14ac:dyDescent="0.2">
      <c r="A179" s="65">
        <v>4627</v>
      </c>
      <c r="B179" s="72">
        <f t="shared" si="38"/>
        <v>45778</v>
      </c>
      <c r="C179" s="60" t="str">
        <f t="shared" si="45"/>
        <v>PRT 2025 5 #4627</v>
      </c>
      <c r="D179" s="60" t="str">
        <f t="shared" si="43"/>
        <v>PRATU PTBA #33</v>
      </c>
      <c r="E179" s="61">
        <v>4627</v>
      </c>
      <c r="F179" s="62" t="s">
        <v>98</v>
      </c>
      <c r="G179" s="62" t="str">
        <f>INDEX([1]List!$D$2:$D$55,MATCH(F179,[1]List!$B$2:$B$55,0))</f>
        <v>FOB</v>
      </c>
      <c r="H179" s="62" t="s">
        <v>156</v>
      </c>
      <c r="I179" s="62" t="s">
        <v>157</v>
      </c>
      <c r="J179" s="61">
        <f>IF(F179="","",IF(F179="TIE LRC",COUNTIF($F$2:$F179,"TIE")+COUNTIF($F$2:$F179,"TME")+COUNTIF($F$2:$F179,"TIE LRC")+COUNTIF($F$2:$F179,"TIE MRC"),IF(F179="TIE MRC",COUNTIF($F$2:$F179,"TIE")+COUNTIF($F$2:$F179,"TME")+COUNTIF($F$2:$F179,"TIE LRC")+COUNTIF($F$2:$F179,"TIE MRC"),IF(F179="PLNBB LRC",COUNTIF($F$2:$F179,"PLNBB")+COUNTIF($F$2:$F179,"PLNBB LRC")+COUNTIF($F$2:$F179,"PLNBB MRC"),IF(F179="PLNBB MRC",COUNTIF($F$2:$F179,"PLNBB")+COUNTIF($F$2:$F179,"PLNBB LRC")+COUNTIF($F$2:$F179,"PLNBB MRC"),IF(F179="HE MRC",COUNTIF($F$2:$F179,"HE")+COUNTIF($F$2:$F179,"HE LRC")+COUNTIF($F$2:$F179,"HE MRC"),IF(F179="HE LRC",COUNTIF($F$2:$F179,"HE")+COUNTIF($F$2:$F179,"HE LRC")+COUNTIF($F$2:$F179,"HE MRC"),COUNTIF($F$2:$F179,F179))))))))</f>
        <v>33</v>
      </c>
      <c r="K179" s="63" t="s">
        <v>99</v>
      </c>
      <c r="L179" s="63" t="s">
        <v>168</v>
      </c>
      <c r="N179" s="64" t="s">
        <v>318</v>
      </c>
      <c r="O179" s="69" t="s">
        <v>104</v>
      </c>
      <c r="P179" s="65"/>
      <c r="Q179" s="69">
        <v>45776</v>
      </c>
      <c r="R179" s="66"/>
      <c r="S179" s="69">
        <v>45781</v>
      </c>
      <c r="T179" s="67">
        <v>45780.583333333336</v>
      </c>
      <c r="U179" s="67">
        <v>45780.583333333336</v>
      </c>
      <c r="V179" s="67">
        <v>45781.28125</v>
      </c>
      <c r="W179" s="67">
        <v>45781.666666666664</v>
      </c>
      <c r="X179" s="67">
        <v>45782.256944444445</v>
      </c>
      <c r="Y179" s="67">
        <v>45782.284722222219</v>
      </c>
      <c r="Z179" s="67">
        <v>45782.319444444445</v>
      </c>
      <c r="AA179" s="53">
        <f t="shared" si="31"/>
        <v>16.749999999941792</v>
      </c>
      <c r="AB179" s="53">
        <f t="shared" si="36"/>
        <v>14.833333333313931</v>
      </c>
      <c r="AC179" s="53">
        <f t="shared" si="37"/>
        <v>0.6666666665696539</v>
      </c>
      <c r="AD179" s="53">
        <v>0</v>
      </c>
      <c r="AE179" s="53">
        <v>2.17</v>
      </c>
      <c r="AF179" s="53">
        <v>0</v>
      </c>
      <c r="AG179" s="53">
        <v>0.25</v>
      </c>
      <c r="AH179" s="53">
        <v>0</v>
      </c>
      <c r="AI179" s="53">
        <f t="shared" si="41"/>
        <v>2.42</v>
      </c>
      <c r="AJ179" s="77">
        <f t="shared" si="42"/>
        <v>2.42</v>
      </c>
      <c r="AK179" s="77"/>
      <c r="AL179" s="77"/>
      <c r="AM179" s="77"/>
      <c r="AN179" s="77"/>
      <c r="AO179" s="68">
        <v>10054.02</v>
      </c>
      <c r="AP179" s="68">
        <v>10052.567999999999</v>
      </c>
      <c r="AQ179" s="67">
        <f t="shared" si="47"/>
        <v>45781.28125</v>
      </c>
      <c r="AR179" s="67">
        <v>45781.291666666664</v>
      </c>
      <c r="AS179" s="67">
        <f t="shared" si="40"/>
        <v>45782.256944444445</v>
      </c>
      <c r="AT179" s="67">
        <v>45782.305555555555</v>
      </c>
      <c r="AU179" s="67">
        <f t="shared" si="29"/>
        <v>45782.305555555555</v>
      </c>
      <c r="AV179" s="67">
        <v>45782.315972222219</v>
      </c>
      <c r="AW179" s="54">
        <v>4450</v>
      </c>
      <c r="AX179" s="54">
        <v>6352</v>
      </c>
      <c r="AY179" s="55">
        <v>29.94</v>
      </c>
      <c r="AZ179" s="55">
        <v>14.55</v>
      </c>
      <c r="BA179" s="55">
        <v>6.97</v>
      </c>
      <c r="BB179" s="55">
        <v>8.5</v>
      </c>
      <c r="BC179" s="55">
        <v>9.9473376243417206</v>
      </c>
      <c r="BD179" s="55">
        <v>39.92</v>
      </c>
      <c r="BE179" s="55">
        <v>37.03</v>
      </c>
      <c r="BF179" s="55">
        <v>0.18</v>
      </c>
      <c r="BG179" s="55">
        <v>0.28999999999999998</v>
      </c>
      <c r="BH179" s="55">
        <v>0.25746050321825631</v>
      </c>
      <c r="BI179" s="55">
        <v>57.45</v>
      </c>
      <c r="BJ179" s="55">
        <v>4.26</v>
      </c>
      <c r="BK179" s="55">
        <v>0.91</v>
      </c>
      <c r="BL179" s="55">
        <v>1.18</v>
      </c>
      <c r="BM179" s="55">
        <v>14.11</v>
      </c>
      <c r="BN179" s="56">
        <v>63</v>
      </c>
      <c r="BO179" s="55" t="s">
        <v>97</v>
      </c>
      <c r="BP179" s="55" t="s">
        <v>100</v>
      </c>
      <c r="BQ179" s="56">
        <v>1170</v>
      </c>
      <c r="BR179" s="55">
        <v>39.61</v>
      </c>
      <c r="BS179" s="55">
        <v>25.42</v>
      </c>
      <c r="BT179" s="55">
        <v>14.64</v>
      </c>
      <c r="BU179" s="55">
        <v>9.26</v>
      </c>
      <c r="BV179" s="55">
        <v>2.14</v>
      </c>
      <c r="BW179" s="55">
        <v>0.68</v>
      </c>
      <c r="BX179" s="55">
        <v>0.47</v>
      </c>
      <c r="BY179" s="55">
        <v>0.72</v>
      </c>
      <c r="BZ179" s="55">
        <v>6.44</v>
      </c>
      <c r="CA179" s="55">
        <v>0.42</v>
      </c>
      <c r="CB179" s="55">
        <v>0.22</v>
      </c>
      <c r="CC179" s="100">
        <v>3.2000000000000001E-2</v>
      </c>
      <c r="CD179" s="55">
        <v>99</v>
      </c>
      <c r="CE179" s="55">
        <v>98</v>
      </c>
      <c r="CF179" s="55">
        <v>78</v>
      </c>
      <c r="CG179" s="55">
        <v>23</v>
      </c>
      <c r="CH179" s="55"/>
      <c r="CI179" s="54">
        <v>4900</v>
      </c>
      <c r="CJ179" s="55"/>
      <c r="CK179" s="55">
        <v>29.71</v>
      </c>
      <c r="CL179" s="55">
        <v>15.46</v>
      </c>
      <c r="CM179" s="55">
        <v>5</v>
      </c>
      <c r="CN179" s="55">
        <v>6.01</v>
      </c>
      <c r="CO179" s="55">
        <v>39.9</v>
      </c>
      <c r="CP179" s="55">
        <v>38.630000000000003</v>
      </c>
      <c r="CQ179" s="55">
        <v>0.49</v>
      </c>
      <c r="CR179" s="54">
        <v>4420</v>
      </c>
      <c r="CS179" s="54">
        <v>33.340000000000003</v>
      </c>
      <c r="CT179" s="55">
        <v>5.4</v>
      </c>
      <c r="CU179" s="54">
        <v>0.47</v>
      </c>
      <c r="CV179" s="55">
        <v>0.3</v>
      </c>
      <c r="CW179" s="73">
        <f t="shared" si="39"/>
        <v>809.82019334175982</v>
      </c>
      <c r="CX179" s="74">
        <f>AP179/(AB179-AI179)</f>
        <v>809.82019334175982</v>
      </c>
      <c r="CY179" s="71">
        <v>500</v>
      </c>
      <c r="CZ179" s="67">
        <f>IF(AND(DATE(YEAR(T179),MONTH(T179),DAY(T179))&gt;=(S179-3),DATE(YEAR(T179),MONTH(T179),DAY(T179))&lt;=(S179+3)),T179,V179)</f>
        <v>45780.583333333336</v>
      </c>
      <c r="DA179" s="74">
        <f>CZ179-U179</f>
        <v>0</v>
      </c>
      <c r="DB179" s="53">
        <f>(((AR179-AQ179)*24)+DD179+AB179+((AV179-AU179)*24))/24</f>
        <v>1.0138888888832298</v>
      </c>
      <c r="DC179" s="53">
        <f>(AT179-AS179)*24</f>
        <v>1.1666666666278616</v>
      </c>
      <c r="DD179" s="53">
        <f>(W179-AR179)*24</f>
        <v>9</v>
      </c>
      <c r="DE179" s="53">
        <f>AA179</f>
        <v>16.749999999941792</v>
      </c>
      <c r="DF179" s="53">
        <f t="shared" si="46"/>
        <v>9</v>
      </c>
      <c r="DG179" s="53">
        <f>AB179</f>
        <v>14.833333333313931</v>
      </c>
      <c r="DH179" s="53">
        <f t="shared" si="44"/>
        <v>1.1666666666278616</v>
      </c>
    </row>
    <row r="180" spans="1:112" s="85" customFormat="1" x14ac:dyDescent="0.2">
      <c r="A180" s="80">
        <v>4628</v>
      </c>
      <c r="B180" s="81">
        <f t="shared" si="38"/>
        <v>45778</v>
      </c>
      <c r="C180" s="82" t="str">
        <f t="shared" si="45"/>
        <v>PRT 2025 4 #4628</v>
      </c>
      <c r="D180" s="82" t="str">
        <f t="shared" si="43"/>
        <v>PRATU SSN #2</v>
      </c>
      <c r="E180" s="83">
        <v>4628</v>
      </c>
      <c r="F180" s="84" t="s">
        <v>551</v>
      </c>
      <c r="G180" s="84" t="str">
        <f>INDEX([1]List!$D$2:$D$55,MATCH(F180,[1]List!$B$2:$B$55,0))</f>
        <v>CIF</v>
      </c>
      <c r="H180" s="84" t="s">
        <v>552</v>
      </c>
      <c r="I180" s="84" t="s">
        <v>252</v>
      </c>
      <c r="J180" s="83">
        <f>IF(F180="","",IF(F180="TIE LRC",COUNTIF($F$2:$F180,"TIE")+COUNTIF($F$2:$F180,"TME")+COUNTIF($F$2:$F180,"TIE LRC")+COUNTIF($F$2:$F180,"TIE MRC"),IF(F180="TIE MRC",COUNTIF($F$2:$F180,"TIE")+COUNTIF($F$2:$F180,"TME")+COUNTIF($F$2:$F180,"TIE LRC")+COUNTIF($F$2:$F180,"TIE MRC"),IF(F180="PLNBB LRC",COUNTIF($F$2:$F180,"PLNBB")+COUNTIF($F$2:$F180,"PLNBB LRC")+COUNTIF($F$2:$F180,"PLNBB MRC"),IF(F180="PLNBB MRC",COUNTIF($F$2:$F180,"PLNBB")+COUNTIF($F$2:$F180,"PLNBB LRC")+COUNTIF($F$2:$F180,"PLNBB MRC"),IF(F180="HE MRC",COUNTIF($F$2:$F180,"HE")+COUNTIF($F$2:$F180,"HE LRC")+COUNTIF($F$2:$F180,"HE MRC"),IF(F180="HE LRC",COUNTIF($F$2:$F180,"HE")+COUNTIF($F$2:$F180,"HE LRC")+COUNTIF($F$2:$F180,"HE MRC"),COUNTIF($F$2:$F180,F180))))))))</f>
        <v>2</v>
      </c>
      <c r="K180" s="85" t="s">
        <v>555</v>
      </c>
      <c r="L180" s="85" t="s">
        <v>556</v>
      </c>
      <c r="N180" s="86" t="s">
        <v>308</v>
      </c>
      <c r="O180" s="76" t="s">
        <v>473</v>
      </c>
      <c r="P180" s="80"/>
      <c r="Q180" s="76">
        <v>45768</v>
      </c>
      <c r="R180" s="87"/>
      <c r="S180" s="76">
        <v>45769</v>
      </c>
      <c r="T180" s="88">
        <v>45776.229166666664</v>
      </c>
      <c r="U180" s="88">
        <v>45776.673611111109</v>
      </c>
      <c r="V180" s="88">
        <v>45776.673611111109</v>
      </c>
      <c r="W180" s="88">
        <v>45777.916666666664</v>
      </c>
      <c r="X180" s="88">
        <v>45782.684027777781</v>
      </c>
      <c r="Y180" s="88">
        <v>45782.826388888891</v>
      </c>
      <c r="Z180" s="88">
        <v>45782.947916666664</v>
      </c>
      <c r="AA180" s="89">
        <f t="shared" si="31"/>
        <v>10.666666666686069</v>
      </c>
      <c r="AB180" s="89">
        <f t="shared" si="36"/>
        <v>117.83333333343035</v>
      </c>
      <c r="AC180" s="89">
        <f t="shared" si="37"/>
        <v>3.4166666666278616</v>
      </c>
      <c r="AD180" s="89">
        <v>12.33</v>
      </c>
      <c r="AE180" s="89">
        <v>0</v>
      </c>
      <c r="AF180" s="89">
        <v>23.5</v>
      </c>
      <c r="AG180" s="89">
        <v>0</v>
      </c>
      <c r="AH180" s="89">
        <v>0</v>
      </c>
      <c r="AI180" s="89">
        <f t="shared" si="41"/>
        <v>23.5</v>
      </c>
      <c r="AJ180" s="90">
        <f t="shared" si="42"/>
        <v>35.83</v>
      </c>
      <c r="AK180" s="90"/>
      <c r="AL180" s="90"/>
      <c r="AM180" s="90"/>
      <c r="AN180" s="90"/>
      <c r="AO180" s="91">
        <v>8703.9449999999997</v>
      </c>
      <c r="AP180" s="91">
        <v>8702.7620000000006</v>
      </c>
      <c r="AQ180" s="88">
        <f t="shared" si="47"/>
        <v>45776.673611111109</v>
      </c>
      <c r="AR180" s="88">
        <v>45776.6875</v>
      </c>
      <c r="AS180" s="88">
        <f t="shared" si="40"/>
        <v>45782.684027777781</v>
      </c>
      <c r="AT180" s="88">
        <v>45782.829861111109</v>
      </c>
      <c r="AU180" s="88">
        <v>45782.927083333336</v>
      </c>
      <c r="AV180" s="88">
        <v>45782.940972222219</v>
      </c>
      <c r="AW180" s="92">
        <v>4065</v>
      </c>
      <c r="AX180" s="92">
        <v>6305</v>
      </c>
      <c r="AY180" s="93">
        <v>35.520000000000003</v>
      </c>
      <c r="AZ180" s="93">
        <v>22.74</v>
      </c>
      <c r="BA180" s="93">
        <v>5.21</v>
      </c>
      <c r="BB180" s="93">
        <v>6.24</v>
      </c>
      <c r="BC180" s="93">
        <v>8.0766243851928543</v>
      </c>
      <c r="BD180" s="93">
        <v>41.96</v>
      </c>
      <c r="BE180" s="93">
        <v>29.06</v>
      </c>
      <c r="BF180" s="93">
        <v>0.2</v>
      </c>
      <c r="BG180" s="93">
        <v>0.34</v>
      </c>
      <c r="BH180" s="93">
        <v>0.3106393994304944</v>
      </c>
      <c r="BI180" s="93">
        <v>50.02</v>
      </c>
      <c r="BJ180" s="93">
        <v>3.82</v>
      </c>
      <c r="BK180" s="93">
        <v>0.57999999999999996</v>
      </c>
      <c r="BL180" s="93">
        <v>0.82</v>
      </c>
      <c r="BM180" s="93">
        <v>16.36</v>
      </c>
      <c r="BN180" s="94">
        <v>62</v>
      </c>
      <c r="BO180" s="93" t="s">
        <v>97</v>
      </c>
      <c r="BP180" s="93" t="s">
        <v>100</v>
      </c>
      <c r="BQ180" s="94">
        <v>1170</v>
      </c>
      <c r="BR180" s="93">
        <v>32.799999999999997</v>
      </c>
      <c r="BS180" s="93">
        <v>19.440000000000001</v>
      </c>
      <c r="BT180" s="93">
        <v>28.9</v>
      </c>
      <c r="BU180" s="93">
        <v>12.22</v>
      </c>
      <c r="BV180" s="93">
        <v>2.2000000000000002</v>
      </c>
      <c r="BW180" s="93">
        <v>0.45</v>
      </c>
      <c r="BX180" s="93">
        <v>0.47</v>
      </c>
      <c r="BY180" s="93">
        <v>1.24</v>
      </c>
      <c r="BZ180" s="93">
        <v>1.61</v>
      </c>
      <c r="CA180" s="93">
        <v>0.68</v>
      </c>
      <c r="CB180" s="93">
        <v>0.01</v>
      </c>
      <c r="CC180" s="101">
        <v>3.9E-2</v>
      </c>
      <c r="CD180" s="93">
        <v>98</v>
      </c>
      <c r="CE180" s="93">
        <v>97</v>
      </c>
      <c r="CF180" s="93">
        <v>77</v>
      </c>
      <c r="CG180" s="93">
        <v>19</v>
      </c>
      <c r="CH180" s="93"/>
      <c r="CI180" s="92">
        <v>4153</v>
      </c>
      <c r="CJ180" s="93"/>
      <c r="CK180" s="93">
        <v>33.130000000000003</v>
      </c>
      <c r="CL180" s="93"/>
      <c r="CM180" s="93">
        <v>4.29</v>
      </c>
      <c r="CN180" s="93"/>
      <c r="CO180" s="93"/>
      <c r="CP180" s="93"/>
      <c r="CQ180" s="93">
        <v>0.14000000000000001</v>
      </c>
      <c r="CR180" s="92">
        <v>4002</v>
      </c>
      <c r="CS180" s="93">
        <v>35.61</v>
      </c>
      <c r="CT180" s="93">
        <v>4.12</v>
      </c>
      <c r="CU180" s="93">
        <v>0.38</v>
      </c>
      <c r="CV180" s="93">
        <v>0.33</v>
      </c>
      <c r="CW180" s="95">
        <f t="shared" si="39"/>
        <v>92.255427561742593</v>
      </c>
      <c r="CX180" s="96">
        <f>AP180/(AB180-AI180)</f>
        <v>92.255427561742593</v>
      </c>
      <c r="CY180" s="97">
        <v>100</v>
      </c>
      <c r="CZ180" s="88">
        <f>IF(AND(DATE(YEAR(T180),MONTH(T180),DAY(T180))&gt;=(S180-3),DATE(YEAR(T180),MONTH(T180),DAY(T180))&lt;=(S180+3)),T180,V180)</f>
        <v>45776.673611111109</v>
      </c>
      <c r="DA180" s="96">
        <f>CZ180-U180</f>
        <v>0</v>
      </c>
      <c r="DB180" s="89">
        <f>(((AR180-AQ180)*24)+DD180+AB180+((AV180-AU180)*24))/24</f>
        <v>6.1666666666642413</v>
      </c>
      <c r="DC180" s="89">
        <f>(AT180-AS180)*24</f>
        <v>3.4999999998835847</v>
      </c>
      <c r="DD180" s="89">
        <f>(W180-AR180)*24</f>
        <v>29.499999999941792</v>
      </c>
      <c r="DE180" s="89">
        <f>AA180</f>
        <v>10.666666666686069</v>
      </c>
      <c r="DF180" s="89">
        <f t="shared" si="46"/>
        <v>29.499999999941792</v>
      </c>
      <c r="DG180" s="89">
        <f>AB180</f>
        <v>117.83333333343035</v>
      </c>
      <c r="DH180" s="89">
        <f t="shared" si="44"/>
        <v>3.4999999998835847</v>
      </c>
    </row>
    <row r="181" spans="1:112" s="63" customFormat="1" x14ac:dyDescent="0.2">
      <c r="A181" s="65">
        <v>4629</v>
      </c>
      <c r="B181" s="72">
        <f t="shared" si="38"/>
        <v>45778</v>
      </c>
      <c r="C181" s="60" t="str">
        <f t="shared" si="45"/>
        <v>PRT 2025 4 #4629</v>
      </c>
      <c r="D181" s="60" t="str">
        <f t="shared" si="43"/>
        <v>PRATU BE #2</v>
      </c>
      <c r="E181" s="61">
        <v>4629</v>
      </c>
      <c r="F181" s="62" t="s">
        <v>506</v>
      </c>
      <c r="G181" s="62" t="str">
        <f>INDEX([1]List!$D$2:$D$55,MATCH(F181,[1]List!$B$2:$B$55,0))</f>
        <v>CIF</v>
      </c>
      <c r="H181" s="62" t="s">
        <v>348</v>
      </c>
      <c r="I181" s="62" t="s">
        <v>252</v>
      </c>
      <c r="J181" s="61">
        <f>IF(F181="","",IF(F181="TIE LRC",COUNTIF($F$2:$F181,"TIE")+COUNTIF($F$2:$F181,"TME")+COUNTIF($F$2:$F181,"TIE LRC")+COUNTIF($F$2:$F181,"TIE MRC"),IF(F181="TIE MRC",COUNTIF($F$2:$F181,"TIE")+COUNTIF($F$2:$F181,"TME")+COUNTIF($F$2:$F181,"TIE LRC")+COUNTIF($F$2:$F181,"TIE MRC"),IF(F181="PLNBB LRC",COUNTIF($F$2:$F181,"PLNBB")+COUNTIF($F$2:$F181,"PLNBB LRC")+COUNTIF($F$2:$F181,"PLNBB MRC"),IF(F181="PLNBB MRC",COUNTIF($F$2:$F181,"PLNBB")+COUNTIF($F$2:$F181,"PLNBB LRC")+COUNTIF($F$2:$F181,"PLNBB MRC"),IF(F181="HE MRC",COUNTIF($F$2:$F181,"HE")+COUNTIF($F$2:$F181,"HE LRC")+COUNTIF($F$2:$F181,"HE MRC"),IF(F181="HE LRC",COUNTIF($F$2:$F181,"HE")+COUNTIF($F$2:$F181,"HE LRC")+COUNTIF($F$2:$F181,"HE MRC"),COUNTIF($F$2:$F181,F181))))))))</f>
        <v>2</v>
      </c>
      <c r="K181" s="63" t="s">
        <v>557</v>
      </c>
      <c r="L181" s="63" t="s">
        <v>558</v>
      </c>
      <c r="N181" s="64" t="s">
        <v>320</v>
      </c>
      <c r="O181" s="69" t="s">
        <v>394</v>
      </c>
      <c r="P181" s="65"/>
      <c r="Q181" s="69">
        <v>45766</v>
      </c>
      <c r="R181" s="66"/>
      <c r="S181" s="69">
        <v>45761</v>
      </c>
      <c r="T181" s="67">
        <v>45777.875</v>
      </c>
      <c r="U181" s="67">
        <v>45781.920138888891</v>
      </c>
      <c r="V181" s="67">
        <v>45781.920138888891</v>
      </c>
      <c r="W181" s="67">
        <v>45782.225694444445</v>
      </c>
      <c r="X181" s="67">
        <v>45782.885416666664</v>
      </c>
      <c r="Y181" s="67">
        <v>45782.989583333336</v>
      </c>
      <c r="Z181" s="67">
        <v>45783.024305555555</v>
      </c>
      <c r="AA181" s="53">
        <f t="shared" si="31"/>
        <v>97.083333333372138</v>
      </c>
      <c r="AB181" s="53">
        <f t="shared" si="36"/>
        <v>18.333333333372138</v>
      </c>
      <c r="AC181" s="53">
        <f t="shared" si="37"/>
        <v>2.5000000001164153</v>
      </c>
      <c r="AD181" s="53">
        <v>0.57999999999999996</v>
      </c>
      <c r="AE181" s="53">
        <v>3.58</v>
      </c>
      <c r="AF181" s="53">
        <v>0</v>
      </c>
      <c r="AG181" s="53">
        <v>0</v>
      </c>
      <c r="AH181" s="53">
        <v>0</v>
      </c>
      <c r="AI181" s="53">
        <f t="shared" si="41"/>
        <v>3.58</v>
      </c>
      <c r="AJ181" s="77">
        <f t="shared" si="42"/>
        <v>4.16</v>
      </c>
      <c r="AK181" s="77"/>
      <c r="AL181" s="77"/>
      <c r="AM181" s="77"/>
      <c r="AN181" s="77"/>
      <c r="AO181" s="68">
        <v>8002.6390000000001</v>
      </c>
      <c r="AP181" s="68">
        <v>7991.2669999999998</v>
      </c>
      <c r="AQ181" s="67">
        <f t="shared" si="47"/>
        <v>45781.920138888891</v>
      </c>
      <c r="AR181" s="67">
        <v>45781.930555555555</v>
      </c>
      <c r="AS181" s="67">
        <f t="shared" si="40"/>
        <v>45782.885416666664</v>
      </c>
      <c r="AT181" s="67">
        <v>45783.010416666664</v>
      </c>
      <c r="AU181" s="67">
        <f t="shared" si="29"/>
        <v>45783.010416666664</v>
      </c>
      <c r="AV181" s="67">
        <v>45783.020833333336</v>
      </c>
      <c r="AW181" s="54">
        <v>4015</v>
      </c>
      <c r="AX181" s="54">
        <v>6372</v>
      </c>
      <c r="AY181" s="55">
        <v>36.979999999999997</v>
      </c>
      <c r="AZ181" s="55">
        <v>22.03</v>
      </c>
      <c r="BA181" s="55">
        <v>4.97</v>
      </c>
      <c r="BB181" s="55">
        <v>6.15</v>
      </c>
      <c r="BC181" s="55">
        <v>7.8876490958060792</v>
      </c>
      <c r="BD181" s="55">
        <v>40.619999999999997</v>
      </c>
      <c r="BE181" s="55">
        <v>31.2</v>
      </c>
      <c r="BF181" s="55">
        <v>0.23</v>
      </c>
      <c r="BG181" s="55">
        <v>0.39</v>
      </c>
      <c r="BH181" s="55">
        <v>0.3591124791586508</v>
      </c>
      <c r="BI181" s="55">
        <v>51.16</v>
      </c>
      <c r="BJ181" s="55">
        <v>3.74</v>
      </c>
      <c r="BK181" s="55">
        <v>0.8</v>
      </c>
      <c r="BL181" s="55">
        <v>1.1100000000000001</v>
      </c>
      <c r="BM181" s="55">
        <v>15.84</v>
      </c>
      <c r="BN181" s="56">
        <v>59</v>
      </c>
      <c r="BO181" s="55" t="s">
        <v>97</v>
      </c>
      <c r="BP181" s="55" t="s">
        <v>97</v>
      </c>
      <c r="BQ181" s="56">
        <v>1180</v>
      </c>
      <c r="BR181" s="55">
        <v>41.46</v>
      </c>
      <c r="BS181" s="55">
        <v>23.97</v>
      </c>
      <c r="BT181" s="55">
        <v>21.46</v>
      </c>
      <c r="BU181" s="55">
        <v>6.7</v>
      </c>
      <c r="BV181" s="55">
        <v>1.36</v>
      </c>
      <c r="BW181" s="55">
        <v>0.33</v>
      </c>
      <c r="BX181" s="55">
        <v>0.66</v>
      </c>
      <c r="BY181" s="55">
        <v>1.06</v>
      </c>
      <c r="BZ181" s="55">
        <v>2.5</v>
      </c>
      <c r="CA181" s="55">
        <v>0.42</v>
      </c>
      <c r="CB181" s="55">
        <v>0.08</v>
      </c>
      <c r="CC181" s="100">
        <v>3.4000000000000002E-2</v>
      </c>
      <c r="CD181" s="55">
        <v>98</v>
      </c>
      <c r="CE181" s="55">
        <v>97</v>
      </c>
      <c r="CF181" s="55">
        <v>78</v>
      </c>
      <c r="CG181" s="55">
        <v>20</v>
      </c>
      <c r="CH181" s="55"/>
      <c r="CI181" s="54">
        <v>4055</v>
      </c>
      <c r="CJ181" s="55"/>
      <c r="CK181" s="55">
        <v>36.75</v>
      </c>
      <c r="CL181" s="55"/>
      <c r="CM181" s="55">
        <v>4.41</v>
      </c>
      <c r="CN181" s="55"/>
      <c r="CO181" s="55"/>
      <c r="CP181" s="55"/>
      <c r="CQ181" s="55">
        <v>0.2</v>
      </c>
      <c r="CR181" s="54">
        <v>4035</v>
      </c>
      <c r="CS181" s="98">
        <v>36.549999999999997</v>
      </c>
      <c r="CT181" s="54">
        <v>4.51</v>
      </c>
      <c r="CU181" s="98">
        <v>0.22</v>
      </c>
      <c r="CV181" s="55">
        <v>0.32</v>
      </c>
      <c r="CW181" s="73">
        <f t="shared" si="39"/>
        <v>541.65840487882838</v>
      </c>
      <c r="CX181" s="74">
        <f>AP181/(AB181-AI181)</f>
        <v>541.65840487882838</v>
      </c>
      <c r="CY181" s="71">
        <v>500</v>
      </c>
      <c r="CZ181" s="67">
        <f>IF(AND(DATE(YEAR(T181),MONTH(T181),DAY(T181))&gt;=(S181-3),DATE(YEAR(T181),MONTH(T181),DAY(T181))&lt;=(S181+3)),T181,V181)</f>
        <v>45781.920138888891</v>
      </c>
      <c r="DA181" s="74">
        <f>CZ181-U181</f>
        <v>0</v>
      </c>
      <c r="DB181" s="53">
        <f>(((AR181-AQ181)*24)+DD181+AB181+((AV181-AU181)*24))/24</f>
        <v>1.0798611111167702</v>
      </c>
      <c r="DC181" s="53">
        <f>(AT181-AS181)*24</f>
        <v>3</v>
      </c>
      <c r="DD181" s="53">
        <f>(W181-AR181)*24</f>
        <v>7.0833333333721384</v>
      </c>
      <c r="DE181" s="53">
        <f>AA181</f>
        <v>97.083333333372138</v>
      </c>
      <c r="DF181" s="53">
        <f t="shared" si="46"/>
        <v>7.0833333333721384</v>
      </c>
      <c r="DG181" s="53">
        <f>AB181</f>
        <v>18.333333333372138</v>
      </c>
      <c r="DH181" s="53">
        <f t="shared" si="44"/>
        <v>3</v>
      </c>
    </row>
    <row r="182" spans="1:112" s="63" customFormat="1" x14ac:dyDescent="0.2">
      <c r="A182" s="65">
        <v>4630</v>
      </c>
      <c r="B182" s="72">
        <f t="shared" si="38"/>
        <v>45778</v>
      </c>
      <c r="C182" s="60" t="str">
        <f t="shared" si="45"/>
        <v>PRT 2025 5 #4630</v>
      </c>
      <c r="D182" s="60" t="str">
        <f t="shared" si="43"/>
        <v>PRATU BGG #51</v>
      </c>
      <c r="E182" s="61">
        <v>4630</v>
      </c>
      <c r="F182" s="62" t="s">
        <v>240</v>
      </c>
      <c r="G182" s="62" t="str">
        <f>INDEX([1]List!$D$2:$D$55,MATCH(F182,[1]List!$B$2:$B$55,0))</f>
        <v>CIF</v>
      </c>
      <c r="H182" s="62" t="s">
        <v>440</v>
      </c>
      <c r="I182" s="62" t="s">
        <v>163</v>
      </c>
      <c r="J182" s="61">
        <f>IF(F182="","",IF(F182="TIE LRC",COUNTIF($F$2:$F182,"TIE")+COUNTIF($F$2:$F182,"TME")+COUNTIF($F$2:$F182,"TIE LRC")+COUNTIF($F$2:$F182,"TIE MRC"),IF(F182="TIE MRC",COUNTIF($F$2:$F182,"TIE")+COUNTIF($F$2:$F182,"TME")+COUNTIF($F$2:$F182,"TIE LRC")+COUNTIF($F$2:$F182,"TIE MRC"),IF(F182="PLNBB LRC",COUNTIF($F$2:$F182,"PLNBB")+COUNTIF($F$2:$F182,"PLNBB LRC")+COUNTIF($F$2:$F182,"PLNBB MRC"),IF(F182="PLNBB MRC",COUNTIF($F$2:$F182,"PLNBB")+COUNTIF($F$2:$F182,"PLNBB LRC")+COUNTIF($F$2:$F182,"PLNBB MRC"),IF(F182="HE MRC",COUNTIF($F$2:$F182,"HE")+COUNTIF($F$2:$F182,"HE LRC")+COUNTIF($F$2:$F182,"HE MRC"),IF(F182="HE LRC",COUNTIF($F$2:$F182,"HE")+COUNTIF($F$2:$F182,"HE LRC")+COUNTIF($F$2:$F182,"HE MRC"),COUNTIF($F$2:$F182,F182))))))))</f>
        <v>51</v>
      </c>
      <c r="K182" s="63" t="s">
        <v>559</v>
      </c>
      <c r="L182" s="63" t="s">
        <v>560</v>
      </c>
      <c r="N182" s="64" t="s">
        <v>318</v>
      </c>
      <c r="O182" s="69" t="s">
        <v>473</v>
      </c>
      <c r="P182" s="65"/>
      <c r="Q182" s="69">
        <v>45775</v>
      </c>
      <c r="R182" s="66"/>
      <c r="S182" s="69">
        <v>45861</v>
      </c>
      <c r="T182" s="67">
        <v>45781.472222222219</v>
      </c>
      <c r="U182" s="67">
        <v>45782.357638888891</v>
      </c>
      <c r="V182" s="67">
        <v>45782.357638888891</v>
      </c>
      <c r="W182" s="67">
        <v>45783.017361111109</v>
      </c>
      <c r="X182" s="67">
        <v>45783.486111111109</v>
      </c>
      <c r="Y182" s="67">
        <v>45783.513888888891</v>
      </c>
      <c r="Z182" s="67">
        <v>45783.548611111109</v>
      </c>
      <c r="AA182" s="53">
        <f t="shared" si="31"/>
        <v>21.250000000116415</v>
      </c>
      <c r="AB182" s="53">
        <f t="shared" si="36"/>
        <v>11.916666666744277</v>
      </c>
      <c r="AC182" s="53">
        <f t="shared" si="37"/>
        <v>0.66666666674427688</v>
      </c>
      <c r="AD182" s="53">
        <v>0.5</v>
      </c>
      <c r="AE182" s="53">
        <v>1.17</v>
      </c>
      <c r="AF182" s="53">
        <v>0</v>
      </c>
      <c r="AG182" s="53">
        <v>0</v>
      </c>
      <c r="AH182" s="53">
        <v>0</v>
      </c>
      <c r="AI182" s="53">
        <f t="shared" si="41"/>
        <v>1.17</v>
      </c>
      <c r="AJ182" s="77">
        <f t="shared" si="42"/>
        <v>1.67</v>
      </c>
      <c r="AK182" s="77"/>
      <c r="AL182" s="77"/>
      <c r="AM182" s="77"/>
      <c r="AN182" s="77"/>
      <c r="AO182" s="68">
        <v>8696.98</v>
      </c>
      <c r="AP182" s="68">
        <v>8690.7970000000005</v>
      </c>
      <c r="AQ182" s="67">
        <f t="shared" si="47"/>
        <v>45782.357638888891</v>
      </c>
      <c r="AR182" s="67">
        <v>45782.368055555555</v>
      </c>
      <c r="AS182" s="67">
        <f t="shared" si="40"/>
        <v>45783.486111111109</v>
      </c>
      <c r="AT182" s="67">
        <v>45783.534722222219</v>
      </c>
      <c r="AU182" s="67">
        <f t="shared" si="29"/>
        <v>45783.534722222219</v>
      </c>
      <c r="AV182" s="67">
        <v>45783.545138888891</v>
      </c>
      <c r="AW182" s="54">
        <v>4541</v>
      </c>
      <c r="AX182" s="54">
        <v>6579</v>
      </c>
      <c r="AY182" s="55">
        <v>30.98</v>
      </c>
      <c r="AZ182" s="55">
        <v>15.7</v>
      </c>
      <c r="BA182" s="55">
        <v>4.37</v>
      </c>
      <c r="BB182" s="55">
        <v>5.34</v>
      </c>
      <c r="BC182" s="55">
        <v>6.3345195729537371</v>
      </c>
      <c r="BD182" s="55">
        <v>42.15</v>
      </c>
      <c r="BE182" s="55">
        <v>36.81</v>
      </c>
      <c r="BF182" s="55">
        <v>0.2</v>
      </c>
      <c r="BG182" s="55">
        <v>0.3</v>
      </c>
      <c r="BH182" s="55">
        <v>0.28469750889679718</v>
      </c>
      <c r="BI182" s="55">
        <v>57.56</v>
      </c>
      <c r="BJ182" s="55">
        <v>4.29</v>
      </c>
      <c r="BK182" s="55">
        <v>0.94</v>
      </c>
      <c r="BL182" s="55">
        <v>1.19</v>
      </c>
      <c r="BM182" s="55">
        <v>15.93</v>
      </c>
      <c r="BN182" s="56">
        <v>58</v>
      </c>
      <c r="BO182" s="55" t="s">
        <v>97</v>
      </c>
      <c r="BP182" s="55" t="s">
        <v>100</v>
      </c>
      <c r="BQ182" s="56">
        <v>1250</v>
      </c>
      <c r="BR182" s="55">
        <v>35.69</v>
      </c>
      <c r="BS182" s="55">
        <v>22.31</v>
      </c>
      <c r="BT182" s="55">
        <v>24.38</v>
      </c>
      <c r="BU182" s="55">
        <v>7.12</v>
      </c>
      <c r="BV182" s="55">
        <v>4.47</v>
      </c>
      <c r="BW182" s="55">
        <v>0.66</v>
      </c>
      <c r="BX182" s="55">
        <v>0.33</v>
      </c>
      <c r="BY182" s="55">
        <v>0.74</v>
      </c>
      <c r="BZ182" s="55">
        <v>3.19</v>
      </c>
      <c r="CA182" s="55">
        <v>0.96</v>
      </c>
      <c r="CB182" s="55">
        <v>0.16</v>
      </c>
      <c r="CC182" s="100">
        <v>6.5000000000000002E-2</v>
      </c>
      <c r="CD182" s="55">
        <v>99</v>
      </c>
      <c r="CE182" s="55">
        <v>98</v>
      </c>
      <c r="CF182" s="55">
        <v>77</v>
      </c>
      <c r="CG182" s="55">
        <v>29</v>
      </c>
      <c r="CH182" s="55"/>
      <c r="CI182" s="54">
        <v>4611</v>
      </c>
      <c r="CJ182" s="55"/>
      <c r="CK182" s="55">
        <v>30.58</v>
      </c>
      <c r="CL182" s="55"/>
      <c r="CM182" s="55">
        <v>3.99</v>
      </c>
      <c r="CN182" s="55"/>
      <c r="CO182" s="55"/>
      <c r="CP182" s="55"/>
      <c r="CQ182" s="55">
        <v>0.17</v>
      </c>
      <c r="CR182" s="54">
        <v>4421</v>
      </c>
      <c r="CS182" s="98">
        <v>32.700000000000003</v>
      </c>
      <c r="CT182" s="54">
        <v>5.25</v>
      </c>
      <c r="CU182" s="98">
        <v>0.25</v>
      </c>
      <c r="CV182" s="55">
        <v>0.21</v>
      </c>
      <c r="CW182" s="73">
        <f t="shared" si="39"/>
        <v>808.69699130929632</v>
      </c>
      <c r="CX182" s="74">
        <f>AP182/(AB182-AI182)</f>
        <v>808.69699130929632</v>
      </c>
      <c r="CY182" s="71">
        <v>500</v>
      </c>
      <c r="CZ182" s="67">
        <f>IF(AND(DATE(YEAR(T182),MONTH(T182),DAY(T182))&gt;=(S182-3),DATE(YEAR(T182),MONTH(T182),DAY(T182))&lt;=(S182+3)),T182,V182)</f>
        <v>45782.357638888891</v>
      </c>
      <c r="DA182" s="74">
        <f>CZ182-U182</f>
        <v>0</v>
      </c>
      <c r="DB182" s="53">
        <f>(((AR182-AQ182)*24)+DD182+AB182+((AV182-AU182)*24))/24</f>
        <v>1.1666666666715173</v>
      </c>
      <c r="DC182" s="53">
        <f>(AT182-AS182)*24</f>
        <v>1.1666666666278616</v>
      </c>
      <c r="DD182" s="53">
        <f>(W182-AR182)*24</f>
        <v>15.583333333313931</v>
      </c>
      <c r="DE182" s="53">
        <f>AA182</f>
        <v>21.250000000116415</v>
      </c>
      <c r="DF182" s="53">
        <f t="shared" si="46"/>
        <v>15.583333333313931</v>
      </c>
      <c r="DG182" s="53">
        <f>AB182</f>
        <v>11.916666666744277</v>
      </c>
      <c r="DH182" s="53">
        <f t="shared" si="44"/>
        <v>1.1666666666278616</v>
      </c>
    </row>
    <row r="183" spans="1:112" s="63" customFormat="1" x14ac:dyDescent="0.2">
      <c r="A183" s="65">
        <v>4631</v>
      </c>
      <c r="B183" s="72">
        <f t="shared" ref="B183:B246" si="48">EOMONTH(Y183,-1)+1</f>
        <v>45778</v>
      </c>
      <c r="C183" s="60" t="str">
        <f t="shared" si="45"/>
        <v>PRT 2025 5 #4631</v>
      </c>
      <c r="D183" s="60" t="str">
        <f t="shared" si="43"/>
        <v>PRATU BGG #52</v>
      </c>
      <c r="E183" s="61">
        <v>4631</v>
      </c>
      <c r="F183" s="62" t="s">
        <v>240</v>
      </c>
      <c r="G183" s="62" t="str">
        <f>INDEX([1]List!$D$2:$D$55,MATCH(F183,[1]List!$B$2:$B$55,0))</f>
        <v>CIF</v>
      </c>
      <c r="H183" s="62" t="s">
        <v>440</v>
      </c>
      <c r="I183" s="62" t="s">
        <v>163</v>
      </c>
      <c r="J183" s="61">
        <f>IF(F183="","",IF(F183="TIE LRC",COUNTIF($F$2:$F183,"TIE")+COUNTIF($F$2:$F183,"TME")+COUNTIF($F$2:$F183,"TIE LRC")+COUNTIF($F$2:$F183,"TIE MRC"),IF(F183="TIE MRC",COUNTIF($F$2:$F183,"TIE")+COUNTIF($F$2:$F183,"TME")+COUNTIF($F$2:$F183,"TIE LRC")+COUNTIF($F$2:$F183,"TIE MRC"),IF(F183="PLNBB LRC",COUNTIF($F$2:$F183,"PLNBB")+COUNTIF($F$2:$F183,"PLNBB LRC")+COUNTIF($F$2:$F183,"PLNBB MRC"),IF(F183="PLNBB MRC",COUNTIF($F$2:$F183,"PLNBB")+COUNTIF($F$2:$F183,"PLNBB LRC")+COUNTIF($F$2:$F183,"PLNBB MRC"),IF(F183="HE MRC",COUNTIF($F$2:$F183,"HE")+COUNTIF($F$2:$F183,"HE LRC")+COUNTIF($F$2:$F183,"HE MRC"),IF(F183="HE LRC",COUNTIF($F$2:$F183,"HE")+COUNTIF($F$2:$F183,"HE LRC")+COUNTIF($F$2:$F183,"HE MRC"),COUNTIF($F$2:$F183,F183))))))))</f>
        <v>52</v>
      </c>
      <c r="K183" s="63" t="s">
        <v>297</v>
      </c>
      <c r="L183" s="63" t="s">
        <v>279</v>
      </c>
      <c r="N183" s="64" t="s">
        <v>318</v>
      </c>
      <c r="O183" s="69" t="s">
        <v>473</v>
      </c>
      <c r="P183" s="65"/>
      <c r="Q183" s="69">
        <v>45775</v>
      </c>
      <c r="R183" s="66"/>
      <c r="S183" s="69">
        <v>45862</v>
      </c>
      <c r="T183" s="67">
        <v>45781.798611111109</v>
      </c>
      <c r="U183" s="67">
        <v>45783.565972222219</v>
      </c>
      <c r="V183" s="67">
        <v>45783.565972222219</v>
      </c>
      <c r="W183" s="67">
        <v>45783.743055555555</v>
      </c>
      <c r="X183" s="67">
        <v>45784.545138888891</v>
      </c>
      <c r="Y183" s="67">
        <v>45784.597222222219</v>
      </c>
      <c r="Z183" s="67">
        <v>45784.631944444445</v>
      </c>
      <c r="AA183" s="53">
        <f t="shared" si="31"/>
        <v>42.416666666627862</v>
      </c>
      <c r="AB183" s="53">
        <f t="shared" si="36"/>
        <v>20.499999999941792</v>
      </c>
      <c r="AC183" s="53">
        <f t="shared" si="37"/>
        <v>1.2499999998835847</v>
      </c>
      <c r="AD183" s="53">
        <v>0.57999999999999996</v>
      </c>
      <c r="AE183" s="53">
        <v>5</v>
      </c>
      <c r="AF183" s="53">
        <v>0</v>
      </c>
      <c r="AG183" s="53">
        <v>0.5</v>
      </c>
      <c r="AH183" s="53">
        <v>0</v>
      </c>
      <c r="AI183" s="53">
        <f t="shared" si="41"/>
        <v>5.5</v>
      </c>
      <c r="AJ183" s="77">
        <f t="shared" si="42"/>
        <v>6.08</v>
      </c>
      <c r="AK183" s="77"/>
      <c r="AL183" s="77"/>
      <c r="AM183" s="77"/>
      <c r="AN183" s="77"/>
      <c r="AO183" s="68">
        <v>8699.8559999999998</v>
      </c>
      <c r="AP183" s="68">
        <v>8698.7729999999992</v>
      </c>
      <c r="AQ183" s="67">
        <f t="shared" si="47"/>
        <v>45783.565972222219</v>
      </c>
      <c r="AR183" s="67">
        <v>45783.576388888891</v>
      </c>
      <c r="AS183" s="67">
        <f t="shared" si="40"/>
        <v>45784.545138888891</v>
      </c>
      <c r="AT183" s="67">
        <v>45784.618055555555</v>
      </c>
      <c r="AU183" s="67">
        <f t="shared" si="29"/>
        <v>45784.618055555555</v>
      </c>
      <c r="AV183" s="67">
        <v>45784.628472222219</v>
      </c>
      <c r="AW183" s="54">
        <v>4551</v>
      </c>
      <c r="AX183" s="54">
        <v>6593</v>
      </c>
      <c r="AY183" s="55">
        <v>30.97</v>
      </c>
      <c r="AZ183" s="55">
        <v>15.41</v>
      </c>
      <c r="BA183" s="55">
        <v>4.28</v>
      </c>
      <c r="BB183" s="55">
        <v>5.25</v>
      </c>
      <c r="BC183" s="55">
        <v>6.2064073767584818</v>
      </c>
      <c r="BD183" s="55">
        <v>41.78</v>
      </c>
      <c r="BE183" s="55">
        <v>37.56</v>
      </c>
      <c r="BF183" s="55">
        <v>0.19</v>
      </c>
      <c r="BG183" s="55">
        <v>0.28999999999999998</v>
      </c>
      <c r="BH183" s="55">
        <v>0.2718997517437049</v>
      </c>
      <c r="BI183" s="55">
        <v>58.54</v>
      </c>
      <c r="BJ183" s="55">
        <v>4.34</v>
      </c>
      <c r="BK183" s="55">
        <v>0.9</v>
      </c>
      <c r="BL183" s="55">
        <v>1.1299999999999999</v>
      </c>
      <c r="BM183" s="55">
        <v>15.33</v>
      </c>
      <c r="BN183" s="56">
        <v>58</v>
      </c>
      <c r="BO183" s="55" t="s">
        <v>97</v>
      </c>
      <c r="BP183" s="55" t="s">
        <v>100</v>
      </c>
      <c r="BQ183" s="56">
        <v>1230</v>
      </c>
      <c r="BR183" s="55">
        <v>33.729999999999997</v>
      </c>
      <c r="BS183" s="55">
        <v>20.91</v>
      </c>
      <c r="BT183" s="55">
        <v>25.6</v>
      </c>
      <c r="BU183" s="55">
        <v>10.85</v>
      </c>
      <c r="BV183" s="55">
        <v>2.96</v>
      </c>
      <c r="BW183" s="55">
        <v>0.51</v>
      </c>
      <c r="BX183" s="55">
        <v>0.34</v>
      </c>
      <c r="BY183" s="55">
        <v>0.85</v>
      </c>
      <c r="BZ183" s="55">
        <v>3.36</v>
      </c>
      <c r="CA183" s="55">
        <v>0.76</v>
      </c>
      <c r="CB183" s="55">
        <v>0.13</v>
      </c>
      <c r="CC183" s="100">
        <v>0.06</v>
      </c>
      <c r="CD183" s="55">
        <v>99</v>
      </c>
      <c r="CE183" s="55">
        <v>98</v>
      </c>
      <c r="CF183" s="55">
        <v>77</v>
      </c>
      <c r="CG183" s="55">
        <v>20</v>
      </c>
      <c r="CH183" s="55"/>
      <c r="CI183" s="54">
        <v>4617</v>
      </c>
      <c r="CJ183" s="55"/>
      <c r="CK183" s="55">
        <v>30.55</v>
      </c>
      <c r="CL183" s="55"/>
      <c r="CM183" s="55">
        <v>3.83</v>
      </c>
      <c r="CN183" s="55"/>
      <c r="CO183" s="55"/>
      <c r="CP183" s="55"/>
      <c r="CQ183" s="55">
        <v>0.17</v>
      </c>
      <c r="CR183" s="54">
        <v>4443</v>
      </c>
      <c r="CS183" s="98">
        <v>32.450000000000003</v>
      </c>
      <c r="CT183" s="98">
        <v>5.2</v>
      </c>
      <c r="CU183" s="98">
        <v>0.22</v>
      </c>
      <c r="CV183" s="55">
        <v>0.25</v>
      </c>
      <c r="CW183" s="73">
        <f t="shared" si="39"/>
        <v>579.91820000225027</v>
      </c>
      <c r="CX183" s="74">
        <f>AP183/(AB183-AI183)</f>
        <v>579.91820000225027</v>
      </c>
      <c r="CY183" s="71">
        <v>500</v>
      </c>
      <c r="CZ183" s="67">
        <f>IF(AND(DATE(YEAR(T183),MONTH(T183),DAY(T183))&gt;=(S183-3),DATE(YEAR(T183),MONTH(T183),DAY(T183))&lt;=(S183+3)),T183,V183)</f>
        <v>45783.565972222219</v>
      </c>
      <c r="DA183" s="74">
        <f>CZ183-U183</f>
        <v>0</v>
      </c>
      <c r="DB183" s="53">
        <f>(((AR183-AQ183)*24)+DD183+AB183+((AV183-AU183)*24))/24</f>
        <v>1.0416666666642413</v>
      </c>
      <c r="DC183" s="53">
        <f>(AT183-AS183)*24</f>
        <v>1.7499999999417923</v>
      </c>
      <c r="DD183" s="53">
        <f>(W183-AR183)*24</f>
        <v>3.9999999999417923</v>
      </c>
      <c r="DE183" s="53">
        <f>AA183</f>
        <v>42.416666666627862</v>
      </c>
      <c r="DF183" s="53">
        <f t="shared" si="46"/>
        <v>3.9999999999417923</v>
      </c>
      <c r="DG183" s="53">
        <f>AB183</f>
        <v>20.499999999941792</v>
      </c>
      <c r="DH183" s="53">
        <f t="shared" si="44"/>
        <v>1.7499999999417923</v>
      </c>
    </row>
    <row r="184" spans="1:112" s="63" customFormat="1" x14ac:dyDescent="0.2">
      <c r="A184" s="65">
        <v>4632</v>
      </c>
      <c r="B184" s="72">
        <f t="shared" si="48"/>
        <v>45778</v>
      </c>
      <c r="C184" s="60" t="str">
        <f t="shared" si="45"/>
        <v>PRT 2025 5 #4632</v>
      </c>
      <c r="D184" s="60" t="str">
        <f t="shared" si="43"/>
        <v>PRATU GEL LRC #22</v>
      </c>
      <c r="E184" s="61">
        <v>4632</v>
      </c>
      <c r="F184" s="62" t="s">
        <v>300</v>
      </c>
      <c r="G184" s="62" t="str">
        <f>INDEX([1]List!$D$2:$D$55,MATCH(F184,[1]List!$B$2:$B$55,0))</f>
        <v>CIF</v>
      </c>
      <c r="H184" s="62" t="s">
        <v>392</v>
      </c>
      <c r="I184" s="62" t="s">
        <v>262</v>
      </c>
      <c r="J184" s="61">
        <f>IF(F184="","",IF(F184="TIE LRC",COUNTIF($F$2:$F184,"TIE")+COUNTIF($F$2:$F184,"TME")+COUNTIF($F$2:$F184,"TIE LRC")+COUNTIF($F$2:$F184,"TIE MRC"),IF(F184="TIE MRC",COUNTIF($F$2:$F184,"TIE")+COUNTIF($F$2:$F184,"TME")+COUNTIF($F$2:$F184,"TIE LRC")+COUNTIF($F$2:$F184,"TIE MRC"),IF(F184="PLNBB LRC",COUNTIF($F$2:$F184,"PLNBB")+COUNTIF($F$2:$F184,"PLNBB LRC")+COUNTIF($F$2:$F184,"PLNBB MRC"),IF(F184="PLNBB MRC",COUNTIF($F$2:$F184,"PLNBB")+COUNTIF($F$2:$F184,"PLNBB LRC")+COUNTIF($F$2:$F184,"PLNBB MRC"),IF(F184="HE MRC",COUNTIF($F$2:$F184,"HE")+COUNTIF($F$2:$F184,"HE LRC")+COUNTIF($F$2:$F184,"HE MRC"),IF(F184="HE LRC",COUNTIF($F$2:$F184,"HE")+COUNTIF($F$2:$F184,"HE LRC")+COUNTIF($F$2:$F184,"HE MRC"),COUNTIF($F$2:$F184,F184))))))))</f>
        <v>22</v>
      </c>
      <c r="K184" s="63" t="s">
        <v>426</v>
      </c>
      <c r="L184" s="63" t="s">
        <v>427</v>
      </c>
      <c r="N184" s="64" t="s">
        <v>320</v>
      </c>
      <c r="O184" s="69" t="s">
        <v>104</v>
      </c>
      <c r="P184" s="65"/>
      <c r="Q184" s="69">
        <v>45775</v>
      </c>
      <c r="R184" s="66"/>
      <c r="S184" s="69">
        <v>45791</v>
      </c>
      <c r="T184" s="67">
        <v>45781.6875</v>
      </c>
      <c r="U184" s="67">
        <v>45783.0625</v>
      </c>
      <c r="V184" s="67">
        <v>45783.0625</v>
      </c>
      <c r="W184" s="67">
        <v>45783.513888888891</v>
      </c>
      <c r="X184" s="67">
        <v>45784.798611111109</v>
      </c>
      <c r="Y184" s="67">
        <v>45784.833333333336</v>
      </c>
      <c r="Z184" s="67">
        <v>45784.868055555555</v>
      </c>
      <c r="AA184" s="53">
        <f t="shared" si="31"/>
        <v>33</v>
      </c>
      <c r="AB184" s="53">
        <f t="shared" si="36"/>
        <v>31.666666666686069</v>
      </c>
      <c r="AC184" s="53">
        <f t="shared" si="37"/>
        <v>0.8333333334303461</v>
      </c>
      <c r="AD184" s="53">
        <v>0.33</v>
      </c>
      <c r="AE184" s="53">
        <v>10.92</v>
      </c>
      <c r="AF184" s="53">
        <v>0</v>
      </c>
      <c r="AG184" s="53">
        <v>0.5</v>
      </c>
      <c r="AH184" s="53">
        <v>0</v>
      </c>
      <c r="AI184" s="53">
        <f t="shared" si="41"/>
        <v>11.42</v>
      </c>
      <c r="AJ184" s="77">
        <f t="shared" si="42"/>
        <v>11.75</v>
      </c>
      <c r="AK184" s="77"/>
      <c r="AL184" s="77"/>
      <c r="AM184" s="77"/>
      <c r="AN184" s="77"/>
      <c r="AO184" s="68">
        <v>10006.179</v>
      </c>
      <c r="AP184" s="68">
        <v>10004.439</v>
      </c>
      <c r="AQ184" s="67">
        <f t="shared" si="47"/>
        <v>45783.0625</v>
      </c>
      <c r="AR184" s="67">
        <v>45783.072916666664</v>
      </c>
      <c r="AS184" s="67">
        <f t="shared" si="40"/>
        <v>45784.798611111109</v>
      </c>
      <c r="AT184" s="67">
        <v>45784.854166666664</v>
      </c>
      <c r="AU184" s="67">
        <f t="shared" si="29"/>
        <v>45784.854166666664</v>
      </c>
      <c r="AV184" s="67">
        <v>45784.864583333336</v>
      </c>
      <c r="AW184" s="54">
        <v>4062</v>
      </c>
      <c r="AX184" s="54">
        <v>6266</v>
      </c>
      <c r="AY184" s="55">
        <v>35.17</v>
      </c>
      <c r="AZ184" s="55">
        <v>18.809999999999999</v>
      </c>
      <c r="BA184" s="55">
        <v>4.72</v>
      </c>
      <c r="BB184" s="55">
        <v>5.91</v>
      </c>
      <c r="BC184" s="55">
        <v>7.2792215790121935</v>
      </c>
      <c r="BD184" s="55">
        <v>41.98</v>
      </c>
      <c r="BE184" s="55">
        <v>33.299999999999997</v>
      </c>
      <c r="BF184" s="55">
        <v>0.21</v>
      </c>
      <c r="BG184" s="55">
        <v>0.35</v>
      </c>
      <c r="BH184" s="55">
        <v>0.32023648232540952</v>
      </c>
      <c r="BI184" s="55">
        <v>53.75</v>
      </c>
      <c r="BJ184" s="55">
        <v>3.89</v>
      </c>
      <c r="BK184" s="55">
        <v>0.78</v>
      </c>
      <c r="BL184" s="55">
        <v>1.04</v>
      </c>
      <c r="BM184" s="55">
        <v>16.600000000000001</v>
      </c>
      <c r="BN184" s="56">
        <v>60</v>
      </c>
      <c r="BO184" s="55" t="s">
        <v>97</v>
      </c>
      <c r="BP184" s="55" t="s">
        <v>100</v>
      </c>
      <c r="BQ184" s="56">
        <v>1170</v>
      </c>
      <c r="BR184" s="55">
        <v>29.34</v>
      </c>
      <c r="BS184" s="55">
        <v>16.16</v>
      </c>
      <c r="BT184" s="55">
        <v>37.090000000000003</v>
      </c>
      <c r="BU184" s="55">
        <v>6.5</v>
      </c>
      <c r="BV184" s="55">
        <v>2.73</v>
      </c>
      <c r="BW184" s="55">
        <v>0.48</v>
      </c>
      <c r="BX184" s="55">
        <v>0.33</v>
      </c>
      <c r="BY184" s="55">
        <v>1.03</v>
      </c>
      <c r="BZ184" s="55">
        <v>4.5</v>
      </c>
      <c r="CA184" s="55">
        <v>1.76</v>
      </c>
      <c r="CB184" s="55">
        <v>7.0000000000000007E-2</v>
      </c>
      <c r="CC184" s="100">
        <v>5.8000000000000003E-2</v>
      </c>
      <c r="CD184" s="55">
        <v>99</v>
      </c>
      <c r="CE184" s="55">
        <v>98</v>
      </c>
      <c r="CF184" s="55">
        <v>78</v>
      </c>
      <c r="CG184" s="55">
        <v>20</v>
      </c>
      <c r="CH184" s="55"/>
      <c r="CI184" s="54">
        <v>4129</v>
      </c>
      <c r="CJ184" s="55"/>
      <c r="CK184" s="55">
        <v>34.49</v>
      </c>
      <c r="CL184" s="55"/>
      <c r="CM184" s="55">
        <v>3.09</v>
      </c>
      <c r="CN184" s="55"/>
      <c r="CO184" s="55"/>
      <c r="CP184" s="55"/>
      <c r="CQ184" s="55">
        <v>0.12</v>
      </c>
      <c r="CR184" s="54">
        <v>4017</v>
      </c>
      <c r="CS184" s="54">
        <v>35.71</v>
      </c>
      <c r="CT184" s="54">
        <v>4.21</v>
      </c>
      <c r="CU184" s="98">
        <v>0.21</v>
      </c>
      <c r="CV184" s="55">
        <v>0.44</v>
      </c>
      <c r="CW184" s="73">
        <f t="shared" si="39"/>
        <v>494.12770826426146</v>
      </c>
      <c r="CX184" s="74">
        <f>AP184/(AB184-AI184)</f>
        <v>494.12770826426146</v>
      </c>
      <c r="CY184" s="71">
        <v>500</v>
      </c>
      <c r="CZ184" s="67">
        <f>IF(AND(DATE(YEAR(T184),MONTH(T184),DAY(T184))&gt;=(S184-3),DATE(YEAR(T184),MONTH(T184),DAY(T184))&lt;=(S184+3)),T184,V184)</f>
        <v>45783.0625</v>
      </c>
      <c r="DA184" s="74">
        <f>CZ184-U184</f>
        <v>0</v>
      </c>
      <c r="DB184" s="53">
        <f>(((AR184-AQ184)*24)+DD184+AB184+((AV184-AU184)*24))/24</f>
        <v>1.781250000007276</v>
      </c>
      <c r="DC184" s="53">
        <f>(AT184-AS184)*24</f>
        <v>1.3333333333139308</v>
      </c>
      <c r="DD184" s="53">
        <f>(W184-AR184)*24</f>
        <v>10.583333333430346</v>
      </c>
      <c r="DE184" s="53">
        <f>AA184</f>
        <v>33</v>
      </c>
      <c r="DF184" s="53">
        <f t="shared" si="46"/>
        <v>10.583333333430346</v>
      </c>
      <c r="DG184" s="53">
        <f>AB184</f>
        <v>31.666666666686069</v>
      </c>
      <c r="DH184" s="53">
        <f t="shared" si="44"/>
        <v>1.3333333333139308</v>
      </c>
    </row>
    <row r="185" spans="1:112" s="63" customFormat="1" x14ac:dyDescent="0.2">
      <c r="A185" s="65">
        <v>4633</v>
      </c>
      <c r="B185" s="72">
        <f t="shared" si="48"/>
        <v>45778</v>
      </c>
      <c r="C185" s="60" t="str">
        <f t="shared" si="45"/>
        <v>PRT 2025 5 #4633</v>
      </c>
      <c r="D185" s="60" t="str">
        <f t="shared" si="43"/>
        <v>PRATU BGG #53</v>
      </c>
      <c r="E185" s="61">
        <v>4633</v>
      </c>
      <c r="F185" s="62" t="s">
        <v>240</v>
      </c>
      <c r="G185" s="62" t="str">
        <f>INDEX([1]List!$D$2:$D$55,MATCH(F185,[1]List!$B$2:$B$55,0))</f>
        <v>CIF</v>
      </c>
      <c r="H185" s="62" t="s">
        <v>440</v>
      </c>
      <c r="I185" s="62" t="s">
        <v>163</v>
      </c>
      <c r="J185" s="61">
        <f>IF(F185="","",IF(F185="TIE LRC",COUNTIF($F$2:$F185,"TIE")+COUNTIF($F$2:$F185,"TME")+COUNTIF($F$2:$F185,"TIE LRC")+COUNTIF($F$2:$F185,"TIE MRC"),IF(F185="TIE MRC",COUNTIF($F$2:$F185,"TIE")+COUNTIF($F$2:$F185,"TME")+COUNTIF($F$2:$F185,"TIE LRC")+COUNTIF($F$2:$F185,"TIE MRC"),IF(F185="PLNBB LRC",COUNTIF($F$2:$F185,"PLNBB")+COUNTIF($F$2:$F185,"PLNBB LRC")+COUNTIF($F$2:$F185,"PLNBB MRC"),IF(F185="PLNBB MRC",COUNTIF($F$2:$F185,"PLNBB")+COUNTIF($F$2:$F185,"PLNBB LRC")+COUNTIF($F$2:$F185,"PLNBB MRC"),IF(F185="HE MRC",COUNTIF($F$2:$F185,"HE")+COUNTIF($F$2:$F185,"HE LRC")+COUNTIF($F$2:$F185,"HE MRC"),IF(F185="HE LRC",COUNTIF($F$2:$F185,"HE")+COUNTIF($F$2:$F185,"HE LRC")+COUNTIF($F$2:$F185,"HE MRC"),COUNTIF($F$2:$F185,F185))))))))</f>
        <v>53</v>
      </c>
      <c r="K185" s="63" t="s">
        <v>561</v>
      </c>
      <c r="L185" s="63" t="s">
        <v>562</v>
      </c>
      <c r="N185" s="64" t="s">
        <v>318</v>
      </c>
      <c r="O185" s="69" t="s">
        <v>473</v>
      </c>
      <c r="P185" s="65"/>
      <c r="Q185" s="69">
        <v>45776</v>
      </c>
      <c r="R185" s="66"/>
      <c r="S185" s="69">
        <v>45863</v>
      </c>
      <c r="T185" s="67">
        <v>45782.274305555555</v>
      </c>
      <c r="U185" s="67">
        <v>45784.645833333336</v>
      </c>
      <c r="V185" s="67">
        <v>45784.645833333336</v>
      </c>
      <c r="W185" s="67">
        <v>45784.666666666664</v>
      </c>
      <c r="X185" s="67">
        <v>45785.347222222219</v>
      </c>
      <c r="Y185" s="67">
        <v>45785.375</v>
      </c>
      <c r="Z185" s="67">
        <v>45785.409722222219</v>
      </c>
      <c r="AA185" s="53">
        <f t="shared" si="31"/>
        <v>56.916666666744277</v>
      </c>
      <c r="AB185" s="53">
        <f t="shared" si="36"/>
        <v>17.000000000058208</v>
      </c>
      <c r="AC185" s="53">
        <f t="shared" si="37"/>
        <v>0.66666666674427688</v>
      </c>
      <c r="AD185" s="53">
        <v>0.67</v>
      </c>
      <c r="AE185" s="53">
        <v>3.83</v>
      </c>
      <c r="AF185" s="53">
        <v>0</v>
      </c>
      <c r="AG185" s="53">
        <v>0</v>
      </c>
      <c r="AH185" s="53">
        <v>0</v>
      </c>
      <c r="AI185" s="53">
        <f t="shared" si="41"/>
        <v>3.83</v>
      </c>
      <c r="AJ185" s="77">
        <f t="shared" si="42"/>
        <v>4.5</v>
      </c>
      <c r="AK185" s="77"/>
      <c r="AL185" s="77"/>
      <c r="AM185" s="77"/>
      <c r="AN185" s="77"/>
      <c r="AO185" s="68">
        <v>8690.8639999999996</v>
      </c>
      <c r="AP185" s="68">
        <v>8687.7739999999994</v>
      </c>
      <c r="AQ185" s="67">
        <f t="shared" si="47"/>
        <v>45784.645833333336</v>
      </c>
      <c r="AR185" s="67">
        <v>45784.65625</v>
      </c>
      <c r="AS185" s="67">
        <f t="shared" si="40"/>
        <v>45785.347222222219</v>
      </c>
      <c r="AT185" s="67">
        <v>45785.395833333336</v>
      </c>
      <c r="AU185" s="67">
        <f t="shared" si="29"/>
        <v>45785.395833333336</v>
      </c>
      <c r="AV185" s="67">
        <v>45785.40625</v>
      </c>
      <c r="AW185" s="54">
        <v>4525</v>
      </c>
      <c r="AX185" s="54">
        <v>6574</v>
      </c>
      <c r="AY185" s="55">
        <v>31.17</v>
      </c>
      <c r="AZ185" s="55">
        <v>14.1</v>
      </c>
      <c r="BA185" s="55">
        <v>4.3600000000000003</v>
      </c>
      <c r="BB185" s="55">
        <v>5.44</v>
      </c>
      <c r="BC185" s="55">
        <v>6.3329452852153665</v>
      </c>
      <c r="BD185" s="55">
        <v>42.06</v>
      </c>
      <c r="BE185" s="55">
        <v>38.4</v>
      </c>
      <c r="BF185" s="55">
        <v>0.2</v>
      </c>
      <c r="BG185" s="55">
        <v>0.31</v>
      </c>
      <c r="BH185" s="55">
        <v>0.29103608847497087</v>
      </c>
      <c r="BI185" s="55">
        <v>58.57</v>
      </c>
      <c r="BJ185" s="55">
        <v>4.3099999999999996</v>
      </c>
      <c r="BK185" s="55">
        <v>0.92</v>
      </c>
      <c r="BL185" s="55">
        <v>1.1399999999999999</v>
      </c>
      <c r="BM185" s="55">
        <v>16.41</v>
      </c>
      <c r="BN185" s="56">
        <v>57</v>
      </c>
      <c r="BO185" s="55" t="s">
        <v>97</v>
      </c>
      <c r="BP185" s="55" t="s">
        <v>100</v>
      </c>
      <c r="BQ185" s="56">
        <v>1170</v>
      </c>
      <c r="BR185" s="55">
        <v>35.619999999999997</v>
      </c>
      <c r="BS185" s="55">
        <v>18.7</v>
      </c>
      <c r="BT185" s="55">
        <v>22.56</v>
      </c>
      <c r="BU185" s="55">
        <v>13.51</v>
      </c>
      <c r="BV185" s="55">
        <v>4.34</v>
      </c>
      <c r="BW185" s="55">
        <v>0.48</v>
      </c>
      <c r="BX185" s="55">
        <v>0.36</v>
      </c>
      <c r="BY185" s="55">
        <v>0.78</v>
      </c>
      <c r="BZ185" s="55">
        <v>2.68</v>
      </c>
      <c r="CA185" s="55">
        <v>0.88</v>
      </c>
      <c r="CB185" s="55">
        <v>0.12</v>
      </c>
      <c r="CC185" s="100">
        <v>6.4000000000000001E-2</v>
      </c>
      <c r="CD185" s="55">
        <v>99</v>
      </c>
      <c r="CE185" s="55">
        <v>98</v>
      </c>
      <c r="CF185" s="55">
        <v>78</v>
      </c>
      <c r="CG185" s="55">
        <v>20</v>
      </c>
      <c r="CH185" s="55"/>
      <c r="CI185" s="54">
        <v>4579</v>
      </c>
      <c r="CJ185" s="55"/>
      <c r="CK185" s="55">
        <v>30.62</v>
      </c>
      <c r="CL185" s="55"/>
      <c r="CM185" s="55">
        <v>3.99</v>
      </c>
      <c r="CN185" s="55"/>
      <c r="CO185" s="55"/>
      <c r="CP185" s="55"/>
      <c r="CQ185" s="55">
        <v>0.17</v>
      </c>
      <c r="CR185" s="54">
        <v>4428</v>
      </c>
      <c r="CS185" s="54">
        <v>32.67</v>
      </c>
      <c r="CT185" s="54">
        <v>5.17</v>
      </c>
      <c r="CU185" s="98">
        <v>0.23</v>
      </c>
      <c r="CV185" s="55">
        <v>0.25</v>
      </c>
      <c r="CW185" s="73">
        <f t="shared" si="39"/>
        <v>659.6639331785575</v>
      </c>
      <c r="CX185" s="74">
        <f>AP185/(AB185-AI185)</f>
        <v>659.6639331785575</v>
      </c>
      <c r="CY185" s="71">
        <v>500</v>
      </c>
      <c r="CZ185" s="67">
        <f>IF(AND(DATE(YEAR(T185),MONTH(T185),DAY(T185))&gt;=(S185-3),DATE(YEAR(T185),MONTH(T185),DAY(T185))&lt;=(S185+3)),T185,V185)</f>
        <v>45784.645833333336</v>
      </c>
      <c r="DA185" s="74">
        <f>CZ185-U185</f>
        <v>0</v>
      </c>
      <c r="DB185" s="53">
        <f>(((AR185-AQ185)*24)+DD185+AB185+((AV185-AU185)*24))/24</f>
        <v>0.73958333332848269</v>
      </c>
      <c r="DC185" s="53">
        <f>(AT185-AS185)*24</f>
        <v>1.1666666668024845</v>
      </c>
      <c r="DD185" s="53">
        <f>(W185-AR185)*24</f>
        <v>0.24999999994179234</v>
      </c>
      <c r="DE185" s="53">
        <f>AA185</f>
        <v>56.916666666744277</v>
      </c>
      <c r="DF185" s="53">
        <f t="shared" si="46"/>
        <v>0.24999999994179234</v>
      </c>
      <c r="DG185" s="53">
        <f>AB185</f>
        <v>17.000000000058208</v>
      </c>
      <c r="DH185" s="53">
        <f t="shared" si="44"/>
        <v>1.1666666668024845</v>
      </c>
    </row>
    <row r="186" spans="1:112" s="63" customFormat="1" x14ac:dyDescent="0.2">
      <c r="A186" s="65">
        <v>4634</v>
      </c>
      <c r="B186" s="72">
        <f t="shared" si="48"/>
        <v>45778</v>
      </c>
      <c r="C186" s="60" t="str">
        <f t="shared" si="45"/>
        <v>PRT 2025 5 #4634</v>
      </c>
      <c r="D186" s="60" t="str">
        <f t="shared" si="43"/>
        <v>PRATU HE #2</v>
      </c>
      <c r="E186" s="61">
        <v>4634</v>
      </c>
      <c r="F186" s="62" t="s">
        <v>139</v>
      </c>
      <c r="G186" s="62" t="str">
        <f>INDEX([1]List!$D$2:$D$55,MATCH(F186,[1]List!$B$2:$B$55,0))</f>
        <v>CIF</v>
      </c>
      <c r="H186" s="62" t="s">
        <v>301</v>
      </c>
      <c r="I186" s="62" t="s">
        <v>155</v>
      </c>
      <c r="J186" s="61">
        <f>IF(F186="","",IF(F186="TIE LRC",COUNTIF($F$2:$F186,"TIE")+COUNTIF($F$2:$F186,"TME")+COUNTIF($F$2:$F186,"TIE LRC")+COUNTIF($F$2:$F186,"TIE MRC"),IF(F186="TIE MRC",COUNTIF($F$2:$F186,"TIE")+COUNTIF($F$2:$F186,"TME")+COUNTIF($F$2:$F186,"TIE LRC")+COUNTIF($F$2:$F186,"TIE MRC"),IF(F186="PLNBB LRC",COUNTIF($F$2:$F186,"PLNBB")+COUNTIF($F$2:$F186,"PLNBB LRC")+COUNTIF($F$2:$F186,"PLNBB MRC"),IF(F186="PLNBB MRC",COUNTIF($F$2:$F186,"PLNBB")+COUNTIF($F$2:$F186,"PLNBB LRC")+COUNTIF($F$2:$F186,"PLNBB MRC"),IF(F186="HE MRC",COUNTIF($F$2:$F186,"HE")+COUNTIF($F$2:$F186,"HE LRC")+COUNTIF($F$2:$F186,"HE MRC"),IF(F186="HE LRC",COUNTIF($F$2:$F186,"HE")+COUNTIF($F$2:$F186,"HE LRC")+COUNTIF($F$2:$F186,"HE MRC"),COUNTIF($F$2:$F186,F186))))))))</f>
        <v>2</v>
      </c>
      <c r="K186" s="63" t="s">
        <v>533</v>
      </c>
      <c r="L186" s="63" t="s">
        <v>534</v>
      </c>
      <c r="N186" s="64" t="s">
        <v>320</v>
      </c>
      <c r="O186" s="69" t="s">
        <v>394</v>
      </c>
      <c r="P186" s="65"/>
      <c r="Q186" s="69">
        <v>45775</v>
      </c>
      <c r="R186" s="66"/>
      <c r="S186" s="69">
        <v>45588</v>
      </c>
      <c r="T186" s="67">
        <v>45782.357638888891</v>
      </c>
      <c r="U186" s="67">
        <v>45784.888888888891</v>
      </c>
      <c r="V186" s="67">
        <v>45784.888888888891</v>
      </c>
      <c r="W186" s="67">
        <v>45785.003472222219</v>
      </c>
      <c r="X186" s="67">
        <v>45785.833333333336</v>
      </c>
      <c r="Y186" s="67">
        <v>45785.868055555555</v>
      </c>
      <c r="Z186" s="67">
        <v>45785.899305555555</v>
      </c>
      <c r="AA186" s="53">
        <f t="shared" si="31"/>
        <v>60.75</v>
      </c>
      <c r="AB186" s="53">
        <f t="shared" si="36"/>
        <v>20.750000000058208</v>
      </c>
      <c r="AC186" s="53">
        <f t="shared" si="37"/>
        <v>0.83333333325572312</v>
      </c>
      <c r="AD186" s="53">
        <v>0.42</v>
      </c>
      <c r="AE186" s="53">
        <v>1.92</v>
      </c>
      <c r="AF186" s="53">
        <v>3.33</v>
      </c>
      <c r="AG186" s="53">
        <v>0.5</v>
      </c>
      <c r="AH186" s="53">
        <v>0</v>
      </c>
      <c r="AI186" s="53">
        <f t="shared" si="41"/>
        <v>5.75</v>
      </c>
      <c r="AJ186" s="77">
        <f t="shared" si="42"/>
        <v>6.17</v>
      </c>
      <c r="AK186" s="77"/>
      <c r="AL186" s="77"/>
      <c r="AM186" s="77"/>
      <c r="AN186" s="77"/>
      <c r="AO186" s="68">
        <v>7506.2070000000003</v>
      </c>
      <c r="AP186" s="68">
        <v>7502.61</v>
      </c>
      <c r="AQ186" s="67">
        <f t="shared" si="47"/>
        <v>45784.888888888891</v>
      </c>
      <c r="AR186" s="67">
        <v>45784.899305555555</v>
      </c>
      <c r="AS186" s="67">
        <f t="shared" si="40"/>
        <v>45785.833333333336</v>
      </c>
      <c r="AT186" s="67">
        <v>45785.888888888891</v>
      </c>
      <c r="AU186" s="67">
        <f t="shared" si="29"/>
        <v>45785.888888888891</v>
      </c>
      <c r="AV186" s="67">
        <v>45785.899305555555</v>
      </c>
      <c r="AW186" s="54">
        <v>4075</v>
      </c>
      <c r="AX186" s="54">
        <v>6486</v>
      </c>
      <c r="AY186" s="55">
        <v>37.18</v>
      </c>
      <c r="AZ186" s="55">
        <v>16.98</v>
      </c>
      <c r="BA186" s="55">
        <v>4.62</v>
      </c>
      <c r="BB186" s="55">
        <v>6.1</v>
      </c>
      <c r="BC186" s="55">
        <v>7.3476270778125761</v>
      </c>
      <c r="BD186" s="55">
        <v>41.77</v>
      </c>
      <c r="BE186" s="55">
        <v>35.15</v>
      </c>
      <c r="BF186" s="55">
        <v>0.28999999999999998</v>
      </c>
      <c r="BG186" s="55">
        <v>0.49</v>
      </c>
      <c r="BH186" s="55">
        <v>0.45772103107684897</v>
      </c>
      <c r="BI186" s="55">
        <v>56.48</v>
      </c>
      <c r="BJ186" s="55">
        <v>4.12</v>
      </c>
      <c r="BK186" s="55">
        <v>0.86</v>
      </c>
      <c r="BL186" s="55">
        <v>1.1200000000000001</v>
      </c>
      <c r="BM186" s="55">
        <v>15.08</v>
      </c>
      <c r="BN186" s="56">
        <v>56</v>
      </c>
      <c r="BO186" s="55" t="s">
        <v>97</v>
      </c>
      <c r="BP186" s="55" t="s">
        <v>100</v>
      </c>
      <c r="BQ186" s="56">
        <v>1170</v>
      </c>
      <c r="BR186" s="55">
        <v>33.4</v>
      </c>
      <c r="BS186" s="55">
        <v>24.53</v>
      </c>
      <c r="BT186" s="55">
        <v>22.78</v>
      </c>
      <c r="BU186" s="55">
        <v>7.3</v>
      </c>
      <c r="BV186" s="55">
        <v>2.94</v>
      </c>
      <c r="BW186" s="55">
        <v>0.7</v>
      </c>
      <c r="BX186" s="55">
        <v>0.4</v>
      </c>
      <c r="BY186" s="55">
        <v>0.8</v>
      </c>
      <c r="BZ186" s="55">
        <v>5.98</v>
      </c>
      <c r="CA186" s="55">
        <v>0.94</v>
      </c>
      <c r="CB186" s="55">
        <v>0.25</v>
      </c>
      <c r="CC186" s="100">
        <v>5.6000000000000001E-2</v>
      </c>
      <c r="CD186" s="55">
        <v>99</v>
      </c>
      <c r="CE186" s="55">
        <v>97</v>
      </c>
      <c r="CF186" s="55">
        <v>78</v>
      </c>
      <c r="CG186" s="55">
        <v>20</v>
      </c>
      <c r="CH186" s="55"/>
      <c r="CI186" s="54">
        <v>4121</v>
      </c>
      <c r="CJ186" s="55"/>
      <c r="CK186" s="55">
        <v>36.4</v>
      </c>
      <c r="CL186" s="55"/>
      <c r="CM186" s="55">
        <v>4.1100000000000003</v>
      </c>
      <c r="CN186" s="55"/>
      <c r="CO186" s="55"/>
      <c r="CP186" s="55"/>
      <c r="CQ186" s="55">
        <v>0.26</v>
      </c>
      <c r="CR186" s="54">
        <v>4038</v>
      </c>
      <c r="CS186" s="54">
        <v>36.119999999999997</v>
      </c>
      <c r="CT186" s="54">
        <v>4.1500000000000004</v>
      </c>
      <c r="CU186" s="98">
        <v>0.24</v>
      </c>
      <c r="CV186" s="55">
        <v>0.27</v>
      </c>
      <c r="CW186" s="73">
        <f t="shared" si="39"/>
        <v>500.17399999805906</v>
      </c>
      <c r="CX186" s="74">
        <f>AP186/(AB186-AI186)</f>
        <v>500.17399999805906</v>
      </c>
      <c r="CY186" s="71">
        <v>500</v>
      </c>
      <c r="CZ186" s="67">
        <f>IF(AND(DATE(YEAR(T186),MONTH(T186),DAY(T186))&gt;=(S186-3),DATE(YEAR(T186),MONTH(T186),DAY(T186))&lt;=(S186+3)),T186,V186)</f>
        <v>45784.888888888891</v>
      </c>
      <c r="DA186" s="74">
        <f>CZ186-U186</f>
        <v>0</v>
      </c>
      <c r="DB186" s="53">
        <f>(((AR186-AQ186)*24)+DD186+AB186+((AV186-AU186)*24))/24</f>
        <v>0.98958333332848269</v>
      </c>
      <c r="DC186" s="53">
        <f>(AT186-AS186)*24</f>
        <v>1.3333333333139308</v>
      </c>
      <c r="DD186" s="53">
        <f>(W186-AR186)*24</f>
        <v>2.4999999999417923</v>
      </c>
      <c r="DE186" s="53">
        <f>AA186</f>
        <v>60.75</v>
      </c>
      <c r="DF186" s="53">
        <f t="shared" si="46"/>
        <v>2.4999999999417923</v>
      </c>
      <c r="DG186" s="53">
        <f>AB186</f>
        <v>20.750000000058208</v>
      </c>
      <c r="DH186" s="53">
        <f t="shared" si="44"/>
        <v>1.3333333333139308</v>
      </c>
    </row>
    <row r="187" spans="1:112" s="63" customFormat="1" x14ac:dyDescent="0.2">
      <c r="A187" s="65">
        <v>4635</v>
      </c>
      <c r="B187" s="72">
        <f t="shared" si="48"/>
        <v>45778</v>
      </c>
      <c r="C187" s="60" t="str">
        <f t="shared" si="45"/>
        <v>PRT 2025 5 #4635</v>
      </c>
      <c r="D187" s="60" t="str">
        <f t="shared" si="43"/>
        <v>PRATU BGG #54</v>
      </c>
      <c r="E187" s="61">
        <v>4635</v>
      </c>
      <c r="F187" s="62" t="s">
        <v>240</v>
      </c>
      <c r="G187" s="62" t="str">
        <f>INDEX([1]List!$D$2:$D$55,MATCH(F187,[1]List!$B$2:$B$55,0))</f>
        <v>CIF</v>
      </c>
      <c r="H187" s="62" t="s">
        <v>440</v>
      </c>
      <c r="I187" s="62" t="s">
        <v>163</v>
      </c>
      <c r="J187" s="61">
        <f>IF(F187="","",IF(F187="TIE LRC",COUNTIF($F$2:$F187,"TIE")+COUNTIF($F$2:$F187,"TME")+COUNTIF($F$2:$F187,"TIE LRC")+COUNTIF($F$2:$F187,"TIE MRC"),IF(F187="TIE MRC",COUNTIF($F$2:$F187,"TIE")+COUNTIF($F$2:$F187,"TME")+COUNTIF($F$2:$F187,"TIE LRC")+COUNTIF($F$2:$F187,"TIE MRC"),IF(F187="PLNBB LRC",COUNTIF($F$2:$F187,"PLNBB")+COUNTIF($F$2:$F187,"PLNBB LRC")+COUNTIF($F$2:$F187,"PLNBB MRC"),IF(F187="PLNBB MRC",COUNTIF($F$2:$F187,"PLNBB")+COUNTIF($F$2:$F187,"PLNBB LRC")+COUNTIF($F$2:$F187,"PLNBB MRC"),IF(F187="HE MRC",COUNTIF($F$2:$F187,"HE")+COUNTIF($F$2:$F187,"HE LRC")+COUNTIF($F$2:$F187,"HE MRC"),IF(F187="HE LRC",COUNTIF($F$2:$F187,"HE")+COUNTIF($F$2:$F187,"HE LRC")+COUNTIF($F$2:$F187,"HE MRC"),COUNTIF($F$2:$F187,F187))))))))</f>
        <v>54</v>
      </c>
      <c r="K187" s="63" t="s">
        <v>218</v>
      </c>
      <c r="L187" s="63" t="s">
        <v>136</v>
      </c>
      <c r="N187" s="64" t="s">
        <v>318</v>
      </c>
      <c r="O187" s="69" t="s">
        <v>473</v>
      </c>
      <c r="P187" s="65"/>
      <c r="Q187" s="69">
        <v>45778</v>
      </c>
      <c r="R187" s="66"/>
      <c r="S187" s="69">
        <v>45864</v>
      </c>
      <c r="T187" s="67">
        <v>45783.743055555555</v>
      </c>
      <c r="U187" s="67">
        <v>45785.427083333336</v>
      </c>
      <c r="V187" s="67">
        <v>45785.427083333336</v>
      </c>
      <c r="W187" s="67">
        <v>45785.444444444445</v>
      </c>
      <c r="X187" s="67">
        <v>45786.173611111109</v>
      </c>
      <c r="Y187" s="67">
        <v>45786.215277777781</v>
      </c>
      <c r="Z187" s="67">
        <v>45786.25</v>
      </c>
      <c r="AA187" s="53">
        <f t="shared" si="31"/>
        <v>40.416666666744277</v>
      </c>
      <c r="AB187" s="53">
        <f t="shared" si="36"/>
        <v>18.500000000058208</v>
      </c>
      <c r="AC187" s="53">
        <f t="shared" si="37"/>
        <v>1.0000000001164153</v>
      </c>
      <c r="AD187" s="53">
        <v>0.33</v>
      </c>
      <c r="AE187" s="53">
        <v>3.33</v>
      </c>
      <c r="AF187" s="53">
        <v>0.83</v>
      </c>
      <c r="AG187" s="53">
        <v>0.5</v>
      </c>
      <c r="AH187" s="53">
        <v>0</v>
      </c>
      <c r="AI187" s="53">
        <f t="shared" si="41"/>
        <v>4.66</v>
      </c>
      <c r="AJ187" s="77">
        <f t="shared" si="42"/>
        <v>4.99</v>
      </c>
      <c r="AK187" s="77"/>
      <c r="AL187" s="77"/>
      <c r="AM187" s="77"/>
      <c r="AN187" s="77"/>
      <c r="AO187" s="68">
        <v>7804.8639999999996</v>
      </c>
      <c r="AP187" s="68">
        <v>7802.6909999999998</v>
      </c>
      <c r="AQ187" s="67">
        <f t="shared" si="47"/>
        <v>45785.427083333336</v>
      </c>
      <c r="AR187" s="67">
        <v>45785.4375</v>
      </c>
      <c r="AS187" s="67">
        <f t="shared" si="40"/>
        <v>45786.173611111109</v>
      </c>
      <c r="AT187" s="67">
        <v>45786.236111111109</v>
      </c>
      <c r="AU187" s="67">
        <f t="shared" si="29"/>
        <v>45786.236111111109</v>
      </c>
      <c r="AV187" s="67">
        <v>45786.246527777781</v>
      </c>
      <c r="AW187" s="54">
        <v>4549</v>
      </c>
      <c r="AX187" s="54">
        <v>6611</v>
      </c>
      <c r="AY187" s="55">
        <v>31.19</v>
      </c>
      <c r="AZ187" s="55">
        <v>16.239999999999998</v>
      </c>
      <c r="BA187" s="55">
        <v>3.93</v>
      </c>
      <c r="BB187" s="55">
        <v>4.78</v>
      </c>
      <c r="BC187" s="55">
        <v>5.7067812798471822</v>
      </c>
      <c r="BD187" s="55">
        <v>42.17</v>
      </c>
      <c r="BE187" s="55">
        <v>36.81</v>
      </c>
      <c r="BF187" s="55">
        <v>0.21</v>
      </c>
      <c r="BG187" s="55">
        <v>0.33</v>
      </c>
      <c r="BH187" s="55">
        <v>0.31041069723018144</v>
      </c>
      <c r="BI187" s="55">
        <v>57.92</v>
      </c>
      <c r="BJ187" s="55">
        <v>4.3</v>
      </c>
      <c r="BK187" s="55">
        <v>0.85</v>
      </c>
      <c r="BL187" s="55">
        <v>1.08</v>
      </c>
      <c r="BM187" s="55">
        <v>15.65</v>
      </c>
      <c r="BN187" s="56">
        <v>58</v>
      </c>
      <c r="BO187" s="55" t="s">
        <v>97</v>
      </c>
      <c r="BP187" s="55" t="s">
        <v>100</v>
      </c>
      <c r="BQ187" s="56">
        <v>1220</v>
      </c>
      <c r="BR187" s="55">
        <v>33.950000000000003</v>
      </c>
      <c r="BS187" s="55">
        <v>22.81</v>
      </c>
      <c r="BT187" s="55">
        <v>22.2</v>
      </c>
      <c r="BU187" s="55">
        <v>11.57</v>
      </c>
      <c r="BV187" s="55">
        <v>3.33</v>
      </c>
      <c r="BW187" s="55">
        <v>0.65</v>
      </c>
      <c r="BX187" s="55">
        <v>0.33</v>
      </c>
      <c r="BY187" s="55">
        <v>1.05</v>
      </c>
      <c r="BZ187" s="55">
        <v>3.29</v>
      </c>
      <c r="CA187" s="55">
        <v>0.7</v>
      </c>
      <c r="CB187" s="55">
        <v>0.16</v>
      </c>
      <c r="CC187" s="100">
        <v>6.4000000000000001E-2</v>
      </c>
      <c r="CD187" s="55">
        <v>99</v>
      </c>
      <c r="CE187" s="55">
        <v>98</v>
      </c>
      <c r="CF187" s="55">
        <v>78</v>
      </c>
      <c r="CG187" s="55">
        <v>20</v>
      </c>
      <c r="CH187" s="55"/>
      <c r="CI187" s="54">
        <v>4608</v>
      </c>
      <c r="CJ187" s="55"/>
      <c r="CK187" s="55">
        <v>30.61</v>
      </c>
      <c r="CL187" s="55"/>
      <c r="CM187" s="55">
        <v>3.79</v>
      </c>
      <c r="CN187" s="55"/>
      <c r="CO187" s="55"/>
      <c r="CP187" s="55"/>
      <c r="CQ187" s="55">
        <v>0.19</v>
      </c>
      <c r="CR187" s="54">
        <v>4560</v>
      </c>
      <c r="CS187" s="54">
        <v>30.82</v>
      </c>
      <c r="CT187" s="54">
        <v>3.83</v>
      </c>
      <c r="CU187" s="98">
        <v>0.23</v>
      </c>
      <c r="CV187" s="55">
        <v>0.23</v>
      </c>
      <c r="CW187" s="73">
        <f t="shared" si="39"/>
        <v>563.7782514427156</v>
      </c>
      <c r="CX187" s="74">
        <f>AP187/(AB187-AI187)</f>
        <v>563.7782514427156</v>
      </c>
      <c r="CY187" s="71">
        <v>500</v>
      </c>
      <c r="CZ187" s="67">
        <f>IF(AND(DATE(YEAR(T187),MONTH(T187),DAY(T187))&gt;=(S187-3),DATE(YEAR(T187),MONTH(T187),DAY(T187))&lt;=(S187+3)),T187,V187)</f>
        <v>45785.427083333336</v>
      </c>
      <c r="DA187" s="74">
        <f>CZ187-U187</f>
        <v>0</v>
      </c>
      <c r="DB187" s="53">
        <f>(((AR187-AQ187)*24)+DD187+AB187+((AV187-AU187)*24))/24</f>
        <v>0.79861111111677019</v>
      </c>
      <c r="DC187" s="53">
        <f>(AT187-AS187)*24</f>
        <v>1.5</v>
      </c>
      <c r="DD187" s="53">
        <f>(W187-AR187)*24</f>
        <v>0.16666666668606922</v>
      </c>
      <c r="DE187" s="53">
        <f>AA187</f>
        <v>40.416666666744277</v>
      </c>
      <c r="DF187" s="53">
        <f t="shared" si="46"/>
        <v>0.16666666668606922</v>
      </c>
      <c r="DG187" s="53">
        <f>AB187</f>
        <v>18.500000000058208</v>
      </c>
      <c r="DH187" s="53">
        <f t="shared" si="44"/>
        <v>1.5</v>
      </c>
    </row>
    <row r="188" spans="1:112" s="63" customFormat="1" x14ac:dyDescent="0.2">
      <c r="A188" s="65">
        <v>4636</v>
      </c>
      <c r="B188" s="72">
        <f t="shared" si="48"/>
        <v>45778</v>
      </c>
      <c r="C188" s="60" t="str">
        <f t="shared" si="45"/>
        <v>PRT 2025 5 #4636</v>
      </c>
      <c r="D188" s="60" t="str">
        <f t="shared" si="43"/>
        <v>PRATU TBC LRC #21</v>
      </c>
      <c r="E188" s="61">
        <v>4636</v>
      </c>
      <c r="F188" s="62" t="s">
        <v>290</v>
      </c>
      <c r="G188" s="62" t="str">
        <f>INDEX([1]List!$D$2:$D$55,MATCH(F188,[1]List!$B$2:$B$55,0))</f>
        <v>CIF</v>
      </c>
      <c r="H188" s="62" t="s">
        <v>325</v>
      </c>
      <c r="I188" s="62" t="s">
        <v>176</v>
      </c>
      <c r="J188" s="61">
        <f>IF(F188="","",IF(F188="TIE LRC",COUNTIF($F$2:$F188,"TIE")+COUNTIF($F$2:$F188,"TME")+COUNTIF($F$2:$F188,"TIE LRC")+COUNTIF($F$2:$F188,"TIE MRC"),IF(F188="TIE MRC",COUNTIF($F$2:$F188,"TIE")+COUNTIF($F$2:$F188,"TME")+COUNTIF($F$2:$F188,"TIE LRC")+COUNTIF($F$2:$F188,"TIE MRC"),IF(F188="PLNBB LRC",COUNTIF($F$2:$F188,"PLNBB")+COUNTIF($F$2:$F188,"PLNBB LRC")+COUNTIF($F$2:$F188,"PLNBB MRC"),IF(F188="PLNBB MRC",COUNTIF($F$2:$F188,"PLNBB")+COUNTIF($F$2:$F188,"PLNBB LRC")+COUNTIF($F$2:$F188,"PLNBB MRC"),IF(F188="HE MRC",COUNTIF($F$2:$F188,"HE")+COUNTIF($F$2:$F188,"HE LRC")+COUNTIF($F$2:$F188,"HE MRC"),IF(F188="HE LRC",COUNTIF($F$2:$F188,"HE")+COUNTIF($F$2:$F188,"HE LRC")+COUNTIF($F$2:$F188,"HE MRC"),COUNTIF($F$2:$F188,F188))))))))</f>
        <v>21</v>
      </c>
      <c r="K188" s="63" t="s">
        <v>284</v>
      </c>
      <c r="L188" s="63" t="s">
        <v>169</v>
      </c>
      <c r="N188" s="64" t="s">
        <v>320</v>
      </c>
      <c r="O188" s="69" t="s">
        <v>473</v>
      </c>
      <c r="P188" s="65"/>
      <c r="Q188" s="69">
        <v>45770</v>
      </c>
      <c r="R188" s="66"/>
      <c r="S188" s="69">
        <v>45777</v>
      </c>
      <c r="T188" s="67">
        <v>45782.583333333336</v>
      </c>
      <c r="U188" s="67">
        <v>45785.930555555555</v>
      </c>
      <c r="V188" s="67">
        <v>45785.930555555555</v>
      </c>
      <c r="W188" s="67">
        <v>45785.965277777781</v>
      </c>
      <c r="X188" s="67">
        <v>45786.645833333336</v>
      </c>
      <c r="Y188" s="67">
        <v>45786.694444444445</v>
      </c>
      <c r="Z188" s="67">
        <v>45786.729166666664</v>
      </c>
      <c r="AA188" s="53">
        <f t="shared" si="31"/>
        <v>80.333333333255723</v>
      </c>
      <c r="AB188" s="53">
        <f t="shared" si="36"/>
        <v>17.499999999941792</v>
      </c>
      <c r="AC188" s="53">
        <f t="shared" si="37"/>
        <v>1.1666666666278616</v>
      </c>
      <c r="AD188" s="53">
        <v>0</v>
      </c>
      <c r="AE188" s="53">
        <v>4.42</v>
      </c>
      <c r="AF188" s="53">
        <v>0</v>
      </c>
      <c r="AG188" s="53">
        <v>1.83</v>
      </c>
      <c r="AH188" s="53">
        <v>0</v>
      </c>
      <c r="AI188" s="53">
        <f t="shared" si="41"/>
        <v>6.25</v>
      </c>
      <c r="AJ188" s="77">
        <f t="shared" si="42"/>
        <v>6.25</v>
      </c>
      <c r="AK188" s="77"/>
      <c r="AL188" s="77"/>
      <c r="AM188" s="77"/>
      <c r="AN188" s="77"/>
      <c r="AO188" s="68">
        <v>7521.4</v>
      </c>
      <c r="AP188" s="68">
        <v>7518.674</v>
      </c>
      <c r="AQ188" s="67">
        <f t="shared" si="47"/>
        <v>45785.930555555555</v>
      </c>
      <c r="AR188" s="67">
        <v>45785.940972222219</v>
      </c>
      <c r="AS188" s="67">
        <f t="shared" si="40"/>
        <v>45786.645833333336</v>
      </c>
      <c r="AT188" s="67">
        <v>45786.715277777781</v>
      </c>
      <c r="AU188" s="67">
        <f t="shared" si="29"/>
        <v>45786.715277777781</v>
      </c>
      <c r="AV188" s="67">
        <v>45786.725694444445</v>
      </c>
      <c r="AW188" s="54">
        <v>4126</v>
      </c>
      <c r="AX188" s="54">
        <v>6345</v>
      </c>
      <c r="AY188" s="55">
        <v>34.97</v>
      </c>
      <c r="AZ188" s="55">
        <v>18.350000000000001</v>
      </c>
      <c r="BA188" s="55">
        <v>4.7300000000000004</v>
      </c>
      <c r="BB188" s="55">
        <v>5.94</v>
      </c>
      <c r="BC188" s="55">
        <v>7.2749540722596446</v>
      </c>
      <c r="BD188" s="55">
        <v>40.86</v>
      </c>
      <c r="BE188" s="55">
        <v>34.85</v>
      </c>
      <c r="BF188" s="55">
        <v>0.25</v>
      </c>
      <c r="BG188" s="55">
        <v>0.41</v>
      </c>
      <c r="BH188" s="55">
        <v>0.37966932026944272</v>
      </c>
      <c r="BI188" s="55">
        <v>53.78</v>
      </c>
      <c r="BJ188" s="55">
        <v>3.77</v>
      </c>
      <c r="BK188" s="55">
        <v>0.88</v>
      </c>
      <c r="BL188" s="55">
        <v>1.1599999999999999</v>
      </c>
      <c r="BM188" s="55">
        <v>16.97</v>
      </c>
      <c r="BN188" s="56">
        <v>59</v>
      </c>
      <c r="BO188" s="55" t="s">
        <v>97</v>
      </c>
      <c r="BP188" s="55" t="s">
        <v>100</v>
      </c>
      <c r="BQ188" s="56">
        <v>1180</v>
      </c>
      <c r="BR188" s="55">
        <v>42.7</v>
      </c>
      <c r="BS188" s="55">
        <v>25.48</v>
      </c>
      <c r="BT188" s="55">
        <v>13.47</v>
      </c>
      <c r="BU188" s="55">
        <v>10.76</v>
      </c>
      <c r="BV188" s="55">
        <v>1.8</v>
      </c>
      <c r="BW188" s="55">
        <v>0.86</v>
      </c>
      <c r="BX188" s="55">
        <v>0.56999999999999995</v>
      </c>
      <c r="BY188" s="55">
        <v>1.04</v>
      </c>
      <c r="BZ188" s="55">
        <v>2.88</v>
      </c>
      <c r="CA188" s="55">
        <v>0.36</v>
      </c>
      <c r="CB188" s="55">
        <v>0.08</v>
      </c>
      <c r="CC188" s="100">
        <v>0.03</v>
      </c>
      <c r="CD188" s="55">
        <v>99</v>
      </c>
      <c r="CE188" s="55">
        <v>97</v>
      </c>
      <c r="CF188" s="55">
        <v>78</v>
      </c>
      <c r="CG188" s="55">
        <v>19</v>
      </c>
      <c r="CH188" s="55"/>
      <c r="CI188" s="54">
        <v>4209</v>
      </c>
      <c r="CJ188" s="55"/>
      <c r="CK188" s="55">
        <v>34.56</v>
      </c>
      <c r="CL188" s="55"/>
      <c r="CM188" s="55">
        <v>3.84</v>
      </c>
      <c r="CN188" s="55"/>
      <c r="CO188" s="55"/>
      <c r="CP188" s="55"/>
      <c r="CQ188" s="55">
        <v>0.2</v>
      </c>
      <c r="CR188" s="54">
        <v>4012</v>
      </c>
      <c r="CS188" s="54">
        <v>35.020000000000003</v>
      </c>
      <c r="CT188" s="54">
        <v>3.88</v>
      </c>
      <c r="CU188" s="98">
        <v>0.23</v>
      </c>
      <c r="CV188" s="55">
        <v>0.41</v>
      </c>
      <c r="CW188" s="73">
        <f t="shared" ref="CW188:CW251" si="49">CX188</f>
        <v>668.32657778123576</v>
      </c>
      <c r="CX188" s="74">
        <f>AP188/(AB188-AI188)</f>
        <v>668.32657778123576</v>
      </c>
      <c r="CY188" s="71">
        <v>500</v>
      </c>
      <c r="CZ188" s="67">
        <f>IF(AND(DATE(YEAR(T188),MONTH(T188),DAY(T188))&gt;=(S188-3),DATE(YEAR(T188),MONTH(T188),DAY(T188))&lt;=(S188+3)),T188,V188)</f>
        <v>45785.930555555555</v>
      </c>
      <c r="DA188" s="74">
        <f>CZ188-U188</f>
        <v>0</v>
      </c>
      <c r="DB188" s="53">
        <f>(((AR188-AQ188)*24)+DD188+AB188+((AV188-AU188)*24))/24</f>
        <v>0.77430555555474712</v>
      </c>
      <c r="DC188" s="53">
        <f>(AT188-AS188)*24</f>
        <v>1.6666666666860692</v>
      </c>
      <c r="DD188" s="53">
        <f>(W188-AR188)*24</f>
        <v>0.58333333348855376</v>
      </c>
      <c r="DE188" s="53">
        <f>AA188</f>
        <v>80.333333333255723</v>
      </c>
      <c r="DF188" s="53">
        <f t="shared" si="46"/>
        <v>0.58333333348855376</v>
      </c>
      <c r="DG188" s="53">
        <f>AB188</f>
        <v>17.499999999941792</v>
      </c>
      <c r="DH188" s="53">
        <f t="shared" si="44"/>
        <v>1.6666666666860692</v>
      </c>
    </row>
    <row r="189" spans="1:112" s="63" customFormat="1" x14ac:dyDescent="0.2">
      <c r="A189" s="65">
        <v>4637</v>
      </c>
      <c r="B189" s="72">
        <f t="shared" si="48"/>
        <v>45778</v>
      </c>
      <c r="C189" s="60" t="str">
        <f t="shared" si="45"/>
        <v>PRT 2025 5 #4637</v>
      </c>
      <c r="D189" s="60" t="str">
        <f t="shared" si="43"/>
        <v>PRATU TIE LRC #13</v>
      </c>
      <c r="E189" s="61">
        <v>4637</v>
      </c>
      <c r="F189" s="62" t="s">
        <v>238</v>
      </c>
      <c r="G189" s="62" t="str">
        <f>INDEX([1]List!$D$2:$D$55,MATCH(F189,[1]List!$B$2:$B$55,0))</f>
        <v>CIF</v>
      </c>
      <c r="H189" s="62" t="s">
        <v>335</v>
      </c>
      <c r="I189" s="62" t="s">
        <v>163</v>
      </c>
      <c r="J189" s="61">
        <f>IF(F189="","",IF(F189="TIE LRC",COUNTIF($F$2:$F189,"TIE")+COUNTIF($F$2:$F189,"TME")+COUNTIF($F$2:$F189,"TIE LRC")+COUNTIF($F$2:$F189,"TIE MRC"),IF(F189="TIE MRC",COUNTIF($F$2:$F189,"TIE")+COUNTIF($F$2:$F189,"TME")+COUNTIF($F$2:$F189,"TIE LRC")+COUNTIF($F$2:$F189,"TIE MRC"),IF(F189="PLNBB LRC",COUNTIF($F$2:$F189,"PLNBB")+COUNTIF($F$2:$F189,"PLNBB LRC")+COUNTIF($F$2:$F189,"PLNBB MRC"),IF(F189="PLNBB MRC",COUNTIF($F$2:$F189,"PLNBB")+COUNTIF($F$2:$F189,"PLNBB LRC")+COUNTIF($F$2:$F189,"PLNBB MRC"),IF(F189="HE MRC",COUNTIF($F$2:$F189,"HE")+COUNTIF($F$2:$F189,"HE LRC")+COUNTIF($F$2:$F189,"HE MRC"),IF(F189="HE LRC",COUNTIF($F$2:$F189,"HE")+COUNTIF($F$2:$F189,"HE LRC")+COUNTIF($F$2:$F189,"HE MRC"),COUNTIF($F$2:$F189,F189))))))))</f>
        <v>13</v>
      </c>
      <c r="K189" s="63" t="s">
        <v>563</v>
      </c>
      <c r="L189" s="63" t="s">
        <v>564</v>
      </c>
      <c r="N189" s="64" t="s">
        <v>320</v>
      </c>
      <c r="O189" s="69" t="s">
        <v>104</v>
      </c>
      <c r="P189" s="65"/>
      <c r="Q189" s="69">
        <v>45775</v>
      </c>
      <c r="R189" s="66"/>
      <c r="S189" s="69">
        <v>45794</v>
      </c>
      <c r="T189" s="67">
        <v>45783.458333333336</v>
      </c>
      <c r="U189" s="67">
        <v>45786.760416666664</v>
      </c>
      <c r="V189" s="67">
        <v>45786.760416666664</v>
      </c>
      <c r="W189" s="67">
        <v>45786.774305555555</v>
      </c>
      <c r="X189" s="67">
        <v>45787.451388888891</v>
      </c>
      <c r="Y189" s="67">
        <v>45787.479166666664</v>
      </c>
      <c r="Z189" s="67">
        <v>45787.513888888891</v>
      </c>
      <c r="AA189" s="53">
        <f t="shared" si="31"/>
        <v>79.249999999883585</v>
      </c>
      <c r="AB189" s="53">
        <f t="shared" si="36"/>
        <v>16.916666666627862</v>
      </c>
      <c r="AC189" s="53">
        <f t="shared" si="37"/>
        <v>0.6666666665696539</v>
      </c>
      <c r="AD189" s="53">
        <v>0.33</v>
      </c>
      <c r="AE189" s="53">
        <v>3.33</v>
      </c>
      <c r="AF189" s="53">
        <v>0</v>
      </c>
      <c r="AG189" s="53">
        <v>0.5</v>
      </c>
      <c r="AH189" s="53">
        <v>0</v>
      </c>
      <c r="AI189" s="53">
        <f t="shared" si="41"/>
        <v>3.83</v>
      </c>
      <c r="AJ189" s="77">
        <f t="shared" si="42"/>
        <v>4.16</v>
      </c>
      <c r="AK189" s="77"/>
      <c r="AL189" s="77"/>
      <c r="AM189" s="77"/>
      <c r="AN189" s="77"/>
      <c r="AO189" s="68">
        <v>8005.26</v>
      </c>
      <c r="AP189" s="68">
        <v>8002.5110000000004</v>
      </c>
      <c r="AQ189" s="67">
        <f t="shared" si="47"/>
        <v>45786.760416666664</v>
      </c>
      <c r="AR189" s="67">
        <v>45786.770833333336</v>
      </c>
      <c r="AS189" s="67">
        <f t="shared" ref="AS189:AS252" si="50">X189</f>
        <v>45787.451388888891</v>
      </c>
      <c r="AT189" s="67">
        <v>45787.5</v>
      </c>
      <c r="AU189" s="67">
        <f t="shared" si="29"/>
        <v>45787.5</v>
      </c>
      <c r="AV189" s="67">
        <v>45787.510416666664</v>
      </c>
      <c r="AW189" s="54">
        <v>4115</v>
      </c>
      <c r="AX189" s="54">
        <v>6478</v>
      </c>
      <c r="AY189" s="55">
        <v>36.47</v>
      </c>
      <c r="AZ189" s="55">
        <v>19.91</v>
      </c>
      <c r="BA189" s="55">
        <v>5.93</v>
      </c>
      <c r="BB189" s="55">
        <v>7.48</v>
      </c>
      <c r="BC189" s="55">
        <v>9.3394930702959176</v>
      </c>
      <c r="BD189" s="55">
        <v>40.98</v>
      </c>
      <c r="BE189" s="55">
        <v>31.63</v>
      </c>
      <c r="BF189" s="55">
        <v>0.27</v>
      </c>
      <c r="BG189" s="55">
        <v>0.47</v>
      </c>
      <c r="BH189" s="55">
        <v>0.42452241228617804</v>
      </c>
      <c r="BI189" s="55">
        <v>54.75</v>
      </c>
      <c r="BJ189" s="55">
        <v>4.1500000000000004</v>
      </c>
      <c r="BK189" s="55">
        <v>0.85</v>
      </c>
      <c r="BL189" s="55">
        <v>1.17</v>
      </c>
      <c r="BM189" s="55">
        <v>12.52</v>
      </c>
      <c r="BN189" s="56">
        <v>58</v>
      </c>
      <c r="BO189" s="55" t="s">
        <v>97</v>
      </c>
      <c r="BP189" s="55" t="s">
        <v>97</v>
      </c>
      <c r="BQ189" s="56">
        <v>1240</v>
      </c>
      <c r="BR189" s="55">
        <v>62.78</v>
      </c>
      <c r="BS189" s="55">
        <v>19.190000000000001</v>
      </c>
      <c r="BT189" s="55">
        <v>7.01</v>
      </c>
      <c r="BU189" s="55">
        <v>4.66</v>
      </c>
      <c r="BV189" s="55">
        <v>1.1200000000000001</v>
      </c>
      <c r="BW189" s="55">
        <v>0.48</v>
      </c>
      <c r="BX189" s="55">
        <v>0.59</v>
      </c>
      <c r="BY189" s="55">
        <v>0.85</v>
      </c>
      <c r="BZ189" s="55">
        <v>3.07</v>
      </c>
      <c r="CA189" s="55">
        <v>0.16</v>
      </c>
      <c r="CB189" s="55">
        <v>0.1</v>
      </c>
      <c r="CC189" s="100">
        <v>2.1999999999999999E-2</v>
      </c>
      <c r="CD189" s="55">
        <v>99</v>
      </c>
      <c r="CE189" s="55">
        <v>98</v>
      </c>
      <c r="CF189" s="55">
        <v>78</v>
      </c>
      <c r="CG189" s="55">
        <v>20</v>
      </c>
      <c r="CH189" s="55"/>
      <c r="CI189" s="54">
        <v>4161</v>
      </c>
      <c r="CJ189" s="55"/>
      <c r="CK189" s="55">
        <v>35.92</v>
      </c>
      <c r="CL189" s="55"/>
      <c r="CM189" s="55">
        <v>5.64</v>
      </c>
      <c r="CN189" s="55"/>
      <c r="CO189" s="55"/>
      <c r="CP189" s="55"/>
      <c r="CQ189" s="55">
        <v>0.25</v>
      </c>
      <c r="CR189" s="54">
        <v>4148</v>
      </c>
      <c r="CS189" s="54">
        <v>35.770000000000003</v>
      </c>
      <c r="CT189" s="54">
        <v>5.68</v>
      </c>
      <c r="CU189" s="98">
        <v>0.24</v>
      </c>
      <c r="CV189" s="55">
        <v>0.43</v>
      </c>
      <c r="CW189" s="73">
        <f t="shared" si="49"/>
        <v>611.50109526416679</v>
      </c>
      <c r="CX189" s="74">
        <f>AP189/(AB189-AI189)</f>
        <v>611.50109526416679</v>
      </c>
      <c r="CY189" s="71">
        <v>500</v>
      </c>
      <c r="CZ189" s="67">
        <f>IF(AND(DATE(YEAR(T189),MONTH(T189),DAY(T189))&gt;=(S189-3),DATE(YEAR(T189),MONTH(T189),DAY(T189))&lt;=(S189+3)),T189,V189)</f>
        <v>45786.760416666664</v>
      </c>
      <c r="DA189" s="74">
        <f>CZ189-U189</f>
        <v>0</v>
      </c>
      <c r="DB189" s="53">
        <f>(((AR189-AQ189)*24)+DD189+AB189+((AV189-AU189)*24))/24</f>
        <v>0.72916666666424135</v>
      </c>
      <c r="DC189" s="53">
        <f>(AT189-AS189)*24</f>
        <v>1.1666666666278616</v>
      </c>
      <c r="DD189" s="53">
        <f>(W189-AR189)*24</f>
        <v>8.3333333255723119E-2</v>
      </c>
      <c r="DE189" s="53">
        <f>AA189</f>
        <v>79.249999999883585</v>
      </c>
      <c r="DF189" s="53">
        <f t="shared" si="46"/>
        <v>8.3333333255723119E-2</v>
      </c>
      <c r="DG189" s="53">
        <f>AB189</f>
        <v>16.916666666627862</v>
      </c>
      <c r="DH189" s="53">
        <f t="shared" si="44"/>
        <v>1.1666666666278616</v>
      </c>
    </row>
    <row r="190" spans="1:112" s="63" customFormat="1" x14ac:dyDescent="0.2">
      <c r="A190" s="65">
        <v>4638</v>
      </c>
      <c r="B190" s="72">
        <f t="shared" si="48"/>
        <v>45778</v>
      </c>
      <c r="C190" s="60" t="str">
        <f t="shared" si="45"/>
        <v>PRT 2025 5 #4638</v>
      </c>
      <c r="D190" s="60" t="str">
        <f t="shared" si="43"/>
        <v>PRATU BGG #55</v>
      </c>
      <c r="E190" s="61">
        <v>4638</v>
      </c>
      <c r="F190" s="62" t="s">
        <v>240</v>
      </c>
      <c r="G190" s="62" t="str">
        <f>INDEX([1]List!$D$2:$D$55,MATCH(F190,[1]List!$B$2:$B$55,0))</f>
        <v>CIF</v>
      </c>
      <c r="H190" s="62" t="s">
        <v>440</v>
      </c>
      <c r="I190" s="62" t="s">
        <v>163</v>
      </c>
      <c r="J190" s="61">
        <f>IF(F190="","",IF(F190="TIE LRC",COUNTIF($F$2:$F190,"TIE")+COUNTIF($F$2:$F190,"TME")+COUNTIF($F$2:$F190,"TIE LRC")+COUNTIF($F$2:$F190,"TIE MRC"),IF(F190="TIE MRC",COUNTIF($F$2:$F190,"TIE")+COUNTIF($F$2:$F190,"TME")+COUNTIF($F$2:$F190,"TIE LRC")+COUNTIF($F$2:$F190,"TIE MRC"),IF(F190="PLNBB LRC",COUNTIF($F$2:$F190,"PLNBB")+COUNTIF($F$2:$F190,"PLNBB LRC")+COUNTIF($F$2:$F190,"PLNBB MRC"),IF(F190="PLNBB MRC",COUNTIF($F$2:$F190,"PLNBB")+COUNTIF($F$2:$F190,"PLNBB LRC")+COUNTIF($F$2:$F190,"PLNBB MRC"),IF(F190="HE MRC",COUNTIF($F$2:$F190,"HE")+COUNTIF($F$2:$F190,"HE LRC")+COUNTIF($F$2:$F190,"HE MRC"),IF(F190="HE LRC",COUNTIF($F$2:$F190,"HE")+COUNTIF($F$2:$F190,"HE LRC")+COUNTIF($F$2:$F190,"HE MRC"),COUNTIF($F$2:$F190,F190))))))))</f>
        <v>55</v>
      </c>
      <c r="K190" s="63" t="s">
        <v>149</v>
      </c>
      <c r="L190" s="63" t="s">
        <v>150</v>
      </c>
      <c r="N190" s="64" t="s">
        <v>318</v>
      </c>
      <c r="O190" s="69" t="s">
        <v>473</v>
      </c>
      <c r="P190" s="65"/>
      <c r="Q190" s="69">
        <v>45779</v>
      </c>
      <c r="R190" s="66"/>
      <c r="S190" s="69">
        <v>45865</v>
      </c>
      <c r="T190" s="67">
        <v>45785.475694444445</v>
      </c>
      <c r="U190" s="67">
        <v>45786.274305555555</v>
      </c>
      <c r="V190" s="67">
        <v>45786.274305555555</v>
      </c>
      <c r="W190" s="67">
        <v>45786.697916666664</v>
      </c>
      <c r="X190" s="67">
        <v>45787.663194444445</v>
      </c>
      <c r="Y190" s="67">
        <v>45787.743055555555</v>
      </c>
      <c r="Z190" s="67">
        <v>45787.777777777781</v>
      </c>
      <c r="AA190" s="53">
        <f t="shared" si="31"/>
        <v>19.166666666627862</v>
      </c>
      <c r="AB190" s="53">
        <f t="shared" si="36"/>
        <v>25.083333333372138</v>
      </c>
      <c r="AC190" s="53">
        <f t="shared" si="37"/>
        <v>1.9166666666278616</v>
      </c>
      <c r="AD190" s="53">
        <v>0.25</v>
      </c>
      <c r="AE190" s="53">
        <v>3.25</v>
      </c>
      <c r="AF190" s="53">
        <v>8.17</v>
      </c>
      <c r="AG190" s="53">
        <v>0.5</v>
      </c>
      <c r="AH190" s="53">
        <v>0</v>
      </c>
      <c r="AI190" s="53">
        <f t="shared" si="41"/>
        <v>11.92</v>
      </c>
      <c r="AJ190" s="77">
        <f t="shared" si="42"/>
        <v>12.17</v>
      </c>
      <c r="AK190" s="77"/>
      <c r="AL190" s="77"/>
      <c r="AM190" s="77"/>
      <c r="AN190" s="77"/>
      <c r="AO190" s="68">
        <v>7842.42</v>
      </c>
      <c r="AP190" s="68">
        <v>7839.7759999999998</v>
      </c>
      <c r="AQ190" s="67">
        <f t="shared" si="47"/>
        <v>45786.274305555555</v>
      </c>
      <c r="AR190" s="67">
        <v>45786.284722222219</v>
      </c>
      <c r="AS190" s="67">
        <f t="shared" si="50"/>
        <v>45787.663194444445</v>
      </c>
      <c r="AT190" s="67">
        <v>45787.763888888891</v>
      </c>
      <c r="AU190" s="67">
        <f t="shared" si="29"/>
        <v>45787.763888888891</v>
      </c>
      <c r="AV190" s="67">
        <v>45787.774305555555</v>
      </c>
      <c r="AW190" s="54">
        <v>4520</v>
      </c>
      <c r="AX190" s="54">
        <v>6567</v>
      </c>
      <c r="AY190" s="55">
        <v>31.18</v>
      </c>
      <c r="AZ190" s="55">
        <v>14.7</v>
      </c>
      <c r="BA190" s="55">
        <v>4.28</v>
      </c>
      <c r="BB190" s="55">
        <v>5.3</v>
      </c>
      <c r="BC190" s="55">
        <v>6.2133645955451353</v>
      </c>
      <c r="BD190" s="55">
        <v>42.98</v>
      </c>
      <c r="BE190" s="55">
        <v>37.020000000000003</v>
      </c>
      <c r="BF190" s="55">
        <v>0.2</v>
      </c>
      <c r="BG190" s="55">
        <v>0.31</v>
      </c>
      <c r="BH190" s="55">
        <v>0.29308323563892147</v>
      </c>
      <c r="BI190" s="55">
        <v>58.25</v>
      </c>
      <c r="BJ190" s="55">
        <v>4.3099999999999996</v>
      </c>
      <c r="BK190" s="55">
        <v>0.92</v>
      </c>
      <c r="BL190" s="55">
        <v>1.1499999999999999</v>
      </c>
      <c r="BM190" s="55">
        <v>16.27</v>
      </c>
      <c r="BN190" s="56">
        <v>59</v>
      </c>
      <c r="BO190" s="55" t="s">
        <v>97</v>
      </c>
      <c r="BP190" s="55" t="s">
        <v>100</v>
      </c>
      <c r="BQ190" s="56">
        <v>1280</v>
      </c>
      <c r="BR190" s="55">
        <v>33.35</v>
      </c>
      <c r="BS190" s="55">
        <v>23.38</v>
      </c>
      <c r="BT190" s="55">
        <v>24.93</v>
      </c>
      <c r="BU190" s="55">
        <v>9.01</v>
      </c>
      <c r="BV190" s="55">
        <v>2.44</v>
      </c>
      <c r="BW190" s="55">
        <v>0.78</v>
      </c>
      <c r="BX190" s="55">
        <v>0.28000000000000003</v>
      </c>
      <c r="BY190" s="55">
        <v>2.2200000000000002</v>
      </c>
      <c r="BZ190" s="55">
        <v>3.2</v>
      </c>
      <c r="CA190" s="55">
        <v>0.27</v>
      </c>
      <c r="CB190" s="55">
        <v>0.14000000000000001</v>
      </c>
      <c r="CC190" s="100">
        <v>4.8000000000000001E-2</v>
      </c>
      <c r="CD190" s="55">
        <v>99</v>
      </c>
      <c r="CE190" s="55">
        <v>97</v>
      </c>
      <c r="CF190" s="55">
        <v>77</v>
      </c>
      <c r="CG190" s="55">
        <v>20</v>
      </c>
      <c r="CH190" s="55"/>
      <c r="CI190" s="54">
        <v>4576</v>
      </c>
      <c r="CJ190" s="55"/>
      <c r="CK190" s="55">
        <v>30.66</v>
      </c>
      <c r="CL190" s="55"/>
      <c r="CM190" s="55">
        <v>3.98</v>
      </c>
      <c r="CN190" s="55"/>
      <c r="CO190" s="55"/>
      <c r="CP190" s="55"/>
      <c r="CQ190" s="55">
        <v>0.17</v>
      </c>
      <c r="CR190" s="54">
        <v>4412</v>
      </c>
      <c r="CS190" s="54">
        <v>32.15</v>
      </c>
      <c r="CT190" s="54">
        <v>4.0199999999999996</v>
      </c>
      <c r="CU190" s="98">
        <v>0.2</v>
      </c>
      <c r="CV190" s="55">
        <v>0.27</v>
      </c>
      <c r="CW190" s="73">
        <f t="shared" si="49"/>
        <v>595.57680425248577</v>
      </c>
      <c r="CX190" s="74">
        <f>AP190/(AB190-AI190)</f>
        <v>595.57680425248577</v>
      </c>
      <c r="CY190" s="71">
        <v>500</v>
      </c>
      <c r="CZ190" s="67">
        <f>IF(AND(DATE(YEAR(T190),MONTH(T190),DAY(T190))&gt;=(S190-3),DATE(YEAR(T190),MONTH(T190),DAY(T190))&lt;=(S190+3)),T190,V190)</f>
        <v>45786.274305555555</v>
      </c>
      <c r="DA190" s="74">
        <f>CZ190-U190</f>
        <v>0</v>
      </c>
      <c r="DB190" s="53">
        <f>(((AR190-AQ190)*24)+DD190+AB190+((AV190-AU190)*24))/24</f>
        <v>1.4791666666642413</v>
      </c>
      <c r="DC190" s="53">
        <f>(AT190-AS190)*24</f>
        <v>2.4166666666860692</v>
      </c>
      <c r="DD190" s="53">
        <f>(W190-AR190)*24</f>
        <v>9.9166666666860692</v>
      </c>
      <c r="DE190" s="53">
        <f>AA190</f>
        <v>19.166666666627862</v>
      </c>
      <c r="DF190" s="53">
        <f t="shared" si="46"/>
        <v>9.9166666666860692</v>
      </c>
      <c r="DG190" s="53">
        <f>AB190</f>
        <v>25.083333333372138</v>
      </c>
      <c r="DH190" s="53">
        <f t="shared" si="44"/>
        <v>2.4166666666860692</v>
      </c>
    </row>
    <row r="191" spans="1:112" s="63" customFormat="1" x14ac:dyDescent="0.2">
      <c r="A191" s="65">
        <v>4639</v>
      </c>
      <c r="B191" s="72">
        <f t="shared" si="48"/>
        <v>45778</v>
      </c>
      <c r="C191" s="60" t="str">
        <f t="shared" si="45"/>
        <v>PRT 2025 5 #4639</v>
      </c>
      <c r="D191" s="60" t="str">
        <f t="shared" si="43"/>
        <v>PRATU UMM LRC #1</v>
      </c>
      <c r="E191" s="61">
        <v>4639</v>
      </c>
      <c r="F191" s="62" t="s">
        <v>347</v>
      </c>
      <c r="G191" s="62" t="str">
        <f>INDEX([1]List!$D$2:$D$55,MATCH(F191,[1]List!$B$2:$B$55,0))</f>
        <v>CIF</v>
      </c>
      <c r="H191" s="62" t="s">
        <v>395</v>
      </c>
      <c r="I191" s="62" t="s">
        <v>247</v>
      </c>
      <c r="J191" s="61">
        <f>IF(F191="","",IF(F191="TIE LRC",COUNTIF($F$2:$F191,"TIE")+COUNTIF($F$2:$F191,"TME")+COUNTIF($F$2:$F191,"TIE LRC")+COUNTIF($F$2:$F191,"TIE MRC"),IF(F191="TIE MRC",COUNTIF($F$2:$F191,"TIE")+COUNTIF($F$2:$F191,"TME")+COUNTIF($F$2:$F191,"TIE LRC")+COUNTIF($F$2:$F191,"TIE MRC"),IF(F191="PLNBB LRC",COUNTIF($F$2:$F191,"PLNBB")+COUNTIF($F$2:$F191,"PLNBB LRC")+COUNTIF($F$2:$F191,"PLNBB MRC"),IF(F191="PLNBB MRC",COUNTIF($F$2:$F191,"PLNBB")+COUNTIF($F$2:$F191,"PLNBB LRC")+COUNTIF($F$2:$F191,"PLNBB MRC"),IF(F191="HE MRC",COUNTIF($F$2:$F191,"HE")+COUNTIF($F$2:$F191,"HE LRC")+COUNTIF($F$2:$F191,"HE MRC"),IF(F191="HE LRC",COUNTIF($F$2:$F191,"HE")+COUNTIF($F$2:$F191,"HE LRC")+COUNTIF($F$2:$F191,"HE MRC"),COUNTIF($F$2:$F191,F191))))))))</f>
        <v>1</v>
      </c>
      <c r="K191" s="63" t="s">
        <v>171</v>
      </c>
      <c r="L191" s="63" t="s">
        <v>172</v>
      </c>
      <c r="N191" s="64" t="s">
        <v>320</v>
      </c>
      <c r="O191" s="69" t="s">
        <v>473</v>
      </c>
      <c r="P191" s="65"/>
      <c r="Q191" s="69">
        <v>45776</v>
      </c>
      <c r="R191" s="66"/>
      <c r="S191" s="69">
        <v>45801</v>
      </c>
      <c r="T191" s="67">
        <v>45784.583333333336</v>
      </c>
      <c r="U191" s="67">
        <v>45787.538194444445</v>
      </c>
      <c r="V191" s="67">
        <v>45787.538194444445</v>
      </c>
      <c r="W191" s="67">
        <v>45787.552083333336</v>
      </c>
      <c r="X191" s="67">
        <v>45788.493055555555</v>
      </c>
      <c r="Y191" s="67">
        <v>45788.520833333336</v>
      </c>
      <c r="Z191" s="67">
        <v>45788.555555555555</v>
      </c>
      <c r="AA191" s="53">
        <f t="shared" si="31"/>
        <v>70.916666666627862</v>
      </c>
      <c r="AB191" s="53">
        <f t="shared" si="36"/>
        <v>23.25</v>
      </c>
      <c r="AC191" s="53">
        <f t="shared" si="37"/>
        <v>0.66666666674427688</v>
      </c>
      <c r="AD191" s="53">
        <v>0</v>
      </c>
      <c r="AE191" s="53">
        <v>7.75</v>
      </c>
      <c r="AF191" s="53">
        <v>0</v>
      </c>
      <c r="AG191" s="53">
        <v>0.5</v>
      </c>
      <c r="AH191" s="53">
        <v>0</v>
      </c>
      <c r="AI191" s="53">
        <f t="shared" si="41"/>
        <v>8.25</v>
      </c>
      <c r="AJ191" s="77">
        <f t="shared" si="42"/>
        <v>8.25</v>
      </c>
      <c r="AK191" s="77"/>
      <c r="AL191" s="77"/>
      <c r="AM191" s="77"/>
      <c r="AN191" s="77"/>
      <c r="AO191" s="68">
        <v>7429.01</v>
      </c>
      <c r="AP191" s="68">
        <v>7426.8059999999996</v>
      </c>
      <c r="AQ191" s="67">
        <f t="shared" si="47"/>
        <v>45787.538194444445</v>
      </c>
      <c r="AR191" s="67">
        <v>45787.548611111109</v>
      </c>
      <c r="AS191" s="67">
        <f t="shared" si="50"/>
        <v>45788.493055555555</v>
      </c>
      <c r="AT191" s="67">
        <v>45788.541666666664</v>
      </c>
      <c r="AU191" s="67">
        <f t="shared" si="29"/>
        <v>45788.541666666664</v>
      </c>
      <c r="AV191" s="67">
        <v>45788.552083333336</v>
      </c>
      <c r="AW191" s="54">
        <v>4151</v>
      </c>
      <c r="AX191" s="54">
        <v>6383</v>
      </c>
      <c r="AY191" s="55">
        <v>34.97</v>
      </c>
      <c r="AZ191" s="55">
        <v>19.91</v>
      </c>
      <c r="BA191" s="55">
        <v>4.93</v>
      </c>
      <c r="BB191" s="55">
        <v>6.07</v>
      </c>
      <c r="BC191" s="55">
        <v>7.5789736546385313</v>
      </c>
      <c r="BD191" s="55">
        <v>41.53</v>
      </c>
      <c r="BE191" s="55">
        <v>32.49</v>
      </c>
      <c r="BF191" s="55">
        <v>0.25</v>
      </c>
      <c r="BG191" s="55">
        <v>0.42</v>
      </c>
      <c r="BH191" s="55">
        <v>0.38706455237857407</v>
      </c>
      <c r="BI191" s="55">
        <v>53.78</v>
      </c>
      <c r="BJ191" s="55">
        <v>3.93</v>
      </c>
      <c r="BK191" s="55">
        <v>0.83</v>
      </c>
      <c r="BL191" s="55">
        <v>1.1200000000000001</v>
      </c>
      <c r="BM191" s="55">
        <v>15.17</v>
      </c>
      <c r="BN191" s="56">
        <v>57</v>
      </c>
      <c r="BO191" s="55" t="s">
        <v>97</v>
      </c>
      <c r="BP191" s="55" t="s">
        <v>100</v>
      </c>
      <c r="BQ191" s="56">
        <v>1280</v>
      </c>
      <c r="BR191" s="55">
        <v>41.78</v>
      </c>
      <c r="BS191" s="55">
        <v>24.6</v>
      </c>
      <c r="BT191" s="55">
        <v>15.17</v>
      </c>
      <c r="BU191" s="55">
        <v>9.26</v>
      </c>
      <c r="BV191" s="55">
        <v>2.4500000000000002</v>
      </c>
      <c r="BW191" s="55">
        <v>1.05</v>
      </c>
      <c r="BX191" s="55">
        <v>0.47</v>
      </c>
      <c r="BY191" s="55">
        <v>1.18</v>
      </c>
      <c r="BZ191" s="55">
        <v>3.24</v>
      </c>
      <c r="CA191" s="55">
        <v>0.67</v>
      </c>
      <c r="CB191" s="55">
        <v>0.12</v>
      </c>
      <c r="CC191" s="100">
        <v>3.2000000000000001E-2</v>
      </c>
      <c r="CD191" s="55">
        <v>99</v>
      </c>
      <c r="CE191" s="55">
        <v>97</v>
      </c>
      <c r="CF191" s="55">
        <v>78</v>
      </c>
      <c r="CG191" s="55">
        <v>21</v>
      </c>
      <c r="CH191" s="55"/>
      <c r="CI191" s="54">
        <v>4197</v>
      </c>
      <c r="CJ191" s="55"/>
      <c r="CK191" s="55">
        <v>34.58</v>
      </c>
      <c r="CL191" s="55"/>
      <c r="CM191" s="55">
        <v>4.6399999999999997</v>
      </c>
      <c r="CN191" s="55"/>
      <c r="CO191" s="55"/>
      <c r="CP191" s="55"/>
      <c r="CQ191" s="55">
        <v>0.21</v>
      </c>
      <c r="CR191" s="54">
        <v>4029</v>
      </c>
      <c r="CS191" s="54">
        <v>35.61</v>
      </c>
      <c r="CT191" s="54">
        <v>4.68</v>
      </c>
      <c r="CU191" s="98">
        <v>0.33</v>
      </c>
      <c r="CV191" s="55">
        <v>0.39</v>
      </c>
      <c r="CW191" s="73">
        <f t="shared" si="49"/>
        <v>495.12039999999996</v>
      </c>
      <c r="CX191" s="74">
        <f>AP191/(AB191-AI191)</f>
        <v>495.12039999999996</v>
      </c>
      <c r="CY191" s="71">
        <v>500</v>
      </c>
      <c r="CZ191" s="67">
        <f>IF(AND(DATE(YEAR(T191),MONTH(T191),DAY(T191))&gt;=(S191-3),DATE(YEAR(T191),MONTH(T191),DAY(T191))&lt;=(S191+3)),T191,V191)</f>
        <v>45787.538194444445</v>
      </c>
      <c r="DA191" s="74">
        <f>CZ191-U191</f>
        <v>0</v>
      </c>
      <c r="DB191" s="53">
        <f>(((AR191-AQ191)*24)+DD191+AB191+((AV191-AU191)*24))/24</f>
        <v>0.99305555556202307</v>
      </c>
      <c r="DC191" s="53">
        <f>(AT191-AS191)*24</f>
        <v>1.1666666666278616</v>
      </c>
      <c r="DD191" s="53">
        <f>(W191-AR191)*24</f>
        <v>8.3333333430346102E-2</v>
      </c>
      <c r="DE191" s="53">
        <f>AA191</f>
        <v>70.916666666627862</v>
      </c>
      <c r="DF191" s="53">
        <f t="shared" si="46"/>
        <v>8.3333333430346102E-2</v>
      </c>
      <c r="DG191" s="53">
        <f>AB191</f>
        <v>23.25</v>
      </c>
      <c r="DH191" s="53">
        <f t="shared" si="44"/>
        <v>1.1666666666278616</v>
      </c>
    </row>
    <row r="192" spans="1:112" s="85" customFormat="1" x14ac:dyDescent="0.2">
      <c r="A192" s="80">
        <v>4640</v>
      </c>
      <c r="B192" s="81">
        <f t="shared" si="48"/>
        <v>45778</v>
      </c>
      <c r="C192" s="82" t="str">
        <f t="shared" si="45"/>
        <v>PRT 2025 5 #4640</v>
      </c>
      <c r="D192" s="82" t="str">
        <f t="shared" si="43"/>
        <v>PRATU SSN #3</v>
      </c>
      <c r="E192" s="83">
        <v>4640</v>
      </c>
      <c r="F192" s="84" t="s">
        <v>551</v>
      </c>
      <c r="G192" s="84" t="str">
        <f>INDEX([1]List!$D$2:$D$55,MATCH(F192,[1]List!$B$2:$B$55,0))</f>
        <v>CIF</v>
      </c>
      <c r="H192" s="84" t="s">
        <v>552</v>
      </c>
      <c r="I192" s="84" t="s">
        <v>252</v>
      </c>
      <c r="J192" s="83">
        <f>IF(F192="","",IF(F192="TIE LRC",COUNTIF($F$2:$F192,"TIE")+COUNTIF($F$2:$F192,"TME")+COUNTIF($F$2:$F192,"TIE LRC")+COUNTIF($F$2:$F192,"TIE MRC"),IF(F192="TIE MRC",COUNTIF($F$2:$F192,"TIE")+COUNTIF($F$2:$F192,"TME")+COUNTIF($F$2:$F192,"TIE LRC")+COUNTIF($F$2:$F192,"TIE MRC"),IF(F192="PLNBB LRC",COUNTIF($F$2:$F192,"PLNBB")+COUNTIF($F$2:$F192,"PLNBB LRC")+COUNTIF($F$2:$F192,"PLNBB MRC"),IF(F192="PLNBB MRC",COUNTIF($F$2:$F192,"PLNBB")+COUNTIF($F$2:$F192,"PLNBB LRC")+COUNTIF($F$2:$F192,"PLNBB MRC"),IF(F192="HE MRC",COUNTIF($F$2:$F192,"HE")+COUNTIF($F$2:$F192,"HE LRC")+COUNTIF($F$2:$F192,"HE MRC"),IF(F192="HE LRC",COUNTIF($F$2:$F192,"HE")+COUNTIF($F$2:$F192,"HE LRC")+COUNTIF($F$2:$F192,"HE MRC"),COUNTIF($F$2:$F192,F192))))))))</f>
        <v>3</v>
      </c>
      <c r="K192" s="85" t="s">
        <v>280</v>
      </c>
      <c r="L192" s="85" t="s">
        <v>281</v>
      </c>
      <c r="N192" s="86" t="s">
        <v>308</v>
      </c>
      <c r="O192" s="76" t="s">
        <v>473</v>
      </c>
      <c r="P192" s="80"/>
      <c r="Q192" s="76">
        <v>45776</v>
      </c>
      <c r="R192" s="87"/>
      <c r="S192" s="76">
        <v>45775</v>
      </c>
      <c r="T192" s="88">
        <v>45783.239583333336</v>
      </c>
      <c r="U192" s="88">
        <v>45784.697916666664</v>
      </c>
      <c r="V192" s="88">
        <v>45784.697916666664</v>
      </c>
      <c r="W192" s="88">
        <v>45785.302083333336</v>
      </c>
      <c r="X192" s="88">
        <v>45789.565972222219</v>
      </c>
      <c r="Y192" s="88">
        <v>45789.625</v>
      </c>
      <c r="Z192" s="88">
        <v>45789.708333333336</v>
      </c>
      <c r="AA192" s="89">
        <f t="shared" si="31"/>
        <v>34.999999999883585</v>
      </c>
      <c r="AB192" s="89">
        <f t="shared" si="36"/>
        <v>103.74999999994179</v>
      </c>
      <c r="AC192" s="89">
        <f t="shared" si="37"/>
        <v>1.4166666667442769</v>
      </c>
      <c r="AD192" s="89">
        <v>17.329999999999998</v>
      </c>
      <c r="AE192" s="89">
        <v>0</v>
      </c>
      <c r="AF192" s="89">
        <v>7.33</v>
      </c>
      <c r="AG192" s="89">
        <v>1.5</v>
      </c>
      <c r="AH192" s="89">
        <v>0</v>
      </c>
      <c r="AI192" s="89">
        <f t="shared" si="41"/>
        <v>8.83</v>
      </c>
      <c r="AJ192" s="90">
        <f t="shared" si="42"/>
        <v>26.159999999999997</v>
      </c>
      <c r="AK192" s="90"/>
      <c r="AL192" s="90"/>
      <c r="AM192" s="90"/>
      <c r="AN192" s="90"/>
      <c r="AO192" s="91">
        <v>8646.3799999999992</v>
      </c>
      <c r="AP192" s="91">
        <v>8643.4770000000008</v>
      </c>
      <c r="AQ192" s="88">
        <f t="shared" si="47"/>
        <v>45784.697916666664</v>
      </c>
      <c r="AR192" s="88">
        <v>45784.711805555555</v>
      </c>
      <c r="AS192" s="88">
        <f t="shared" si="50"/>
        <v>45789.565972222219</v>
      </c>
      <c r="AT192" s="88">
        <v>45789.628472222219</v>
      </c>
      <c r="AU192" s="88">
        <v>45789.690972222219</v>
      </c>
      <c r="AV192" s="88">
        <v>45789.704861111109</v>
      </c>
      <c r="AW192" s="92">
        <v>4065</v>
      </c>
      <c r="AX192" s="92">
        <v>6296</v>
      </c>
      <c r="AY192" s="93">
        <v>35.43</v>
      </c>
      <c r="AZ192" s="93">
        <v>17.12</v>
      </c>
      <c r="BA192" s="93">
        <v>5.15</v>
      </c>
      <c r="BB192" s="93">
        <v>6.61</v>
      </c>
      <c r="BC192" s="93">
        <v>7.9753861003861006</v>
      </c>
      <c r="BD192" s="93">
        <v>42.26</v>
      </c>
      <c r="BE192" s="93">
        <v>34.01</v>
      </c>
      <c r="BF192" s="93">
        <v>0.16</v>
      </c>
      <c r="BG192" s="93">
        <v>0.26</v>
      </c>
      <c r="BH192" s="93">
        <v>0.24131274131274133</v>
      </c>
      <c r="BI192" s="93">
        <v>55.82</v>
      </c>
      <c r="BJ192" s="93">
        <v>4</v>
      </c>
      <c r="BK192" s="93">
        <v>0.88</v>
      </c>
      <c r="BL192" s="93">
        <v>1.1499999999999999</v>
      </c>
      <c r="BM192" s="93">
        <v>15.37</v>
      </c>
      <c r="BN192" s="94">
        <v>60</v>
      </c>
      <c r="BO192" s="93" t="s">
        <v>97</v>
      </c>
      <c r="BP192" s="93" t="s">
        <v>100</v>
      </c>
      <c r="BQ192" s="94">
        <v>1180</v>
      </c>
      <c r="BR192" s="93">
        <v>43.09</v>
      </c>
      <c r="BS192" s="93">
        <v>23.2</v>
      </c>
      <c r="BT192" s="93">
        <v>15.2</v>
      </c>
      <c r="BU192" s="93">
        <v>9.24</v>
      </c>
      <c r="BV192" s="93">
        <v>2.58</v>
      </c>
      <c r="BW192" s="93">
        <v>1.04</v>
      </c>
      <c r="BX192" s="93">
        <v>0.5</v>
      </c>
      <c r="BY192" s="93">
        <v>1.1200000000000001</v>
      </c>
      <c r="BZ192" s="93">
        <v>3.2</v>
      </c>
      <c r="CA192" s="93">
        <v>0.75</v>
      </c>
      <c r="CB192" s="93">
        <v>0.1</v>
      </c>
      <c r="CC192" s="101">
        <v>3.5000000000000003E-2</v>
      </c>
      <c r="CD192" s="93">
        <v>98</v>
      </c>
      <c r="CE192" s="93">
        <v>97</v>
      </c>
      <c r="CF192" s="93">
        <v>77</v>
      </c>
      <c r="CG192" s="93">
        <v>19</v>
      </c>
      <c r="CH192" s="93"/>
      <c r="CI192" s="92">
        <v>4150</v>
      </c>
      <c r="CJ192" s="93"/>
      <c r="CK192" s="93">
        <v>32.76</v>
      </c>
      <c r="CL192" s="93"/>
      <c r="CM192" s="93">
        <v>4.8899999999999997</v>
      </c>
      <c r="CN192" s="93"/>
      <c r="CO192" s="93"/>
      <c r="CP192" s="93"/>
      <c r="CQ192" s="93">
        <v>0.08</v>
      </c>
      <c r="CR192" s="92">
        <v>3977</v>
      </c>
      <c r="CS192" s="93">
        <v>35.479999999999997</v>
      </c>
      <c r="CT192" s="93">
        <v>4.2</v>
      </c>
      <c r="CU192" s="93">
        <v>0.35</v>
      </c>
      <c r="CV192" s="93">
        <v>0.43</v>
      </c>
      <c r="CW192" s="95">
        <f t="shared" si="49"/>
        <v>91.06065107464498</v>
      </c>
      <c r="CX192" s="96">
        <f>AP192/(AB192-AI192)</f>
        <v>91.06065107464498</v>
      </c>
      <c r="CY192" s="97">
        <v>100</v>
      </c>
      <c r="CZ192" s="88">
        <f>IF(AND(DATE(YEAR(T192),MONTH(T192),DAY(T192))&gt;=(S192-3),DATE(YEAR(T192),MONTH(T192),DAY(T192))&lt;=(S192+3)),T192,V192)</f>
        <v>45784.697916666664</v>
      </c>
      <c r="DA192" s="96">
        <f>CZ192-U192</f>
        <v>0</v>
      </c>
      <c r="DB192" s="89">
        <f>(((AR192-AQ192)*24)+DD192+AB192+((AV192-AU192)*24))/24</f>
        <v>4.9409722222262644</v>
      </c>
      <c r="DC192" s="89">
        <f>(AT192-AS192)*24</f>
        <v>1.5</v>
      </c>
      <c r="DD192" s="89">
        <f>(W192-AR192)*24</f>
        <v>14.166666666744277</v>
      </c>
      <c r="DE192" s="89">
        <f>AA192</f>
        <v>34.999999999883585</v>
      </c>
      <c r="DF192" s="89">
        <f t="shared" si="46"/>
        <v>14.166666666744277</v>
      </c>
      <c r="DG192" s="89">
        <f>AB192</f>
        <v>103.74999999994179</v>
      </c>
      <c r="DH192" s="89">
        <f t="shared" si="44"/>
        <v>1.5</v>
      </c>
    </row>
    <row r="193" spans="1:112" s="63" customFormat="1" x14ac:dyDescent="0.2">
      <c r="A193" s="65">
        <v>4641</v>
      </c>
      <c r="B193" s="72">
        <f t="shared" si="48"/>
        <v>45778</v>
      </c>
      <c r="C193" s="60" t="str">
        <f t="shared" si="45"/>
        <v>PRT 2025 5 #4641</v>
      </c>
      <c r="D193" s="60" t="str">
        <f t="shared" si="43"/>
        <v>PRATU TBC LRC #22</v>
      </c>
      <c r="E193" s="61">
        <v>4641</v>
      </c>
      <c r="F193" s="62" t="s">
        <v>290</v>
      </c>
      <c r="G193" s="62" t="str">
        <f>INDEX([1]List!$D$2:$D$55,MATCH(F193,[1]List!$B$2:$B$55,0))</f>
        <v>CIF</v>
      </c>
      <c r="H193" s="62" t="s">
        <v>325</v>
      </c>
      <c r="I193" s="62" t="s">
        <v>366</v>
      </c>
      <c r="J193" s="61">
        <f>IF(F193="","",IF(F193="TIE LRC",COUNTIF($F$2:$F193,"TIE")+COUNTIF($F$2:$F193,"TME")+COUNTIF($F$2:$F193,"TIE LRC")+COUNTIF($F$2:$F193,"TIE MRC"),IF(F193="TIE MRC",COUNTIF($F$2:$F193,"TIE")+COUNTIF($F$2:$F193,"TME")+COUNTIF($F$2:$F193,"TIE LRC")+COUNTIF($F$2:$F193,"TIE MRC"),IF(F193="PLNBB LRC",COUNTIF($F$2:$F193,"PLNBB")+COUNTIF($F$2:$F193,"PLNBB LRC")+COUNTIF($F$2:$F193,"PLNBB MRC"),IF(F193="PLNBB MRC",COUNTIF($F$2:$F193,"PLNBB")+COUNTIF($F$2:$F193,"PLNBB LRC")+COUNTIF($F$2:$F193,"PLNBB MRC"),IF(F193="HE MRC",COUNTIF($F$2:$F193,"HE")+COUNTIF($F$2:$F193,"HE LRC")+COUNTIF($F$2:$F193,"HE MRC"),IF(F193="HE LRC",COUNTIF($F$2:$F193,"HE")+COUNTIF($F$2:$F193,"HE LRC")+COUNTIF($F$2:$F193,"HE MRC"),COUNTIF($F$2:$F193,F193))))))))</f>
        <v>22</v>
      </c>
      <c r="K193" s="63" t="s">
        <v>352</v>
      </c>
      <c r="L193" s="63" t="s">
        <v>450</v>
      </c>
      <c r="N193" s="64" t="s">
        <v>318</v>
      </c>
      <c r="O193" s="69" t="s">
        <v>473</v>
      </c>
      <c r="P193" s="65"/>
      <c r="Q193" s="69">
        <v>45777</v>
      </c>
      <c r="R193" s="66"/>
      <c r="S193" s="69">
        <v>45787</v>
      </c>
      <c r="T193" s="67">
        <v>45785.708333333336</v>
      </c>
      <c r="U193" s="67">
        <v>45785.708333333336</v>
      </c>
      <c r="V193" s="67">
        <v>45787.798611111109</v>
      </c>
      <c r="W193" s="67">
        <v>45788.541666666664</v>
      </c>
      <c r="X193" s="67">
        <v>45790.364583333336</v>
      </c>
      <c r="Y193" s="67">
        <v>45790.440972222219</v>
      </c>
      <c r="Z193" s="67">
        <v>45790.475694444445</v>
      </c>
      <c r="AA193" s="53">
        <f t="shared" si="31"/>
        <v>50.166666666569654</v>
      </c>
      <c r="AB193" s="53">
        <f t="shared" si="36"/>
        <v>45.583333333313931</v>
      </c>
      <c r="AC193" s="53">
        <f t="shared" si="37"/>
        <v>1.8333333331975155</v>
      </c>
      <c r="AD193" s="53">
        <v>0</v>
      </c>
      <c r="AE193" s="53">
        <v>19.170000000000002</v>
      </c>
      <c r="AF193" s="53">
        <v>0</v>
      </c>
      <c r="AG193" s="53">
        <v>0</v>
      </c>
      <c r="AH193" s="53">
        <v>0</v>
      </c>
      <c r="AI193" s="53">
        <f t="shared" si="41"/>
        <v>19.170000000000002</v>
      </c>
      <c r="AJ193" s="77">
        <f t="shared" si="42"/>
        <v>19.170000000000002</v>
      </c>
      <c r="AK193" s="77"/>
      <c r="AL193" s="77"/>
      <c r="AM193" s="77"/>
      <c r="AN193" s="77"/>
      <c r="AO193" s="68">
        <v>8696.36</v>
      </c>
      <c r="AP193" s="68">
        <v>8694.8590000000004</v>
      </c>
      <c r="AQ193" s="67">
        <f t="shared" si="47"/>
        <v>45787.798611111109</v>
      </c>
      <c r="AR193" s="67">
        <v>45787.809027777781</v>
      </c>
      <c r="AS193" s="67">
        <f t="shared" si="50"/>
        <v>45790.364583333336</v>
      </c>
      <c r="AT193" s="67">
        <v>45790.461805555555</v>
      </c>
      <c r="AU193" s="67">
        <f t="shared" si="29"/>
        <v>45790.461805555555</v>
      </c>
      <c r="AV193" s="67">
        <v>45790.472222222219</v>
      </c>
      <c r="AW193" s="54">
        <v>4126</v>
      </c>
      <c r="AX193" s="54">
        <v>6381</v>
      </c>
      <c r="AY193" s="55">
        <v>35.340000000000003</v>
      </c>
      <c r="AZ193" s="55">
        <v>18.420000000000002</v>
      </c>
      <c r="BA193" s="55">
        <v>4.72</v>
      </c>
      <c r="BB193" s="55">
        <v>5.96</v>
      </c>
      <c r="BC193" s="55">
        <v>7.3057121843589119</v>
      </c>
      <c r="BD193" s="55">
        <v>40.880000000000003</v>
      </c>
      <c r="BE193" s="55">
        <v>34.74</v>
      </c>
      <c r="BF193" s="55">
        <v>0.19</v>
      </c>
      <c r="BG193" s="55">
        <v>0.32</v>
      </c>
      <c r="BH193" s="55">
        <v>0.29418975239029177</v>
      </c>
      <c r="BI193" s="55">
        <v>55.84</v>
      </c>
      <c r="BJ193" s="55">
        <v>3.78</v>
      </c>
      <c r="BK193" s="55">
        <v>0.89</v>
      </c>
      <c r="BL193" s="55">
        <v>1.18</v>
      </c>
      <c r="BM193" s="55">
        <v>14.87</v>
      </c>
      <c r="BN193" s="56">
        <v>59</v>
      </c>
      <c r="BO193" s="55" t="s">
        <v>97</v>
      </c>
      <c r="BP193" s="55" t="s">
        <v>97</v>
      </c>
      <c r="BQ193" s="56">
        <v>1170</v>
      </c>
      <c r="BR193" s="55">
        <v>50.15</v>
      </c>
      <c r="BS193" s="55">
        <v>26.65</v>
      </c>
      <c r="BT193" s="55">
        <v>11.98</v>
      </c>
      <c r="BU193" s="55">
        <v>5.8</v>
      </c>
      <c r="BV193" s="55">
        <v>1.99</v>
      </c>
      <c r="BW193" s="55">
        <v>0.3</v>
      </c>
      <c r="BX193" s="55">
        <v>0.57999999999999996</v>
      </c>
      <c r="BY193" s="55">
        <v>0.86</v>
      </c>
      <c r="BZ193" s="55">
        <v>1.44</v>
      </c>
      <c r="CA193" s="55">
        <v>0.2</v>
      </c>
      <c r="CB193" s="55">
        <v>0.05</v>
      </c>
      <c r="CC193" s="100">
        <v>2.7E-2</v>
      </c>
      <c r="CD193" s="55">
        <v>99</v>
      </c>
      <c r="CE193" s="55">
        <v>97</v>
      </c>
      <c r="CF193" s="55">
        <v>78</v>
      </c>
      <c r="CG193" s="55">
        <v>19</v>
      </c>
      <c r="CH193" s="55"/>
      <c r="CI193" s="54">
        <v>4211</v>
      </c>
      <c r="CJ193" s="55"/>
      <c r="CK193" s="55">
        <v>34.909999999999997</v>
      </c>
      <c r="CL193" s="55"/>
      <c r="CM193" s="55">
        <v>3.63</v>
      </c>
      <c r="CN193" s="55"/>
      <c r="CO193" s="55"/>
      <c r="CP193" s="55"/>
      <c r="CQ193" s="55">
        <v>0.14000000000000001</v>
      </c>
      <c r="CR193" s="54">
        <v>4012</v>
      </c>
      <c r="CS193" s="54">
        <v>36.119999999999997</v>
      </c>
      <c r="CT193" s="98">
        <v>4.9000000000000004</v>
      </c>
      <c r="CU193" s="98">
        <v>0.23</v>
      </c>
      <c r="CV193" s="55">
        <v>0.4</v>
      </c>
      <c r="CW193" s="73">
        <f t="shared" si="49"/>
        <v>329.18446491695056</v>
      </c>
      <c r="CX193" s="74">
        <f>AP193/(AB193-AI193)</f>
        <v>329.18446491695056</v>
      </c>
      <c r="CY193" s="71">
        <v>500</v>
      </c>
      <c r="CZ193" s="67">
        <f>IF(AND(DATE(YEAR(T193),MONTH(T193),DAY(T193))&gt;=(S193-3),DATE(YEAR(T193),MONTH(T193),DAY(T193))&lt;=(S193+3)),T193,V193)</f>
        <v>45785.708333333336</v>
      </c>
      <c r="DA193" s="74">
        <f>CZ193-U193</f>
        <v>0</v>
      </c>
      <c r="DB193" s="53">
        <f>(((AR193-AQ193)*24)+DD193+AB193+((AV193-AU193)*24))/24</f>
        <v>2.6527777777737356</v>
      </c>
      <c r="DC193" s="53">
        <f>(AT193-AS193)*24</f>
        <v>2.3333333332557231</v>
      </c>
      <c r="DD193" s="53">
        <f>(W193-AR193)*24</f>
        <v>17.583333333197515</v>
      </c>
      <c r="DE193" s="53">
        <f>AA193</f>
        <v>50.166666666569654</v>
      </c>
      <c r="DF193" s="53">
        <f t="shared" si="46"/>
        <v>17.583333333197515</v>
      </c>
      <c r="DG193" s="53">
        <f>AB193</f>
        <v>45.583333333313931</v>
      </c>
      <c r="DH193" s="53">
        <f t="shared" si="44"/>
        <v>2.3333333332557231</v>
      </c>
    </row>
    <row r="194" spans="1:112" s="63" customFormat="1" x14ac:dyDescent="0.2">
      <c r="A194" s="65">
        <v>4642</v>
      </c>
      <c r="B194" s="72">
        <f t="shared" si="48"/>
        <v>45778</v>
      </c>
      <c r="C194" s="60" t="str">
        <f t="shared" si="45"/>
        <v>PRT 2025 5 #4642</v>
      </c>
      <c r="D194" s="60" t="str">
        <f t="shared" si="43"/>
        <v>PRATU TIE LRC #14</v>
      </c>
      <c r="E194" s="61">
        <v>4642</v>
      </c>
      <c r="F194" s="62" t="s">
        <v>238</v>
      </c>
      <c r="G194" s="62" t="str">
        <f>INDEX([1]List!$D$2:$D$55,MATCH(F194,[1]List!$B$2:$B$55,0))</f>
        <v>CIF</v>
      </c>
      <c r="H194" s="62" t="s">
        <v>335</v>
      </c>
      <c r="I194" s="62" t="s">
        <v>163</v>
      </c>
      <c r="J194" s="61">
        <f>IF(F194="","",IF(F194="TIE LRC",COUNTIF($F$2:$F194,"TIE")+COUNTIF($F$2:$F194,"TME")+COUNTIF($F$2:$F194,"TIE LRC")+COUNTIF($F$2:$F194,"TIE MRC"),IF(F194="TIE MRC",COUNTIF($F$2:$F194,"TIE")+COUNTIF($F$2:$F194,"TME")+COUNTIF($F$2:$F194,"TIE LRC")+COUNTIF($F$2:$F194,"TIE MRC"),IF(F194="PLNBB LRC",COUNTIF($F$2:$F194,"PLNBB")+COUNTIF($F$2:$F194,"PLNBB LRC")+COUNTIF($F$2:$F194,"PLNBB MRC"),IF(F194="PLNBB MRC",COUNTIF($F$2:$F194,"PLNBB")+COUNTIF($F$2:$F194,"PLNBB LRC")+COUNTIF($F$2:$F194,"PLNBB MRC"),IF(F194="HE MRC",COUNTIF($F$2:$F194,"HE")+COUNTIF($F$2:$F194,"HE LRC")+COUNTIF($F$2:$F194,"HE MRC"),IF(F194="HE LRC",COUNTIF($F$2:$F194,"HE")+COUNTIF($F$2:$F194,"HE LRC")+COUNTIF($F$2:$F194,"HE MRC"),COUNTIF($F$2:$F194,F194))))))))</f>
        <v>14</v>
      </c>
      <c r="K194" s="63" t="s">
        <v>565</v>
      </c>
      <c r="L194" s="63" t="s">
        <v>566</v>
      </c>
      <c r="N194" s="64" t="s">
        <v>320</v>
      </c>
      <c r="O194" s="69" t="s">
        <v>473</v>
      </c>
      <c r="P194" s="65"/>
      <c r="Q194" s="69">
        <v>45775</v>
      </c>
      <c r="R194" s="66"/>
      <c r="S194" s="69">
        <v>45802</v>
      </c>
      <c r="T194" s="67">
        <v>45787.833333333336</v>
      </c>
      <c r="U194" s="67">
        <v>45788.607638888891</v>
      </c>
      <c r="V194" s="67">
        <v>45788.607638888891</v>
      </c>
      <c r="W194" s="67">
        <v>45790.447916666664</v>
      </c>
      <c r="X194" s="67">
        <v>45791.607638888891</v>
      </c>
      <c r="Y194" s="67">
        <v>45791.645833333336</v>
      </c>
      <c r="Z194" s="67">
        <v>45791.680555555555</v>
      </c>
      <c r="AA194" s="53">
        <f t="shared" si="31"/>
        <v>18.583333333313931</v>
      </c>
      <c r="AB194" s="53">
        <f t="shared" si="36"/>
        <v>28.750000000116415</v>
      </c>
      <c r="AC194" s="53">
        <f t="shared" si="37"/>
        <v>0.91666666668606922</v>
      </c>
      <c r="AD194" s="53">
        <v>0</v>
      </c>
      <c r="AE194" s="53">
        <v>8.17</v>
      </c>
      <c r="AF194" s="53">
        <v>1.08</v>
      </c>
      <c r="AG194" s="53">
        <v>0</v>
      </c>
      <c r="AH194" s="53">
        <v>0</v>
      </c>
      <c r="AI194" s="53">
        <f t="shared" si="41"/>
        <v>9.25</v>
      </c>
      <c r="AJ194" s="77">
        <f t="shared" si="42"/>
        <v>9.25</v>
      </c>
      <c r="AK194" s="77"/>
      <c r="AL194" s="77"/>
      <c r="AM194" s="77"/>
      <c r="AN194" s="77"/>
      <c r="AO194" s="68">
        <v>8006.0619999999999</v>
      </c>
      <c r="AP194" s="68">
        <v>8004.1120000000001</v>
      </c>
      <c r="AQ194" s="67">
        <f t="shared" si="47"/>
        <v>45788.607638888891</v>
      </c>
      <c r="AR194" s="67">
        <v>45788.618055555555</v>
      </c>
      <c r="AS194" s="67">
        <f t="shared" si="50"/>
        <v>45791.607638888891</v>
      </c>
      <c r="AT194" s="67">
        <v>45791.666666666664</v>
      </c>
      <c r="AU194" s="67">
        <f t="shared" si="29"/>
        <v>45791.666666666664</v>
      </c>
      <c r="AV194" s="67">
        <v>45791.677083333336</v>
      </c>
      <c r="AW194" s="54">
        <v>4054</v>
      </c>
      <c r="AX194" s="54">
        <v>6411</v>
      </c>
      <c r="AY194" s="55">
        <v>36.76</v>
      </c>
      <c r="AZ194" s="55">
        <v>16.170000000000002</v>
      </c>
      <c r="BA194" s="55">
        <v>6.3</v>
      </c>
      <c r="BB194" s="55">
        <v>8.35</v>
      </c>
      <c r="BC194" s="55">
        <v>9.960634617678636</v>
      </c>
      <c r="BD194" s="55">
        <v>41.56</v>
      </c>
      <c r="BE194" s="55">
        <v>33.92</v>
      </c>
      <c r="BF194" s="55">
        <v>0.23</v>
      </c>
      <c r="BG194" s="55">
        <v>0.4</v>
      </c>
      <c r="BH194" s="55">
        <v>0.35786711201240606</v>
      </c>
      <c r="BI194" s="55">
        <v>55.39</v>
      </c>
      <c r="BJ194" s="55">
        <v>3.91</v>
      </c>
      <c r="BK194" s="55">
        <v>0.89</v>
      </c>
      <c r="BL194" s="55">
        <v>1.18</v>
      </c>
      <c r="BM194" s="55">
        <v>14.99</v>
      </c>
      <c r="BN194" s="56">
        <v>58</v>
      </c>
      <c r="BO194" s="55" t="s">
        <v>97</v>
      </c>
      <c r="BP194" s="55" t="s">
        <v>97</v>
      </c>
      <c r="BQ194" s="56">
        <v>1340</v>
      </c>
      <c r="BR194" s="55">
        <v>48.42</v>
      </c>
      <c r="BS194" s="55">
        <v>28.3</v>
      </c>
      <c r="BT194" s="55">
        <v>9.18</v>
      </c>
      <c r="BU194" s="55">
        <v>7.1</v>
      </c>
      <c r="BV194" s="55">
        <v>1.69</v>
      </c>
      <c r="BW194" s="55">
        <v>0.38</v>
      </c>
      <c r="BX194" s="55">
        <v>0.48</v>
      </c>
      <c r="BY194" s="55">
        <v>1.05</v>
      </c>
      <c r="BZ194" s="55">
        <v>2.97</v>
      </c>
      <c r="CA194" s="55">
        <v>0.34</v>
      </c>
      <c r="CB194" s="55">
        <v>0.08</v>
      </c>
      <c r="CC194" s="100">
        <v>2.7E-2</v>
      </c>
      <c r="CD194" s="55">
        <v>99</v>
      </c>
      <c r="CE194" s="55">
        <v>98</v>
      </c>
      <c r="CF194" s="55">
        <v>78</v>
      </c>
      <c r="CG194" s="55">
        <v>20</v>
      </c>
      <c r="CH194" s="55"/>
      <c r="CI194" s="54">
        <v>4097</v>
      </c>
      <c r="CJ194" s="55"/>
      <c r="CK194" s="55">
        <v>36.159999999999997</v>
      </c>
      <c r="CL194" s="55"/>
      <c r="CM194" s="55">
        <v>6.08</v>
      </c>
      <c r="CN194" s="55"/>
      <c r="CO194" s="55"/>
      <c r="CP194" s="55"/>
      <c r="CQ194" s="55">
        <v>0.21</v>
      </c>
      <c r="CR194" s="54">
        <v>4121</v>
      </c>
      <c r="CS194" s="54">
        <v>35.83</v>
      </c>
      <c r="CT194" s="54">
        <v>5.91</v>
      </c>
      <c r="CU194" s="98">
        <v>0.23</v>
      </c>
      <c r="CV194" s="55">
        <v>0.44</v>
      </c>
      <c r="CW194" s="73">
        <f t="shared" si="49"/>
        <v>410.46728204883158</v>
      </c>
      <c r="CX194" s="74">
        <f>AP194/(AB194-AI194)</f>
        <v>410.46728204883158</v>
      </c>
      <c r="CY194" s="71">
        <v>500</v>
      </c>
      <c r="CZ194" s="67">
        <f>IF(AND(DATE(YEAR(T194),MONTH(T194),DAY(T194))&gt;=(S194-3),DATE(YEAR(T194),MONTH(T194),DAY(T194))&lt;=(S194+3)),T194,V194)</f>
        <v>45788.607638888891</v>
      </c>
      <c r="DA194" s="74">
        <f>CZ194-U194</f>
        <v>0</v>
      </c>
      <c r="DB194" s="53">
        <f>(((AR194-AQ194)*24)+DD194+AB194+((AV194-AU194)*24))/24</f>
        <v>3.0486111111167702</v>
      </c>
      <c r="DC194" s="53">
        <f>(AT194-AS194)*24</f>
        <v>1.4166666665696539</v>
      </c>
      <c r="DD194" s="53">
        <f>(W194-AR194)*24</f>
        <v>43.916666666627862</v>
      </c>
      <c r="DE194" s="53">
        <f>AA194</f>
        <v>18.583333333313931</v>
      </c>
      <c r="DF194" s="53">
        <f t="shared" si="46"/>
        <v>43.916666666627862</v>
      </c>
      <c r="DG194" s="53">
        <f>AB194</f>
        <v>28.750000000116415</v>
      </c>
      <c r="DH194" s="53">
        <f t="shared" si="44"/>
        <v>1.4166666665696539</v>
      </c>
    </row>
    <row r="195" spans="1:112" s="63" customFormat="1" x14ac:dyDescent="0.2">
      <c r="A195" s="65">
        <v>4643</v>
      </c>
      <c r="B195" s="72">
        <f t="shared" si="48"/>
        <v>45778</v>
      </c>
      <c r="C195" s="60" t="str">
        <f t="shared" si="45"/>
        <v>PRT 2025 5 #4643</v>
      </c>
      <c r="D195" s="60" t="str">
        <f t="shared" si="43"/>
        <v>PRATU GEL LRC #23</v>
      </c>
      <c r="E195" s="61">
        <v>4643</v>
      </c>
      <c r="F195" s="62" t="s">
        <v>300</v>
      </c>
      <c r="G195" s="62" t="str">
        <f>INDEX([1]List!$D$2:$D$55,MATCH(F195,[1]List!$B$2:$B$55,0))</f>
        <v>CIF</v>
      </c>
      <c r="H195" s="62" t="s">
        <v>392</v>
      </c>
      <c r="I195" s="62" t="s">
        <v>262</v>
      </c>
      <c r="J195" s="61">
        <f>IF(F195="","",IF(F195="TIE LRC",COUNTIF($F$2:$F195,"TIE")+COUNTIF($F$2:$F195,"TME")+COUNTIF($F$2:$F195,"TIE LRC")+COUNTIF($F$2:$F195,"TIE MRC"),IF(F195="TIE MRC",COUNTIF($F$2:$F195,"TIE")+COUNTIF($F$2:$F195,"TME")+COUNTIF($F$2:$F195,"TIE LRC")+COUNTIF($F$2:$F195,"TIE MRC"),IF(F195="PLNBB LRC",COUNTIF($F$2:$F195,"PLNBB")+COUNTIF($F$2:$F195,"PLNBB LRC")+COUNTIF($F$2:$F195,"PLNBB MRC"),IF(F195="PLNBB MRC",COUNTIF($F$2:$F195,"PLNBB")+COUNTIF($F$2:$F195,"PLNBB LRC")+COUNTIF($F$2:$F195,"PLNBB MRC"),IF(F195="HE MRC",COUNTIF($F$2:$F195,"HE")+COUNTIF($F$2:$F195,"HE LRC")+COUNTIF($F$2:$F195,"HE MRC"),IF(F195="HE LRC",COUNTIF($F$2:$F195,"HE")+COUNTIF($F$2:$F195,"HE LRC")+COUNTIF($F$2:$F195,"HE MRC"),COUNTIF($F$2:$F195,F195))))))))</f>
        <v>23</v>
      </c>
      <c r="K195" s="63" t="s">
        <v>374</v>
      </c>
      <c r="L195" s="63" t="s">
        <v>375</v>
      </c>
      <c r="N195" s="64" t="s">
        <v>318</v>
      </c>
      <c r="O195" s="69" t="s">
        <v>104</v>
      </c>
      <c r="P195" s="65"/>
      <c r="Q195" s="69">
        <v>45783</v>
      </c>
      <c r="R195" s="66"/>
      <c r="S195" s="69">
        <v>45795</v>
      </c>
      <c r="T195" s="67">
        <v>45790.46875</v>
      </c>
      <c r="U195" s="67">
        <v>45790.545138888891</v>
      </c>
      <c r="V195" s="67">
        <v>45790.545138888891</v>
      </c>
      <c r="W195" s="67">
        <v>45791.690972222219</v>
      </c>
      <c r="X195" s="67">
        <v>45793.354166666664</v>
      </c>
      <c r="Y195" s="67">
        <v>45793.416666666664</v>
      </c>
      <c r="Z195" s="67">
        <v>45793.451388888891</v>
      </c>
      <c r="AA195" s="53">
        <f t="shared" si="31"/>
        <v>1.8333333333721384</v>
      </c>
      <c r="AB195" s="53">
        <f t="shared" si="36"/>
        <v>41.416666666686069</v>
      </c>
      <c r="AC195" s="53">
        <f t="shared" si="37"/>
        <v>1.5</v>
      </c>
      <c r="AD195" s="53">
        <v>0</v>
      </c>
      <c r="AE195" s="53">
        <v>8</v>
      </c>
      <c r="AF195" s="53">
        <v>5.25</v>
      </c>
      <c r="AG195" s="53">
        <v>0.5</v>
      </c>
      <c r="AH195" s="53">
        <v>0</v>
      </c>
      <c r="AI195" s="53">
        <f t="shared" si="41"/>
        <v>13.75</v>
      </c>
      <c r="AJ195" s="77">
        <f t="shared" si="42"/>
        <v>13.75</v>
      </c>
      <c r="AK195" s="77"/>
      <c r="AL195" s="77"/>
      <c r="AM195" s="77"/>
      <c r="AN195" s="77"/>
      <c r="AO195" s="68">
        <v>10001.013999999999</v>
      </c>
      <c r="AP195" s="68">
        <v>9998.4979999999996</v>
      </c>
      <c r="AQ195" s="67">
        <f t="shared" si="47"/>
        <v>45790.545138888891</v>
      </c>
      <c r="AR195" s="67">
        <v>45790.555555555555</v>
      </c>
      <c r="AS195" s="67">
        <f t="shared" si="50"/>
        <v>45793.354166666664</v>
      </c>
      <c r="AT195" s="67">
        <v>45793.4375</v>
      </c>
      <c r="AU195" s="67">
        <f t="shared" si="29"/>
        <v>45793.4375</v>
      </c>
      <c r="AV195" s="67">
        <v>45793.447916666664</v>
      </c>
      <c r="AW195" s="54">
        <v>4062</v>
      </c>
      <c r="AX195" s="54">
        <v>6241</v>
      </c>
      <c r="AY195" s="55">
        <v>34.909999999999997</v>
      </c>
      <c r="AZ195" s="55">
        <v>18.18</v>
      </c>
      <c r="BA195" s="55">
        <v>4.96</v>
      </c>
      <c r="BB195" s="55">
        <v>6.24</v>
      </c>
      <c r="BC195" s="55">
        <v>7.6264971889513573</v>
      </c>
      <c r="BD195" s="55">
        <v>42.6</v>
      </c>
      <c r="BE195" s="55">
        <v>32.979999999999997</v>
      </c>
      <c r="BF195" s="55">
        <v>0.16</v>
      </c>
      <c r="BG195" s="55">
        <v>0.26</v>
      </c>
      <c r="BH195" s="55">
        <v>0.24443901246638966</v>
      </c>
      <c r="BI195" s="55">
        <v>53.48</v>
      </c>
      <c r="BJ195" s="55">
        <v>4.09</v>
      </c>
      <c r="BK195" s="55">
        <v>0.74</v>
      </c>
      <c r="BL195" s="55">
        <v>0.98</v>
      </c>
      <c r="BM195" s="55">
        <v>17.07</v>
      </c>
      <c r="BN195" s="56">
        <v>60</v>
      </c>
      <c r="BO195" s="55" t="s">
        <v>97</v>
      </c>
      <c r="BP195" s="55" t="s">
        <v>100</v>
      </c>
      <c r="BQ195" s="56">
        <v>1170</v>
      </c>
      <c r="BR195" s="55">
        <v>25.93</v>
      </c>
      <c r="BS195" s="55">
        <v>16.38</v>
      </c>
      <c r="BT195" s="55">
        <v>40.299999999999997</v>
      </c>
      <c r="BU195" s="55">
        <v>6.98</v>
      </c>
      <c r="BV195" s="55">
        <v>1.92</v>
      </c>
      <c r="BW195" s="55">
        <v>0.41</v>
      </c>
      <c r="BX195" s="55">
        <v>0.36</v>
      </c>
      <c r="BY195" s="55">
        <v>1.48</v>
      </c>
      <c r="BZ195" s="55">
        <v>4.9400000000000004</v>
      </c>
      <c r="CA195" s="55">
        <v>1.2</v>
      </c>
      <c r="CB195" s="55">
        <v>0.1</v>
      </c>
      <c r="CC195" s="100">
        <v>0.05</v>
      </c>
      <c r="CD195" s="55">
        <v>99</v>
      </c>
      <c r="CE195" s="55">
        <v>98</v>
      </c>
      <c r="CF195" s="55">
        <v>78</v>
      </c>
      <c r="CG195" s="55">
        <v>20</v>
      </c>
      <c r="CH195" s="55"/>
      <c r="CI195" s="54">
        <v>4132</v>
      </c>
      <c r="CJ195" s="55"/>
      <c r="CK195" s="55">
        <v>33.32</v>
      </c>
      <c r="CL195" s="55"/>
      <c r="CM195" s="55">
        <v>4.2699999999999996</v>
      </c>
      <c r="CN195" s="55"/>
      <c r="CO195" s="55"/>
      <c r="CP195" s="55"/>
      <c r="CQ195" s="55">
        <v>0.1</v>
      </c>
      <c r="CR195" s="54">
        <v>4034</v>
      </c>
      <c r="CS195" s="54">
        <v>35.89</v>
      </c>
      <c r="CT195" s="54">
        <v>4.2699999999999996</v>
      </c>
      <c r="CU195" s="98">
        <v>0.25</v>
      </c>
      <c r="CV195" s="55">
        <v>0.26</v>
      </c>
      <c r="CW195" s="73">
        <f t="shared" si="49"/>
        <v>361.39149397565018</v>
      </c>
      <c r="CX195" s="74">
        <f>AP195/(AB195-AI195)</f>
        <v>361.39149397565018</v>
      </c>
      <c r="CY195" s="71">
        <v>500</v>
      </c>
      <c r="CZ195" s="67">
        <f>IF(AND(DATE(YEAR(T195),MONTH(T195),DAY(T195))&gt;=(S195-3),DATE(YEAR(T195),MONTH(T195),DAY(T195))&lt;=(S195+3)),T195,V195)</f>
        <v>45790.545138888891</v>
      </c>
      <c r="DA195" s="74">
        <f>CZ195-U195</f>
        <v>0</v>
      </c>
      <c r="DB195" s="53">
        <f>(((AR195-AQ195)*24)+DD195+AB195+((AV195-AU195)*24))/24</f>
        <v>2.8819444444379769</v>
      </c>
      <c r="DC195" s="53">
        <f>(AT195-AS195)*24</f>
        <v>2.0000000000582077</v>
      </c>
      <c r="DD195" s="53">
        <f>(W195-AR195)*24</f>
        <v>27.249999999941792</v>
      </c>
      <c r="DE195" s="53">
        <f>AA195</f>
        <v>1.8333333333721384</v>
      </c>
      <c r="DF195" s="53">
        <f t="shared" si="46"/>
        <v>27.249999999941792</v>
      </c>
      <c r="DG195" s="53">
        <f>AB195</f>
        <v>41.416666666686069</v>
      </c>
      <c r="DH195" s="53">
        <f t="shared" si="44"/>
        <v>2.0000000000582077</v>
      </c>
    </row>
    <row r="196" spans="1:112" s="63" customFormat="1" x14ac:dyDescent="0.2">
      <c r="A196" s="65">
        <v>4644</v>
      </c>
      <c r="B196" s="72">
        <f t="shared" si="48"/>
        <v>45778</v>
      </c>
      <c r="C196" s="60" t="str">
        <f t="shared" si="45"/>
        <v>PRT 2025 5 #4644</v>
      </c>
      <c r="D196" s="60" t="str">
        <f t="shared" si="43"/>
        <v>PRATU UMM MRC #1</v>
      </c>
      <c r="E196" s="61">
        <v>4644</v>
      </c>
      <c r="F196" s="62" t="s">
        <v>377</v>
      </c>
      <c r="G196" s="62" t="str">
        <f>INDEX([1]List!$D$2:$D$55,MATCH(F196,[1]List!$B$2:$B$55,0))</f>
        <v>CIF</v>
      </c>
      <c r="H196" s="62" t="s">
        <v>378</v>
      </c>
      <c r="I196" s="62" t="s">
        <v>379</v>
      </c>
      <c r="J196" s="61">
        <f>IF(F196="","",IF(F196="TIE LRC",COUNTIF($F$2:$F196,"TIE")+COUNTIF($F$2:$F196,"TME")+COUNTIF($F$2:$F196,"TIE LRC")+COUNTIF($F$2:$F196,"TIE MRC"),IF(F196="TIE MRC",COUNTIF($F$2:$F196,"TIE")+COUNTIF($F$2:$F196,"TME")+COUNTIF($F$2:$F196,"TIE LRC")+COUNTIF($F$2:$F196,"TIE MRC"),IF(F196="PLNBB LRC",COUNTIF($F$2:$F196,"PLNBB")+COUNTIF($F$2:$F196,"PLNBB LRC")+COUNTIF($F$2:$F196,"PLNBB MRC"),IF(F196="PLNBB MRC",COUNTIF($F$2:$F196,"PLNBB")+COUNTIF($F$2:$F196,"PLNBB LRC")+COUNTIF($F$2:$F196,"PLNBB MRC"),IF(F196="HE MRC",COUNTIF($F$2:$F196,"HE")+COUNTIF($F$2:$F196,"HE LRC")+COUNTIF($F$2:$F196,"HE MRC"),IF(F196="HE LRC",COUNTIF($F$2:$F196,"HE")+COUNTIF($F$2:$F196,"HE LRC")+COUNTIF($F$2:$F196,"HE MRC"),COUNTIF($F$2:$F196,F196))))))))</f>
        <v>1</v>
      </c>
      <c r="K196" s="63" t="s">
        <v>229</v>
      </c>
      <c r="L196" s="63" t="s">
        <v>230</v>
      </c>
      <c r="N196" s="64" t="s">
        <v>320</v>
      </c>
      <c r="O196" s="69" t="s">
        <v>473</v>
      </c>
      <c r="P196" s="65"/>
      <c r="Q196" s="69">
        <v>45784</v>
      </c>
      <c r="R196" s="66"/>
      <c r="S196" s="69">
        <v>45793</v>
      </c>
      <c r="T196" s="67">
        <v>45791.375</v>
      </c>
      <c r="U196" s="67">
        <v>45791.375</v>
      </c>
      <c r="V196" s="67">
        <v>45791.697916666664</v>
      </c>
      <c r="W196" s="67">
        <v>45791.711805555555</v>
      </c>
      <c r="X196" s="67">
        <v>45793.548611111109</v>
      </c>
      <c r="Y196" s="67">
        <v>45793.569444444445</v>
      </c>
      <c r="Z196" s="67">
        <v>45793.604166666664</v>
      </c>
      <c r="AA196" s="53">
        <f t="shared" si="31"/>
        <v>7.7499999999417923</v>
      </c>
      <c r="AB196" s="53">
        <f t="shared" si="36"/>
        <v>44.583333333372138</v>
      </c>
      <c r="AC196" s="53">
        <f t="shared" si="37"/>
        <v>0.50000000005820766</v>
      </c>
      <c r="AD196" s="53">
        <v>0</v>
      </c>
      <c r="AE196" s="53">
        <v>6.42</v>
      </c>
      <c r="AF196" s="53">
        <v>7</v>
      </c>
      <c r="AG196" s="53">
        <v>1.75</v>
      </c>
      <c r="AH196" s="53">
        <v>0</v>
      </c>
      <c r="AI196" s="53">
        <f t="shared" si="41"/>
        <v>15.17</v>
      </c>
      <c r="AJ196" s="77">
        <f t="shared" si="42"/>
        <v>15.17</v>
      </c>
      <c r="AK196" s="77"/>
      <c r="AL196" s="77"/>
      <c r="AM196" s="77"/>
      <c r="AN196" s="77"/>
      <c r="AO196" s="68">
        <v>7511.61</v>
      </c>
      <c r="AP196" s="68">
        <v>7507.973</v>
      </c>
      <c r="AQ196" s="67">
        <f t="shared" si="47"/>
        <v>45791.697916666664</v>
      </c>
      <c r="AR196" s="67">
        <v>45791.708333333336</v>
      </c>
      <c r="AS196" s="67">
        <f t="shared" si="50"/>
        <v>45793.548611111109</v>
      </c>
      <c r="AT196" s="67">
        <v>45793.590277777781</v>
      </c>
      <c r="AU196" s="67">
        <f t="shared" si="29"/>
        <v>45793.590277777781</v>
      </c>
      <c r="AV196" s="67">
        <v>45793.600694444445</v>
      </c>
      <c r="AW196" s="54">
        <v>4602</v>
      </c>
      <c r="AX196" s="54">
        <v>6667</v>
      </c>
      <c r="AY196" s="55">
        <v>30.98</v>
      </c>
      <c r="AZ196" s="55">
        <v>14.45</v>
      </c>
      <c r="BA196" s="55">
        <v>4.9000000000000004</v>
      </c>
      <c r="BB196" s="55">
        <v>6.07</v>
      </c>
      <c r="BC196" s="55">
        <v>7.0952659263588549</v>
      </c>
      <c r="BD196" s="55">
        <v>41.84</v>
      </c>
      <c r="BE196" s="55">
        <v>37.64</v>
      </c>
      <c r="BF196" s="55">
        <v>0.28999999999999998</v>
      </c>
      <c r="BG196" s="55">
        <v>0.45</v>
      </c>
      <c r="BH196" s="55">
        <v>0.42080654587960259</v>
      </c>
      <c r="BI196" s="55">
        <v>59.12</v>
      </c>
      <c r="BJ196" s="55">
        <v>4.34</v>
      </c>
      <c r="BK196" s="55">
        <v>0.94</v>
      </c>
      <c r="BL196" s="55">
        <v>1.18</v>
      </c>
      <c r="BM196" s="55">
        <v>14.72</v>
      </c>
      <c r="BN196" s="56">
        <v>56</v>
      </c>
      <c r="BO196" s="55" t="s">
        <v>97</v>
      </c>
      <c r="BP196" s="55" t="s">
        <v>97</v>
      </c>
      <c r="BQ196" s="56">
        <v>1190</v>
      </c>
      <c r="BR196" s="55">
        <v>44.48</v>
      </c>
      <c r="BS196" s="55">
        <v>25.22</v>
      </c>
      <c r="BT196" s="55">
        <v>17.2</v>
      </c>
      <c r="BU196" s="55">
        <v>5.44</v>
      </c>
      <c r="BV196" s="55">
        <v>1.67</v>
      </c>
      <c r="BW196" s="55">
        <v>0.48</v>
      </c>
      <c r="BX196" s="55">
        <v>0.56000000000000005</v>
      </c>
      <c r="BY196" s="55">
        <v>0.86</v>
      </c>
      <c r="BZ196" s="55">
        <v>3.46</v>
      </c>
      <c r="CA196" s="55">
        <v>0.23</v>
      </c>
      <c r="CB196" s="55">
        <v>0.41</v>
      </c>
      <c r="CC196" s="100">
        <v>3.7999999999999999E-2</v>
      </c>
      <c r="CD196" s="55">
        <v>99</v>
      </c>
      <c r="CE196" s="55">
        <v>97</v>
      </c>
      <c r="CF196" s="55">
        <v>78</v>
      </c>
      <c r="CG196" s="55">
        <v>21</v>
      </c>
      <c r="CH196" s="55"/>
      <c r="CI196" s="54">
        <v>4660</v>
      </c>
      <c r="CJ196" s="55"/>
      <c r="CK196" s="55">
        <v>29.3</v>
      </c>
      <c r="CL196" s="55"/>
      <c r="CM196" s="55">
        <v>4.17</v>
      </c>
      <c r="CN196" s="55"/>
      <c r="CO196" s="55"/>
      <c r="CP196" s="55"/>
      <c r="CQ196" s="55">
        <v>0.23</v>
      </c>
      <c r="CR196" s="54">
        <v>4535</v>
      </c>
      <c r="CS196" s="54">
        <v>30.71</v>
      </c>
      <c r="CT196" s="54">
        <v>4.24</v>
      </c>
      <c r="CU196" s="98">
        <v>0.26</v>
      </c>
      <c r="CV196" s="55">
        <v>1.01</v>
      </c>
      <c r="CW196" s="73">
        <f t="shared" si="49"/>
        <v>255.25746826802228</v>
      </c>
      <c r="CX196" s="74">
        <f>AP196/(AB196-AI196)</f>
        <v>255.25746826802228</v>
      </c>
      <c r="CY196" s="71">
        <v>500</v>
      </c>
      <c r="CZ196" s="67">
        <f>IF(AND(DATE(YEAR(T196),MONTH(T196),DAY(T196))&gt;=(S196-3),DATE(YEAR(T196),MONTH(T196),DAY(T196))&lt;=(S196+3)),T196,V196)</f>
        <v>45791.375</v>
      </c>
      <c r="DA196" s="74">
        <f>CZ196-U196</f>
        <v>0</v>
      </c>
      <c r="DB196" s="53">
        <f>(((AR196-AQ196)*24)+DD196+AB196+((AV196-AU196)*24))/24</f>
        <v>1.8819444444452529</v>
      </c>
      <c r="DC196" s="53">
        <f>(AT196-AS196)*24</f>
        <v>1.0000000001164153</v>
      </c>
      <c r="DD196" s="53">
        <f>(W196-AR196)*24</f>
        <v>8.3333333255723119E-2</v>
      </c>
      <c r="DE196" s="53">
        <f>AA196</f>
        <v>7.7499999999417923</v>
      </c>
      <c r="DF196" s="53">
        <f t="shared" si="46"/>
        <v>8.3333333255723119E-2</v>
      </c>
      <c r="DG196" s="53">
        <f>AB196</f>
        <v>44.583333333372138</v>
      </c>
      <c r="DH196" s="53">
        <f t="shared" si="44"/>
        <v>1.0000000001164153</v>
      </c>
    </row>
    <row r="197" spans="1:112" s="63" customFormat="1" x14ac:dyDescent="0.2">
      <c r="A197" s="65">
        <v>4645</v>
      </c>
      <c r="B197" s="72">
        <f t="shared" si="48"/>
        <v>45778</v>
      </c>
      <c r="C197" s="60" t="str">
        <f t="shared" si="45"/>
        <v>PRT 2025 5 #4645</v>
      </c>
      <c r="D197" s="60" t="str">
        <f t="shared" si="43"/>
        <v>PRATU TIE MRC #15</v>
      </c>
      <c r="E197" s="61">
        <v>4645</v>
      </c>
      <c r="F197" s="62" t="s">
        <v>237</v>
      </c>
      <c r="G197" s="62" t="str">
        <f>INDEX([1]List!$D$2:$D$55,MATCH(F197,[1]List!$B$2:$B$55,0))</f>
        <v>CIF</v>
      </c>
      <c r="H197" s="62" t="s">
        <v>311</v>
      </c>
      <c r="I197" s="62" t="s">
        <v>163</v>
      </c>
      <c r="J197" s="61">
        <f>IF(F197="","",IF(F197="TIE LRC",COUNTIF($F$2:$F197,"TIE")+COUNTIF($F$2:$F197,"TME")+COUNTIF($F$2:$F197,"TIE LRC")+COUNTIF($F$2:$F197,"TIE MRC"),IF(F197="TIE MRC",COUNTIF($F$2:$F197,"TIE")+COUNTIF($F$2:$F197,"TME")+COUNTIF($F$2:$F197,"TIE LRC")+COUNTIF($F$2:$F197,"TIE MRC"),IF(F197="PLNBB LRC",COUNTIF($F$2:$F197,"PLNBB")+COUNTIF($F$2:$F197,"PLNBB LRC")+COUNTIF($F$2:$F197,"PLNBB MRC"),IF(F197="PLNBB MRC",COUNTIF($F$2:$F197,"PLNBB")+COUNTIF($F$2:$F197,"PLNBB LRC")+COUNTIF($F$2:$F197,"PLNBB MRC"),IF(F197="HE MRC",COUNTIF($F$2:$F197,"HE")+COUNTIF($F$2:$F197,"HE LRC")+COUNTIF($F$2:$F197,"HE MRC"),IF(F197="HE LRC",COUNTIF($F$2:$F197,"HE")+COUNTIF($F$2:$F197,"HE LRC")+COUNTIF($F$2:$F197,"HE MRC"),COUNTIF($F$2:$F197,F197))))))))</f>
        <v>15</v>
      </c>
      <c r="K197" s="63" t="s">
        <v>380</v>
      </c>
      <c r="L197" s="63" t="s">
        <v>312</v>
      </c>
      <c r="N197" s="64" t="s">
        <v>318</v>
      </c>
      <c r="O197" s="69" t="s">
        <v>317</v>
      </c>
      <c r="P197" s="65"/>
      <c r="Q197" s="69">
        <v>45784</v>
      </c>
      <c r="R197" s="66"/>
      <c r="S197" s="69">
        <v>45796</v>
      </c>
      <c r="T197" s="67">
        <v>45793.333333333336</v>
      </c>
      <c r="U197" s="67">
        <v>45793.333333333336</v>
      </c>
      <c r="V197" s="67">
        <v>45793.482638888891</v>
      </c>
      <c r="W197" s="67">
        <v>45793.545138888891</v>
      </c>
      <c r="X197" s="67">
        <v>45794.614583333336</v>
      </c>
      <c r="Y197" s="67">
        <v>45794.697916666664</v>
      </c>
      <c r="Z197" s="67">
        <v>45794.732638888891</v>
      </c>
      <c r="AA197" s="53">
        <f t="shared" si="31"/>
        <v>3.5833333333139308</v>
      </c>
      <c r="AB197" s="53">
        <f t="shared" si="36"/>
        <v>27.666666666569654</v>
      </c>
      <c r="AC197" s="53">
        <f t="shared" si="37"/>
        <v>1.9999999998835847</v>
      </c>
      <c r="AD197" s="53">
        <v>0</v>
      </c>
      <c r="AE197" s="53">
        <v>6.5</v>
      </c>
      <c r="AF197" s="53">
        <v>1.83</v>
      </c>
      <c r="AG197" s="53">
        <v>0.5</v>
      </c>
      <c r="AH197" s="53">
        <v>0</v>
      </c>
      <c r="AI197" s="53">
        <f t="shared" si="41"/>
        <v>8.83</v>
      </c>
      <c r="AJ197" s="77">
        <f t="shared" si="42"/>
        <v>8.83</v>
      </c>
      <c r="AK197" s="77"/>
      <c r="AL197" s="77"/>
      <c r="AM197" s="77"/>
      <c r="AN197" s="77"/>
      <c r="AO197" s="68">
        <v>7556.5249999999996</v>
      </c>
      <c r="AP197" s="68">
        <v>7554.7839999999997</v>
      </c>
      <c r="AQ197" s="67">
        <f t="shared" si="47"/>
        <v>45793.482638888891</v>
      </c>
      <c r="AR197" s="67">
        <v>45793.493055555555</v>
      </c>
      <c r="AS197" s="67">
        <f t="shared" si="50"/>
        <v>45794.614583333336</v>
      </c>
      <c r="AT197" s="67">
        <v>45794.71875</v>
      </c>
      <c r="AU197" s="67">
        <f t="shared" si="29"/>
        <v>45794.71875</v>
      </c>
      <c r="AV197" s="67">
        <v>45794.729166666664</v>
      </c>
      <c r="AW197" s="54">
        <v>4587</v>
      </c>
      <c r="AX197" s="54">
        <v>6698</v>
      </c>
      <c r="AY197" s="55">
        <v>31.52</v>
      </c>
      <c r="AZ197" s="55">
        <v>17.32</v>
      </c>
      <c r="BA197" s="55">
        <v>4.76</v>
      </c>
      <c r="BB197" s="55">
        <v>5.75</v>
      </c>
      <c r="BC197" s="55">
        <v>6.9545234639574254</v>
      </c>
      <c r="BD197" s="55">
        <v>42.17</v>
      </c>
      <c r="BE197" s="55">
        <v>34.76</v>
      </c>
      <c r="BF197" s="55">
        <v>0.2</v>
      </c>
      <c r="BG197" s="55">
        <v>0.31</v>
      </c>
      <c r="BH197" s="55">
        <v>0.29027576197387517</v>
      </c>
      <c r="BI197" s="55">
        <v>57.12</v>
      </c>
      <c r="BJ197" s="55">
        <v>4.47</v>
      </c>
      <c r="BK197" s="55">
        <v>0.88</v>
      </c>
      <c r="BL197" s="55">
        <v>1.1399999999999999</v>
      </c>
      <c r="BM197" s="55">
        <v>14.22</v>
      </c>
      <c r="BN197" s="56">
        <v>57</v>
      </c>
      <c r="BO197" s="55" t="s">
        <v>97</v>
      </c>
      <c r="BP197" s="55" t="s">
        <v>100</v>
      </c>
      <c r="BQ197" s="56">
        <v>1200</v>
      </c>
      <c r="BR197" s="55">
        <v>36.21</v>
      </c>
      <c r="BS197" s="55">
        <v>20.96</v>
      </c>
      <c r="BT197" s="55">
        <v>21.72</v>
      </c>
      <c r="BU197" s="55">
        <v>13.6</v>
      </c>
      <c r="BV197" s="55">
        <v>2.38</v>
      </c>
      <c r="BW197" s="55">
        <v>0.72</v>
      </c>
      <c r="BX197" s="55">
        <v>0.32</v>
      </c>
      <c r="BY197" s="55">
        <v>0.56000000000000005</v>
      </c>
      <c r="BZ197" s="55">
        <v>3.24</v>
      </c>
      <c r="CA197" s="55">
        <v>0.09</v>
      </c>
      <c r="CB197" s="55">
        <v>0.22</v>
      </c>
      <c r="CC197" s="100">
        <v>4.8000000000000001E-2</v>
      </c>
      <c r="CD197" s="55">
        <v>98</v>
      </c>
      <c r="CE197" s="55">
        <v>98</v>
      </c>
      <c r="CF197" s="55">
        <v>78</v>
      </c>
      <c r="CG197" s="55">
        <v>19</v>
      </c>
      <c r="CH197" s="55"/>
      <c r="CI197" s="54">
        <v>4696</v>
      </c>
      <c r="CJ197" s="55"/>
      <c r="CK197" s="55">
        <v>30.02</v>
      </c>
      <c r="CL197" s="55"/>
      <c r="CM197" s="55">
        <v>4.26</v>
      </c>
      <c r="CN197" s="55"/>
      <c r="CO197" s="55"/>
      <c r="CP197" s="55"/>
      <c r="CQ197" s="55">
        <v>0.18</v>
      </c>
      <c r="CR197" s="54">
        <v>4583</v>
      </c>
      <c r="CS197" s="54">
        <v>30.67</v>
      </c>
      <c r="CT197" s="54">
        <v>4.3099999999999996</v>
      </c>
      <c r="CU197" s="98">
        <v>0.22</v>
      </c>
      <c r="CV197" s="55">
        <v>0.27</v>
      </c>
      <c r="CW197" s="73">
        <f t="shared" si="49"/>
        <v>401.06798796879707</v>
      </c>
      <c r="CX197" s="74">
        <f>AP197/(AB197-AI197)</f>
        <v>401.06798796879707</v>
      </c>
      <c r="CY197" s="71">
        <v>500</v>
      </c>
      <c r="CZ197" s="67">
        <f>IF(AND(DATE(YEAR(T197),MONTH(T197),DAY(T197))&gt;=(S197-3),DATE(YEAR(T197),MONTH(T197),DAY(T197))&lt;=(S197+3)),T197,V197)</f>
        <v>45793.333333333336</v>
      </c>
      <c r="DA197" s="74">
        <f>CZ197-U197</f>
        <v>0</v>
      </c>
      <c r="DB197" s="53">
        <f>(((AR197-AQ197)*24)+DD197+AB197+((AV197-AU197)*24))/24</f>
        <v>1.2256944444379769</v>
      </c>
      <c r="DC197" s="53">
        <f>(AT197-AS197)*24</f>
        <v>2.4999999999417923</v>
      </c>
      <c r="DD197" s="53">
        <f>(W197-AR197)*24</f>
        <v>1.2500000000582077</v>
      </c>
      <c r="DE197" s="53">
        <f>AA197</f>
        <v>3.5833333333139308</v>
      </c>
      <c r="DF197" s="53">
        <f t="shared" si="46"/>
        <v>1.2500000000582077</v>
      </c>
      <c r="DG197" s="53">
        <f>AB197</f>
        <v>27.666666666569654</v>
      </c>
      <c r="DH197" s="53">
        <f t="shared" si="44"/>
        <v>2.4999999999417923</v>
      </c>
    </row>
    <row r="198" spans="1:112" s="63" customFormat="1" x14ac:dyDescent="0.2">
      <c r="A198" s="65">
        <v>4646</v>
      </c>
      <c r="B198" s="72">
        <f t="shared" si="48"/>
        <v>45778</v>
      </c>
      <c r="C198" s="60" t="str">
        <f t="shared" si="45"/>
        <v>PRT 2025 5 #4646</v>
      </c>
      <c r="D198" s="60" t="str">
        <f t="shared" si="43"/>
        <v>PRATU PTBA #34</v>
      </c>
      <c r="E198" s="61">
        <v>4646</v>
      </c>
      <c r="F198" s="62" t="s">
        <v>98</v>
      </c>
      <c r="G198" s="62" t="str">
        <f>INDEX([1]List!$D$2:$D$55,MATCH(F198,[1]List!$B$2:$B$55,0))</f>
        <v>FOB</v>
      </c>
      <c r="H198" s="62" t="s">
        <v>156</v>
      </c>
      <c r="I198" s="62" t="s">
        <v>157</v>
      </c>
      <c r="J198" s="61">
        <f>IF(F198="","",IF(F198="TIE LRC",COUNTIF($F$2:$F198,"TIE")+COUNTIF($F$2:$F198,"TME")+COUNTIF($F$2:$F198,"TIE LRC")+COUNTIF($F$2:$F198,"TIE MRC"),IF(F198="TIE MRC",COUNTIF($F$2:$F198,"TIE")+COUNTIF($F$2:$F198,"TME")+COUNTIF($F$2:$F198,"TIE LRC")+COUNTIF($F$2:$F198,"TIE MRC"),IF(F198="PLNBB LRC",COUNTIF($F$2:$F198,"PLNBB")+COUNTIF($F$2:$F198,"PLNBB LRC")+COUNTIF($F$2:$F198,"PLNBB MRC"),IF(F198="PLNBB MRC",COUNTIF($F$2:$F198,"PLNBB")+COUNTIF($F$2:$F198,"PLNBB LRC")+COUNTIF($F$2:$F198,"PLNBB MRC"),IF(F198="HE MRC",COUNTIF($F$2:$F198,"HE")+COUNTIF($F$2:$F198,"HE LRC")+COUNTIF($F$2:$F198,"HE MRC"),IF(F198="HE LRC",COUNTIF($F$2:$F198,"HE")+COUNTIF($F$2:$F198,"HE LRC")+COUNTIF($F$2:$F198,"HE MRC"),COUNTIF($F$2:$F198,F198))))))))</f>
        <v>34</v>
      </c>
      <c r="L198" s="63" t="s">
        <v>174</v>
      </c>
      <c r="N198" s="64" t="s">
        <v>318</v>
      </c>
      <c r="O198" s="69" t="s">
        <v>104</v>
      </c>
      <c r="P198" s="65"/>
      <c r="Q198" s="69">
        <v>45792</v>
      </c>
      <c r="R198" s="66"/>
      <c r="S198" s="69">
        <v>45782</v>
      </c>
      <c r="T198" s="67">
        <v>45794.333333333336</v>
      </c>
      <c r="U198" s="67">
        <v>45794.75</v>
      </c>
      <c r="V198" s="67">
        <v>45794.75</v>
      </c>
      <c r="W198" s="67">
        <v>45794.777777777781</v>
      </c>
      <c r="X198" s="67">
        <v>45795.538194444445</v>
      </c>
      <c r="Y198" s="67">
        <v>45795.597222222219</v>
      </c>
      <c r="Z198" s="67">
        <v>45795.635416666664</v>
      </c>
      <c r="AA198" s="53">
        <f t="shared" si="31"/>
        <v>9.9999999999417923</v>
      </c>
      <c r="AB198" s="53">
        <f t="shared" si="36"/>
        <v>19.666666666511446</v>
      </c>
      <c r="AC198" s="53">
        <f t="shared" si="37"/>
        <v>1.4166666665696539</v>
      </c>
      <c r="AD198" s="53">
        <v>0.5</v>
      </c>
      <c r="AE198" s="53">
        <v>2.67</v>
      </c>
      <c r="AF198" s="53">
        <v>0</v>
      </c>
      <c r="AG198" s="53">
        <v>0.5</v>
      </c>
      <c r="AH198" s="53">
        <v>0</v>
      </c>
      <c r="AI198" s="53">
        <f t="shared" si="41"/>
        <v>3.17</v>
      </c>
      <c r="AJ198" s="77">
        <f t="shared" si="42"/>
        <v>3.67</v>
      </c>
      <c r="AK198" s="77"/>
      <c r="AL198" s="77"/>
      <c r="AM198" s="77"/>
      <c r="AN198" s="77"/>
      <c r="AO198" s="68">
        <v>10097.043</v>
      </c>
      <c r="AP198" s="68">
        <v>10096.026</v>
      </c>
      <c r="AQ198" s="67">
        <f t="shared" si="47"/>
        <v>45794.75</v>
      </c>
      <c r="AR198" s="67">
        <v>45794.763888888891</v>
      </c>
      <c r="AS198" s="67">
        <f t="shared" si="50"/>
        <v>45795.538194444445</v>
      </c>
      <c r="AT198" s="67">
        <v>45795.618055555555</v>
      </c>
      <c r="AU198" s="67">
        <f t="shared" si="29"/>
        <v>45795.618055555555</v>
      </c>
      <c r="AV198" s="67">
        <v>45795.631944444445</v>
      </c>
      <c r="AW198" s="54">
        <v>4763</v>
      </c>
      <c r="AX198" s="54">
        <v>6838</v>
      </c>
      <c r="AY198" s="55">
        <v>30.35</v>
      </c>
      <c r="AZ198" s="55">
        <v>13.56</v>
      </c>
      <c r="BA198" s="55">
        <v>3.75</v>
      </c>
      <c r="BB198" s="55">
        <v>4.66</v>
      </c>
      <c r="BC198" s="55">
        <v>5.3910226746876448</v>
      </c>
      <c r="BD198" s="55">
        <v>40.479999999999997</v>
      </c>
      <c r="BE198" s="55">
        <v>41.3</v>
      </c>
      <c r="BF198" s="55">
        <v>0.28000000000000003</v>
      </c>
      <c r="BG198" s="55">
        <v>0.43</v>
      </c>
      <c r="BH198" s="55">
        <v>0.40490513651087462</v>
      </c>
      <c r="BI198" s="55">
        <v>62.34</v>
      </c>
      <c r="BJ198" s="55">
        <v>4.32</v>
      </c>
      <c r="BK198" s="55">
        <v>0.96</v>
      </c>
      <c r="BL198" s="55">
        <v>1.17</v>
      </c>
      <c r="BM198" s="55">
        <v>13.81</v>
      </c>
      <c r="BN198" s="56">
        <v>63</v>
      </c>
      <c r="BO198" s="55" t="s">
        <v>97</v>
      </c>
      <c r="BP198" s="55" t="s">
        <v>100</v>
      </c>
      <c r="BQ198" s="56">
        <v>1340</v>
      </c>
      <c r="BR198" s="55">
        <v>47.5</v>
      </c>
      <c r="BS198" s="55">
        <v>30.48</v>
      </c>
      <c r="BT198" s="55">
        <v>8.31</v>
      </c>
      <c r="BU198" s="55">
        <v>4.22</v>
      </c>
      <c r="BV198" s="55">
        <v>1.76</v>
      </c>
      <c r="BW198" s="55">
        <v>1.62</v>
      </c>
      <c r="BX198" s="55">
        <v>0.57999999999999996</v>
      </c>
      <c r="BY198" s="55">
        <v>0.89</v>
      </c>
      <c r="BZ198" s="55">
        <v>4.18</v>
      </c>
      <c r="CA198" s="55">
        <v>0.12</v>
      </c>
      <c r="CB198" s="55">
        <v>0.33</v>
      </c>
      <c r="CC198" s="100">
        <v>2.8000000000000001E-2</v>
      </c>
      <c r="CD198" s="55">
        <v>99</v>
      </c>
      <c r="CE198" s="55">
        <v>98</v>
      </c>
      <c r="CF198" s="55">
        <v>78</v>
      </c>
      <c r="CG198" s="55">
        <v>20</v>
      </c>
      <c r="CH198" s="55"/>
      <c r="CI198" s="54">
        <v>4901</v>
      </c>
      <c r="CJ198" s="55"/>
      <c r="CK198" s="55">
        <v>28.85</v>
      </c>
      <c r="CL198" s="55">
        <v>14.02</v>
      </c>
      <c r="CM198" s="55">
        <v>3.49</v>
      </c>
      <c r="CN198" s="55">
        <v>4.22</v>
      </c>
      <c r="CO198" s="55">
        <v>39.04</v>
      </c>
      <c r="CP198" s="55">
        <v>42.72</v>
      </c>
      <c r="CQ198" s="55">
        <v>0.66</v>
      </c>
      <c r="CR198" s="54" t="s">
        <v>319</v>
      </c>
      <c r="CS198" s="54" t="s">
        <v>319</v>
      </c>
      <c r="CT198" s="54" t="s">
        <v>319</v>
      </c>
      <c r="CU198" s="98" t="s">
        <v>319</v>
      </c>
      <c r="CV198" s="55">
        <v>0.64</v>
      </c>
      <c r="CW198" s="73">
        <f t="shared" si="49"/>
        <v>612.00400081400267</v>
      </c>
      <c r="CX198" s="74">
        <f>AP198/(AB198-AI198)</f>
        <v>612.00400081400267</v>
      </c>
      <c r="CY198" s="71">
        <v>500</v>
      </c>
      <c r="CZ198" s="67">
        <f>IF(AND(DATE(YEAR(T198),MONTH(T198),DAY(T198))&gt;=(S198-3),DATE(YEAR(T198),MONTH(T198),DAY(T198))&lt;=(S198+3)),T198,V198)</f>
        <v>45794.75</v>
      </c>
      <c r="DA198" s="74">
        <f>CZ198-U198</f>
        <v>0</v>
      </c>
      <c r="DB198" s="53">
        <f>(((AR198-AQ198)*24)+DD198+AB198+((AV198-AU198)*24))/24</f>
        <v>0.86111111110949423</v>
      </c>
      <c r="DC198" s="53">
        <f>(AT198-AS198)*24</f>
        <v>1.9166666666278616</v>
      </c>
      <c r="DD198" s="53">
        <f>(W198-AR198)*24</f>
        <v>0.33333333337213844</v>
      </c>
      <c r="DE198" s="53">
        <f>AA198</f>
        <v>9.9999999999417923</v>
      </c>
      <c r="DF198" s="53">
        <f t="shared" si="46"/>
        <v>0.33333333337213844</v>
      </c>
      <c r="DG198" s="53">
        <f>AB198</f>
        <v>19.666666666511446</v>
      </c>
      <c r="DH198" s="53">
        <f t="shared" si="44"/>
        <v>1.9166666666278616</v>
      </c>
    </row>
    <row r="199" spans="1:112" s="63" customFormat="1" x14ac:dyDescent="0.2">
      <c r="A199" s="65">
        <v>4647</v>
      </c>
      <c r="B199" s="72">
        <f t="shared" si="48"/>
        <v>45778</v>
      </c>
      <c r="C199" s="60" t="str">
        <f t="shared" si="45"/>
        <v>PRT 2025 5 #4647</v>
      </c>
      <c r="D199" s="60" t="str">
        <f t="shared" si="43"/>
        <v>PRATU GEL LRC #24</v>
      </c>
      <c r="E199" s="61">
        <v>4647</v>
      </c>
      <c r="F199" s="62" t="s">
        <v>300</v>
      </c>
      <c r="G199" s="62" t="str">
        <f>INDEX([1]List!$D$2:$D$55,MATCH(F199,[1]List!$B$2:$B$55,0))</f>
        <v>CIF</v>
      </c>
      <c r="H199" s="62" t="s">
        <v>392</v>
      </c>
      <c r="I199" s="62" t="s">
        <v>262</v>
      </c>
      <c r="J199" s="61">
        <f>IF(F199="","",IF(F199="TIE LRC",COUNTIF($F$2:$F199,"TIE")+COUNTIF($F$2:$F199,"TME")+COUNTIF($F$2:$F199,"TIE LRC")+COUNTIF($F$2:$F199,"TIE MRC"),IF(F199="TIE MRC",COUNTIF($F$2:$F199,"TIE")+COUNTIF($F$2:$F199,"TME")+COUNTIF($F$2:$F199,"TIE LRC")+COUNTIF($F$2:$F199,"TIE MRC"),IF(F199="PLNBB LRC",COUNTIF($F$2:$F199,"PLNBB")+COUNTIF($F$2:$F199,"PLNBB LRC")+COUNTIF($F$2:$F199,"PLNBB MRC"),IF(F199="PLNBB MRC",COUNTIF($F$2:$F199,"PLNBB")+COUNTIF($F$2:$F199,"PLNBB LRC")+COUNTIF($F$2:$F199,"PLNBB MRC"),IF(F199="HE MRC",COUNTIF($F$2:$F199,"HE")+COUNTIF($F$2:$F199,"HE LRC")+COUNTIF($F$2:$F199,"HE MRC"),IF(F199="HE LRC",COUNTIF($F$2:$F199,"HE")+COUNTIF($F$2:$F199,"HE LRC")+COUNTIF($F$2:$F199,"HE MRC"),COUNTIF($F$2:$F199,F199))))))))</f>
        <v>24</v>
      </c>
      <c r="K199" s="63" t="s">
        <v>409</v>
      </c>
      <c r="L199" s="63" t="s">
        <v>410</v>
      </c>
      <c r="N199" s="64" t="s">
        <v>320</v>
      </c>
      <c r="O199" s="69" t="s">
        <v>104</v>
      </c>
      <c r="P199" s="65"/>
      <c r="Q199" s="69">
        <v>45787</v>
      </c>
      <c r="R199" s="66"/>
      <c r="S199" s="69">
        <v>45797</v>
      </c>
      <c r="T199" s="67">
        <v>45794.291666666664</v>
      </c>
      <c r="U199" s="67">
        <v>45794.291666666664</v>
      </c>
      <c r="V199" s="67">
        <v>45794.336805555555</v>
      </c>
      <c r="W199" s="67">
        <v>45794.510416666664</v>
      </c>
      <c r="X199" s="67">
        <v>45795.965277777781</v>
      </c>
      <c r="Y199" s="67">
        <v>45796.017361111109</v>
      </c>
      <c r="Z199" s="67">
        <v>45796.052083333336</v>
      </c>
      <c r="AA199" s="53">
        <f t="shared" si="31"/>
        <v>1.0833333333721384</v>
      </c>
      <c r="AB199" s="53">
        <f t="shared" si="36"/>
        <v>36.166666666686069</v>
      </c>
      <c r="AC199" s="53">
        <f t="shared" si="37"/>
        <v>1.2499999998835847</v>
      </c>
      <c r="AD199" s="53">
        <v>0.67</v>
      </c>
      <c r="AE199" s="53">
        <v>7.58</v>
      </c>
      <c r="AF199" s="53">
        <v>2</v>
      </c>
      <c r="AG199" s="53">
        <v>0.5</v>
      </c>
      <c r="AH199" s="53">
        <v>0</v>
      </c>
      <c r="AI199" s="53">
        <f t="shared" si="41"/>
        <v>10.08</v>
      </c>
      <c r="AJ199" s="77">
        <f t="shared" si="42"/>
        <v>10.75</v>
      </c>
      <c r="AK199" s="77"/>
      <c r="AL199" s="77"/>
      <c r="AM199" s="77"/>
      <c r="AN199" s="77"/>
      <c r="AO199" s="68">
        <v>10005.67</v>
      </c>
      <c r="AP199" s="68">
        <v>10003.312</v>
      </c>
      <c r="AQ199" s="67">
        <f t="shared" si="47"/>
        <v>45794.336805555555</v>
      </c>
      <c r="AR199" s="67">
        <v>45794.347222222219</v>
      </c>
      <c r="AS199" s="67">
        <f t="shared" si="50"/>
        <v>45795.965277777781</v>
      </c>
      <c r="AT199" s="67">
        <v>45796.038194444445</v>
      </c>
      <c r="AU199" s="67">
        <f t="shared" si="29"/>
        <v>45796.038194444445</v>
      </c>
      <c r="AV199" s="67">
        <v>45796.048611111109</v>
      </c>
      <c r="AW199" s="54">
        <v>4070</v>
      </c>
      <c r="AX199" s="54">
        <v>6254</v>
      </c>
      <c r="AY199" s="55">
        <v>34.92</v>
      </c>
      <c r="AZ199" s="55">
        <v>18.29</v>
      </c>
      <c r="BA199" s="55">
        <v>4.9400000000000004</v>
      </c>
      <c r="BB199" s="55">
        <v>6.2</v>
      </c>
      <c r="BC199" s="55">
        <v>7.5878105495043435</v>
      </c>
      <c r="BD199" s="55">
        <v>40.159999999999997</v>
      </c>
      <c r="BE199" s="55">
        <v>35.35</v>
      </c>
      <c r="BF199" s="55">
        <v>0.18</v>
      </c>
      <c r="BG199" s="55">
        <v>0.3</v>
      </c>
      <c r="BH199" s="55">
        <v>0.28148329457838694</v>
      </c>
      <c r="BI199" s="55">
        <v>53.78</v>
      </c>
      <c r="BJ199" s="55">
        <v>4.24</v>
      </c>
      <c r="BK199" s="55">
        <v>0.82</v>
      </c>
      <c r="BL199" s="55">
        <v>1.0900000000000001</v>
      </c>
      <c r="BM199" s="55">
        <v>16.440000000000001</v>
      </c>
      <c r="BN199" s="56">
        <v>60</v>
      </c>
      <c r="BO199" s="55" t="s">
        <v>97</v>
      </c>
      <c r="BP199" s="55" t="s">
        <v>100</v>
      </c>
      <c r="BQ199" s="56">
        <v>1170</v>
      </c>
      <c r="BR199" s="55">
        <v>20.94</v>
      </c>
      <c r="BS199" s="55">
        <v>16.62</v>
      </c>
      <c r="BT199" s="55">
        <v>47.42</v>
      </c>
      <c r="BU199" s="55">
        <v>6.1</v>
      </c>
      <c r="BV199" s="55">
        <v>2.56</v>
      </c>
      <c r="BW199" s="55">
        <v>0.28999999999999998</v>
      </c>
      <c r="BX199" s="55">
        <v>0.33</v>
      </c>
      <c r="BY199" s="55">
        <v>0.98</v>
      </c>
      <c r="BZ199" s="55">
        <v>4.04</v>
      </c>
      <c r="CA199" s="55">
        <v>0.66</v>
      </c>
      <c r="CB199" s="55">
        <v>0.06</v>
      </c>
      <c r="CC199" s="100">
        <v>0.05</v>
      </c>
      <c r="CD199" s="55">
        <v>99</v>
      </c>
      <c r="CE199" s="55">
        <v>98</v>
      </c>
      <c r="CF199" s="55">
        <v>78</v>
      </c>
      <c r="CG199" s="55">
        <v>20</v>
      </c>
      <c r="CH199" s="55"/>
      <c r="CI199" s="54">
        <v>4127</v>
      </c>
      <c r="CJ199" s="55"/>
      <c r="CK199" s="55">
        <v>33.86</v>
      </c>
      <c r="CL199" s="55"/>
      <c r="CM199" s="55">
        <v>3.66</v>
      </c>
      <c r="CN199" s="55"/>
      <c r="CO199" s="55"/>
      <c r="CP199" s="55"/>
      <c r="CQ199" s="55">
        <v>0.12</v>
      </c>
      <c r="CR199" s="54">
        <v>3975</v>
      </c>
      <c r="CS199" s="54">
        <v>36.409999999999997</v>
      </c>
      <c r="CT199" s="54">
        <v>4.2300000000000004</v>
      </c>
      <c r="CU199" s="98">
        <v>0.23</v>
      </c>
      <c r="CV199" s="55">
        <v>0.32</v>
      </c>
      <c r="CW199" s="73">
        <f t="shared" si="49"/>
        <v>383.46455405031531</v>
      </c>
      <c r="CX199" s="74">
        <f>AP199/(AB199-AI199)</f>
        <v>383.46455405031531</v>
      </c>
      <c r="CY199" s="71">
        <v>500</v>
      </c>
      <c r="CZ199" s="67">
        <f>IF(AND(DATE(YEAR(T199),MONTH(T199),DAY(T199))&gt;=(S199-3),DATE(YEAR(T199),MONTH(T199),DAY(T199))&lt;=(S199+3)),T199,V199)</f>
        <v>45794.291666666664</v>
      </c>
      <c r="DA199" s="74">
        <f>CZ199-U199</f>
        <v>0</v>
      </c>
      <c r="DB199" s="53">
        <f>(((AR199-AQ199)*24)+DD199+AB199+((AV199-AU199)*24))/24</f>
        <v>1.6909722222189885</v>
      </c>
      <c r="DC199" s="53">
        <f>(AT199-AS199)*24</f>
        <v>1.7499999999417923</v>
      </c>
      <c r="DD199" s="53">
        <f>(W199-AR199)*24</f>
        <v>3.9166666666860692</v>
      </c>
      <c r="DE199" s="53">
        <f>AA199</f>
        <v>1.0833333333721384</v>
      </c>
      <c r="DF199" s="53">
        <f t="shared" si="46"/>
        <v>3.9166666666860692</v>
      </c>
      <c r="DG199" s="53">
        <f>AB199</f>
        <v>36.166666666686069</v>
      </c>
      <c r="DH199" s="53">
        <f t="shared" si="44"/>
        <v>1.7499999999417923</v>
      </c>
    </row>
    <row r="200" spans="1:112" s="63" customFormat="1" x14ac:dyDescent="0.2">
      <c r="A200" s="65">
        <v>4648</v>
      </c>
      <c r="B200" s="72">
        <f t="shared" si="48"/>
        <v>45778</v>
      </c>
      <c r="C200" s="60" t="str">
        <f t="shared" si="45"/>
        <v>PRT 2025 5 #4648</v>
      </c>
      <c r="D200" s="60" t="str">
        <f t="shared" si="43"/>
        <v>PRATU BGG #56</v>
      </c>
      <c r="E200" s="61">
        <v>4648</v>
      </c>
      <c r="F200" s="62" t="s">
        <v>240</v>
      </c>
      <c r="G200" s="62" t="str">
        <f>INDEX([1]List!$D$2:$D$55,MATCH(F200,[1]List!$B$2:$B$55,0))</f>
        <v>CIF</v>
      </c>
      <c r="H200" s="62" t="s">
        <v>440</v>
      </c>
      <c r="I200" s="62" t="s">
        <v>163</v>
      </c>
      <c r="J200" s="61">
        <f>IF(F200="","",IF(F200="TIE LRC",COUNTIF($F$2:$F200,"TIE")+COUNTIF($F$2:$F200,"TME")+COUNTIF($F$2:$F200,"TIE LRC")+COUNTIF($F$2:$F200,"TIE MRC"),IF(F200="TIE MRC",COUNTIF($F$2:$F200,"TIE")+COUNTIF($F$2:$F200,"TME")+COUNTIF($F$2:$F200,"TIE LRC")+COUNTIF($F$2:$F200,"TIE MRC"),IF(F200="PLNBB LRC",COUNTIF($F$2:$F200,"PLNBB")+COUNTIF($F$2:$F200,"PLNBB LRC")+COUNTIF($F$2:$F200,"PLNBB MRC"),IF(F200="PLNBB MRC",COUNTIF($F$2:$F200,"PLNBB")+COUNTIF($F$2:$F200,"PLNBB LRC")+COUNTIF($F$2:$F200,"PLNBB MRC"),IF(F200="HE MRC",COUNTIF($F$2:$F200,"HE")+COUNTIF($F$2:$F200,"HE LRC")+COUNTIF($F$2:$F200,"HE MRC"),IF(F200="HE LRC",COUNTIF($F$2:$F200,"HE")+COUNTIF($F$2:$F200,"HE LRC")+COUNTIF($F$2:$F200,"HE MRC"),COUNTIF($F$2:$F200,F200))))))))</f>
        <v>56</v>
      </c>
      <c r="K200" s="63" t="s">
        <v>259</v>
      </c>
      <c r="L200" s="63" t="s">
        <v>260</v>
      </c>
      <c r="N200" s="64" t="s">
        <v>318</v>
      </c>
      <c r="O200" s="69" t="s">
        <v>473</v>
      </c>
      <c r="P200" s="65"/>
      <c r="Q200" s="69">
        <v>45789</v>
      </c>
      <c r="R200" s="66"/>
      <c r="S200" s="69">
        <v>45866</v>
      </c>
      <c r="T200" s="67">
        <v>45795.715277777781</v>
      </c>
      <c r="U200" s="67">
        <v>45795.760416666664</v>
      </c>
      <c r="V200" s="67">
        <v>45795.760416666664</v>
      </c>
      <c r="W200" s="67">
        <v>45795.784722222219</v>
      </c>
      <c r="X200" s="67">
        <v>45796.503472222219</v>
      </c>
      <c r="Y200" s="67">
        <v>45796.53125</v>
      </c>
      <c r="Z200" s="67">
        <v>45796.565972222219</v>
      </c>
      <c r="AA200" s="53">
        <f t="shared" si="31"/>
        <v>1.0833333331975155</v>
      </c>
      <c r="AB200" s="53">
        <f t="shared" si="36"/>
        <v>17.916666666744277</v>
      </c>
      <c r="AC200" s="53">
        <f t="shared" si="37"/>
        <v>0.66666666674427688</v>
      </c>
      <c r="AD200" s="53">
        <v>0.33</v>
      </c>
      <c r="AE200" s="53">
        <v>2.25</v>
      </c>
      <c r="AF200" s="53">
        <v>2.33</v>
      </c>
      <c r="AG200" s="53">
        <v>0</v>
      </c>
      <c r="AH200" s="53">
        <v>0</v>
      </c>
      <c r="AI200" s="53">
        <f t="shared" si="41"/>
        <v>4.58</v>
      </c>
      <c r="AJ200" s="77">
        <f t="shared" si="42"/>
        <v>4.91</v>
      </c>
      <c r="AK200" s="77"/>
      <c r="AL200" s="77"/>
      <c r="AM200" s="77"/>
      <c r="AN200" s="77"/>
      <c r="AO200" s="68">
        <v>8699.1270000000004</v>
      </c>
      <c r="AP200" s="68">
        <v>8696.2659999999996</v>
      </c>
      <c r="AQ200" s="67">
        <f t="shared" si="47"/>
        <v>45795.760416666664</v>
      </c>
      <c r="AR200" s="67">
        <v>45795.770833333336</v>
      </c>
      <c r="AS200" s="67">
        <f t="shared" si="50"/>
        <v>45796.503472222219</v>
      </c>
      <c r="AT200" s="67">
        <v>45796.552083333336</v>
      </c>
      <c r="AU200" s="67">
        <f t="shared" si="29"/>
        <v>45796.552083333336</v>
      </c>
      <c r="AV200" s="67">
        <v>45796.5625</v>
      </c>
      <c r="AW200" s="54">
        <v>4554</v>
      </c>
      <c r="AX200" s="54">
        <v>6598</v>
      </c>
      <c r="AY200" s="55">
        <v>30.98</v>
      </c>
      <c r="AZ200" s="55">
        <v>16.41</v>
      </c>
      <c r="BA200" s="55">
        <v>4.42</v>
      </c>
      <c r="BB200" s="55">
        <v>5.35</v>
      </c>
      <c r="BC200" s="55">
        <v>6.4002871156836942</v>
      </c>
      <c r="BD200" s="55">
        <v>41.86</v>
      </c>
      <c r="BE200" s="55">
        <v>36.380000000000003</v>
      </c>
      <c r="BF200" s="55">
        <v>0.24</v>
      </c>
      <c r="BG200" s="55">
        <v>0.37</v>
      </c>
      <c r="BH200" s="55">
        <v>0.34693145113051793</v>
      </c>
      <c r="BI200" s="55">
        <v>57.94</v>
      </c>
      <c r="BJ200" s="55">
        <v>4.2</v>
      </c>
      <c r="BK200" s="55">
        <v>0.78</v>
      </c>
      <c r="BL200" s="55">
        <v>1</v>
      </c>
      <c r="BM200" s="55">
        <v>15.03</v>
      </c>
      <c r="BN200" s="56">
        <v>58</v>
      </c>
      <c r="BO200" s="55" t="s">
        <v>97</v>
      </c>
      <c r="BP200" s="55" t="s">
        <v>100</v>
      </c>
      <c r="BQ200" s="56">
        <v>1310</v>
      </c>
      <c r="BR200" s="55">
        <v>35.450000000000003</v>
      </c>
      <c r="BS200" s="55">
        <v>24.54</v>
      </c>
      <c r="BT200" s="55">
        <v>22.11</v>
      </c>
      <c r="BU200" s="55">
        <v>8.5500000000000007</v>
      </c>
      <c r="BV200" s="55">
        <v>2.58</v>
      </c>
      <c r="BW200" s="55">
        <v>0.59</v>
      </c>
      <c r="BX200" s="55">
        <v>0.38</v>
      </c>
      <c r="BY200" s="55">
        <v>0.82</v>
      </c>
      <c r="BZ200" s="55">
        <v>1.1399999999999999</v>
      </c>
      <c r="CA200" s="55">
        <v>0.6</v>
      </c>
      <c r="CB200" s="55">
        <v>0.23</v>
      </c>
      <c r="CC200" s="100">
        <v>5.3999999999999999E-2</v>
      </c>
      <c r="CD200" s="55">
        <v>99</v>
      </c>
      <c r="CE200" s="55">
        <v>98</v>
      </c>
      <c r="CF200" s="55">
        <v>77</v>
      </c>
      <c r="CG200" s="55">
        <v>20</v>
      </c>
      <c r="CH200" s="55"/>
      <c r="CI200" s="54">
        <v>4615</v>
      </c>
      <c r="CJ200" s="55"/>
      <c r="CK200" s="55">
        <v>30.51</v>
      </c>
      <c r="CL200" s="55"/>
      <c r="CM200" s="55">
        <v>3.9</v>
      </c>
      <c r="CN200" s="55"/>
      <c r="CO200" s="55"/>
      <c r="CP200" s="55"/>
      <c r="CQ200" s="55">
        <v>0.21</v>
      </c>
      <c r="CR200" s="54">
        <v>4453</v>
      </c>
      <c r="CS200" s="54">
        <v>32.590000000000003</v>
      </c>
      <c r="CT200" s="54">
        <v>5.31</v>
      </c>
      <c r="CU200" s="98">
        <v>0.23</v>
      </c>
      <c r="CV200" s="55">
        <v>0.37</v>
      </c>
      <c r="CW200" s="73">
        <f t="shared" si="49"/>
        <v>652.05693576226395</v>
      </c>
      <c r="CX200" s="74">
        <f>AP200/(AB200-AI200)</f>
        <v>652.05693576226395</v>
      </c>
      <c r="CY200" s="71">
        <v>500</v>
      </c>
      <c r="CZ200" s="67">
        <f>IF(AND(DATE(YEAR(T200),MONTH(T200),DAY(T200))&gt;=(S200-3),DATE(YEAR(T200),MONTH(T200),DAY(T200))&lt;=(S200+3)),T200,V200)</f>
        <v>45795.760416666664</v>
      </c>
      <c r="DA200" s="74">
        <f>CZ200-U200</f>
        <v>0</v>
      </c>
      <c r="DB200" s="53">
        <f>(((AR200-AQ200)*24)+DD200+AB200+((AV200-AU200)*24))/24</f>
        <v>0.78125</v>
      </c>
      <c r="DC200" s="53">
        <f>(AT200-AS200)*24</f>
        <v>1.1666666668024845</v>
      </c>
      <c r="DD200" s="53">
        <f>(W200-AR200)*24</f>
        <v>0.33333333319751546</v>
      </c>
      <c r="DE200" s="53">
        <f>AA200</f>
        <v>1.0833333331975155</v>
      </c>
      <c r="DF200" s="53">
        <f t="shared" si="46"/>
        <v>0.33333333319751546</v>
      </c>
      <c r="DG200" s="53">
        <f>AB200</f>
        <v>17.916666666744277</v>
      </c>
      <c r="DH200" s="53">
        <f t="shared" si="44"/>
        <v>1.1666666668024845</v>
      </c>
    </row>
    <row r="201" spans="1:112" s="63" customFormat="1" x14ac:dyDescent="0.2">
      <c r="A201" s="65">
        <v>4649</v>
      </c>
      <c r="B201" s="72">
        <f t="shared" si="48"/>
        <v>45778</v>
      </c>
      <c r="C201" s="60" t="str">
        <f t="shared" si="45"/>
        <v>PRT 2025 5 #4649</v>
      </c>
      <c r="D201" s="60" t="str">
        <f t="shared" si="43"/>
        <v>PRATU BGG #57</v>
      </c>
      <c r="E201" s="61">
        <v>4649</v>
      </c>
      <c r="F201" s="62" t="s">
        <v>240</v>
      </c>
      <c r="G201" s="62" t="str">
        <f>INDEX([1]List!$D$2:$D$55,MATCH(F201,[1]List!$B$2:$B$55,0))</f>
        <v>CIF</v>
      </c>
      <c r="H201" s="62" t="s">
        <v>440</v>
      </c>
      <c r="I201" s="62" t="s">
        <v>163</v>
      </c>
      <c r="J201" s="61">
        <f>IF(F201="","",IF(F201="TIE LRC",COUNTIF($F$2:$F201,"TIE")+COUNTIF($F$2:$F201,"TME")+COUNTIF($F$2:$F201,"TIE LRC")+COUNTIF($F$2:$F201,"TIE MRC"),IF(F201="TIE MRC",COUNTIF($F$2:$F201,"TIE")+COUNTIF($F$2:$F201,"TME")+COUNTIF($F$2:$F201,"TIE LRC")+COUNTIF($F$2:$F201,"TIE MRC"),IF(F201="PLNBB LRC",COUNTIF($F$2:$F201,"PLNBB")+COUNTIF($F$2:$F201,"PLNBB LRC")+COUNTIF($F$2:$F201,"PLNBB MRC"),IF(F201="PLNBB MRC",COUNTIF($F$2:$F201,"PLNBB")+COUNTIF($F$2:$F201,"PLNBB LRC")+COUNTIF($F$2:$F201,"PLNBB MRC"),IF(F201="HE MRC",COUNTIF($F$2:$F201,"HE")+COUNTIF($F$2:$F201,"HE LRC")+COUNTIF($F$2:$F201,"HE MRC"),IF(F201="HE LRC",COUNTIF($F$2:$F201,"HE")+COUNTIF($F$2:$F201,"HE LRC")+COUNTIF($F$2:$F201,"HE MRC"),COUNTIF($F$2:$F201,F201))))))))</f>
        <v>57</v>
      </c>
      <c r="K201" s="63" t="s">
        <v>358</v>
      </c>
      <c r="L201" s="63" t="s">
        <v>359</v>
      </c>
      <c r="N201" s="64" t="s">
        <v>318</v>
      </c>
      <c r="O201" s="69" t="s">
        <v>473</v>
      </c>
      <c r="P201" s="65"/>
      <c r="Q201" s="69">
        <v>45790</v>
      </c>
      <c r="R201" s="66"/>
      <c r="S201" s="69">
        <v>45890</v>
      </c>
      <c r="T201" s="67">
        <v>45796.027777777781</v>
      </c>
      <c r="U201" s="67">
        <v>45796.579861111109</v>
      </c>
      <c r="V201" s="67">
        <v>45796.579861111109</v>
      </c>
      <c r="W201" s="67">
        <v>45796.715277777781</v>
      </c>
      <c r="X201" s="67">
        <v>45797.229166666664</v>
      </c>
      <c r="Y201" s="67">
        <v>45797.274305555555</v>
      </c>
      <c r="Z201" s="67">
        <v>45797.309027777781</v>
      </c>
      <c r="AA201" s="53">
        <f t="shared" si="31"/>
        <v>13.249999999883585</v>
      </c>
      <c r="AB201" s="53">
        <f t="shared" si="36"/>
        <v>13.416666666569654</v>
      </c>
      <c r="AC201" s="53">
        <f t="shared" si="37"/>
        <v>1.0833333333721384</v>
      </c>
      <c r="AD201" s="53">
        <v>0.5</v>
      </c>
      <c r="AE201" s="53">
        <v>1</v>
      </c>
      <c r="AF201" s="53">
        <v>0</v>
      </c>
      <c r="AG201" s="53">
        <v>0.5</v>
      </c>
      <c r="AH201" s="53">
        <v>0</v>
      </c>
      <c r="AI201" s="53">
        <f t="shared" si="41"/>
        <v>1.5</v>
      </c>
      <c r="AJ201" s="77">
        <f t="shared" si="42"/>
        <v>2</v>
      </c>
      <c r="AK201" s="77"/>
      <c r="AL201" s="77"/>
      <c r="AM201" s="77"/>
      <c r="AN201" s="77"/>
      <c r="AO201" s="68">
        <v>8699.3940000000002</v>
      </c>
      <c r="AP201" s="68">
        <v>8697.018</v>
      </c>
      <c r="AQ201" s="67">
        <f t="shared" si="47"/>
        <v>45796.579861111109</v>
      </c>
      <c r="AR201" s="67">
        <v>45796.590277777781</v>
      </c>
      <c r="AS201" s="67">
        <f t="shared" si="50"/>
        <v>45797.229166666664</v>
      </c>
      <c r="AT201" s="67">
        <v>45797.295138888891</v>
      </c>
      <c r="AU201" s="67">
        <f t="shared" si="29"/>
        <v>45797.295138888891</v>
      </c>
      <c r="AV201" s="67">
        <v>45797.305555555555</v>
      </c>
      <c r="AW201" s="54">
        <v>4561</v>
      </c>
      <c r="AX201" s="54">
        <v>6607</v>
      </c>
      <c r="AY201" s="55">
        <v>30.96</v>
      </c>
      <c r="AZ201" s="55">
        <v>14.65</v>
      </c>
      <c r="BA201" s="55">
        <v>4.1500000000000004</v>
      </c>
      <c r="BB201" s="55">
        <v>5.13</v>
      </c>
      <c r="BC201" s="55">
        <v>6.0105448154657299</v>
      </c>
      <c r="BD201" s="55">
        <v>42.58</v>
      </c>
      <c r="BE201" s="55">
        <v>37.64</v>
      </c>
      <c r="BF201" s="55">
        <v>0.21</v>
      </c>
      <c r="BG201" s="55">
        <v>0.32</v>
      </c>
      <c r="BH201" s="55">
        <v>0.30462800234329235</v>
      </c>
      <c r="BI201" s="55">
        <v>58.36</v>
      </c>
      <c r="BJ201" s="55">
        <v>4.2</v>
      </c>
      <c r="BK201" s="55">
        <v>0.92</v>
      </c>
      <c r="BL201" s="55">
        <v>1.1499999999999999</v>
      </c>
      <c r="BM201" s="55">
        <v>16.48</v>
      </c>
      <c r="BN201" s="56">
        <v>59</v>
      </c>
      <c r="BO201" s="55" t="s">
        <v>97</v>
      </c>
      <c r="BP201" s="55" t="s">
        <v>100</v>
      </c>
      <c r="BQ201" s="56">
        <v>1310</v>
      </c>
      <c r="BR201" s="55">
        <v>36.36</v>
      </c>
      <c r="BS201" s="55">
        <v>26.27</v>
      </c>
      <c r="BT201" s="55">
        <v>20.38</v>
      </c>
      <c r="BU201" s="55">
        <v>8.9600000000000009</v>
      </c>
      <c r="BV201" s="55">
        <v>1.86</v>
      </c>
      <c r="BW201" s="55">
        <v>0.79</v>
      </c>
      <c r="BX201" s="55">
        <v>0.33</v>
      </c>
      <c r="BY201" s="55">
        <v>1.3</v>
      </c>
      <c r="BZ201" s="55">
        <v>3.16</v>
      </c>
      <c r="CA201" s="55">
        <v>0.41</v>
      </c>
      <c r="CB201" s="55">
        <v>0.15</v>
      </c>
      <c r="CC201" s="100">
        <v>0.05</v>
      </c>
      <c r="CD201" s="55">
        <v>99</v>
      </c>
      <c r="CE201" s="55">
        <v>98</v>
      </c>
      <c r="CF201" s="55">
        <v>77</v>
      </c>
      <c r="CG201" s="55">
        <v>20</v>
      </c>
      <c r="CH201" s="55"/>
      <c r="CI201" s="54">
        <v>4628</v>
      </c>
      <c r="CJ201" s="55"/>
      <c r="CK201" s="55">
        <v>30.44</v>
      </c>
      <c r="CL201" s="55"/>
      <c r="CM201" s="55">
        <v>3.84</v>
      </c>
      <c r="CN201" s="55"/>
      <c r="CO201" s="55"/>
      <c r="CP201" s="55"/>
      <c r="CQ201" s="55">
        <v>0.18</v>
      </c>
      <c r="CR201" s="54">
        <v>4446</v>
      </c>
      <c r="CS201" s="54">
        <v>32.53</v>
      </c>
      <c r="CT201" s="54">
        <v>5.34</v>
      </c>
      <c r="CU201" s="98">
        <v>0.23</v>
      </c>
      <c r="CV201" s="55">
        <v>0.28999999999999998</v>
      </c>
      <c r="CW201" s="73">
        <f t="shared" si="49"/>
        <v>729.81969231363371</v>
      </c>
      <c r="CX201" s="74">
        <f>AP201/(AB201-AI201)</f>
        <v>729.81969231363371</v>
      </c>
      <c r="CY201" s="71">
        <v>500</v>
      </c>
      <c r="CZ201" s="67">
        <f>IF(AND(DATE(YEAR(T201),MONTH(T201),DAY(T201))&gt;=(S201-3),DATE(YEAR(T201),MONTH(T201),DAY(T201))&lt;=(S201+3)),T201,V201)</f>
        <v>45796.579861111109</v>
      </c>
      <c r="DA201" s="74">
        <f>CZ201-U201</f>
        <v>0</v>
      </c>
      <c r="DB201" s="53">
        <f>(((AR201-AQ201)*24)+DD201+AB201+((AV201-AU201)*24))/24</f>
        <v>0.70486111110949423</v>
      </c>
      <c r="DC201" s="53">
        <f>(AT201-AS201)*24</f>
        <v>1.5833333334303461</v>
      </c>
      <c r="DD201" s="53">
        <f>(W201-AR201)*24</f>
        <v>3</v>
      </c>
      <c r="DE201" s="53">
        <f>AA201</f>
        <v>13.249999999883585</v>
      </c>
      <c r="DF201" s="53">
        <f t="shared" si="46"/>
        <v>3</v>
      </c>
      <c r="DG201" s="53">
        <f>AB201</f>
        <v>13.416666666569654</v>
      </c>
      <c r="DH201" s="53">
        <f t="shared" si="44"/>
        <v>1.5833333334303461</v>
      </c>
    </row>
    <row r="202" spans="1:112" s="63" customFormat="1" x14ac:dyDescent="0.2">
      <c r="A202" s="65">
        <v>4650</v>
      </c>
      <c r="B202" s="72">
        <f t="shared" si="48"/>
        <v>45778</v>
      </c>
      <c r="C202" s="60" t="str">
        <f t="shared" si="45"/>
        <v>PRT 2025 5 #4650</v>
      </c>
      <c r="D202" s="60" t="str">
        <f t="shared" si="43"/>
        <v>PRATU GEL LRC #25</v>
      </c>
      <c r="E202" s="61">
        <v>4650</v>
      </c>
      <c r="F202" s="62" t="s">
        <v>300</v>
      </c>
      <c r="G202" s="62" t="str">
        <f>INDEX([1]List!$D$2:$D$55,MATCH(F202,[1]List!$B$2:$B$55,0))</f>
        <v>CIF</v>
      </c>
      <c r="H202" s="62" t="s">
        <v>392</v>
      </c>
      <c r="I202" s="62" t="s">
        <v>262</v>
      </c>
      <c r="J202" s="61">
        <f>IF(F202="","",IF(F202="TIE LRC",COUNTIF($F$2:$F202,"TIE")+COUNTIF($F$2:$F202,"TME")+COUNTIF($F$2:$F202,"TIE LRC")+COUNTIF($F$2:$F202,"TIE MRC"),IF(F202="TIE MRC",COUNTIF($F$2:$F202,"TIE")+COUNTIF($F$2:$F202,"TME")+COUNTIF($F$2:$F202,"TIE LRC")+COUNTIF($F$2:$F202,"TIE MRC"),IF(F202="PLNBB LRC",COUNTIF($F$2:$F202,"PLNBB")+COUNTIF($F$2:$F202,"PLNBB LRC")+COUNTIF($F$2:$F202,"PLNBB MRC"),IF(F202="PLNBB MRC",COUNTIF($F$2:$F202,"PLNBB")+COUNTIF($F$2:$F202,"PLNBB LRC")+COUNTIF($F$2:$F202,"PLNBB MRC"),IF(F202="HE MRC",COUNTIF($F$2:$F202,"HE")+COUNTIF($F$2:$F202,"HE LRC")+COUNTIF($F$2:$F202,"HE MRC"),IF(F202="HE LRC",COUNTIF($F$2:$F202,"HE")+COUNTIF($F$2:$F202,"HE LRC")+COUNTIF($F$2:$F202,"HE MRC"),COUNTIF($F$2:$F202,F202))))))))</f>
        <v>25</v>
      </c>
      <c r="K202" s="63" t="s">
        <v>484</v>
      </c>
      <c r="L202" s="63" t="s">
        <v>485</v>
      </c>
      <c r="N202" s="64" t="s">
        <v>320</v>
      </c>
      <c r="O202" s="69" t="s">
        <v>567</v>
      </c>
      <c r="P202" s="65"/>
      <c r="Q202" s="69">
        <v>45789</v>
      </c>
      <c r="R202" s="66"/>
      <c r="S202" s="69">
        <v>45805</v>
      </c>
      <c r="T202" s="67">
        <v>45795.9375</v>
      </c>
      <c r="U202" s="67">
        <v>45796.072916666664</v>
      </c>
      <c r="V202" s="67">
        <v>45796.072916666664</v>
      </c>
      <c r="W202" s="67">
        <v>45796.520833333336</v>
      </c>
      <c r="X202" s="67">
        <v>45797.809027777781</v>
      </c>
      <c r="Y202" s="67">
        <v>45797.847222222219</v>
      </c>
      <c r="Z202" s="67">
        <v>45797.881944444445</v>
      </c>
      <c r="AA202" s="53">
        <f t="shared" si="31"/>
        <v>3.2499999999417923</v>
      </c>
      <c r="AB202" s="53">
        <f t="shared" si="36"/>
        <v>31.833333333197515</v>
      </c>
      <c r="AC202" s="53">
        <f t="shared" si="37"/>
        <v>0.91666666651144624</v>
      </c>
      <c r="AD202" s="53">
        <v>0.17</v>
      </c>
      <c r="AE202" s="53">
        <v>6.75</v>
      </c>
      <c r="AF202" s="53">
        <v>1.83</v>
      </c>
      <c r="AG202" s="53">
        <v>0.5</v>
      </c>
      <c r="AH202" s="53">
        <v>0</v>
      </c>
      <c r="AI202" s="53">
        <f t="shared" si="41"/>
        <v>9.08</v>
      </c>
      <c r="AJ202" s="77">
        <f t="shared" si="42"/>
        <v>9.25</v>
      </c>
      <c r="AK202" s="77"/>
      <c r="AL202" s="77"/>
      <c r="AM202" s="77"/>
      <c r="AN202" s="77"/>
      <c r="AO202" s="68">
        <v>10026.445</v>
      </c>
      <c r="AP202" s="68">
        <v>10024.199000000001</v>
      </c>
      <c r="AQ202" s="67">
        <f t="shared" si="47"/>
        <v>45796.072916666664</v>
      </c>
      <c r="AR202" s="67">
        <v>45796.083333333336</v>
      </c>
      <c r="AS202" s="67">
        <f t="shared" si="50"/>
        <v>45797.809027777781</v>
      </c>
      <c r="AT202" s="67">
        <v>45797.868055555555</v>
      </c>
      <c r="AU202" s="67">
        <f t="shared" si="29"/>
        <v>45797.868055555555</v>
      </c>
      <c r="AV202" s="67">
        <v>45797.878472222219</v>
      </c>
      <c r="AW202" s="54">
        <v>4067</v>
      </c>
      <c r="AX202" s="54">
        <v>6252</v>
      </c>
      <c r="AY202" s="55">
        <v>34.950000000000003</v>
      </c>
      <c r="AZ202" s="55">
        <v>21.37</v>
      </c>
      <c r="BA202" s="55">
        <v>4.84</v>
      </c>
      <c r="BB202" s="55">
        <v>5.85</v>
      </c>
      <c r="BC202" s="55">
        <v>7.4399084318962236</v>
      </c>
      <c r="BD202" s="55">
        <v>41.88</v>
      </c>
      <c r="BE202" s="55">
        <v>30.9</v>
      </c>
      <c r="BF202" s="55">
        <v>0.2</v>
      </c>
      <c r="BG202" s="55">
        <v>0.33</v>
      </c>
      <c r="BH202" s="55">
        <v>0.3052270125906143</v>
      </c>
      <c r="BI202" s="55">
        <v>52.26</v>
      </c>
      <c r="BJ202" s="55">
        <v>3.7</v>
      </c>
      <c r="BK202" s="55">
        <v>0.77</v>
      </c>
      <c r="BL202" s="55">
        <v>1.06</v>
      </c>
      <c r="BM202" s="55">
        <v>15.81</v>
      </c>
      <c r="BN202" s="56">
        <v>61</v>
      </c>
      <c r="BO202" s="55" t="s">
        <v>97</v>
      </c>
      <c r="BP202" s="55" t="s">
        <v>100</v>
      </c>
      <c r="BQ202" s="56">
        <v>1150</v>
      </c>
      <c r="BR202" s="55">
        <v>21.89</v>
      </c>
      <c r="BS202" s="55">
        <v>15.64</v>
      </c>
      <c r="BT202" s="55">
        <v>44.66</v>
      </c>
      <c r="BU202" s="55">
        <v>7.1</v>
      </c>
      <c r="BV202" s="55">
        <v>2.4500000000000002</v>
      </c>
      <c r="BW202" s="55">
        <v>0.25</v>
      </c>
      <c r="BX202" s="55">
        <v>0.33</v>
      </c>
      <c r="BY202" s="55">
        <v>0.94</v>
      </c>
      <c r="BZ202" s="55">
        <v>5.0999999999999996</v>
      </c>
      <c r="CA202" s="55">
        <v>1.56</v>
      </c>
      <c r="CB202" s="55">
        <v>0.08</v>
      </c>
      <c r="CC202" s="100">
        <v>4.1000000000000002E-2</v>
      </c>
      <c r="CD202" s="55">
        <v>99</v>
      </c>
      <c r="CE202" s="55">
        <v>98</v>
      </c>
      <c r="CF202" s="55">
        <v>78</v>
      </c>
      <c r="CG202" s="55">
        <v>20</v>
      </c>
      <c r="CH202" s="55"/>
      <c r="CI202" s="54">
        <v>4130</v>
      </c>
      <c r="CJ202" s="55"/>
      <c r="CK202" s="55">
        <v>33.090000000000003</v>
      </c>
      <c r="CL202" s="55"/>
      <c r="CM202" s="55">
        <v>4.0999999999999996</v>
      </c>
      <c r="CN202" s="55"/>
      <c r="CO202" s="55"/>
      <c r="CP202" s="55"/>
      <c r="CQ202" s="55">
        <v>0.17</v>
      </c>
      <c r="CR202" s="54">
        <v>4013</v>
      </c>
      <c r="CS202" s="54">
        <v>35.549999999999997</v>
      </c>
      <c r="CT202" s="54">
        <v>4.28</v>
      </c>
      <c r="CU202" s="98">
        <v>0.22</v>
      </c>
      <c r="CV202" s="55">
        <v>0.31</v>
      </c>
      <c r="CW202" s="73">
        <f t="shared" si="49"/>
        <v>440.55958101640061</v>
      </c>
      <c r="CX202" s="74">
        <f>AP202/(AB202-AI202)</f>
        <v>440.55958101640061</v>
      </c>
      <c r="CY202" s="71">
        <v>500</v>
      </c>
      <c r="CZ202" s="67">
        <f>IF(AND(DATE(YEAR(T202),MONTH(T202),DAY(T202))&gt;=(S202-3),DATE(YEAR(T202),MONTH(T202),DAY(T202))&lt;=(S202+3)),T202,V202)</f>
        <v>45796.072916666664</v>
      </c>
      <c r="DA202" s="74">
        <f>CZ202-U202</f>
        <v>0</v>
      </c>
      <c r="DB202" s="53">
        <f>(((AR202-AQ202)*24)+DD202+AB202+((AV202-AU202)*24))/24</f>
        <v>1.7847222222189885</v>
      </c>
      <c r="DC202" s="53">
        <f>(AT202-AS202)*24</f>
        <v>1.4166666665696539</v>
      </c>
      <c r="DD202" s="53">
        <f>(W202-AR202)*24</f>
        <v>10.5</v>
      </c>
      <c r="DE202" s="53">
        <f>AA202</f>
        <v>3.2499999999417923</v>
      </c>
      <c r="DF202" s="53">
        <f t="shared" si="46"/>
        <v>10.5</v>
      </c>
      <c r="DG202" s="53">
        <f>AB202</f>
        <v>31.833333333197515</v>
      </c>
      <c r="DH202" s="53">
        <f t="shared" si="44"/>
        <v>1.4166666665696539</v>
      </c>
    </row>
    <row r="203" spans="1:112" s="63" customFormat="1" x14ac:dyDescent="0.2">
      <c r="A203" s="65">
        <v>4651</v>
      </c>
      <c r="B203" s="72">
        <f t="shared" si="48"/>
        <v>45778</v>
      </c>
      <c r="C203" s="60" t="str">
        <f t="shared" si="45"/>
        <v>PRT 2025 5 #4651</v>
      </c>
      <c r="D203" s="60" t="str">
        <f t="shared" si="43"/>
        <v>PRATU PTBA #35</v>
      </c>
      <c r="E203" s="61">
        <v>4651</v>
      </c>
      <c r="F203" s="62" t="s">
        <v>98</v>
      </c>
      <c r="G203" s="62" t="str">
        <f>INDEX([1]List!$D$2:$D$55,MATCH(F203,[1]List!$B$2:$B$55,0))</f>
        <v>FOB</v>
      </c>
      <c r="H203" s="62" t="s">
        <v>156</v>
      </c>
      <c r="I203" s="62" t="s">
        <v>157</v>
      </c>
      <c r="J203" s="61">
        <f>IF(F203="","",IF(F203="TIE LRC",COUNTIF($F$2:$F203,"TIE")+COUNTIF($F$2:$F203,"TME")+COUNTIF($F$2:$F203,"TIE LRC")+COUNTIF($F$2:$F203,"TIE MRC"),IF(F203="TIE MRC",COUNTIF($F$2:$F203,"TIE")+COUNTIF($F$2:$F203,"TME")+COUNTIF($F$2:$F203,"TIE LRC")+COUNTIF($F$2:$F203,"TIE MRC"),IF(F203="PLNBB LRC",COUNTIF($F$2:$F203,"PLNBB")+COUNTIF($F$2:$F203,"PLNBB LRC")+COUNTIF($F$2:$F203,"PLNBB MRC"),IF(F203="PLNBB MRC",COUNTIF($F$2:$F203,"PLNBB")+COUNTIF($F$2:$F203,"PLNBB LRC")+COUNTIF($F$2:$F203,"PLNBB MRC"),IF(F203="HE MRC",COUNTIF($F$2:$F203,"HE")+COUNTIF($F$2:$F203,"HE LRC")+COUNTIF($F$2:$F203,"HE MRC"),IF(F203="HE LRC",COUNTIF($F$2:$F203,"HE")+COUNTIF($F$2:$F203,"HE LRC")+COUNTIF($F$2:$F203,"HE MRC"),COUNTIF($F$2:$F203,F203))))))))</f>
        <v>35</v>
      </c>
      <c r="L203" s="63" t="s">
        <v>460</v>
      </c>
      <c r="N203" s="64" t="s">
        <v>318</v>
      </c>
      <c r="O203" s="69" t="s">
        <v>104</v>
      </c>
      <c r="P203" s="65"/>
      <c r="Q203" s="69">
        <v>45794</v>
      </c>
      <c r="R203" s="66"/>
      <c r="S203" s="69">
        <v>45783</v>
      </c>
      <c r="T203" s="67">
        <v>45796.222222222219</v>
      </c>
      <c r="U203" s="67">
        <v>45797.319444444445</v>
      </c>
      <c r="V203" s="67">
        <v>45797.319444444445</v>
      </c>
      <c r="W203" s="67">
        <v>45797.399305555555</v>
      </c>
      <c r="X203" s="67">
        <v>45798.107638888891</v>
      </c>
      <c r="Y203" s="67">
        <v>45798.142361111109</v>
      </c>
      <c r="Z203" s="67">
        <v>45798.180555555555</v>
      </c>
      <c r="AA203" s="53">
        <f t="shared" si="31"/>
        <v>26.333333333430346</v>
      </c>
      <c r="AB203" s="53">
        <f t="shared" si="36"/>
        <v>17.833333333313931</v>
      </c>
      <c r="AC203" s="53">
        <f t="shared" si="37"/>
        <v>0.83333333325572312</v>
      </c>
      <c r="AD203" s="53">
        <v>0.57999999999999996</v>
      </c>
      <c r="AE203" s="53">
        <v>2.25</v>
      </c>
      <c r="AF203" s="53">
        <v>1.42</v>
      </c>
      <c r="AG203" s="53">
        <v>0</v>
      </c>
      <c r="AH203" s="53">
        <v>0</v>
      </c>
      <c r="AI203" s="53">
        <f t="shared" si="41"/>
        <v>3.67</v>
      </c>
      <c r="AJ203" s="77">
        <f t="shared" si="42"/>
        <v>4.25</v>
      </c>
      <c r="AK203" s="77"/>
      <c r="AL203" s="77"/>
      <c r="AM203" s="77"/>
      <c r="AN203" s="77"/>
      <c r="AO203" s="68">
        <v>11963.18</v>
      </c>
      <c r="AP203" s="68">
        <v>11962.178</v>
      </c>
      <c r="AQ203" s="67">
        <f t="shared" si="47"/>
        <v>45797.319444444445</v>
      </c>
      <c r="AR203" s="67">
        <v>45797.333333333336</v>
      </c>
      <c r="AS203" s="67">
        <f t="shared" si="50"/>
        <v>45798.107638888891</v>
      </c>
      <c r="AT203" s="67">
        <v>45798.163194444445</v>
      </c>
      <c r="AU203" s="67">
        <f t="shared" si="29"/>
        <v>45798.163194444445</v>
      </c>
      <c r="AV203" s="67">
        <v>45798.177083333336</v>
      </c>
      <c r="AW203" s="54">
        <v>4690</v>
      </c>
      <c r="AX203" s="54">
        <v>6722</v>
      </c>
      <c r="AY203" s="55">
        <v>30.23</v>
      </c>
      <c r="AZ203" s="55">
        <v>11.4</v>
      </c>
      <c r="BA203" s="55">
        <v>3.61</v>
      </c>
      <c r="BB203" s="55">
        <v>4.58</v>
      </c>
      <c r="BC203" s="55">
        <v>5.1693002257336342</v>
      </c>
      <c r="BD203" s="55">
        <v>41.79</v>
      </c>
      <c r="BE203" s="55">
        <v>42.23</v>
      </c>
      <c r="BF203" s="55">
        <v>0.27</v>
      </c>
      <c r="BG203" s="55">
        <v>0.4</v>
      </c>
      <c r="BH203" s="55">
        <v>0.38374717832957111</v>
      </c>
      <c r="BI203" s="55">
        <v>62.8</v>
      </c>
      <c r="BJ203" s="55">
        <v>4.5999999999999996</v>
      </c>
      <c r="BK203" s="55">
        <v>0.98</v>
      </c>
      <c r="BL203" s="55">
        <v>1.17</v>
      </c>
      <c r="BM203" s="55">
        <v>15.3</v>
      </c>
      <c r="BN203" s="56">
        <v>62</v>
      </c>
      <c r="BO203" s="55" t="s">
        <v>97</v>
      </c>
      <c r="BP203" s="55" t="s">
        <v>100</v>
      </c>
      <c r="BQ203" s="56">
        <v>1340</v>
      </c>
      <c r="BR203" s="55">
        <v>40.69</v>
      </c>
      <c r="BS203" s="55">
        <v>31.36</v>
      </c>
      <c r="BT203" s="55">
        <v>9.23</v>
      </c>
      <c r="BU203" s="55">
        <v>7.1</v>
      </c>
      <c r="BV203" s="55">
        <v>1.94</v>
      </c>
      <c r="BW203" s="55">
        <v>1.56</v>
      </c>
      <c r="BX203" s="55">
        <v>0.46</v>
      </c>
      <c r="BY203" s="55">
        <v>0.78</v>
      </c>
      <c r="BZ203" s="55">
        <v>6.24</v>
      </c>
      <c r="CA203" s="55">
        <v>0.25</v>
      </c>
      <c r="CB203" s="55">
        <v>0.4</v>
      </c>
      <c r="CC203" s="100">
        <v>0.03</v>
      </c>
      <c r="CD203" s="55">
        <v>99</v>
      </c>
      <c r="CE203" s="55">
        <v>98</v>
      </c>
      <c r="CF203" s="55">
        <v>78</v>
      </c>
      <c r="CG203" s="55">
        <v>22</v>
      </c>
      <c r="CH203" s="55"/>
      <c r="CI203" s="54">
        <v>4904</v>
      </c>
      <c r="CJ203" s="55"/>
      <c r="CK203" s="55">
        <v>29.07</v>
      </c>
      <c r="CL203" s="55">
        <v>14.42</v>
      </c>
      <c r="CM203" s="55">
        <v>2.82</v>
      </c>
      <c r="CN203" s="55">
        <v>3.4</v>
      </c>
      <c r="CO203" s="55">
        <v>39.17</v>
      </c>
      <c r="CP203" s="55">
        <v>43.01</v>
      </c>
      <c r="CQ203" s="55">
        <v>0.62</v>
      </c>
      <c r="CR203" s="54" t="s">
        <v>319</v>
      </c>
      <c r="CS203" s="54" t="s">
        <v>319</v>
      </c>
      <c r="CT203" s="54" t="s">
        <v>319</v>
      </c>
      <c r="CU203" s="98" t="s">
        <v>319</v>
      </c>
      <c r="CV203" s="55">
        <v>0.56999999999999995</v>
      </c>
      <c r="CW203" s="73">
        <f t="shared" si="49"/>
        <v>844.58776182746908</v>
      </c>
      <c r="CX203" s="74">
        <f>AP203/(AB203-AI203)</f>
        <v>844.58776182746908</v>
      </c>
      <c r="CY203" s="71">
        <v>500</v>
      </c>
      <c r="CZ203" s="67">
        <f>IF(AND(DATE(YEAR(T203),MONTH(T203),DAY(T203))&gt;=(S203-3),DATE(YEAR(T203),MONTH(T203),DAY(T203))&lt;=(S203+3)),T203,V203)</f>
        <v>45797.319444444445</v>
      </c>
      <c r="DA203" s="74">
        <f>CZ203-U203</f>
        <v>0</v>
      </c>
      <c r="DB203" s="53">
        <f>(((AR203-AQ203)*24)+DD203+AB203+((AV203-AU203)*24))/24</f>
        <v>0.83680555555474712</v>
      </c>
      <c r="DC203" s="53">
        <f>(AT203-AS203)*24</f>
        <v>1.3333333333139308</v>
      </c>
      <c r="DD203" s="53">
        <f>(W203-AR203)*24</f>
        <v>1.5833333332557231</v>
      </c>
      <c r="DE203" s="53">
        <f>AA203</f>
        <v>26.333333333430346</v>
      </c>
      <c r="DF203" s="53">
        <f t="shared" si="46"/>
        <v>1.5833333332557231</v>
      </c>
      <c r="DG203" s="53">
        <f>AB203</f>
        <v>17.833333333313931</v>
      </c>
      <c r="DH203" s="53">
        <f t="shared" si="44"/>
        <v>1.3333333333139308</v>
      </c>
    </row>
    <row r="204" spans="1:112" s="63" customFormat="1" x14ac:dyDescent="0.2">
      <c r="A204" s="65">
        <v>4652</v>
      </c>
      <c r="B204" s="72">
        <f t="shared" si="48"/>
        <v>45778</v>
      </c>
      <c r="C204" s="60" t="str">
        <f t="shared" si="45"/>
        <v>PRT 2025 5 #4652</v>
      </c>
      <c r="D204" s="60" t="str">
        <f t="shared" si="43"/>
        <v>PRATU BGG #58</v>
      </c>
      <c r="E204" s="61">
        <v>4652</v>
      </c>
      <c r="F204" s="62" t="s">
        <v>240</v>
      </c>
      <c r="G204" s="62" t="str">
        <f>INDEX([1]List!$D$2:$D$55,MATCH(F204,[1]List!$B$2:$B$55,0))</f>
        <v>CIF</v>
      </c>
      <c r="H204" s="62" t="s">
        <v>440</v>
      </c>
      <c r="I204" s="62" t="s">
        <v>247</v>
      </c>
      <c r="J204" s="61">
        <f>IF(F204="","",IF(F204="TIE LRC",COUNTIF($F$2:$F204,"TIE")+COUNTIF($F$2:$F204,"TME")+COUNTIF($F$2:$F204,"TIE LRC")+COUNTIF($F$2:$F204,"TIE MRC"),IF(F204="TIE MRC",COUNTIF($F$2:$F204,"TIE")+COUNTIF($F$2:$F204,"TME")+COUNTIF($F$2:$F204,"TIE LRC")+COUNTIF($F$2:$F204,"TIE MRC"),IF(F204="PLNBB LRC",COUNTIF($F$2:$F204,"PLNBB")+COUNTIF($F$2:$F204,"PLNBB LRC")+COUNTIF($F$2:$F204,"PLNBB MRC"),IF(F204="PLNBB MRC",COUNTIF($F$2:$F204,"PLNBB")+COUNTIF($F$2:$F204,"PLNBB LRC")+COUNTIF($F$2:$F204,"PLNBB MRC"),IF(F204="HE MRC",COUNTIF($F$2:$F204,"HE")+COUNTIF($F$2:$F204,"HE LRC")+COUNTIF($F$2:$F204,"HE MRC"),IF(F204="HE LRC",COUNTIF($F$2:$F204,"HE")+COUNTIF($F$2:$F204,"HE LRC")+COUNTIF($F$2:$F204,"HE MRC"),COUNTIF($F$2:$F204,F204))))))))</f>
        <v>58</v>
      </c>
      <c r="K204" s="63" t="s">
        <v>263</v>
      </c>
      <c r="L204" s="63" t="s">
        <v>264</v>
      </c>
      <c r="N204" s="64" t="s">
        <v>320</v>
      </c>
      <c r="O204" s="69" t="s">
        <v>473</v>
      </c>
      <c r="P204" s="65"/>
      <c r="Q204" s="69">
        <v>45789</v>
      </c>
      <c r="R204" s="66"/>
      <c r="S204" s="69">
        <v>45891</v>
      </c>
      <c r="T204" s="67">
        <v>45796.076388888891</v>
      </c>
      <c r="U204" s="67">
        <v>45797.895833333336</v>
      </c>
      <c r="V204" s="67">
        <v>45797.895833333336</v>
      </c>
      <c r="W204" s="67">
        <v>45798.125</v>
      </c>
      <c r="X204" s="67">
        <v>45798.694444444445</v>
      </c>
      <c r="Y204" s="67">
        <v>45798.715277777781</v>
      </c>
      <c r="Z204" s="67">
        <v>45798.75</v>
      </c>
      <c r="AA204" s="53">
        <f t="shared" si="31"/>
        <v>43.666666666686069</v>
      </c>
      <c r="AB204" s="53">
        <f t="shared" si="36"/>
        <v>14.166666666744277</v>
      </c>
      <c r="AC204" s="53">
        <f t="shared" si="37"/>
        <v>0.50000000005820766</v>
      </c>
      <c r="AD204" s="53">
        <v>0.33</v>
      </c>
      <c r="AE204" s="53">
        <v>2.08</v>
      </c>
      <c r="AF204" s="53">
        <v>0</v>
      </c>
      <c r="AG204" s="53">
        <v>0</v>
      </c>
      <c r="AH204" s="53">
        <v>0</v>
      </c>
      <c r="AI204" s="53">
        <f t="shared" si="41"/>
        <v>2.08</v>
      </c>
      <c r="AJ204" s="77">
        <f t="shared" si="42"/>
        <v>2.41</v>
      </c>
      <c r="AK204" s="77"/>
      <c r="AL204" s="77"/>
      <c r="AM204" s="77"/>
      <c r="AN204" s="77"/>
      <c r="AO204" s="68">
        <v>8684.4940000000006</v>
      </c>
      <c r="AP204" s="68">
        <v>8681.5529999999999</v>
      </c>
      <c r="AQ204" s="67">
        <f t="shared" si="47"/>
        <v>45797.895833333336</v>
      </c>
      <c r="AR204" s="67">
        <v>45797.90625</v>
      </c>
      <c r="AS204" s="67">
        <f t="shared" si="50"/>
        <v>45798.694444444445</v>
      </c>
      <c r="AT204" s="67">
        <v>45798.736111111109</v>
      </c>
      <c r="AU204" s="67">
        <f t="shared" si="29"/>
        <v>45798.736111111109</v>
      </c>
      <c r="AV204" s="67">
        <v>45798.746527777781</v>
      </c>
      <c r="AW204" s="54">
        <v>4552</v>
      </c>
      <c r="AX204" s="54">
        <v>6593</v>
      </c>
      <c r="AY204" s="55">
        <v>30.95</v>
      </c>
      <c r="AZ204" s="55">
        <v>14.62</v>
      </c>
      <c r="BA204" s="55">
        <v>4.25</v>
      </c>
      <c r="BB204" s="55">
        <v>5.25</v>
      </c>
      <c r="BC204" s="55">
        <v>6.1489810260014055</v>
      </c>
      <c r="BD204" s="55">
        <v>41.25</v>
      </c>
      <c r="BE204" s="55">
        <v>38.880000000000003</v>
      </c>
      <c r="BF204" s="55">
        <v>0.21</v>
      </c>
      <c r="BG204" s="55">
        <v>0.32</v>
      </c>
      <c r="BH204" s="55">
        <v>0.30452096509721249</v>
      </c>
      <c r="BI204" s="55">
        <v>59.14</v>
      </c>
      <c r="BJ204" s="55">
        <v>4.05</v>
      </c>
      <c r="BK204" s="55">
        <v>0.9</v>
      </c>
      <c r="BL204" s="55">
        <v>1.1200000000000001</v>
      </c>
      <c r="BM204" s="55">
        <v>15.78</v>
      </c>
      <c r="BN204" s="56">
        <v>58</v>
      </c>
      <c r="BO204" s="55" t="s">
        <v>97</v>
      </c>
      <c r="BP204" s="55" t="s">
        <v>100</v>
      </c>
      <c r="BQ204" s="56">
        <v>1280</v>
      </c>
      <c r="BR204" s="55">
        <v>31.69</v>
      </c>
      <c r="BS204" s="55">
        <v>23.26</v>
      </c>
      <c r="BT204" s="55">
        <v>27.04</v>
      </c>
      <c r="BU204" s="55">
        <v>9.1999999999999993</v>
      </c>
      <c r="BV204" s="55">
        <v>2.6</v>
      </c>
      <c r="BW204" s="55">
        <v>0.51</v>
      </c>
      <c r="BX204" s="55">
        <v>0.34</v>
      </c>
      <c r="BY204" s="55">
        <v>1.1399999999999999</v>
      </c>
      <c r="BZ204" s="55">
        <v>3.44</v>
      </c>
      <c r="CA204" s="55">
        <v>0.64</v>
      </c>
      <c r="CB204" s="55">
        <v>0.16</v>
      </c>
      <c r="CC204" s="100">
        <v>0.05</v>
      </c>
      <c r="CD204" s="55">
        <v>99</v>
      </c>
      <c r="CE204" s="55">
        <v>98</v>
      </c>
      <c r="CF204" s="55">
        <v>78</v>
      </c>
      <c r="CG204" s="55">
        <v>20</v>
      </c>
      <c r="CH204" s="55"/>
      <c r="CI204" s="54">
        <v>4612</v>
      </c>
      <c r="CJ204" s="55"/>
      <c r="CK204" s="55">
        <v>30.52</v>
      </c>
      <c r="CL204" s="55"/>
      <c r="CM204" s="55">
        <v>3.96</v>
      </c>
      <c r="CN204" s="55"/>
      <c r="CO204" s="55"/>
      <c r="CP204" s="55"/>
      <c r="CQ204" s="55">
        <v>0.18</v>
      </c>
      <c r="CR204" s="54">
        <v>4437</v>
      </c>
      <c r="CS204" s="54">
        <v>32.69</v>
      </c>
      <c r="CT204" s="54">
        <v>5.41</v>
      </c>
      <c r="CU204" s="98">
        <v>0.24</v>
      </c>
      <c r="CV204" s="55">
        <v>0.24</v>
      </c>
      <c r="CW204" s="73">
        <f t="shared" si="49"/>
        <v>718.27520683488035</v>
      </c>
      <c r="CX204" s="74">
        <f>AP204/(AB204-AI204)</f>
        <v>718.27520683488035</v>
      </c>
      <c r="CY204" s="71">
        <v>500</v>
      </c>
      <c r="CZ204" s="67">
        <f>IF(AND(DATE(YEAR(T204),MONTH(T204),DAY(T204))&gt;=(S204-3),DATE(YEAR(T204),MONTH(T204),DAY(T204))&lt;=(S204+3)),T204,V204)</f>
        <v>45797.895833333336</v>
      </c>
      <c r="DA204" s="74">
        <f>CZ204-U204</f>
        <v>0</v>
      </c>
      <c r="DB204" s="53">
        <f>(((AR204-AQ204)*24)+DD204+AB204+((AV204-AU204)*24))/24</f>
        <v>0.82986111111677019</v>
      </c>
      <c r="DC204" s="53">
        <f>(AT204-AS204)*24</f>
        <v>0.99999999994179234</v>
      </c>
      <c r="DD204" s="53">
        <f>(W204-AR204)*24</f>
        <v>5.25</v>
      </c>
      <c r="DE204" s="53">
        <f>AA204</f>
        <v>43.666666666686069</v>
      </c>
      <c r="DF204" s="53">
        <f t="shared" si="46"/>
        <v>5.25</v>
      </c>
      <c r="DG204" s="53">
        <f>AB204</f>
        <v>14.166666666744277</v>
      </c>
      <c r="DH204" s="53">
        <f t="shared" si="44"/>
        <v>0.99999999994179234</v>
      </c>
    </row>
    <row r="205" spans="1:112" s="63" customFormat="1" x14ac:dyDescent="0.2">
      <c r="A205" s="65">
        <v>4653</v>
      </c>
      <c r="B205" s="72">
        <f t="shared" si="48"/>
        <v>45778</v>
      </c>
      <c r="C205" s="60" t="str">
        <f t="shared" si="45"/>
        <v>PRT 2025 5 #4653</v>
      </c>
      <c r="D205" s="60" t="str">
        <f t="shared" si="43"/>
        <v>PRATU BGG #59</v>
      </c>
      <c r="E205" s="61">
        <v>4653</v>
      </c>
      <c r="F205" s="62" t="s">
        <v>240</v>
      </c>
      <c r="G205" s="62" t="str">
        <f>INDEX([1]List!$D$2:$D$55,MATCH(F205,[1]List!$B$2:$B$55,0))</f>
        <v>CIF</v>
      </c>
      <c r="H205" s="62" t="s">
        <v>440</v>
      </c>
      <c r="I205" s="62" t="s">
        <v>163</v>
      </c>
      <c r="J205" s="61">
        <f>IF(F205="","",IF(F205="TIE LRC",COUNTIF($F$2:$F205,"TIE")+COUNTIF($F$2:$F205,"TME")+COUNTIF($F$2:$F205,"TIE LRC")+COUNTIF($F$2:$F205,"TIE MRC"),IF(F205="TIE MRC",COUNTIF($F$2:$F205,"TIE")+COUNTIF($F$2:$F205,"TME")+COUNTIF($F$2:$F205,"TIE LRC")+COUNTIF($F$2:$F205,"TIE MRC"),IF(F205="PLNBB LRC",COUNTIF($F$2:$F205,"PLNBB")+COUNTIF($F$2:$F205,"PLNBB LRC")+COUNTIF($F$2:$F205,"PLNBB MRC"),IF(F205="PLNBB MRC",COUNTIF($F$2:$F205,"PLNBB")+COUNTIF($F$2:$F205,"PLNBB LRC")+COUNTIF($F$2:$F205,"PLNBB MRC"),IF(F205="HE MRC",COUNTIF($F$2:$F205,"HE")+COUNTIF($F$2:$F205,"HE LRC")+COUNTIF($F$2:$F205,"HE MRC"),IF(F205="HE LRC",COUNTIF($F$2:$F205,"HE")+COUNTIF($F$2:$F205,"HE LRC")+COUNTIF($F$2:$F205,"HE MRC"),COUNTIF($F$2:$F205,F205))))))))</f>
        <v>59</v>
      </c>
      <c r="K205" s="63" t="s">
        <v>568</v>
      </c>
      <c r="L205" s="63" t="s">
        <v>569</v>
      </c>
      <c r="N205" s="64" t="s">
        <v>318</v>
      </c>
      <c r="O205" s="69" t="s">
        <v>473</v>
      </c>
      <c r="P205" s="65"/>
      <c r="Q205" s="69">
        <v>45790</v>
      </c>
      <c r="R205" s="66"/>
      <c r="S205" s="69">
        <v>45892</v>
      </c>
      <c r="T205" s="67">
        <v>45796.520833333336</v>
      </c>
      <c r="U205" s="67">
        <v>45798.197916666664</v>
      </c>
      <c r="V205" s="67">
        <v>45798.197916666664</v>
      </c>
      <c r="W205" s="67">
        <v>45798.704861111109</v>
      </c>
      <c r="X205" s="67">
        <v>45799.454861111109</v>
      </c>
      <c r="Y205" s="67">
        <v>45799.475694444445</v>
      </c>
      <c r="Z205" s="67">
        <v>45799.510416666664</v>
      </c>
      <c r="AA205" s="53">
        <f t="shared" si="31"/>
        <v>40.249999999883585</v>
      </c>
      <c r="AB205" s="53">
        <f t="shared" si="36"/>
        <v>18.500000000058208</v>
      </c>
      <c r="AC205" s="53">
        <f t="shared" si="37"/>
        <v>0.50000000005820766</v>
      </c>
      <c r="AD205" s="53">
        <v>0.17</v>
      </c>
      <c r="AE205" s="53">
        <v>3.5</v>
      </c>
      <c r="AF205" s="53">
        <v>2.58</v>
      </c>
      <c r="AG205" s="53">
        <v>0.5</v>
      </c>
      <c r="AH205" s="53">
        <v>0</v>
      </c>
      <c r="AI205" s="53">
        <f t="shared" ref="AI205:AI268" si="51">SUM(AE205:AH205)</f>
        <v>6.58</v>
      </c>
      <c r="AJ205" s="77">
        <f t="shared" ref="AJ205:AJ268" si="52">SUM(AD205:AH205)</f>
        <v>6.75</v>
      </c>
      <c r="AK205" s="77"/>
      <c r="AL205" s="77"/>
      <c r="AM205" s="77"/>
      <c r="AN205" s="77"/>
      <c r="AO205" s="68">
        <v>8699.2610000000004</v>
      </c>
      <c r="AP205" s="68">
        <v>8695.8439999999991</v>
      </c>
      <c r="AQ205" s="67">
        <f t="shared" si="47"/>
        <v>45798.197916666664</v>
      </c>
      <c r="AR205" s="67">
        <v>45798.208333333336</v>
      </c>
      <c r="AS205" s="67">
        <f t="shared" si="50"/>
        <v>45799.454861111109</v>
      </c>
      <c r="AT205" s="67">
        <v>45799.496527777781</v>
      </c>
      <c r="AU205" s="67">
        <f t="shared" si="29"/>
        <v>45799.496527777781</v>
      </c>
      <c r="AV205" s="67">
        <v>45799.506944444445</v>
      </c>
      <c r="AW205" s="54">
        <v>4571</v>
      </c>
      <c r="AX205" s="54">
        <v>6621</v>
      </c>
      <c r="AY205" s="55">
        <v>30.96</v>
      </c>
      <c r="AZ205" s="55">
        <v>14.47</v>
      </c>
      <c r="BA205" s="55">
        <v>4.33</v>
      </c>
      <c r="BB205" s="55">
        <v>5.36</v>
      </c>
      <c r="BC205" s="55">
        <v>6.266806968315211</v>
      </c>
      <c r="BD205" s="55">
        <v>41.58</v>
      </c>
      <c r="BE205" s="55">
        <v>38.590000000000003</v>
      </c>
      <c r="BF205" s="55">
        <v>0.2</v>
      </c>
      <c r="BG205" s="55">
        <v>0.31</v>
      </c>
      <c r="BH205" s="55">
        <v>0.29229510113410501</v>
      </c>
      <c r="BI205" s="55">
        <v>59.46</v>
      </c>
      <c r="BJ205" s="55">
        <v>4.12</v>
      </c>
      <c r="BK205" s="55">
        <v>0.95</v>
      </c>
      <c r="BL205" s="55">
        <v>1.18</v>
      </c>
      <c r="BM205" s="55">
        <v>15.39</v>
      </c>
      <c r="BN205" s="56">
        <v>59</v>
      </c>
      <c r="BO205" s="55" t="s">
        <v>97</v>
      </c>
      <c r="BP205" s="55" t="s">
        <v>100</v>
      </c>
      <c r="BQ205" s="56">
        <v>1290</v>
      </c>
      <c r="BR205" s="55">
        <v>35.93</v>
      </c>
      <c r="BS205" s="55">
        <v>24.82</v>
      </c>
      <c r="BT205" s="55">
        <v>22.62</v>
      </c>
      <c r="BU205" s="55">
        <v>8.64</v>
      </c>
      <c r="BV205" s="55">
        <v>1.74</v>
      </c>
      <c r="BW205" s="55">
        <v>0.88</v>
      </c>
      <c r="BX205" s="55">
        <v>0.32</v>
      </c>
      <c r="BY205" s="55">
        <v>1.1599999999999999</v>
      </c>
      <c r="BZ205" s="55">
        <v>3.27</v>
      </c>
      <c r="CA205" s="55">
        <v>0.51</v>
      </c>
      <c r="CB205" s="55">
        <v>0.12</v>
      </c>
      <c r="CC205" s="100">
        <v>0.05</v>
      </c>
      <c r="CD205" s="55">
        <v>99</v>
      </c>
      <c r="CE205" s="55">
        <v>98</v>
      </c>
      <c r="CF205" s="55">
        <v>78</v>
      </c>
      <c r="CG205" s="55">
        <v>20</v>
      </c>
      <c r="CH205" s="55"/>
      <c r="CI205" s="54">
        <v>4639</v>
      </c>
      <c r="CJ205" s="55"/>
      <c r="CK205" s="55">
        <v>30.47</v>
      </c>
      <c r="CL205" s="55"/>
      <c r="CM205" s="55">
        <v>3.92</v>
      </c>
      <c r="CN205" s="55"/>
      <c r="CO205" s="55"/>
      <c r="CP205" s="55"/>
      <c r="CQ205" s="55">
        <v>0.17</v>
      </c>
      <c r="CR205" s="54">
        <v>4437</v>
      </c>
      <c r="CS205" s="54">
        <v>32.29</v>
      </c>
      <c r="CT205" s="54">
        <v>5.28</v>
      </c>
      <c r="CU205" s="98">
        <v>0.22</v>
      </c>
      <c r="CV205" s="55">
        <v>0.24</v>
      </c>
      <c r="CW205" s="73">
        <f t="shared" si="49"/>
        <v>729.51711409039729</v>
      </c>
      <c r="CX205" s="74">
        <f>AP205/(AB205-AI205)</f>
        <v>729.51711409039729</v>
      </c>
      <c r="CY205" s="71">
        <v>500</v>
      </c>
      <c r="CZ205" s="67">
        <f>IF(AND(DATE(YEAR(T205),MONTH(T205),DAY(T205))&gt;=(S205-3),DATE(YEAR(T205),MONTH(T205),DAY(T205))&lt;=(S205+3)),T205,V205)</f>
        <v>45798.197916666664</v>
      </c>
      <c r="DA205" s="74">
        <f>CZ205-U205</f>
        <v>0</v>
      </c>
      <c r="DB205" s="53">
        <f>(((AR205-AQ205)*24)+DD205+AB205+((AV205-AU205)*24))/24</f>
        <v>1.2881944444452529</v>
      </c>
      <c r="DC205" s="53">
        <f>(AT205-AS205)*24</f>
        <v>1.0000000001164153</v>
      </c>
      <c r="DD205" s="53">
        <f>(W205-AR205)*24</f>
        <v>11.916666666569654</v>
      </c>
      <c r="DE205" s="53">
        <f>AA205</f>
        <v>40.249999999883585</v>
      </c>
      <c r="DF205" s="53">
        <f t="shared" si="46"/>
        <v>11.916666666569654</v>
      </c>
      <c r="DG205" s="53">
        <f>AB205</f>
        <v>18.500000000058208</v>
      </c>
      <c r="DH205" s="53">
        <f t="shared" si="44"/>
        <v>1.0000000001164153</v>
      </c>
    </row>
    <row r="206" spans="1:112" s="63" customFormat="1" x14ac:dyDescent="0.2">
      <c r="A206" s="65">
        <v>4654</v>
      </c>
      <c r="B206" s="72">
        <f t="shared" si="48"/>
        <v>45778</v>
      </c>
      <c r="C206" s="60" t="str">
        <f t="shared" si="45"/>
        <v>PRT 2025 5 #4654</v>
      </c>
      <c r="D206" s="60" t="str">
        <f t="shared" si="43"/>
        <v>PRATU SPE #16</v>
      </c>
      <c r="E206" s="61">
        <v>4654</v>
      </c>
      <c r="F206" s="62" t="s">
        <v>326</v>
      </c>
      <c r="G206" s="62" t="str">
        <f>INDEX([1]List!$D$2:$D$55,MATCH(F206,[1]List!$B$2:$B$55,0))</f>
        <v>CIF</v>
      </c>
      <c r="H206" s="62" t="s">
        <v>407</v>
      </c>
      <c r="I206" s="62" t="s">
        <v>366</v>
      </c>
      <c r="J206" s="61">
        <f>IF(F206="","",IF(F206="TIE LRC",COUNTIF($F$2:$F206,"TIE")+COUNTIF($F$2:$F206,"TME")+COUNTIF($F$2:$F206,"TIE LRC")+COUNTIF($F$2:$F206,"TIE MRC"),IF(F206="TIE MRC",COUNTIF($F$2:$F206,"TIE")+COUNTIF($F$2:$F206,"TME")+COUNTIF($F$2:$F206,"TIE LRC")+COUNTIF($F$2:$F206,"TIE MRC"),IF(F206="PLNBB LRC",COUNTIF($F$2:$F206,"PLNBB")+COUNTIF($F$2:$F206,"PLNBB LRC")+COUNTIF($F$2:$F206,"PLNBB MRC"),IF(F206="PLNBB MRC",COUNTIF($F$2:$F206,"PLNBB")+COUNTIF($F$2:$F206,"PLNBB LRC")+COUNTIF($F$2:$F206,"PLNBB MRC"),IF(F206="HE MRC",COUNTIF($F$2:$F206,"HE")+COUNTIF($F$2:$F206,"HE LRC")+COUNTIF($F$2:$F206,"HE MRC"),IF(F206="HE LRC",COUNTIF($F$2:$F206,"HE")+COUNTIF($F$2:$F206,"HE LRC")+COUNTIF($F$2:$F206,"HE MRC"),COUNTIF($F$2:$F206,F206))))))))</f>
        <v>16</v>
      </c>
      <c r="K206" s="63" t="s">
        <v>476</v>
      </c>
      <c r="L206" s="63" t="s">
        <v>477</v>
      </c>
      <c r="N206" s="64" t="s">
        <v>320</v>
      </c>
      <c r="O206" s="69" t="s">
        <v>473</v>
      </c>
      <c r="P206" s="65"/>
      <c r="Q206" s="69">
        <v>45788</v>
      </c>
      <c r="R206" s="66"/>
      <c r="S206" s="69">
        <v>45793</v>
      </c>
      <c r="T206" s="67">
        <v>45796.534722222219</v>
      </c>
      <c r="U206" s="67">
        <v>45796.534722222219</v>
      </c>
      <c r="V206" s="67">
        <v>45798.763888888891</v>
      </c>
      <c r="W206" s="67">
        <v>45798.954861111109</v>
      </c>
      <c r="X206" s="67">
        <v>45799.795138888891</v>
      </c>
      <c r="Y206" s="67">
        <v>45799.850694444445</v>
      </c>
      <c r="Z206" s="67">
        <v>45799.885416666664</v>
      </c>
      <c r="AA206" s="53">
        <f t="shared" si="31"/>
        <v>53.500000000116415</v>
      </c>
      <c r="AB206" s="53">
        <f t="shared" si="36"/>
        <v>21.500000000058208</v>
      </c>
      <c r="AC206" s="53">
        <f t="shared" si="37"/>
        <v>1.3333333333139308</v>
      </c>
      <c r="AD206" s="53">
        <v>0.5</v>
      </c>
      <c r="AE206" s="53">
        <v>7</v>
      </c>
      <c r="AF206" s="53">
        <v>0</v>
      </c>
      <c r="AG206" s="53">
        <v>0</v>
      </c>
      <c r="AH206" s="53">
        <v>0</v>
      </c>
      <c r="AI206" s="53">
        <f t="shared" si="51"/>
        <v>7</v>
      </c>
      <c r="AJ206" s="77">
        <f t="shared" si="52"/>
        <v>7.5</v>
      </c>
      <c r="AK206" s="77"/>
      <c r="AL206" s="77"/>
      <c r="AM206" s="77"/>
      <c r="AN206" s="77"/>
      <c r="AO206" s="68">
        <v>8514.3359999999993</v>
      </c>
      <c r="AP206" s="68">
        <v>8503.5820000000003</v>
      </c>
      <c r="AQ206" s="67">
        <f t="shared" si="47"/>
        <v>45798.763888888891</v>
      </c>
      <c r="AR206" s="67">
        <v>45798.774305555555</v>
      </c>
      <c r="AS206" s="67">
        <f t="shared" si="50"/>
        <v>45799.795138888891</v>
      </c>
      <c r="AT206" s="67">
        <v>45799.871527777781</v>
      </c>
      <c r="AU206" s="67">
        <f t="shared" si="29"/>
        <v>45799.871527777781</v>
      </c>
      <c r="AV206" s="67">
        <v>45799.881944444445</v>
      </c>
      <c r="AW206" s="54">
        <v>4117</v>
      </c>
      <c r="AX206" s="54">
        <v>6331</v>
      </c>
      <c r="AY206" s="55">
        <v>34.97</v>
      </c>
      <c r="AZ206" s="55">
        <v>17.079999999999998</v>
      </c>
      <c r="BA206" s="55">
        <v>4.9000000000000004</v>
      </c>
      <c r="BB206" s="55">
        <v>6.25</v>
      </c>
      <c r="BC206" s="55">
        <v>7.5373854317414377</v>
      </c>
      <c r="BD206" s="55">
        <v>41.17</v>
      </c>
      <c r="BE206" s="55">
        <v>35.5</v>
      </c>
      <c r="BF206" s="55">
        <v>0.22</v>
      </c>
      <c r="BG206" s="55">
        <v>0.37</v>
      </c>
      <c r="BH206" s="55">
        <v>0.33767486734201646</v>
      </c>
      <c r="BI206" s="55">
        <v>54.62</v>
      </c>
      <c r="BJ206" s="55">
        <v>3.72</v>
      </c>
      <c r="BK206" s="55">
        <v>0.88</v>
      </c>
      <c r="BL206" s="55">
        <v>1.1499999999999999</v>
      </c>
      <c r="BM206" s="55">
        <v>17.170000000000002</v>
      </c>
      <c r="BN206" s="56">
        <v>59</v>
      </c>
      <c r="BO206" s="55" t="s">
        <v>97</v>
      </c>
      <c r="BP206" s="55" t="s">
        <v>100</v>
      </c>
      <c r="BQ206" s="56">
        <v>1290</v>
      </c>
      <c r="BR206" s="55">
        <v>37.200000000000003</v>
      </c>
      <c r="BS206" s="55">
        <v>24.44</v>
      </c>
      <c r="BT206" s="55">
        <v>21.23</v>
      </c>
      <c r="BU206" s="55">
        <v>9.17</v>
      </c>
      <c r="BV206" s="55">
        <v>2.68</v>
      </c>
      <c r="BW206" s="55">
        <v>0.64</v>
      </c>
      <c r="BX206" s="55">
        <v>0.43</v>
      </c>
      <c r="BY206" s="55">
        <v>0.9</v>
      </c>
      <c r="BZ206" s="55">
        <v>2.15</v>
      </c>
      <c r="CA206" s="55">
        <v>1.04</v>
      </c>
      <c r="CB206" s="55">
        <v>0.12</v>
      </c>
      <c r="CC206" s="100">
        <v>2.4E-2</v>
      </c>
      <c r="CD206" s="55">
        <v>99</v>
      </c>
      <c r="CE206" s="55">
        <v>97</v>
      </c>
      <c r="CF206" s="55">
        <v>78</v>
      </c>
      <c r="CG206" s="55">
        <v>20</v>
      </c>
      <c r="CH206" s="55"/>
      <c r="CI206" s="54">
        <v>4194</v>
      </c>
      <c r="CJ206" s="55"/>
      <c r="CK206" s="55">
        <v>34.380000000000003</v>
      </c>
      <c r="CL206" s="55"/>
      <c r="CM206" s="55">
        <v>4.3</v>
      </c>
      <c r="CN206" s="55"/>
      <c r="CO206" s="55"/>
      <c r="CP206" s="55"/>
      <c r="CQ206" s="55">
        <v>0.2</v>
      </c>
      <c r="CR206" s="54">
        <v>4022</v>
      </c>
      <c r="CS206" s="54">
        <v>35.65</v>
      </c>
      <c r="CT206" s="54">
        <v>4.3600000000000003</v>
      </c>
      <c r="CU206" s="98">
        <v>0.25</v>
      </c>
      <c r="CV206" s="55">
        <v>0.43</v>
      </c>
      <c r="CW206" s="73">
        <f t="shared" si="49"/>
        <v>586.45393103212859</v>
      </c>
      <c r="CX206" s="74">
        <f>AP206/(AB206-AI206)</f>
        <v>586.45393103212859</v>
      </c>
      <c r="CY206" s="71">
        <v>500</v>
      </c>
      <c r="CZ206" s="67">
        <f>IF(AND(DATE(YEAR(T206),MONTH(T206),DAY(T206))&gt;=(S206-3),DATE(YEAR(T206),MONTH(T206),DAY(T206))&lt;=(S206+3)),T206,V206)</f>
        <v>45796.534722222219</v>
      </c>
      <c r="DA206" s="74">
        <f>CZ206-U206</f>
        <v>0</v>
      </c>
      <c r="DB206" s="53">
        <f>(((AR206-AQ206)*24)+DD206+AB206+((AV206-AU206)*24))/24</f>
        <v>1.0972222222189885</v>
      </c>
      <c r="DC206" s="53">
        <f>(AT206-AS206)*24</f>
        <v>1.8333333333721384</v>
      </c>
      <c r="DD206" s="53">
        <f>(W206-AR206)*24</f>
        <v>4.3333333333139308</v>
      </c>
      <c r="DE206" s="53">
        <f>AA206</f>
        <v>53.500000000116415</v>
      </c>
      <c r="DF206" s="53">
        <f t="shared" si="46"/>
        <v>4.3333333333139308</v>
      </c>
      <c r="DG206" s="53">
        <f>AB206</f>
        <v>21.500000000058208</v>
      </c>
      <c r="DH206" s="53">
        <f t="shared" si="44"/>
        <v>1.8333333333721384</v>
      </c>
    </row>
    <row r="207" spans="1:112" s="63" customFormat="1" x14ac:dyDescent="0.2">
      <c r="A207" s="65">
        <v>4655</v>
      </c>
      <c r="B207" s="72">
        <f t="shared" si="48"/>
        <v>45778</v>
      </c>
      <c r="C207" s="60" t="str">
        <f t="shared" si="45"/>
        <v>PRT 2025 5 #4655</v>
      </c>
      <c r="D207" s="60" t="str">
        <f t="shared" si="43"/>
        <v>PRATU PTBA LRC #1</v>
      </c>
      <c r="E207" s="61">
        <v>4655</v>
      </c>
      <c r="F207" s="62" t="s">
        <v>570</v>
      </c>
      <c r="G207" s="62" t="str">
        <f>INDEX([1]List!$D$2:$D$55,MATCH(F207,[1]List!$B$2:$B$55,0))</f>
        <v>FOB</v>
      </c>
      <c r="H207" s="62" t="s">
        <v>156</v>
      </c>
      <c r="I207" s="62" t="s">
        <v>157</v>
      </c>
      <c r="J207" s="61">
        <f>IF(F207="","",IF(F207="TIE LRC",COUNTIF($F$2:$F207,"TIE")+COUNTIF($F$2:$F207,"TME")+COUNTIF($F$2:$F207,"TIE LRC")+COUNTIF($F$2:$F207,"TIE MRC"),IF(F207="TIE MRC",COUNTIF($F$2:$F207,"TIE")+COUNTIF($F$2:$F207,"TME")+COUNTIF($F$2:$F207,"TIE LRC")+COUNTIF($F$2:$F207,"TIE MRC"),IF(F207="PLNBB LRC",COUNTIF($F$2:$F207,"PLNBB")+COUNTIF($F$2:$F207,"PLNBB LRC")+COUNTIF($F$2:$F207,"PLNBB MRC"),IF(F207="PLNBB MRC",COUNTIF($F$2:$F207,"PLNBB")+COUNTIF($F$2:$F207,"PLNBB LRC")+COUNTIF($F$2:$F207,"PLNBB MRC"),IF(F207="HE MRC",COUNTIF($F$2:$F207,"HE")+COUNTIF($F$2:$F207,"HE LRC")+COUNTIF($F$2:$F207,"HE MRC"),IF(F207="HE LRC",COUNTIF($F$2:$F207,"HE")+COUNTIF($F$2:$F207,"HE LRC")+COUNTIF($F$2:$F207,"HE MRC"),COUNTIF($F$2:$F207,F207))))))))</f>
        <v>1</v>
      </c>
      <c r="K207" s="63" t="s">
        <v>331</v>
      </c>
      <c r="L207" s="63" t="s">
        <v>571</v>
      </c>
      <c r="N207" s="64" t="s">
        <v>320</v>
      </c>
      <c r="O207" s="69" t="s">
        <v>104</v>
      </c>
      <c r="P207" s="65"/>
      <c r="Q207" s="69">
        <v>45796</v>
      </c>
      <c r="R207" s="66"/>
      <c r="S207" s="69">
        <v>45780</v>
      </c>
      <c r="T207" s="67">
        <v>45799.583333333336</v>
      </c>
      <c r="U207" s="67">
        <v>45799.90625</v>
      </c>
      <c r="V207" s="67">
        <v>45799.90625</v>
      </c>
      <c r="W207" s="67">
        <v>45800.131944444445</v>
      </c>
      <c r="X207" s="67">
        <v>45800.753472222219</v>
      </c>
      <c r="Y207" s="67">
        <v>45800.798611111109</v>
      </c>
      <c r="Z207" s="67">
        <v>45800.833333333336</v>
      </c>
      <c r="AA207" s="53">
        <f t="shared" si="31"/>
        <v>7.7499999999417923</v>
      </c>
      <c r="AB207" s="53">
        <f t="shared" si="36"/>
        <v>15.999999999941792</v>
      </c>
      <c r="AC207" s="53">
        <f t="shared" si="37"/>
        <v>1.0833333333721384</v>
      </c>
      <c r="AD207" s="53">
        <v>0</v>
      </c>
      <c r="AE207" s="53">
        <v>3.58</v>
      </c>
      <c r="AF207" s="53">
        <v>0</v>
      </c>
      <c r="AG207" s="53">
        <v>1.83</v>
      </c>
      <c r="AH207" s="53">
        <v>0</v>
      </c>
      <c r="AI207" s="53">
        <f t="shared" si="51"/>
        <v>5.41</v>
      </c>
      <c r="AJ207" s="77">
        <f t="shared" si="52"/>
        <v>5.41</v>
      </c>
      <c r="AK207" s="77"/>
      <c r="AL207" s="77"/>
      <c r="AM207" s="77"/>
      <c r="AN207" s="77"/>
      <c r="AO207" s="68">
        <v>8557.5450000000001</v>
      </c>
      <c r="AP207" s="68">
        <v>8554.6820000000007</v>
      </c>
      <c r="AQ207" s="67">
        <f t="shared" si="47"/>
        <v>45799.90625</v>
      </c>
      <c r="AR207" s="67">
        <v>45799.916666666664</v>
      </c>
      <c r="AS207" s="67">
        <f t="shared" si="50"/>
        <v>45800.753472222219</v>
      </c>
      <c r="AT207" s="67">
        <v>45800.819444444445</v>
      </c>
      <c r="AU207" s="67">
        <f t="shared" si="29"/>
        <v>45800.819444444445</v>
      </c>
      <c r="AV207" s="67">
        <v>45800.829861111109</v>
      </c>
      <c r="AW207" s="54">
        <v>4315</v>
      </c>
      <c r="AX207" s="54">
        <v>6740</v>
      </c>
      <c r="AY207" s="55">
        <v>35.97</v>
      </c>
      <c r="AZ207" s="55">
        <v>17.68</v>
      </c>
      <c r="BA207" s="55">
        <v>2.2599999999999998</v>
      </c>
      <c r="BB207" s="55">
        <v>2.91</v>
      </c>
      <c r="BC207" s="55">
        <v>3.5349854227405251</v>
      </c>
      <c r="BD207" s="55">
        <v>41.76</v>
      </c>
      <c r="BE207" s="55">
        <v>37.65</v>
      </c>
      <c r="BF207" s="55">
        <v>0.06</v>
      </c>
      <c r="BG207" s="55">
        <v>0.1</v>
      </c>
      <c r="BH207" s="55">
        <v>9.7181729834791064E-2</v>
      </c>
      <c r="BI207" s="55">
        <v>58.88</v>
      </c>
      <c r="BJ207" s="55">
        <v>4.24</v>
      </c>
      <c r="BK207" s="55">
        <v>0.81</v>
      </c>
      <c r="BL207" s="55">
        <v>1.02</v>
      </c>
      <c r="BM207" s="55">
        <v>15.4</v>
      </c>
      <c r="BN207" s="56">
        <v>64</v>
      </c>
      <c r="BO207" s="55" t="s">
        <v>97</v>
      </c>
      <c r="BP207" s="55" t="s">
        <v>100</v>
      </c>
      <c r="BQ207" s="56">
        <v>1320</v>
      </c>
      <c r="BR207" s="55">
        <v>34.17</v>
      </c>
      <c r="BS207" s="55">
        <v>26.66</v>
      </c>
      <c r="BT207" s="55">
        <v>20.72</v>
      </c>
      <c r="BU207" s="55">
        <v>9.17</v>
      </c>
      <c r="BV207" s="55">
        <v>2.1</v>
      </c>
      <c r="BW207" s="55">
        <v>0.83</v>
      </c>
      <c r="BX207" s="55">
        <v>0.37</v>
      </c>
      <c r="BY207" s="55">
        <v>1.3</v>
      </c>
      <c r="BZ207" s="55">
        <v>3.74</v>
      </c>
      <c r="CA207" s="55">
        <v>0.63</v>
      </c>
      <c r="CB207" s="55">
        <v>0.3</v>
      </c>
      <c r="CC207" s="100">
        <v>5.0999999999999997E-2</v>
      </c>
      <c r="CD207" s="55">
        <v>99</v>
      </c>
      <c r="CE207" s="55">
        <v>98</v>
      </c>
      <c r="CF207" s="55">
        <v>78</v>
      </c>
      <c r="CG207" s="55">
        <v>20</v>
      </c>
      <c r="CH207" s="55"/>
      <c r="CI207" s="54">
        <v>4666</v>
      </c>
      <c r="CJ207" s="55"/>
      <c r="CK207" s="55">
        <v>30.85</v>
      </c>
      <c r="CL207" s="55">
        <v>15.8</v>
      </c>
      <c r="CM207" s="55">
        <v>4.47</v>
      </c>
      <c r="CN207" s="55">
        <v>15.8</v>
      </c>
      <c r="CO207" s="55">
        <v>39.24</v>
      </c>
      <c r="CP207" s="55">
        <v>39.520000000000003</v>
      </c>
      <c r="CQ207" s="55">
        <v>0.56999999999999995</v>
      </c>
      <c r="CR207" s="54">
        <v>4415</v>
      </c>
      <c r="CS207" s="54">
        <v>32.18</v>
      </c>
      <c r="CT207" s="54">
        <v>5.57</v>
      </c>
      <c r="CU207" s="98">
        <v>0.5</v>
      </c>
      <c r="CV207" s="55">
        <v>0.22</v>
      </c>
      <c r="CW207" s="73">
        <f t="shared" si="49"/>
        <v>807.80755430094632</v>
      </c>
      <c r="CX207" s="74">
        <f>AP207/(AB207-AI207)</f>
        <v>807.80755430094632</v>
      </c>
      <c r="CY207" s="71">
        <v>500</v>
      </c>
      <c r="CZ207" s="67">
        <f>IF(AND(DATE(YEAR(T207),MONTH(T207),DAY(T207))&gt;=(S207-3),DATE(YEAR(T207),MONTH(T207),DAY(T207))&lt;=(S207+3)),T207,V207)</f>
        <v>45799.90625</v>
      </c>
      <c r="DA207" s="74">
        <f>CZ207-U207</f>
        <v>0</v>
      </c>
      <c r="DB207" s="53">
        <f>(((AR207-AQ207)*24)+DD207+AB207+((AV207-AU207)*24))/24</f>
        <v>0.90277777777373558</v>
      </c>
      <c r="DC207" s="53">
        <f>(AT207-AS207)*24</f>
        <v>1.5833333334303461</v>
      </c>
      <c r="DD207" s="53">
        <f>(W207-AR207)*24</f>
        <v>5.1666666667442769</v>
      </c>
      <c r="DE207" s="53">
        <f>AA207</f>
        <v>7.7499999999417923</v>
      </c>
      <c r="DF207" s="53">
        <f t="shared" si="46"/>
        <v>5.1666666667442769</v>
      </c>
      <c r="DG207" s="53">
        <f>AB207</f>
        <v>15.999999999941792</v>
      </c>
      <c r="DH207" s="53">
        <f t="shared" si="44"/>
        <v>1.5833333334303461</v>
      </c>
    </row>
    <row r="208" spans="1:112" s="63" customFormat="1" x14ac:dyDescent="0.2">
      <c r="A208" s="65">
        <v>4656</v>
      </c>
      <c r="B208" s="72">
        <f t="shared" si="48"/>
        <v>45778</v>
      </c>
      <c r="C208" s="60" t="str">
        <f t="shared" si="45"/>
        <v>PRT 2025 5 #4656</v>
      </c>
      <c r="D208" s="60" t="str">
        <f t="shared" si="43"/>
        <v>PRATU TBC LRC #23</v>
      </c>
      <c r="E208" s="61">
        <v>4656</v>
      </c>
      <c r="F208" s="62" t="s">
        <v>290</v>
      </c>
      <c r="G208" s="62" t="str">
        <f>INDEX([1]List!$D$2:$D$55,MATCH(F208,[1]List!$B$2:$B$55,0))</f>
        <v>CIF</v>
      </c>
      <c r="H208" s="62" t="s">
        <v>325</v>
      </c>
      <c r="I208" s="62" t="s">
        <v>176</v>
      </c>
      <c r="J208" s="61">
        <f>IF(F208="","",IF(F208="TIE LRC",COUNTIF($F$2:$F208,"TIE")+COUNTIF($F$2:$F208,"TME")+COUNTIF($F$2:$F208,"TIE LRC")+COUNTIF($F$2:$F208,"TIE MRC"),IF(F208="TIE MRC",COUNTIF($F$2:$F208,"TIE")+COUNTIF($F$2:$F208,"TME")+COUNTIF($F$2:$F208,"TIE LRC")+COUNTIF($F$2:$F208,"TIE MRC"),IF(F208="PLNBB LRC",COUNTIF($F$2:$F208,"PLNBB")+COUNTIF($F$2:$F208,"PLNBB LRC")+COUNTIF($F$2:$F208,"PLNBB MRC"),IF(F208="PLNBB MRC",COUNTIF($F$2:$F208,"PLNBB")+COUNTIF($F$2:$F208,"PLNBB LRC")+COUNTIF($F$2:$F208,"PLNBB MRC"),IF(F208="HE MRC",COUNTIF($F$2:$F208,"HE")+COUNTIF($F$2:$F208,"HE LRC")+COUNTIF($F$2:$F208,"HE MRC"),IF(F208="HE LRC",COUNTIF($F$2:$F208,"HE")+COUNTIF($F$2:$F208,"HE LRC")+COUNTIF($F$2:$F208,"HE MRC"),COUNTIF($F$2:$F208,F208))))))))</f>
        <v>23</v>
      </c>
      <c r="K208" s="63" t="s">
        <v>184</v>
      </c>
      <c r="L208" s="63" t="s">
        <v>185</v>
      </c>
      <c r="N208" s="64" t="s">
        <v>318</v>
      </c>
      <c r="O208" s="69" t="s">
        <v>394</v>
      </c>
      <c r="P208" s="65"/>
      <c r="Q208" s="69">
        <v>45789</v>
      </c>
      <c r="R208" s="66"/>
      <c r="S208" s="69">
        <v>45791</v>
      </c>
      <c r="T208" s="67">
        <v>45798.375</v>
      </c>
      <c r="U208" s="67">
        <v>45799.524305555555</v>
      </c>
      <c r="V208" s="67">
        <v>45799.524305555555</v>
      </c>
      <c r="W208" s="67">
        <v>45799.78125</v>
      </c>
      <c r="X208" s="67">
        <v>45801.604166666664</v>
      </c>
      <c r="Y208" s="67">
        <v>45801.645833333336</v>
      </c>
      <c r="Z208" s="67">
        <v>45801.680555555555</v>
      </c>
      <c r="AA208" s="53">
        <f t="shared" si="31"/>
        <v>27.583333333313931</v>
      </c>
      <c r="AB208" s="53">
        <f t="shared" si="36"/>
        <v>44.750000000058208</v>
      </c>
      <c r="AC208" s="53">
        <f t="shared" si="37"/>
        <v>1.0000000001164153</v>
      </c>
      <c r="AD208" s="53">
        <v>0</v>
      </c>
      <c r="AE208" s="53">
        <v>16.079999999999998</v>
      </c>
      <c r="AF208" s="53">
        <v>10</v>
      </c>
      <c r="AG208" s="53">
        <v>0</v>
      </c>
      <c r="AH208" s="53">
        <v>0</v>
      </c>
      <c r="AI208" s="53">
        <f t="shared" si="51"/>
        <v>26.08</v>
      </c>
      <c r="AJ208" s="77">
        <f t="shared" si="52"/>
        <v>26.08</v>
      </c>
      <c r="AK208" s="77"/>
      <c r="AL208" s="77"/>
      <c r="AM208" s="77"/>
      <c r="AN208" s="77"/>
      <c r="AO208" s="68">
        <v>7706.95</v>
      </c>
      <c r="AP208" s="68">
        <v>7704.1220000000003</v>
      </c>
      <c r="AQ208" s="67">
        <f t="shared" si="47"/>
        <v>45799.524305555555</v>
      </c>
      <c r="AR208" s="67">
        <v>45799.534722222219</v>
      </c>
      <c r="AS208" s="67">
        <f t="shared" si="50"/>
        <v>45801.604166666664</v>
      </c>
      <c r="AT208" s="67">
        <v>45801.666666666664</v>
      </c>
      <c r="AU208" s="67">
        <f t="shared" si="29"/>
        <v>45801.666666666664</v>
      </c>
      <c r="AV208" s="67">
        <v>45801.677083333336</v>
      </c>
      <c r="AW208" s="54">
        <v>4121</v>
      </c>
      <c r="AX208" s="54">
        <v>6353</v>
      </c>
      <c r="AY208" s="55">
        <v>35.14</v>
      </c>
      <c r="AZ208" s="55">
        <v>21.13</v>
      </c>
      <c r="BA208" s="55">
        <v>4.59</v>
      </c>
      <c r="BB208" s="55">
        <v>5.58</v>
      </c>
      <c r="BC208" s="55">
        <v>7.07493343476607</v>
      </c>
      <c r="BD208" s="55">
        <v>41.2</v>
      </c>
      <c r="BE208" s="55">
        <v>32.090000000000003</v>
      </c>
      <c r="BF208" s="55">
        <v>0.2</v>
      </c>
      <c r="BG208" s="55">
        <v>0.33</v>
      </c>
      <c r="BH208" s="55">
        <v>0.30429821224800302</v>
      </c>
      <c r="BI208" s="55">
        <v>53.46</v>
      </c>
      <c r="BJ208" s="55">
        <v>3.68</v>
      </c>
      <c r="BK208" s="55">
        <v>0.76</v>
      </c>
      <c r="BL208" s="55">
        <v>1.04</v>
      </c>
      <c r="BM208" s="55">
        <v>15.15</v>
      </c>
      <c r="BN208" s="56">
        <v>59</v>
      </c>
      <c r="BO208" s="55" t="s">
        <v>97</v>
      </c>
      <c r="BP208" s="55" t="s">
        <v>97</v>
      </c>
      <c r="BQ208" s="56">
        <v>1250</v>
      </c>
      <c r="BR208" s="55">
        <v>48.9</v>
      </c>
      <c r="BS208" s="55">
        <v>24.98</v>
      </c>
      <c r="BT208" s="55">
        <v>13</v>
      </c>
      <c r="BU208" s="55">
        <v>7.15</v>
      </c>
      <c r="BV208" s="55">
        <v>1.94</v>
      </c>
      <c r="BW208" s="55">
        <v>0.34</v>
      </c>
      <c r="BX208" s="55">
        <v>0.74</v>
      </c>
      <c r="BY208" s="55">
        <v>0.9</v>
      </c>
      <c r="BZ208" s="55">
        <v>1.75</v>
      </c>
      <c r="CA208" s="55">
        <v>0.24</v>
      </c>
      <c r="CB208" s="55">
        <v>0.04</v>
      </c>
      <c r="CC208" s="100">
        <v>3.2000000000000001E-2</v>
      </c>
      <c r="CD208" s="55">
        <v>99</v>
      </c>
      <c r="CE208" s="55">
        <v>97</v>
      </c>
      <c r="CF208" s="55">
        <v>78</v>
      </c>
      <c r="CG208" s="55">
        <v>19</v>
      </c>
      <c r="CH208" s="55"/>
      <c r="CI208" s="54">
        <v>4203</v>
      </c>
      <c r="CJ208" s="55"/>
      <c r="CK208" s="55">
        <v>34.42</v>
      </c>
      <c r="CL208" s="55"/>
      <c r="CM208" s="55">
        <v>3.84</v>
      </c>
      <c r="CN208" s="55"/>
      <c r="CO208" s="55"/>
      <c r="CP208" s="55"/>
      <c r="CQ208" s="55">
        <v>0.19</v>
      </c>
      <c r="CR208" s="54">
        <v>4033</v>
      </c>
      <c r="CS208" s="54">
        <v>35.869999999999997</v>
      </c>
      <c r="CT208" s="54">
        <v>4.96</v>
      </c>
      <c r="CU208" s="98">
        <v>0.25</v>
      </c>
      <c r="CV208" s="55">
        <v>0.41</v>
      </c>
      <c r="CW208" s="73">
        <f t="shared" si="49"/>
        <v>412.647134438992</v>
      </c>
      <c r="CX208" s="74">
        <f>AP208/(AB208-AI208)</f>
        <v>412.647134438992</v>
      </c>
      <c r="CY208" s="71">
        <v>500</v>
      </c>
      <c r="CZ208" s="67">
        <f>IF(AND(DATE(YEAR(T208),MONTH(T208),DAY(T208))&gt;=(S208-3),DATE(YEAR(T208),MONTH(T208),DAY(T208))&lt;=(S208+3)),T208,V208)</f>
        <v>45799.524305555555</v>
      </c>
      <c r="DA208" s="74">
        <f>CZ208-U208</f>
        <v>0</v>
      </c>
      <c r="DB208" s="53">
        <f>(((AR208-AQ208)*24)+DD208+AB208+((AV208-AU208)*24))/24</f>
        <v>2.1319444444525288</v>
      </c>
      <c r="DC208" s="53">
        <f>(AT208-AS208)*24</f>
        <v>1.5</v>
      </c>
      <c r="DD208" s="53">
        <f>(W208-AR208)*24</f>
        <v>5.9166666667442769</v>
      </c>
      <c r="DE208" s="53">
        <f>AA208</f>
        <v>27.583333333313931</v>
      </c>
      <c r="DF208" s="53">
        <f t="shared" si="46"/>
        <v>5.9166666667442769</v>
      </c>
      <c r="DG208" s="53">
        <f>AB208</f>
        <v>44.750000000058208</v>
      </c>
      <c r="DH208" s="53">
        <f t="shared" si="44"/>
        <v>1.5</v>
      </c>
    </row>
    <row r="209" spans="1:112" s="63" customFormat="1" x14ac:dyDescent="0.2">
      <c r="A209" s="65">
        <v>4657</v>
      </c>
      <c r="B209" s="72">
        <f t="shared" si="48"/>
        <v>45778</v>
      </c>
      <c r="C209" s="60" t="str">
        <f t="shared" si="45"/>
        <v>PRT 2025 5 #4657</v>
      </c>
      <c r="D209" s="60" t="str">
        <f t="shared" ref="D209:D272" si="53">"PRATU "&amp;F209&amp;" #"&amp;J209</f>
        <v>PRATU PTBA LRC #2</v>
      </c>
      <c r="E209" s="61">
        <v>4657</v>
      </c>
      <c r="F209" s="62" t="s">
        <v>570</v>
      </c>
      <c r="G209" s="62" t="str">
        <f>INDEX([1]List!$D$2:$D$55,MATCH(F209,[1]List!$B$2:$B$55,0))</f>
        <v>FOB</v>
      </c>
      <c r="H209" s="62" t="s">
        <v>156</v>
      </c>
      <c r="I209" s="62" t="s">
        <v>157</v>
      </c>
      <c r="J209" s="61">
        <f>IF(F209="","",IF(F209="TIE LRC",COUNTIF($F$2:$F209,"TIE")+COUNTIF($F$2:$F209,"TME")+COUNTIF($F$2:$F209,"TIE LRC")+COUNTIF($F$2:$F209,"TIE MRC"),IF(F209="TIE MRC",COUNTIF($F$2:$F209,"TIE")+COUNTIF($F$2:$F209,"TME")+COUNTIF($F$2:$F209,"TIE LRC")+COUNTIF($F$2:$F209,"TIE MRC"),IF(F209="PLNBB LRC",COUNTIF($F$2:$F209,"PLNBB")+COUNTIF($F$2:$F209,"PLNBB LRC")+COUNTIF($F$2:$F209,"PLNBB MRC"),IF(F209="PLNBB MRC",COUNTIF($F$2:$F209,"PLNBB")+COUNTIF($F$2:$F209,"PLNBB LRC")+COUNTIF($F$2:$F209,"PLNBB MRC"),IF(F209="HE MRC",COUNTIF($F$2:$F209,"HE")+COUNTIF($F$2:$F209,"HE LRC")+COUNTIF($F$2:$F209,"HE MRC"),IF(F209="HE LRC",COUNTIF($F$2:$F209,"HE")+COUNTIF($F$2:$F209,"HE LRC")+COUNTIF($F$2:$F209,"HE MRC"),COUNTIF($F$2:$F209,F209))))))))</f>
        <v>2</v>
      </c>
      <c r="K209" s="63" t="s">
        <v>159</v>
      </c>
      <c r="L209" s="63" t="s">
        <v>160</v>
      </c>
      <c r="N209" s="64" t="s">
        <v>320</v>
      </c>
      <c r="O209" s="69" t="s">
        <v>104</v>
      </c>
      <c r="P209" s="65"/>
      <c r="Q209" s="69">
        <v>45795</v>
      </c>
      <c r="R209" s="66"/>
      <c r="S209" s="69">
        <v>45784</v>
      </c>
      <c r="T209" s="67">
        <v>45799.708333333336</v>
      </c>
      <c r="U209" s="67">
        <v>45801.277777777781</v>
      </c>
      <c r="V209" s="67">
        <v>45801.277777777781</v>
      </c>
      <c r="W209" s="67">
        <v>45801.690972222219</v>
      </c>
      <c r="X209" s="67">
        <v>45802.739583333336</v>
      </c>
      <c r="Y209" s="67">
        <v>45802.798611111109</v>
      </c>
      <c r="Z209" s="67">
        <v>45802.833333333336</v>
      </c>
      <c r="AA209" s="53">
        <f t="shared" si="31"/>
        <v>37.666666666686069</v>
      </c>
      <c r="AB209" s="53">
        <f t="shared" si="36"/>
        <v>26.583333333372138</v>
      </c>
      <c r="AC209" s="53">
        <f t="shared" si="37"/>
        <v>1.4166666665696539</v>
      </c>
      <c r="AD209" s="53">
        <v>0</v>
      </c>
      <c r="AE209" s="53">
        <v>6</v>
      </c>
      <c r="AF209" s="53">
        <v>0</v>
      </c>
      <c r="AG209" s="53">
        <v>0</v>
      </c>
      <c r="AH209" s="53">
        <v>0</v>
      </c>
      <c r="AI209" s="53">
        <f t="shared" si="51"/>
        <v>6</v>
      </c>
      <c r="AJ209" s="77">
        <f t="shared" si="52"/>
        <v>6</v>
      </c>
      <c r="AK209" s="77"/>
      <c r="AL209" s="77"/>
      <c r="AM209" s="77"/>
      <c r="AN209" s="77"/>
      <c r="AO209" s="68">
        <v>10067.199000000001</v>
      </c>
      <c r="AP209" s="68">
        <v>10065.722</v>
      </c>
      <c r="AQ209" s="67">
        <f t="shared" si="47"/>
        <v>45801.277777777781</v>
      </c>
      <c r="AR209" s="67">
        <v>45801.288194444445</v>
      </c>
      <c r="AS209" s="67">
        <f t="shared" si="50"/>
        <v>45802.739583333336</v>
      </c>
      <c r="AT209" s="67">
        <v>45802.819444444445</v>
      </c>
      <c r="AU209" s="67">
        <f t="shared" si="29"/>
        <v>45802.819444444445</v>
      </c>
      <c r="AV209" s="67">
        <v>45802.829861111109</v>
      </c>
      <c r="AW209" s="54">
        <v>4339</v>
      </c>
      <c r="AX209" s="54">
        <v>6728</v>
      </c>
      <c r="AY209" s="55">
        <v>35.51</v>
      </c>
      <c r="AZ209" s="55">
        <v>15.98</v>
      </c>
      <c r="BA209" s="55">
        <v>2.9</v>
      </c>
      <c r="BB209" s="55">
        <v>3.78</v>
      </c>
      <c r="BC209" s="55">
        <v>4.4989288264698883</v>
      </c>
      <c r="BD209" s="55">
        <v>41.72</v>
      </c>
      <c r="BE209" s="55">
        <v>38.520000000000003</v>
      </c>
      <c r="BF209" s="55">
        <v>0.18</v>
      </c>
      <c r="BG209" s="55">
        <v>0.3</v>
      </c>
      <c r="BH209" s="55">
        <v>0.28564627469650083</v>
      </c>
      <c r="BI209" s="55">
        <v>58.65</v>
      </c>
      <c r="BJ209" s="55">
        <v>4.3099999999999996</v>
      </c>
      <c r="BK209" s="55">
        <v>0.94</v>
      </c>
      <c r="BL209" s="55">
        <v>1.17</v>
      </c>
      <c r="BM209" s="55">
        <v>16.100000000000001</v>
      </c>
      <c r="BN209" s="56">
        <v>64</v>
      </c>
      <c r="BO209" s="55" t="s">
        <v>97</v>
      </c>
      <c r="BP209" s="55" t="s">
        <v>100</v>
      </c>
      <c r="BQ209" s="56">
        <v>1320</v>
      </c>
      <c r="BR209" s="55">
        <v>32.42</v>
      </c>
      <c r="BS209" s="55">
        <v>29.16</v>
      </c>
      <c r="BT209" s="55">
        <v>17.78</v>
      </c>
      <c r="BU209" s="55">
        <v>8.1</v>
      </c>
      <c r="BV209" s="55">
        <v>1.98</v>
      </c>
      <c r="BW209" s="55">
        <v>0.94</v>
      </c>
      <c r="BX209" s="55">
        <v>0.34</v>
      </c>
      <c r="BY209" s="55">
        <v>1</v>
      </c>
      <c r="BZ209" s="55">
        <v>8.16</v>
      </c>
      <c r="CA209" s="55">
        <v>0.51</v>
      </c>
      <c r="CB209" s="55">
        <v>5.0999999999999997E-2</v>
      </c>
      <c r="CC209" s="100">
        <v>0.03</v>
      </c>
      <c r="CD209" s="55">
        <v>99</v>
      </c>
      <c r="CE209" s="55">
        <v>98</v>
      </c>
      <c r="CF209" s="55">
        <v>78</v>
      </c>
      <c r="CG209" s="55">
        <v>21</v>
      </c>
      <c r="CH209" s="55"/>
      <c r="CI209" s="54">
        <v>4625</v>
      </c>
      <c r="CJ209" s="55"/>
      <c r="CK209" s="55">
        <v>30.72</v>
      </c>
      <c r="CL209" s="55">
        <v>15.43</v>
      </c>
      <c r="CM209" s="55">
        <v>4.45</v>
      </c>
      <c r="CN209" s="55">
        <v>5.43</v>
      </c>
      <c r="CO209" s="55">
        <v>39.18</v>
      </c>
      <c r="CP209" s="55">
        <v>39.96</v>
      </c>
      <c r="CQ209" s="55">
        <v>0.39</v>
      </c>
      <c r="CR209" s="54">
        <v>4305</v>
      </c>
      <c r="CS209" s="54">
        <v>34.119999999999997</v>
      </c>
      <c r="CT209" s="54">
        <v>4.12</v>
      </c>
      <c r="CU209" s="98">
        <v>0.48</v>
      </c>
      <c r="CV209" s="55">
        <v>0.45</v>
      </c>
      <c r="CW209" s="73">
        <f t="shared" si="49"/>
        <v>489.02293117316714</v>
      </c>
      <c r="CX209" s="74">
        <f>AP209/(AB209-AI209)</f>
        <v>489.02293117316714</v>
      </c>
      <c r="CY209" s="71">
        <v>500</v>
      </c>
      <c r="CZ209" s="67">
        <f>IF(AND(DATE(YEAR(T209),MONTH(T209),DAY(T209))&gt;=(S209-3),DATE(YEAR(T209),MONTH(T209),DAY(T209))&lt;=(S209+3)),T209,V209)</f>
        <v>45801.277777777781</v>
      </c>
      <c r="DA209" s="74">
        <f>CZ209-U209</f>
        <v>0</v>
      </c>
      <c r="DB209" s="53">
        <f>(((AR209-AQ209)*24)+DD209+AB209+((AV209-AU209)*24))/24</f>
        <v>1.531249999992724</v>
      </c>
      <c r="DC209" s="53">
        <f>(AT209-AS209)*24</f>
        <v>1.9166666666278616</v>
      </c>
      <c r="DD209" s="53">
        <f>(W209-AR209)*24</f>
        <v>9.6666666665696539</v>
      </c>
      <c r="DE209" s="53">
        <f>AA209</f>
        <v>37.666666666686069</v>
      </c>
      <c r="DF209" s="53">
        <f t="shared" si="46"/>
        <v>9.6666666665696539</v>
      </c>
      <c r="DG209" s="53">
        <f>AB209</f>
        <v>26.583333333372138</v>
      </c>
      <c r="DH209" s="53">
        <f t="shared" ref="DH209:DH272" si="54">DC209</f>
        <v>1.9166666666278616</v>
      </c>
    </row>
    <row r="210" spans="1:112" s="63" customFormat="1" x14ac:dyDescent="0.2">
      <c r="A210" s="65">
        <v>4658</v>
      </c>
      <c r="B210" s="72">
        <f t="shared" si="48"/>
        <v>45778</v>
      </c>
      <c r="C210" s="60" t="str">
        <f t="shared" si="45"/>
        <v>PRT 2025 5 #4658</v>
      </c>
      <c r="D210" s="60" t="str">
        <f t="shared" si="53"/>
        <v>PRATU TIE MRC #16</v>
      </c>
      <c r="E210" s="61">
        <v>4658</v>
      </c>
      <c r="F210" s="62" t="s">
        <v>237</v>
      </c>
      <c r="G210" s="62" t="str">
        <f>INDEX([1]List!$D$2:$D$55,MATCH(F210,[1]List!$B$2:$B$55,0))</f>
        <v>CIF</v>
      </c>
      <c r="H210" s="62" t="s">
        <v>311</v>
      </c>
      <c r="I210" s="62" t="s">
        <v>163</v>
      </c>
      <c r="J210" s="61">
        <f>IF(F210="","",IF(F210="TIE LRC",COUNTIF($F$2:$F210,"TIE")+COUNTIF($F$2:$F210,"TME")+COUNTIF($F$2:$F210,"TIE LRC")+COUNTIF($F$2:$F210,"TIE MRC"),IF(F210="TIE MRC",COUNTIF($F$2:$F210,"TIE")+COUNTIF($F$2:$F210,"TME")+COUNTIF($F$2:$F210,"TIE LRC")+COUNTIF($F$2:$F210,"TIE MRC"),IF(F210="PLNBB LRC",COUNTIF($F$2:$F210,"PLNBB")+COUNTIF($F$2:$F210,"PLNBB LRC")+COUNTIF($F$2:$F210,"PLNBB MRC"),IF(F210="PLNBB MRC",COUNTIF($F$2:$F210,"PLNBB")+COUNTIF($F$2:$F210,"PLNBB LRC")+COUNTIF($F$2:$F210,"PLNBB MRC"),IF(F210="HE MRC",COUNTIF($F$2:$F210,"HE")+COUNTIF($F$2:$F210,"HE LRC")+COUNTIF($F$2:$F210,"HE MRC"),IF(F210="HE LRC",COUNTIF($F$2:$F210,"HE")+COUNTIF($F$2:$F210,"HE LRC")+COUNTIF($F$2:$F210,"HE MRC"),COUNTIF($F$2:$F210,F210))))))))</f>
        <v>16</v>
      </c>
      <c r="K210" s="63" t="s">
        <v>572</v>
      </c>
      <c r="L210" s="63" t="s">
        <v>573</v>
      </c>
      <c r="N210" s="64" t="s">
        <v>318</v>
      </c>
      <c r="O210" s="69" t="s">
        <v>394</v>
      </c>
      <c r="P210" s="65"/>
      <c r="Q210" s="69">
        <v>45794</v>
      </c>
      <c r="R210" s="66"/>
      <c r="S210" s="69">
        <v>45824</v>
      </c>
      <c r="T210" s="67">
        <v>45801.083333333336</v>
      </c>
      <c r="U210" s="67">
        <v>45801.743055555555</v>
      </c>
      <c r="V210" s="67">
        <v>45801.743055555555</v>
      </c>
      <c r="W210" s="67">
        <v>45802.822916666664</v>
      </c>
      <c r="X210" s="67">
        <v>45803.805555555555</v>
      </c>
      <c r="Y210" s="67">
        <v>45803.895833333336</v>
      </c>
      <c r="Z210" s="67">
        <v>45803.930555555555</v>
      </c>
      <c r="AA210" s="53">
        <f t="shared" si="31"/>
        <v>15.833333333255723</v>
      </c>
      <c r="AB210" s="53">
        <f t="shared" si="36"/>
        <v>25.750000000116415</v>
      </c>
      <c r="AC210" s="53">
        <f t="shared" si="37"/>
        <v>2.1666666667442769</v>
      </c>
      <c r="AD210" s="53">
        <v>0</v>
      </c>
      <c r="AE210" s="53">
        <v>7.92</v>
      </c>
      <c r="AF210" s="53">
        <v>0</v>
      </c>
      <c r="AG210" s="53">
        <v>0</v>
      </c>
      <c r="AH210" s="53">
        <v>0</v>
      </c>
      <c r="AI210" s="53">
        <f t="shared" si="51"/>
        <v>7.92</v>
      </c>
      <c r="AJ210" s="77">
        <f t="shared" si="52"/>
        <v>7.92</v>
      </c>
      <c r="AK210" s="77"/>
      <c r="AL210" s="77"/>
      <c r="AM210" s="77"/>
      <c r="AN210" s="77"/>
      <c r="AO210" s="68">
        <v>8506.1880000000001</v>
      </c>
      <c r="AP210" s="68">
        <v>8500.4240000000009</v>
      </c>
      <c r="AQ210" s="67">
        <f t="shared" si="47"/>
        <v>45801.743055555555</v>
      </c>
      <c r="AR210" s="67">
        <v>45801.753472222219</v>
      </c>
      <c r="AS210" s="67">
        <f t="shared" si="50"/>
        <v>45803.805555555555</v>
      </c>
      <c r="AT210" s="67">
        <v>45803.916666666664</v>
      </c>
      <c r="AU210" s="67">
        <f t="shared" si="29"/>
        <v>45803.916666666664</v>
      </c>
      <c r="AV210" s="67">
        <v>45803.927083333336</v>
      </c>
      <c r="AW210" s="54">
        <v>4432</v>
      </c>
      <c r="AX210" s="54">
        <v>6634</v>
      </c>
      <c r="AY210" s="55">
        <v>33.200000000000003</v>
      </c>
      <c r="AZ210" s="55">
        <v>18.5</v>
      </c>
      <c r="BA210" s="55">
        <v>5.75</v>
      </c>
      <c r="BB210" s="55">
        <v>7.02</v>
      </c>
      <c r="BC210" s="55">
        <v>8.6134969325153374</v>
      </c>
      <c r="BD210" s="55">
        <v>41.88</v>
      </c>
      <c r="BE210" s="55">
        <v>32.6</v>
      </c>
      <c r="BF210" s="55">
        <v>0.23</v>
      </c>
      <c r="BG210" s="55">
        <v>0.38</v>
      </c>
      <c r="BH210" s="55">
        <v>0.34355828220858903</v>
      </c>
      <c r="BI210" s="55">
        <v>56.56</v>
      </c>
      <c r="BJ210" s="55">
        <v>3.79</v>
      </c>
      <c r="BK210" s="55">
        <v>0.87</v>
      </c>
      <c r="BL210" s="55">
        <v>1.17</v>
      </c>
      <c r="BM210" s="55">
        <v>12.98</v>
      </c>
      <c r="BN210" s="56">
        <v>58</v>
      </c>
      <c r="BO210" s="55" t="s">
        <v>97</v>
      </c>
      <c r="BP210" s="55" t="s">
        <v>100</v>
      </c>
      <c r="BQ210" s="56">
        <v>1190</v>
      </c>
      <c r="BR210" s="55">
        <v>53.26</v>
      </c>
      <c r="BS210" s="55">
        <v>19.7</v>
      </c>
      <c r="BT210" s="55">
        <v>8.84</v>
      </c>
      <c r="BU210" s="55">
        <v>4.62</v>
      </c>
      <c r="BV210" s="55">
        <v>3.26</v>
      </c>
      <c r="BW210" s="55">
        <v>1.1499999999999999</v>
      </c>
      <c r="BX210" s="55">
        <v>0.5</v>
      </c>
      <c r="BY210" s="55">
        <v>0.42</v>
      </c>
      <c r="BZ210" s="55">
        <v>8.15</v>
      </c>
      <c r="CA210" s="55">
        <v>0.4</v>
      </c>
      <c r="CB210" s="55">
        <v>0.08</v>
      </c>
      <c r="CC210" s="100">
        <v>3.2000000000000001E-2</v>
      </c>
      <c r="CD210" s="55">
        <v>99</v>
      </c>
      <c r="CE210" s="55">
        <v>98</v>
      </c>
      <c r="CF210" s="55">
        <v>78</v>
      </c>
      <c r="CG210" s="55">
        <v>19</v>
      </c>
      <c r="CH210" s="55"/>
      <c r="CI210" s="54">
        <v>4516</v>
      </c>
      <c r="CJ210" s="55"/>
      <c r="CK210" s="55">
        <v>32.119999999999997</v>
      </c>
      <c r="CL210" s="55"/>
      <c r="CM210" s="55">
        <v>4.67</v>
      </c>
      <c r="CN210" s="55"/>
      <c r="CO210" s="55"/>
      <c r="CP210" s="55"/>
      <c r="CQ210" s="55">
        <v>0.21</v>
      </c>
      <c r="CR210" s="54">
        <v>4476</v>
      </c>
      <c r="CS210" s="54">
        <v>32.880000000000003</v>
      </c>
      <c r="CT210" s="54">
        <v>4.72</v>
      </c>
      <c r="CU210" s="98">
        <v>0.23</v>
      </c>
      <c r="CV210" s="55">
        <v>1.31</v>
      </c>
      <c r="CW210" s="73">
        <f t="shared" si="49"/>
        <v>476.7484015672743</v>
      </c>
      <c r="CX210" s="74">
        <f>AP210/(AB210-AI210)</f>
        <v>476.7484015672743</v>
      </c>
      <c r="CY210" s="71">
        <v>500</v>
      </c>
      <c r="CZ210" s="67">
        <f>IF(AND(DATE(YEAR(T210),MONTH(T210),DAY(T210))&gt;=(S210-3),DATE(YEAR(T210),MONTH(T210),DAY(T210))&lt;=(S210+3)),T210,V210)</f>
        <v>45801.743055555555</v>
      </c>
      <c r="DA210" s="74">
        <f>CZ210-U210</f>
        <v>0</v>
      </c>
      <c r="DB210" s="53">
        <f>(((AR210-AQ210)*24)+DD210+AB210+((AV210-AU210)*24))/24</f>
        <v>2.1631944444525288</v>
      </c>
      <c r="DC210" s="53">
        <f>(AT210-AS210)*24</f>
        <v>2.6666666666278616</v>
      </c>
      <c r="DD210" s="53">
        <f>(W210-AR210)*24</f>
        <v>25.666666666686069</v>
      </c>
      <c r="DE210" s="53">
        <f>AA210</f>
        <v>15.833333333255723</v>
      </c>
      <c r="DF210" s="53">
        <f t="shared" si="46"/>
        <v>25.666666666686069</v>
      </c>
      <c r="DG210" s="53">
        <f>AB210</f>
        <v>25.750000000116415</v>
      </c>
      <c r="DH210" s="53">
        <f t="shared" si="54"/>
        <v>2.6666666666278616</v>
      </c>
    </row>
    <row r="211" spans="1:112" s="63" customFormat="1" x14ac:dyDescent="0.2">
      <c r="A211" s="65">
        <v>4659</v>
      </c>
      <c r="B211" s="72">
        <f t="shared" si="48"/>
        <v>45778</v>
      </c>
      <c r="C211" s="60" t="str">
        <f t="shared" si="45"/>
        <v>PRT 2025 5 #4659</v>
      </c>
      <c r="D211" s="60" t="str">
        <f t="shared" si="53"/>
        <v>PRATU BGG #60</v>
      </c>
      <c r="E211" s="61">
        <v>4659</v>
      </c>
      <c r="F211" s="62" t="s">
        <v>240</v>
      </c>
      <c r="G211" s="62" t="str">
        <f>INDEX([1]List!$D$2:$D$55,MATCH(F211,[1]List!$B$2:$B$55,0))</f>
        <v>CIF</v>
      </c>
      <c r="H211" s="62" t="s">
        <v>440</v>
      </c>
      <c r="I211" s="62" t="s">
        <v>163</v>
      </c>
      <c r="J211" s="61">
        <f>IF(F211="","",IF(F211="TIE LRC",COUNTIF($F$2:$F211,"TIE")+COUNTIF($F$2:$F211,"TME")+COUNTIF($F$2:$F211,"TIE LRC")+COUNTIF($F$2:$F211,"TIE MRC"),IF(F211="TIE MRC",COUNTIF($F$2:$F211,"TIE")+COUNTIF($F$2:$F211,"TME")+COUNTIF($F$2:$F211,"TIE LRC")+COUNTIF($F$2:$F211,"TIE MRC"),IF(F211="PLNBB LRC",COUNTIF($F$2:$F211,"PLNBB")+COUNTIF($F$2:$F211,"PLNBB LRC")+COUNTIF($F$2:$F211,"PLNBB MRC"),IF(F211="PLNBB MRC",COUNTIF($F$2:$F211,"PLNBB")+COUNTIF($F$2:$F211,"PLNBB LRC")+COUNTIF($F$2:$F211,"PLNBB MRC"),IF(F211="HE MRC",COUNTIF($F$2:$F211,"HE")+COUNTIF($F$2:$F211,"HE LRC")+COUNTIF($F$2:$F211,"HE MRC"),IF(F211="HE LRC",COUNTIF($F$2:$F211,"HE")+COUNTIF($F$2:$F211,"HE LRC")+COUNTIF($F$2:$F211,"HE MRC"),COUNTIF($F$2:$F211,F211))))))))</f>
        <v>60</v>
      </c>
      <c r="K211" s="63" t="s">
        <v>217</v>
      </c>
      <c r="L211" s="63" t="s">
        <v>226</v>
      </c>
      <c r="N211" s="64" t="s">
        <v>320</v>
      </c>
      <c r="O211" s="69" t="s">
        <v>473</v>
      </c>
      <c r="P211" s="65"/>
      <c r="Q211" s="69">
        <v>45797</v>
      </c>
      <c r="R211" s="66"/>
      <c r="S211" s="69">
        <v>45893</v>
      </c>
      <c r="T211" s="67">
        <v>45803.604166666664</v>
      </c>
      <c r="U211" s="67">
        <v>45803.642361111109</v>
      </c>
      <c r="V211" s="67">
        <v>45803.642361111109</v>
      </c>
      <c r="W211" s="67">
        <v>45803.822916666664</v>
      </c>
      <c r="X211" s="67">
        <v>45804.489583333336</v>
      </c>
      <c r="Y211" s="67">
        <v>45804.517361111109</v>
      </c>
      <c r="Z211" s="67">
        <v>45804.552083333336</v>
      </c>
      <c r="AA211" s="53">
        <f t="shared" si="31"/>
        <v>0.91666666668606922</v>
      </c>
      <c r="AB211" s="53">
        <f t="shared" si="36"/>
        <v>16.666666666686069</v>
      </c>
      <c r="AC211" s="53">
        <f t="shared" si="37"/>
        <v>0.6666666665696539</v>
      </c>
      <c r="AD211" s="53">
        <v>0</v>
      </c>
      <c r="AE211" s="53">
        <v>4.83</v>
      </c>
      <c r="AF211" s="53">
        <v>0</v>
      </c>
      <c r="AG211" s="53">
        <v>0</v>
      </c>
      <c r="AH211" s="53">
        <v>0</v>
      </c>
      <c r="AI211" s="53">
        <f t="shared" si="51"/>
        <v>4.83</v>
      </c>
      <c r="AJ211" s="77">
        <f t="shared" si="52"/>
        <v>4.83</v>
      </c>
      <c r="AK211" s="77"/>
      <c r="AL211" s="77"/>
      <c r="AM211" s="77"/>
      <c r="AN211" s="77"/>
      <c r="AO211" s="68">
        <v>7517.7719999999999</v>
      </c>
      <c r="AP211" s="68">
        <v>7515.9139999999998</v>
      </c>
      <c r="AQ211" s="67">
        <f t="shared" si="47"/>
        <v>45803.642361111109</v>
      </c>
      <c r="AR211" s="67">
        <v>45803.652777777781</v>
      </c>
      <c r="AS211" s="67">
        <f t="shared" si="50"/>
        <v>45804.489583333336</v>
      </c>
      <c r="AT211" s="67">
        <v>45804.538194444445</v>
      </c>
      <c r="AU211" s="67">
        <f t="shared" si="29"/>
        <v>45804.538194444445</v>
      </c>
      <c r="AV211" s="67">
        <v>45804.548611111109</v>
      </c>
      <c r="AW211" s="54">
        <v>4536</v>
      </c>
      <c r="AX211" s="54">
        <v>6569</v>
      </c>
      <c r="AY211" s="55">
        <v>30.95</v>
      </c>
      <c r="AZ211" s="55">
        <v>14.62</v>
      </c>
      <c r="BA211" s="55">
        <v>4.1100000000000003</v>
      </c>
      <c r="BB211" s="55">
        <v>5.08</v>
      </c>
      <c r="BC211" s="55">
        <v>5.9498711642070745</v>
      </c>
      <c r="BD211" s="55">
        <v>42.45</v>
      </c>
      <c r="BE211" s="55">
        <v>37.85</v>
      </c>
      <c r="BF211" s="55">
        <v>0.23</v>
      </c>
      <c r="BG211" s="55">
        <v>0.35</v>
      </c>
      <c r="BH211" s="55">
        <v>0.32794565472007503</v>
      </c>
      <c r="BI211" s="55">
        <v>59.72</v>
      </c>
      <c r="BJ211" s="55">
        <v>4.17</v>
      </c>
      <c r="BK211" s="55">
        <v>0.78</v>
      </c>
      <c r="BL211" s="55">
        <v>0.97</v>
      </c>
      <c r="BM211" s="55">
        <v>15.35</v>
      </c>
      <c r="BN211" s="56">
        <v>58</v>
      </c>
      <c r="BO211" s="55" t="s">
        <v>97</v>
      </c>
      <c r="BP211" s="55" t="s">
        <v>100</v>
      </c>
      <c r="BQ211" s="56">
        <v>1230</v>
      </c>
      <c r="BR211" s="55">
        <v>40.04</v>
      </c>
      <c r="BS211" s="55">
        <v>24.03</v>
      </c>
      <c r="BT211" s="55">
        <v>14.38</v>
      </c>
      <c r="BU211" s="55">
        <v>12.38</v>
      </c>
      <c r="BV211" s="55">
        <v>2</v>
      </c>
      <c r="BW211" s="55">
        <v>0.77</v>
      </c>
      <c r="BX211" s="55">
        <v>0.32</v>
      </c>
      <c r="BY211" s="55">
        <v>1.6</v>
      </c>
      <c r="BZ211" s="55">
        <v>4.12</v>
      </c>
      <c r="CA211" s="55">
        <v>0.26</v>
      </c>
      <c r="CB211" s="55">
        <v>0.1</v>
      </c>
      <c r="CC211" s="100">
        <v>5.8000000000000003E-2</v>
      </c>
      <c r="CD211" s="55">
        <v>99</v>
      </c>
      <c r="CE211" s="55">
        <v>98</v>
      </c>
      <c r="CF211" s="55">
        <v>78</v>
      </c>
      <c r="CG211" s="55">
        <v>20</v>
      </c>
      <c r="CH211" s="55"/>
      <c r="CI211" s="54">
        <v>4591</v>
      </c>
      <c r="CJ211" s="55"/>
      <c r="CK211" s="55">
        <v>30.61</v>
      </c>
      <c r="CL211" s="55"/>
      <c r="CM211" s="55">
        <v>3.82</v>
      </c>
      <c r="CN211" s="55"/>
      <c r="CO211" s="55"/>
      <c r="CP211" s="55"/>
      <c r="CQ211" s="55">
        <v>0.19</v>
      </c>
      <c r="CR211" s="54">
        <v>4405</v>
      </c>
      <c r="CS211" s="54">
        <v>33.18</v>
      </c>
      <c r="CT211" s="54">
        <v>4.51</v>
      </c>
      <c r="CU211" s="98">
        <v>0.2</v>
      </c>
      <c r="CV211" s="55">
        <v>0.25</v>
      </c>
      <c r="CW211" s="73">
        <f t="shared" si="49"/>
        <v>634.96879752078394</v>
      </c>
      <c r="CX211" s="74">
        <f>AP211/(AB211-AI211)</f>
        <v>634.96879752078394</v>
      </c>
      <c r="CY211" s="71">
        <v>500</v>
      </c>
      <c r="CZ211" s="67">
        <f>IF(AND(DATE(YEAR(T211),MONTH(T211),DAY(T211))&gt;=(S211-3),DATE(YEAR(T211),MONTH(T211),DAY(T211))&lt;=(S211+3)),T211,V211)</f>
        <v>45803.642361111109</v>
      </c>
      <c r="DA211" s="74">
        <f>CZ211-U211</f>
        <v>0</v>
      </c>
      <c r="DB211" s="53">
        <f>(((AR211-AQ211)*24)+DD211+AB211+((AV211-AU211)*24))/24</f>
        <v>0.88541666666424135</v>
      </c>
      <c r="DC211" s="53">
        <f>(AT211-AS211)*24</f>
        <v>1.1666666666278616</v>
      </c>
      <c r="DD211" s="53">
        <f>(W211-AR211)*24</f>
        <v>4.0833333331975155</v>
      </c>
      <c r="DE211" s="53">
        <f>AA211</f>
        <v>0.91666666668606922</v>
      </c>
      <c r="DF211" s="53">
        <f t="shared" si="46"/>
        <v>4.0833333331975155</v>
      </c>
      <c r="DG211" s="53">
        <f>AB211</f>
        <v>16.666666666686069</v>
      </c>
      <c r="DH211" s="53">
        <f t="shared" si="54"/>
        <v>1.1666666666278616</v>
      </c>
    </row>
    <row r="212" spans="1:112" s="63" customFormat="1" x14ac:dyDescent="0.2">
      <c r="A212" s="65">
        <v>4660</v>
      </c>
      <c r="B212" s="72">
        <f t="shared" si="48"/>
        <v>45778</v>
      </c>
      <c r="C212" s="60" t="str">
        <f t="shared" si="45"/>
        <v>PRT 2025 5 #4660</v>
      </c>
      <c r="D212" s="60" t="str">
        <f t="shared" si="53"/>
        <v>PRATU PTBA #36</v>
      </c>
      <c r="E212" s="61">
        <v>4660</v>
      </c>
      <c r="F212" s="62" t="s">
        <v>98</v>
      </c>
      <c r="G212" s="62" t="str">
        <f>INDEX([1]List!$D$2:$D$55,MATCH(F212,[1]List!$B$2:$B$55,0))</f>
        <v>FOB</v>
      </c>
      <c r="H212" s="62" t="s">
        <v>156</v>
      </c>
      <c r="I212" s="62" t="s">
        <v>157</v>
      </c>
      <c r="J212" s="61">
        <f>IF(F212="","",IF(F212="TIE LRC",COUNTIF($F$2:$F212,"TIE")+COUNTIF($F$2:$F212,"TME")+COUNTIF($F$2:$F212,"TIE LRC")+COUNTIF($F$2:$F212,"TIE MRC"),IF(F212="TIE MRC",COUNTIF($F$2:$F212,"TIE")+COUNTIF($F$2:$F212,"TME")+COUNTIF($F$2:$F212,"TIE LRC")+COUNTIF($F$2:$F212,"TIE MRC"),IF(F212="PLNBB LRC",COUNTIF($F$2:$F212,"PLNBB")+COUNTIF($F$2:$F212,"PLNBB LRC")+COUNTIF($F$2:$F212,"PLNBB MRC"),IF(F212="PLNBB MRC",COUNTIF($F$2:$F212,"PLNBB")+COUNTIF($F$2:$F212,"PLNBB LRC")+COUNTIF($F$2:$F212,"PLNBB MRC"),IF(F212="HE MRC",COUNTIF($F$2:$F212,"HE")+COUNTIF($F$2:$F212,"HE LRC")+COUNTIF($F$2:$F212,"HE MRC"),IF(F212="HE LRC",COUNTIF($F$2:$F212,"HE")+COUNTIF($F$2:$F212,"HE LRC")+COUNTIF($F$2:$F212,"HE MRC"),COUNTIF($F$2:$F212,F212))))))))</f>
        <v>36</v>
      </c>
      <c r="K212" s="63" t="s">
        <v>122</v>
      </c>
      <c r="L212" s="63" t="s">
        <v>245</v>
      </c>
      <c r="N212" s="64" t="s">
        <v>318</v>
      </c>
      <c r="O212" s="69" t="s">
        <v>104</v>
      </c>
      <c r="P212" s="65"/>
      <c r="Q212" s="69">
        <v>45801</v>
      </c>
      <c r="R212" s="66"/>
      <c r="S212" s="69">
        <v>45785</v>
      </c>
      <c r="T212" s="67">
        <v>45803.979166666664</v>
      </c>
      <c r="U212" s="67">
        <v>45804.065972222219</v>
      </c>
      <c r="V212" s="67">
        <v>45804.065972222219</v>
      </c>
      <c r="W212" s="67">
        <v>45804.520833333336</v>
      </c>
      <c r="X212" s="67">
        <v>45805.263888888891</v>
      </c>
      <c r="Y212" s="67">
        <v>45805.305555555555</v>
      </c>
      <c r="Z212" s="67">
        <v>45805.340277777781</v>
      </c>
      <c r="AA212" s="53">
        <f t="shared" si="31"/>
        <v>2.0833333333139308</v>
      </c>
      <c r="AB212" s="53">
        <f t="shared" si="36"/>
        <v>18.833333333255723</v>
      </c>
      <c r="AC212" s="53">
        <f t="shared" si="37"/>
        <v>0.99999999994179234</v>
      </c>
      <c r="AD212" s="53">
        <v>0.25</v>
      </c>
      <c r="AE212" s="53">
        <v>3.33</v>
      </c>
      <c r="AF212" s="53">
        <v>0</v>
      </c>
      <c r="AG212" s="53">
        <v>0</v>
      </c>
      <c r="AH212" s="53">
        <v>0</v>
      </c>
      <c r="AI212" s="53">
        <f t="shared" si="51"/>
        <v>3.33</v>
      </c>
      <c r="AJ212" s="77">
        <f t="shared" si="52"/>
        <v>3.58</v>
      </c>
      <c r="AK212" s="77"/>
      <c r="AL212" s="77"/>
      <c r="AM212" s="77"/>
      <c r="AN212" s="77"/>
      <c r="AO212" s="68">
        <v>12054.831</v>
      </c>
      <c r="AP212" s="68">
        <v>12052.44</v>
      </c>
      <c r="AQ212" s="67">
        <f t="shared" si="47"/>
        <v>45804.065972222219</v>
      </c>
      <c r="AR212" s="67">
        <v>45804.076388888891</v>
      </c>
      <c r="AS212" s="67">
        <f t="shared" si="50"/>
        <v>45805.263888888891</v>
      </c>
      <c r="AT212" s="67">
        <v>45805.326388888891</v>
      </c>
      <c r="AU212" s="67">
        <f t="shared" si="29"/>
        <v>45805.326388888891</v>
      </c>
      <c r="AV212" s="67">
        <v>45805.336805555555</v>
      </c>
      <c r="AW212" s="54">
        <v>4612</v>
      </c>
      <c r="AX212" s="54">
        <v>6455</v>
      </c>
      <c r="AY212" s="55">
        <v>28.56</v>
      </c>
      <c r="AZ212" s="55">
        <v>12.77</v>
      </c>
      <c r="BA212" s="55">
        <v>6.88</v>
      </c>
      <c r="BB212" s="55">
        <v>8.4</v>
      </c>
      <c r="BC212" s="55">
        <v>9.6297145477473336</v>
      </c>
      <c r="BD212" s="55">
        <v>40.270000000000003</v>
      </c>
      <c r="BE212" s="55">
        <v>38.56</v>
      </c>
      <c r="BF212" s="55">
        <v>0.23</v>
      </c>
      <c r="BG212" s="55">
        <v>0.36</v>
      </c>
      <c r="BH212" s="55">
        <v>0.32099048492491117</v>
      </c>
      <c r="BI212" s="55">
        <v>59.74</v>
      </c>
      <c r="BJ212" s="55">
        <v>4.37</v>
      </c>
      <c r="BK212" s="55">
        <v>0.88</v>
      </c>
      <c r="BL212" s="55">
        <v>1.1200000000000001</v>
      </c>
      <c r="BM212" s="55">
        <v>13.56</v>
      </c>
      <c r="BN212" s="56">
        <v>63</v>
      </c>
      <c r="BO212" s="55" t="s">
        <v>97</v>
      </c>
      <c r="BP212" s="55" t="s">
        <v>97</v>
      </c>
      <c r="BQ212" s="56">
        <v>1280</v>
      </c>
      <c r="BR212" s="55">
        <v>54.84</v>
      </c>
      <c r="BS212" s="55">
        <v>25.36</v>
      </c>
      <c r="BT212" s="55">
        <v>6.55</v>
      </c>
      <c r="BU212" s="55">
        <v>4.1399999999999997</v>
      </c>
      <c r="BV212" s="55">
        <v>2.2000000000000002</v>
      </c>
      <c r="BW212" s="55">
        <v>0.54</v>
      </c>
      <c r="BX212" s="55">
        <v>0.4</v>
      </c>
      <c r="BY212" s="55">
        <v>0.68</v>
      </c>
      <c r="BZ212" s="55">
        <v>4.9000000000000004</v>
      </c>
      <c r="CA212" s="55">
        <v>0.14000000000000001</v>
      </c>
      <c r="CB212" s="55">
        <v>0.24</v>
      </c>
      <c r="CC212" s="100">
        <v>2.3E-2</v>
      </c>
      <c r="CD212" s="55">
        <v>99</v>
      </c>
      <c r="CE212" s="55">
        <v>98</v>
      </c>
      <c r="CF212" s="55">
        <v>78</v>
      </c>
      <c r="CG212" s="55">
        <v>22</v>
      </c>
      <c r="CH212" s="55"/>
      <c r="CI212" s="54">
        <v>4912</v>
      </c>
      <c r="CJ212" s="55"/>
      <c r="CK212" s="55">
        <v>28.52</v>
      </c>
      <c r="CL212" s="55">
        <v>14.25</v>
      </c>
      <c r="CM212" s="55">
        <v>4.9400000000000004</v>
      </c>
      <c r="CN212" s="55">
        <v>5.93</v>
      </c>
      <c r="CO212" s="55">
        <v>40.090000000000003</v>
      </c>
      <c r="CP212" s="55">
        <v>39.729999999999997</v>
      </c>
      <c r="CQ212" s="55">
        <v>0.48</v>
      </c>
      <c r="CR212" s="54">
        <v>4431</v>
      </c>
      <c r="CS212" s="54">
        <v>33.25</v>
      </c>
      <c r="CT212" s="54">
        <v>5.32</v>
      </c>
      <c r="CU212" s="98">
        <v>0.5</v>
      </c>
      <c r="CV212" s="55">
        <v>0.56999999999999995</v>
      </c>
      <c r="CW212" s="73">
        <f t="shared" si="49"/>
        <v>777.40958933951856</v>
      </c>
      <c r="CX212" s="74">
        <f>AP212/(AB212-AI212)</f>
        <v>777.40958933951856</v>
      </c>
      <c r="CY212" s="71">
        <v>500</v>
      </c>
      <c r="CZ212" s="67">
        <f>IF(AND(DATE(YEAR(T212),MONTH(T212),DAY(T212))&gt;=(S212-3),DATE(YEAR(T212),MONTH(T212),DAY(T212))&lt;=(S212+3)),T212,V212)</f>
        <v>45804.065972222219</v>
      </c>
      <c r="DA212" s="74">
        <f>CZ212-U212</f>
        <v>0</v>
      </c>
      <c r="DB212" s="53">
        <f>(((AR212-AQ212)*24)+DD212+AB212+((AV212-AU212)*24))/24</f>
        <v>1.25</v>
      </c>
      <c r="DC212" s="53">
        <f>(AT212-AS212)*24</f>
        <v>1.5</v>
      </c>
      <c r="DD212" s="53">
        <f>(W212-AR212)*24</f>
        <v>10.666666666686069</v>
      </c>
      <c r="DE212" s="53">
        <f>AA212</f>
        <v>2.0833333333139308</v>
      </c>
      <c r="DF212" s="53">
        <f t="shared" si="46"/>
        <v>10.666666666686069</v>
      </c>
      <c r="DG212" s="53">
        <f>AB212</f>
        <v>18.833333333255723</v>
      </c>
      <c r="DH212" s="53">
        <f t="shared" si="54"/>
        <v>1.5</v>
      </c>
    </row>
    <row r="213" spans="1:112" s="63" customFormat="1" x14ac:dyDescent="0.2">
      <c r="A213" s="65">
        <v>4661</v>
      </c>
      <c r="B213" s="72">
        <f t="shared" si="48"/>
        <v>45778</v>
      </c>
      <c r="C213" s="60" t="str">
        <f t="shared" si="45"/>
        <v>PRT 2025 5 #4661</v>
      </c>
      <c r="D213" s="60" t="str">
        <f t="shared" si="53"/>
        <v>PRATU UMM LRC #2</v>
      </c>
      <c r="E213" s="61">
        <v>4661</v>
      </c>
      <c r="F213" s="62" t="s">
        <v>347</v>
      </c>
      <c r="G213" s="62" t="str">
        <f>INDEX([1]List!$D$2:$D$55,MATCH(F213,[1]List!$B$2:$B$55,0))</f>
        <v>CIF</v>
      </c>
      <c r="H213" s="62" t="s">
        <v>395</v>
      </c>
      <c r="I213" s="62" t="s">
        <v>247</v>
      </c>
      <c r="J213" s="61">
        <f>IF(F213="","",IF(F213="TIE LRC",COUNTIF($F$2:$F213,"TIE")+COUNTIF($F$2:$F213,"TME")+COUNTIF($F$2:$F213,"TIE LRC")+COUNTIF($F$2:$F213,"TIE MRC"),IF(F213="TIE MRC",COUNTIF($F$2:$F213,"TIE")+COUNTIF($F$2:$F213,"TME")+COUNTIF($F$2:$F213,"TIE LRC")+COUNTIF($F$2:$F213,"TIE MRC"),IF(F213="PLNBB LRC",COUNTIF($F$2:$F213,"PLNBB")+COUNTIF($F$2:$F213,"PLNBB LRC")+COUNTIF($F$2:$F213,"PLNBB MRC"),IF(F213="PLNBB MRC",COUNTIF($F$2:$F213,"PLNBB")+COUNTIF($F$2:$F213,"PLNBB LRC")+COUNTIF($F$2:$F213,"PLNBB MRC"),IF(F213="HE MRC",COUNTIF($F$2:$F213,"HE")+COUNTIF($F$2:$F213,"HE LRC")+COUNTIF($F$2:$F213,"HE MRC"),IF(F213="HE LRC",COUNTIF($F$2:$F213,"HE")+COUNTIF($F$2:$F213,"HE LRC")+COUNTIF($F$2:$F213,"HE MRC"),COUNTIF($F$2:$F213,F213))))))))</f>
        <v>2</v>
      </c>
      <c r="K213" s="63" t="s">
        <v>171</v>
      </c>
      <c r="L213" s="63" t="s">
        <v>172</v>
      </c>
      <c r="N213" s="64" t="s">
        <v>320</v>
      </c>
      <c r="O213" s="69" t="s">
        <v>473</v>
      </c>
      <c r="P213" s="65"/>
      <c r="Q213" s="69">
        <v>45795</v>
      </c>
      <c r="R213" s="66"/>
      <c r="S213" s="69">
        <v>45806</v>
      </c>
      <c r="T213" s="67">
        <v>45804.125</v>
      </c>
      <c r="U213" s="67">
        <v>45804.125</v>
      </c>
      <c r="V213" s="67">
        <v>45804.576388888891</v>
      </c>
      <c r="W213" s="67">
        <v>45805.340277777781</v>
      </c>
      <c r="X213" s="67">
        <v>45806.013888888891</v>
      </c>
      <c r="Y213" s="67">
        <v>45806.03125</v>
      </c>
      <c r="Z213" s="67">
        <v>45806.065972222219</v>
      </c>
      <c r="AA213" s="53">
        <f t="shared" si="31"/>
        <v>10.833333333372138</v>
      </c>
      <c r="AB213" s="53">
        <f t="shared" si="36"/>
        <v>16.583333333255723</v>
      </c>
      <c r="AC213" s="53">
        <f t="shared" si="37"/>
        <v>0.41666666662786156</v>
      </c>
      <c r="AD213" s="53">
        <v>0.17</v>
      </c>
      <c r="AE213" s="53">
        <v>4.08</v>
      </c>
      <c r="AF213" s="53">
        <v>0</v>
      </c>
      <c r="AG213" s="53">
        <v>0</v>
      </c>
      <c r="AH213" s="53">
        <v>0</v>
      </c>
      <c r="AI213" s="53">
        <f t="shared" si="51"/>
        <v>4.08</v>
      </c>
      <c r="AJ213" s="77">
        <f t="shared" si="52"/>
        <v>4.25</v>
      </c>
      <c r="AK213" s="77"/>
      <c r="AL213" s="77"/>
      <c r="AM213" s="77"/>
      <c r="AN213" s="77"/>
      <c r="AO213" s="68">
        <v>7429.01</v>
      </c>
      <c r="AP213" s="68">
        <v>7426.8059999999996</v>
      </c>
      <c r="AQ213" s="67">
        <f t="shared" si="47"/>
        <v>45804.576388888891</v>
      </c>
      <c r="AR213" s="67">
        <v>45804.586805555555</v>
      </c>
      <c r="AS213" s="67">
        <f t="shared" si="50"/>
        <v>45806.013888888891</v>
      </c>
      <c r="AT213" s="67">
        <v>45806.052083333336</v>
      </c>
      <c r="AU213" s="67">
        <f t="shared" si="29"/>
        <v>45806.052083333336</v>
      </c>
      <c r="AV213" s="67">
        <v>45806.0625</v>
      </c>
      <c r="AW213" s="54">
        <v>4145</v>
      </c>
      <c r="AX213" s="54">
        <v>6371</v>
      </c>
      <c r="AY213" s="55">
        <v>34.950000000000003</v>
      </c>
      <c r="AZ213" s="55">
        <v>17.739999999999998</v>
      </c>
      <c r="BA213" s="55">
        <v>4.99</v>
      </c>
      <c r="BB213" s="55">
        <v>6.31</v>
      </c>
      <c r="BC213" s="55">
        <v>7.6707999027473859</v>
      </c>
      <c r="BD213" s="55">
        <v>41.14</v>
      </c>
      <c r="BE213" s="55">
        <v>34.81</v>
      </c>
      <c r="BF213" s="55">
        <v>0.22</v>
      </c>
      <c r="BG213" s="55">
        <v>0.37</v>
      </c>
      <c r="BH213" s="55">
        <v>0.3403841478239728</v>
      </c>
      <c r="BI213" s="55">
        <v>55.42</v>
      </c>
      <c r="BJ213" s="55">
        <v>3.98</v>
      </c>
      <c r="BK213" s="55">
        <v>0.89</v>
      </c>
      <c r="BL213" s="55">
        <v>1.17</v>
      </c>
      <c r="BM213" s="55">
        <v>15.38</v>
      </c>
      <c r="BN213" s="56">
        <v>62</v>
      </c>
      <c r="BO213" s="55" t="s">
        <v>97</v>
      </c>
      <c r="BP213" s="55" t="s">
        <v>100</v>
      </c>
      <c r="BQ213" s="56">
        <v>1290</v>
      </c>
      <c r="BR213" s="55">
        <v>41.67</v>
      </c>
      <c r="BS213" s="55">
        <v>24.32</v>
      </c>
      <c r="BT213" s="55">
        <v>15.62</v>
      </c>
      <c r="BU213" s="55">
        <v>9.23</v>
      </c>
      <c r="BV213" s="55">
        <v>2.61</v>
      </c>
      <c r="BW213" s="55">
        <v>0.88</v>
      </c>
      <c r="BX213" s="55">
        <v>0.49</v>
      </c>
      <c r="BY213" s="55">
        <v>0.95</v>
      </c>
      <c r="BZ213" s="55">
        <v>3.31</v>
      </c>
      <c r="CA213" s="55">
        <v>0.7</v>
      </c>
      <c r="CB213" s="55">
        <v>0.23</v>
      </c>
      <c r="CC213" s="100">
        <v>3.5999999999999997E-2</v>
      </c>
      <c r="CD213" s="55">
        <v>99</v>
      </c>
      <c r="CE213" s="55">
        <v>97</v>
      </c>
      <c r="CF213" s="55">
        <v>78</v>
      </c>
      <c r="CG213" s="55">
        <v>21</v>
      </c>
      <c r="CH213" s="55"/>
      <c r="CI213" s="54">
        <v>4198</v>
      </c>
      <c r="CJ213" s="55"/>
      <c r="CK213" s="55">
        <v>34.380000000000003</v>
      </c>
      <c r="CL213" s="55"/>
      <c r="CM213" s="55">
        <v>4.87</v>
      </c>
      <c r="CN213" s="55"/>
      <c r="CO213" s="55"/>
      <c r="CP213" s="55"/>
      <c r="CQ213" s="55">
        <v>0.19</v>
      </c>
      <c r="CR213" s="54">
        <v>4071</v>
      </c>
      <c r="CS213" s="54">
        <v>35.82</v>
      </c>
      <c r="CT213" s="54">
        <v>4.9400000000000004</v>
      </c>
      <c r="CU213" s="98">
        <v>0.21</v>
      </c>
      <c r="CV213" s="55">
        <v>0.41</v>
      </c>
      <c r="CW213" s="73">
        <f t="shared" si="49"/>
        <v>593.98608371469732</v>
      </c>
      <c r="CX213" s="74">
        <f>AP213/(AB213-AI213)</f>
        <v>593.98608371469732</v>
      </c>
      <c r="CY213" s="71">
        <v>500</v>
      </c>
      <c r="CZ213" s="67">
        <f>IF(AND(DATE(YEAR(T213),MONTH(T213),DAY(T213))&gt;=(S213-3),DATE(YEAR(T213),MONTH(T213),DAY(T213))&lt;=(S213+3)),T213,V213)</f>
        <v>45804.125</v>
      </c>
      <c r="DA213" s="74">
        <f>CZ213-U213</f>
        <v>0</v>
      </c>
      <c r="DB213" s="53">
        <f>(((AR213-AQ213)*24)+DD213+AB213+((AV213-AU213)*24))/24</f>
        <v>1.4652777777737356</v>
      </c>
      <c r="DC213" s="53">
        <f>(AT213-AS213)*24</f>
        <v>0.91666666668606922</v>
      </c>
      <c r="DD213" s="53">
        <f>(W213-AR213)*24</f>
        <v>18.083333333430346</v>
      </c>
      <c r="DE213" s="53">
        <f>AA213</f>
        <v>10.833333333372138</v>
      </c>
      <c r="DF213" s="53">
        <f t="shared" si="46"/>
        <v>18.083333333430346</v>
      </c>
      <c r="DG213" s="53">
        <f>AB213</f>
        <v>16.583333333255723</v>
      </c>
      <c r="DH213" s="53">
        <f t="shared" si="54"/>
        <v>0.91666666668606922</v>
      </c>
    </row>
    <row r="214" spans="1:112" s="63" customFormat="1" x14ac:dyDescent="0.2">
      <c r="A214" s="65">
        <v>4662</v>
      </c>
      <c r="B214" s="72">
        <f t="shared" si="48"/>
        <v>45778</v>
      </c>
      <c r="C214" s="60" t="str">
        <f t="shared" si="45"/>
        <v>PRT 2025 5 #4662</v>
      </c>
      <c r="D214" s="60" t="str">
        <f t="shared" si="53"/>
        <v>PRATU TIE LRC #17</v>
      </c>
      <c r="E214" s="61">
        <v>4662</v>
      </c>
      <c r="F214" s="62" t="s">
        <v>238</v>
      </c>
      <c r="G214" s="62" t="str">
        <f>INDEX([1]List!$D$2:$D$55,MATCH(F214,[1]List!$B$2:$B$55,0))</f>
        <v>CIF</v>
      </c>
      <c r="H214" s="62" t="s">
        <v>335</v>
      </c>
      <c r="I214" s="62" t="s">
        <v>163</v>
      </c>
      <c r="J214" s="61">
        <f>IF(F214="","",IF(F214="TIE LRC",COUNTIF($F$2:$F214,"TIE")+COUNTIF($F$2:$F214,"TME")+COUNTIF($F$2:$F214,"TIE LRC")+COUNTIF($F$2:$F214,"TIE MRC"),IF(F214="TIE MRC",COUNTIF($F$2:$F214,"TIE")+COUNTIF($F$2:$F214,"TME")+COUNTIF($F$2:$F214,"TIE LRC")+COUNTIF($F$2:$F214,"TIE MRC"),IF(F214="PLNBB LRC",COUNTIF($F$2:$F214,"PLNBB")+COUNTIF($F$2:$F214,"PLNBB LRC")+COUNTIF($F$2:$F214,"PLNBB MRC"),IF(F214="PLNBB MRC",COUNTIF($F$2:$F214,"PLNBB")+COUNTIF($F$2:$F214,"PLNBB LRC")+COUNTIF($F$2:$F214,"PLNBB MRC"),IF(F214="HE MRC",COUNTIF($F$2:$F214,"HE")+COUNTIF($F$2:$F214,"HE LRC")+COUNTIF($F$2:$F214,"HE MRC"),IF(F214="HE LRC",COUNTIF($F$2:$F214,"HE")+COUNTIF($F$2:$F214,"HE LRC")+COUNTIF($F$2:$F214,"HE MRC"),COUNTIF($F$2:$F214,F214))))))))</f>
        <v>17</v>
      </c>
      <c r="K214" s="63" t="s">
        <v>574</v>
      </c>
      <c r="L214" s="63" t="s">
        <v>575</v>
      </c>
      <c r="N214" s="64" t="s">
        <v>318</v>
      </c>
      <c r="O214" s="69" t="s">
        <v>317</v>
      </c>
      <c r="P214" s="65"/>
      <c r="Q214" s="69">
        <v>45798</v>
      </c>
      <c r="R214" s="66"/>
      <c r="S214" s="69">
        <v>45832</v>
      </c>
      <c r="T214" s="67">
        <v>45804.71875</v>
      </c>
      <c r="U214" s="67">
        <v>45805.4375</v>
      </c>
      <c r="V214" s="67">
        <v>45805.4375</v>
      </c>
      <c r="W214" s="67">
        <v>45806.024305555555</v>
      </c>
      <c r="X214" s="67">
        <v>45806.760416666664</v>
      </c>
      <c r="Y214" s="67">
        <v>45806.78125</v>
      </c>
      <c r="Z214" s="67">
        <v>45806.815972222219</v>
      </c>
      <c r="AA214" s="53">
        <f t="shared" si="31"/>
        <v>17.25</v>
      </c>
      <c r="AB214" s="53">
        <f t="shared" si="36"/>
        <v>18.166666666686069</v>
      </c>
      <c r="AC214" s="53">
        <f t="shared" si="37"/>
        <v>0.50000000005820766</v>
      </c>
      <c r="AD214" s="53">
        <v>0.33</v>
      </c>
      <c r="AE214" s="53">
        <v>4.5</v>
      </c>
      <c r="AF214" s="53">
        <v>0</v>
      </c>
      <c r="AG214" s="53">
        <v>0</v>
      </c>
      <c r="AH214" s="53">
        <v>0</v>
      </c>
      <c r="AI214" s="53">
        <f t="shared" si="51"/>
        <v>4.5</v>
      </c>
      <c r="AJ214" s="77">
        <f t="shared" si="52"/>
        <v>4.83</v>
      </c>
      <c r="AK214" s="77"/>
      <c r="AL214" s="77"/>
      <c r="AM214" s="77"/>
      <c r="AN214" s="77"/>
      <c r="AO214" s="68">
        <v>8055.326</v>
      </c>
      <c r="AP214" s="68">
        <v>8051.6850000000004</v>
      </c>
      <c r="AQ214" s="67">
        <f t="shared" si="47"/>
        <v>45805.4375</v>
      </c>
      <c r="AR214" s="67">
        <v>45805.447916666664</v>
      </c>
      <c r="AS214" s="67">
        <f t="shared" si="50"/>
        <v>45806.760416666664</v>
      </c>
      <c r="AT214" s="67">
        <v>45806.802083333336</v>
      </c>
      <c r="AU214" s="67">
        <f t="shared" si="29"/>
        <v>45806.802083333336</v>
      </c>
      <c r="AV214" s="67">
        <v>45806.8125</v>
      </c>
      <c r="AW214" s="54">
        <v>4180</v>
      </c>
      <c r="AX214" s="54">
        <v>6443</v>
      </c>
      <c r="AY214" s="55">
        <v>35.130000000000003</v>
      </c>
      <c r="AZ214" s="55">
        <v>18.05</v>
      </c>
      <c r="BA214" s="55">
        <v>6.19</v>
      </c>
      <c r="BB214" s="55">
        <v>7.82</v>
      </c>
      <c r="BC214" s="55">
        <v>9.5424039048200111</v>
      </c>
      <c r="BD214" s="55">
        <v>40.82</v>
      </c>
      <c r="BE214" s="55">
        <v>33.31</v>
      </c>
      <c r="BF214" s="55">
        <v>0.34</v>
      </c>
      <c r="BG214" s="55">
        <v>0.57999999999999996</v>
      </c>
      <c r="BH214" s="55">
        <v>0.52471018913971934</v>
      </c>
      <c r="BI214" s="55">
        <v>55.5</v>
      </c>
      <c r="BJ214" s="55">
        <v>3.85</v>
      </c>
      <c r="BK214" s="55">
        <v>0.87</v>
      </c>
      <c r="BL214" s="55">
        <v>1.17</v>
      </c>
      <c r="BM214" s="55">
        <v>13.48</v>
      </c>
      <c r="BN214" s="56">
        <v>59</v>
      </c>
      <c r="BO214" s="55" t="s">
        <v>97</v>
      </c>
      <c r="BP214" s="55" t="s">
        <v>97</v>
      </c>
      <c r="BQ214" s="56">
        <v>1260</v>
      </c>
      <c r="BR214" s="55">
        <v>49.87</v>
      </c>
      <c r="BS214" s="55">
        <v>26.26</v>
      </c>
      <c r="BT214" s="55">
        <v>9.09</v>
      </c>
      <c r="BU214" s="55">
        <v>7.35</v>
      </c>
      <c r="BV214" s="55">
        <v>1.72</v>
      </c>
      <c r="BW214" s="55">
        <v>0.5</v>
      </c>
      <c r="BX214" s="55">
        <v>0.56000000000000005</v>
      </c>
      <c r="BY214" s="55">
        <v>0.92</v>
      </c>
      <c r="BZ214" s="55">
        <v>3.38</v>
      </c>
      <c r="CA214" s="55">
        <v>0.3</v>
      </c>
      <c r="CB214" s="55">
        <v>0.08</v>
      </c>
      <c r="CC214" s="100">
        <v>1.9E-2</v>
      </c>
      <c r="CD214" s="55">
        <v>99</v>
      </c>
      <c r="CE214" s="55">
        <v>98</v>
      </c>
      <c r="CF214" s="55">
        <v>78</v>
      </c>
      <c r="CG214" s="55">
        <v>20</v>
      </c>
      <c r="CH214" s="55"/>
      <c r="CI214" s="54">
        <v>4248</v>
      </c>
      <c r="CJ214" s="55"/>
      <c r="CK214" s="55">
        <v>34.51</v>
      </c>
      <c r="CL214" s="55"/>
      <c r="CM214" s="55">
        <v>5.62</v>
      </c>
      <c r="CN214" s="55"/>
      <c r="CO214" s="55"/>
      <c r="CP214" s="55"/>
      <c r="CQ214" s="55">
        <v>0.32</v>
      </c>
      <c r="CR214" s="54">
        <v>4018</v>
      </c>
      <c r="CS214" s="54">
        <v>36.119999999999997</v>
      </c>
      <c r="CT214" s="54">
        <v>4.1900000000000004</v>
      </c>
      <c r="CU214" s="98">
        <v>0.26</v>
      </c>
      <c r="CV214" s="55">
        <v>0.56000000000000005</v>
      </c>
      <c r="CW214" s="73">
        <f t="shared" si="49"/>
        <v>589.14768292599285</v>
      </c>
      <c r="CX214" s="74">
        <f>AP214/(AB214-AI214)</f>
        <v>589.14768292599285</v>
      </c>
      <c r="CY214" s="71">
        <v>500</v>
      </c>
      <c r="CZ214" s="67">
        <f>IF(AND(DATE(YEAR(T214),MONTH(T214),DAY(T214))&gt;=(S214-3),DATE(YEAR(T214),MONTH(T214),DAY(T214))&lt;=(S214+3)),T214,V214)</f>
        <v>45805.4375</v>
      </c>
      <c r="DA214" s="74">
        <f>CZ214-U214</f>
        <v>0</v>
      </c>
      <c r="DB214" s="53">
        <f>(((AR214-AQ214)*24)+DD214+AB214+((AV214-AU214)*24))/24</f>
        <v>1.3541666666642413</v>
      </c>
      <c r="DC214" s="53">
        <f>(AT214-AS214)*24</f>
        <v>1.0000000001164153</v>
      </c>
      <c r="DD214" s="53">
        <f>(W214-AR214)*24</f>
        <v>13.833333333372138</v>
      </c>
      <c r="DE214" s="53">
        <f>AA214</f>
        <v>17.25</v>
      </c>
      <c r="DF214" s="53">
        <f t="shared" si="46"/>
        <v>13.833333333372138</v>
      </c>
      <c r="DG214" s="53">
        <f>AB214</f>
        <v>18.166666666686069</v>
      </c>
      <c r="DH214" s="53">
        <f t="shared" si="54"/>
        <v>1.0000000001164153</v>
      </c>
    </row>
    <row r="215" spans="1:112" s="63" customFormat="1" x14ac:dyDescent="0.2">
      <c r="A215" s="65">
        <v>4663</v>
      </c>
      <c r="B215" s="72">
        <f t="shared" si="48"/>
        <v>45778</v>
      </c>
      <c r="C215" s="60" t="str">
        <f t="shared" si="45"/>
        <v>PRT 2025 5 #4663</v>
      </c>
      <c r="D215" s="60" t="str">
        <f t="shared" si="53"/>
        <v>PRATU PTBA LRC #3</v>
      </c>
      <c r="E215" s="61">
        <v>4663</v>
      </c>
      <c r="F215" s="62" t="s">
        <v>570</v>
      </c>
      <c r="G215" s="62" t="str">
        <f>INDEX([1]List!$D$2:$D$55,MATCH(F215,[1]List!$B$2:$B$55,0))</f>
        <v>FOB</v>
      </c>
      <c r="H215" s="62" t="s">
        <v>156</v>
      </c>
      <c r="I215" s="62" t="s">
        <v>157</v>
      </c>
      <c r="J215" s="61">
        <f>IF(F215="","",IF(F215="TIE LRC",COUNTIF($F$2:$F215,"TIE")+COUNTIF($F$2:$F215,"TME")+COUNTIF($F$2:$F215,"TIE LRC")+COUNTIF($F$2:$F215,"TIE MRC"),IF(F215="TIE MRC",COUNTIF($F$2:$F215,"TIE")+COUNTIF($F$2:$F215,"TME")+COUNTIF($F$2:$F215,"TIE LRC")+COUNTIF($F$2:$F215,"TIE MRC"),IF(F215="PLNBB LRC",COUNTIF($F$2:$F215,"PLNBB")+COUNTIF($F$2:$F215,"PLNBB LRC")+COUNTIF($F$2:$F215,"PLNBB MRC"),IF(F215="PLNBB MRC",COUNTIF($F$2:$F215,"PLNBB")+COUNTIF($F$2:$F215,"PLNBB LRC")+COUNTIF($F$2:$F215,"PLNBB MRC"),IF(F215="HE MRC",COUNTIF($F$2:$F215,"HE")+COUNTIF($F$2:$F215,"HE LRC")+COUNTIF($F$2:$F215,"HE MRC"),IF(F215="HE LRC",COUNTIF($F$2:$F215,"HE")+COUNTIF($F$2:$F215,"HE LRC")+COUNTIF($F$2:$F215,"HE MRC"),COUNTIF($F$2:$F215,F215))))))))</f>
        <v>3</v>
      </c>
      <c r="L215" s="63" t="s">
        <v>445</v>
      </c>
      <c r="N215" s="64" t="s">
        <v>320</v>
      </c>
      <c r="O215" s="69" t="s">
        <v>317</v>
      </c>
      <c r="P215" s="65"/>
      <c r="Q215" s="69">
        <v>45803</v>
      </c>
      <c r="R215" s="66"/>
      <c r="S215" s="69">
        <v>45789</v>
      </c>
      <c r="T215" s="67">
        <v>45805.541666666664</v>
      </c>
      <c r="U215" s="67">
        <v>45806.09375</v>
      </c>
      <c r="V215" s="67">
        <v>45806.09375</v>
      </c>
      <c r="W215" s="67">
        <v>45806.53125</v>
      </c>
      <c r="X215" s="67">
        <v>45807.038194444445</v>
      </c>
      <c r="Y215" s="67">
        <v>45807.072916666664</v>
      </c>
      <c r="Z215" s="67">
        <v>45807.111111111109</v>
      </c>
      <c r="AA215" s="53">
        <f t="shared" si="31"/>
        <v>13.250000000058208</v>
      </c>
      <c r="AB215" s="53">
        <f t="shared" si="36"/>
        <v>12.999999999941792</v>
      </c>
      <c r="AC215" s="53">
        <f t="shared" si="37"/>
        <v>0.83333333325572312</v>
      </c>
      <c r="AD215" s="53">
        <v>0.17</v>
      </c>
      <c r="AE215" s="53">
        <v>2.67</v>
      </c>
      <c r="AF215" s="53">
        <v>0</v>
      </c>
      <c r="AG215" s="53">
        <v>0.5</v>
      </c>
      <c r="AH215" s="53">
        <v>0</v>
      </c>
      <c r="AI215" s="53">
        <f t="shared" si="51"/>
        <v>3.17</v>
      </c>
      <c r="AJ215" s="77">
        <f t="shared" si="52"/>
        <v>3.34</v>
      </c>
      <c r="AK215" s="77"/>
      <c r="AL215" s="77"/>
      <c r="AM215" s="77"/>
      <c r="AN215" s="77"/>
      <c r="AO215" s="68">
        <v>7602.7629999999999</v>
      </c>
      <c r="AP215" s="68">
        <v>7601.7340000000004</v>
      </c>
      <c r="AQ215" s="67">
        <f t="shared" si="47"/>
        <v>45806.09375</v>
      </c>
      <c r="AR215" s="67">
        <v>45806.107638888891</v>
      </c>
      <c r="AS215" s="67">
        <f t="shared" si="50"/>
        <v>45807.038194444445</v>
      </c>
      <c r="AT215" s="67">
        <v>45807.09375</v>
      </c>
      <c r="AU215" s="67">
        <f t="shared" si="29"/>
        <v>45807.09375</v>
      </c>
      <c r="AV215" s="67">
        <v>45807.107638888891</v>
      </c>
      <c r="AW215" s="54">
        <v>4678</v>
      </c>
      <c r="AX215" s="54">
        <v>6793</v>
      </c>
      <c r="AY215" s="55">
        <v>31.14</v>
      </c>
      <c r="AZ215" s="55">
        <v>15.9</v>
      </c>
      <c r="BA215" s="55">
        <v>4.2699999999999996</v>
      </c>
      <c r="BB215" s="55">
        <v>5.22</v>
      </c>
      <c r="BC215" s="55">
        <v>6.2068965517241388</v>
      </c>
      <c r="BD215" s="55">
        <v>40.200000000000003</v>
      </c>
      <c r="BE215" s="55">
        <v>38.68</v>
      </c>
      <c r="BF215" s="55">
        <v>0.39</v>
      </c>
      <c r="BG215" s="55">
        <v>0.61</v>
      </c>
      <c r="BH215" s="55">
        <v>0.57074910820451852</v>
      </c>
      <c r="BI215" s="55">
        <v>59.88</v>
      </c>
      <c r="BJ215" s="55">
        <v>4.29</v>
      </c>
      <c r="BK215" s="55">
        <v>0.94</v>
      </c>
      <c r="BL215" s="55">
        <v>1.19</v>
      </c>
      <c r="BM215" s="55">
        <v>13.29</v>
      </c>
      <c r="BN215" s="56">
        <v>61</v>
      </c>
      <c r="BO215" s="55" t="s">
        <v>97</v>
      </c>
      <c r="BP215" s="55" t="s">
        <v>100</v>
      </c>
      <c r="BQ215" s="56">
        <v>1260</v>
      </c>
      <c r="BR215" s="55">
        <v>46.48</v>
      </c>
      <c r="BS215" s="55">
        <v>28.91</v>
      </c>
      <c r="BT215" s="55">
        <v>8.94</v>
      </c>
      <c r="BU215" s="55">
        <v>5.5</v>
      </c>
      <c r="BV215" s="55">
        <v>2.2599999999999998</v>
      </c>
      <c r="BW215" s="55">
        <v>0.86</v>
      </c>
      <c r="BX215" s="55">
        <v>0.5</v>
      </c>
      <c r="BY215" s="55">
        <v>0.68</v>
      </c>
      <c r="BZ215" s="55">
        <v>5.46</v>
      </c>
      <c r="CA215" s="55">
        <v>0.14000000000000001</v>
      </c>
      <c r="CB215" s="55">
        <v>0.27</v>
      </c>
      <c r="CC215" s="100">
        <v>3.2000000000000001E-2</v>
      </c>
      <c r="CD215" s="55">
        <v>99</v>
      </c>
      <c r="CE215" s="55">
        <v>98</v>
      </c>
      <c r="CF215" s="55">
        <v>78</v>
      </c>
      <c r="CG215" s="55">
        <v>23</v>
      </c>
      <c r="CH215" s="55"/>
      <c r="CI215" s="54">
        <v>4523</v>
      </c>
      <c r="CJ215" s="55"/>
      <c r="CK215" s="55">
        <v>32.270000000000003</v>
      </c>
      <c r="CL215" s="55">
        <v>15.16</v>
      </c>
      <c r="CM215" s="55">
        <v>4.8</v>
      </c>
      <c r="CN215" s="55">
        <v>6.01</v>
      </c>
      <c r="CO215" s="55">
        <v>39.369999999999997</v>
      </c>
      <c r="CP215" s="55">
        <v>39.46</v>
      </c>
      <c r="CQ215" s="55">
        <v>0.34</v>
      </c>
      <c r="CR215" s="54" t="s">
        <v>319</v>
      </c>
      <c r="CS215" s="54" t="s">
        <v>319</v>
      </c>
      <c r="CT215" s="54" t="s">
        <v>319</v>
      </c>
      <c r="CU215" s="98" t="s">
        <v>319</v>
      </c>
      <c r="CV215" s="55">
        <v>0.88</v>
      </c>
      <c r="CW215" s="73">
        <f t="shared" si="49"/>
        <v>773.31983723753956</v>
      </c>
      <c r="CX215" s="74">
        <f>AP215/(AB215-AI215)</f>
        <v>773.31983723753956</v>
      </c>
      <c r="CY215" s="71">
        <v>500</v>
      </c>
      <c r="CZ215" s="67">
        <f>IF(AND(DATE(YEAR(T215),MONTH(T215),DAY(T215))&gt;=(S215-3),DATE(YEAR(T215),MONTH(T215),DAY(T215))&lt;=(S215+3)),T215,V215)</f>
        <v>45806.09375</v>
      </c>
      <c r="DA215" s="74">
        <f>CZ215-U215</f>
        <v>0</v>
      </c>
      <c r="DB215" s="53">
        <f>(((AR215-AQ215)*24)+DD215+AB215+((AV215-AU215)*24))/24</f>
        <v>0.99305555555474712</v>
      </c>
      <c r="DC215" s="53">
        <f>(AT215-AS215)*24</f>
        <v>1.3333333333139308</v>
      </c>
      <c r="DD215" s="53">
        <f>(W215-AR215)*24</f>
        <v>10.166666666627862</v>
      </c>
      <c r="DE215" s="53">
        <f>AA215</f>
        <v>13.250000000058208</v>
      </c>
      <c r="DF215" s="53">
        <f t="shared" si="46"/>
        <v>10.166666666627862</v>
      </c>
      <c r="DG215" s="53">
        <f>AB215</f>
        <v>12.999999999941792</v>
      </c>
      <c r="DH215" s="53">
        <f t="shared" si="54"/>
        <v>1.3333333333139308</v>
      </c>
    </row>
    <row r="216" spans="1:112" s="63" customFormat="1" x14ac:dyDescent="0.2">
      <c r="A216" s="65">
        <v>4664</v>
      </c>
      <c r="B216" s="72">
        <f t="shared" si="48"/>
        <v>45778</v>
      </c>
      <c r="C216" s="60" t="str">
        <f t="shared" si="45"/>
        <v>PRT 2025 5 #4664</v>
      </c>
      <c r="D216" s="60" t="str">
        <f t="shared" si="53"/>
        <v>PRATU BGG #61</v>
      </c>
      <c r="E216" s="61">
        <v>4664</v>
      </c>
      <c r="F216" s="62" t="s">
        <v>240</v>
      </c>
      <c r="G216" s="62" t="str">
        <f>INDEX([1]List!$D$2:$D$55,MATCH(F216,[1]List!$B$2:$B$55,0))</f>
        <v>CIF</v>
      </c>
      <c r="H216" s="62" t="s">
        <v>440</v>
      </c>
      <c r="I216" s="62" t="s">
        <v>247</v>
      </c>
      <c r="J216" s="61">
        <f>IF(F216="","",IF(F216="TIE LRC",COUNTIF($F$2:$F216,"TIE")+COUNTIF($F$2:$F216,"TME")+COUNTIF($F$2:$F216,"TIE LRC")+COUNTIF($F$2:$F216,"TIE MRC"),IF(F216="TIE MRC",COUNTIF($F$2:$F216,"TIE")+COUNTIF($F$2:$F216,"TME")+COUNTIF($F$2:$F216,"TIE LRC")+COUNTIF($F$2:$F216,"TIE MRC"),IF(F216="PLNBB LRC",COUNTIF($F$2:$F216,"PLNBB")+COUNTIF($F$2:$F216,"PLNBB LRC")+COUNTIF($F$2:$F216,"PLNBB MRC"),IF(F216="PLNBB MRC",COUNTIF($F$2:$F216,"PLNBB")+COUNTIF($F$2:$F216,"PLNBB LRC")+COUNTIF($F$2:$F216,"PLNBB MRC"),IF(F216="HE MRC",COUNTIF($F$2:$F216,"HE")+COUNTIF($F$2:$F216,"HE LRC")+COUNTIF($F$2:$F216,"HE MRC"),IF(F216="HE LRC",COUNTIF($F$2:$F216,"HE")+COUNTIF($F$2:$F216,"HE LRC")+COUNTIF($F$2:$F216,"HE MRC"),COUNTIF($F$2:$F216,F216))))))))</f>
        <v>61</v>
      </c>
      <c r="K216" s="63" t="s">
        <v>480</v>
      </c>
      <c r="L216" s="63" t="s">
        <v>437</v>
      </c>
      <c r="N216" s="64" t="s">
        <v>318</v>
      </c>
      <c r="O216" s="69" t="s">
        <v>473</v>
      </c>
      <c r="P216" s="65"/>
      <c r="Q216" s="69">
        <v>45800</v>
      </c>
      <c r="R216" s="66"/>
      <c r="S216" s="69">
        <v>45894</v>
      </c>
      <c r="T216" s="67">
        <v>45805.916666666664</v>
      </c>
      <c r="U216" s="67">
        <v>45806.833333333336</v>
      </c>
      <c r="V216" s="67">
        <v>45806.833333333336</v>
      </c>
      <c r="W216" s="67">
        <v>45807.006944444445</v>
      </c>
      <c r="X216" s="67">
        <v>45807.586805555555</v>
      </c>
      <c r="Y216" s="67">
        <v>45807.65625</v>
      </c>
      <c r="Z216" s="67">
        <v>45807.690972222219</v>
      </c>
      <c r="AA216" s="53">
        <f t="shared" si="31"/>
        <v>22.000000000116415</v>
      </c>
      <c r="AB216" s="53">
        <f t="shared" si="36"/>
        <v>15.583333333313931</v>
      </c>
      <c r="AC216" s="53">
        <f t="shared" si="37"/>
        <v>1.6666666666860692</v>
      </c>
      <c r="AD216" s="53">
        <v>0</v>
      </c>
      <c r="AE216" s="53">
        <v>1.92</v>
      </c>
      <c r="AF216" s="53">
        <v>0</v>
      </c>
      <c r="AG216" s="53">
        <v>2.17</v>
      </c>
      <c r="AH216" s="53">
        <v>0</v>
      </c>
      <c r="AI216" s="53">
        <f t="shared" si="51"/>
        <v>4.09</v>
      </c>
      <c r="AJ216" s="77">
        <f t="shared" si="52"/>
        <v>4.09</v>
      </c>
      <c r="AK216" s="77"/>
      <c r="AL216" s="77"/>
      <c r="AM216" s="77"/>
      <c r="AN216" s="77"/>
      <c r="AO216" s="68">
        <v>8697.8770000000004</v>
      </c>
      <c r="AP216" s="68">
        <v>8695.1949999999997</v>
      </c>
      <c r="AQ216" s="67">
        <f t="shared" si="47"/>
        <v>45806.833333333336</v>
      </c>
      <c r="AR216" s="67">
        <v>45806.84375</v>
      </c>
      <c r="AS216" s="67">
        <f t="shared" si="50"/>
        <v>45807.586805555555</v>
      </c>
      <c r="AT216" s="67">
        <v>45807.677083333336</v>
      </c>
      <c r="AU216" s="67">
        <f t="shared" si="29"/>
        <v>45807.677083333336</v>
      </c>
      <c r="AV216" s="67">
        <v>45807.6875</v>
      </c>
      <c r="AW216" s="54">
        <v>4570</v>
      </c>
      <c r="AX216" s="54">
        <v>6620</v>
      </c>
      <c r="AY216" s="55">
        <v>30.97</v>
      </c>
      <c r="AZ216" s="55">
        <v>16.53</v>
      </c>
      <c r="BA216" s="55">
        <v>4.16</v>
      </c>
      <c r="BB216" s="55">
        <v>5.03</v>
      </c>
      <c r="BC216" s="55">
        <v>6.0261171678447347</v>
      </c>
      <c r="BD216" s="55">
        <v>42.51</v>
      </c>
      <c r="BE216" s="55">
        <v>35.93</v>
      </c>
      <c r="BF216" s="55">
        <v>0.22</v>
      </c>
      <c r="BG216" s="55">
        <v>0.33</v>
      </c>
      <c r="BH216" s="55">
        <v>0.31148915778123876</v>
      </c>
      <c r="BI216" s="55">
        <v>57.08</v>
      </c>
      <c r="BJ216" s="55">
        <v>3.92</v>
      </c>
      <c r="BK216" s="55">
        <v>0.89</v>
      </c>
      <c r="BL216" s="55">
        <v>1.1299999999999999</v>
      </c>
      <c r="BM216" s="55">
        <v>16.29</v>
      </c>
      <c r="BN216" s="56">
        <v>59</v>
      </c>
      <c r="BO216" s="55" t="s">
        <v>97</v>
      </c>
      <c r="BP216" s="55" t="s">
        <v>100</v>
      </c>
      <c r="BQ216" s="56">
        <v>1200</v>
      </c>
      <c r="BR216" s="55">
        <v>41.01</v>
      </c>
      <c r="BS216" s="55">
        <v>21.94</v>
      </c>
      <c r="BT216" s="55">
        <v>21.1</v>
      </c>
      <c r="BU216" s="55">
        <v>7.44</v>
      </c>
      <c r="BV216" s="55">
        <v>2.3199999999999998</v>
      </c>
      <c r="BW216" s="55">
        <v>0.7</v>
      </c>
      <c r="BX216" s="55">
        <v>0.34</v>
      </c>
      <c r="BY216" s="55">
        <v>1.3</v>
      </c>
      <c r="BZ216" s="55">
        <v>3.31</v>
      </c>
      <c r="CA216" s="55">
        <v>0.41</v>
      </c>
      <c r="CB216" s="55">
        <v>0.1</v>
      </c>
      <c r="CC216" s="100">
        <v>3.7999999999999999E-2</v>
      </c>
      <c r="CD216" s="55">
        <v>99</v>
      </c>
      <c r="CE216" s="55">
        <v>98</v>
      </c>
      <c r="CF216" s="55">
        <v>78</v>
      </c>
      <c r="CG216" s="55">
        <v>20</v>
      </c>
      <c r="CH216" s="55"/>
      <c r="CI216" s="54">
        <v>4620</v>
      </c>
      <c r="CJ216" s="55"/>
      <c r="CK216" s="55">
        <v>30.32</v>
      </c>
      <c r="CL216" s="55"/>
      <c r="CM216" s="55">
        <v>3.59</v>
      </c>
      <c r="CN216" s="55"/>
      <c r="CO216" s="55"/>
      <c r="CP216" s="55"/>
      <c r="CQ216" s="55">
        <v>0.19</v>
      </c>
      <c r="CR216" s="54">
        <v>4575</v>
      </c>
      <c r="CS216" s="54">
        <v>30.84</v>
      </c>
      <c r="CT216" s="54">
        <v>3.52</v>
      </c>
      <c r="CU216" s="98">
        <v>0.21</v>
      </c>
      <c r="CV216" s="55">
        <v>0.32</v>
      </c>
      <c r="CW216" s="73">
        <f t="shared" si="49"/>
        <v>756.54248840034904</v>
      </c>
      <c r="CX216" s="74">
        <f>AP216/(AB216-AI216)</f>
        <v>756.54248840034904</v>
      </c>
      <c r="CY216" s="71">
        <v>500</v>
      </c>
      <c r="CZ216" s="67">
        <f>IF(AND(DATE(YEAR(T216),MONTH(T216),DAY(T216))&gt;=(S216-3),DATE(YEAR(T216),MONTH(T216),DAY(T216))&lt;=(S216+3)),T216,V216)</f>
        <v>45806.833333333336</v>
      </c>
      <c r="DA216" s="74">
        <f>CZ216-U216</f>
        <v>0</v>
      </c>
      <c r="DB216" s="53">
        <f>(((AR216-AQ216)*24)+DD216+AB216+((AV216-AU216)*24))/24</f>
        <v>0.83333333332848269</v>
      </c>
      <c r="DC216" s="53">
        <f>(AT216-AS216)*24</f>
        <v>2.1666666667442769</v>
      </c>
      <c r="DD216" s="53">
        <f>(W216-AR216)*24</f>
        <v>3.9166666666860692</v>
      </c>
      <c r="DE216" s="53">
        <f>AA216</f>
        <v>22.000000000116415</v>
      </c>
      <c r="DF216" s="53">
        <f t="shared" si="46"/>
        <v>3.9166666666860692</v>
      </c>
      <c r="DG216" s="53">
        <f>AB216</f>
        <v>15.583333333313931</v>
      </c>
      <c r="DH216" s="53">
        <f t="shared" si="54"/>
        <v>2.1666666667442769</v>
      </c>
    </row>
    <row r="217" spans="1:112" s="63" customFormat="1" x14ac:dyDescent="0.2">
      <c r="A217" s="65">
        <v>4665</v>
      </c>
      <c r="B217" s="72">
        <f t="shared" si="48"/>
        <v>45778</v>
      </c>
      <c r="C217" s="60" t="str">
        <f t="shared" si="45"/>
        <v>PRT 2025 5 #4665</v>
      </c>
      <c r="D217" s="60" t="str">
        <f t="shared" si="53"/>
        <v>PRATU BAS #3</v>
      </c>
      <c r="E217" s="61">
        <v>4665</v>
      </c>
      <c r="F217" s="62" t="s">
        <v>488</v>
      </c>
      <c r="G217" s="62" t="str">
        <f>INDEX([1]List!$D$2:$D$55,MATCH(F217,[1]List!$B$2:$B$55,0))</f>
        <v>CIF</v>
      </c>
      <c r="H217" s="62" t="s">
        <v>576</v>
      </c>
      <c r="I217" s="62" t="s">
        <v>154</v>
      </c>
      <c r="J217" s="61">
        <f>IF(F217="","",IF(F217="TIE LRC",COUNTIF($F$2:$F217,"TIE")+COUNTIF($F$2:$F217,"TME")+COUNTIF($F$2:$F217,"TIE LRC")+COUNTIF($F$2:$F217,"TIE MRC"),IF(F217="TIE MRC",COUNTIF($F$2:$F217,"TIE")+COUNTIF($F$2:$F217,"TME")+COUNTIF($F$2:$F217,"TIE LRC")+COUNTIF($F$2:$F217,"TIE MRC"),IF(F217="PLNBB LRC",COUNTIF($F$2:$F217,"PLNBB")+COUNTIF($F$2:$F217,"PLNBB LRC")+COUNTIF($F$2:$F217,"PLNBB MRC"),IF(F217="PLNBB MRC",COUNTIF($F$2:$F217,"PLNBB")+COUNTIF($F$2:$F217,"PLNBB LRC")+COUNTIF($F$2:$F217,"PLNBB MRC"),IF(F217="HE MRC",COUNTIF($F$2:$F217,"HE")+COUNTIF($F$2:$F217,"HE LRC")+COUNTIF($F$2:$F217,"HE MRC"),IF(F217="HE LRC",COUNTIF($F$2:$F217,"HE")+COUNTIF($F$2:$F217,"HE LRC")+COUNTIF($F$2:$F217,"HE MRC"),COUNTIF($F$2:$F217,F217))))))))</f>
        <v>3</v>
      </c>
      <c r="K217" s="63" t="s">
        <v>428</v>
      </c>
      <c r="L217" s="63" t="s">
        <v>429</v>
      </c>
      <c r="N217" s="64" t="s">
        <v>320</v>
      </c>
      <c r="O217" s="69" t="s">
        <v>473</v>
      </c>
      <c r="P217" s="65"/>
      <c r="Q217" s="69">
        <v>45801</v>
      </c>
      <c r="R217" s="66"/>
      <c r="S217" s="69">
        <v>45730</v>
      </c>
      <c r="T217" s="67">
        <v>45807.1875</v>
      </c>
      <c r="U217" s="67">
        <v>45807.350694444445</v>
      </c>
      <c r="V217" s="67">
        <v>45807.350694444445</v>
      </c>
      <c r="W217" s="67">
        <v>45807.565972222219</v>
      </c>
      <c r="X217" s="67">
        <v>45808.434027777781</v>
      </c>
      <c r="Y217" s="67">
        <v>45808.461805555555</v>
      </c>
      <c r="Z217" s="67">
        <v>45808.496527777781</v>
      </c>
      <c r="AA217" s="53">
        <f t="shared" si="31"/>
        <v>3.9166666666860692</v>
      </c>
      <c r="AB217" s="53">
        <f t="shared" si="36"/>
        <v>21.500000000058208</v>
      </c>
      <c r="AC217" s="53">
        <f t="shared" si="37"/>
        <v>0.6666666665696539</v>
      </c>
      <c r="AD217" s="53">
        <v>0</v>
      </c>
      <c r="AE217" s="53">
        <v>8.67</v>
      </c>
      <c r="AF217" s="53">
        <v>0</v>
      </c>
      <c r="AG217" s="53">
        <v>0.5</v>
      </c>
      <c r="AH217" s="53">
        <v>0</v>
      </c>
      <c r="AI217" s="53">
        <f t="shared" si="51"/>
        <v>9.17</v>
      </c>
      <c r="AJ217" s="77">
        <f t="shared" si="52"/>
        <v>9.17</v>
      </c>
      <c r="AK217" s="77"/>
      <c r="AL217" s="77"/>
      <c r="AM217" s="77"/>
      <c r="AN217" s="77"/>
      <c r="AO217" s="68">
        <v>7472.0129999999999</v>
      </c>
      <c r="AP217" s="68">
        <v>7469.2030000000004</v>
      </c>
      <c r="AQ217" s="67">
        <f t="shared" si="47"/>
        <v>45807.350694444445</v>
      </c>
      <c r="AR217" s="67">
        <v>45807.361111111109</v>
      </c>
      <c r="AS217" s="67">
        <f t="shared" si="50"/>
        <v>45808.434027777781</v>
      </c>
      <c r="AT217" s="67">
        <v>45808.482638888891</v>
      </c>
      <c r="AU217" s="67">
        <f t="shared" si="29"/>
        <v>45808.482638888891</v>
      </c>
      <c r="AV217" s="67">
        <v>45808.493055555555</v>
      </c>
      <c r="AW217" s="54">
        <v>4059</v>
      </c>
      <c r="AX217" s="54">
        <v>6293</v>
      </c>
      <c r="AY217" s="55">
        <v>35.5</v>
      </c>
      <c r="AZ217" s="55">
        <v>19.29</v>
      </c>
      <c r="BA217" s="55">
        <v>5.24</v>
      </c>
      <c r="BB217" s="55">
        <v>6.56</v>
      </c>
      <c r="BC217" s="55">
        <v>8.1278651963821087</v>
      </c>
      <c r="BD217" s="55">
        <v>38.6</v>
      </c>
      <c r="BE217" s="55">
        <v>35.549999999999997</v>
      </c>
      <c r="BF217" s="55">
        <v>0.25</v>
      </c>
      <c r="BG217" s="55">
        <v>0.42</v>
      </c>
      <c r="BH217" s="55">
        <v>0.3840911906826911</v>
      </c>
      <c r="BI217" s="55">
        <v>53.04</v>
      </c>
      <c r="BJ217" s="55">
        <v>3.66</v>
      </c>
      <c r="BK217" s="55">
        <v>0.87</v>
      </c>
      <c r="BL217" s="55">
        <v>1.17</v>
      </c>
      <c r="BM217" s="55">
        <v>16.27</v>
      </c>
      <c r="BN217" s="56">
        <v>56</v>
      </c>
      <c r="BO217" s="55" t="s">
        <v>97</v>
      </c>
      <c r="BP217" s="55" t="s">
        <v>100</v>
      </c>
      <c r="BQ217" s="56">
        <v>1210</v>
      </c>
      <c r="BR217" s="55">
        <v>43.05</v>
      </c>
      <c r="BS217" s="55">
        <v>24.24</v>
      </c>
      <c r="BT217" s="55">
        <v>12.73</v>
      </c>
      <c r="BU217" s="55">
        <v>7.3</v>
      </c>
      <c r="BV217" s="55">
        <v>3.5</v>
      </c>
      <c r="BW217" s="55">
        <v>0.88</v>
      </c>
      <c r="BX217" s="55">
        <v>0.54</v>
      </c>
      <c r="BY217" s="55">
        <v>0.7</v>
      </c>
      <c r="BZ217" s="55">
        <v>6.2</v>
      </c>
      <c r="CA217" s="55">
        <v>0.59</v>
      </c>
      <c r="CB217" s="55">
        <v>0.26</v>
      </c>
      <c r="CC217" s="100">
        <v>3.3000000000000002E-2</v>
      </c>
      <c r="CD217" s="55">
        <v>99</v>
      </c>
      <c r="CE217" s="55">
        <v>97</v>
      </c>
      <c r="CF217" s="55">
        <v>77</v>
      </c>
      <c r="CG217" s="55">
        <v>20</v>
      </c>
      <c r="CH217" s="55"/>
      <c r="CI217" s="54">
        <v>4157</v>
      </c>
      <c r="CJ217" s="55"/>
      <c r="CK217" s="55">
        <v>33.1</v>
      </c>
      <c r="CL217" s="55"/>
      <c r="CM217" s="55">
        <v>4.1900000000000004</v>
      </c>
      <c r="CN217" s="55"/>
      <c r="CO217" s="55"/>
      <c r="CP217" s="55"/>
      <c r="CQ217" s="55">
        <v>0.21</v>
      </c>
      <c r="CR217" s="54">
        <v>3926</v>
      </c>
      <c r="CS217" s="54">
        <v>36.26</v>
      </c>
      <c r="CT217" s="54">
        <v>5.12</v>
      </c>
      <c r="CU217" s="98">
        <v>0.23</v>
      </c>
      <c r="CV217" s="55">
        <v>0.83</v>
      </c>
      <c r="CW217" s="73">
        <f t="shared" si="49"/>
        <v>605.77477696388803</v>
      </c>
      <c r="CX217" s="74">
        <f>AP217/(AB217-AI217)</f>
        <v>605.77477696388803</v>
      </c>
      <c r="CY217" s="71">
        <v>500</v>
      </c>
      <c r="CZ217" s="67">
        <f>IF(AND(DATE(YEAR(T217),MONTH(T217),DAY(T217))&gt;=(S217-3),DATE(YEAR(T217),MONTH(T217),DAY(T217))&lt;=(S217+3)),T217,V217)</f>
        <v>45807.350694444445</v>
      </c>
      <c r="DA217" s="74">
        <f>CZ217-U217</f>
        <v>0</v>
      </c>
      <c r="DB217" s="53">
        <f>(((AR217-AQ217)*24)+DD217+AB217+((AV217-AU217)*24))/24</f>
        <v>1.1215277777737356</v>
      </c>
      <c r="DC217" s="53">
        <f>(AT217-AS217)*24</f>
        <v>1.1666666666278616</v>
      </c>
      <c r="DD217" s="53">
        <f>(W217-AR217)*24</f>
        <v>4.9166666666278616</v>
      </c>
      <c r="DE217" s="53">
        <f>AA217</f>
        <v>3.9166666666860692</v>
      </c>
      <c r="DF217" s="53">
        <f t="shared" si="46"/>
        <v>4.9166666666278616</v>
      </c>
      <c r="DG217" s="53">
        <f>AB217</f>
        <v>21.500000000058208</v>
      </c>
      <c r="DH217" s="53">
        <f t="shared" si="54"/>
        <v>1.1666666666278616</v>
      </c>
    </row>
    <row r="218" spans="1:112" s="63" customFormat="1" x14ac:dyDescent="0.2">
      <c r="A218" s="65">
        <v>4666</v>
      </c>
      <c r="B218" s="72">
        <f t="shared" si="48"/>
        <v>45778</v>
      </c>
      <c r="C218" s="60" t="str">
        <f t="shared" si="45"/>
        <v>PRT 2025 5 #4666</v>
      </c>
      <c r="D218" s="60" t="str">
        <f t="shared" si="53"/>
        <v>PRATU GEL MRC #10</v>
      </c>
      <c r="E218" s="61">
        <v>4666</v>
      </c>
      <c r="F218" s="62" t="s">
        <v>341</v>
      </c>
      <c r="G218" s="62" t="str">
        <f>INDEX([1]List!$D$2:$D$55,MATCH(F218,[1]List!$B$2:$B$55,0))</f>
        <v>CIF</v>
      </c>
      <c r="H218" s="62" t="s">
        <v>342</v>
      </c>
      <c r="I218" s="62" t="s">
        <v>408</v>
      </c>
      <c r="J218" s="61">
        <f>IF(F218="","",IF(F218="TIE LRC",COUNTIF($F$2:$F218,"TIE")+COUNTIF($F$2:$F218,"TME")+COUNTIF($F$2:$F218,"TIE LRC")+COUNTIF($F$2:$F218,"TIE MRC"),IF(F218="TIE MRC",COUNTIF($F$2:$F218,"TIE")+COUNTIF($F$2:$F218,"TME")+COUNTIF($F$2:$F218,"TIE LRC")+COUNTIF($F$2:$F218,"TIE MRC"),IF(F218="PLNBB LRC",COUNTIF($F$2:$F218,"PLNBB")+COUNTIF($F$2:$F218,"PLNBB LRC")+COUNTIF($F$2:$F218,"PLNBB MRC"),IF(F218="PLNBB MRC",COUNTIF($F$2:$F218,"PLNBB")+COUNTIF($F$2:$F218,"PLNBB LRC")+COUNTIF($F$2:$F218,"PLNBB MRC"),IF(F218="HE MRC",COUNTIF($F$2:$F218,"HE")+COUNTIF($F$2:$F218,"HE LRC")+COUNTIF($F$2:$F218,"HE MRC"),IF(F218="HE LRC",COUNTIF($F$2:$F218,"HE")+COUNTIF($F$2:$F218,"HE LRC")+COUNTIF($F$2:$F218,"HE MRC"),COUNTIF($F$2:$F218,F218))))))))</f>
        <v>10</v>
      </c>
      <c r="K218" s="63" t="s">
        <v>577</v>
      </c>
      <c r="L218" s="63" t="s">
        <v>578</v>
      </c>
      <c r="N218" s="64" t="s">
        <v>318</v>
      </c>
      <c r="O218" s="69" t="s">
        <v>473</v>
      </c>
      <c r="P218" s="65"/>
      <c r="Q218" s="69">
        <v>45799</v>
      </c>
      <c r="R218" s="66"/>
      <c r="S218" s="69">
        <v>45727</v>
      </c>
      <c r="T218" s="67">
        <v>45806.625</v>
      </c>
      <c r="U218" s="67">
        <v>45807.711805555555</v>
      </c>
      <c r="V218" s="67">
        <v>45807.711805555555</v>
      </c>
      <c r="W218" s="67">
        <v>45808.208333333336</v>
      </c>
      <c r="X218" s="67">
        <v>45808.715277777781</v>
      </c>
      <c r="Y218" s="67">
        <v>45808.743055555555</v>
      </c>
      <c r="Z218" s="67">
        <v>45808.777777777781</v>
      </c>
      <c r="AA218" s="53">
        <f t="shared" si="31"/>
        <v>26.083333333313931</v>
      </c>
      <c r="AB218" s="53">
        <f t="shared" si="36"/>
        <v>12.833333333255723</v>
      </c>
      <c r="AC218" s="53">
        <f t="shared" si="37"/>
        <v>0.6666666665696539</v>
      </c>
      <c r="AD218" s="53">
        <v>0</v>
      </c>
      <c r="AE218" s="53">
        <v>2.17</v>
      </c>
      <c r="AF218" s="53">
        <v>0</v>
      </c>
      <c r="AG218" s="53">
        <v>0</v>
      </c>
      <c r="AH218" s="53">
        <v>0</v>
      </c>
      <c r="AI218" s="53">
        <f t="shared" si="51"/>
        <v>2.17</v>
      </c>
      <c r="AJ218" s="77">
        <f t="shared" si="52"/>
        <v>2.17</v>
      </c>
      <c r="AK218" s="77"/>
      <c r="AL218" s="77"/>
      <c r="AM218" s="77"/>
      <c r="AN218" s="77"/>
      <c r="AO218" s="68">
        <v>7518.8389999999999</v>
      </c>
      <c r="AP218" s="68">
        <v>7516.7860000000001</v>
      </c>
      <c r="AQ218" s="67">
        <f t="shared" si="47"/>
        <v>45807.711805555555</v>
      </c>
      <c r="AR218" s="67">
        <v>45807.722222222219</v>
      </c>
      <c r="AS218" s="67">
        <f t="shared" si="50"/>
        <v>45808.715277777781</v>
      </c>
      <c r="AT218" s="67">
        <v>45808.763888888891</v>
      </c>
      <c r="AU218" s="67">
        <f t="shared" si="29"/>
        <v>45808.763888888891</v>
      </c>
      <c r="AV218" s="67">
        <v>45808.774305555555</v>
      </c>
      <c r="AW218" s="54">
        <v>4458</v>
      </c>
      <c r="AX218" s="54">
        <v>6551</v>
      </c>
      <c r="AY218" s="55">
        <v>31.96</v>
      </c>
      <c r="AZ218" s="55">
        <v>16.690000000000001</v>
      </c>
      <c r="BA218" s="55">
        <v>5.94</v>
      </c>
      <c r="BB218" s="55">
        <v>7.27</v>
      </c>
      <c r="BC218" s="55">
        <v>8.7264434041531622</v>
      </c>
      <c r="BD218" s="55">
        <v>40.78</v>
      </c>
      <c r="BE218" s="55">
        <v>35.26</v>
      </c>
      <c r="BF218" s="55">
        <v>0.28000000000000003</v>
      </c>
      <c r="BG218" s="55">
        <v>0.45</v>
      </c>
      <c r="BH218" s="55">
        <v>0.40811427199615891</v>
      </c>
      <c r="BI218" s="55">
        <v>57.47</v>
      </c>
      <c r="BJ218" s="55">
        <v>4.0599999999999996</v>
      </c>
      <c r="BK218" s="55">
        <v>0.89</v>
      </c>
      <c r="BL218" s="55">
        <v>1.17</v>
      </c>
      <c r="BM218" s="55">
        <v>13.28</v>
      </c>
      <c r="BN218" s="56">
        <v>60</v>
      </c>
      <c r="BO218" s="55" t="s">
        <v>97</v>
      </c>
      <c r="BP218" s="55" t="s">
        <v>100</v>
      </c>
      <c r="BQ218" s="56">
        <v>1160</v>
      </c>
      <c r="BR218" s="55">
        <v>42.88</v>
      </c>
      <c r="BS218" s="55">
        <v>20.54</v>
      </c>
      <c r="BT218" s="55">
        <v>19.260000000000002</v>
      </c>
      <c r="BU218" s="55">
        <v>8.52</v>
      </c>
      <c r="BV218" s="55">
        <v>3.4</v>
      </c>
      <c r="BW218" s="55">
        <v>0.66</v>
      </c>
      <c r="BX218" s="55">
        <v>0.46</v>
      </c>
      <c r="BY218" s="55">
        <v>0.96</v>
      </c>
      <c r="BZ218" s="55">
        <v>2.21</v>
      </c>
      <c r="CA218" s="55">
        <v>1.06</v>
      </c>
      <c r="CB218" s="55">
        <v>0.06</v>
      </c>
      <c r="CC218" s="100">
        <v>3.3000000000000002E-2</v>
      </c>
      <c r="CD218" s="55">
        <v>99</v>
      </c>
      <c r="CE218" s="55">
        <v>98</v>
      </c>
      <c r="CF218" s="55">
        <v>77</v>
      </c>
      <c r="CG218" s="55">
        <v>21</v>
      </c>
      <c r="CH218" s="55"/>
      <c r="CI218" s="54">
        <v>4526</v>
      </c>
      <c r="CJ218" s="55"/>
      <c r="CK218" s="55">
        <v>30.03</v>
      </c>
      <c r="CL218" s="55"/>
      <c r="CM218" s="55">
        <v>5.67</v>
      </c>
      <c r="CN218" s="55"/>
      <c r="CO218" s="55"/>
      <c r="CP218" s="55"/>
      <c r="CQ218" s="55">
        <v>0.26</v>
      </c>
      <c r="CR218" s="54">
        <v>4319</v>
      </c>
      <c r="CS218" s="54">
        <v>34.799999999999997</v>
      </c>
      <c r="CT218" s="54">
        <v>5.12</v>
      </c>
      <c r="CU218" s="98">
        <v>0.25</v>
      </c>
      <c r="CV218" s="55">
        <v>0.46</v>
      </c>
      <c r="CW218" s="73">
        <f t="shared" si="49"/>
        <v>704.91897468471791</v>
      </c>
      <c r="CX218" s="74">
        <f>AP218/(AB218-AI218)</f>
        <v>704.91897468471791</v>
      </c>
      <c r="CY218" s="71">
        <v>500</v>
      </c>
      <c r="CZ218" s="67">
        <f>IF(AND(DATE(YEAR(T218),MONTH(T218),DAY(T218))&gt;=(S218-3),DATE(YEAR(T218),MONTH(T218),DAY(T218))&lt;=(S218+3)),T218,V218)</f>
        <v>45807.711805555555</v>
      </c>
      <c r="DA218" s="74">
        <f>CZ218-U218</f>
        <v>0</v>
      </c>
      <c r="DB218" s="53">
        <f>(((AR218-AQ218)*24)+DD218+AB218+((AV218-AU218)*24))/24</f>
        <v>1.0416666666642413</v>
      </c>
      <c r="DC218" s="53">
        <f>(AT218-AS218)*24</f>
        <v>1.1666666666278616</v>
      </c>
      <c r="DD218" s="53">
        <f>(W218-AR218)*24</f>
        <v>11.666666666802485</v>
      </c>
      <c r="DE218" s="53">
        <f>AA218</f>
        <v>26.083333333313931</v>
      </c>
      <c r="DF218" s="53">
        <f t="shared" si="46"/>
        <v>11.666666666802485</v>
      </c>
      <c r="DG218" s="53">
        <f>AB218</f>
        <v>12.833333333255723</v>
      </c>
      <c r="DH218" s="53">
        <f t="shared" si="54"/>
        <v>1.1666666666278616</v>
      </c>
    </row>
    <row r="219" spans="1:112" s="42" customFormat="1" x14ac:dyDescent="0.2">
      <c r="A219" s="40">
        <v>4667</v>
      </c>
      <c r="B219" s="29">
        <f t="shared" si="48"/>
        <v>45809</v>
      </c>
      <c r="C219" s="41" t="str">
        <f t="shared" si="45"/>
        <v>PRT 2025 5 #4667</v>
      </c>
      <c r="D219" s="41" t="str">
        <f t="shared" si="53"/>
        <v>PRATU SPE #17</v>
      </c>
      <c r="E219" s="39">
        <v>4667</v>
      </c>
      <c r="F219" s="38" t="s">
        <v>326</v>
      </c>
      <c r="G219" s="38" t="str">
        <f>INDEX([1]List!$D$2:$D$55,MATCH(F219,[1]List!$B$2:$B$55,0))</f>
        <v>CIF</v>
      </c>
      <c r="H219" s="38" t="s">
        <v>407</v>
      </c>
      <c r="I219" s="38" t="s">
        <v>366</v>
      </c>
      <c r="J219" s="39">
        <f>IF(F219="","",IF(F219="TIE LRC",COUNTIF($F$2:$F219,"TIE")+COUNTIF($F$2:$F219,"TME")+COUNTIF($F$2:$F219,"TIE LRC")+COUNTIF($F$2:$F219,"TIE MRC"),IF(F219="TIE MRC",COUNTIF($F$2:$F219,"TIE")+COUNTIF($F$2:$F219,"TME")+COUNTIF($F$2:$F219,"TIE LRC")+COUNTIF($F$2:$F219,"TIE MRC"),IF(F219="PLNBB LRC",COUNTIF($F$2:$F219,"PLNBB")+COUNTIF($F$2:$F219,"PLNBB LRC")+COUNTIF($F$2:$F219,"PLNBB MRC"),IF(F219="PLNBB MRC",COUNTIF($F$2:$F219,"PLNBB")+COUNTIF($F$2:$F219,"PLNBB LRC")+COUNTIF($F$2:$F219,"PLNBB MRC"),IF(F219="HE MRC",COUNTIF($F$2:$F219,"HE")+COUNTIF($F$2:$F219,"HE LRC")+COUNTIF($F$2:$F219,"HE MRC"),IF(F219="HE LRC",COUNTIF($F$2:$F219,"HE")+COUNTIF($F$2:$F219,"HE LRC")+COUNTIF($F$2:$F219,"HE MRC"),COUNTIF($F$2:$F219,F219))))))))</f>
        <v>17</v>
      </c>
      <c r="K219" s="42" t="s">
        <v>438</v>
      </c>
      <c r="L219" s="42" t="s">
        <v>439</v>
      </c>
      <c r="N219" s="43" t="s">
        <v>320</v>
      </c>
      <c r="O219" s="70" t="s">
        <v>473</v>
      </c>
      <c r="P219" s="40"/>
      <c r="Q219" s="70">
        <v>45797</v>
      </c>
      <c r="R219" s="44"/>
      <c r="S219" s="70">
        <v>45800</v>
      </c>
      <c r="T219" s="57">
        <v>45807.197916666664</v>
      </c>
      <c r="U219" s="57">
        <v>45808.527777777781</v>
      </c>
      <c r="V219" s="57">
        <v>45808.527777777781</v>
      </c>
      <c r="W219" s="57">
        <v>45808.770833333336</v>
      </c>
      <c r="X219" s="57">
        <v>45809.534722222219</v>
      </c>
      <c r="Y219" s="57">
        <v>45809.552083333336</v>
      </c>
      <c r="Z219" s="57">
        <v>45809.586805555555</v>
      </c>
      <c r="AA219" s="51">
        <f t="shared" si="31"/>
        <v>31.916666666802485</v>
      </c>
      <c r="AB219" s="51">
        <f t="shared" si="36"/>
        <v>18.75</v>
      </c>
      <c r="AC219" s="51">
        <f t="shared" si="37"/>
        <v>0.41666666680248454</v>
      </c>
      <c r="AD219" s="51">
        <v>0.42</v>
      </c>
      <c r="AE219" s="51">
        <v>2.17</v>
      </c>
      <c r="AF219" s="51">
        <v>3.17</v>
      </c>
      <c r="AG219" s="51">
        <v>0.5</v>
      </c>
      <c r="AH219" s="51">
        <v>0</v>
      </c>
      <c r="AI219" s="51">
        <f t="shared" si="51"/>
        <v>5.84</v>
      </c>
      <c r="AJ219" s="78">
        <f t="shared" si="52"/>
        <v>6.26</v>
      </c>
      <c r="AK219" s="78"/>
      <c r="AL219" s="78"/>
      <c r="AM219" s="78"/>
      <c r="AN219" s="78"/>
      <c r="AO219" s="45">
        <v>7828.8580000000002</v>
      </c>
      <c r="AP219" s="45">
        <v>7826.8549999999996</v>
      </c>
      <c r="AQ219" s="57">
        <f t="shared" si="47"/>
        <v>45808.527777777781</v>
      </c>
      <c r="AR219" s="57">
        <v>45808.538194444445</v>
      </c>
      <c r="AS219" s="57">
        <f t="shared" si="50"/>
        <v>45809.534722222219</v>
      </c>
      <c r="AT219" s="57">
        <v>45809.572916666664</v>
      </c>
      <c r="AU219" s="57">
        <f t="shared" si="29"/>
        <v>45809.572916666664</v>
      </c>
      <c r="AV219" s="57">
        <v>45809.583333333336</v>
      </c>
      <c r="AW219" s="46">
        <v>4150</v>
      </c>
      <c r="AX219" s="46">
        <v>6375</v>
      </c>
      <c r="AY219" s="30">
        <v>34.9</v>
      </c>
      <c r="AZ219" s="30">
        <v>17.32</v>
      </c>
      <c r="BA219" s="30">
        <v>4.9800000000000004</v>
      </c>
      <c r="BB219" s="30">
        <v>6.32</v>
      </c>
      <c r="BC219" s="30">
        <v>7.6439283986453788</v>
      </c>
      <c r="BD219" s="30">
        <v>40.479999999999997</v>
      </c>
      <c r="BE219" s="30">
        <v>35.880000000000003</v>
      </c>
      <c r="BF219" s="30">
        <v>0.24</v>
      </c>
      <c r="BG219" s="30">
        <v>0.41</v>
      </c>
      <c r="BH219" s="30">
        <v>0.37493952588292206</v>
      </c>
      <c r="BI219" s="30">
        <v>55.49</v>
      </c>
      <c r="BJ219" s="30">
        <v>3.92</v>
      </c>
      <c r="BK219" s="30">
        <v>0.9</v>
      </c>
      <c r="BL219" s="30">
        <v>1.18</v>
      </c>
      <c r="BM219" s="30">
        <v>15.74</v>
      </c>
      <c r="BN219" s="34">
        <v>61</v>
      </c>
      <c r="BO219" s="30" t="s">
        <v>97</v>
      </c>
      <c r="BP219" s="30" t="s">
        <v>100</v>
      </c>
      <c r="BQ219" s="34">
        <v>1160</v>
      </c>
      <c r="BR219" s="30">
        <v>31.88</v>
      </c>
      <c r="BS219" s="30">
        <v>18.64</v>
      </c>
      <c r="BT219" s="30">
        <v>24.54</v>
      </c>
      <c r="BU219" s="30">
        <v>14.64</v>
      </c>
      <c r="BV219" s="30">
        <v>4.83</v>
      </c>
      <c r="BW219" s="30">
        <v>0.54</v>
      </c>
      <c r="BX219" s="30">
        <v>0.43</v>
      </c>
      <c r="BY219" s="30">
        <v>0.57999999999999996</v>
      </c>
      <c r="BZ219" s="30">
        <v>2.46</v>
      </c>
      <c r="CA219" s="30">
        <v>1.3</v>
      </c>
      <c r="CB219" s="30">
        <v>0.15</v>
      </c>
      <c r="CC219" s="99">
        <v>0.05</v>
      </c>
      <c r="CD219" s="30">
        <v>99</v>
      </c>
      <c r="CE219" s="30">
        <v>97</v>
      </c>
      <c r="CF219" s="30">
        <v>78</v>
      </c>
      <c r="CG219" s="30">
        <v>20</v>
      </c>
      <c r="CH219" s="30"/>
      <c r="CI219" s="46">
        <v>4231</v>
      </c>
      <c r="CJ219" s="30"/>
      <c r="CK219" s="30">
        <v>34.29</v>
      </c>
      <c r="CL219" s="30"/>
      <c r="CM219" s="30">
        <v>4.1900000000000004</v>
      </c>
      <c r="CN219" s="30"/>
      <c r="CO219" s="30"/>
      <c r="CP219" s="30"/>
      <c r="CQ219" s="30">
        <v>0.22</v>
      </c>
      <c r="CR219" s="46">
        <v>4068</v>
      </c>
      <c r="CS219" s="46">
        <v>35.340000000000003</v>
      </c>
      <c r="CT219" s="33">
        <v>4.4000000000000004</v>
      </c>
      <c r="CU219" s="33">
        <v>0.22</v>
      </c>
      <c r="CV219" s="30">
        <v>0.41</v>
      </c>
      <c r="CW219" s="58">
        <f t="shared" si="49"/>
        <v>606.26297443841975</v>
      </c>
      <c r="CX219" s="59">
        <f>AP219/(AB219-AI219)</f>
        <v>606.26297443841975</v>
      </c>
      <c r="CY219" s="79">
        <v>500</v>
      </c>
      <c r="CZ219" s="57">
        <f>IF(AND(DATE(YEAR(T219),MONTH(T219),DAY(T219))&gt;=(S219-3),DATE(YEAR(T219),MONTH(T219),DAY(T219))&lt;=(S219+3)),T219,V219)</f>
        <v>45808.527777777781</v>
      </c>
      <c r="DA219" s="59">
        <f>CZ219-U219</f>
        <v>0</v>
      </c>
      <c r="DB219" s="51">
        <f>(((AR219-AQ219)*24)+DD219+AB219+((AV219-AU219)*24))/24</f>
        <v>1.0347222222262644</v>
      </c>
      <c r="DC219" s="51">
        <f>(AT219-AS219)*24</f>
        <v>0.91666666668606922</v>
      </c>
      <c r="DD219" s="51">
        <f>(W219-AR219)*24</f>
        <v>5.5833333333721384</v>
      </c>
      <c r="DE219" s="51">
        <f>AA219</f>
        <v>31.916666666802485</v>
      </c>
      <c r="DF219" s="51">
        <f t="shared" si="46"/>
        <v>5.5833333333721384</v>
      </c>
      <c r="DG219" s="51">
        <f>AB219</f>
        <v>18.75</v>
      </c>
      <c r="DH219" s="51">
        <f t="shared" si="54"/>
        <v>0.91666666668606922</v>
      </c>
    </row>
    <row r="220" spans="1:112" s="42" customFormat="1" x14ac:dyDescent="0.2">
      <c r="A220" s="40">
        <v>4668</v>
      </c>
      <c r="B220" s="29">
        <f t="shared" si="48"/>
        <v>45809</v>
      </c>
      <c r="C220" s="41" t="str">
        <f t="shared" si="45"/>
        <v>PRT 2025 5 #4668</v>
      </c>
      <c r="D220" s="41" t="str">
        <f t="shared" si="53"/>
        <v>PRATU PTBA #37</v>
      </c>
      <c r="E220" s="39">
        <v>4668</v>
      </c>
      <c r="F220" s="38" t="s">
        <v>98</v>
      </c>
      <c r="G220" s="38" t="str">
        <f>INDEX([1]List!$D$2:$D$55,MATCH(F220,[1]List!$B$2:$B$55,0))</f>
        <v>FOB</v>
      </c>
      <c r="H220" s="38" t="s">
        <v>156</v>
      </c>
      <c r="I220" s="38" t="s">
        <v>157</v>
      </c>
      <c r="J220" s="39">
        <f>IF(F220="","",IF(F220="TIE LRC",COUNTIF($F$2:$F220,"TIE")+COUNTIF($F$2:$F220,"TME")+COUNTIF($F$2:$F220,"TIE LRC")+COUNTIF($F$2:$F220,"TIE MRC"),IF(F220="TIE MRC",COUNTIF($F$2:$F220,"TIE")+COUNTIF($F$2:$F220,"TME")+COUNTIF($F$2:$F220,"TIE LRC")+COUNTIF($F$2:$F220,"TIE MRC"),IF(F220="PLNBB LRC",COUNTIF($F$2:$F220,"PLNBB")+COUNTIF($F$2:$F220,"PLNBB LRC")+COUNTIF($F$2:$F220,"PLNBB MRC"),IF(F220="PLNBB MRC",COUNTIF($F$2:$F220,"PLNBB")+COUNTIF($F$2:$F220,"PLNBB LRC")+COUNTIF($F$2:$F220,"PLNBB MRC"),IF(F220="HE MRC",COUNTIF($F$2:$F220,"HE")+COUNTIF($F$2:$F220,"HE LRC")+COUNTIF($F$2:$F220,"HE MRC"),IF(F220="HE LRC",COUNTIF($F$2:$F220,"HE")+COUNTIF($F$2:$F220,"HE LRC")+COUNTIF($F$2:$F220,"HE MRC"),COUNTIF($F$2:$F220,F220))))))))</f>
        <v>37</v>
      </c>
      <c r="K220" s="42" t="s">
        <v>167</v>
      </c>
      <c r="L220" s="42" t="s">
        <v>152</v>
      </c>
      <c r="N220" s="43" t="s">
        <v>318</v>
      </c>
      <c r="O220" s="70" t="s">
        <v>104</v>
      </c>
      <c r="P220" s="40"/>
      <c r="Q220" s="70">
        <v>45803</v>
      </c>
      <c r="R220" s="44"/>
      <c r="S220" s="70">
        <v>45786</v>
      </c>
      <c r="T220" s="57">
        <v>45807.6875</v>
      </c>
      <c r="U220" s="57">
        <v>45808.802083333336</v>
      </c>
      <c r="V220" s="57">
        <v>45808.802083333336</v>
      </c>
      <c r="W220" s="57">
        <v>45808.840277777781</v>
      </c>
      <c r="X220" s="57">
        <v>45809.739583333336</v>
      </c>
      <c r="Y220" s="57">
        <v>45809.774305555555</v>
      </c>
      <c r="Z220" s="57">
        <v>45809.809027777781</v>
      </c>
      <c r="AA220" s="51">
        <f t="shared" si="31"/>
        <v>26.750000000058208</v>
      </c>
      <c r="AB220" s="51">
        <f t="shared" si="36"/>
        <v>22.416666666569654</v>
      </c>
      <c r="AC220" s="51">
        <f t="shared" si="37"/>
        <v>0.83333333325572312</v>
      </c>
      <c r="AD220" s="51">
        <v>0.5</v>
      </c>
      <c r="AE220" s="51">
        <v>3.67</v>
      </c>
      <c r="AF220" s="51">
        <v>0</v>
      </c>
      <c r="AG220" s="51">
        <v>0</v>
      </c>
      <c r="AH220" s="51">
        <v>0</v>
      </c>
      <c r="AI220" s="51">
        <f t="shared" si="51"/>
        <v>3.67</v>
      </c>
      <c r="AJ220" s="78">
        <f t="shared" si="52"/>
        <v>4.17</v>
      </c>
      <c r="AK220" s="78"/>
      <c r="AL220" s="78"/>
      <c r="AM220" s="78"/>
      <c r="AN220" s="78"/>
      <c r="AO220" s="45">
        <v>12013.457</v>
      </c>
      <c r="AP220" s="45">
        <v>11983.663</v>
      </c>
      <c r="AQ220" s="57">
        <f t="shared" si="47"/>
        <v>45808.802083333336</v>
      </c>
      <c r="AR220" s="57">
        <v>45808.8125</v>
      </c>
      <c r="AS220" s="57">
        <f t="shared" si="50"/>
        <v>45809.739583333336</v>
      </c>
      <c r="AT220" s="57">
        <v>45809.795138888891</v>
      </c>
      <c r="AU220" s="57">
        <f t="shared" si="29"/>
        <v>45809.795138888891</v>
      </c>
      <c r="AV220" s="57">
        <v>45809.805555555555</v>
      </c>
      <c r="AW220" s="46">
        <v>4677</v>
      </c>
      <c r="AX220" s="46">
        <v>6743</v>
      </c>
      <c r="AY220" s="30">
        <v>30.64</v>
      </c>
      <c r="AZ220" s="30">
        <v>13.9</v>
      </c>
      <c r="BA220" s="30">
        <v>4.9000000000000004</v>
      </c>
      <c r="BB220" s="30">
        <v>6.08</v>
      </c>
      <c r="BC220" s="30">
        <v>7.0615563298490134</v>
      </c>
      <c r="BD220" s="30">
        <v>40.369999999999997</v>
      </c>
      <c r="BE220" s="30">
        <v>39.65</v>
      </c>
      <c r="BF220" s="30">
        <v>0.26</v>
      </c>
      <c r="BG220" s="30">
        <v>0.4</v>
      </c>
      <c r="BH220" s="30">
        <v>0.37166085946573751</v>
      </c>
      <c r="BI220" s="30">
        <v>60.35</v>
      </c>
      <c r="BJ220" s="30">
        <v>4.34</v>
      </c>
      <c r="BK220" s="30">
        <v>0.95</v>
      </c>
      <c r="BL220" s="30">
        <v>1.19</v>
      </c>
      <c r="BM220" s="30">
        <v>14.06</v>
      </c>
      <c r="BN220" s="34">
        <v>61</v>
      </c>
      <c r="BO220" s="30" t="s">
        <v>97</v>
      </c>
      <c r="BP220" s="30" t="s">
        <v>97</v>
      </c>
      <c r="BQ220" s="34">
        <v>1260</v>
      </c>
      <c r="BR220" s="30">
        <v>48.06</v>
      </c>
      <c r="BS220" s="30">
        <v>30.01</v>
      </c>
      <c r="BT220" s="30">
        <v>8.19</v>
      </c>
      <c r="BU220" s="30">
        <v>4.08</v>
      </c>
      <c r="BV220" s="30">
        <v>1.82</v>
      </c>
      <c r="BW220" s="30">
        <v>0.62</v>
      </c>
      <c r="BX220" s="30">
        <v>0.48</v>
      </c>
      <c r="BY220" s="30">
        <v>0.8</v>
      </c>
      <c r="BZ220" s="30">
        <v>5.46</v>
      </c>
      <c r="CA220" s="30">
        <v>0.16</v>
      </c>
      <c r="CB220" s="30">
        <v>0.32</v>
      </c>
      <c r="CC220" s="99">
        <v>2.8000000000000001E-2</v>
      </c>
      <c r="CD220" s="30">
        <v>99</v>
      </c>
      <c r="CE220" s="30">
        <v>98</v>
      </c>
      <c r="CF220" s="30">
        <v>79</v>
      </c>
      <c r="CG220" s="30">
        <v>23</v>
      </c>
      <c r="CH220" s="30"/>
      <c r="CI220" s="46">
        <v>4905</v>
      </c>
      <c r="CJ220" s="30"/>
      <c r="CK220" s="30">
        <v>28</v>
      </c>
      <c r="CL220" s="30">
        <v>15.13</v>
      </c>
      <c r="CM220" s="30">
        <v>4.4400000000000004</v>
      </c>
      <c r="CN220" s="30">
        <v>5.23</v>
      </c>
      <c r="CO220" s="30">
        <v>40.51</v>
      </c>
      <c r="CP220" s="30">
        <v>39.130000000000003</v>
      </c>
      <c r="CQ220" s="30">
        <v>0.52</v>
      </c>
      <c r="CR220" s="46">
        <v>4489</v>
      </c>
      <c r="CS220" s="46">
        <v>33.020000000000003</v>
      </c>
      <c r="CT220" s="46">
        <v>5.25</v>
      </c>
      <c r="CU220" s="33">
        <v>0.51</v>
      </c>
      <c r="CV220" s="30">
        <v>0.56999999999999995</v>
      </c>
      <c r="CW220" s="58">
        <f t="shared" si="49"/>
        <v>639.2423364186709</v>
      </c>
      <c r="CX220" s="59">
        <f>AP220/(AB220-AI220)</f>
        <v>639.2423364186709</v>
      </c>
      <c r="CY220" s="79">
        <v>500</v>
      </c>
      <c r="CZ220" s="57">
        <f>IF(AND(DATE(YEAR(T220),MONTH(T220),DAY(T220))&gt;=(S220-3),DATE(YEAR(T220),MONTH(T220),DAY(T220))&lt;=(S220+3)),T220,V220)</f>
        <v>45808.802083333336</v>
      </c>
      <c r="DA220" s="59">
        <f>CZ220-U220</f>
        <v>0</v>
      </c>
      <c r="DB220" s="51">
        <f>(((AR220-AQ220)*24)+DD220+AB220+((AV220-AU220)*24))/24</f>
        <v>0.98263888888322981</v>
      </c>
      <c r="DC220" s="51">
        <f>(AT220-AS220)*24</f>
        <v>1.3333333333139308</v>
      </c>
      <c r="DD220" s="51">
        <f>(W220-AR220)*24</f>
        <v>0.66666666674427688</v>
      </c>
      <c r="DE220" s="51">
        <f>AA220</f>
        <v>26.750000000058208</v>
      </c>
      <c r="DF220" s="51">
        <f t="shared" si="46"/>
        <v>0.66666666674427688</v>
      </c>
      <c r="DG220" s="51">
        <f>AB220</f>
        <v>22.416666666569654</v>
      </c>
      <c r="DH220" s="51">
        <f t="shared" si="54"/>
        <v>1.3333333333139308</v>
      </c>
    </row>
    <row r="221" spans="1:112" s="42" customFormat="1" x14ac:dyDescent="0.2">
      <c r="A221" s="40">
        <v>4669</v>
      </c>
      <c r="B221" s="29">
        <f t="shared" si="48"/>
        <v>45809</v>
      </c>
      <c r="C221" s="41" t="str">
        <f t="shared" si="45"/>
        <v>PRT 2025 5 #4669</v>
      </c>
      <c r="D221" s="41" t="str">
        <f t="shared" si="53"/>
        <v>PRATU PLNBB NIAGA #8</v>
      </c>
      <c r="E221" s="39">
        <v>4669</v>
      </c>
      <c r="F221" s="38" t="s">
        <v>314</v>
      </c>
      <c r="G221" s="38" t="str">
        <f>INDEX([1]List!$D$2:$D$55,MATCH(F221,[1]List!$B$2:$B$55,0))</f>
        <v>CIF</v>
      </c>
      <c r="H221" s="38" t="s">
        <v>329</v>
      </c>
      <c r="I221" s="38" t="s">
        <v>330</v>
      </c>
      <c r="J221" s="39">
        <f>IF(F221="","",IF(F221="TIE LRC",COUNTIF($F$2:$F221,"TIE")+COUNTIF($F$2:$F221,"TME")+COUNTIF($F$2:$F221,"TIE LRC")+COUNTIF($F$2:$F221,"TIE MRC"),IF(F221="TIE MRC",COUNTIF($F$2:$F221,"TIE")+COUNTIF($F$2:$F221,"TME")+COUNTIF($F$2:$F221,"TIE LRC")+COUNTIF($F$2:$F221,"TIE MRC"),IF(F221="PLNBB LRC",COUNTIF($F$2:$F221,"PLNBB")+COUNTIF($F$2:$F221,"PLNBB LRC")+COUNTIF($F$2:$F221,"PLNBB MRC"),IF(F221="PLNBB MRC",COUNTIF($F$2:$F221,"PLNBB")+COUNTIF($F$2:$F221,"PLNBB LRC")+COUNTIF($F$2:$F221,"PLNBB MRC"),IF(F221="HE MRC",COUNTIF($F$2:$F221,"HE")+COUNTIF($F$2:$F221,"HE LRC")+COUNTIF($F$2:$F221,"HE MRC"),IF(F221="HE LRC",COUNTIF($F$2:$F221,"HE")+COUNTIF($F$2:$F221,"HE LRC")+COUNTIF($F$2:$F221,"HE MRC"),COUNTIF($F$2:$F221,F221))))))))</f>
        <v>8</v>
      </c>
      <c r="K221" s="42" t="s">
        <v>345</v>
      </c>
      <c r="L221" s="42" t="s">
        <v>346</v>
      </c>
      <c r="N221" s="43" t="s">
        <v>320</v>
      </c>
      <c r="O221" s="70" t="s">
        <v>317</v>
      </c>
      <c r="P221" s="40"/>
      <c r="Q221" s="70">
        <v>45799</v>
      </c>
      <c r="R221" s="44"/>
      <c r="S221" s="70">
        <v>45803</v>
      </c>
      <c r="T221" s="57">
        <v>45808.6875</v>
      </c>
      <c r="U221" s="57">
        <v>45809.649305555555</v>
      </c>
      <c r="V221" s="57">
        <v>45809.649305555555</v>
      </c>
      <c r="W221" s="57">
        <v>45809.763888888891</v>
      </c>
      <c r="X221" s="57">
        <v>45810.368055555555</v>
      </c>
      <c r="Y221" s="57">
        <v>45810.395833333336</v>
      </c>
      <c r="Z221" s="57">
        <v>45810.430555555555</v>
      </c>
      <c r="AA221" s="51">
        <f t="shared" si="31"/>
        <v>23.083333333313931</v>
      </c>
      <c r="AB221" s="51">
        <f t="shared" si="36"/>
        <v>15.166666666686069</v>
      </c>
      <c r="AC221" s="51">
        <f t="shared" si="37"/>
        <v>0.66666666674427688</v>
      </c>
      <c r="AD221" s="51">
        <v>0.17</v>
      </c>
      <c r="AE221" s="51">
        <v>3.17</v>
      </c>
      <c r="AF221" s="51">
        <v>0</v>
      </c>
      <c r="AG221" s="51">
        <v>0.5</v>
      </c>
      <c r="AH221" s="51">
        <v>0</v>
      </c>
      <c r="AI221" s="51">
        <f t="shared" si="51"/>
        <v>3.67</v>
      </c>
      <c r="AJ221" s="78">
        <f t="shared" si="52"/>
        <v>3.84</v>
      </c>
      <c r="AK221" s="78"/>
      <c r="AL221" s="78"/>
      <c r="AM221" s="78"/>
      <c r="AN221" s="78"/>
      <c r="AO221" s="45">
        <v>8052.4589999999998</v>
      </c>
      <c r="AP221" s="45">
        <v>8048.5720000000001</v>
      </c>
      <c r="AQ221" s="57">
        <f t="shared" si="47"/>
        <v>45809.649305555555</v>
      </c>
      <c r="AR221" s="57">
        <v>45809.659722222219</v>
      </c>
      <c r="AS221" s="57">
        <f t="shared" si="50"/>
        <v>45810.368055555555</v>
      </c>
      <c r="AT221" s="57">
        <v>45810.416666666664</v>
      </c>
      <c r="AU221" s="57">
        <f t="shared" si="29"/>
        <v>45810.416666666664</v>
      </c>
      <c r="AV221" s="57">
        <v>45810.427083333336</v>
      </c>
      <c r="AW221" s="46">
        <v>3765</v>
      </c>
      <c r="AX221" s="46">
        <v>6267</v>
      </c>
      <c r="AY221" s="30">
        <v>39.92</v>
      </c>
      <c r="AZ221" s="30">
        <v>18.32</v>
      </c>
      <c r="BA221" s="30">
        <v>3.7</v>
      </c>
      <c r="BB221" s="30">
        <v>5.03</v>
      </c>
      <c r="BC221" s="30">
        <v>6.1581782566111647</v>
      </c>
      <c r="BD221" s="30">
        <v>42.44</v>
      </c>
      <c r="BE221" s="30">
        <v>34.21</v>
      </c>
      <c r="BF221" s="30">
        <v>0.13</v>
      </c>
      <c r="BG221" s="30">
        <v>0.23</v>
      </c>
      <c r="BH221" s="30">
        <v>0.22037218413320273</v>
      </c>
      <c r="BI221" s="30">
        <v>53</v>
      </c>
      <c r="BJ221" s="30">
        <v>4.07</v>
      </c>
      <c r="BK221" s="30">
        <v>0.74</v>
      </c>
      <c r="BL221" s="30">
        <v>0.97</v>
      </c>
      <c r="BM221" s="30">
        <v>18.66</v>
      </c>
      <c r="BN221" s="34">
        <v>62</v>
      </c>
      <c r="BO221" s="30" t="s">
        <v>100</v>
      </c>
      <c r="BP221" s="30" t="s">
        <v>100</v>
      </c>
      <c r="BQ221" s="34">
        <v>1240</v>
      </c>
      <c r="BR221" s="30">
        <v>15.69</v>
      </c>
      <c r="BS221" s="30">
        <v>7.41</v>
      </c>
      <c r="BT221" s="30">
        <v>27.32</v>
      </c>
      <c r="BU221" s="30">
        <v>8.39</v>
      </c>
      <c r="BV221" s="30">
        <v>36.56</v>
      </c>
      <c r="BW221" s="30">
        <v>0.88</v>
      </c>
      <c r="BX221" s="30">
        <v>0.32</v>
      </c>
      <c r="BY221" s="30">
        <v>0.38</v>
      </c>
      <c r="BZ221" s="30">
        <v>2.4</v>
      </c>
      <c r="CA221" s="30">
        <v>0.48</v>
      </c>
      <c r="CB221" s="30">
        <v>0.15</v>
      </c>
      <c r="CC221" s="99">
        <v>6.9000000000000006E-2</v>
      </c>
      <c r="CD221" s="30">
        <v>99</v>
      </c>
      <c r="CE221" s="30">
        <v>98</v>
      </c>
      <c r="CF221" s="30">
        <v>78</v>
      </c>
      <c r="CG221" s="30">
        <v>20</v>
      </c>
      <c r="CH221" s="30"/>
      <c r="CI221" s="46">
        <v>3814</v>
      </c>
      <c r="CJ221" s="30"/>
      <c r="CK221" s="30">
        <v>39</v>
      </c>
      <c r="CL221" s="30"/>
      <c r="CM221" s="30">
        <v>3.7</v>
      </c>
      <c r="CN221" s="30"/>
      <c r="CO221" s="30"/>
      <c r="CP221" s="30"/>
      <c r="CQ221" s="30">
        <v>0.12</v>
      </c>
      <c r="CR221" s="46">
        <v>3987</v>
      </c>
      <c r="CS221" s="46">
        <v>35.700000000000003</v>
      </c>
      <c r="CT221" s="46">
        <v>3.13</v>
      </c>
      <c r="CU221" s="33">
        <v>0.18</v>
      </c>
      <c r="CV221" s="30">
        <v>0.14000000000000001</v>
      </c>
      <c r="CW221" s="58">
        <f t="shared" si="49"/>
        <v>700.07874746185132</v>
      </c>
      <c r="CX221" s="59">
        <f>AP221/(AB221-AI221)</f>
        <v>700.07874746185132</v>
      </c>
      <c r="CY221" s="79">
        <v>500</v>
      </c>
      <c r="CZ221" s="57">
        <f>IF(AND(DATE(YEAR(T221),MONTH(T221),DAY(T221))&gt;=(S221-3),DATE(YEAR(T221),MONTH(T221),DAY(T221))&lt;=(S221+3)),T221,V221)</f>
        <v>45809.649305555555</v>
      </c>
      <c r="DA221" s="59">
        <f>CZ221-U221</f>
        <v>0</v>
      </c>
      <c r="DB221" s="51">
        <f>(((AR221-AQ221)*24)+DD221+AB221+((AV221-AU221)*24))/24</f>
        <v>0.75694444445252884</v>
      </c>
      <c r="DC221" s="51">
        <f>(AT221-AS221)*24</f>
        <v>1.1666666666278616</v>
      </c>
      <c r="DD221" s="51">
        <f>(W221-AR221)*24</f>
        <v>2.5000000001164153</v>
      </c>
      <c r="DE221" s="51">
        <f>AA221</f>
        <v>23.083333333313931</v>
      </c>
      <c r="DF221" s="51">
        <f t="shared" si="46"/>
        <v>2.5000000001164153</v>
      </c>
      <c r="DG221" s="51">
        <f>AB221</f>
        <v>15.166666666686069</v>
      </c>
      <c r="DH221" s="51">
        <f t="shared" si="54"/>
        <v>1.1666666666278616</v>
      </c>
    </row>
    <row r="222" spans="1:112" s="42" customFormat="1" x14ac:dyDescent="0.2">
      <c r="A222" s="40">
        <v>4670</v>
      </c>
      <c r="B222" s="29">
        <f t="shared" si="48"/>
        <v>45809</v>
      </c>
      <c r="C222" s="41" t="str">
        <f t="shared" si="45"/>
        <v>PRT 2025 5 #4670</v>
      </c>
      <c r="D222" s="41" t="str">
        <f t="shared" si="53"/>
        <v>PRATU PTBA #38</v>
      </c>
      <c r="E222" s="39">
        <v>4670</v>
      </c>
      <c r="F222" s="38" t="s">
        <v>98</v>
      </c>
      <c r="G222" s="38" t="str">
        <f>INDEX([1]List!$D$2:$D$55,MATCH(F222,[1]List!$B$2:$B$55,0))</f>
        <v>FOB</v>
      </c>
      <c r="H222" s="38" t="s">
        <v>156</v>
      </c>
      <c r="I222" s="38" t="s">
        <v>157</v>
      </c>
      <c r="J222" s="39">
        <f>IF(F222="","",IF(F222="TIE LRC",COUNTIF($F$2:$F222,"TIE")+COUNTIF($F$2:$F222,"TME")+COUNTIF($F$2:$F222,"TIE LRC")+COUNTIF($F$2:$F222,"TIE MRC"),IF(F222="TIE MRC",COUNTIF($F$2:$F222,"TIE")+COUNTIF($F$2:$F222,"TME")+COUNTIF($F$2:$F222,"TIE LRC")+COUNTIF($F$2:$F222,"TIE MRC"),IF(F222="PLNBB LRC",COUNTIF($F$2:$F222,"PLNBB")+COUNTIF($F$2:$F222,"PLNBB LRC")+COUNTIF($F$2:$F222,"PLNBB MRC"),IF(F222="PLNBB MRC",COUNTIF($F$2:$F222,"PLNBB")+COUNTIF($F$2:$F222,"PLNBB LRC")+COUNTIF($F$2:$F222,"PLNBB MRC"),IF(F222="HE MRC",COUNTIF($F$2:$F222,"HE")+COUNTIF($F$2:$F222,"HE LRC")+COUNTIF($F$2:$F222,"HE MRC"),IF(F222="HE LRC",COUNTIF($F$2:$F222,"HE")+COUNTIF($F$2:$F222,"HE LRC")+COUNTIF($F$2:$F222,"HE MRC"),COUNTIF($F$2:$F222,F222))))))))</f>
        <v>38</v>
      </c>
      <c r="L222" s="42" t="s">
        <v>174</v>
      </c>
      <c r="N222" s="43" t="s">
        <v>318</v>
      </c>
      <c r="O222" s="70" t="s">
        <v>104</v>
      </c>
      <c r="P222" s="40"/>
      <c r="Q222" s="70">
        <v>45806</v>
      </c>
      <c r="R222" s="44"/>
      <c r="S222" s="70">
        <v>45787</v>
      </c>
      <c r="T222" s="57">
        <v>45808.25</v>
      </c>
      <c r="U222" s="57">
        <v>45809.826388888891</v>
      </c>
      <c r="V222" s="57">
        <v>45809.826388888891</v>
      </c>
      <c r="W222" s="57">
        <v>45809.84375</v>
      </c>
      <c r="X222" s="57">
        <v>45810.756944444445</v>
      </c>
      <c r="Y222" s="57">
        <v>45810.791666666664</v>
      </c>
      <c r="Z222" s="57">
        <v>45810.829861111109</v>
      </c>
      <c r="AA222" s="51">
        <f t="shared" si="31"/>
        <v>37.833333333372138</v>
      </c>
      <c r="AB222" s="51">
        <f t="shared" si="36"/>
        <v>22.749999999941792</v>
      </c>
      <c r="AC222" s="51">
        <f t="shared" si="37"/>
        <v>0.83333333325572312</v>
      </c>
      <c r="AD222" s="51">
        <v>0.33</v>
      </c>
      <c r="AE222" s="51">
        <v>3.75</v>
      </c>
      <c r="AF222" s="51">
        <v>4.17</v>
      </c>
      <c r="AG222" s="51">
        <v>0.5</v>
      </c>
      <c r="AH222" s="51">
        <v>0</v>
      </c>
      <c r="AI222" s="51">
        <f t="shared" si="51"/>
        <v>8.42</v>
      </c>
      <c r="AJ222" s="78">
        <f t="shared" si="52"/>
        <v>8.75</v>
      </c>
      <c r="AK222" s="78"/>
      <c r="AL222" s="78"/>
      <c r="AM222" s="78"/>
      <c r="AN222" s="78"/>
      <c r="AO222" s="45">
        <v>10089.703</v>
      </c>
      <c r="AP222" s="45">
        <v>10088.674000000001</v>
      </c>
      <c r="AQ222" s="57">
        <f t="shared" si="47"/>
        <v>45809.826388888891</v>
      </c>
      <c r="AR222" s="57">
        <v>45809.840277777781</v>
      </c>
      <c r="AS222" s="57">
        <f t="shared" si="50"/>
        <v>45810.756944444445</v>
      </c>
      <c r="AT222" s="57">
        <v>45810.8125</v>
      </c>
      <c r="AU222" s="57">
        <f t="shared" si="29"/>
        <v>45810.8125</v>
      </c>
      <c r="AV222" s="57">
        <v>45810.826388888891</v>
      </c>
      <c r="AW222" s="46">
        <v>4690</v>
      </c>
      <c r="AX222" s="46">
        <v>6753</v>
      </c>
      <c r="AY222" s="30">
        <v>30.54</v>
      </c>
      <c r="AZ222" s="30">
        <v>12.39</v>
      </c>
      <c r="BA222" s="30">
        <v>4.88</v>
      </c>
      <c r="BB222" s="30">
        <v>6.15</v>
      </c>
      <c r="BC222" s="30">
        <v>7.0197466042689189</v>
      </c>
      <c r="BD222" s="30">
        <v>35.82</v>
      </c>
      <c r="BE222" s="30">
        <v>45.64</v>
      </c>
      <c r="BF222" s="30">
        <v>0.27</v>
      </c>
      <c r="BG222" s="30">
        <v>0.42</v>
      </c>
      <c r="BH222" s="30">
        <v>0.38808355210592399</v>
      </c>
      <c r="BI222" s="30">
        <v>60.94</v>
      </c>
      <c r="BJ222" s="30">
        <v>3.94</v>
      </c>
      <c r="BK222" s="30">
        <v>0.96</v>
      </c>
      <c r="BL222" s="30">
        <v>1.18</v>
      </c>
      <c r="BM222" s="30">
        <v>15.28</v>
      </c>
      <c r="BN222" s="34">
        <v>62</v>
      </c>
      <c r="BO222" s="30" t="s">
        <v>97</v>
      </c>
      <c r="BP222" s="30" t="s">
        <v>97</v>
      </c>
      <c r="BQ222" s="34">
        <v>1310</v>
      </c>
      <c r="BR222" s="30">
        <v>52.04</v>
      </c>
      <c r="BS222" s="30">
        <v>30.9</v>
      </c>
      <c r="BT222" s="30">
        <v>6.02</v>
      </c>
      <c r="BU222" s="30">
        <v>3.28</v>
      </c>
      <c r="BV222" s="30">
        <v>1.83</v>
      </c>
      <c r="BW222" s="30">
        <v>0.6</v>
      </c>
      <c r="BX222" s="30">
        <v>0.46</v>
      </c>
      <c r="BY222" s="30">
        <v>0.74</v>
      </c>
      <c r="BZ222" s="30">
        <v>3.76</v>
      </c>
      <c r="CA222" s="30">
        <v>0.06</v>
      </c>
      <c r="CB222" s="30">
        <v>0.28000000000000003</v>
      </c>
      <c r="CC222" s="99">
        <v>2.8000000000000001E-2</v>
      </c>
      <c r="CD222" s="30">
        <v>99</v>
      </c>
      <c r="CE222" s="30">
        <v>98</v>
      </c>
      <c r="CF222" s="30">
        <v>79</v>
      </c>
      <c r="CG222" s="30">
        <v>23</v>
      </c>
      <c r="CH222" s="30"/>
      <c r="CI222" s="46">
        <v>4910</v>
      </c>
      <c r="CJ222" s="30"/>
      <c r="CK222" s="30">
        <v>29.71</v>
      </c>
      <c r="CL222" s="30">
        <v>15.46</v>
      </c>
      <c r="CM222" s="30">
        <v>4.97</v>
      </c>
      <c r="CN222" s="30">
        <v>5.98</v>
      </c>
      <c r="CO222" s="30">
        <v>39.06</v>
      </c>
      <c r="CP222" s="30">
        <v>39.5</v>
      </c>
      <c r="CQ222" s="30">
        <v>0.47</v>
      </c>
      <c r="CR222" s="46" t="s">
        <v>319</v>
      </c>
      <c r="CS222" s="46" t="s">
        <v>319</v>
      </c>
      <c r="CT222" s="46" t="s">
        <v>319</v>
      </c>
      <c r="CU222" s="33" t="s">
        <v>319</v>
      </c>
      <c r="CV222" s="30">
        <v>0.63</v>
      </c>
      <c r="CW222" s="58">
        <f t="shared" si="49"/>
        <v>704.02470342225968</v>
      </c>
      <c r="CX222" s="59">
        <f>AP222/(AB222-AI222)</f>
        <v>704.02470342225968</v>
      </c>
      <c r="CY222" s="79">
        <v>500</v>
      </c>
      <c r="CZ222" s="57">
        <f>IF(AND(DATE(YEAR(T222),MONTH(T222),DAY(T222))&gt;=(S222-3),DATE(YEAR(T222),MONTH(T222),DAY(T222))&lt;=(S222+3)),T222,V222)</f>
        <v>45809.826388888891</v>
      </c>
      <c r="DA222" s="59">
        <f>CZ222-U222</f>
        <v>0</v>
      </c>
      <c r="DB222" s="51">
        <f>(((AR222-AQ222)*24)+DD222+AB222+((AV222-AU222)*24))/24</f>
        <v>0.97916666666424135</v>
      </c>
      <c r="DC222" s="51">
        <f>(AT222-AS222)*24</f>
        <v>1.3333333333139308</v>
      </c>
      <c r="DD222" s="51">
        <f>(W222-AR222)*24</f>
        <v>8.3333333255723119E-2</v>
      </c>
      <c r="DE222" s="51">
        <f>AA222</f>
        <v>37.833333333372138</v>
      </c>
      <c r="DF222" s="51">
        <f t="shared" si="46"/>
        <v>8.3333333255723119E-2</v>
      </c>
      <c r="DG222" s="51">
        <f>AB222</f>
        <v>22.749999999941792</v>
      </c>
      <c r="DH222" s="51">
        <f t="shared" si="54"/>
        <v>1.3333333333139308</v>
      </c>
    </row>
    <row r="223" spans="1:112" s="42" customFormat="1" x14ac:dyDescent="0.2">
      <c r="A223" s="75">
        <v>4671</v>
      </c>
      <c r="B223" s="29">
        <f t="shared" si="48"/>
        <v>45809</v>
      </c>
      <c r="C223" s="41" t="str">
        <f t="shared" si="45"/>
        <v>PRT 2025 6 #4671</v>
      </c>
      <c r="D223" s="41" t="str">
        <f t="shared" si="53"/>
        <v>PRATU PLNBB NIAGA #9</v>
      </c>
      <c r="E223" s="39">
        <v>4671</v>
      </c>
      <c r="F223" s="38" t="s">
        <v>314</v>
      </c>
      <c r="G223" s="38" t="str">
        <f>INDEX([1]List!$D$2:$D$55,MATCH(F223,[1]List!$B$2:$B$55,0))</f>
        <v>CIF</v>
      </c>
      <c r="H223" s="38" t="s">
        <v>329</v>
      </c>
      <c r="I223" s="38" t="s">
        <v>579</v>
      </c>
      <c r="J223" s="39">
        <f>IF(F223="","",IF(F223="TIE LRC",COUNTIF($F$2:$F223,"TIE")+COUNTIF($F$2:$F223,"TME")+COUNTIF($F$2:$F223,"TIE LRC")+COUNTIF($F$2:$F223,"TIE MRC"),IF(F223="TIE MRC",COUNTIF($F$2:$F223,"TIE")+COUNTIF($F$2:$F223,"TME")+COUNTIF($F$2:$F223,"TIE LRC")+COUNTIF($F$2:$F223,"TIE MRC"),IF(F223="PLNBB LRC",COUNTIF($F$2:$F223,"PLNBB")+COUNTIF($F$2:$F223,"PLNBB LRC")+COUNTIF($F$2:$F223,"PLNBB MRC"),IF(F223="PLNBB MRC",COUNTIF($F$2:$F223,"PLNBB")+COUNTIF($F$2:$F223,"PLNBB LRC")+COUNTIF($F$2:$F223,"PLNBB MRC"),IF(F223="HE MRC",COUNTIF($F$2:$F223,"HE")+COUNTIF($F$2:$F223,"HE LRC")+COUNTIF($F$2:$F223,"HE MRC"),IF(F223="HE LRC",COUNTIF($F$2:$F223,"HE")+COUNTIF($F$2:$F223,"HE LRC")+COUNTIF($F$2:$F223,"HE MRC"),COUNTIF($F$2:$F223,F223))))))))</f>
        <v>9</v>
      </c>
      <c r="K223" s="42" t="s">
        <v>580</v>
      </c>
      <c r="L223" s="42" t="s">
        <v>581</v>
      </c>
      <c r="M223" s="42" t="s">
        <v>582</v>
      </c>
      <c r="N223" s="43" t="s">
        <v>320</v>
      </c>
      <c r="O223" s="70" t="s">
        <v>104</v>
      </c>
      <c r="P223" s="40"/>
      <c r="Q223" s="70">
        <v>45800</v>
      </c>
      <c r="R223" s="44"/>
      <c r="S223" s="70">
        <v>45810</v>
      </c>
      <c r="T223" s="57">
        <v>45809.569444444445</v>
      </c>
      <c r="U223" s="57">
        <v>45809.569444444445</v>
      </c>
      <c r="V223" s="57">
        <v>45810.461805555555</v>
      </c>
      <c r="W223" s="57">
        <v>45810.711805555555</v>
      </c>
      <c r="X223" s="57">
        <v>45811.607638888891</v>
      </c>
      <c r="Y223" s="57">
        <v>45811.666666666664</v>
      </c>
      <c r="Z223" s="57">
        <v>45811.701388888891</v>
      </c>
      <c r="AA223" s="51">
        <f t="shared" si="31"/>
        <v>21.416666666627862</v>
      </c>
      <c r="AB223" s="51">
        <f t="shared" si="36"/>
        <v>22.916666666627862</v>
      </c>
      <c r="AC223" s="51">
        <f t="shared" si="37"/>
        <v>1.4166666665696539</v>
      </c>
      <c r="AD223" s="51">
        <v>0.42</v>
      </c>
      <c r="AE223" s="51">
        <v>5.92</v>
      </c>
      <c r="AF223" s="51">
        <v>0</v>
      </c>
      <c r="AG223" s="51">
        <v>0</v>
      </c>
      <c r="AH223" s="51">
        <v>0</v>
      </c>
      <c r="AI223" s="51">
        <f t="shared" si="51"/>
        <v>5.92</v>
      </c>
      <c r="AJ223" s="78">
        <f t="shared" si="52"/>
        <v>6.34</v>
      </c>
      <c r="AK223" s="78"/>
      <c r="AL223" s="78"/>
      <c r="AM223" s="78"/>
      <c r="AN223" s="78"/>
      <c r="AO223" s="45">
        <v>10004.315000000001</v>
      </c>
      <c r="AP223" s="45">
        <v>9979.2039999999997</v>
      </c>
      <c r="AQ223" s="57">
        <f t="shared" si="47"/>
        <v>45810.461805555555</v>
      </c>
      <c r="AR223" s="57">
        <v>45810.472222222219</v>
      </c>
      <c r="AS223" s="57">
        <f t="shared" si="50"/>
        <v>45811.607638888891</v>
      </c>
      <c r="AT223" s="57">
        <v>45811.6875</v>
      </c>
      <c r="AU223" s="57">
        <f t="shared" si="29"/>
        <v>45811.6875</v>
      </c>
      <c r="AV223" s="57">
        <v>45811.697916666664</v>
      </c>
      <c r="AW223" s="46">
        <v>3766</v>
      </c>
      <c r="AX223" s="46">
        <v>6217</v>
      </c>
      <c r="AY223" s="30">
        <v>39.42</v>
      </c>
      <c r="AZ223" s="30">
        <v>19.62</v>
      </c>
      <c r="BA223" s="30">
        <v>3.53</v>
      </c>
      <c r="BB223" s="30">
        <v>4.6900000000000004</v>
      </c>
      <c r="BC223" s="30">
        <v>5.8347847723314263</v>
      </c>
      <c r="BD223" s="30">
        <v>42.95</v>
      </c>
      <c r="BE223" s="30">
        <v>32.74</v>
      </c>
      <c r="BF223" s="30">
        <v>0.11</v>
      </c>
      <c r="BG223" s="30">
        <v>0.2</v>
      </c>
      <c r="BH223" s="30">
        <v>0.18661358546902215</v>
      </c>
      <c r="BI223" s="30">
        <v>55.75</v>
      </c>
      <c r="BJ223" s="30">
        <v>4.4800000000000004</v>
      </c>
      <c r="BK223" s="30">
        <v>0.72</v>
      </c>
      <c r="BL223" s="30">
        <v>0.95</v>
      </c>
      <c r="BM223" s="30">
        <v>14.59</v>
      </c>
      <c r="BN223" s="34">
        <v>62</v>
      </c>
      <c r="BO223" s="30" t="s">
        <v>100</v>
      </c>
      <c r="BP223" s="30" t="s">
        <v>100</v>
      </c>
      <c r="BQ223" s="34">
        <v>1180</v>
      </c>
      <c r="BR223" s="30">
        <v>36.159999999999997</v>
      </c>
      <c r="BS223" s="30">
        <v>11.4</v>
      </c>
      <c r="BT223" s="30">
        <v>14.14</v>
      </c>
      <c r="BU223" s="30">
        <v>10.6</v>
      </c>
      <c r="BV223" s="30">
        <v>23.47</v>
      </c>
      <c r="BW223" s="30">
        <v>0.73</v>
      </c>
      <c r="BX223" s="30">
        <v>0.53</v>
      </c>
      <c r="BY223" s="30">
        <v>0.96</v>
      </c>
      <c r="BZ223" s="30">
        <v>1.76</v>
      </c>
      <c r="CA223" s="30">
        <v>0.22</v>
      </c>
      <c r="CB223" s="30">
        <v>0.04</v>
      </c>
      <c r="CC223" s="99">
        <v>5.5E-2</v>
      </c>
      <c r="CD223" s="30">
        <v>99</v>
      </c>
      <c r="CE223" s="30">
        <v>98</v>
      </c>
      <c r="CF223" s="30">
        <v>78</v>
      </c>
      <c r="CG223" s="30">
        <v>20</v>
      </c>
      <c r="CH223" s="30"/>
      <c r="CI223" s="46">
        <v>3805</v>
      </c>
      <c r="CJ223" s="30"/>
      <c r="CK223" s="30">
        <v>38.5</v>
      </c>
      <c r="CL223" s="30"/>
      <c r="CM223" s="30">
        <v>3.5</v>
      </c>
      <c r="CN223" s="30"/>
      <c r="CO223" s="30"/>
      <c r="CP223" s="30"/>
      <c r="CQ223" s="30">
        <v>0.11</v>
      </c>
      <c r="CR223" s="46">
        <v>3966</v>
      </c>
      <c r="CS223" s="46">
        <v>35.89</v>
      </c>
      <c r="CT223" s="46">
        <v>3.16</v>
      </c>
      <c r="CU223" s="33">
        <v>0.17</v>
      </c>
      <c r="CV223" s="30">
        <v>0.15</v>
      </c>
      <c r="CW223" s="58">
        <f t="shared" si="49"/>
        <v>587.12712296662778</v>
      </c>
      <c r="CX223" s="59">
        <f>AP223/(AB223-AI223)</f>
        <v>587.12712296662778</v>
      </c>
      <c r="CY223" s="79">
        <v>500</v>
      </c>
      <c r="CZ223" s="57">
        <f>IF(AND(DATE(YEAR(T223),MONTH(T223),DAY(T223))&gt;=(S223-3),DATE(YEAR(T223),MONTH(T223),DAY(T223))&lt;=(S223+3)),T223,V223)</f>
        <v>45809.569444444445</v>
      </c>
      <c r="DA223" s="59">
        <f>CZ223-U223</f>
        <v>0</v>
      </c>
      <c r="DB223" s="51">
        <f>(((AR223-AQ223)*24)+DD223+AB223+((AV223-AU223)*24))/24</f>
        <v>1.2152777777737356</v>
      </c>
      <c r="DC223" s="51">
        <f>(AT223-AS223)*24</f>
        <v>1.9166666666278616</v>
      </c>
      <c r="DD223" s="51">
        <f>(W223-AR223)*24</f>
        <v>5.7500000000582077</v>
      </c>
      <c r="DE223" s="51">
        <f>AA223</f>
        <v>21.416666666627862</v>
      </c>
      <c r="DF223" s="51">
        <f t="shared" si="46"/>
        <v>5.7500000000582077</v>
      </c>
      <c r="DG223" s="51">
        <f>AB223</f>
        <v>22.916666666627862</v>
      </c>
      <c r="DH223" s="51">
        <f t="shared" si="54"/>
        <v>1.9166666666278616</v>
      </c>
    </row>
    <row r="224" spans="1:112" s="42" customFormat="1" x14ac:dyDescent="0.2">
      <c r="A224" s="75">
        <v>4672</v>
      </c>
      <c r="B224" s="29">
        <f t="shared" si="48"/>
        <v>45809</v>
      </c>
      <c r="C224" s="41" t="str">
        <f t="shared" si="45"/>
        <v>PRT 2025 6 #4672</v>
      </c>
      <c r="D224" s="41" t="str">
        <f t="shared" si="53"/>
        <v>PRATU PLNBB NIAGA #10</v>
      </c>
      <c r="E224" s="39">
        <v>4672</v>
      </c>
      <c r="F224" s="38" t="s">
        <v>314</v>
      </c>
      <c r="G224" s="38" t="str">
        <f>INDEX([1]List!$D$2:$D$55,MATCH(F224,[1]List!$B$2:$B$55,0))</f>
        <v>CIF</v>
      </c>
      <c r="H224" s="38" t="s">
        <v>329</v>
      </c>
      <c r="I224" s="38" t="s">
        <v>579</v>
      </c>
      <c r="J224" s="39">
        <f>IF(F224="","",IF(F224="TIE LRC",COUNTIF($F$2:$F224,"TIE")+COUNTIF($F$2:$F224,"TME")+COUNTIF($F$2:$F224,"TIE LRC")+COUNTIF($F$2:$F224,"TIE MRC"),IF(F224="TIE MRC",COUNTIF($F$2:$F224,"TIE")+COUNTIF($F$2:$F224,"TME")+COUNTIF($F$2:$F224,"TIE LRC")+COUNTIF($F$2:$F224,"TIE MRC"),IF(F224="PLNBB LRC",COUNTIF($F$2:$F224,"PLNBB")+COUNTIF($F$2:$F224,"PLNBB LRC")+COUNTIF($F$2:$F224,"PLNBB MRC"),IF(F224="PLNBB MRC",COUNTIF($F$2:$F224,"PLNBB")+COUNTIF($F$2:$F224,"PLNBB LRC")+COUNTIF($F$2:$F224,"PLNBB MRC"),IF(F224="HE MRC",COUNTIF($F$2:$F224,"HE")+COUNTIF($F$2:$F224,"HE LRC")+COUNTIF($F$2:$F224,"HE MRC"),IF(F224="HE LRC",COUNTIF($F$2:$F224,"HE")+COUNTIF($F$2:$F224,"HE LRC")+COUNTIF($F$2:$F224,"HE MRC"),COUNTIF($F$2:$F224,F224))))))))</f>
        <v>10</v>
      </c>
      <c r="K224" s="42" t="s">
        <v>446</v>
      </c>
      <c r="L224" s="42" t="s">
        <v>447</v>
      </c>
      <c r="M224" s="42" t="s">
        <v>582</v>
      </c>
      <c r="N224" s="43" t="s">
        <v>318</v>
      </c>
      <c r="O224" s="70" t="s">
        <v>104</v>
      </c>
      <c r="P224" s="40"/>
      <c r="Q224" s="70">
        <v>45800</v>
      </c>
      <c r="R224" s="44"/>
      <c r="S224" s="70">
        <v>45812</v>
      </c>
      <c r="T224" s="57">
        <v>45810.8125</v>
      </c>
      <c r="U224" s="57">
        <v>45810.8125</v>
      </c>
      <c r="V224" s="57">
        <v>45810.888888888891</v>
      </c>
      <c r="W224" s="57">
        <v>45811.65625</v>
      </c>
      <c r="X224" s="57">
        <v>45812.34375</v>
      </c>
      <c r="Y224" s="57">
        <v>45812.392361111109</v>
      </c>
      <c r="Z224" s="57">
        <v>45812.427083333336</v>
      </c>
      <c r="AA224" s="51">
        <f t="shared" si="31"/>
        <v>1.8333333333721384</v>
      </c>
      <c r="AB224" s="51">
        <f t="shared" si="36"/>
        <v>17.666666666627862</v>
      </c>
      <c r="AC224" s="51">
        <f t="shared" si="37"/>
        <v>1.1666666666278616</v>
      </c>
      <c r="AD224" s="51">
        <v>0.42</v>
      </c>
      <c r="AE224" s="51">
        <v>2.25</v>
      </c>
      <c r="AF224" s="51">
        <v>0</v>
      </c>
      <c r="AG224" s="51">
        <v>0</v>
      </c>
      <c r="AH224" s="51">
        <v>0</v>
      </c>
      <c r="AI224" s="51">
        <f t="shared" si="51"/>
        <v>2.25</v>
      </c>
      <c r="AJ224" s="78">
        <f t="shared" si="52"/>
        <v>2.67</v>
      </c>
      <c r="AK224" s="78"/>
      <c r="AL224" s="78"/>
      <c r="AM224" s="78"/>
      <c r="AN224" s="78"/>
      <c r="AO224" s="45">
        <v>10028.839</v>
      </c>
      <c r="AP224" s="45">
        <v>10009.287</v>
      </c>
      <c r="AQ224" s="57">
        <f t="shared" si="47"/>
        <v>45810.888888888891</v>
      </c>
      <c r="AR224" s="57">
        <v>45810.899305555555</v>
      </c>
      <c r="AS224" s="57">
        <f t="shared" si="50"/>
        <v>45812.34375</v>
      </c>
      <c r="AT224" s="57">
        <v>45812.413194444445</v>
      </c>
      <c r="AU224" s="57">
        <f t="shared" si="29"/>
        <v>45812.413194444445</v>
      </c>
      <c r="AV224" s="57">
        <v>45812.423611111109</v>
      </c>
      <c r="AW224" s="46">
        <v>3761</v>
      </c>
      <c r="AX224" s="46">
        <v>6206</v>
      </c>
      <c r="AY224" s="30">
        <v>39.4</v>
      </c>
      <c r="AZ224" s="30">
        <v>15.58</v>
      </c>
      <c r="BA224" s="30">
        <v>3.56</v>
      </c>
      <c r="BB224" s="30">
        <v>4.96</v>
      </c>
      <c r="BC224" s="30">
        <v>5.8753849798625915</v>
      </c>
      <c r="BD224" s="30">
        <v>42.8</v>
      </c>
      <c r="BE224" s="30">
        <v>36.659999999999997</v>
      </c>
      <c r="BF224" s="30">
        <v>0.11</v>
      </c>
      <c r="BG224" s="30">
        <v>0.2</v>
      </c>
      <c r="BH224" s="30">
        <v>0.18952854773750297</v>
      </c>
      <c r="BI224" s="30">
        <v>55.6</v>
      </c>
      <c r="BJ224" s="30">
        <v>4.3</v>
      </c>
      <c r="BK224" s="30">
        <v>0.74</v>
      </c>
      <c r="BL224" s="30">
        <v>0.93</v>
      </c>
      <c r="BM224" s="30">
        <v>18.66</v>
      </c>
      <c r="BN224" s="34">
        <v>61</v>
      </c>
      <c r="BO224" s="30" t="s">
        <v>100</v>
      </c>
      <c r="BP224" s="30" t="s">
        <v>100</v>
      </c>
      <c r="BQ224" s="34">
        <v>1300</v>
      </c>
      <c r="BR224" s="30">
        <v>17.91</v>
      </c>
      <c r="BS224" s="30">
        <v>7.55</v>
      </c>
      <c r="BT224" s="30">
        <v>19.239999999999998</v>
      </c>
      <c r="BU224" s="30">
        <v>10.62</v>
      </c>
      <c r="BV224" s="30">
        <v>41</v>
      </c>
      <c r="BW224" s="30">
        <v>0.71</v>
      </c>
      <c r="BX224" s="30">
        <v>0.35</v>
      </c>
      <c r="BY224" s="30">
        <v>0.46</v>
      </c>
      <c r="BZ224" s="30">
        <v>1.71</v>
      </c>
      <c r="CA224" s="30">
        <v>0.4</v>
      </c>
      <c r="CB224" s="30">
        <v>0.04</v>
      </c>
      <c r="CC224" s="99">
        <v>6.6000000000000003E-2</v>
      </c>
      <c r="CD224" s="30">
        <v>99</v>
      </c>
      <c r="CE224" s="30">
        <v>97</v>
      </c>
      <c r="CF224" s="30">
        <v>78</v>
      </c>
      <c r="CG224" s="30">
        <v>20</v>
      </c>
      <c r="CH224" s="30"/>
      <c r="CI224" s="46">
        <v>3805</v>
      </c>
      <c r="CJ224" s="30"/>
      <c r="CK224" s="30">
        <v>38.5</v>
      </c>
      <c r="CL224" s="30"/>
      <c r="CM224" s="30">
        <v>3.5</v>
      </c>
      <c r="CN224" s="30"/>
      <c r="CO224" s="30"/>
      <c r="CP224" s="30"/>
      <c r="CQ224" s="30">
        <v>0.11</v>
      </c>
      <c r="CR224" s="46">
        <v>3977</v>
      </c>
      <c r="CS224" s="46">
        <v>35.479999999999997</v>
      </c>
      <c r="CT224" s="46">
        <v>3.21</v>
      </c>
      <c r="CU224" s="33">
        <v>0.15</v>
      </c>
      <c r="CV224" s="30">
        <v>0.15</v>
      </c>
      <c r="CW224" s="58">
        <f t="shared" si="49"/>
        <v>649.25104865028288</v>
      </c>
      <c r="CX224" s="59">
        <f>AP224/(AB224-AI224)</f>
        <v>649.25104865028288</v>
      </c>
      <c r="CY224" s="79">
        <v>500</v>
      </c>
      <c r="CZ224" s="57">
        <f>IF(AND(DATE(YEAR(T224),MONTH(T224),DAY(T224))&gt;=(S224-3),DATE(YEAR(T224),MONTH(T224),DAY(T224))&lt;=(S224+3)),T224,V224)</f>
        <v>45810.8125</v>
      </c>
      <c r="DA224" s="59">
        <f>CZ224-U224</f>
        <v>0</v>
      </c>
      <c r="DB224" s="51">
        <f>(((AR224-AQ224)*24)+DD224+AB224+((AV224-AU224)*24))/24</f>
        <v>1.5138888888832298</v>
      </c>
      <c r="DC224" s="51">
        <f>(AT224-AS224)*24</f>
        <v>1.6666666666860692</v>
      </c>
      <c r="DD224" s="51">
        <f>(W224-AR224)*24</f>
        <v>18.166666666686069</v>
      </c>
      <c r="DE224" s="51">
        <f>AA224</f>
        <v>1.8333333333721384</v>
      </c>
      <c r="DF224" s="51">
        <f t="shared" si="46"/>
        <v>18.166666666686069</v>
      </c>
      <c r="DG224" s="51">
        <f>AB224</f>
        <v>17.666666666627862</v>
      </c>
      <c r="DH224" s="51">
        <f t="shared" si="54"/>
        <v>1.6666666666860692</v>
      </c>
    </row>
    <row r="225" spans="1:112" s="42" customFormat="1" x14ac:dyDescent="0.2">
      <c r="A225" s="40">
        <v>4673</v>
      </c>
      <c r="B225" s="29">
        <f t="shared" si="48"/>
        <v>45809</v>
      </c>
      <c r="C225" s="41" t="str">
        <f t="shared" ref="C225:C288" si="55">"PRT"&amp;" "&amp;YEAR(T225)&amp;" "&amp;MONTH(T225)&amp;" #"&amp;A225</f>
        <v>PRT 2025 6 #4673</v>
      </c>
      <c r="D225" s="41" t="str">
        <f t="shared" si="53"/>
        <v>PRATU TBC LRC #24</v>
      </c>
      <c r="E225" s="39">
        <v>4673</v>
      </c>
      <c r="F225" s="38" t="s">
        <v>290</v>
      </c>
      <c r="G225" s="38" t="str">
        <f>INDEX([1]List!$D$2:$D$55,MATCH(F225,[1]List!$B$2:$B$55,0))</f>
        <v>CIF</v>
      </c>
      <c r="H225" s="38" t="s">
        <v>325</v>
      </c>
      <c r="I225" s="38" t="s">
        <v>176</v>
      </c>
      <c r="J225" s="39">
        <f>IF(F225="","",IF(F225="TIE LRC",COUNTIF($F$2:$F225,"TIE")+COUNTIF($F$2:$F225,"TME")+COUNTIF($F$2:$F225,"TIE LRC")+COUNTIF($F$2:$F225,"TIE MRC"),IF(F225="TIE MRC",COUNTIF($F$2:$F225,"TIE")+COUNTIF($F$2:$F225,"TME")+COUNTIF($F$2:$F225,"TIE LRC")+COUNTIF($F$2:$F225,"TIE MRC"),IF(F225="PLNBB LRC",COUNTIF($F$2:$F225,"PLNBB")+COUNTIF($F$2:$F225,"PLNBB LRC")+COUNTIF($F$2:$F225,"PLNBB MRC"),IF(F225="PLNBB MRC",COUNTIF($F$2:$F225,"PLNBB")+COUNTIF($F$2:$F225,"PLNBB LRC")+COUNTIF($F$2:$F225,"PLNBB MRC"),IF(F225="HE MRC",COUNTIF($F$2:$F225,"HE")+COUNTIF($F$2:$F225,"HE LRC")+COUNTIF($F$2:$F225,"HE MRC"),IF(F225="HE LRC",COUNTIF($F$2:$F225,"HE")+COUNTIF($F$2:$F225,"HE LRC")+COUNTIF($F$2:$F225,"HE MRC"),COUNTIF($F$2:$F225,F225))))))))</f>
        <v>24</v>
      </c>
      <c r="K225" s="42" t="s">
        <v>526</v>
      </c>
      <c r="L225" s="42" t="s">
        <v>527</v>
      </c>
      <c r="N225" s="43" t="s">
        <v>320</v>
      </c>
      <c r="O225" s="70" t="s">
        <v>473</v>
      </c>
      <c r="P225" s="40"/>
      <c r="Q225" s="70">
        <v>45801</v>
      </c>
      <c r="R225" s="44"/>
      <c r="S225" s="70">
        <v>45798</v>
      </c>
      <c r="T225" s="57">
        <v>45810.819444444445</v>
      </c>
      <c r="U225" s="57">
        <v>45811.729166666664</v>
      </c>
      <c r="V225" s="57">
        <v>45811.729166666664</v>
      </c>
      <c r="W225" s="57">
        <v>45812.378472222219</v>
      </c>
      <c r="X225" s="57">
        <v>45812.836805555555</v>
      </c>
      <c r="Y225" s="57">
        <v>45812.871527777781</v>
      </c>
      <c r="Z225" s="57">
        <v>45812.90625</v>
      </c>
      <c r="AA225" s="51">
        <f t="shared" si="31"/>
        <v>21.833333333255723</v>
      </c>
      <c r="AB225" s="51">
        <f t="shared" si="36"/>
        <v>11.833333333488554</v>
      </c>
      <c r="AC225" s="51">
        <f t="shared" si="37"/>
        <v>0.8333333334303461</v>
      </c>
      <c r="AD225" s="51">
        <v>0</v>
      </c>
      <c r="AE225" s="51">
        <v>1.83</v>
      </c>
      <c r="AF225" s="51">
        <v>0</v>
      </c>
      <c r="AG225" s="51">
        <v>0.5</v>
      </c>
      <c r="AH225" s="51">
        <v>0</v>
      </c>
      <c r="AI225" s="51">
        <f t="shared" si="51"/>
        <v>2.33</v>
      </c>
      <c r="AJ225" s="78">
        <f t="shared" si="52"/>
        <v>2.33</v>
      </c>
      <c r="AK225" s="78"/>
      <c r="AL225" s="78"/>
      <c r="AM225" s="78"/>
      <c r="AN225" s="78"/>
      <c r="AO225" s="45">
        <v>8696.74</v>
      </c>
      <c r="AP225" s="45">
        <v>8666.7309999999998</v>
      </c>
      <c r="AQ225" s="57">
        <f t="shared" si="47"/>
        <v>45811.729166666664</v>
      </c>
      <c r="AR225" s="57">
        <v>45811.739583333336</v>
      </c>
      <c r="AS225" s="57">
        <f t="shared" si="50"/>
        <v>45812.836805555555</v>
      </c>
      <c r="AT225" s="57">
        <v>45812.892361111109</v>
      </c>
      <c r="AU225" s="57">
        <f t="shared" si="29"/>
        <v>45812.892361111109</v>
      </c>
      <c r="AV225" s="57">
        <v>45812.902777777781</v>
      </c>
      <c r="AW225" s="46">
        <v>4119</v>
      </c>
      <c r="AX225" s="46">
        <v>6332</v>
      </c>
      <c r="AY225" s="30">
        <v>34.950000000000003</v>
      </c>
      <c r="AZ225" s="30">
        <v>18.57</v>
      </c>
      <c r="BA225" s="30">
        <v>4.54</v>
      </c>
      <c r="BB225" s="30">
        <v>5.68</v>
      </c>
      <c r="BC225" s="30">
        <v>6.9753162225224115</v>
      </c>
      <c r="BD225" s="30">
        <v>41.15</v>
      </c>
      <c r="BE225" s="30">
        <v>34.6</v>
      </c>
      <c r="BF225" s="30">
        <v>0.25</v>
      </c>
      <c r="BG225" s="30">
        <v>0.41</v>
      </c>
      <c r="BH225" s="30">
        <v>0.38069507552499077</v>
      </c>
      <c r="BI225" s="30">
        <v>53.85</v>
      </c>
      <c r="BJ225" s="30">
        <v>3.75</v>
      </c>
      <c r="BK225" s="30">
        <v>0.83</v>
      </c>
      <c r="BL225" s="30">
        <v>1.1000000000000001</v>
      </c>
      <c r="BM225" s="30">
        <v>17.010000000000002</v>
      </c>
      <c r="BN225" s="34">
        <v>59</v>
      </c>
      <c r="BO225" s="30" t="s">
        <v>97</v>
      </c>
      <c r="BP225" s="30" t="s">
        <v>97</v>
      </c>
      <c r="BQ225" s="34">
        <v>1230</v>
      </c>
      <c r="BR225" s="30">
        <v>48.85</v>
      </c>
      <c r="BS225" s="30">
        <v>24.71</v>
      </c>
      <c r="BT225" s="30">
        <v>12.85</v>
      </c>
      <c r="BU225" s="30">
        <v>7.25</v>
      </c>
      <c r="BV225" s="30">
        <v>1.94</v>
      </c>
      <c r="BW225" s="30">
        <v>0.45</v>
      </c>
      <c r="BX225" s="30">
        <v>0.74</v>
      </c>
      <c r="BY225" s="30">
        <v>0.9</v>
      </c>
      <c r="BZ225" s="30">
        <v>1.83</v>
      </c>
      <c r="CA225" s="30">
        <v>0.25</v>
      </c>
      <c r="CB225" s="30">
        <v>0.04</v>
      </c>
      <c r="CC225" s="99">
        <v>3.5000000000000003E-2</v>
      </c>
      <c r="CD225" s="30">
        <v>99</v>
      </c>
      <c r="CE225" s="30">
        <v>97</v>
      </c>
      <c r="CF225" s="30">
        <v>78</v>
      </c>
      <c r="CG225" s="30">
        <v>19</v>
      </c>
      <c r="CH225" s="30"/>
      <c r="CI225" s="46">
        <v>4204</v>
      </c>
      <c r="CJ225" s="30"/>
      <c r="CK225" s="30">
        <v>34.14</v>
      </c>
      <c r="CL225" s="30"/>
      <c r="CM225" s="30">
        <v>4.0199999999999996</v>
      </c>
      <c r="CN225" s="30"/>
      <c r="CO225" s="30"/>
      <c r="CP225" s="30"/>
      <c r="CQ225" s="30">
        <v>0.22</v>
      </c>
      <c r="CR225" s="46">
        <v>4081</v>
      </c>
      <c r="CS225" s="46">
        <v>35.119999999999997</v>
      </c>
      <c r="CT225" s="46">
        <v>4.08</v>
      </c>
      <c r="CU225" s="33">
        <v>0.25</v>
      </c>
      <c r="CV225" s="30">
        <v>0.43</v>
      </c>
      <c r="CW225" s="58">
        <f t="shared" si="49"/>
        <v>911.96748507805444</v>
      </c>
      <c r="CX225" s="59">
        <f>AP225/(AB225-AI225)</f>
        <v>911.96748507805444</v>
      </c>
      <c r="CY225" s="79">
        <v>500</v>
      </c>
      <c r="CZ225" s="57">
        <f>IF(AND(DATE(YEAR(T225),MONTH(T225),DAY(T225))&gt;=(S225-3),DATE(YEAR(T225),MONTH(T225),DAY(T225))&lt;=(S225+3)),T225,V225)</f>
        <v>45811.729166666664</v>
      </c>
      <c r="DA225" s="59">
        <f>CZ225-U225</f>
        <v>0</v>
      </c>
      <c r="DB225" s="51">
        <f>(((AR225-AQ225)*24)+DD225+AB225+((AV225-AU225)*24))/24</f>
        <v>1.1527777777882875</v>
      </c>
      <c r="DC225" s="51">
        <f>(AT225-AS225)*24</f>
        <v>1.3333333333139308</v>
      </c>
      <c r="DD225" s="51">
        <f>(W225-AR225)*24</f>
        <v>15.333333333197515</v>
      </c>
      <c r="DE225" s="51">
        <f>AA225</f>
        <v>21.833333333255723</v>
      </c>
      <c r="DF225" s="51">
        <f t="shared" ref="DF225:DF288" si="56">DD225</f>
        <v>15.333333333197515</v>
      </c>
      <c r="DG225" s="51">
        <f>AB225</f>
        <v>11.833333333488554</v>
      </c>
      <c r="DH225" s="51">
        <f t="shared" si="54"/>
        <v>1.3333333333139308</v>
      </c>
    </row>
    <row r="226" spans="1:112" s="42" customFormat="1" x14ac:dyDescent="0.2">
      <c r="A226" s="40">
        <v>4674</v>
      </c>
      <c r="B226" s="29">
        <f t="shared" si="48"/>
        <v>45809</v>
      </c>
      <c r="C226" s="41" t="str">
        <f t="shared" si="55"/>
        <v>PRT 2025 6 #4674</v>
      </c>
      <c r="D226" s="41" t="str">
        <f t="shared" si="53"/>
        <v>PRATU IJAP #3</v>
      </c>
      <c r="E226" s="39">
        <v>4674</v>
      </c>
      <c r="F226" s="38" t="s">
        <v>464</v>
      </c>
      <c r="G226" s="38" t="str">
        <f>INDEX([1]List!$D$2:$D$55,MATCH(F226,[1]List!$B$2:$B$55,0))</f>
        <v>CIF</v>
      </c>
      <c r="H226" s="38" t="s">
        <v>440</v>
      </c>
      <c r="I226" s="38" t="s">
        <v>163</v>
      </c>
      <c r="J226" s="39">
        <f>IF(F226="","",IF(F226="TIE LRC",COUNTIF($F$2:$F226,"TIE")+COUNTIF($F$2:$F226,"TME")+COUNTIF($F$2:$F226,"TIE LRC")+COUNTIF($F$2:$F226,"TIE MRC"),IF(F226="TIE MRC",COUNTIF($F$2:$F226,"TIE")+COUNTIF($F$2:$F226,"TME")+COUNTIF($F$2:$F226,"TIE LRC")+COUNTIF($F$2:$F226,"TIE MRC"),IF(F226="PLNBB LRC",COUNTIF($F$2:$F226,"PLNBB")+COUNTIF($F$2:$F226,"PLNBB LRC")+COUNTIF($F$2:$F226,"PLNBB MRC"),IF(F226="PLNBB MRC",COUNTIF($F$2:$F226,"PLNBB")+COUNTIF($F$2:$F226,"PLNBB LRC")+COUNTIF($F$2:$F226,"PLNBB MRC"),IF(F226="HE MRC",COUNTIF($F$2:$F226,"HE")+COUNTIF($F$2:$F226,"HE LRC")+COUNTIF($F$2:$F226,"HE MRC"),IF(F226="HE LRC",COUNTIF($F$2:$F226,"HE")+COUNTIF($F$2:$F226,"HE LRC")+COUNTIF($F$2:$F226,"HE MRC"),COUNTIF($F$2:$F226,F226))))))))</f>
        <v>3</v>
      </c>
      <c r="K226" s="42" t="s">
        <v>583</v>
      </c>
      <c r="L226" s="42" t="s">
        <v>584</v>
      </c>
      <c r="N226" s="43" t="s">
        <v>318</v>
      </c>
      <c r="O226" s="70" t="s">
        <v>473</v>
      </c>
      <c r="P226" s="40"/>
      <c r="Q226" s="70">
        <v>45805</v>
      </c>
      <c r="R226" s="44"/>
      <c r="S226" s="70">
        <v>45826</v>
      </c>
      <c r="T226" s="57">
        <v>45811.729166666664</v>
      </c>
      <c r="U226" s="57">
        <v>45812.548611111109</v>
      </c>
      <c r="V226" s="57">
        <v>45812.548611111109</v>
      </c>
      <c r="W226" s="57">
        <v>45812.572916666664</v>
      </c>
      <c r="X226" s="57">
        <v>45813.246527777781</v>
      </c>
      <c r="Y226" s="57">
        <v>45813.28125</v>
      </c>
      <c r="Z226" s="57">
        <v>45813.315972222219</v>
      </c>
      <c r="AA226" s="51">
        <f t="shared" si="31"/>
        <v>19.666666666686069</v>
      </c>
      <c r="AB226" s="51">
        <f t="shared" si="36"/>
        <v>17.000000000058208</v>
      </c>
      <c r="AC226" s="51">
        <f t="shared" si="37"/>
        <v>0.83333333325572312</v>
      </c>
      <c r="AD226" s="51">
        <v>1.83</v>
      </c>
      <c r="AE226" s="51">
        <v>2.58</v>
      </c>
      <c r="AF226" s="51">
        <v>2.67</v>
      </c>
      <c r="AG226" s="51">
        <v>0</v>
      </c>
      <c r="AH226" s="51">
        <v>0</v>
      </c>
      <c r="AI226" s="51">
        <f t="shared" si="51"/>
        <v>5.25</v>
      </c>
      <c r="AJ226" s="78">
        <f t="shared" si="52"/>
        <v>7.08</v>
      </c>
      <c r="AK226" s="78"/>
      <c r="AL226" s="78"/>
      <c r="AM226" s="78"/>
      <c r="AN226" s="78"/>
      <c r="AO226" s="45">
        <v>8744.3510000000006</v>
      </c>
      <c r="AP226" s="45">
        <v>8742.2890000000007</v>
      </c>
      <c r="AQ226" s="57">
        <f t="shared" si="47"/>
        <v>45812.548611111109</v>
      </c>
      <c r="AR226" s="57">
        <v>45812.559027777781</v>
      </c>
      <c r="AS226" s="57">
        <f t="shared" si="50"/>
        <v>45813.246527777781</v>
      </c>
      <c r="AT226" s="57">
        <v>45813.302083333336</v>
      </c>
      <c r="AU226" s="57">
        <f t="shared" si="29"/>
        <v>45813.302083333336</v>
      </c>
      <c r="AV226" s="57">
        <v>45813.3125</v>
      </c>
      <c r="AW226" s="46">
        <v>4561</v>
      </c>
      <c r="AX226" s="46">
        <v>6608</v>
      </c>
      <c r="AY226" s="30">
        <v>30.98</v>
      </c>
      <c r="AZ226" s="30">
        <v>16.53</v>
      </c>
      <c r="BA226" s="30">
        <v>4.0999999999999996</v>
      </c>
      <c r="BB226" s="30">
        <v>4.96</v>
      </c>
      <c r="BC226" s="30">
        <v>5.9422547022882473</v>
      </c>
      <c r="BD226" s="30">
        <v>41.88</v>
      </c>
      <c r="BE226" s="30">
        <v>36.630000000000003</v>
      </c>
      <c r="BF226" s="30">
        <v>0.2</v>
      </c>
      <c r="BG226" s="30">
        <v>0.31</v>
      </c>
      <c r="BH226" s="30">
        <v>0.2875284533365281</v>
      </c>
      <c r="BI226" s="30">
        <v>57.76</v>
      </c>
      <c r="BJ226" s="30">
        <v>4</v>
      </c>
      <c r="BK226" s="30">
        <v>0.81</v>
      </c>
      <c r="BL226" s="30">
        <v>1.03</v>
      </c>
      <c r="BM226" s="30">
        <v>15.7</v>
      </c>
      <c r="BN226" s="34">
        <v>58</v>
      </c>
      <c r="BO226" s="30" t="s">
        <v>97</v>
      </c>
      <c r="BP226" s="30" t="s">
        <v>100</v>
      </c>
      <c r="BQ226" s="34">
        <v>1210</v>
      </c>
      <c r="BR226" s="30">
        <v>30.11</v>
      </c>
      <c r="BS226" s="30">
        <v>22.42</v>
      </c>
      <c r="BT226" s="30">
        <v>26.44</v>
      </c>
      <c r="BU226" s="30">
        <v>11.72</v>
      </c>
      <c r="BV226" s="30">
        <v>3.1</v>
      </c>
      <c r="BW226" s="30">
        <v>0.39</v>
      </c>
      <c r="BX226" s="30">
        <v>0.36</v>
      </c>
      <c r="BY226" s="30">
        <v>0.96</v>
      </c>
      <c r="BZ226" s="30">
        <v>3.7</v>
      </c>
      <c r="CA226" s="30">
        <v>0.6</v>
      </c>
      <c r="CB226" s="30">
        <v>0.18</v>
      </c>
      <c r="CC226" s="99">
        <v>5.2999999999999999E-2</v>
      </c>
      <c r="CD226" s="30">
        <v>99</v>
      </c>
      <c r="CE226" s="30">
        <v>98</v>
      </c>
      <c r="CF226" s="30">
        <v>78</v>
      </c>
      <c r="CG226" s="30">
        <v>19</v>
      </c>
      <c r="CH226" s="30"/>
      <c r="CI226" s="46">
        <v>4625</v>
      </c>
      <c r="CJ226" s="30"/>
      <c r="CK226" s="30">
        <v>30.35</v>
      </c>
      <c r="CL226" s="30"/>
      <c r="CM226" s="30">
        <v>3.82</v>
      </c>
      <c r="CN226" s="30"/>
      <c r="CO226" s="30"/>
      <c r="CP226" s="30"/>
      <c r="CQ226" s="30">
        <v>0.17</v>
      </c>
      <c r="CR226" s="46">
        <v>4577</v>
      </c>
      <c r="CS226" s="46">
        <v>30.89</v>
      </c>
      <c r="CT226" s="46">
        <v>3.91</v>
      </c>
      <c r="CU226" s="33">
        <v>0.2</v>
      </c>
      <c r="CV226" s="30">
        <v>0.25</v>
      </c>
      <c r="CW226" s="58">
        <f t="shared" si="49"/>
        <v>744.0245957409951</v>
      </c>
      <c r="CX226" s="59">
        <f>AP226/(AB226-AI226)</f>
        <v>744.0245957409951</v>
      </c>
      <c r="CY226" s="79">
        <v>500</v>
      </c>
      <c r="CZ226" s="57">
        <f>IF(AND(DATE(YEAR(T226),MONTH(T226),DAY(T226))&gt;=(S226-3),DATE(YEAR(T226),MONTH(T226),DAY(T226))&lt;=(S226+3)),T226,V226)</f>
        <v>45812.548611111109</v>
      </c>
      <c r="DA226" s="59">
        <f>CZ226-U226</f>
        <v>0</v>
      </c>
      <c r="DB226" s="51">
        <f>(((AR226-AQ226)*24)+DD226+AB226+((AV226-AU226)*24))/24</f>
        <v>0.74305555555474712</v>
      </c>
      <c r="DC226" s="51">
        <f>(AT226-AS226)*24</f>
        <v>1.3333333333139308</v>
      </c>
      <c r="DD226" s="51">
        <f>(W226-AR226)*24</f>
        <v>0.33333333319751546</v>
      </c>
      <c r="DE226" s="51">
        <f>AA226</f>
        <v>19.666666666686069</v>
      </c>
      <c r="DF226" s="51">
        <f t="shared" si="56"/>
        <v>0.33333333319751546</v>
      </c>
      <c r="DG226" s="51">
        <f>AB226</f>
        <v>17.000000000058208</v>
      </c>
      <c r="DH226" s="51">
        <f t="shared" si="54"/>
        <v>1.3333333333139308</v>
      </c>
    </row>
    <row r="227" spans="1:112" s="42" customFormat="1" x14ac:dyDescent="0.2">
      <c r="A227" s="40">
        <v>4675</v>
      </c>
      <c r="B227" s="29">
        <f t="shared" si="48"/>
        <v>45809</v>
      </c>
      <c r="C227" s="41" t="str">
        <f t="shared" si="55"/>
        <v>PRT 2025 6 #4675</v>
      </c>
      <c r="D227" s="41" t="str">
        <f t="shared" si="53"/>
        <v>PRATU PTBA #39</v>
      </c>
      <c r="E227" s="39">
        <v>4675</v>
      </c>
      <c r="F227" s="38" t="s">
        <v>98</v>
      </c>
      <c r="G227" s="38" t="str">
        <f>INDEX([1]List!$D$2:$D$55,MATCH(F227,[1]List!$B$2:$B$55,0))</f>
        <v>FOB</v>
      </c>
      <c r="H227" s="38" t="s">
        <v>156</v>
      </c>
      <c r="I227" s="38" t="s">
        <v>157</v>
      </c>
      <c r="J227" s="39">
        <f>IF(F227="","",IF(F227="TIE LRC",COUNTIF($F$2:$F227,"TIE")+COUNTIF($F$2:$F227,"TME")+COUNTIF($F$2:$F227,"TIE LRC")+COUNTIF($F$2:$F227,"TIE MRC"),IF(F227="TIE MRC",COUNTIF($F$2:$F227,"TIE")+COUNTIF($F$2:$F227,"TME")+COUNTIF($F$2:$F227,"TIE LRC")+COUNTIF($F$2:$F227,"TIE MRC"),IF(F227="PLNBB LRC",COUNTIF($F$2:$F227,"PLNBB")+COUNTIF($F$2:$F227,"PLNBB LRC")+COUNTIF($F$2:$F227,"PLNBB MRC"),IF(F227="PLNBB MRC",COUNTIF($F$2:$F227,"PLNBB")+COUNTIF($F$2:$F227,"PLNBB LRC")+COUNTIF($F$2:$F227,"PLNBB MRC"),IF(F227="HE MRC",COUNTIF($F$2:$F227,"HE")+COUNTIF($F$2:$F227,"HE LRC")+COUNTIF($F$2:$F227,"HE MRC"),IF(F227="HE LRC",COUNTIF($F$2:$F227,"HE")+COUNTIF($F$2:$F227,"HE LRC")+COUNTIF($F$2:$F227,"HE MRC"),COUNTIF($F$2:$F227,F227))))))))</f>
        <v>39</v>
      </c>
      <c r="L227" s="42" t="s">
        <v>585</v>
      </c>
      <c r="N227" s="43" t="s">
        <v>318</v>
      </c>
      <c r="O227" s="70" t="s">
        <v>104</v>
      </c>
      <c r="P227" s="40"/>
      <c r="Q227" s="70">
        <v>45809</v>
      </c>
      <c r="R227" s="44"/>
      <c r="S227" s="70">
        <v>45813</v>
      </c>
      <c r="T227" s="57">
        <v>45811.3125</v>
      </c>
      <c r="U227" s="57">
        <v>45811.3125</v>
      </c>
      <c r="V227" s="57">
        <v>45812.965277777781</v>
      </c>
      <c r="W227" s="57">
        <v>45813.260416666664</v>
      </c>
      <c r="X227" s="57">
        <v>45813.725694444445</v>
      </c>
      <c r="Y227" s="57">
        <v>45813.854166666664</v>
      </c>
      <c r="Z227" s="57">
        <v>45813.892361111109</v>
      </c>
      <c r="AA227" s="51">
        <f t="shared" si="31"/>
        <v>39.666666666744277</v>
      </c>
      <c r="AB227" s="51">
        <f t="shared" si="36"/>
        <v>14.25</v>
      </c>
      <c r="AC227" s="51">
        <f t="shared" si="37"/>
        <v>3.0833333332557231</v>
      </c>
      <c r="AD227" s="51">
        <v>0</v>
      </c>
      <c r="AE227" s="51">
        <v>3.17</v>
      </c>
      <c r="AF227" s="51">
        <v>0</v>
      </c>
      <c r="AG227" s="51">
        <v>0</v>
      </c>
      <c r="AH227" s="51">
        <v>0</v>
      </c>
      <c r="AI227" s="51">
        <f t="shared" si="51"/>
        <v>3.17</v>
      </c>
      <c r="AJ227" s="78">
        <f t="shared" si="52"/>
        <v>3.17</v>
      </c>
      <c r="AK227" s="78"/>
      <c r="AL227" s="78"/>
      <c r="AM227" s="78"/>
      <c r="AN227" s="78"/>
      <c r="AO227" s="45">
        <v>10807.971</v>
      </c>
      <c r="AP227" s="45">
        <v>10806.913</v>
      </c>
      <c r="AQ227" s="57">
        <f t="shared" si="47"/>
        <v>45812.965277777781</v>
      </c>
      <c r="AR227" s="57">
        <v>45812.979166666664</v>
      </c>
      <c r="AS227" s="57">
        <f t="shared" si="50"/>
        <v>45813.725694444445</v>
      </c>
      <c r="AT227" s="57">
        <v>45813.875</v>
      </c>
      <c r="AU227" s="57">
        <f t="shared" si="29"/>
        <v>45813.875</v>
      </c>
      <c r="AV227" s="57">
        <v>45813.888888888891</v>
      </c>
      <c r="AW227" s="46">
        <v>4808</v>
      </c>
      <c r="AX227" s="46">
        <v>6791</v>
      </c>
      <c r="AY227" s="30">
        <v>29.2</v>
      </c>
      <c r="AZ227" s="30">
        <v>12.04</v>
      </c>
      <c r="BA227" s="30">
        <v>4.34</v>
      </c>
      <c r="BB227" s="30">
        <v>5.39</v>
      </c>
      <c r="BC227" s="30">
        <v>6.1277853569804455</v>
      </c>
      <c r="BD227" s="30">
        <v>36.78</v>
      </c>
      <c r="BE227" s="30">
        <v>45.79</v>
      </c>
      <c r="BF227" s="30">
        <v>0.28999999999999998</v>
      </c>
      <c r="BG227" s="30">
        <v>0.44</v>
      </c>
      <c r="BH227" s="30">
        <v>0.40927694406548426</v>
      </c>
      <c r="BI227" s="30">
        <v>61.54</v>
      </c>
      <c r="BJ227" s="30">
        <v>4.5</v>
      </c>
      <c r="BK227" s="30">
        <v>0.97</v>
      </c>
      <c r="BL227" s="30">
        <v>1.17</v>
      </c>
      <c r="BM227" s="30">
        <v>15.2</v>
      </c>
      <c r="BN227" s="34">
        <v>61</v>
      </c>
      <c r="BO227" s="30" t="s">
        <v>97</v>
      </c>
      <c r="BP227" s="30" t="s">
        <v>100</v>
      </c>
      <c r="BQ227" s="34">
        <v>1320</v>
      </c>
      <c r="BR227" s="30">
        <v>40.42</v>
      </c>
      <c r="BS227" s="30">
        <v>27.98</v>
      </c>
      <c r="BT227" s="30">
        <v>10.56</v>
      </c>
      <c r="BU227" s="30">
        <v>6.02</v>
      </c>
      <c r="BV227" s="30">
        <v>2.3199999999999998</v>
      </c>
      <c r="BW227" s="30">
        <v>1.44</v>
      </c>
      <c r="BX227" s="30">
        <v>0.48</v>
      </c>
      <c r="BY227" s="30">
        <v>0.78</v>
      </c>
      <c r="BZ227" s="30">
        <v>9.1300000000000008</v>
      </c>
      <c r="CA227" s="30">
        <v>0.21</v>
      </c>
      <c r="CB227" s="30">
        <v>0.64</v>
      </c>
      <c r="CC227" s="99">
        <v>2.8000000000000001E-2</v>
      </c>
      <c r="CD227" s="30">
        <v>99</v>
      </c>
      <c r="CE227" s="30">
        <v>98</v>
      </c>
      <c r="CF227" s="30">
        <v>78</v>
      </c>
      <c r="CG227" s="30">
        <v>23</v>
      </c>
      <c r="CH227" s="30"/>
      <c r="CI227" s="46">
        <v>4906</v>
      </c>
      <c r="CJ227" s="30"/>
      <c r="CK227" s="30">
        <v>29.44</v>
      </c>
      <c r="CL227" s="30">
        <v>15.07</v>
      </c>
      <c r="CM227" s="30">
        <v>3.13</v>
      </c>
      <c r="CN227" s="30">
        <v>3.77</v>
      </c>
      <c r="CO227" s="30">
        <v>40.04</v>
      </c>
      <c r="CP227" s="30">
        <v>41.12</v>
      </c>
      <c r="CQ227" s="30">
        <v>0.27</v>
      </c>
      <c r="CR227" s="46" t="s">
        <v>319</v>
      </c>
      <c r="CS227" s="46" t="s">
        <v>319</v>
      </c>
      <c r="CT227" s="46" t="s">
        <v>319</v>
      </c>
      <c r="CU227" s="33" t="s">
        <v>319</v>
      </c>
      <c r="CV227" s="30">
        <v>0.56000000000000005</v>
      </c>
      <c r="CW227" s="58">
        <f t="shared" si="49"/>
        <v>975.3531588447654</v>
      </c>
      <c r="CX227" s="59">
        <f>AP227/(AB227-AI227)</f>
        <v>975.3531588447654</v>
      </c>
      <c r="CY227" s="79">
        <v>500</v>
      </c>
      <c r="CZ227" s="57">
        <f>IF(AND(DATE(YEAR(T227),MONTH(T227),DAY(T227))&gt;=(S227-3),DATE(YEAR(T227),MONTH(T227),DAY(T227))&lt;=(S227+3)),T227,V227)</f>
        <v>45811.3125</v>
      </c>
      <c r="DA227" s="59">
        <f>CZ227-U227</f>
        <v>0</v>
      </c>
      <c r="DB227" s="51">
        <f>(((AR227-AQ227)*24)+DD227+AB227+((AV227-AU227)*24))/24</f>
        <v>0.90277777777373558</v>
      </c>
      <c r="DC227" s="51">
        <f>(AT227-AS227)*24</f>
        <v>3.5833333333139308</v>
      </c>
      <c r="DD227" s="51">
        <f>(W227-AR227)*24</f>
        <v>6.75</v>
      </c>
      <c r="DE227" s="51">
        <f>AA227</f>
        <v>39.666666666744277</v>
      </c>
      <c r="DF227" s="51">
        <f t="shared" si="56"/>
        <v>6.75</v>
      </c>
      <c r="DG227" s="51">
        <f>AB227</f>
        <v>14.25</v>
      </c>
      <c r="DH227" s="51">
        <f t="shared" si="54"/>
        <v>3.5833333333139308</v>
      </c>
    </row>
    <row r="228" spans="1:112" s="42" customFormat="1" x14ac:dyDescent="0.2">
      <c r="A228" s="40">
        <v>4676</v>
      </c>
      <c r="B228" s="29">
        <f t="shared" si="48"/>
        <v>45809</v>
      </c>
      <c r="C228" s="41" t="str">
        <f t="shared" si="55"/>
        <v>PRT 2025 6 #4676</v>
      </c>
      <c r="D228" s="41" t="str">
        <f t="shared" si="53"/>
        <v>PRATU BGG #62</v>
      </c>
      <c r="E228" s="39">
        <v>4676</v>
      </c>
      <c r="F228" s="38" t="s">
        <v>240</v>
      </c>
      <c r="G228" s="38" t="str">
        <f>INDEX([1]List!$D$2:$D$55,MATCH(F228,[1]List!$B$2:$B$55,0))</f>
        <v>CIF</v>
      </c>
      <c r="H228" s="38" t="s">
        <v>440</v>
      </c>
      <c r="I228" s="38" t="s">
        <v>163</v>
      </c>
      <c r="J228" s="39">
        <f>IF(F228="","",IF(F228="TIE LRC",COUNTIF($F$2:$F228,"TIE")+COUNTIF($F$2:$F228,"TME")+COUNTIF($F$2:$F228,"TIE LRC")+COUNTIF($F$2:$F228,"TIE MRC"),IF(F228="TIE MRC",COUNTIF($F$2:$F228,"TIE")+COUNTIF($F$2:$F228,"TME")+COUNTIF($F$2:$F228,"TIE LRC")+COUNTIF($F$2:$F228,"TIE MRC"),IF(F228="PLNBB LRC",COUNTIF($F$2:$F228,"PLNBB")+COUNTIF($F$2:$F228,"PLNBB LRC")+COUNTIF($F$2:$F228,"PLNBB MRC"),IF(F228="PLNBB MRC",COUNTIF($F$2:$F228,"PLNBB")+COUNTIF($F$2:$F228,"PLNBB LRC")+COUNTIF($F$2:$F228,"PLNBB MRC"),IF(F228="HE MRC",COUNTIF($F$2:$F228,"HE")+COUNTIF($F$2:$F228,"HE LRC")+COUNTIF($F$2:$F228,"HE MRC"),IF(F228="HE LRC",COUNTIF($F$2:$F228,"HE")+COUNTIF($F$2:$F228,"HE LRC")+COUNTIF($F$2:$F228,"HE MRC"),COUNTIF($F$2:$F228,F228))))))))</f>
        <v>62</v>
      </c>
      <c r="K228" s="42" t="s">
        <v>404</v>
      </c>
      <c r="L228" s="42" t="s">
        <v>268</v>
      </c>
      <c r="N228" s="43" t="s">
        <v>320</v>
      </c>
      <c r="O228" s="70" t="s">
        <v>473</v>
      </c>
      <c r="P228" s="40"/>
      <c r="Q228" s="70">
        <v>45805</v>
      </c>
      <c r="R228" s="44"/>
      <c r="S228" s="70">
        <v>45895</v>
      </c>
      <c r="T228" s="57">
        <v>45812.041666666664</v>
      </c>
      <c r="U228" s="57">
        <v>45813.340277777781</v>
      </c>
      <c r="V228" s="57">
        <v>45813.340277777781</v>
      </c>
      <c r="W228" s="57">
        <v>45813.736111111109</v>
      </c>
      <c r="X228" s="57">
        <v>45814.128472222219</v>
      </c>
      <c r="Y228" s="57">
        <v>45814.149305555555</v>
      </c>
      <c r="Z228" s="57">
        <v>45814.184027777781</v>
      </c>
      <c r="AA228" s="51">
        <f t="shared" si="31"/>
        <v>31.166666666802485</v>
      </c>
      <c r="AB228" s="51">
        <f t="shared" si="36"/>
        <v>9.9166666666860692</v>
      </c>
      <c r="AC228" s="51">
        <f t="shared" si="37"/>
        <v>0.50000000005820766</v>
      </c>
      <c r="AD228" s="51">
        <v>0.17</v>
      </c>
      <c r="AE228" s="51">
        <v>1.17</v>
      </c>
      <c r="AF228" s="51">
        <v>0</v>
      </c>
      <c r="AG228" s="51">
        <v>0</v>
      </c>
      <c r="AH228" s="51">
        <v>0</v>
      </c>
      <c r="AI228" s="51">
        <f t="shared" si="51"/>
        <v>1.17</v>
      </c>
      <c r="AJ228" s="78">
        <f t="shared" si="52"/>
        <v>1.3399999999999999</v>
      </c>
      <c r="AK228" s="78"/>
      <c r="AL228" s="78"/>
      <c r="AM228" s="78"/>
      <c r="AN228" s="78"/>
      <c r="AO228" s="45">
        <v>8699.7459999999992</v>
      </c>
      <c r="AP228" s="45">
        <v>8697.1589999999997</v>
      </c>
      <c r="AQ228" s="57">
        <f t="shared" si="47"/>
        <v>45813.340277777781</v>
      </c>
      <c r="AR228" s="57">
        <v>45813.350694444445</v>
      </c>
      <c r="AS228" s="57">
        <f t="shared" si="50"/>
        <v>45814.128472222219</v>
      </c>
      <c r="AT228" s="57">
        <v>45814.170138888891</v>
      </c>
      <c r="AU228" s="57">
        <f t="shared" si="29"/>
        <v>45814.170138888891</v>
      </c>
      <c r="AV228" s="57">
        <v>45814.180555555555</v>
      </c>
      <c r="AW228" s="46">
        <v>4552</v>
      </c>
      <c r="AX228" s="46">
        <v>6594</v>
      </c>
      <c r="AY228" s="30">
        <v>30.96</v>
      </c>
      <c r="AZ228" s="30">
        <v>18.39</v>
      </c>
      <c r="BA228" s="30">
        <v>4.1500000000000004</v>
      </c>
      <c r="BB228" s="30">
        <v>4.91</v>
      </c>
      <c r="BC228" s="30">
        <v>6.0164195564269081</v>
      </c>
      <c r="BD228" s="30">
        <v>41.38</v>
      </c>
      <c r="BE228" s="30">
        <v>35.32</v>
      </c>
      <c r="BF228" s="30">
        <v>0.21</v>
      </c>
      <c r="BG228" s="30">
        <v>0.33</v>
      </c>
      <c r="BH228" s="30">
        <v>0.30633500796471019</v>
      </c>
      <c r="BI228" s="30">
        <v>56.46</v>
      </c>
      <c r="BJ228" s="30">
        <v>4.04</v>
      </c>
      <c r="BK228" s="30">
        <v>0.87</v>
      </c>
      <c r="BL228" s="30">
        <v>1.1299999999999999</v>
      </c>
      <c r="BM228" s="30">
        <v>15.08</v>
      </c>
      <c r="BN228" s="34">
        <v>59</v>
      </c>
      <c r="BO228" s="30" t="s">
        <v>97</v>
      </c>
      <c r="BP228" s="30" t="s">
        <v>100</v>
      </c>
      <c r="BQ228" s="34">
        <v>1250</v>
      </c>
      <c r="BR228" s="30">
        <v>32.97</v>
      </c>
      <c r="BS228" s="30">
        <v>25.44</v>
      </c>
      <c r="BT228" s="30">
        <v>23.54</v>
      </c>
      <c r="BU228" s="30">
        <v>8.1999999999999993</v>
      </c>
      <c r="BV228" s="30">
        <v>2.72</v>
      </c>
      <c r="BW228" s="30">
        <v>0.4</v>
      </c>
      <c r="BX228" s="30">
        <v>0.38</v>
      </c>
      <c r="BY228" s="30">
        <v>0.98</v>
      </c>
      <c r="BZ228" s="30">
        <v>4.5599999999999996</v>
      </c>
      <c r="CA228" s="30">
        <v>0.54</v>
      </c>
      <c r="CB228" s="30">
        <v>0.25</v>
      </c>
      <c r="CC228" s="99">
        <v>5.0999999999999997E-2</v>
      </c>
      <c r="CD228" s="30">
        <v>99</v>
      </c>
      <c r="CE228" s="30">
        <v>98</v>
      </c>
      <c r="CF228" s="30">
        <v>78</v>
      </c>
      <c r="CG228" s="30">
        <v>20</v>
      </c>
      <c r="CH228" s="30"/>
      <c r="CI228" s="46">
        <v>4622</v>
      </c>
      <c r="CJ228" s="30"/>
      <c r="CK228" s="30">
        <v>30.38</v>
      </c>
      <c r="CL228" s="30"/>
      <c r="CM228" s="30">
        <v>3.64</v>
      </c>
      <c r="CN228" s="30"/>
      <c r="CO228" s="30"/>
      <c r="CP228" s="30"/>
      <c r="CQ228" s="30">
        <v>0.17</v>
      </c>
      <c r="CR228" s="46">
        <v>4580</v>
      </c>
      <c r="CS228" s="46">
        <v>30.78</v>
      </c>
      <c r="CT228" s="46">
        <v>3.71</v>
      </c>
      <c r="CU228" s="33">
        <v>0.22</v>
      </c>
      <c r="CV228" s="30">
        <v>0.27</v>
      </c>
      <c r="CW228" s="58">
        <f t="shared" si="49"/>
        <v>994.33982469291618</v>
      </c>
      <c r="CX228" s="59">
        <f>AP228/(AB228-AI228)</f>
        <v>994.33982469291618</v>
      </c>
      <c r="CY228" s="79">
        <v>500</v>
      </c>
      <c r="CZ228" s="57">
        <f>IF(AND(DATE(YEAR(T228),MONTH(T228),DAY(T228))&gt;=(S228-3),DATE(YEAR(T228),MONTH(T228),DAY(T228))&lt;=(S228+3)),T228,V228)</f>
        <v>45813.340277777781</v>
      </c>
      <c r="DA228" s="59">
        <f>CZ228-U228</f>
        <v>0</v>
      </c>
      <c r="DB228" s="51">
        <f>(((AR228-AQ228)*24)+DD228+AB228+((AV228-AU228)*24))/24</f>
        <v>0.81944444443797693</v>
      </c>
      <c r="DC228" s="51">
        <f>(AT228-AS228)*24</f>
        <v>1.0000000001164153</v>
      </c>
      <c r="DD228" s="51">
        <f>(W228-AR228)*24</f>
        <v>9.2499999999417923</v>
      </c>
      <c r="DE228" s="51">
        <f>AA228</f>
        <v>31.166666666802485</v>
      </c>
      <c r="DF228" s="51">
        <f t="shared" si="56"/>
        <v>9.2499999999417923</v>
      </c>
      <c r="DG228" s="51">
        <f>AB228</f>
        <v>9.9166666666860692</v>
      </c>
      <c r="DH228" s="51">
        <f t="shared" si="54"/>
        <v>1.0000000001164153</v>
      </c>
    </row>
    <row r="229" spans="1:112" s="42" customFormat="1" x14ac:dyDescent="0.2">
      <c r="A229" s="40">
        <v>4677</v>
      </c>
      <c r="B229" s="29">
        <f t="shared" si="48"/>
        <v>45809</v>
      </c>
      <c r="C229" s="41" t="str">
        <f t="shared" si="55"/>
        <v>PRT 2025 6 #4677</v>
      </c>
      <c r="D229" s="41" t="str">
        <f t="shared" si="53"/>
        <v>PRATU TBC LRC #25</v>
      </c>
      <c r="E229" s="39">
        <v>4677</v>
      </c>
      <c r="F229" s="38" t="s">
        <v>290</v>
      </c>
      <c r="G229" s="38" t="str">
        <f>INDEX([1]List!$D$2:$D$55,MATCH(F229,[1]List!$B$2:$B$55,0))</f>
        <v>CIF</v>
      </c>
      <c r="H229" s="38" t="s">
        <v>325</v>
      </c>
      <c r="I229" s="38" t="s">
        <v>176</v>
      </c>
      <c r="J229" s="39">
        <f>IF(F229="","",IF(F229="TIE LRC",COUNTIF($F$2:$F229,"TIE")+COUNTIF($F$2:$F229,"TME")+COUNTIF($F$2:$F229,"TIE LRC")+COUNTIF($F$2:$F229,"TIE MRC"),IF(F229="TIE MRC",COUNTIF($F$2:$F229,"TIE")+COUNTIF($F$2:$F229,"TME")+COUNTIF($F$2:$F229,"TIE LRC")+COUNTIF($F$2:$F229,"TIE MRC"),IF(F229="PLNBB LRC",COUNTIF($F$2:$F229,"PLNBB")+COUNTIF($F$2:$F229,"PLNBB LRC")+COUNTIF($F$2:$F229,"PLNBB MRC"),IF(F229="PLNBB MRC",COUNTIF($F$2:$F229,"PLNBB")+COUNTIF($F$2:$F229,"PLNBB LRC")+COUNTIF($F$2:$F229,"PLNBB MRC"),IF(F229="HE MRC",COUNTIF($F$2:$F229,"HE")+COUNTIF($F$2:$F229,"HE LRC")+COUNTIF($F$2:$F229,"HE MRC"),IF(F229="HE LRC",COUNTIF($F$2:$F229,"HE")+COUNTIF($F$2:$F229,"HE LRC")+COUNTIF($F$2:$F229,"HE MRC"),COUNTIF($F$2:$F229,F229))))))))</f>
        <v>25</v>
      </c>
      <c r="K229" s="42" t="s">
        <v>284</v>
      </c>
      <c r="L229" s="42" t="s">
        <v>169</v>
      </c>
      <c r="N229" s="43" t="s">
        <v>318</v>
      </c>
      <c r="O229" s="70" t="s">
        <v>473</v>
      </c>
      <c r="P229" s="40"/>
      <c r="Q229" s="70">
        <v>45802</v>
      </c>
      <c r="R229" s="44"/>
      <c r="S229" s="70">
        <v>45798</v>
      </c>
      <c r="T229" s="57">
        <v>45812.645833333336</v>
      </c>
      <c r="U229" s="57">
        <v>45813.902777777781</v>
      </c>
      <c r="V229" s="57">
        <v>45813.902777777781</v>
      </c>
      <c r="W229" s="57">
        <v>45814.138888888891</v>
      </c>
      <c r="X229" s="57">
        <v>45815.086805555555</v>
      </c>
      <c r="Y229" s="57">
        <v>45815.118055555555</v>
      </c>
      <c r="Z229" s="57">
        <v>45815.152777777781</v>
      </c>
      <c r="AA229" s="51">
        <f t="shared" si="31"/>
        <v>30.166666666686069</v>
      </c>
      <c r="AB229" s="51">
        <f t="shared" si="36"/>
        <v>23.499999999941792</v>
      </c>
      <c r="AC229" s="51">
        <f t="shared" si="37"/>
        <v>0.75</v>
      </c>
      <c r="AD229" s="51">
        <v>0.25</v>
      </c>
      <c r="AE229" s="51">
        <v>2.67</v>
      </c>
      <c r="AF229" s="51">
        <v>0</v>
      </c>
      <c r="AG229" s="51">
        <v>8.33</v>
      </c>
      <c r="AH229" s="51">
        <v>0</v>
      </c>
      <c r="AI229" s="51">
        <f t="shared" si="51"/>
        <v>11</v>
      </c>
      <c r="AJ229" s="78">
        <f t="shared" si="52"/>
        <v>11.25</v>
      </c>
      <c r="AK229" s="78"/>
      <c r="AL229" s="78"/>
      <c r="AM229" s="78"/>
      <c r="AN229" s="78"/>
      <c r="AO229" s="45">
        <v>7521.527</v>
      </c>
      <c r="AP229" s="45">
        <v>7517.4110000000001</v>
      </c>
      <c r="AQ229" s="57">
        <f t="shared" si="47"/>
        <v>45813.902777777781</v>
      </c>
      <c r="AR229" s="57">
        <v>45813.913194444445</v>
      </c>
      <c r="AS229" s="57">
        <f t="shared" si="50"/>
        <v>45815.086805555555</v>
      </c>
      <c r="AT229" s="57">
        <v>45815.138888888891</v>
      </c>
      <c r="AU229" s="57">
        <f t="shared" si="29"/>
        <v>45815.138888888891</v>
      </c>
      <c r="AV229" s="57">
        <v>45815.149305555555</v>
      </c>
      <c r="AW229" s="46">
        <v>4121</v>
      </c>
      <c r="AX229" s="46">
        <v>6358</v>
      </c>
      <c r="AY229" s="30">
        <v>35.19</v>
      </c>
      <c r="AZ229" s="30">
        <v>18.579999999999998</v>
      </c>
      <c r="BA229" s="30">
        <v>4.59</v>
      </c>
      <c r="BB229" s="30">
        <v>5.77</v>
      </c>
      <c r="BC229" s="30">
        <v>7.0867108818472122</v>
      </c>
      <c r="BD229" s="30">
        <v>41.19</v>
      </c>
      <c r="BE229" s="30">
        <v>34.46</v>
      </c>
      <c r="BF229" s="30">
        <v>0.2</v>
      </c>
      <c r="BG229" s="30">
        <v>0.33</v>
      </c>
      <c r="BH229" s="30">
        <v>0.30704986489805947</v>
      </c>
      <c r="BI229" s="30">
        <v>53.35</v>
      </c>
      <c r="BJ229" s="30">
        <v>3.94</v>
      </c>
      <c r="BK229" s="30">
        <v>0.89</v>
      </c>
      <c r="BL229" s="30">
        <v>1.18</v>
      </c>
      <c r="BM229" s="30">
        <v>17.22</v>
      </c>
      <c r="BN229" s="34">
        <v>59</v>
      </c>
      <c r="BO229" s="30" t="s">
        <v>97</v>
      </c>
      <c r="BP229" s="30" t="s">
        <v>100</v>
      </c>
      <c r="BQ229" s="34">
        <v>1180</v>
      </c>
      <c r="BR229" s="30">
        <v>31.53</v>
      </c>
      <c r="BS229" s="30">
        <v>17.420000000000002</v>
      </c>
      <c r="BT229" s="30">
        <v>26</v>
      </c>
      <c r="BU229" s="30">
        <v>15.17</v>
      </c>
      <c r="BV229" s="30">
        <v>5.0599999999999996</v>
      </c>
      <c r="BW229" s="30">
        <v>0.46</v>
      </c>
      <c r="BX229" s="30">
        <v>0.45</v>
      </c>
      <c r="BY229" s="30">
        <v>0.56000000000000005</v>
      </c>
      <c r="BZ229" s="30">
        <v>2.62</v>
      </c>
      <c r="CA229" s="30">
        <v>0.57999999999999996</v>
      </c>
      <c r="CB229" s="30">
        <v>0.14000000000000001</v>
      </c>
      <c r="CC229" s="99">
        <v>3.4000000000000002E-2</v>
      </c>
      <c r="CD229" s="30">
        <v>99</v>
      </c>
      <c r="CE229" s="30">
        <v>97</v>
      </c>
      <c r="CF229" s="30">
        <v>78</v>
      </c>
      <c r="CG229" s="30">
        <v>19</v>
      </c>
      <c r="CH229" s="30"/>
      <c r="CI229" s="46">
        <v>4203</v>
      </c>
      <c r="CJ229" s="30"/>
      <c r="CK229" s="30">
        <v>34.31</v>
      </c>
      <c r="CL229" s="30"/>
      <c r="CM229" s="30">
        <v>4.03</v>
      </c>
      <c r="CN229" s="30"/>
      <c r="CO229" s="30"/>
      <c r="CP229" s="30"/>
      <c r="CQ229" s="30">
        <v>0.16</v>
      </c>
      <c r="CR229" s="46">
        <v>4090</v>
      </c>
      <c r="CS229" s="46">
        <v>35.29</v>
      </c>
      <c r="CT229" s="46">
        <v>4.28</v>
      </c>
      <c r="CU229" s="33">
        <v>0.23</v>
      </c>
      <c r="CV229" s="30">
        <v>0.42</v>
      </c>
      <c r="CW229" s="58">
        <f t="shared" si="49"/>
        <v>601.39288000280044</v>
      </c>
      <c r="CX229" s="59">
        <f>AP229/(AB229-AI229)</f>
        <v>601.39288000280044</v>
      </c>
      <c r="CY229" s="79">
        <v>500</v>
      </c>
      <c r="CZ229" s="57">
        <f>IF(AND(DATE(YEAR(T229),MONTH(T229),DAY(T229))&gt;=(S229-3),DATE(YEAR(T229),MONTH(T229),DAY(T229))&lt;=(S229+3)),T229,V229)</f>
        <v>45813.902777777781</v>
      </c>
      <c r="DA229" s="59">
        <f>CZ229-U229</f>
        <v>0</v>
      </c>
      <c r="DB229" s="51">
        <f>(((AR229-AQ229)*24)+DD229+AB229+((AV229-AU229)*24))/24</f>
        <v>1.2256944444379769</v>
      </c>
      <c r="DC229" s="51">
        <f>(AT229-AS229)*24</f>
        <v>1.2500000000582077</v>
      </c>
      <c r="DD229" s="51">
        <f>(W229-AR229)*24</f>
        <v>5.4166666666860692</v>
      </c>
      <c r="DE229" s="51">
        <f>AA229</f>
        <v>30.166666666686069</v>
      </c>
      <c r="DF229" s="51">
        <f t="shared" si="56"/>
        <v>5.4166666666860692</v>
      </c>
      <c r="DG229" s="51">
        <f>AB229</f>
        <v>23.499999999941792</v>
      </c>
      <c r="DH229" s="51">
        <f t="shared" si="54"/>
        <v>1.2500000000582077</v>
      </c>
    </row>
    <row r="230" spans="1:112" s="42" customFormat="1" x14ac:dyDescent="0.2">
      <c r="A230" s="40">
        <v>4678</v>
      </c>
      <c r="B230" s="29">
        <f t="shared" si="48"/>
        <v>45809</v>
      </c>
      <c r="C230" s="41" t="str">
        <f t="shared" si="55"/>
        <v>PRT 2025 6 #4678</v>
      </c>
      <c r="D230" s="41" t="str">
        <f t="shared" si="53"/>
        <v>PRATU BGG #63</v>
      </c>
      <c r="E230" s="39">
        <v>4678</v>
      </c>
      <c r="F230" s="38" t="s">
        <v>240</v>
      </c>
      <c r="G230" s="38" t="str">
        <f>INDEX([1]List!$D$2:$D$55,MATCH(F230,[1]List!$B$2:$B$55,0))</f>
        <v>CIF</v>
      </c>
      <c r="H230" s="38" t="s">
        <v>440</v>
      </c>
      <c r="I230" s="38" t="s">
        <v>163</v>
      </c>
      <c r="J230" s="39">
        <f>IF(F230="","",IF(F230="TIE LRC",COUNTIF($F$2:$F230,"TIE")+COUNTIF($F$2:$F230,"TME")+COUNTIF($F$2:$F230,"TIE LRC")+COUNTIF($F$2:$F230,"TIE MRC"),IF(F230="TIE MRC",COUNTIF($F$2:$F230,"TIE")+COUNTIF($F$2:$F230,"TME")+COUNTIF($F$2:$F230,"TIE LRC")+COUNTIF($F$2:$F230,"TIE MRC"),IF(F230="PLNBB LRC",COUNTIF($F$2:$F230,"PLNBB")+COUNTIF($F$2:$F230,"PLNBB LRC")+COUNTIF($F$2:$F230,"PLNBB MRC"),IF(F230="PLNBB MRC",COUNTIF($F$2:$F230,"PLNBB")+COUNTIF($F$2:$F230,"PLNBB LRC")+COUNTIF($F$2:$F230,"PLNBB MRC"),IF(F230="HE MRC",COUNTIF($F$2:$F230,"HE")+COUNTIF($F$2:$F230,"HE LRC")+COUNTIF($F$2:$F230,"HE MRC"),IF(F230="HE LRC",COUNTIF($F$2:$F230,"HE")+COUNTIF($F$2:$F230,"HE LRC")+COUNTIF($F$2:$F230,"HE MRC"),COUNTIF($F$2:$F230,F230))))))))</f>
        <v>63</v>
      </c>
      <c r="K230" s="42" t="s">
        <v>555</v>
      </c>
      <c r="L230" s="42" t="s">
        <v>556</v>
      </c>
      <c r="N230" s="43" t="s">
        <v>320</v>
      </c>
      <c r="O230" s="70" t="s">
        <v>473</v>
      </c>
      <c r="P230" s="40"/>
      <c r="Q230" s="70">
        <v>45807</v>
      </c>
      <c r="R230" s="44"/>
      <c r="S230" s="70">
        <v>45896</v>
      </c>
      <c r="T230" s="57">
        <v>45812.666666666664</v>
      </c>
      <c r="U230" s="57">
        <v>45814.204861111109</v>
      </c>
      <c r="V230" s="57">
        <v>45814.204861111109</v>
      </c>
      <c r="W230" s="57">
        <v>45814.659722222219</v>
      </c>
      <c r="X230" s="57">
        <v>45815.267361111109</v>
      </c>
      <c r="Y230" s="57">
        <v>45815.375</v>
      </c>
      <c r="Z230" s="57">
        <v>45815.409722222219</v>
      </c>
      <c r="AA230" s="51">
        <f t="shared" si="31"/>
        <v>36.916666666686069</v>
      </c>
      <c r="AB230" s="51">
        <f t="shared" si="36"/>
        <v>17.166666666744277</v>
      </c>
      <c r="AC230" s="51">
        <f t="shared" si="37"/>
        <v>2.5833333333721384</v>
      </c>
      <c r="AD230" s="51">
        <v>0.17</v>
      </c>
      <c r="AE230" s="51">
        <v>3.92</v>
      </c>
      <c r="AF230" s="51">
        <v>0</v>
      </c>
      <c r="AG230" s="51">
        <v>0</v>
      </c>
      <c r="AH230" s="51">
        <v>0</v>
      </c>
      <c r="AI230" s="51">
        <f t="shared" si="51"/>
        <v>3.92</v>
      </c>
      <c r="AJ230" s="78">
        <f t="shared" si="52"/>
        <v>4.09</v>
      </c>
      <c r="AK230" s="78"/>
      <c r="AL230" s="78"/>
      <c r="AM230" s="78"/>
      <c r="AN230" s="78"/>
      <c r="AO230" s="45">
        <v>8699.7209999999995</v>
      </c>
      <c r="AP230" s="45">
        <v>8697.5390000000007</v>
      </c>
      <c r="AQ230" s="57">
        <f t="shared" si="47"/>
        <v>45814.204861111109</v>
      </c>
      <c r="AR230" s="57">
        <v>45814.215277777781</v>
      </c>
      <c r="AS230" s="57">
        <f t="shared" si="50"/>
        <v>45815.267361111109</v>
      </c>
      <c r="AT230" s="57">
        <v>45815.395833333336</v>
      </c>
      <c r="AU230" s="57">
        <f t="shared" si="29"/>
        <v>45815.395833333336</v>
      </c>
      <c r="AV230" s="57">
        <v>45815.40625</v>
      </c>
      <c r="AW230" s="46">
        <v>4548</v>
      </c>
      <c r="AX230" s="46">
        <v>6588</v>
      </c>
      <c r="AY230" s="30">
        <v>30.97</v>
      </c>
      <c r="AZ230" s="30">
        <v>14.91</v>
      </c>
      <c r="BA230" s="30">
        <v>4.3499999999999996</v>
      </c>
      <c r="BB230" s="30">
        <v>5.36</v>
      </c>
      <c r="BC230" s="30">
        <v>6.2992125984251963</v>
      </c>
      <c r="BD230" s="30">
        <v>42.1</v>
      </c>
      <c r="BE230" s="30">
        <v>37.630000000000003</v>
      </c>
      <c r="BF230" s="30">
        <v>0.21</v>
      </c>
      <c r="BG230" s="30">
        <v>0.33</v>
      </c>
      <c r="BH230" s="30">
        <v>0.305558820072864</v>
      </c>
      <c r="BI230" s="30">
        <v>58.18</v>
      </c>
      <c r="BJ230" s="30">
        <v>4.18</v>
      </c>
      <c r="BK230" s="30">
        <v>0.94</v>
      </c>
      <c r="BL230" s="30">
        <v>1.18</v>
      </c>
      <c r="BM230" s="30">
        <v>16.170000000000002</v>
      </c>
      <c r="BN230" s="34">
        <v>59</v>
      </c>
      <c r="BO230" s="30" t="s">
        <v>97</v>
      </c>
      <c r="BP230" s="30" t="s">
        <v>100</v>
      </c>
      <c r="BQ230" s="34">
        <v>1290</v>
      </c>
      <c r="BR230" s="30">
        <v>35.89</v>
      </c>
      <c r="BS230" s="30">
        <v>22.93</v>
      </c>
      <c r="BT230" s="30">
        <v>22.33</v>
      </c>
      <c r="BU230" s="30">
        <v>9.68</v>
      </c>
      <c r="BV230" s="30">
        <v>2.74</v>
      </c>
      <c r="BW230" s="30">
        <v>0.56000000000000005</v>
      </c>
      <c r="BX230" s="30">
        <v>0.38</v>
      </c>
      <c r="BY230" s="30">
        <v>1.02</v>
      </c>
      <c r="BZ230" s="30">
        <v>3.74</v>
      </c>
      <c r="CA230" s="30">
        <v>0.54</v>
      </c>
      <c r="CB230" s="30">
        <v>0.18</v>
      </c>
      <c r="CC230" s="99">
        <v>6.4000000000000001E-2</v>
      </c>
      <c r="CD230" s="30">
        <v>99</v>
      </c>
      <c r="CE230" s="30">
        <v>98</v>
      </c>
      <c r="CF230" s="30">
        <v>78</v>
      </c>
      <c r="CG230" s="30">
        <v>20</v>
      </c>
      <c r="CH230" s="30"/>
      <c r="CI230" s="46">
        <v>4611</v>
      </c>
      <c r="CJ230" s="30"/>
      <c r="CK230" s="30">
        <v>30.41</v>
      </c>
      <c r="CL230" s="30"/>
      <c r="CM230" s="30">
        <v>3.94</v>
      </c>
      <c r="CN230" s="30"/>
      <c r="CO230" s="30"/>
      <c r="CP230" s="30"/>
      <c r="CQ230" s="30">
        <v>0.18</v>
      </c>
      <c r="CR230" s="46">
        <v>4565</v>
      </c>
      <c r="CS230" s="46">
        <v>30.85</v>
      </c>
      <c r="CT230" s="46">
        <v>3.65</v>
      </c>
      <c r="CU230" s="33">
        <v>0.2</v>
      </c>
      <c r="CV230" s="30">
        <v>0.26</v>
      </c>
      <c r="CW230" s="58">
        <f t="shared" si="49"/>
        <v>656.58321589952516</v>
      </c>
      <c r="CX230" s="59">
        <f>AP230/(AB230-AI230)</f>
        <v>656.58321589952516</v>
      </c>
      <c r="CY230" s="79">
        <v>500</v>
      </c>
      <c r="CZ230" s="57">
        <f>IF(AND(DATE(YEAR(T230),MONTH(T230),DAY(T230))&gt;=(S230-3),DATE(YEAR(T230),MONTH(T230),DAY(T230))&lt;=(S230+3)),T230,V230)</f>
        <v>45814.204861111109</v>
      </c>
      <c r="DA230" s="59">
        <f>CZ230-U230</f>
        <v>0</v>
      </c>
      <c r="DB230" s="51">
        <f>(((AR230-AQ230)*24)+DD230+AB230+((AV230-AU230)*24))/24</f>
        <v>1.1805555555547471</v>
      </c>
      <c r="DC230" s="51">
        <f>(AT230-AS230)*24</f>
        <v>3.0833333334303461</v>
      </c>
      <c r="DD230" s="51">
        <f>(W230-AR230)*24</f>
        <v>10.666666666511446</v>
      </c>
      <c r="DE230" s="51">
        <f>AA230</f>
        <v>36.916666666686069</v>
      </c>
      <c r="DF230" s="51">
        <f t="shared" si="56"/>
        <v>10.666666666511446</v>
      </c>
      <c r="DG230" s="51">
        <f>AB230</f>
        <v>17.166666666744277</v>
      </c>
      <c r="DH230" s="51">
        <f t="shared" si="54"/>
        <v>3.0833333334303461</v>
      </c>
    </row>
    <row r="231" spans="1:112" s="42" customFormat="1" x14ac:dyDescent="0.2">
      <c r="A231" s="40">
        <v>4679</v>
      </c>
      <c r="B231" s="29">
        <f t="shared" si="48"/>
        <v>45809</v>
      </c>
      <c r="C231" s="41" t="str">
        <f t="shared" si="55"/>
        <v>PRT 2025 6 #4679</v>
      </c>
      <c r="D231" s="41" t="str">
        <f t="shared" si="53"/>
        <v>PRATU GEL LRC #26</v>
      </c>
      <c r="E231" s="39">
        <v>4679</v>
      </c>
      <c r="F231" s="38" t="s">
        <v>300</v>
      </c>
      <c r="G231" s="38" t="str">
        <f>INDEX([1]List!$D$2:$D$55,MATCH(F231,[1]List!$B$2:$B$55,0))</f>
        <v>CIF</v>
      </c>
      <c r="H231" s="38" t="s">
        <v>392</v>
      </c>
      <c r="I231" s="38" t="s">
        <v>262</v>
      </c>
      <c r="J231" s="39">
        <f>IF(F231="","",IF(F231="TIE LRC",COUNTIF($F$2:$F231,"TIE")+COUNTIF($F$2:$F231,"TME")+COUNTIF($F$2:$F231,"TIE LRC")+COUNTIF($F$2:$F231,"TIE MRC"),IF(F231="TIE MRC",COUNTIF($F$2:$F231,"TIE")+COUNTIF($F$2:$F231,"TME")+COUNTIF($F$2:$F231,"TIE LRC")+COUNTIF($F$2:$F231,"TIE MRC"),IF(F231="PLNBB LRC",COUNTIF($F$2:$F231,"PLNBB")+COUNTIF($F$2:$F231,"PLNBB LRC")+COUNTIF($F$2:$F231,"PLNBB MRC"),IF(F231="PLNBB MRC",COUNTIF($F$2:$F231,"PLNBB")+COUNTIF($F$2:$F231,"PLNBB LRC")+COUNTIF($F$2:$F231,"PLNBB MRC"),IF(F231="HE MRC",COUNTIF($F$2:$F231,"HE")+COUNTIF($F$2:$F231,"HE LRC")+COUNTIF($F$2:$F231,"HE MRC"),IF(F231="HE LRC",COUNTIF($F$2:$F231,"HE")+COUNTIF($F$2:$F231,"HE LRC")+COUNTIF($F$2:$F231,"HE MRC"),COUNTIF($F$2:$F231,F231))))))))</f>
        <v>26</v>
      </c>
      <c r="K231" s="42" t="s">
        <v>409</v>
      </c>
      <c r="L231" s="42" t="s">
        <v>410</v>
      </c>
      <c r="N231" s="43" t="s">
        <v>318</v>
      </c>
      <c r="O231" s="70" t="s">
        <v>104</v>
      </c>
      <c r="P231" s="40"/>
      <c r="Q231" s="70">
        <v>45806</v>
      </c>
      <c r="R231" s="44"/>
      <c r="S231" s="70">
        <v>45819</v>
      </c>
      <c r="T231" s="57">
        <v>45812.979166666664</v>
      </c>
      <c r="U231" s="57">
        <v>45815.190972222219</v>
      </c>
      <c r="V231" s="57">
        <v>45815.190972222219</v>
      </c>
      <c r="W231" s="57">
        <v>45815.333333333336</v>
      </c>
      <c r="X231" s="57">
        <v>45815.913194444445</v>
      </c>
      <c r="Y231" s="57">
        <v>45816.003472222219</v>
      </c>
      <c r="Z231" s="57">
        <v>45816.038194444445</v>
      </c>
      <c r="AA231" s="51">
        <f t="shared" si="31"/>
        <v>53.083333333313931</v>
      </c>
      <c r="AB231" s="51">
        <f t="shared" si="36"/>
        <v>16.083333333197515</v>
      </c>
      <c r="AC231" s="51">
        <f t="shared" si="37"/>
        <v>2.1666666665696539</v>
      </c>
      <c r="AD231" s="51">
        <v>0.08</v>
      </c>
      <c r="AE231" s="51">
        <v>3</v>
      </c>
      <c r="AF231" s="51">
        <v>0</v>
      </c>
      <c r="AG231" s="51">
        <v>0.5</v>
      </c>
      <c r="AH231" s="51">
        <v>0</v>
      </c>
      <c r="AI231" s="51">
        <f t="shared" si="51"/>
        <v>3.5</v>
      </c>
      <c r="AJ231" s="78">
        <f t="shared" si="52"/>
        <v>3.58</v>
      </c>
      <c r="AK231" s="78"/>
      <c r="AL231" s="78"/>
      <c r="AM231" s="78"/>
      <c r="AN231" s="78"/>
      <c r="AO231" s="45">
        <v>10006.939</v>
      </c>
      <c r="AP231" s="45">
        <v>10004.166999999999</v>
      </c>
      <c r="AQ231" s="57">
        <f t="shared" si="47"/>
        <v>45815.190972222219</v>
      </c>
      <c r="AR231" s="57">
        <v>45815.201388888891</v>
      </c>
      <c r="AS231" s="57">
        <f t="shared" si="50"/>
        <v>45815.913194444445</v>
      </c>
      <c r="AT231" s="57">
        <v>45816.024305555555</v>
      </c>
      <c r="AU231" s="57">
        <f t="shared" si="29"/>
        <v>45816.024305555555</v>
      </c>
      <c r="AV231" s="57">
        <v>45816.034722222219</v>
      </c>
      <c r="AW231" s="46">
        <v>4063</v>
      </c>
      <c r="AX231" s="46">
        <v>6243</v>
      </c>
      <c r="AY231" s="30">
        <v>34.92</v>
      </c>
      <c r="AZ231" s="30">
        <v>17.59</v>
      </c>
      <c r="BA231" s="30">
        <v>4.4000000000000004</v>
      </c>
      <c r="BB231" s="30">
        <v>5.57</v>
      </c>
      <c r="BC231" s="30">
        <v>6.7588884844072323</v>
      </c>
      <c r="BD231" s="30">
        <v>42.33</v>
      </c>
      <c r="BE231" s="30">
        <v>34.51</v>
      </c>
      <c r="BF231" s="30">
        <v>0.19</v>
      </c>
      <c r="BG231" s="30">
        <v>0.31</v>
      </c>
      <c r="BH231" s="30">
        <v>0.29122679286494357</v>
      </c>
      <c r="BI231" s="30">
        <v>53.12</v>
      </c>
      <c r="BJ231" s="30">
        <v>3.94</v>
      </c>
      <c r="BK231" s="30">
        <v>0.72</v>
      </c>
      <c r="BL231" s="30">
        <v>0.94</v>
      </c>
      <c r="BM231" s="30">
        <v>18.82</v>
      </c>
      <c r="BN231" s="34">
        <v>61</v>
      </c>
      <c r="BO231" s="30" t="s">
        <v>97</v>
      </c>
      <c r="BP231" s="30" t="s">
        <v>100</v>
      </c>
      <c r="BQ231" s="34">
        <v>1180</v>
      </c>
      <c r="BR231" s="30">
        <v>17.809999999999999</v>
      </c>
      <c r="BS231" s="30">
        <v>15.86</v>
      </c>
      <c r="BT231" s="30">
        <v>49.77</v>
      </c>
      <c r="BU231" s="30">
        <v>6.54</v>
      </c>
      <c r="BV231" s="30">
        <v>2.5</v>
      </c>
      <c r="BW231" s="30">
        <v>0.2</v>
      </c>
      <c r="BX231" s="30">
        <v>0.33</v>
      </c>
      <c r="BY231" s="30">
        <v>1.03</v>
      </c>
      <c r="BZ231" s="30">
        <v>4.3</v>
      </c>
      <c r="CA231" s="30">
        <v>1.58</v>
      </c>
      <c r="CB231" s="30">
        <v>0.06</v>
      </c>
      <c r="CC231" s="99">
        <v>5.6000000000000001E-2</v>
      </c>
      <c r="CD231" s="30">
        <v>99</v>
      </c>
      <c r="CE231" s="30">
        <v>98</v>
      </c>
      <c r="CF231" s="30">
        <v>77</v>
      </c>
      <c r="CG231" s="30">
        <v>21</v>
      </c>
      <c r="CH231" s="30"/>
      <c r="CI231" s="46">
        <v>4140</v>
      </c>
      <c r="CJ231" s="30"/>
      <c r="CK231" s="30">
        <v>34.380000000000003</v>
      </c>
      <c r="CL231" s="30"/>
      <c r="CM231" s="30">
        <v>3.23</v>
      </c>
      <c r="CN231" s="30"/>
      <c r="CO231" s="30"/>
      <c r="CP231" s="30"/>
      <c r="CQ231" s="30">
        <v>0.11</v>
      </c>
      <c r="CR231" s="46">
        <v>4016</v>
      </c>
      <c r="CS231" s="46">
        <v>35.65</v>
      </c>
      <c r="CT231" s="46">
        <v>4.3600000000000003</v>
      </c>
      <c r="CU231" s="33">
        <v>0.24</v>
      </c>
      <c r="CV231" s="30">
        <v>0.38</v>
      </c>
      <c r="CW231" s="58">
        <f t="shared" si="49"/>
        <v>795.03313908142877</v>
      </c>
      <c r="CX231" s="59">
        <f>AP231/(AB231-AI231)</f>
        <v>795.03313908142877</v>
      </c>
      <c r="CY231" s="79">
        <v>500</v>
      </c>
      <c r="CZ231" s="57">
        <f>IF(AND(DATE(YEAR(T231),MONTH(T231),DAY(T231))&gt;=(S231-3),DATE(YEAR(T231),MONTH(T231),DAY(T231))&lt;=(S231+3)),T231,V231)</f>
        <v>45815.190972222219</v>
      </c>
      <c r="DA231" s="59">
        <f>CZ231-U231</f>
        <v>0</v>
      </c>
      <c r="DB231" s="51">
        <f>(((AR231-AQ231)*24)+DD231+AB231+((AV231-AU231)*24))/24</f>
        <v>0.82291666666424135</v>
      </c>
      <c r="DC231" s="51">
        <f>(AT231-AS231)*24</f>
        <v>2.6666666666278616</v>
      </c>
      <c r="DD231" s="51">
        <f>(W231-AR231)*24</f>
        <v>3.1666666666860692</v>
      </c>
      <c r="DE231" s="51">
        <f>AA231</f>
        <v>53.083333333313931</v>
      </c>
      <c r="DF231" s="51">
        <f t="shared" si="56"/>
        <v>3.1666666666860692</v>
      </c>
      <c r="DG231" s="51">
        <f>AB231</f>
        <v>16.083333333197515</v>
      </c>
      <c r="DH231" s="51">
        <f t="shared" si="54"/>
        <v>2.6666666666278616</v>
      </c>
    </row>
    <row r="232" spans="1:112" s="42" customFormat="1" x14ac:dyDescent="0.2">
      <c r="A232" s="40">
        <v>4680</v>
      </c>
      <c r="B232" s="29">
        <f t="shared" si="48"/>
        <v>45809</v>
      </c>
      <c r="C232" s="41" t="str">
        <f t="shared" si="55"/>
        <v>PRT 2025 6 #4680</v>
      </c>
      <c r="D232" s="41" t="str">
        <f t="shared" si="53"/>
        <v>PRATU PTBA #40</v>
      </c>
      <c r="E232" s="39">
        <v>4680</v>
      </c>
      <c r="F232" s="38" t="s">
        <v>98</v>
      </c>
      <c r="G232" s="38" t="str">
        <f>INDEX([1]List!$D$2:$D$55,MATCH(F232,[1]List!$B$2:$B$55,0))</f>
        <v>FOB</v>
      </c>
      <c r="H232" s="38" t="s">
        <v>156</v>
      </c>
      <c r="I232" s="38" t="s">
        <v>157</v>
      </c>
      <c r="J232" s="39">
        <f>IF(F232="","",IF(F232="TIE LRC",COUNTIF($F$2:$F232,"TIE")+COUNTIF($F$2:$F232,"TME")+COUNTIF($F$2:$F232,"TIE LRC")+COUNTIF($F$2:$F232,"TIE MRC"),IF(F232="TIE MRC",COUNTIF($F$2:$F232,"TIE")+COUNTIF($F$2:$F232,"TME")+COUNTIF($F$2:$F232,"TIE LRC")+COUNTIF($F$2:$F232,"TIE MRC"),IF(F232="PLNBB LRC",COUNTIF($F$2:$F232,"PLNBB")+COUNTIF($F$2:$F232,"PLNBB LRC")+COUNTIF($F$2:$F232,"PLNBB MRC"),IF(F232="PLNBB MRC",COUNTIF($F$2:$F232,"PLNBB")+COUNTIF($F$2:$F232,"PLNBB LRC")+COUNTIF($F$2:$F232,"PLNBB MRC"),IF(F232="HE MRC",COUNTIF($F$2:$F232,"HE")+COUNTIF($F$2:$F232,"HE LRC")+COUNTIF($F$2:$F232,"HE MRC"),IF(F232="HE LRC",COUNTIF($F$2:$F232,"HE")+COUNTIF($F$2:$F232,"HE LRC")+COUNTIF($F$2:$F232,"HE MRC"),COUNTIF($F$2:$F232,F232))))))))</f>
        <v>40</v>
      </c>
      <c r="L232" s="42" t="s">
        <v>327</v>
      </c>
      <c r="N232" s="43" t="s">
        <v>318</v>
      </c>
      <c r="O232" s="70" t="s">
        <v>104</v>
      </c>
      <c r="P232" s="40"/>
      <c r="Q232" s="70">
        <v>45811</v>
      </c>
      <c r="R232" s="44"/>
      <c r="S232" s="70">
        <v>45814</v>
      </c>
      <c r="T232" s="57">
        <v>45813.166666666664</v>
      </c>
      <c r="U232" s="57">
        <v>45813.166666666664</v>
      </c>
      <c r="V232" s="57">
        <v>45815.447916666664</v>
      </c>
      <c r="W232" s="57">
        <v>45815.972222222219</v>
      </c>
      <c r="X232" s="57">
        <v>45816.586805555555</v>
      </c>
      <c r="Y232" s="57">
        <v>45816.680555555555</v>
      </c>
      <c r="Z232" s="57">
        <v>45816.71875</v>
      </c>
      <c r="AA232" s="51">
        <f t="shared" si="31"/>
        <v>54.75</v>
      </c>
      <c r="AB232" s="51">
        <f t="shared" si="36"/>
        <v>17.000000000058208</v>
      </c>
      <c r="AC232" s="51">
        <f t="shared" si="37"/>
        <v>2.25</v>
      </c>
      <c r="AD232" s="51">
        <v>0.42</v>
      </c>
      <c r="AE232" s="51">
        <v>2</v>
      </c>
      <c r="AF232" s="51">
        <v>0</v>
      </c>
      <c r="AG232" s="51">
        <v>0</v>
      </c>
      <c r="AH232" s="51">
        <v>0</v>
      </c>
      <c r="AI232" s="51">
        <f t="shared" si="51"/>
        <v>2</v>
      </c>
      <c r="AJ232" s="78">
        <f t="shared" si="52"/>
        <v>2.42</v>
      </c>
      <c r="AK232" s="78"/>
      <c r="AL232" s="78"/>
      <c r="AM232" s="78"/>
      <c r="AN232" s="78"/>
      <c r="AO232" s="45">
        <v>13021.196</v>
      </c>
      <c r="AP232" s="45">
        <v>13020.189</v>
      </c>
      <c r="AQ232" s="57">
        <f t="shared" si="47"/>
        <v>45815.447916666664</v>
      </c>
      <c r="AR232" s="57">
        <v>45815.461805555555</v>
      </c>
      <c r="AS232" s="57">
        <f t="shared" si="50"/>
        <v>45816.586805555555</v>
      </c>
      <c r="AT232" s="57">
        <v>45816.701388888891</v>
      </c>
      <c r="AU232" s="57">
        <f t="shared" si="29"/>
        <v>45816.701388888891</v>
      </c>
      <c r="AV232" s="57">
        <v>45816.715277777781</v>
      </c>
      <c r="AW232" s="46">
        <v>4692</v>
      </c>
      <c r="AX232" s="46">
        <v>6714</v>
      </c>
      <c r="AY232" s="30">
        <v>30.11</v>
      </c>
      <c r="AZ232" s="30">
        <v>11.54</v>
      </c>
      <c r="BA232" s="30">
        <v>4.6500000000000004</v>
      </c>
      <c r="BB232" s="30">
        <v>5.88</v>
      </c>
      <c r="BC232" s="30">
        <v>6.6470721229934426</v>
      </c>
      <c r="BD232" s="30">
        <v>42.88</v>
      </c>
      <c r="BE232" s="30">
        <v>39.700000000000003</v>
      </c>
      <c r="BF232" s="30">
        <v>0.28000000000000003</v>
      </c>
      <c r="BG232" s="30">
        <v>0.42</v>
      </c>
      <c r="BH232" s="30">
        <v>0.39565905494008585</v>
      </c>
      <c r="BI232" s="30">
        <v>61.94</v>
      </c>
      <c r="BJ232" s="30">
        <v>4.5</v>
      </c>
      <c r="BK232" s="30">
        <v>0.95</v>
      </c>
      <c r="BL232" s="30">
        <v>1.1499999999999999</v>
      </c>
      <c r="BM232" s="30">
        <v>14.84</v>
      </c>
      <c r="BN232" s="34">
        <v>62</v>
      </c>
      <c r="BO232" s="30" t="s">
        <v>97</v>
      </c>
      <c r="BP232" s="30" t="s">
        <v>100</v>
      </c>
      <c r="BQ232" s="34">
        <v>1190</v>
      </c>
      <c r="BR232" s="30">
        <v>43.84</v>
      </c>
      <c r="BS232" s="30">
        <v>23.1</v>
      </c>
      <c r="BT232" s="30">
        <v>13.14</v>
      </c>
      <c r="BU232" s="30">
        <v>5.66</v>
      </c>
      <c r="BV232" s="30">
        <v>2.76</v>
      </c>
      <c r="BW232" s="30">
        <v>1.32</v>
      </c>
      <c r="BX232" s="30">
        <v>1.32</v>
      </c>
      <c r="BY232" s="30">
        <v>0.61</v>
      </c>
      <c r="BZ232" s="30">
        <v>8.43</v>
      </c>
      <c r="CA232" s="30">
        <v>0.44</v>
      </c>
      <c r="CB232" s="30">
        <v>0.33</v>
      </c>
      <c r="CC232" s="99">
        <v>4.3999999999999997E-2</v>
      </c>
      <c r="CD232" s="30">
        <v>99</v>
      </c>
      <c r="CE232" s="30">
        <v>98</v>
      </c>
      <c r="CF232" s="30">
        <v>78</v>
      </c>
      <c r="CG232" s="30">
        <v>23</v>
      </c>
      <c r="CH232" s="30"/>
      <c r="CI232" s="46">
        <v>4906</v>
      </c>
      <c r="CJ232" s="30"/>
      <c r="CK232" s="30">
        <v>27.78</v>
      </c>
      <c r="CL232" s="30">
        <v>14.14</v>
      </c>
      <c r="CM232" s="30">
        <v>5.1100000000000003</v>
      </c>
      <c r="CN232" s="30">
        <v>6.07</v>
      </c>
      <c r="CO232" s="30">
        <v>39.81</v>
      </c>
      <c r="CP232" s="30">
        <v>39.979999999999997</v>
      </c>
      <c r="CQ232" s="30">
        <v>0.45</v>
      </c>
      <c r="CR232" s="46" t="s">
        <v>319</v>
      </c>
      <c r="CS232" s="46" t="s">
        <v>319</v>
      </c>
      <c r="CT232" s="46" t="s">
        <v>319</v>
      </c>
      <c r="CU232" s="33" t="s">
        <v>319</v>
      </c>
      <c r="CV232" s="30">
        <v>0.61</v>
      </c>
      <c r="CW232" s="58">
        <f t="shared" si="49"/>
        <v>868.01259999663171</v>
      </c>
      <c r="CX232" s="59">
        <f>AP232/(AB232-AI232)</f>
        <v>868.01259999663171</v>
      </c>
      <c r="CY232" s="79">
        <v>500</v>
      </c>
      <c r="CZ232" s="57">
        <f>IF(AND(DATE(YEAR(T232),MONTH(T232),DAY(T232))&gt;=(S232-3),DATE(YEAR(T232),MONTH(T232),DAY(T232))&lt;=(S232+3)),T232,V232)</f>
        <v>45813.166666666664</v>
      </c>
      <c r="DA232" s="59">
        <f>CZ232-U232</f>
        <v>0</v>
      </c>
      <c r="DB232" s="51">
        <f>(((AR232-AQ232)*24)+DD232+AB232+((AV232-AU232)*24))/24</f>
        <v>1.2465277777810115</v>
      </c>
      <c r="DC232" s="51">
        <f>(AT232-AS232)*24</f>
        <v>2.7500000000582077</v>
      </c>
      <c r="DD232" s="51">
        <f>(W232-AR232)*24</f>
        <v>12.249999999941792</v>
      </c>
      <c r="DE232" s="51">
        <f>AA232</f>
        <v>54.75</v>
      </c>
      <c r="DF232" s="51">
        <f t="shared" si="56"/>
        <v>12.249999999941792</v>
      </c>
      <c r="DG232" s="51">
        <f>AB232</f>
        <v>17.000000000058208</v>
      </c>
      <c r="DH232" s="51">
        <f t="shared" si="54"/>
        <v>2.7500000000582077</v>
      </c>
    </row>
    <row r="233" spans="1:112" s="42" customFormat="1" x14ac:dyDescent="0.2">
      <c r="A233" s="40">
        <v>4681</v>
      </c>
      <c r="B233" s="29">
        <f t="shared" si="48"/>
        <v>45809</v>
      </c>
      <c r="C233" s="41" t="str">
        <f t="shared" si="55"/>
        <v>PRT 2025 6 #4681</v>
      </c>
      <c r="D233" s="41" t="str">
        <f t="shared" si="53"/>
        <v>PRATU TIE MRC #18</v>
      </c>
      <c r="E233" s="39">
        <v>4681</v>
      </c>
      <c r="F233" s="38" t="s">
        <v>237</v>
      </c>
      <c r="G233" s="38" t="str">
        <f>INDEX([1]List!$D$2:$D$55,MATCH(F233,[1]List!$B$2:$B$55,0))</f>
        <v>CIF</v>
      </c>
      <c r="H233" s="38" t="s">
        <v>311</v>
      </c>
      <c r="I233" s="38" t="s">
        <v>163</v>
      </c>
      <c r="J233" s="39">
        <f>IF(F233="","",IF(F233="TIE LRC",COUNTIF($F$2:$F233,"TIE")+COUNTIF($F$2:$F233,"TME")+COUNTIF($F$2:$F233,"TIE LRC")+COUNTIF($F$2:$F233,"TIE MRC"),IF(F233="TIE MRC",COUNTIF($F$2:$F233,"TIE")+COUNTIF($F$2:$F233,"TME")+COUNTIF($F$2:$F233,"TIE LRC")+COUNTIF($F$2:$F233,"TIE MRC"),IF(F233="PLNBB LRC",COUNTIF($F$2:$F233,"PLNBB")+COUNTIF($F$2:$F233,"PLNBB LRC")+COUNTIF($F$2:$F233,"PLNBB MRC"),IF(F233="PLNBB MRC",COUNTIF($F$2:$F233,"PLNBB")+COUNTIF($F$2:$F233,"PLNBB LRC")+COUNTIF($F$2:$F233,"PLNBB MRC"),IF(F233="HE MRC",COUNTIF($F$2:$F233,"HE")+COUNTIF($F$2:$F233,"HE LRC")+COUNTIF($F$2:$F233,"HE MRC"),IF(F233="HE LRC",COUNTIF($F$2:$F233,"HE")+COUNTIF($F$2:$F233,"HE LRC")+COUNTIF($F$2:$F233,"HE MRC"),COUNTIF($F$2:$F233,F233))))))))</f>
        <v>18</v>
      </c>
      <c r="K233" s="42" t="s">
        <v>339</v>
      </c>
      <c r="L233" s="42" t="s">
        <v>340</v>
      </c>
      <c r="N233" s="43" t="s">
        <v>320</v>
      </c>
      <c r="O233" s="70" t="s">
        <v>317</v>
      </c>
      <c r="P233" s="40"/>
      <c r="Q233" s="70">
        <v>45805</v>
      </c>
      <c r="R233" s="44"/>
      <c r="S233" s="70">
        <v>45824</v>
      </c>
      <c r="T233" s="57">
        <v>45813.229166666664</v>
      </c>
      <c r="U233" s="57">
        <v>45816.118055555555</v>
      </c>
      <c r="V233" s="57">
        <v>45816.118055555555</v>
      </c>
      <c r="W233" s="57">
        <v>45816.670138888891</v>
      </c>
      <c r="X233" s="57">
        <v>45816.909722222219</v>
      </c>
      <c r="Y233" s="57">
        <v>45816.940972222219</v>
      </c>
      <c r="Z233" s="57">
        <v>45816.975694444445</v>
      </c>
      <c r="AA233" s="51">
        <f t="shared" si="31"/>
        <v>69.333333333372138</v>
      </c>
      <c r="AB233" s="51">
        <f t="shared" si="36"/>
        <v>6.4999999998835847</v>
      </c>
      <c r="AC233" s="51">
        <f t="shared" si="37"/>
        <v>0.75</v>
      </c>
      <c r="AD233" s="51">
        <v>0.08</v>
      </c>
      <c r="AE233" s="51">
        <v>0</v>
      </c>
      <c r="AF233" s="51">
        <v>0</v>
      </c>
      <c r="AG233" s="51">
        <v>0</v>
      </c>
      <c r="AH233" s="51">
        <v>0</v>
      </c>
      <c r="AI233" s="51">
        <f t="shared" si="51"/>
        <v>0</v>
      </c>
      <c r="AJ233" s="78">
        <f t="shared" si="52"/>
        <v>0.08</v>
      </c>
      <c r="AK233" s="78"/>
      <c r="AL233" s="78"/>
      <c r="AM233" s="78"/>
      <c r="AN233" s="78"/>
      <c r="AO233" s="45">
        <v>7426.5219999999999</v>
      </c>
      <c r="AP233" s="45">
        <v>7423.2870000000003</v>
      </c>
      <c r="AQ233" s="57">
        <f t="shared" si="47"/>
        <v>45816.118055555555</v>
      </c>
      <c r="AR233" s="57">
        <v>45816.128472222219</v>
      </c>
      <c r="AS233" s="57">
        <f t="shared" si="50"/>
        <v>45816.909722222219</v>
      </c>
      <c r="AT233" s="57">
        <v>45816.961805555555</v>
      </c>
      <c r="AU233" s="57">
        <f t="shared" si="29"/>
        <v>45816.961805555555</v>
      </c>
      <c r="AV233" s="57">
        <v>45816.972222222219</v>
      </c>
      <c r="AW233" s="46">
        <v>4354</v>
      </c>
      <c r="AX233" s="46">
        <v>6651</v>
      </c>
      <c r="AY233" s="30">
        <v>34.53</v>
      </c>
      <c r="AZ233" s="30">
        <v>20.75</v>
      </c>
      <c r="BA233" s="30">
        <v>6.25</v>
      </c>
      <c r="BB233" s="30">
        <v>7.56</v>
      </c>
      <c r="BC233" s="30">
        <v>9.5394321766561507</v>
      </c>
      <c r="BD233" s="30">
        <v>40.33</v>
      </c>
      <c r="BE233" s="30">
        <v>31.36</v>
      </c>
      <c r="BF233" s="30">
        <v>0.56999999999999995</v>
      </c>
      <c r="BG233" s="30">
        <v>0.96</v>
      </c>
      <c r="BH233" s="30">
        <v>0.87066246056782337</v>
      </c>
      <c r="BI233" s="30">
        <v>54.18</v>
      </c>
      <c r="BJ233" s="30">
        <v>3.97</v>
      </c>
      <c r="BK233" s="30">
        <v>0.78</v>
      </c>
      <c r="BL233" s="30">
        <v>1.0900000000000001</v>
      </c>
      <c r="BM233" s="30">
        <v>12.07</v>
      </c>
      <c r="BN233" s="34">
        <v>57</v>
      </c>
      <c r="BO233" s="30" t="s">
        <v>100</v>
      </c>
      <c r="BP233" s="30" t="s">
        <v>100</v>
      </c>
      <c r="BQ233" s="34">
        <v>1180</v>
      </c>
      <c r="BR233" s="30">
        <v>35.049999999999997</v>
      </c>
      <c r="BS233" s="30">
        <v>19.04</v>
      </c>
      <c r="BT233" s="30">
        <v>25.68</v>
      </c>
      <c r="BU233" s="30">
        <v>10.44</v>
      </c>
      <c r="BV233" s="30">
        <v>4.2</v>
      </c>
      <c r="BW233" s="30">
        <v>0.59</v>
      </c>
      <c r="BX233" s="30">
        <v>0.46</v>
      </c>
      <c r="BY233" s="30">
        <v>0.76</v>
      </c>
      <c r="BZ233" s="30">
        <v>2.1</v>
      </c>
      <c r="CA233" s="30">
        <v>1.58</v>
      </c>
      <c r="CB233" s="30">
        <v>0.09</v>
      </c>
      <c r="CC233" s="99">
        <v>2.3E-2</v>
      </c>
      <c r="CD233" s="30">
        <v>99</v>
      </c>
      <c r="CE233" s="30">
        <v>97</v>
      </c>
      <c r="CF233" s="30">
        <v>78</v>
      </c>
      <c r="CG233" s="30">
        <v>19</v>
      </c>
      <c r="CH233" s="30"/>
      <c r="CI233" s="46">
        <v>4410</v>
      </c>
      <c r="CJ233" s="30"/>
      <c r="CK233" s="30">
        <v>33.29</v>
      </c>
      <c r="CL233" s="30"/>
      <c r="CM233" s="30">
        <v>5.57</v>
      </c>
      <c r="CN233" s="30"/>
      <c r="CO233" s="30"/>
      <c r="CP233" s="30"/>
      <c r="CQ233" s="30">
        <v>0.49</v>
      </c>
      <c r="CR233" s="46">
        <v>4456</v>
      </c>
      <c r="CS233" s="46">
        <v>32.85</v>
      </c>
      <c r="CT233" s="46">
        <v>4.5599999999999996</v>
      </c>
      <c r="CU233" s="33">
        <v>0.24</v>
      </c>
      <c r="CV233" s="30">
        <v>1.73</v>
      </c>
      <c r="CW233" s="58">
        <f t="shared" si="49"/>
        <v>1142.044153866608</v>
      </c>
      <c r="CX233" s="59">
        <f>AP233/(AB233-AI233)</f>
        <v>1142.044153866608</v>
      </c>
      <c r="CY233" s="79">
        <v>500</v>
      </c>
      <c r="CZ233" s="57">
        <f>IF(AND(DATE(YEAR(T233),MONTH(T233),DAY(T233))&gt;=(S233-3),DATE(YEAR(T233),MONTH(T233),DAY(T233))&lt;=(S233+3)),T233,V233)</f>
        <v>45816.118055555555</v>
      </c>
      <c r="DA233" s="59">
        <f>CZ233-U233</f>
        <v>0</v>
      </c>
      <c r="DB233" s="51">
        <f>(((AR233-AQ233)*24)+DD233+AB233+((AV233-AU233)*24))/24</f>
        <v>0.83333333332848269</v>
      </c>
      <c r="DC233" s="51">
        <f>(AT233-AS233)*24</f>
        <v>1.2500000000582077</v>
      </c>
      <c r="DD233" s="51">
        <f>(W233-AR233)*24</f>
        <v>13.000000000116415</v>
      </c>
      <c r="DE233" s="51">
        <f>AA233</f>
        <v>69.333333333372138</v>
      </c>
      <c r="DF233" s="51">
        <f t="shared" si="56"/>
        <v>13.000000000116415</v>
      </c>
      <c r="DG233" s="51">
        <f>AB233</f>
        <v>6.4999999998835847</v>
      </c>
      <c r="DH233" s="51">
        <f t="shared" si="54"/>
        <v>1.2500000000582077</v>
      </c>
    </row>
    <row r="234" spans="1:112" s="85" customFormat="1" x14ac:dyDescent="0.2">
      <c r="A234" s="80">
        <v>4682</v>
      </c>
      <c r="B234" s="81">
        <f t="shared" si="48"/>
        <v>45809</v>
      </c>
      <c r="C234" s="82" t="str">
        <f t="shared" si="55"/>
        <v>PRT 2025 6 #4682</v>
      </c>
      <c r="D234" s="82" t="str">
        <f t="shared" si="53"/>
        <v>PRATU GEL MRC #11</v>
      </c>
      <c r="E234" s="83">
        <v>4682</v>
      </c>
      <c r="F234" s="84" t="s">
        <v>341</v>
      </c>
      <c r="G234" s="84" t="str">
        <f>INDEX([1]List!$D$2:$D$55,MATCH(F234,[1]List!$B$2:$B$55,0))</f>
        <v>CIF</v>
      </c>
      <c r="H234" s="84" t="s">
        <v>342</v>
      </c>
      <c r="I234" s="84" t="s">
        <v>408</v>
      </c>
      <c r="J234" s="83">
        <f>IF(F234="","",IF(F234="TIE LRC",COUNTIF($F$2:$F234,"TIE")+COUNTIF($F$2:$F234,"TME")+COUNTIF($F$2:$F234,"TIE LRC")+COUNTIF($F$2:$F234,"TIE MRC"),IF(F234="TIE MRC",COUNTIF($F$2:$F234,"TIE")+COUNTIF($F$2:$F234,"TME")+COUNTIF($F$2:$F234,"TIE LRC")+COUNTIF($F$2:$F234,"TIE MRC"),IF(F234="PLNBB LRC",COUNTIF($F$2:$F234,"PLNBB")+COUNTIF($F$2:$F234,"PLNBB LRC")+COUNTIF($F$2:$F234,"PLNBB MRC"),IF(F234="PLNBB MRC",COUNTIF($F$2:$F234,"PLNBB")+COUNTIF($F$2:$F234,"PLNBB LRC")+COUNTIF($F$2:$F234,"PLNBB MRC"),IF(F234="HE MRC",COUNTIF($F$2:$F234,"HE")+COUNTIF($F$2:$F234,"HE LRC")+COUNTIF($F$2:$F234,"HE MRC"),IF(F234="HE LRC",COUNTIF($F$2:$F234,"HE")+COUNTIF($F$2:$F234,"HE LRC")+COUNTIF($F$2:$F234,"HE MRC"),COUNTIF($F$2:$F234,F234))))))))</f>
        <v>11</v>
      </c>
      <c r="K234" s="85" t="s">
        <v>586</v>
      </c>
      <c r="L234" s="85" t="s">
        <v>587</v>
      </c>
      <c r="N234" s="86" t="s">
        <v>308</v>
      </c>
      <c r="O234" s="76" t="s">
        <v>567</v>
      </c>
      <c r="P234" s="80"/>
      <c r="Q234" s="76">
        <v>45804</v>
      </c>
      <c r="R234" s="87"/>
      <c r="S234" s="76">
        <v>45731</v>
      </c>
      <c r="T234" s="88">
        <v>45812.479166666664</v>
      </c>
      <c r="U234" s="88">
        <v>45812.767361111109</v>
      </c>
      <c r="V234" s="88">
        <v>45812.767361111109</v>
      </c>
      <c r="W234" s="88">
        <v>45812.940972222219</v>
      </c>
      <c r="X234" s="88">
        <v>45817.416666666664</v>
      </c>
      <c r="Y234" s="88">
        <v>45817.447916666664</v>
      </c>
      <c r="Z234" s="88">
        <v>45817.538194444445</v>
      </c>
      <c r="AA234" s="89">
        <f t="shared" si="31"/>
        <v>6.9166666666860692</v>
      </c>
      <c r="AB234" s="89">
        <f t="shared" si="36"/>
        <v>108.16666666668607</v>
      </c>
      <c r="AC234" s="89">
        <f t="shared" si="37"/>
        <v>0.75</v>
      </c>
      <c r="AD234" s="89">
        <v>0</v>
      </c>
      <c r="AE234" s="89">
        <v>0</v>
      </c>
      <c r="AF234" s="89">
        <v>5.5</v>
      </c>
      <c r="AG234" s="89">
        <v>8.5</v>
      </c>
      <c r="AH234" s="89">
        <v>24.17</v>
      </c>
      <c r="AI234" s="89">
        <f t="shared" si="51"/>
        <v>38.17</v>
      </c>
      <c r="AJ234" s="90">
        <f t="shared" si="52"/>
        <v>38.17</v>
      </c>
      <c r="AK234" s="90"/>
      <c r="AL234" s="90"/>
      <c r="AM234" s="90"/>
      <c r="AN234" s="90"/>
      <c r="AO234" s="91">
        <v>8061.3040000000001</v>
      </c>
      <c r="AP234" s="91">
        <v>8058.9350000000004</v>
      </c>
      <c r="AQ234" s="88">
        <f t="shared" si="47"/>
        <v>45812.767361111109</v>
      </c>
      <c r="AR234" s="88">
        <v>45812.78125</v>
      </c>
      <c r="AS234" s="88">
        <f t="shared" si="50"/>
        <v>45817.416666666664</v>
      </c>
      <c r="AT234" s="88">
        <v>45817.451388888891</v>
      </c>
      <c r="AU234" s="88">
        <v>45817.520833333336</v>
      </c>
      <c r="AV234" s="88">
        <v>45817.534722222219</v>
      </c>
      <c r="AW234" s="92">
        <v>4456</v>
      </c>
      <c r="AX234" s="92">
        <v>6539</v>
      </c>
      <c r="AY234" s="93">
        <v>31.86</v>
      </c>
      <c r="AZ234" s="93">
        <v>18.37</v>
      </c>
      <c r="BA234" s="93">
        <v>5.62</v>
      </c>
      <c r="BB234" s="93">
        <v>6.73</v>
      </c>
      <c r="BC234" s="93">
        <v>8.2445179468332732</v>
      </c>
      <c r="BD234" s="93">
        <v>41.19</v>
      </c>
      <c r="BE234" s="93">
        <v>33.71</v>
      </c>
      <c r="BF234" s="93">
        <v>0.32</v>
      </c>
      <c r="BG234" s="93">
        <v>0.51</v>
      </c>
      <c r="BH234" s="93">
        <v>0.46551512924170035</v>
      </c>
      <c r="BI234" s="93">
        <v>55.34</v>
      </c>
      <c r="BJ234" s="93">
        <v>4.1399999999999997</v>
      </c>
      <c r="BK234" s="93">
        <v>0.83</v>
      </c>
      <c r="BL234" s="93">
        <v>1.1100000000000001</v>
      </c>
      <c r="BM234" s="93">
        <v>14.21</v>
      </c>
      <c r="BN234" s="94">
        <v>60</v>
      </c>
      <c r="BO234" s="93" t="s">
        <v>97</v>
      </c>
      <c r="BP234" s="93" t="s">
        <v>100</v>
      </c>
      <c r="BQ234" s="94">
        <v>1200</v>
      </c>
      <c r="BR234" s="93">
        <v>45.78</v>
      </c>
      <c r="BS234" s="93">
        <v>24.14</v>
      </c>
      <c r="BT234" s="93">
        <v>10.220000000000001</v>
      </c>
      <c r="BU234" s="93">
        <v>5.68</v>
      </c>
      <c r="BV234" s="93">
        <v>3.6</v>
      </c>
      <c r="BW234" s="93">
        <v>1.2</v>
      </c>
      <c r="BX234" s="93">
        <v>0.5</v>
      </c>
      <c r="BY234" s="93">
        <v>0.61</v>
      </c>
      <c r="BZ234" s="93">
        <v>8</v>
      </c>
      <c r="CA234" s="93">
        <v>7.0000000000000007E-2</v>
      </c>
      <c r="CB234" s="93">
        <v>0.2</v>
      </c>
      <c r="CC234" s="101">
        <v>4.2999999999999997E-2</v>
      </c>
      <c r="CD234" s="93">
        <v>99</v>
      </c>
      <c r="CE234" s="93">
        <v>98</v>
      </c>
      <c r="CF234" s="93">
        <v>78</v>
      </c>
      <c r="CG234" s="93">
        <v>21</v>
      </c>
      <c r="CH234" s="93"/>
      <c r="CI234" s="92">
        <v>4530</v>
      </c>
      <c r="CJ234" s="93"/>
      <c r="CK234" s="93">
        <v>29.93</v>
      </c>
      <c r="CL234" s="93"/>
      <c r="CM234" s="93">
        <v>5.38</v>
      </c>
      <c r="CN234" s="93"/>
      <c r="CO234" s="93"/>
      <c r="CP234" s="93"/>
      <c r="CQ234" s="93">
        <v>0.3</v>
      </c>
      <c r="CR234" s="92">
        <v>4387</v>
      </c>
      <c r="CS234" s="93">
        <v>33.659999999999997</v>
      </c>
      <c r="CT234" s="93">
        <v>5.0599999999999996</v>
      </c>
      <c r="CU234" s="93">
        <v>0.22</v>
      </c>
      <c r="CV234" s="93">
        <v>0.28999999999999998</v>
      </c>
      <c r="CW234" s="95">
        <f t="shared" si="49"/>
        <v>115.13312538689128</v>
      </c>
      <c r="CX234" s="96">
        <f>AP234/(AB234-AI234)</f>
        <v>115.13312538689128</v>
      </c>
      <c r="CY234" s="97">
        <v>100</v>
      </c>
      <c r="CZ234" s="88">
        <f>IF(AND(DATE(YEAR(T234),MONTH(T234),DAY(T234))&gt;=(S234-3),DATE(YEAR(T234),MONTH(T234),DAY(T234))&lt;=(S234+3)),T234,V234)</f>
        <v>45812.767361111109</v>
      </c>
      <c r="DA234" s="96">
        <f>CZ234-U234</f>
        <v>0</v>
      </c>
      <c r="DB234" s="89">
        <f>(((AR234-AQ234)*24)+DD234+AB234+((AV234-AU234)*24))/24</f>
        <v>4.6944444444379769</v>
      </c>
      <c r="DC234" s="89">
        <f>(AT234-AS234)*24</f>
        <v>0.8333333334303461</v>
      </c>
      <c r="DD234" s="89">
        <f>(W234-AR234)*24</f>
        <v>3.8333333332557231</v>
      </c>
      <c r="DE234" s="89">
        <f>AA234</f>
        <v>6.9166666666860692</v>
      </c>
      <c r="DF234" s="89">
        <f t="shared" si="56"/>
        <v>3.8333333332557231</v>
      </c>
      <c r="DG234" s="89">
        <f>AB234</f>
        <v>108.16666666668607</v>
      </c>
      <c r="DH234" s="89">
        <f t="shared" si="54"/>
        <v>0.8333333334303461</v>
      </c>
    </row>
    <row r="235" spans="1:112" s="42" customFormat="1" x14ac:dyDescent="0.2">
      <c r="A235" s="75">
        <v>4683</v>
      </c>
      <c r="B235" s="29">
        <f t="shared" si="48"/>
        <v>45809</v>
      </c>
      <c r="C235" s="41" t="str">
        <f t="shared" si="55"/>
        <v>PRT 2025 6 #4683</v>
      </c>
      <c r="D235" s="41" t="str">
        <f t="shared" si="53"/>
        <v>PRATU PLNBB NIAGA #11</v>
      </c>
      <c r="E235" s="39">
        <v>4683</v>
      </c>
      <c r="F235" s="38" t="s">
        <v>314</v>
      </c>
      <c r="G235" s="38" t="str">
        <f>INDEX([1]List!$D$2:$D$55,MATCH(F235,[1]List!$B$2:$B$55,0))</f>
        <v>CIF</v>
      </c>
      <c r="H235" s="38" t="s">
        <v>329</v>
      </c>
      <c r="I235" s="38" t="s">
        <v>579</v>
      </c>
      <c r="J235" s="39">
        <f>IF(F235="","",IF(F235="TIE LRC",COUNTIF($F$2:$F235,"TIE")+COUNTIF($F$2:$F235,"TME")+COUNTIF($F$2:$F235,"TIE LRC")+COUNTIF($F$2:$F235,"TIE MRC"),IF(F235="TIE MRC",COUNTIF($F$2:$F235,"TIE")+COUNTIF($F$2:$F235,"TME")+COUNTIF($F$2:$F235,"TIE LRC")+COUNTIF($F$2:$F235,"TIE MRC"),IF(F235="PLNBB LRC",COUNTIF($F$2:$F235,"PLNBB")+COUNTIF($F$2:$F235,"PLNBB LRC")+COUNTIF($F$2:$F235,"PLNBB MRC"),IF(F235="PLNBB MRC",COUNTIF($F$2:$F235,"PLNBB")+COUNTIF($F$2:$F235,"PLNBB LRC")+COUNTIF($F$2:$F235,"PLNBB MRC"),IF(F235="HE MRC",COUNTIF($F$2:$F235,"HE")+COUNTIF($F$2:$F235,"HE LRC")+COUNTIF($F$2:$F235,"HE MRC"),IF(F235="HE LRC",COUNTIF($F$2:$F235,"HE")+COUNTIF($F$2:$F235,"HE LRC")+COUNTIF($F$2:$F235,"HE MRC"),COUNTIF($F$2:$F235,F235))))))))</f>
        <v>11</v>
      </c>
      <c r="K235" s="42" t="s">
        <v>101</v>
      </c>
      <c r="L235" s="42" t="s">
        <v>190</v>
      </c>
      <c r="M235" s="42" t="s">
        <v>582</v>
      </c>
      <c r="N235" s="43" t="s">
        <v>318</v>
      </c>
      <c r="O235" s="70" t="s">
        <v>104</v>
      </c>
      <c r="P235" s="40"/>
      <c r="Q235" s="70">
        <v>45800</v>
      </c>
      <c r="R235" s="44"/>
      <c r="S235" s="70">
        <v>45814</v>
      </c>
      <c r="T235" s="57">
        <v>45813.239583333336</v>
      </c>
      <c r="U235" s="57">
        <v>45813.239583333336</v>
      </c>
      <c r="V235" s="57">
        <v>45816.784722222219</v>
      </c>
      <c r="W235" s="57">
        <v>45816.944444444445</v>
      </c>
      <c r="X235" s="57">
        <v>45817.701388888891</v>
      </c>
      <c r="Y235" s="57">
        <v>45817.756944444445</v>
      </c>
      <c r="Z235" s="57">
        <v>45817.791666666664</v>
      </c>
      <c r="AA235" s="51">
        <f t="shared" si="31"/>
        <v>85.083333333197515</v>
      </c>
      <c r="AB235" s="51">
        <f t="shared" si="36"/>
        <v>19.5</v>
      </c>
      <c r="AC235" s="51">
        <f t="shared" si="37"/>
        <v>1.3333333333139308</v>
      </c>
      <c r="AD235" s="51">
        <v>0</v>
      </c>
      <c r="AE235" s="51">
        <v>5.5</v>
      </c>
      <c r="AF235" s="51">
        <v>0</v>
      </c>
      <c r="AG235" s="51">
        <v>0</v>
      </c>
      <c r="AH235" s="51">
        <v>0</v>
      </c>
      <c r="AI235" s="51">
        <f t="shared" si="51"/>
        <v>5.5</v>
      </c>
      <c r="AJ235" s="78">
        <f t="shared" si="52"/>
        <v>5.5</v>
      </c>
      <c r="AK235" s="78"/>
      <c r="AL235" s="78"/>
      <c r="AM235" s="78"/>
      <c r="AN235" s="78"/>
      <c r="AO235" s="45">
        <v>10007.263000000001</v>
      </c>
      <c r="AP235" s="45">
        <v>9981.9230000000007</v>
      </c>
      <c r="AQ235" s="57">
        <f t="shared" si="47"/>
        <v>45816.784722222219</v>
      </c>
      <c r="AR235" s="57">
        <v>45816.795138888891</v>
      </c>
      <c r="AS235" s="57">
        <f t="shared" si="50"/>
        <v>45817.701388888891</v>
      </c>
      <c r="AT235" s="57">
        <v>45817.777777777781</v>
      </c>
      <c r="AU235" s="57">
        <f t="shared" si="29"/>
        <v>45817.777777777781</v>
      </c>
      <c r="AV235" s="57">
        <v>45817.788194444445</v>
      </c>
      <c r="AW235" s="46">
        <v>3766</v>
      </c>
      <c r="AX235" s="46">
        <v>6212</v>
      </c>
      <c r="AY235" s="30">
        <v>39.369999999999997</v>
      </c>
      <c r="AZ235" s="30">
        <v>23.63</v>
      </c>
      <c r="BA235" s="30">
        <v>3.78</v>
      </c>
      <c r="BB235" s="30">
        <v>4.76</v>
      </c>
      <c r="BC235" s="30">
        <v>6.2328139321723182</v>
      </c>
      <c r="BD235" s="30">
        <v>42.79</v>
      </c>
      <c r="BE235" s="30">
        <v>28.82</v>
      </c>
      <c r="BF235" s="30">
        <v>0.12</v>
      </c>
      <c r="BG235" s="30">
        <v>0.21</v>
      </c>
      <c r="BH235" s="30">
        <v>0.19641220374492602</v>
      </c>
      <c r="BI235" s="30">
        <v>50.35</v>
      </c>
      <c r="BJ235" s="30">
        <v>3.78</v>
      </c>
      <c r="BK235" s="30">
        <v>0.85</v>
      </c>
      <c r="BL235" s="30">
        <v>1.19</v>
      </c>
      <c r="BM235" s="30">
        <v>16.48</v>
      </c>
      <c r="BN235" s="34">
        <v>62</v>
      </c>
      <c r="BO235" s="30" t="s">
        <v>100</v>
      </c>
      <c r="BP235" s="30" t="s">
        <v>100</v>
      </c>
      <c r="BQ235" s="34">
        <v>1280</v>
      </c>
      <c r="BR235" s="30">
        <v>36.159999999999997</v>
      </c>
      <c r="BS235" s="30">
        <v>23.58</v>
      </c>
      <c r="BT235" s="30">
        <v>14.43</v>
      </c>
      <c r="BU235" s="30">
        <v>17.48</v>
      </c>
      <c r="BV235" s="30">
        <v>2.34</v>
      </c>
      <c r="BW235" s="30">
        <v>0.91</v>
      </c>
      <c r="BX235" s="30">
        <v>0.43</v>
      </c>
      <c r="BY235" s="30">
        <v>1</v>
      </c>
      <c r="BZ235" s="30">
        <v>3.03</v>
      </c>
      <c r="CA235" s="30">
        <v>0.51</v>
      </c>
      <c r="CB235" s="30">
        <v>0.14000000000000001</v>
      </c>
      <c r="CC235" s="99">
        <v>6.3E-2</v>
      </c>
      <c r="CD235" s="30">
        <v>99</v>
      </c>
      <c r="CE235" s="30">
        <v>98</v>
      </c>
      <c r="CF235" s="30">
        <v>78</v>
      </c>
      <c r="CG235" s="30">
        <v>20</v>
      </c>
      <c r="CH235" s="30"/>
      <c r="CI235" s="46">
        <v>3805</v>
      </c>
      <c r="CJ235" s="30"/>
      <c r="CK235" s="30">
        <v>38.5</v>
      </c>
      <c r="CL235" s="30"/>
      <c r="CM235" s="30">
        <v>3.5</v>
      </c>
      <c r="CN235" s="30"/>
      <c r="CO235" s="30"/>
      <c r="CP235" s="30"/>
      <c r="CQ235" s="30">
        <v>0.11</v>
      </c>
      <c r="CR235" s="46">
        <v>3982</v>
      </c>
      <c r="CS235" s="46">
        <v>35.450000000000003</v>
      </c>
      <c r="CT235" s="46">
        <v>3.56</v>
      </c>
      <c r="CU235" s="33">
        <v>0.17</v>
      </c>
      <c r="CV235" s="30">
        <v>0.16</v>
      </c>
      <c r="CW235" s="58">
        <f t="shared" si="49"/>
        <v>712.99450000000002</v>
      </c>
      <c r="CX235" s="59">
        <f>AP235/(AB235-AI235)</f>
        <v>712.99450000000002</v>
      </c>
      <c r="CY235" s="79">
        <v>500</v>
      </c>
      <c r="CZ235" s="57">
        <f>IF(AND(DATE(YEAR(T235),MONTH(T235),DAY(T235))&gt;=(S235-3),DATE(YEAR(T235),MONTH(T235),DAY(T235))&lt;=(S235+3)),T235,V235)</f>
        <v>45813.239583333336</v>
      </c>
      <c r="DA235" s="59">
        <f>CZ235-U235</f>
        <v>0</v>
      </c>
      <c r="DB235" s="51">
        <f>(((AR235-AQ235)*24)+DD235+AB235+((AV235-AU235)*24))/24</f>
        <v>0.98263888889050577</v>
      </c>
      <c r="DC235" s="51">
        <f>(AT235-AS235)*24</f>
        <v>1.8333333333721384</v>
      </c>
      <c r="DD235" s="51">
        <f>(W235-AR235)*24</f>
        <v>3.5833333333139308</v>
      </c>
      <c r="DE235" s="51">
        <f>AA235</f>
        <v>85.083333333197515</v>
      </c>
      <c r="DF235" s="51">
        <f t="shared" si="56"/>
        <v>3.5833333333139308</v>
      </c>
      <c r="DG235" s="51">
        <f>AB235</f>
        <v>19.5</v>
      </c>
      <c r="DH235" s="51">
        <f t="shared" si="54"/>
        <v>1.8333333333721384</v>
      </c>
    </row>
    <row r="236" spans="1:112" s="42" customFormat="1" x14ac:dyDescent="0.2">
      <c r="A236" s="40">
        <v>4684</v>
      </c>
      <c r="B236" s="29">
        <f t="shared" si="48"/>
        <v>45809</v>
      </c>
      <c r="C236" s="41" t="str">
        <f t="shared" si="55"/>
        <v>PRT 2025 6 #4684</v>
      </c>
      <c r="D236" s="41" t="str">
        <f t="shared" si="53"/>
        <v>PRATU BGG #64</v>
      </c>
      <c r="E236" s="39">
        <v>4684</v>
      </c>
      <c r="F236" s="38" t="s">
        <v>240</v>
      </c>
      <c r="G236" s="38" t="str">
        <f>INDEX([1]List!$D$2:$D$55,MATCH(F236,[1]List!$B$2:$B$55,0))</f>
        <v>CIF</v>
      </c>
      <c r="H236" s="38" t="s">
        <v>440</v>
      </c>
      <c r="I236" s="38" t="s">
        <v>163</v>
      </c>
      <c r="J236" s="39">
        <f>IF(F236="","",IF(F236="TIE LRC",COUNTIF($F$2:$F236,"TIE")+COUNTIF($F$2:$F236,"TME")+COUNTIF($F$2:$F236,"TIE LRC")+COUNTIF($F$2:$F236,"TIE MRC"),IF(F236="TIE MRC",COUNTIF($F$2:$F236,"TIE")+COUNTIF($F$2:$F236,"TME")+COUNTIF($F$2:$F236,"TIE LRC")+COUNTIF($F$2:$F236,"TIE MRC"),IF(F236="PLNBB LRC",COUNTIF($F$2:$F236,"PLNBB")+COUNTIF($F$2:$F236,"PLNBB LRC")+COUNTIF($F$2:$F236,"PLNBB MRC"),IF(F236="PLNBB MRC",COUNTIF($F$2:$F236,"PLNBB")+COUNTIF($F$2:$F236,"PLNBB LRC")+COUNTIF($F$2:$F236,"PLNBB MRC"),IF(F236="HE MRC",COUNTIF($F$2:$F236,"HE")+COUNTIF($F$2:$F236,"HE LRC")+COUNTIF($F$2:$F236,"HE MRC"),IF(F236="HE LRC",COUNTIF($F$2:$F236,"HE")+COUNTIF($F$2:$F236,"HE LRC")+COUNTIF($F$2:$F236,"HE MRC"),COUNTIF($F$2:$F236,F236))))))))</f>
        <v>64</v>
      </c>
      <c r="K236" s="42" t="s">
        <v>400</v>
      </c>
      <c r="L236" s="42" t="s">
        <v>401</v>
      </c>
      <c r="N236" s="43" t="s">
        <v>320</v>
      </c>
      <c r="O236" s="70" t="s">
        <v>473</v>
      </c>
      <c r="P236" s="40"/>
      <c r="Q236" s="70">
        <v>45808</v>
      </c>
      <c r="R236" s="44"/>
      <c r="S236" s="70">
        <v>45897</v>
      </c>
      <c r="T236" s="57">
        <v>45813.854166666664</v>
      </c>
      <c r="U236" s="57">
        <v>45817.013888888891</v>
      </c>
      <c r="V236" s="57">
        <v>45817.013888888891</v>
      </c>
      <c r="W236" s="57">
        <v>45817.340277777781</v>
      </c>
      <c r="X236" s="57">
        <v>45818.024305555555</v>
      </c>
      <c r="Y236" s="57">
        <v>45818.055555555555</v>
      </c>
      <c r="Z236" s="57">
        <v>45818.090277777781</v>
      </c>
      <c r="AA236" s="51">
        <f t="shared" si="31"/>
        <v>75.833333333430346</v>
      </c>
      <c r="AB236" s="51">
        <f t="shared" si="36"/>
        <v>17.166666666569654</v>
      </c>
      <c r="AC236" s="51">
        <f t="shared" si="37"/>
        <v>0.75</v>
      </c>
      <c r="AD236" s="51">
        <v>0</v>
      </c>
      <c r="AE236" s="51">
        <v>3.17</v>
      </c>
      <c r="AF236" s="51">
        <v>3.33</v>
      </c>
      <c r="AG236" s="51">
        <v>0</v>
      </c>
      <c r="AH236" s="51">
        <v>0</v>
      </c>
      <c r="AI236" s="51">
        <f t="shared" si="51"/>
        <v>6.5</v>
      </c>
      <c r="AJ236" s="78">
        <f t="shared" si="52"/>
        <v>6.5</v>
      </c>
      <c r="AK236" s="78"/>
      <c r="AL236" s="78"/>
      <c r="AM236" s="78"/>
      <c r="AN236" s="78"/>
      <c r="AO236" s="45">
        <v>8699.2119999999995</v>
      </c>
      <c r="AP236" s="45">
        <v>8697.0640000000003</v>
      </c>
      <c r="AQ236" s="57">
        <f t="shared" ref="AQ236:AQ303" si="57">V236</f>
        <v>45817.013888888891</v>
      </c>
      <c r="AR236" s="57">
        <v>45817.024305555555</v>
      </c>
      <c r="AS236" s="57">
        <f t="shared" si="50"/>
        <v>45818.024305555555</v>
      </c>
      <c r="AT236" s="57">
        <v>45818.076388888891</v>
      </c>
      <c r="AU236" s="57">
        <f t="shared" si="29"/>
        <v>45818.076388888891</v>
      </c>
      <c r="AV236" s="57">
        <v>45818.086805555555</v>
      </c>
      <c r="AW236" s="46">
        <v>4555</v>
      </c>
      <c r="AX236" s="46">
        <v>6598</v>
      </c>
      <c r="AY236" s="30">
        <v>30.97</v>
      </c>
      <c r="AZ236" s="30">
        <v>14.48</v>
      </c>
      <c r="BA236" s="30">
        <v>3.98</v>
      </c>
      <c r="BB236" s="30">
        <v>4.93</v>
      </c>
      <c r="BC236" s="30">
        <v>5.7647333956969131</v>
      </c>
      <c r="BD236" s="30">
        <v>41.88</v>
      </c>
      <c r="BE236" s="30">
        <v>38.71</v>
      </c>
      <c r="BF236" s="30">
        <v>0.25</v>
      </c>
      <c r="BG236" s="30">
        <v>0.38</v>
      </c>
      <c r="BH236" s="30">
        <v>0.362488306828812</v>
      </c>
      <c r="BI236" s="30">
        <v>58.82</v>
      </c>
      <c r="BJ236" s="30">
        <v>4.17</v>
      </c>
      <c r="BK236" s="30">
        <v>0.94</v>
      </c>
      <c r="BL236" s="30">
        <v>1.17</v>
      </c>
      <c r="BM236" s="30">
        <v>16.350000000000001</v>
      </c>
      <c r="BN236" s="34">
        <v>59</v>
      </c>
      <c r="BO236" s="30" t="s">
        <v>97</v>
      </c>
      <c r="BP236" s="30" t="s">
        <v>100</v>
      </c>
      <c r="BQ236" s="34">
        <v>1240</v>
      </c>
      <c r="BR236" s="30">
        <v>60.46</v>
      </c>
      <c r="BS236" s="30">
        <v>7.42</v>
      </c>
      <c r="BT236" s="30">
        <v>12.56</v>
      </c>
      <c r="BU236" s="30">
        <v>6.64</v>
      </c>
      <c r="BV236" s="30">
        <v>4.0599999999999996</v>
      </c>
      <c r="BW236" s="30">
        <v>1.1000000000000001</v>
      </c>
      <c r="BX236" s="30">
        <v>0.42</v>
      </c>
      <c r="BY236" s="30">
        <v>0.28000000000000003</v>
      </c>
      <c r="BZ236" s="30">
        <v>6.9</v>
      </c>
      <c r="CA236" s="30">
        <v>0.08</v>
      </c>
      <c r="CB236" s="30">
        <v>0.09</v>
      </c>
      <c r="CC236" s="99">
        <v>4.8000000000000001E-2</v>
      </c>
      <c r="CD236" s="30">
        <v>99</v>
      </c>
      <c r="CE236" s="30">
        <v>98</v>
      </c>
      <c r="CF236" s="30">
        <v>78</v>
      </c>
      <c r="CG236" s="30">
        <v>20</v>
      </c>
      <c r="CH236" s="30"/>
      <c r="CI236" s="46">
        <v>4622</v>
      </c>
      <c r="CJ236" s="30"/>
      <c r="CK236" s="30">
        <v>30.33</v>
      </c>
      <c r="CL236" s="30"/>
      <c r="CM236" s="30">
        <v>3.7</v>
      </c>
      <c r="CN236" s="30"/>
      <c r="CO236" s="30"/>
      <c r="CP236" s="30"/>
      <c r="CQ236" s="30">
        <v>0.18</v>
      </c>
      <c r="CR236" s="46">
        <v>4552</v>
      </c>
      <c r="CS236" s="46">
        <v>30.73</v>
      </c>
      <c r="CT236" s="46">
        <v>3.81</v>
      </c>
      <c r="CU236" s="33">
        <v>0.21</v>
      </c>
      <c r="CV236" s="30">
        <v>0.98</v>
      </c>
      <c r="CW236" s="58">
        <f t="shared" si="49"/>
        <v>815.34975000741554</v>
      </c>
      <c r="CX236" s="59">
        <f>AP236/(AB236-AI236)</f>
        <v>815.34975000741554</v>
      </c>
      <c r="CY236" s="79">
        <v>500</v>
      </c>
      <c r="CZ236" s="57">
        <f>IF(AND(DATE(YEAR(T236),MONTH(T236),DAY(T236))&gt;=(S236-3),DATE(YEAR(T236),MONTH(T236),DAY(T236))&lt;=(S236+3)),T236,V236)</f>
        <v>45817.013888888891</v>
      </c>
      <c r="DA236" s="59">
        <f>CZ236-U236</f>
        <v>0</v>
      </c>
      <c r="DB236" s="51">
        <f>(((AR236-AQ236)*24)+DD236+AB236+((AV236-AU236)*24))/24</f>
        <v>1.0520833333284827</v>
      </c>
      <c r="DC236" s="51">
        <f>(AT236-AS236)*24</f>
        <v>1.2500000000582077</v>
      </c>
      <c r="DD236" s="51">
        <f>(W236-AR236)*24</f>
        <v>7.5833333334303461</v>
      </c>
      <c r="DE236" s="51">
        <f>AA236</f>
        <v>75.833333333430346</v>
      </c>
      <c r="DF236" s="51">
        <f t="shared" si="56"/>
        <v>7.5833333334303461</v>
      </c>
      <c r="DG236" s="51">
        <f>AB236</f>
        <v>17.166666666569654</v>
      </c>
      <c r="DH236" s="51">
        <f t="shared" si="54"/>
        <v>1.2500000000582077</v>
      </c>
    </row>
    <row r="237" spans="1:112" s="42" customFormat="1" ht="13.35" customHeight="1" x14ac:dyDescent="0.2">
      <c r="A237" s="40">
        <v>4685</v>
      </c>
      <c r="B237" s="29">
        <f t="shared" si="48"/>
        <v>45809</v>
      </c>
      <c r="C237" s="41" t="str">
        <f t="shared" si="55"/>
        <v>PRT 2025 6 #4685</v>
      </c>
      <c r="D237" s="41" t="str">
        <f t="shared" si="53"/>
        <v>PRATU TIE MRC #19</v>
      </c>
      <c r="E237" s="39">
        <v>4685</v>
      </c>
      <c r="F237" s="38" t="s">
        <v>237</v>
      </c>
      <c r="G237" s="38" t="str">
        <f>INDEX([1]List!$D$2:$D$55,MATCH(F237,[1]List!$B$2:$B$55,0))</f>
        <v>CIF</v>
      </c>
      <c r="H237" s="38" t="s">
        <v>311</v>
      </c>
      <c r="I237" s="38" t="s">
        <v>163</v>
      </c>
      <c r="J237" s="39">
        <f>IF(F237="","",IF(F237="TIE LRC",COUNTIF($F$2:$F237,"TIE")+COUNTIF($F$2:$F237,"TME")+COUNTIF($F$2:$F237,"TIE LRC")+COUNTIF($F$2:$F237,"TIE MRC"),IF(F237="TIE MRC",COUNTIF($F$2:$F237,"TIE")+COUNTIF($F$2:$F237,"TME")+COUNTIF($F$2:$F237,"TIE LRC")+COUNTIF($F$2:$F237,"TIE MRC"),IF(F237="PLNBB LRC",COUNTIF($F$2:$F237,"PLNBB")+COUNTIF($F$2:$F237,"PLNBB LRC")+COUNTIF($F$2:$F237,"PLNBB MRC"),IF(F237="PLNBB MRC",COUNTIF($F$2:$F237,"PLNBB")+COUNTIF($F$2:$F237,"PLNBB LRC")+COUNTIF($F$2:$F237,"PLNBB MRC"),IF(F237="HE MRC",COUNTIF($F$2:$F237,"HE")+COUNTIF($F$2:$F237,"HE LRC")+COUNTIF($F$2:$F237,"HE MRC"),IF(F237="HE LRC",COUNTIF($F$2:$F237,"HE")+COUNTIF($F$2:$F237,"HE LRC")+COUNTIF($F$2:$F237,"HE MRC"),COUNTIF($F$2:$F237,F237))))))))</f>
        <v>19</v>
      </c>
      <c r="K237" s="42" t="s">
        <v>588</v>
      </c>
      <c r="L237" s="42" t="s">
        <v>589</v>
      </c>
      <c r="N237" s="43" t="s">
        <v>318</v>
      </c>
      <c r="O237" s="70" t="s">
        <v>317</v>
      </c>
      <c r="P237" s="40"/>
      <c r="Q237" s="70">
        <v>45806</v>
      </c>
      <c r="R237" s="44"/>
      <c r="S237" s="70">
        <v>45825</v>
      </c>
      <c r="T237" s="57">
        <v>45814.375</v>
      </c>
      <c r="U237" s="57">
        <v>45817.871527777781</v>
      </c>
      <c r="V237" s="57">
        <v>45817.871527777781</v>
      </c>
      <c r="W237" s="57">
        <v>45818.038194444445</v>
      </c>
      <c r="X237" s="57">
        <v>45818.416666666664</v>
      </c>
      <c r="Y237" s="57">
        <v>45818.454861111109</v>
      </c>
      <c r="Z237" s="57">
        <v>45818.489583333336</v>
      </c>
      <c r="AA237" s="51">
        <f t="shared" si="31"/>
        <v>83.916666666744277</v>
      </c>
      <c r="AB237" s="51">
        <f t="shared" si="36"/>
        <v>9.9999999999417923</v>
      </c>
      <c r="AC237" s="51">
        <f t="shared" si="37"/>
        <v>0.91666666668606922</v>
      </c>
      <c r="AD237" s="51">
        <v>0</v>
      </c>
      <c r="AE237" s="51">
        <v>2.08</v>
      </c>
      <c r="AF237" s="51">
        <v>0</v>
      </c>
      <c r="AG237" s="51">
        <v>0</v>
      </c>
      <c r="AH237" s="51">
        <v>0</v>
      </c>
      <c r="AI237" s="51">
        <f t="shared" si="51"/>
        <v>2.08</v>
      </c>
      <c r="AJ237" s="78">
        <f t="shared" si="52"/>
        <v>2.08</v>
      </c>
      <c r="AK237" s="78"/>
      <c r="AL237" s="78"/>
      <c r="AM237" s="78"/>
      <c r="AN237" s="78"/>
      <c r="AO237" s="45">
        <v>7550.3509999999997</v>
      </c>
      <c r="AP237" s="45">
        <v>7549.2539999999999</v>
      </c>
      <c r="AQ237" s="57">
        <f t="shared" si="57"/>
        <v>45817.871527777781</v>
      </c>
      <c r="AR237" s="57">
        <v>45817.881944444445</v>
      </c>
      <c r="AS237" s="57">
        <f t="shared" si="50"/>
        <v>45818.416666666664</v>
      </c>
      <c r="AT237" s="57">
        <v>45818.475694444445</v>
      </c>
      <c r="AU237" s="57">
        <f t="shared" si="29"/>
        <v>45818.475694444445</v>
      </c>
      <c r="AV237" s="57">
        <v>45818.486111111109</v>
      </c>
      <c r="AW237" s="46">
        <v>4418</v>
      </c>
      <c r="AX237" s="46">
        <v>6707</v>
      </c>
      <c r="AY237" s="30">
        <v>34.130000000000003</v>
      </c>
      <c r="AZ237" s="30">
        <v>17.18</v>
      </c>
      <c r="BA237" s="30">
        <v>5.5</v>
      </c>
      <c r="BB237" s="30">
        <v>6.91</v>
      </c>
      <c r="BC237" s="30">
        <v>8.3433953151412705</v>
      </c>
      <c r="BD237" s="30">
        <v>41.54</v>
      </c>
      <c r="BE237" s="30">
        <v>34.369999999999997</v>
      </c>
      <c r="BF237" s="30">
        <v>0.44</v>
      </c>
      <c r="BG237" s="30">
        <v>0.72</v>
      </c>
      <c r="BH237" s="30">
        <v>0.66409079932383497</v>
      </c>
      <c r="BI237" s="30">
        <v>58.25</v>
      </c>
      <c r="BJ237" s="30">
        <v>3.99</v>
      </c>
      <c r="BK237" s="30">
        <v>0.85</v>
      </c>
      <c r="BL237" s="30">
        <v>1.1200000000000001</v>
      </c>
      <c r="BM237" s="30">
        <v>12.27</v>
      </c>
      <c r="BN237" s="34">
        <v>58</v>
      </c>
      <c r="BO237" s="30" t="s">
        <v>97</v>
      </c>
      <c r="BP237" s="30" t="s">
        <v>97</v>
      </c>
      <c r="BQ237" s="34">
        <v>1250</v>
      </c>
      <c r="BR237" s="30">
        <v>51.39</v>
      </c>
      <c r="BS237" s="30">
        <v>25.44</v>
      </c>
      <c r="BT237" s="30">
        <v>9.31</v>
      </c>
      <c r="BU237" s="30">
        <v>5.81</v>
      </c>
      <c r="BV237" s="30">
        <v>2.2999999999999998</v>
      </c>
      <c r="BW237" s="30">
        <v>0.76</v>
      </c>
      <c r="BX237" s="30">
        <v>0.42</v>
      </c>
      <c r="BY237" s="30">
        <v>0.78</v>
      </c>
      <c r="BZ237" s="30">
        <v>3.6</v>
      </c>
      <c r="CA237" s="30">
        <v>0.11</v>
      </c>
      <c r="CB237" s="30">
        <v>0.08</v>
      </c>
      <c r="CC237" s="99">
        <v>6.8000000000000005E-2</v>
      </c>
      <c r="CD237" s="30">
        <v>99</v>
      </c>
      <c r="CE237" s="30">
        <v>97</v>
      </c>
      <c r="CF237" s="30">
        <v>78</v>
      </c>
      <c r="CG237" s="30">
        <v>19</v>
      </c>
      <c r="CH237" s="30"/>
      <c r="CI237" s="46">
        <v>4504</v>
      </c>
      <c r="CJ237" s="30"/>
      <c r="CK237" s="30">
        <v>32.15</v>
      </c>
      <c r="CL237" s="30"/>
      <c r="CM237" s="30">
        <v>5.0199999999999996</v>
      </c>
      <c r="CN237" s="30"/>
      <c r="CO237" s="30"/>
      <c r="CP237" s="30"/>
      <c r="CQ237" s="30">
        <v>0.41</v>
      </c>
      <c r="CR237" s="46">
        <v>4462</v>
      </c>
      <c r="CS237" s="46">
        <v>32.71</v>
      </c>
      <c r="CT237" s="46">
        <v>4.68</v>
      </c>
      <c r="CU237" s="33">
        <v>0.23</v>
      </c>
      <c r="CV237" s="30">
        <v>1</v>
      </c>
      <c r="CW237" s="58">
        <f t="shared" si="49"/>
        <v>953.1886363706418</v>
      </c>
      <c r="CX237" s="59">
        <f>AP237/(AB237-AI237)</f>
        <v>953.1886363706418</v>
      </c>
      <c r="CY237" s="79">
        <v>500</v>
      </c>
      <c r="CZ237" s="57">
        <f>IF(AND(DATE(YEAR(T237),MONTH(T237),DAY(T237))&gt;=(S237-3),DATE(YEAR(T237),MONTH(T237),DAY(T237))&lt;=(S237+3)),T237,V237)</f>
        <v>45817.871527777781</v>
      </c>
      <c r="DA237" s="59">
        <f>CZ237-U237</f>
        <v>0</v>
      </c>
      <c r="DB237" s="51">
        <f>(((AR237-AQ237)*24)+DD237+AB237+((AV237-AU237)*24))/24</f>
        <v>0.59374999999272404</v>
      </c>
      <c r="DC237" s="51">
        <f>(AT237-AS237)*24</f>
        <v>1.4166666667442769</v>
      </c>
      <c r="DD237" s="51">
        <f>(W237-AR237)*24</f>
        <v>3.75</v>
      </c>
      <c r="DE237" s="51">
        <f>AA237</f>
        <v>83.916666666744277</v>
      </c>
      <c r="DF237" s="51">
        <f t="shared" si="56"/>
        <v>3.75</v>
      </c>
      <c r="DG237" s="51">
        <f>AB237</f>
        <v>9.9999999999417923</v>
      </c>
      <c r="DH237" s="51">
        <f t="shared" si="54"/>
        <v>1.4166666667442769</v>
      </c>
    </row>
    <row r="238" spans="1:112" s="42" customFormat="1" x14ac:dyDescent="0.2">
      <c r="A238" s="75">
        <v>4686</v>
      </c>
      <c r="B238" s="29">
        <f t="shared" si="48"/>
        <v>45809</v>
      </c>
      <c r="C238" s="41" t="str">
        <f t="shared" si="55"/>
        <v>PRT 2025 6 #4686</v>
      </c>
      <c r="D238" s="41" t="str">
        <f t="shared" si="53"/>
        <v>PRATU PLNBB NIAGA #12</v>
      </c>
      <c r="E238" s="39">
        <v>4686</v>
      </c>
      <c r="F238" s="38" t="s">
        <v>314</v>
      </c>
      <c r="G238" s="38" t="str">
        <f>INDEX([1]List!$D$2:$D$55,MATCH(F238,[1]List!$B$2:$B$55,0))</f>
        <v>CIF</v>
      </c>
      <c r="H238" s="38" t="s">
        <v>329</v>
      </c>
      <c r="I238" s="38" t="s">
        <v>579</v>
      </c>
      <c r="J238" s="39">
        <f>IF(F238="","",IF(F238="TIE LRC",COUNTIF($F$2:$F238,"TIE")+COUNTIF($F$2:$F238,"TME")+COUNTIF($F$2:$F238,"TIE LRC")+COUNTIF($F$2:$F238,"TIE MRC"),IF(F238="TIE MRC",COUNTIF($F$2:$F238,"TIE")+COUNTIF($F$2:$F238,"TME")+COUNTIF($F$2:$F238,"TIE LRC")+COUNTIF($F$2:$F238,"TIE MRC"),IF(F238="PLNBB LRC",COUNTIF($F$2:$F238,"PLNBB")+COUNTIF($F$2:$F238,"PLNBB LRC")+COUNTIF($F$2:$F238,"PLNBB MRC"),IF(F238="PLNBB MRC",COUNTIF($F$2:$F238,"PLNBB")+COUNTIF($F$2:$F238,"PLNBB LRC")+COUNTIF($F$2:$F238,"PLNBB MRC"),IF(F238="HE MRC",COUNTIF($F$2:$F238,"HE")+COUNTIF($F$2:$F238,"HE LRC")+COUNTIF($F$2:$F238,"HE MRC"),IF(F238="HE LRC",COUNTIF($F$2:$F238,"HE")+COUNTIF($F$2:$F238,"HE LRC")+COUNTIF($F$2:$F238,"HE MRC"),COUNTIF($F$2:$F238,F238))))))))</f>
        <v>12</v>
      </c>
      <c r="K238" s="42" t="s">
        <v>151</v>
      </c>
      <c r="L238" s="42" t="s">
        <v>207</v>
      </c>
      <c r="M238" s="42" t="s">
        <v>582</v>
      </c>
      <c r="N238" s="43" t="s">
        <v>320</v>
      </c>
      <c r="O238" s="70" t="s">
        <v>104</v>
      </c>
      <c r="P238" s="40"/>
      <c r="Q238" s="70">
        <v>45800</v>
      </c>
      <c r="R238" s="44"/>
      <c r="S238" s="70">
        <v>45816</v>
      </c>
      <c r="T238" s="57">
        <v>45814.416666666664</v>
      </c>
      <c r="U238" s="57">
        <v>45814.416666666664</v>
      </c>
      <c r="V238" s="57">
        <v>45818.142361111109</v>
      </c>
      <c r="W238" s="57">
        <v>45818.427083333336</v>
      </c>
      <c r="X238" s="57">
        <v>45819.048611111109</v>
      </c>
      <c r="Y238" s="57">
        <v>45819.090277777781</v>
      </c>
      <c r="Z238" s="57">
        <v>45819.125</v>
      </c>
      <c r="AA238" s="51">
        <f t="shared" si="31"/>
        <v>89.416666666686069</v>
      </c>
      <c r="AB238" s="51">
        <f t="shared" si="36"/>
        <v>15.916666666686069</v>
      </c>
      <c r="AC238" s="51">
        <f t="shared" si="37"/>
        <v>1.0000000001164153</v>
      </c>
      <c r="AD238" s="51">
        <v>0.33</v>
      </c>
      <c r="AE238" s="51">
        <v>1.83</v>
      </c>
      <c r="AF238" s="51">
        <v>0</v>
      </c>
      <c r="AG238" s="51">
        <v>0.5</v>
      </c>
      <c r="AH238" s="51">
        <v>0</v>
      </c>
      <c r="AI238" s="51">
        <f t="shared" si="51"/>
        <v>2.33</v>
      </c>
      <c r="AJ238" s="78">
        <f t="shared" si="52"/>
        <v>2.66</v>
      </c>
      <c r="AK238" s="78"/>
      <c r="AL238" s="78"/>
      <c r="AM238" s="78"/>
      <c r="AN238" s="78"/>
      <c r="AO238" s="45">
        <v>10006.996999999999</v>
      </c>
      <c r="AP238" s="45">
        <v>10000.199000000001</v>
      </c>
      <c r="AQ238" s="57">
        <f t="shared" si="57"/>
        <v>45818.142361111109</v>
      </c>
      <c r="AR238" s="57">
        <v>45818.152777777781</v>
      </c>
      <c r="AS238" s="57">
        <f t="shared" si="50"/>
        <v>45819.048611111109</v>
      </c>
      <c r="AT238" s="57">
        <v>45819.111111111109</v>
      </c>
      <c r="AU238" s="57">
        <f t="shared" si="29"/>
        <v>45819.111111111109</v>
      </c>
      <c r="AV238" s="57">
        <v>45819.121527777781</v>
      </c>
      <c r="AW238" s="46">
        <v>3766</v>
      </c>
      <c r="AX238" s="46">
        <v>6220</v>
      </c>
      <c r="AY238" s="30">
        <v>39.450000000000003</v>
      </c>
      <c r="AZ238" s="30">
        <v>17.649999999999999</v>
      </c>
      <c r="BA238" s="30">
        <v>3.53</v>
      </c>
      <c r="BB238" s="30">
        <v>4.8</v>
      </c>
      <c r="BC238" s="30">
        <v>5.8287795992714031</v>
      </c>
      <c r="BD238" s="30">
        <v>42.52</v>
      </c>
      <c r="BE238" s="30">
        <v>35.03</v>
      </c>
      <c r="BF238" s="30">
        <v>0.12</v>
      </c>
      <c r="BG238" s="30">
        <v>0.21</v>
      </c>
      <c r="BH238" s="30">
        <v>0.19429265330904677</v>
      </c>
      <c r="BI238" s="30">
        <v>53.45</v>
      </c>
      <c r="BJ238" s="30">
        <v>4.1100000000000003</v>
      </c>
      <c r="BK238" s="30">
        <v>0.54</v>
      </c>
      <c r="BL238" s="30">
        <v>0.7</v>
      </c>
      <c r="BM238" s="30">
        <v>19.29</v>
      </c>
      <c r="BN238" s="34">
        <v>61</v>
      </c>
      <c r="BO238" s="30" t="s">
        <v>97</v>
      </c>
      <c r="BP238" s="30" t="s">
        <v>100</v>
      </c>
      <c r="BQ238" s="34">
        <v>1260</v>
      </c>
      <c r="BR238" s="30">
        <v>35.520000000000003</v>
      </c>
      <c r="BS238" s="30">
        <v>25.2</v>
      </c>
      <c r="BT238" s="30">
        <v>16.54</v>
      </c>
      <c r="BU238" s="30">
        <v>14.5</v>
      </c>
      <c r="BV238" s="30">
        <v>1.8</v>
      </c>
      <c r="BW238" s="30">
        <v>0.86</v>
      </c>
      <c r="BX238" s="30">
        <v>0.31</v>
      </c>
      <c r="BY238" s="30">
        <v>0.1</v>
      </c>
      <c r="BZ238" s="30">
        <v>3.54</v>
      </c>
      <c r="CA238" s="30">
        <v>0.52</v>
      </c>
      <c r="CB238" s="30">
        <v>0.12</v>
      </c>
      <c r="CC238" s="99">
        <v>0.05</v>
      </c>
      <c r="CD238" s="30">
        <v>99</v>
      </c>
      <c r="CE238" s="30">
        <v>98</v>
      </c>
      <c r="CF238" s="30">
        <v>78</v>
      </c>
      <c r="CG238" s="30">
        <v>20</v>
      </c>
      <c r="CH238" s="30"/>
      <c r="CI238" s="46">
        <v>3805</v>
      </c>
      <c r="CJ238" s="30"/>
      <c r="CK238" s="30">
        <v>38.5</v>
      </c>
      <c r="CL238" s="30"/>
      <c r="CM238" s="30">
        <v>3.5</v>
      </c>
      <c r="CN238" s="30"/>
      <c r="CO238" s="30"/>
      <c r="CP238" s="30"/>
      <c r="CQ238" s="30">
        <v>0.11</v>
      </c>
      <c r="CR238" s="46">
        <v>3935</v>
      </c>
      <c r="CS238" s="46">
        <v>35.729999999999997</v>
      </c>
      <c r="CT238" s="46">
        <v>3.67</v>
      </c>
      <c r="CU238" s="33">
        <v>0.16</v>
      </c>
      <c r="CV238" s="30">
        <v>0.14000000000000001</v>
      </c>
      <c r="CW238" s="58">
        <f t="shared" si="49"/>
        <v>736.03034837971438</v>
      </c>
      <c r="CX238" s="59">
        <f>AP238/(AB238-AI238)</f>
        <v>736.03034837971438</v>
      </c>
      <c r="CY238" s="79">
        <v>500</v>
      </c>
      <c r="CZ238" s="57">
        <f>IF(AND(DATE(YEAR(T238),MONTH(T238),DAY(T238))&gt;=(S238-3),DATE(YEAR(T238),MONTH(T238),DAY(T238))&lt;=(S238+3)),T238,V238)</f>
        <v>45814.416666666664</v>
      </c>
      <c r="DA238" s="59">
        <f>CZ238-U238</f>
        <v>0</v>
      </c>
      <c r="DB238" s="51">
        <f>(((AR238-AQ238)*24)+DD238+AB238+((AV238-AU238)*24))/24</f>
        <v>0.95833333334303461</v>
      </c>
      <c r="DC238" s="51">
        <f>(AT238-AS238)*24</f>
        <v>1.5</v>
      </c>
      <c r="DD238" s="51">
        <f>(W238-AR238)*24</f>
        <v>6.5833333333139308</v>
      </c>
      <c r="DE238" s="51">
        <f>AA238</f>
        <v>89.416666666686069</v>
      </c>
      <c r="DF238" s="51">
        <f t="shared" si="56"/>
        <v>6.5833333333139308</v>
      </c>
      <c r="DG238" s="51">
        <f>AB238</f>
        <v>15.916666666686069</v>
      </c>
      <c r="DH238" s="51">
        <f t="shared" si="54"/>
        <v>1.5</v>
      </c>
    </row>
    <row r="239" spans="1:112" s="42" customFormat="1" x14ac:dyDescent="0.2">
      <c r="A239" s="40">
        <v>4687</v>
      </c>
      <c r="B239" s="29">
        <f t="shared" si="48"/>
        <v>45809</v>
      </c>
      <c r="C239" s="41" t="str">
        <f t="shared" si="55"/>
        <v>PRT 2025 6 #4687</v>
      </c>
      <c r="D239" s="41" t="str">
        <f t="shared" si="53"/>
        <v>PRATU BGG #65</v>
      </c>
      <c r="E239" s="39">
        <v>4687</v>
      </c>
      <c r="F239" s="38" t="s">
        <v>240</v>
      </c>
      <c r="G239" s="38" t="str">
        <f>INDEX([1]List!$D$2:$D$55,MATCH(F239,[1]List!$B$2:$B$55,0))</f>
        <v>CIF</v>
      </c>
      <c r="H239" s="38" t="s">
        <v>440</v>
      </c>
      <c r="I239" s="38" t="s">
        <v>163</v>
      </c>
      <c r="J239" s="39">
        <f>IF(F239="","",IF(F239="TIE LRC",COUNTIF($F$2:$F239,"TIE")+COUNTIF($F$2:$F239,"TME")+COUNTIF($F$2:$F239,"TIE LRC")+COUNTIF($F$2:$F239,"TIE MRC"),IF(F239="TIE MRC",COUNTIF($F$2:$F239,"TIE")+COUNTIF($F$2:$F239,"TME")+COUNTIF($F$2:$F239,"TIE LRC")+COUNTIF($F$2:$F239,"TIE MRC"),IF(F239="PLNBB LRC",COUNTIF($F$2:$F239,"PLNBB")+COUNTIF($F$2:$F239,"PLNBB LRC")+COUNTIF($F$2:$F239,"PLNBB MRC"),IF(F239="PLNBB MRC",COUNTIF($F$2:$F239,"PLNBB")+COUNTIF($F$2:$F239,"PLNBB LRC")+COUNTIF($F$2:$F239,"PLNBB MRC"),IF(F239="HE MRC",COUNTIF($F$2:$F239,"HE")+COUNTIF($F$2:$F239,"HE LRC")+COUNTIF($F$2:$F239,"HE MRC"),IF(F239="HE LRC",COUNTIF($F$2:$F239,"HE")+COUNTIF($F$2:$F239,"HE LRC")+COUNTIF($F$2:$F239,"HE MRC"),COUNTIF($F$2:$F239,F239))))))))</f>
        <v>65</v>
      </c>
      <c r="K239" s="42" t="s">
        <v>297</v>
      </c>
      <c r="L239" s="42" t="s">
        <v>279</v>
      </c>
      <c r="N239" s="43" t="s">
        <v>318</v>
      </c>
      <c r="O239" s="70" t="s">
        <v>473</v>
      </c>
      <c r="P239" s="40"/>
      <c r="Q239" s="70">
        <v>45809</v>
      </c>
      <c r="R239" s="44"/>
      <c r="S239" s="70">
        <v>45921</v>
      </c>
      <c r="T239" s="57">
        <v>45815.972222222219</v>
      </c>
      <c r="U239" s="57">
        <v>45818.513888888891</v>
      </c>
      <c r="V239" s="57">
        <v>45818.513888888891</v>
      </c>
      <c r="W239" s="57">
        <v>45818.965277777781</v>
      </c>
      <c r="X239" s="57">
        <v>45819.565972222219</v>
      </c>
      <c r="Y239" s="57">
        <v>45819.597222222219</v>
      </c>
      <c r="Z239" s="57">
        <v>45819.631944444445</v>
      </c>
      <c r="AA239" s="51">
        <f t="shared" si="31"/>
        <v>61.000000000116415</v>
      </c>
      <c r="AB239" s="51">
        <f t="shared" si="36"/>
        <v>15.166666666511446</v>
      </c>
      <c r="AC239" s="51">
        <f t="shared" si="37"/>
        <v>0.75</v>
      </c>
      <c r="AD239" s="51">
        <v>0.42</v>
      </c>
      <c r="AE239" s="51">
        <v>1.33</v>
      </c>
      <c r="AF239" s="51">
        <v>0</v>
      </c>
      <c r="AG239" s="51">
        <v>0</v>
      </c>
      <c r="AH239" s="51">
        <v>0</v>
      </c>
      <c r="AI239" s="51">
        <f t="shared" si="51"/>
        <v>1.33</v>
      </c>
      <c r="AJ239" s="78">
        <f t="shared" si="52"/>
        <v>1.75</v>
      </c>
      <c r="AK239" s="78"/>
      <c r="AL239" s="78"/>
      <c r="AM239" s="78"/>
      <c r="AN239" s="78"/>
      <c r="AO239" s="45">
        <v>8696.8340000000007</v>
      </c>
      <c r="AP239" s="45">
        <v>8694.1790000000001</v>
      </c>
      <c r="AQ239" s="57">
        <f t="shared" si="57"/>
        <v>45818.513888888891</v>
      </c>
      <c r="AR239" s="57">
        <v>45818.524305555555</v>
      </c>
      <c r="AS239" s="57">
        <f t="shared" si="50"/>
        <v>45819.565972222219</v>
      </c>
      <c r="AT239" s="57">
        <v>45819.618055555555</v>
      </c>
      <c r="AU239" s="57">
        <f t="shared" si="29"/>
        <v>45819.618055555555</v>
      </c>
      <c r="AV239" s="57">
        <v>45819.628472222219</v>
      </c>
      <c r="AW239" s="46">
        <v>4574</v>
      </c>
      <c r="AX239" s="46">
        <v>6616</v>
      </c>
      <c r="AY239" s="30">
        <v>30.86</v>
      </c>
      <c r="AZ239" s="30">
        <v>16.7</v>
      </c>
      <c r="BA239" s="30">
        <v>4.1500000000000004</v>
      </c>
      <c r="BB239" s="30">
        <v>5</v>
      </c>
      <c r="BC239" s="30">
        <v>6.0024009603841542</v>
      </c>
      <c r="BD239" s="30">
        <v>42.17</v>
      </c>
      <c r="BE239" s="30">
        <v>36.130000000000003</v>
      </c>
      <c r="BF239" s="30">
        <v>0.21</v>
      </c>
      <c r="BG239" s="30">
        <v>0.32</v>
      </c>
      <c r="BH239" s="30">
        <v>0.30012004801920772</v>
      </c>
      <c r="BI239" s="30">
        <v>57.8</v>
      </c>
      <c r="BJ239" s="30">
        <v>4.24</v>
      </c>
      <c r="BK239" s="30">
        <v>0.8</v>
      </c>
      <c r="BL239" s="30">
        <v>1.02</v>
      </c>
      <c r="BM239" s="30">
        <v>15.21</v>
      </c>
      <c r="BN239" s="34">
        <v>59</v>
      </c>
      <c r="BO239" s="30" t="s">
        <v>97</v>
      </c>
      <c r="BP239" s="30" t="s">
        <v>100</v>
      </c>
      <c r="BQ239" s="34">
        <v>1260</v>
      </c>
      <c r="BR239" s="30">
        <v>36.840000000000003</v>
      </c>
      <c r="BS239" s="30">
        <v>25.48</v>
      </c>
      <c r="BT239" s="30">
        <v>21.5</v>
      </c>
      <c r="BU239" s="30">
        <v>7.12</v>
      </c>
      <c r="BV239" s="30">
        <v>2.34</v>
      </c>
      <c r="BW239" s="30">
        <v>0.65</v>
      </c>
      <c r="BX239" s="30">
        <v>0.42</v>
      </c>
      <c r="BY239" s="30">
        <v>0.97</v>
      </c>
      <c r="BZ239" s="30">
        <v>4</v>
      </c>
      <c r="CA239" s="30">
        <v>0.51</v>
      </c>
      <c r="CB239" s="30">
        <v>0.16</v>
      </c>
      <c r="CC239" s="99">
        <v>5.8999999999999997E-2</v>
      </c>
      <c r="CD239" s="30">
        <v>99</v>
      </c>
      <c r="CE239" s="30">
        <v>98</v>
      </c>
      <c r="CF239" s="30">
        <v>78</v>
      </c>
      <c r="CG239" s="30">
        <v>20</v>
      </c>
      <c r="CH239" s="30"/>
      <c r="CI239" s="46">
        <v>4632</v>
      </c>
      <c r="CJ239" s="30"/>
      <c r="CK239" s="30">
        <v>30.26</v>
      </c>
      <c r="CL239" s="30"/>
      <c r="CM239" s="30">
        <v>3.92</v>
      </c>
      <c r="CN239" s="30"/>
      <c r="CO239" s="30"/>
      <c r="CP239" s="30"/>
      <c r="CQ239" s="30">
        <v>0.19</v>
      </c>
      <c r="CR239" s="46">
        <v>4560</v>
      </c>
      <c r="CS239" s="46">
        <v>30.83</v>
      </c>
      <c r="CT239" s="46">
        <v>3.75</v>
      </c>
      <c r="CU239" s="33">
        <v>0.21</v>
      </c>
      <c r="CV239" s="30">
        <v>0.27</v>
      </c>
      <c r="CW239" s="58">
        <f t="shared" si="49"/>
        <v>628.34345941442052</v>
      </c>
      <c r="CX239" s="59">
        <f>AP239/(AB239-AI239)</f>
        <v>628.34345941442052</v>
      </c>
      <c r="CY239" s="79">
        <v>500</v>
      </c>
      <c r="CZ239" s="57">
        <f>IF(AND(DATE(YEAR(T239),MONTH(T239),DAY(T239))&gt;=(S239-3),DATE(YEAR(T239),MONTH(T239),DAY(T239))&lt;=(S239+3)),T239,V239)</f>
        <v>45818.513888888891</v>
      </c>
      <c r="DA239" s="59">
        <f>CZ239-U239</f>
        <v>0</v>
      </c>
      <c r="DB239" s="51">
        <f>(((AR239-AQ239)*24)+DD239+AB239+((AV239-AU239)*24))/24</f>
        <v>1.093749999992724</v>
      </c>
      <c r="DC239" s="51">
        <f>(AT239-AS239)*24</f>
        <v>1.2500000000582077</v>
      </c>
      <c r="DD239" s="51">
        <f>(W239-AR239)*24</f>
        <v>10.583333333430346</v>
      </c>
      <c r="DE239" s="51">
        <f>AA239</f>
        <v>61.000000000116415</v>
      </c>
      <c r="DF239" s="51">
        <f t="shared" si="56"/>
        <v>10.583333333430346</v>
      </c>
      <c r="DG239" s="51">
        <f>AB239</f>
        <v>15.166666666511446</v>
      </c>
      <c r="DH239" s="51">
        <f t="shared" si="54"/>
        <v>1.2500000000582077</v>
      </c>
    </row>
    <row r="240" spans="1:112" s="42" customFormat="1" x14ac:dyDescent="0.2">
      <c r="A240" s="40">
        <v>4688</v>
      </c>
      <c r="B240" s="29">
        <f t="shared" si="48"/>
        <v>45809</v>
      </c>
      <c r="C240" s="41" t="str">
        <f t="shared" si="55"/>
        <v>PRT 2025 6 #4688</v>
      </c>
      <c r="D240" s="41" t="str">
        <f t="shared" si="53"/>
        <v>PRATU BGG #66</v>
      </c>
      <c r="E240" s="39">
        <v>4688</v>
      </c>
      <c r="F240" s="38" t="s">
        <v>240</v>
      </c>
      <c r="G240" s="38" t="str">
        <f>INDEX([1]List!$D$2:$D$55,MATCH(F240,[1]List!$B$2:$B$55,0))</f>
        <v>CIF</v>
      </c>
      <c r="H240" s="38" t="s">
        <v>440</v>
      </c>
      <c r="I240" s="38" t="s">
        <v>247</v>
      </c>
      <c r="J240" s="39">
        <f>IF(F240="","",IF(F240="TIE LRC",COUNTIF($F$2:$F240,"TIE")+COUNTIF($F$2:$F240,"TME")+COUNTIF($F$2:$F240,"TIE LRC")+COUNTIF($F$2:$F240,"TIE MRC"),IF(F240="TIE MRC",COUNTIF($F$2:$F240,"TIE")+COUNTIF($F$2:$F240,"TME")+COUNTIF($F$2:$F240,"TIE LRC")+COUNTIF($F$2:$F240,"TIE MRC"),IF(F240="PLNBB LRC",COUNTIF($F$2:$F240,"PLNBB")+COUNTIF($F$2:$F240,"PLNBB LRC")+COUNTIF($F$2:$F240,"PLNBB MRC"),IF(F240="PLNBB MRC",COUNTIF($F$2:$F240,"PLNBB")+COUNTIF($F$2:$F240,"PLNBB LRC")+COUNTIF($F$2:$F240,"PLNBB MRC"),IF(F240="HE MRC",COUNTIF($F$2:$F240,"HE")+COUNTIF($F$2:$F240,"HE LRC")+COUNTIF($F$2:$F240,"HE MRC"),IF(F240="HE LRC",COUNTIF($F$2:$F240,"HE")+COUNTIF($F$2:$F240,"HE LRC")+COUNTIF($F$2:$F240,"HE MRC"),COUNTIF($F$2:$F240,F240))))))))</f>
        <v>66</v>
      </c>
      <c r="K240" s="42" t="s">
        <v>294</v>
      </c>
      <c r="L240" s="42" t="s">
        <v>295</v>
      </c>
      <c r="N240" s="43" t="s">
        <v>320</v>
      </c>
      <c r="O240" s="70" t="s">
        <v>473</v>
      </c>
      <c r="P240" s="40"/>
      <c r="Q240" s="70">
        <v>45809</v>
      </c>
      <c r="R240" s="44"/>
      <c r="S240" s="70">
        <v>45922</v>
      </c>
      <c r="T240" s="57">
        <v>45816.020833333336</v>
      </c>
      <c r="U240" s="57">
        <v>45819.152777777781</v>
      </c>
      <c r="V240" s="57">
        <v>45819.152777777781</v>
      </c>
      <c r="W240" s="57">
        <v>45819.579861111109</v>
      </c>
      <c r="X240" s="57">
        <v>45820.232638888891</v>
      </c>
      <c r="Y240" s="57">
        <v>45820.277777777781</v>
      </c>
      <c r="Z240" s="57">
        <v>45820.3125</v>
      </c>
      <c r="AA240" s="51">
        <f t="shared" si="31"/>
        <v>75.166666666686069</v>
      </c>
      <c r="AB240" s="51">
        <f t="shared" si="36"/>
        <v>16.750000000116415</v>
      </c>
      <c r="AC240" s="51">
        <f t="shared" si="37"/>
        <v>1.0833333333721384</v>
      </c>
      <c r="AD240" s="51">
        <v>0.33</v>
      </c>
      <c r="AE240" s="51">
        <v>2.92</v>
      </c>
      <c r="AF240" s="51">
        <v>0</v>
      </c>
      <c r="AG240" s="51">
        <v>0</v>
      </c>
      <c r="AH240" s="51">
        <v>0</v>
      </c>
      <c r="AI240" s="51">
        <f t="shared" si="51"/>
        <v>2.92</v>
      </c>
      <c r="AJ240" s="78">
        <f t="shared" si="52"/>
        <v>3.25</v>
      </c>
      <c r="AK240" s="78"/>
      <c r="AL240" s="78"/>
      <c r="AM240" s="78"/>
      <c r="AN240" s="78"/>
      <c r="AO240" s="45">
        <v>8699.6730000000007</v>
      </c>
      <c r="AP240" s="45">
        <v>8697.6239999999998</v>
      </c>
      <c r="AQ240" s="57">
        <f t="shared" si="57"/>
        <v>45819.152777777781</v>
      </c>
      <c r="AR240" s="57">
        <v>45819.163194444445</v>
      </c>
      <c r="AS240" s="57">
        <f t="shared" si="50"/>
        <v>45820.232638888891</v>
      </c>
      <c r="AT240" s="57">
        <v>45820.298611111109</v>
      </c>
      <c r="AU240" s="57">
        <f t="shared" si="29"/>
        <v>45820.298611111109</v>
      </c>
      <c r="AV240" s="57">
        <v>45820.309027777781</v>
      </c>
      <c r="AW240" s="46">
        <v>4546</v>
      </c>
      <c r="AX240" s="46">
        <v>6584</v>
      </c>
      <c r="AY240" s="30">
        <v>30.95</v>
      </c>
      <c r="AZ240" s="30">
        <v>14.53</v>
      </c>
      <c r="BA240" s="30">
        <v>4.16</v>
      </c>
      <c r="BB240" s="30">
        <v>5.15</v>
      </c>
      <c r="BC240" s="30">
        <v>6.0255060255060258</v>
      </c>
      <c r="BD240" s="30">
        <v>42.43</v>
      </c>
      <c r="BE240" s="30">
        <v>37.89</v>
      </c>
      <c r="BF240" s="30">
        <v>0.2</v>
      </c>
      <c r="BG240" s="30">
        <v>0.31</v>
      </c>
      <c r="BH240" s="30">
        <v>0.29250029250029252</v>
      </c>
      <c r="BI240" s="30">
        <v>58.15</v>
      </c>
      <c r="BJ240" s="30">
        <v>4.24</v>
      </c>
      <c r="BK240" s="30">
        <v>0.95</v>
      </c>
      <c r="BL240" s="30">
        <v>1.18</v>
      </c>
      <c r="BM240" s="30">
        <v>16.73</v>
      </c>
      <c r="BN240" s="34">
        <v>59</v>
      </c>
      <c r="BO240" s="30" t="s">
        <v>97</v>
      </c>
      <c r="BP240" s="30" t="s">
        <v>100</v>
      </c>
      <c r="BQ240" s="34">
        <v>1200</v>
      </c>
      <c r="BR240" s="30">
        <v>31.36</v>
      </c>
      <c r="BS240" s="30">
        <v>19.45</v>
      </c>
      <c r="BT240" s="30">
        <v>24.92</v>
      </c>
      <c r="BU240" s="30">
        <v>15</v>
      </c>
      <c r="BV240" s="30">
        <v>4.0199999999999996</v>
      </c>
      <c r="BW240" s="30">
        <v>0.53</v>
      </c>
      <c r="BX240" s="30">
        <v>0.36</v>
      </c>
      <c r="BY240" s="30">
        <v>0.68</v>
      </c>
      <c r="BZ240" s="30">
        <v>2.65</v>
      </c>
      <c r="CA240" s="30">
        <v>0.86</v>
      </c>
      <c r="CB240" s="30">
        <v>0.18</v>
      </c>
      <c r="CC240" s="99">
        <v>6.5000000000000002E-2</v>
      </c>
      <c r="CD240" s="30">
        <v>99</v>
      </c>
      <c r="CE240" s="30">
        <v>98</v>
      </c>
      <c r="CF240" s="30">
        <v>78</v>
      </c>
      <c r="CG240" s="30">
        <v>20</v>
      </c>
      <c r="CH240" s="30"/>
      <c r="CI240" s="46">
        <v>4614</v>
      </c>
      <c r="CJ240" s="30"/>
      <c r="CK240" s="30">
        <v>30.47</v>
      </c>
      <c r="CL240" s="30"/>
      <c r="CM240" s="30">
        <v>3.96</v>
      </c>
      <c r="CN240" s="30"/>
      <c r="CO240" s="30"/>
      <c r="CP240" s="30"/>
      <c r="CQ240" s="30">
        <v>0.16</v>
      </c>
      <c r="CR240" s="46">
        <v>4527</v>
      </c>
      <c r="CS240" s="46">
        <v>30.65</v>
      </c>
      <c r="CT240" s="46">
        <v>3.92</v>
      </c>
      <c r="CU240" s="33">
        <v>0.23</v>
      </c>
      <c r="CV240" s="30">
        <v>0.22</v>
      </c>
      <c r="CW240" s="58">
        <f t="shared" si="49"/>
        <v>628.89544468017255</v>
      </c>
      <c r="CX240" s="59">
        <f>AP240/(AB240-AI240)</f>
        <v>628.89544468017255</v>
      </c>
      <c r="CY240" s="79">
        <v>500</v>
      </c>
      <c r="CZ240" s="57">
        <f>IF(AND(DATE(YEAR(T240),MONTH(T240),DAY(T240))&gt;=(S240-3),DATE(YEAR(T240),MONTH(T240),DAY(T240))&lt;=(S240+3)),T240,V240)</f>
        <v>45819.152777777781</v>
      </c>
      <c r="DA240" s="59">
        <f>CZ240-U240</f>
        <v>0</v>
      </c>
      <c r="DB240" s="51">
        <f>(((AR240-AQ240)*24)+DD240+AB240+((AV240-AU240)*24))/24</f>
        <v>1.1354166666715173</v>
      </c>
      <c r="DC240" s="51">
        <f>(AT240-AS240)*24</f>
        <v>1.5833333332557231</v>
      </c>
      <c r="DD240" s="51">
        <f>(W240-AR240)*24</f>
        <v>9.9999999999417923</v>
      </c>
      <c r="DE240" s="51">
        <f>AA240</f>
        <v>75.166666666686069</v>
      </c>
      <c r="DF240" s="51">
        <f t="shared" si="56"/>
        <v>9.9999999999417923</v>
      </c>
      <c r="DG240" s="51">
        <f>AB240</f>
        <v>16.750000000116415</v>
      </c>
      <c r="DH240" s="51">
        <f t="shared" si="54"/>
        <v>1.5833333332557231</v>
      </c>
    </row>
    <row r="241" spans="1:112" s="42" customFormat="1" x14ac:dyDescent="0.2">
      <c r="A241" s="40">
        <v>4689</v>
      </c>
      <c r="B241" s="29">
        <f t="shared" si="48"/>
        <v>45809</v>
      </c>
      <c r="C241" s="41" t="str">
        <f t="shared" si="55"/>
        <v>PRT 2025 6 #4689</v>
      </c>
      <c r="D241" s="41" t="str">
        <f t="shared" si="53"/>
        <v>PRATU SSN #4</v>
      </c>
      <c r="E241" s="39">
        <v>4689</v>
      </c>
      <c r="F241" s="38" t="s">
        <v>551</v>
      </c>
      <c r="G241" s="38" t="str">
        <f>INDEX([1]List!$D$2:$D$55,MATCH(F241,[1]List!$B$2:$B$55,0))</f>
        <v>CIF</v>
      </c>
      <c r="H241" s="38" t="s">
        <v>552</v>
      </c>
      <c r="I241" s="38" t="s">
        <v>252</v>
      </c>
      <c r="J241" s="39">
        <f>IF(F241="","",IF(F241="TIE LRC",COUNTIF($F$2:$F241,"TIE")+COUNTIF($F$2:$F241,"TME")+COUNTIF($F$2:$F241,"TIE LRC")+COUNTIF($F$2:$F241,"TIE MRC"),IF(F241="TIE MRC",COUNTIF($F$2:$F241,"TIE")+COUNTIF($F$2:$F241,"TME")+COUNTIF($F$2:$F241,"TIE LRC")+COUNTIF($F$2:$F241,"TIE MRC"),IF(F241="PLNBB LRC",COUNTIF($F$2:$F241,"PLNBB")+COUNTIF($F$2:$F241,"PLNBB LRC")+COUNTIF($F$2:$F241,"PLNBB MRC"),IF(F241="PLNBB MRC",COUNTIF($F$2:$F241,"PLNBB")+COUNTIF($F$2:$F241,"PLNBB LRC")+COUNTIF($F$2:$F241,"PLNBB MRC"),IF(F241="HE MRC",COUNTIF($F$2:$F241,"HE")+COUNTIF($F$2:$F241,"HE LRC")+COUNTIF($F$2:$F241,"HE MRC"),IF(F241="HE LRC",COUNTIF($F$2:$F241,"HE")+COUNTIF($F$2:$F241,"HE LRC")+COUNTIF($F$2:$F241,"HE MRC"),COUNTIF($F$2:$F241,F241))))))))</f>
        <v>4</v>
      </c>
      <c r="K241" s="42" t="s">
        <v>219</v>
      </c>
      <c r="L241" s="42" t="s">
        <v>590</v>
      </c>
      <c r="N241" s="43" t="s">
        <v>318</v>
      </c>
      <c r="O241" s="70" t="s">
        <v>473</v>
      </c>
      <c r="P241" s="40"/>
      <c r="Q241" s="70">
        <v>45810</v>
      </c>
      <c r="R241" s="44"/>
      <c r="S241" s="70">
        <v>45819</v>
      </c>
      <c r="T241" s="57">
        <v>45817.822916666664</v>
      </c>
      <c r="U241" s="57">
        <v>45817.822916666664</v>
      </c>
      <c r="V241" s="57">
        <v>45819.645833333336</v>
      </c>
      <c r="W241" s="57">
        <v>45819.715277777781</v>
      </c>
      <c r="X241" s="57">
        <v>45821.850694444445</v>
      </c>
      <c r="Y241" s="57">
        <v>45821.895833333336</v>
      </c>
      <c r="Z241" s="57">
        <v>45821.930555555555</v>
      </c>
      <c r="AA241" s="51">
        <f t="shared" si="31"/>
        <v>43.750000000116415</v>
      </c>
      <c r="AB241" s="51">
        <f t="shared" si="36"/>
        <v>52.333333333313931</v>
      </c>
      <c r="AC241" s="51">
        <f t="shared" si="37"/>
        <v>1.0833333333721384</v>
      </c>
      <c r="AD241" s="51">
        <v>0.5</v>
      </c>
      <c r="AE241" s="51">
        <v>14.67</v>
      </c>
      <c r="AF241" s="51">
        <v>0</v>
      </c>
      <c r="AG241" s="51">
        <v>2.25</v>
      </c>
      <c r="AH241" s="51">
        <v>0</v>
      </c>
      <c r="AI241" s="51">
        <f t="shared" si="51"/>
        <v>16.920000000000002</v>
      </c>
      <c r="AJ241" s="78">
        <f t="shared" si="52"/>
        <v>17.420000000000002</v>
      </c>
      <c r="AK241" s="78"/>
      <c r="AL241" s="78"/>
      <c r="AM241" s="78"/>
      <c r="AN241" s="78"/>
      <c r="AO241" s="45">
        <v>8610.7420000000002</v>
      </c>
      <c r="AP241" s="45">
        <v>8608.7379999999994</v>
      </c>
      <c r="AQ241" s="57">
        <f t="shared" si="57"/>
        <v>45819.645833333336</v>
      </c>
      <c r="AR241" s="57">
        <v>45819.65625</v>
      </c>
      <c r="AS241" s="57">
        <f t="shared" si="50"/>
        <v>45821.850694444445</v>
      </c>
      <c r="AT241" s="57">
        <v>45821.916666666664</v>
      </c>
      <c r="AU241" s="57">
        <f t="shared" si="29"/>
        <v>45821.916666666664</v>
      </c>
      <c r="AV241" s="57">
        <v>45821.927083333336</v>
      </c>
      <c r="AW241" s="46">
        <v>4055</v>
      </c>
      <c r="AX241" s="46">
        <v>6263</v>
      </c>
      <c r="AY241" s="30">
        <v>35.26</v>
      </c>
      <c r="AZ241" s="30">
        <v>19.899999999999999</v>
      </c>
      <c r="BA241" s="30">
        <v>4.96</v>
      </c>
      <c r="BB241" s="30">
        <v>6.14</v>
      </c>
      <c r="BC241" s="30">
        <v>7.665418227215981</v>
      </c>
      <c r="BD241" s="30">
        <v>41.88</v>
      </c>
      <c r="BE241" s="30">
        <v>32.08</v>
      </c>
      <c r="BF241" s="30">
        <v>0.16</v>
      </c>
      <c r="BG241" s="30">
        <v>0.27</v>
      </c>
      <c r="BH241" s="30">
        <v>0.24968789013732837</v>
      </c>
      <c r="BI241" s="30">
        <v>53.24</v>
      </c>
      <c r="BJ241" s="30">
        <v>3.82</v>
      </c>
      <c r="BK241" s="30">
        <v>0.88</v>
      </c>
      <c r="BL241" s="30">
        <v>1.19</v>
      </c>
      <c r="BM241" s="30">
        <v>15.82</v>
      </c>
      <c r="BN241" s="34">
        <v>61</v>
      </c>
      <c r="BO241" s="30" t="s">
        <v>97</v>
      </c>
      <c r="BP241" s="30" t="s">
        <v>100</v>
      </c>
      <c r="BQ241" s="34">
        <v>1250</v>
      </c>
      <c r="BR241" s="30">
        <v>42.9</v>
      </c>
      <c r="BS241" s="30">
        <v>23.82</v>
      </c>
      <c r="BT241" s="30">
        <v>16.23</v>
      </c>
      <c r="BU241" s="30">
        <v>10.46</v>
      </c>
      <c r="BV241" s="30">
        <v>2.21</v>
      </c>
      <c r="BW241" s="30">
        <v>0.48</v>
      </c>
      <c r="BX241" s="30">
        <v>0.6</v>
      </c>
      <c r="BY241" s="30">
        <v>1.06</v>
      </c>
      <c r="BZ241" s="30">
        <v>1.54</v>
      </c>
      <c r="CA241" s="30">
        <v>0.66</v>
      </c>
      <c r="CB241" s="30">
        <v>0.02</v>
      </c>
      <c r="CC241" s="99">
        <v>3.1E-2</v>
      </c>
      <c r="CD241" s="30">
        <v>98</v>
      </c>
      <c r="CE241" s="30">
        <v>97</v>
      </c>
      <c r="CF241" s="30">
        <v>77</v>
      </c>
      <c r="CG241" s="30">
        <v>19</v>
      </c>
      <c r="CH241" s="30"/>
      <c r="CI241" s="46">
        <v>4115</v>
      </c>
      <c r="CJ241" s="30"/>
      <c r="CK241" s="30">
        <v>33.61</v>
      </c>
      <c r="CL241" s="30"/>
      <c r="CM241" s="30">
        <v>4.3899999999999997</v>
      </c>
      <c r="CN241" s="30"/>
      <c r="CO241" s="30"/>
      <c r="CP241" s="30"/>
      <c r="CQ241" s="30">
        <v>0.12</v>
      </c>
      <c r="CR241" s="46">
        <v>3995</v>
      </c>
      <c r="CS241" s="33">
        <v>35.299999999999997</v>
      </c>
      <c r="CT241" s="46">
        <v>4.28</v>
      </c>
      <c r="CU241" s="33">
        <v>0.26</v>
      </c>
      <c r="CV241" s="30">
        <v>0.43</v>
      </c>
      <c r="CW241" s="58">
        <f t="shared" si="49"/>
        <v>243.09312876519343</v>
      </c>
      <c r="CX241" s="59">
        <f>AP241/(AB241-AI241)</f>
        <v>243.09312876519343</v>
      </c>
      <c r="CY241" s="79">
        <v>500</v>
      </c>
      <c r="CZ241" s="57">
        <f>IF(AND(DATE(YEAR(T241),MONTH(T241),DAY(T241))&gt;=(S241-3),DATE(YEAR(T241),MONTH(T241),DAY(T241))&lt;=(S241+3)),T241,V241)</f>
        <v>45817.822916666664</v>
      </c>
      <c r="DA241" s="59">
        <f>CZ241-U241</f>
        <v>0</v>
      </c>
      <c r="DB241" s="51">
        <f>(((AR241-AQ241)*24)+DD241+AB241+((AV241-AU241)*24))/24</f>
        <v>2.2604166666715173</v>
      </c>
      <c r="DC241" s="51">
        <f>(AT241-AS241)*24</f>
        <v>1.5833333332557231</v>
      </c>
      <c r="DD241" s="51">
        <f>(W241-AR241)*24</f>
        <v>1.4166666667442769</v>
      </c>
      <c r="DE241" s="51">
        <f>AA241</f>
        <v>43.750000000116415</v>
      </c>
      <c r="DF241" s="51">
        <f t="shared" si="56"/>
        <v>1.4166666667442769</v>
      </c>
      <c r="DG241" s="51">
        <f>AB241</f>
        <v>52.333333333313931</v>
      </c>
      <c r="DH241" s="51">
        <f t="shared" si="54"/>
        <v>1.5833333332557231</v>
      </c>
    </row>
    <row r="242" spans="1:112" s="42" customFormat="1" x14ac:dyDescent="0.2">
      <c r="A242" s="40">
        <v>4690</v>
      </c>
      <c r="B242" s="29">
        <f t="shared" si="48"/>
        <v>45809</v>
      </c>
      <c r="C242" s="41" t="str">
        <f t="shared" si="55"/>
        <v>PRT 2025 6 #4690</v>
      </c>
      <c r="D242" s="41" t="str">
        <f t="shared" si="53"/>
        <v>PRATU GEL MRC #12</v>
      </c>
      <c r="E242" s="39">
        <v>4690</v>
      </c>
      <c r="F242" s="38" t="s">
        <v>341</v>
      </c>
      <c r="G242" s="38" t="str">
        <f>INDEX([1]List!$D$2:$D$55,MATCH(F242,[1]List!$B$2:$B$55,0))</f>
        <v>CIF</v>
      </c>
      <c r="H242" s="38" t="s">
        <v>342</v>
      </c>
      <c r="I242" s="38" t="s">
        <v>408</v>
      </c>
      <c r="J242" s="39">
        <f>IF(F242="","",IF(F242="TIE LRC",COUNTIF($F$2:$F242,"TIE")+COUNTIF($F$2:$F242,"TME")+COUNTIF($F$2:$F242,"TIE LRC")+COUNTIF($F$2:$F242,"TIE MRC"),IF(F242="TIE MRC",COUNTIF($F$2:$F242,"TIE")+COUNTIF($F$2:$F242,"TME")+COUNTIF($F$2:$F242,"TIE LRC")+COUNTIF($F$2:$F242,"TIE MRC"),IF(F242="PLNBB LRC",COUNTIF($F$2:$F242,"PLNBB")+COUNTIF($F$2:$F242,"PLNBB LRC")+COUNTIF($F$2:$F242,"PLNBB MRC"),IF(F242="PLNBB MRC",COUNTIF($F$2:$F242,"PLNBB")+COUNTIF($F$2:$F242,"PLNBB LRC")+COUNTIF($F$2:$F242,"PLNBB MRC"),IF(F242="HE MRC",COUNTIF($F$2:$F242,"HE")+COUNTIF($F$2:$F242,"HE LRC")+COUNTIF($F$2:$F242,"HE MRC"),IF(F242="HE LRC",COUNTIF($F$2:$F242,"HE")+COUNTIF($F$2:$F242,"HE LRC")+COUNTIF($F$2:$F242,"HE MRC"),COUNTIF($F$2:$F242,F242))))))))</f>
        <v>12</v>
      </c>
      <c r="K242" s="42" t="s">
        <v>431</v>
      </c>
      <c r="L242" s="42" t="s">
        <v>591</v>
      </c>
      <c r="N242" s="43" t="s">
        <v>320</v>
      </c>
      <c r="O242" s="70" t="s">
        <v>473</v>
      </c>
      <c r="P242" s="40"/>
      <c r="Q242" s="70">
        <v>45807</v>
      </c>
      <c r="R242" s="44"/>
      <c r="S242" s="70">
        <v>45736</v>
      </c>
      <c r="T242" s="57">
        <v>45817.868055555555</v>
      </c>
      <c r="U242" s="57">
        <v>45820.388888888891</v>
      </c>
      <c r="V242" s="57">
        <v>45820.388888888891</v>
      </c>
      <c r="W242" s="57">
        <v>45820.965277777781</v>
      </c>
      <c r="X242" s="57">
        <v>45821.909722222219</v>
      </c>
      <c r="Y242" s="57">
        <v>45821.996527777781</v>
      </c>
      <c r="Z242" s="57">
        <v>45822.03125</v>
      </c>
      <c r="AA242" s="51">
        <f t="shared" si="31"/>
        <v>60.500000000058208</v>
      </c>
      <c r="AB242" s="51">
        <f t="shared" si="36"/>
        <v>24.75</v>
      </c>
      <c r="AC242" s="51">
        <f t="shared" si="37"/>
        <v>2.0833333334885538</v>
      </c>
      <c r="AD242" s="51">
        <v>0.33</v>
      </c>
      <c r="AE242" s="51">
        <v>4.17</v>
      </c>
      <c r="AF242" s="51">
        <v>0</v>
      </c>
      <c r="AG242" s="51">
        <v>2.25</v>
      </c>
      <c r="AH242" s="51">
        <v>0</v>
      </c>
      <c r="AI242" s="51">
        <f t="shared" si="51"/>
        <v>6.42</v>
      </c>
      <c r="AJ242" s="78">
        <f t="shared" si="52"/>
        <v>6.75</v>
      </c>
      <c r="AK242" s="78"/>
      <c r="AL242" s="78"/>
      <c r="AM242" s="78"/>
      <c r="AN242" s="78"/>
      <c r="AO242" s="45">
        <v>7915.8389999999999</v>
      </c>
      <c r="AP242" s="45">
        <v>7913.2650000000003</v>
      </c>
      <c r="AQ242" s="57">
        <f t="shared" si="57"/>
        <v>45820.388888888891</v>
      </c>
      <c r="AR242" s="57">
        <v>45820.399305555555</v>
      </c>
      <c r="AS242" s="57">
        <f t="shared" si="50"/>
        <v>45821.909722222219</v>
      </c>
      <c r="AT242" s="57">
        <v>45822.017361111109</v>
      </c>
      <c r="AU242" s="57">
        <f t="shared" si="29"/>
        <v>45822.017361111109</v>
      </c>
      <c r="AV242" s="57">
        <v>45822.027777777781</v>
      </c>
      <c r="AW242" s="46">
        <v>4456</v>
      </c>
      <c r="AX242" s="46">
        <v>6548</v>
      </c>
      <c r="AY242" s="30">
        <v>31.95</v>
      </c>
      <c r="AZ242" s="30">
        <v>17.68</v>
      </c>
      <c r="BA242" s="30">
        <v>5.51</v>
      </c>
      <c r="BB242" s="30">
        <v>6.66</v>
      </c>
      <c r="BC242" s="30">
        <v>8.090379008746357</v>
      </c>
      <c r="BD242" s="30">
        <v>40.72</v>
      </c>
      <c r="BE242" s="30">
        <v>34.94</v>
      </c>
      <c r="BF242" s="30">
        <v>0.32</v>
      </c>
      <c r="BG242" s="30">
        <v>0.52</v>
      </c>
      <c r="BH242" s="30">
        <v>0.47376093294460647</v>
      </c>
      <c r="BI242" s="30">
        <v>56.48</v>
      </c>
      <c r="BJ242" s="30">
        <v>3.68</v>
      </c>
      <c r="BK242" s="30">
        <v>0.87</v>
      </c>
      <c r="BL242" s="30">
        <v>1.1499999999999999</v>
      </c>
      <c r="BM242" s="30">
        <v>14.24</v>
      </c>
      <c r="BN242" s="34">
        <v>62</v>
      </c>
      <c r="BO242" s="30" t="s">
        <v>97</v>
      </c>
      <c r="BP242" s="30" t="s">
        <v>100</v>
      </c>
      <c r="BQ242" s="34">
        <v>1260</v>
      </c>
      <c r="BR242" s="30">
        <v>42.78</v>
      </c>
      <c r="BS242" s="30">
        <v>23.72</v>
      </c>
      <c r="BT242" s="30">
        <v>14.58</v>
      </c>
      <c r="BU242" s="30">
        <v>11.87</v>
      </c>
      <c r="BV242" s="30">
        <v>2.5</v>
      </c>
      <c r="BW242" s="30">
        <v>0.53</v>
      </c>
      <c r="BX242" s="30">
        <v>0.57999999999999996</v>
      </c>
      <c r="BY242" s="30">
        <v>0.99</v>
      </c>
      <c r="BZ242" s="30">
        <v>1.6</v>
      </c>
      <c r="CA242" s="30">
        <v>0.8</v>
      </c>
      <c r="CB242" s="30">
        <v>0.04</v>
      </c>
      <c r="CC242" s="99">
        <v>3.2000000000000001E-2</v>
      </c>
      <c r="CD242" s="30">
        <v>99</v>
      </c>
      <c r="CE242" s="30">
        <v>98</v>
      </c>
      <c r="CF242" s="30">
        <v>78</v>
      </c>
      <c r="CG242" s="30">
        <v>20</v>
      </c>
      <c r="CH242" s="30"/>
      <c r="CI242" s="46">
        <v>4530</v>
      </c>
      <c r="CJ242" s="30"/>
      <c r="CK242" s="30">
        <v>31.14</v>
      </c>
      <c r="CL242" s="30"/>
      <c r="CM242" s="30">
        <v>5.0999999999999996</v>
      </c>
      <c r="CN242" s="30"/>
      <c r="CO242" s="30"/>
      <c r="CP242" s="30"/>
      <c r="CQ242" s="30">
        <v>0.28999999999999998</v>
      </c>
      <c r="CR242" s="46">
        <v>4392</v>
      </c>
      <c r="CS242" s="46">
        <v>33.35</v>
      </c>
      <c r="CT242" s="46">
        <v>5.01</v>
      </c>
      <c r="CU242" s="33">
        <v>0.25</v>
      </c>
      <c r="CV242" s="30">
        <v>0.46</v>
      </c>
      <c r="CW242" s="58">
        <f t="shared" si="49"/>
        <v>431.71112929623575</v>
      </c>
      <c r="CX242" s="59">
        <f>AP242/(AB242-AI242)</f>
        <v>431.71112929623575</v>
      </c>
      <c r="CY242" s="79">
        <v>500</v>
      </c>
      <c r="CZ242" s="57">
        <f>IF(AND(DATE(YEAR(T242),MONTH(T242),DAY(T242))&gt;=(S242-3),DATE(YEAR(T242),MONTH(T242),DAY(T242))&lt;=(S242+3)),T242,V242)</f>
        <v>45820.388888888891</v>
      </c>
      <c r="DA242" s="59">
        <f>CZ242-U242</f>
        <v>0</v>
      </c>
      <c r="DB242" s="51">
        <f>(((AR242-AQ242)*24)+DD242+AB242+((AV242-AU242)*24))/24</f>
        <v>1.6180555555620231</v>
      </c>
      <c r="DC242" s="51">
        <f>(AT242-AS242)*24</f>
        <v>2.5833333333721384</v>
      </c>
      <c r="DD242" s="51">
        <f>(W242-AR242)*24</f>
        <v>13.583333333430346</v>
      </c>
      <c r="DE242" s="51">
        <f>AA242</f>
        <v>60.500000000058208</v>
      </c>
      <c r="DF242" s="51">
        <f t="shared" si="56"/>
        <v>13.583333333430346</v>
      </c>
      <c r="DG242" s="51">
        <f>AB242</f>
        <v>24.75</v>
      </c>
      <c r="DH242" s="51">
        <f t="shared" si="54"/>
        <v>2.5833333333721384</v>
      </c>
    </row>
    <row r="243" spans="1:112" s="42" customFormat="1" x14ac:dyDescent="0.2">
      <c r="A243" s="40">
        <v>4691</v>
      </c>
      <c r="B243" s="29">
        <f t="shared" si="48"/>
        <v>45809</v>
      </c>
      <c r="C243" s="41" t="str">
        <f t="shared" si="55"/>
        <v>PRT 2025 6 #4691</v>
      </c>
      <c r="D243" s="41" t="str">
        <f t="shared" si="53"/>
        <v>PRATU HE #3</v>
      </c>
      <c r="E243" s="39">
        <v>4691</v>
      </c>
      <c r="F243" s="38" t="s">
        <v>139</v>
      </c>
      <c r="G243" s="38" t="str">
        <f>INDEX([1]List!$D$2:$D$55,MATCH(F243,[1]List!$B$2:$B$55,0))</f>
        <v>CIF</v>
      </c>
      <c r="H243" s="38" t="s">
        <v>301</v>
      </c>
      <c r="I243" s="38" t="s">
        <v>155</v>
      </c>
      <c r="J243" s="39">
        <f>IF(F243="","",IF(F243="TIE LRC",COUNTIF($F$2:$F243,"TIE")+COUNTIF($F$2:$F243,"TME")+COUNTIF($F$2:$F243,"TIE LRC")+COUNTIF($F$2:$F243,"TIE MRC"),IF(F243="TIE MRC",COUNTIF($F$2:$F243,"TIE")+COUNTIF($F$2:$F243,"TME")+COUNTIF($F$2:$F243,"TIE LRC")+COUNTIF($F$2:$F243,"TIE MRC"),IF(F243="PLNBB LRC",COUNTIF($F$2:$F243,"PLNBB")+COUNTIF($F$2:$F243,"PLNBB LRC")+COUNTIF($F$2:$F243,"PLNBB MRC"),IF(F243="PLNBB MRC",COUNTIF($F$2:$F243,"PLNBB")+COUNTIF($F$2:$F243,"PLNBB LRC")+COUNTIF($F$2:$F243,"PLNBB MRC"),IF(F243="HE MRC",COUNTIF($F$2:$F243,"HE")+COUNTIF($F$2:$F243,"HE LRC")+COUNTIF($F$2:$F243,"HE MRC"),IF(F243="HE LRC",COUNTIF($F$2:$F243,"HE")+COUNTIF($F$2:$F243,"HE LRC")+COUNTIF($F$2:$F243,"HE MRC"),COUNTIF($F$2:$F243,F243))))))))</f>
        <v>3</v>
      </c>
      <c r="K243" s="42" t="s">
        <v>533</v>
      </c>
      <c r="L243" s="42" t="s">
        <v>534</v>
      </c>
      <c r="N243" s="43" t="s">
        <v>318</v>
      </c>
      <c r="O243" s="70" t="s">
        <v>394</v>
      </c>
      <c r="P243" s="40"/>
      <c r="Q243" s="70">
        <v>45810</v>
      </c>
      <c r="R243" s="44"/>
      <c r="S243" s="70">
        <v>45833</v>
      </c>
      <c r="T243" s="57">
        <v>45818.166666666664</v>
      </c>
      <c r="U243" s="57">
        <v>45821.947916666664</v>
      </c>
      <c r="V243" s="57">
        <v>45821.947916666664</v>
      </c>
      <c r="W243" s="57">
        <v>45821.961805555555</v>
      </c>
      <c r="X243" s="57">
        <v>45822.361111111109</v>
      </c>
      <c r="Y243" s="57">
        <v>45822.409722222219</v>
      </c>
      <c r="Z243" s="57">
        <v>45822.444444444445</v>
      </c>
      <c r="AA243" s="51">
        <f t="shared" si="31"/>
        <v>90.75</v>
      </c>
      <c r="AB243" s="51">
        <f t="shared" si="36"/>
        <v>10.749999999941792</v>
      </c>
      <c r="AC243" s="51">
        <f t="shared" si="37"/>
        <v>1.1666666666278616</v>
      </c>
      <c r="AD243" s="51">
        <v>0.33</v>
      </c>
      <c r="AE243" s="51">
        <v>1.67</v>
      </c>
      <c r="AF243" s="51">
        <v>0</v>
      </c>
      <c r="AG243" s="51">
        <v>0</v>
      </c>
      <c r="AH243" s="51">
        <v>0</v>
      </c>
      <c r="AI243" s="51">
        <f t="shared" si="51"/>
        <v>1.67</v>
      </c>
      <c r="AJ243" s="78">
        <f t="shared" si="52"/>
        <v>2</v>
      </c>
      <c r="AK243" s="78"/>
      <c r="AL243" s="78"/>
      <c r="AM243" s="78"/>
      <c r="AN243" s="78"/>
      <c r="AO243" s="45">
        <v>7514.0209999999997</v>
      </c>
      <c r="AP243" s="45">
        <v>7503.8649999999998</v>
      </c>
      <c r="AQ243" s="57">
        <f t="shared" si="57"/>
        <v>45821.947916666664</v>
      </c>
      <c r="AR243" s="57">
        <v>45821.958333333336</v>
      </c>
      <c r="AS243" s="57">
        <f t="shared" si="50"/>
        <v>45822.361111111109</v>
      </c>
      <c r="AT243" s="57">
        <v>45822.430555555555</v>
      </c>
      <c r="AU243" s="57">
        <f t="shared" si="29"/>
        <v>45822.430555555555</v>
      </c>
      <c r="AV243" s="57">
        <v>45822.440972222219</v>
      </c>
      <c r="AW243" s="46">
        <v>4070</v>
      </c>
      <c r="AX243" s="46">
        <v>6511</v>
      </c>
      <c r="AY243" s="30">
        <v>37.5</v>
      </c>
      <c r="AZ243" s="30">
        <v>17.53</v>
      </c>
      <c r="BA243" s="30">
        <v>4.79</v>
      </c>
      <c r="BB243" s="30">
        <v>6.32</v>
      </c>
      <c r="BC243" s="30">
        <v>7.6633927488783797</v>
      </c>
      <c r="BD243" s="30">
        <v>40.51</v>
      </c>
      <c r="BE243" s="30">
        <v>35.64</v>
      </c>
      <c r="BF243" s="30">
        <v>0.3</v>
      </c>
      <c r="BG243" s="30">
        <v>0.53</v>
      </c>
      <c r="BH243" s="30">
        <v>0.48502485752394808</v>
      </c>
      <c r="BI243" s="30">
        <v>56.42</v>
      </c>
      <c r="BJ243" s="30">
        <v>3.72</v>
      </c>
      <c r="BK243" s="30">
        <v>0.89</v>
      </c>
      <c r="BL243" s="30">
        <v>1.17</v>
      </c>
      <c r="BM243" s="30">
        <v>14.72</v>
      </c>
      <c r="BN243" s="34">
        <v>59</v>
      </c>
      <c r="BO243" s="30" t="s">
        <v>97</v>
      </c>
      <c r="BP243" s="30" t="s">
        <v>97</v>
      </c>
      <c r="BQ243" s="34">
        <v>1180</v>
      </c>
      <c r="BR243" s="30">
        <v>54.47</v>
      </c>
      <c r="BS243" s="30">
        <v>22.71</v>
      </c>
      <c r="BT243" s="30">
        <v>10.06</v>
      </c>
      <c r="BU243" s="30">
        <v>5.72</v>
      </c>
      <c r="BV243" s="30">
        <v>1.63</v>
      </c>
      <c r="BW243" s="30">
        <v>0.42</v>
      </c>
      <c r="BX243" s="30">
        <v>0.68</v>
      </c>
      <c r="BY243" s="30">
        <v>0.64</v>
      </c>
      <c r="BZ243" s="30">
        <v>3.2</v>
      </c>
      <c r="CA243" s="30">
        <v>0.42</v>
      </c>
      <c r="CB243" s="30">
        <v>0.04</v>
      </c>
      <c r="CC243" s="99">
        <v>2.4E-2</v>
      </c>
      <c r="CD243" s="30">
        <v>99</v>
      </c>
      <c r="CE243" s="30">
        <v>98</v>
      </c>
      <c r="CF243" s="30">
        <v>78</v>
      </c>
      <c r="CG243" s="30">
        <v>20</v>
      </c>
      <c r="CH243" s="30"/>
      <c r="CI243" s="46">
        <v>4115</v>
      </c>
      <c r="CJ243" s="30"/>
      <c r="CK243" s="30">
        <v>36.5</v>
      </c>
      <c r="CL243" s="30"/>
      <c r="CM243" s="30">
        <v>4.0199999999999996</v>
      </c>
      <c r="CN243" s="30"/>
      <c r="CO243" s="30"/>
      <c r="CP243" s="30"/>
      <c r="CQ243" s="30">
        <v>0.27</v>
      </c>
      <c r="CR243" s="46">
        <v>4009</v>
      </c>
      <c r="CS243" s="46">
        <v>35.770000000000003</v>
      </c>
      <c r="CT243" s="46">
        <v>4.08</v>
      </c>
      <c r="CU243" s="33">
        <v>0.27</v>
      </c>
      <c r="CV243" s="30">
        <v>0.87</v>
      </c>
      <c r="CW243" s="58">
        <f t="shared" si="49"/>
        <v>826.41685022556203</v>
      </c>
      <c r="CX243" s="59">
        <f>AP243/(AB243-AI243)</f>
        <v>826.41685022556203</v>
      </c>
      <c r="CY243" s="79">
        <v>500</v>
      </c>
      <c r="CZ243" s="57">
        <f>IF(AND(DATE(YEAR(T243),MONTH(T243),DAY(T243))&gt;=(S243-3),DATE(YEAR(T243),MONTH(T243),DAY(T243))&lt;=(S243+3)),T243,V243)</f>
        <v>45821.947916666664</v>
      </c>
      <c r="DA243" s="59">
        <f>CZ243-U243</f>
        <v>0</v>
      </c>
      <c r="DB243" s="51">
        <f>(((AR243-AQ243)*24)+DD243+AB243+((AV243-AU243)*24))/24</f>
        <v>0.47222222221898846</v>
      </c>
      <c r="DC243" s="51">
        <f>(AT243-AS243)*24</f>
        <v>1.6666666666860692</v>
      </c>
      <c r="DD243" s="51">
        <f>(W243-AR243)*24</f>
        <v>8.3333333255723119E-2</v>
      </c>
      <c r="DE243" s="51">
        <f>AA243</f>
        <v>90.75</v>
      </c>
      <c r="DF243" s="51">
        <f t="shared" si="56"/>
        <v>8.3333333255723119E-2</v>
      </c>
      <c r="DG243" s="51">
        <f>AB243</f>
        <v>10.749999999941792</v>
      </c>
      <c r="DH243" s="51">
        <f t="shared" si="54"/>
        <v>1.6666666666860692</v>
      </c>
    </row>
    <row r="244" spans="1:112" s="42" customFormat="1" x14ac:dyDescent="0.2">
      <c r="A244" s="40">
        <v>4692</v>
      </c>
      <c r="B244" s="29">
        <f t="shared" si="48"/>
        <v>45809</v>
      </c>
      <c r="C244" s="41" t="str">
        <f t="shared" si="55"/>
        <v>PRT 2025 6 #4692</v>
      </c>
      <c r="D244" s="41" t="str">
        <f t="shared" si="53"/>
        <v>PRATU UMM LRC #3</v>
      </c>
      <c r="E244" s="39">
        <v>4692</v>
      </c>
      <c r="F244" s="38" t="s">
        <v>347</v>
      </c>
      <c r="G244" s="38" t="str">
        <f>INDEX([1]List!$D$2:$D$55,MATCH(F244,[1]List!$B$2:$B$55,0))</f>
        <v>CIF</v>
      </c>
      <c r="H244" s="38" t="s">
        <v>395</v>
      </c>
      <c r="I244" s="38" t="s">
        <v>247</v>
      </c>
      <c r="J244" s="39">
        <f>IF(F244="","",IF(F244="TIE LRC",COUNTIF($F$2:$F244,"TIE")+COUNTIF($F$2:$F244,"TME")+COUNTIF($F$2:$F244,"TIE LRC")+COUNTIF($F$2:$F244,"TIE MRC"),IF(F244="TIE MRC",COUNTIF($F$2:$F244,"TIE")+COUNTIF($F$2:$F244,"TME")+COUNTIF($F$2:$F244,"TIE LRC")+COUNTIF($F$2:$F244,"TIE MRC"),IF(F244="PLNBB LRC",COUNTIF($F$2:$F244,"PLNBB")+COUNTIF($F$2:$F244,"PLNBB LRC")+COUNTIF($F$2:$F244,"PLNBB MRC"),IF(F244="PLNBB MRC",COUNTIF($F$2:$F244,"PLNBB")+COUNTIF($F$2:$F244,"PLNBB LRC")+COUNTIF($F$2:$F244,"PLNBB MRC"),IF(F244="HE MRC",COUNTIF($F$2:$F244,"HE")+COUNTIF($F$2:$F244,"HE LRC")+COUNTIF($F$2:$F244,"HE MRC"),IF(F244="HE LRC",COUNTIF($F$2:$F244,"HE")+COUNTIF($F$2:$F244,"HE LRC")+COUNTIF($F$2:$F244,"HE MRC"),COUNTIF($F$2:$F244,F244))))))))</f>
        <v>3</v>
      </c>
      <c r="K244" s="42" t="s">
        <v>171</v>
      </c>
      <c r="L244" s="42" t="s">
        <v>172</v>
      </c>
      <c r="N244" s="43" t="s">
        <v>320</v>
      </c>
      <c r="O244" s="70" t="s">
        <v>473</v>
      </c>
      <c r="P244" s="40"/>
      <c r="Q244" s="70">
        <v>45811</v>
      </c>
      <c r="R244" s="44"/>
      <c r="S244" s="70">
        <v>45828</v>
      </c>
      <c r="T244" s="57">
        <v>45820.291666666664</v>
      </c>
      <c r="U244" s="57">
        <v>45822.052083333336</v>
      </c>
      <c r="V244" s="57">
        <v>45822.052083333336</v>
      </c>
      <c r="W244" s="57">
        <v>45822.381944444445</v>
      </c>
      <c r="X244" s="57">
        <v>45823.204861111109</v>
      </c>
      <c r="Y244" s="57">
        <v>45823.236111111109</v>
      </c>
      <c r="Z244" s="57">
        <v>45823.270833333336</v>
      </c>
      <c r="AA244" s="51">
        <f t="shared" si="31"/>
        <v>42.250000000116415</v>
      </c>
      <c r="AB244" s="51">
        <f t="shared" si="36"/>
        <v>20.499999999941792</v>
      </c>
      <c r="AC244" s="51">
        <f t="shared" si="37"/>
        <v>0.75</v>
      </c>
      <c r="AD244" s="51">
        <v>0.42</v>
      </c>
      <c r="AE244" s="51">
        <v>5.58</v>
      </c>
      <c r="AF244" s="51">
        <v>2.17</v>
      </c>
      <c r="AG244" s="51">
        <v>0.5</v>
      </c>
      <c r="AH244" s="51">
        <v>0</v>
      </c>
      <c r="AI244" s="51">
        <f t="shared" si="51"/>
        <v>8.25</v>
      </c>
      <c r="AJ244" s="78">
        <f t="shared" si="52"/>
        <v>8.67</v>
      </c>
      <c r="AK244" s="78"/>
      <c r="AL244" s="78"/>
      <c r="AM244" s="78"/>
      <c r="AN244" s="78"/>
      <c r="AO244" s="45">
        <v>7418.0889999999999</v>
      </c>
      <c r="AP244" s="45">
        <v>7415.4369999999999</v>
      </c>
      <c r="AQ244" s="57">
        <f t="shared" si="57"/>
        <v>45822.052083333336</v>
      </c>
      <c r="AR244" s="57">
        <v>45822.0625</v>
      </c>
      <c r="AS244" s="57">
        <f t="shared" si="50"/>
        <v>45823.204861111109</v>
      </c>
      <c r="AT244" s="57">
        <v>45823.256944444445</v>
      </c>
      <c r="AU244" s="57">
        <f t="shared" ref="AU244:AU324" si="58">AT244</f>
        <v>45823.256944444445</v>
      </c>
      <c r="AV244" s="57">
        <v>45823.267361111109</v>
      </c>
      <c r="AW244" s="46">
        <v>4155</v>
      </c>
      <c r="AX244" s="46">
        <v>6391</v>
      </c>
      <c r="AY244" s="30">
        <v>34.979999999999997</v>
      </c>
      <c r="AZ244" s="30">
        <v>19.04</v>
      </c>
      <c r="BA244" s="30">
        <v>4.97</v>
      </c>
      <c r="BB244" s="30">
        <v>6.19</v>
      </c>
      <c r="BC244" s="30">
        <v>7.645750988142292</v>
      </c>
      <c r="BD244" s="30">
        <v>41.92</v>
      </c>
      <c r="BE244" s="30">
        <v>32.85</v>
      </c>
      <c r="BF244" s="30">
        <v>0.25</v>
      </c>
      <c r="BG244" s="30">
        <v>0.41</v>
      </c>
      <c r="BH244" s="30">
        <v>0.3829051383399209</v>
      </c>
      <c r="BI244" s="30">
        <v>53.98</v>
      </c>
      <c r="BJ244" s="30">
        <v>4</v>
      </c>
      <c r="BK244" s="30">
        <v>0.88</v>
      </c>
      <c r="BL244" s="30">
        <v>1.18</v>
      </c>
      <c r="BM244" s="30">
        <v>15.6</v>
      </c>
      <c r="BN244" s="34">
        <v>61</v>
      </c>
      <c r="BO244" s="30" t="s">
        <v>97</v>
      </c>
      <c r="BP244" s="30" t="s">
        <v>100</v>
      </c>
      <c r="BQ244" s="34">
        <v>1260</v>
      </c>
      <c r="BR244" s="30">
        <v>41.3</v>
      </c>
      <c r="BS244" s="30">
        <v>25.81</v>
      </c>
      <c r="BT244" s="30">
        <v>15.06</v>
      </c>
      <c r="BU244" s="30">
        <v>9.2100000000000009</v>
      </c>
      <c r="BV244" s="30">
        <v>2.3199999999999998</v>
      </c>
      <c r="BW244" s="30">
        <v>0.76</v>
      </c>
      <c r="BX244" s="30">
        <v>0.44</v>
      </c>
      <c r="BY244" s="30">
        <v>1.1399999999999999</v>
      </c>
      <c r="BZ244" s="30">
        <v>3.22</v>
      </c>
      <c r="CA244" s="30">
        <v>0.6</v>
      </c>
      <c r="CB244" s="30">
        <v>0.13</v>
      </c>
      <c r="CC244" s="99">
        <v>2.7E-2</v>
      </c>
      <c r="CD244" s="30">
        <v>99</v>
      </c>
      <c r="CE244" s="30">
        <v>97</v>
      </c>
      <c r="CF244" s="30">
        <v>78</v>
      </c>
      <c r="CG244" s="30">
        <v>21</v>
      </c>
      <c r="CH244" s="30"/>
      <c r="CI244" s="46">
        <v>4194</v>
      </c>
      <c r="CJ244" s="30"/>
      <c r="CK244" s="30">
        <v>34.43</v>
      </c>
      <c r="CL244" s="30"/>
      <c r="CM244" s="30">
        <v>4.6100000000000003</v>
      </c>
      <c r="CN244" s="30"/>
      <c r="CO244" s="30"/>
      <c r="CP244" s="30"/>
      <c r="CQ244" s="30">
        <v>0.22</v>
      </c>
      <c r="CR244" s="46">
        <v>4148</v>
      </c>
      <c r="CS244" s="46">
        <v>34.76</v>
      </c>
      <c r="CT244" s="46">
        <v>4.68</v>
      </c>
      <c r="CU244" s="33">
        <v>0.25</v>
      </c>
      <c r="CV244" s="30">
        <v>0.35</v>
      </c>
      <c r="CW244" s="58">
        <f t="shared" si="49"/>
        <v>605.34179592124372</v>
      </c>
      <c r="CX244" s="59">
        <f>AP244/(AB244-AI244)</f>
        <v>605.34179592124372</v>
      </c>
      <c r="CY244" s="79">
        <v>500</v>
      </c>
      <c r="CZ244" s="57">
        <f>IF(AND(DATE(YEAR(T244),MONTH(T244),DAY(T244))&gt;=(S244-3),DATE(YEAR(T244),MONTH(T244),DAY(T244))&lt;=(S244+3)),T244,V244)</f>
        <v>45822.052083333336</v>
      </c>
      <c r="DA244" s="59">
        <f>CZ244-U244</f>
        <v>0</v>
      </c>
      <c r="DB244" s="51">
        <f>(((AR244-AQ244)*24)+DD244+AB244+((AV244-AU244)*24))/24</f>
        <v>1.1944444444379769</v>
      </c>
      <c r="DC244" s="51">
        <f>(AT244-AS244)*24</f>
        <v>1.2500000000582077</v>
      </c>
      <c r="DD244" s="51">
        <f>(W244-AR244)*24</f>
        <v>7.6666666666860692</v>
      </c>
      <c r="DE244" s="51">
        <f>AA244</f>
        <v>42.250000000116415</v>
      </c>
      <c r="DF244" s="51">
        <f t="shared" si="56"/>
        <v>7.6666666666860692</v>
      </c>
      <c r="DG244" s="51">
        <f>AB244</f>
        <v>20.499999999941792</v>
      </c>
      <c r="DH244" s="51">
        <f t="shared" si="54"/>
        <v>1.2500000000582077</v>
      </c>
    </row>
    <row r="245" spans="1:112" s="85" customFormat="1" x14ac:dyDescent="0.2">
      <c r="A245" s="80">
        <v>4693</v>
      </c>
      <c r="B245" s="81">
        <f t="shared" si="48"/>
        <v>45809</v>
      </c>
      <c r="C245" s="82" t="str">
        <f t="shared" si="55"/>
        <v>PRT 2025 6 #4693</v>
      </c>
      <c r="D245" s="82" t="str">
        <f t="shared" si="53"/>
        <v>PRATU SSN #5</v>
      </c>
      <c r="E245" s="83">
        <v>4693</v>
      </c>
      <c r="F245" s="84" t="s">
        <v>551</v>
      </c>
      <c r="G245" s="84" t="str">
        <f>INDEX([1]List!$D$2:$D$55,MATCH(F245,[1]List!$B$2:$B$55,0))</f>
        <v>CIF</v>
      </c>
      <c r="H245" s="84" t="s">
        <v>552</v>
      </c>
      <c r="I245" s="84" t="s">
        <v>328</v>
      </c>
      <c r="J245" s="83">
        <f>IF(F245="","",IF(F245="TIE LRC",COUNTIF($F$2:$F245,"TIE")+COUNTIF($F$2:$F245,"TME")+COUNTIF($F$2:$F245,"TIE LRC")+COUNTIF($F$2:$F245,"TIE MRC"),IF(F245="TIE MRC",COUNTIF($F$2:$F245,"TIE")+COUNTIF($F$2:$F245,"TME")+COUNTIF($F$2:$F245,"TIE LRC")+COUNTIF($F$2:$F245,"TIE MRC"),IF(F245="PLNBB LRC",COUNTIF($F$2:$F245,"PLNBB")+COUNTIF($F$2:$F245,"PLNBB LRC")+COUNTIF($F$2:$F245,"PLNBB MRC"),IF(F245="PLNBB MRC",COUNTIF($F$2:$F245,"PLNBB")+COUNTIF($F$2:$F245,"PLNBB LRC")+COUNTIF($F$2:$F245,"PLNBB MRC"),IF(F245="HE MRC",COUNTIF($F$2:$F245,"HE")+COUNTIF($F$2:$F245,"HE LRC")+COUNTIF($F$2:$F245,"HE MRC"),IF(F245="HE LRC",COUNTIF($F$2:$F245,"HE")+COUNTIF($F$2:$F245,"HE LRC")+COUNTIF($F$2:$F245,"HE MRC"),COUNTIF($F$2:$F245,F245))))))))</f>
        <v>5</v>
      </c>
      <c r="K245" s="85" t="s">
        <v>528</v>
      </c>
      <c r="L245" s="85" t="s">
        <v>529</v>
      </c>
      <c r="N245" s="86" t="s">
        <v>308</v>
      </c>
      <c r="O245" s="76" t="s">
        <v>473</v>
      </c>
      <c r="P245" s="80"/>
      <c r="Q245" s="76">
        <v>45808</v>
      </c>
      <c r="R245" s="87"/>
      <c r="S245" s="76">
        <v>45807</v>
      </c>
      <c r="T245" s="88">
        <v>45815.541666666664</v>
      </c>
      <c r="U245" s="88">
        <v>45817.583333333336</v>
      </c>
      <c r="V245" s="88">
        <v>45817.583333333336</v>
      </c>
      <c r="W245" s="88">
        <v>45817.965277777781</v>
      </c>
      <c r="X245" s="88">
        <v>45823.701388888891</v>
      </c>
      <c r="Y245" s="88">
        <v>45823.833333333336</v>
      </c>
      <c r="Z245" s="88">
        <v>45823.916666666664</v>
      </c>
      <c r="AA245" s="89">
        <f t="shared" si="31"/>
        <v>49.000000000116415</v>
      </c>
      <c r="AB245" s="89">
        <f t="shared" si="36"/>
        <v>140.83333333331393</v>
      </c>
      <c r="AC245" s="89">
        <f t="shared" si="37"/>
        <v>3.1666666666860692</v>
      </c>
      <c r="AD245" s="89">
        <v>0</v>
      </c>
      <c r="AE245" s="89">
        <v>0</v>
      </c>
      <c r="AF245" s="89">
        <v>3</v>
      </c>
      <c r="AG245" s="89">
        <v>1.75</v>
      </c>
      <c r="AH245" s="89">
        <v>49.17</v>
      </c>
      <c r="AI245" s="89">
        <f t="shared" si="51"/>
        <v>53.92</v>
      </c>
      <c r="AJ245" s="90">
        <f t="shared" si="52"/>
        <v>53.92</v>
      </c>
      <c r="AK245" s="90"/>
      <c r="AL245" s="90"/>
      <c r="AM245" s="90"/>
      <c r="AN245" s="90"/>
      <c r="AO245" s="91">
        <v>8698.0589999999993</v>
      </c>
      <c r="AP245" s="91">
        <v>8695.2219999999998</v>
      </c>
      <c r="AQ245" s="88">
        <f t="shared" si="57"/>
        <v>45817.583333333336</v>
      </c>
      <c r="AR245" s="88">
        <v>45817.597222222219</v>
      </c>
      <c r="AS245" s="88">
        <f t="shared" si="50"/>
        <v>45823.701388888891</v>
      </c>
      <c r="AT245" s="88">
        <v>45823.836805555555</v>
      </c>
      <c r="AU245" s="88">
        <v>45823.899305555555</v>
      </c>
      <c r="AV245" s="88">
        <v>45823.913194444445</v>
      </c>
      <c r="AW245" s="92">
        <v>4058</v>
      </c>
      <c r="AX245" s="92">
        <v>6273</v>
      </c>
      <c r="AY245" s="93">
        <v>35.299999999999997</v>
      </c>
      <c r="AZ245" s="93">
        <v>21.23</v>
      </c>
      <c r="BA245" s="93">
        <v>5.15</v>
      </c>
      <c r="BB245" s="93">
        <v>6.27</v>
      </c>
      <c r="BC245" s="93">
        <v>7.9598832042655836</v>
      </c>
      <c r="BD245" s="93">
        <v>41.79</v>
      </c>
      <c r="BE245" s="93">
        <v>30.71</v>
      </c>
      <c r="BF245" s="93">
        <v>0.18</v>
      </c>
      <c r="BG245" s="93">
        <v>0.3</v>
      </c>
      <c r="BH245" s="93">
        <v>0.27929414751809067</v>
      </c>
      <c r="BI245" s="93">
        <v>52.22</v>
      </c>
      <c r="BJ245" s="93">
        <v>3.85</v>
      </c>
      <c r="BK245" s="93">
        <v>0.57999999999999996</v>
      </c>
      <c r="BL245" s="93">
        <v>0.8</v>
      </c>
      <c r="BM245" s="93">
        <v>15.63</v>
      </c>
      <c r="BN245" s="94">
        <v>61</v>
      </c>
      <c r="BO245" s="93" t="s">
        <v>97</v>
      </c>
      <c r="BP245" s="93" t="s">
        <v>97</v>
      </c>
      <c r="BQ245" s="94">
        <v>1210</v>
      </c>
      <c r="BR245" s="93">
        <v>41.18</v>
      </c>
      <c r="BS245" s="93">
        <v>25.02</v>
      </c>
      <c r="BT245" s="93">
        <v>13.26</v>
      </c>
      <c r="BU245" s="93">
        <v>8.93</v>
      </c>
      <c r="BV245" s="93">
        <v>1.91</v>
      </c>
      <c r="BW245" s="93">
        <v>0.3</v>
      </c>
      <c r="BX245" s="93">
        <v>0.59</v>
      </c>
      <c r="BY245" s="93">
        <v>0.56000000000000005</v>
      </c>
      <c r="BZ245" s="93">
        <v>7.18</v>
      </c>
      <c r="CA245" s="93">
        <v>0.7</v>
      </c>
      <c r="CB245" s="93">
        <v>0.36</v>
      </c>
      <c r="CC245" s="101">
        <v>3.5999999999999997E-2</v>
      </c>
      <c r="CD245" s="93">
        <v>98</v>
      </c>
      <c r="CE245" s="93">
        <v>98</v>
      </c>
      <c r="CF245" s="93">
        <v>78</v>
      </c>
      <c r="CG245" s="93">
        <v>20</v>
      </c>
      <c r="CH245" s="93"/>
      <c r="CI245" s="92">
        <v>4111</v>
      </c>
      <c r="CJ245" s="93"/>
      <c r="CK245" s="93">
        <v>33.840000000000003</v>
      </c>
      <c r="CL245" s="93"/>
      <c r="CM245" s="93">
        <v>4.5</v>
      </c>
      <c r="CN245" s="93"/>
      <c r="CO245" s="93"/>
      <c r="CP245" s="93"/>
      <c r="CQ245" s="93">
        <v>0.12</v>
      </c>
      <c r="CR245" s="92">
        <v>3972</v>
      </c>
      <c r="CS245" s="93">
        <v>35.46</v>
      </c>
      <c r="CT245" s="93">
        <v>4.32</v>
      </c>
      <c r="CU245" s="93">
        <v>0.3</v>
      </c>
      <c r="CV245" s="93">
        <v>0.46</v>
      </c>
      <c r="CW245" s="95">
        <f t="shared" si="49"/>
        <v>100.0447418884936</v>
      </c>
      <c r="CX245" s="96">
        <f>AP245/(AB245-AI245)</f>
        <v>100.0447418884936</v>
      </c>
      <c r="CY245" s="97">
        <v>100</v>
      </c>
      <c r="CZ245" s="88">
        <f>IF(AND(DATE(YEAR(T245),MONTH(T245),DAY(T245))&gt;=(S245-3),DATE(YEAR(T245),MONTH(T245),DAY(T245))&lt;=(S245+3)),T245,V245)</f>
        <v>45817.583333333336</v>
      </c>
      <c r="DA245" s="96">
        <f>CZ245-U245</f>
        <v>0</v>
      </c>
      <c r="DB245" s="89">
        <f>(((AR245-AQ245)*24)+DD245+AB245+((AV245-AU245)*24))/24</f>
        <v>6.2638888888905058</v>
      </c>
      <c r="DC245" s="89">
        <f>(AT245-AS245)*24</f>
        <v>3.2499999999417923</v>
      </c>
      <c r="DD245" s="89">
        <f>(W245-AR245)*24</f>
        <v>8.8333333334885538</v>
      </c>
      <c r="DE245" s="89">
        <f>AA245</f>
        <v>49.000000000116415</v>
      </c>
      <c r="DF245" s="89">
        <f t="shared" si="56"/>
        <v>8.8333333334885538</v>
      </c>
      <c r="DG245" s="89">
        <f>AB245</f>
        <v>140.83333333331393</v>
      </c>
      <c r="DH245" s="89">
        <f t="shared" si="54"/>
        <v>3.2499999999417923</v>
      </c>
    </row>
    <row r="246" spans="1:112" s="42" customFormat="1" x14ac:dyDescent="0.2">
      <c r="A246" s="40">
        <v>4694</v>
      </c>
      <c r="B246" s="29">
        <f t="shared" si="48"/>
        <v>45809</v>
      </c>
      <c r="C246" s="41" t="str">
        <f t="shared" si="55"/>
        <v>PRT 2025 6 #4694</v>
      </c>
      <c r="D246" s="41" t="str">
        <f t="shared" si="53"/>
        <v>PRATU UMM LRC #4</v>
      </c>
      <c r="E246" s="39">
        <v>4694</v>
      </c>
      <c r="F246" s="38" t="s">
        <v>347</v>
      </c>
      <c r="G246" s="38" t="str">
        <f>INDEX([1]List!$D$2:$D$55,MATCH(F246,[1]List!$B$2:$B$55,0))</f>
        <v>CIF</v>
      </c>
      <c r="H246" s="38" t="s">
        <v>395</v>
      </c>
      <c r="I246" s="38" t="s">
        <v>247</v>
      </c>
      <c r="J246" s="39">
        <f>IF(F246="","",IF(F246="TIE LRC",COUNTIF($F$2:$F246,"TIE")+COUNTIF($F$2:$F246,"TME")+COUNTIF($F$2:$F246,"TIE LRC")+COUNTIF($F$2:$F246,"TIE MRC"),IF(F246="TIE MRC",COUNTIF($F$2:$F246,"TIE")+COUNTIF($F$2:$F246,"TME")+COUNTIF($F$2:$F246,"TIE LRC")+COUNTIF($F$2:$F246,"TIE MRC"),IF(F246="PLNBB LRC",COUNTIF($F$2:$F246,"PLNBB")+COUNTIF($F$2:$F246,"PLNBB LRC")+COUNTIF($F$2:$F246,"PLNBB MRC"),IF(F246="PLNBB MRC",COUNTIF($F$2:$F246,"PLNBB")+COUNTIF($F$2:$F246,"PLNBB LRC")+COUNTIF($F$2:$F246,"PLNBB MRC"),IF(F246="HE MRC",COUNTIF($F$2:$F246,"HE")+COUNTIF($F$2:$F246,"HE LRC")+COUNTIF($F$2:$F246,"HE MRC"),IF(F246="HE LRC",COUNTIF($F$2:$F246,"HE")+COUNTIF($F$2:$F246,"HE LRC")+COUNTIF($F$2:$F246,"HE MRC"),COUNTIF($F$2:$F246,F246))))))))</f>
        <v>4</v>
      </c>
      <c r="K246" s="42" t="s">
        <v>229</v>
      </c>
      <c r="L246" s="42" t="s">
        <v>230</v>
      </c>
      <c r="N246" s="43" t="s">
        <v>318</v>
      </c>
      <c r="O246" s="70" t="s">
        <v>473</v>
      </c>
      <c r="P246" s="40"/>
      <c r="Q246" s="70">
        <v>45812</v>
      </c>
      <c r="R246" s="44"/>
      <c r="S246" s="70">
        <v>45837</v>
      </c>
      <c r="T246" s="57">
        <v>45821.604166666664</v>
      </c>
      <c r="U246" s="57">
        <v>45822.458333333336</v>
      </c>
      <c r="V246" s="57">
        <v>45822.458333333336</v>
      </c>
      <c r="W246" s="57">
        <v>45823.246527777781</v>
      </c>
      <c r="X246" s="57">
        <v>45824.013888888891</v>
      </c>
      <c r="Y246" s="57">
        <v>45824.045138888891</v>
      </c>
      <c r="Z246" s="57">
        <v>45824.079861111109</v>
      </c>
      <c r="AA246" s="51">
        <f t="shared" si="31"/>
        <v>20.500000000116415</v>
      </c>
      <c r="AB246" s="51">
        <f t="shared" si="36"/>
        <v>19.166666666627862</v>
      </c>
      <c r="AC246" s="51">
        <f t="shared" si="37"/>
        <v>0.75</v>
      </c>
      <c r="AD246" s="51">
        <v>0</v>
      </c>
      <c r="AE246" s="51">
        <v>7.08</v>
      </c>
      <c r="AF246" s="51">
        <v>1.58</v>
      </c>
      <c r="AG246" s="51">
        <v>0</v>
      </c>
      <c r="AH246" s="51">
        <v>0</v>
      </c>
      <c r="AI246" s="51">
        <f t="shared" si="51"/>
        <v>8.66</v>
      </c>
      <c r="AJ246" s="78">
        <f t="shared" si="52"/>
        <v>8.66</v>
      </c>
      <c r="AK246" s="78"/>
      <c r="AL246" s="78"/>
      <c r="AM246" s="78"/>
      <c r="AN246" s="78"/>
      <c r="AO246" s="45">
        <v>7559.2579999999998</v>
      </c>
      <c r="AP246" s="45">
        <v>7556.259</v>
      </c>
      <c r="AQ246" s="57">
        <f t="shared" si="57"/>
        <v>45822.458333333336</v>
      </c>
      <c r="AR246" s="57">
        <v>45822.46875</v>
      </c>
      <c r="AS246" s="57">
        <f t="shared" si="50"/>
        <v>45824.013888888891</v>
      </c>
      <c r="AT246" s="57">
        <v>45824.065972222219</v>
      </c>
      <c r="AU246" s="57">
        <f t="shared" si="58"/>
        <v>45824.065972222219</v>
      </c>
      <c r="AV246" s="57">
        <v>45824.076388888891</v>
      </c>
      <c r="AW246" s="46">
        <v>4150</v>
      </c>
      <c r="AX246" s="46">
        <v>6382</v>
      </c>
      <c r="AY246" s="30">
        <v>34.97</v>
      </c>
      <c r="AZ246" s="30">
        <v>19.55</v>
      </c>
      <c r="BA246" s="30">
        <v>4.96</v>
      </c>
      <c r="BB246" s="30">
        <v>6.14</v>
      </c>
      <c r="BC246" s="30">
        <v>7.6320696084524551</v>
      </c>
      <c r="BD246" s="30">
        <v>40.9</v>
      </c>
      <c r="BE246" s="30">
        <v>33.409999999999997</v>
      </c>
      <c r="BF246" s="30">
        <v>0.22</v>
      </c>
      <c r="BG246" s="30">
        <v>0.36</v>
      </c>
      <c r="BH246" s="30">
        <v>0.33561218147917959</v>
      </c>
      <c r="BI246" s="30">
        <v>53.26</v>
      </c>
      <c r="BJ246" s="30">
        <v>3.88</v>
      </c>
      <c r="BK246" s="30">
        <v>0.88</v>
      </c>
      <c r="BL246" s="30">
        <v>1.18</v>
      </c>
      <c r="BM246" s="30">
        <v>16.02</v>
      </c>
      <c r="BN246" s="34">
        <v>61</v>
      </c>
      <c r="BO246" s="30" t="s">
        <v>97</v>
      </c>
      <c r="BP246" s="30" t="s">
        <v>100</v>
      </c>
      <c r="BQ246" s="34">
        <v>1280</v>
      </c>
      <c r="BR246" s="30">
        <v>37.270000000000003</v>
      </c>
      <c r="BS246" s="30">
        <v>23.56</v>
      </c>
      <c r="BT246" s="30">
        <v>21.28</v>
      </c>
      <c r="BU246" s="30">
        <v>8.9600000000000009</v>
      </c>
      <c r="BV246" s="30">
        <v>3.01</v>
      </c>
      <c r="BW246" s="30">
        <v>0.56999999999999995</v>
      </c>
      <c r="BX246" s="30">
        <v>0.44</v>
      </c>
      <c r="BY246" s="30">
        <v>0.98</v>
      </c>
      <c r="BZ246" s="30">
        <v>2.94</v>
      </c>
      <c r="CA246" s="30">
        <v>0.87</v>
      </c>
      <c r="CB246" s="30">
        <v>0.14000000000000001</v>
      </c>
      <c r="CC246" s="99">
        <v>0.03</v>
      </c>
      <c r="CD246" s="30">
        <v>99</v>
      </c>
      <c r="CE246" s="30">
        <v>97</v>
      </c>
      <c r="CF246" s="30">
        <v>78</v>
      </c>
      <c r="CG246" s="30">
        <v>20</v>
      </c>
      <c r="CH246" s="30"/>
      <c r="CI246" s="46">
        <v>4189</v>
      </c>
      <c r="CJ246" s="30"/>
      <c r="CK246" s="30">
        <v>34.69</v>
      </c>
      <c r="CL246" s="30"/>
      <c r="CM246" s="30">
        <v>4.72</v>
      </c>
      <c r="CN246" s="30"/>
      <c r="CO246" s="30"/>
      <c r="CP246" s="30"/>
      <c r="CQ246" s="30">
        <v>0.2</v>
      </c>
      <c r="CR246" s="46">
        <v>4027</v>
      </c>
      <c r="CS246" s="46">
        <v>35.61</v>
      </c>
      <c r="CT246" s="33">
        <v>4.5999999999999996</v>
      </c>
      <c r="CU246" s="33">
        <v>0.23</v>
      </c>
      <c r="CV246" s="30">
        <v>0.33</v>
      </c>
      <c r="CW246" s="58">
        <f t="shared" si="49"/>
        <v>719.18708756610806</v>
      </c>
      <c r="CX246" s="59">
        <f>AP246/(AB246-AI246)</f>
        <v>719.18708756610806</v>
      </c>
      <c r="CY246" s="79">
        <v>500</v>
      </c>
      <c r="CZ246" s="57">
        <f>IF(AND(DATE(YEAR(T246),MONTH(T246),DAY(T246))&gt;=(S246-3),DATE(YEAR(T246),MONTH(T246),DAY(T246))&lt;=(S246+3)),T246,V246)</f>
        <v>45822.458333333336</v>
      </c>
      <c r="DA246" s="59">
        <f>CZ246-U246</f>
        <v>0</v>
      </c>
      <c r="DB246" s="51">
        <f>(((AR246-AQ246)*24)+DD246+AB246+((AV246-AU246)*24))/24</f>
        <v>1.5972222222262644</v>
      </c>
      <c r="DC246" s="51">
        <f>(AT246-AS246)*24</f>
        <v>1.2499999998835847</v>
      </c>
      <c r="DD246" s="51">
        <f>(W246-AR246)*24</f>
        <v>18.666666666744277</v>
      </c>
      <c r="DE246" s="51">
        <f>AA246</f>
        <v>20.500000000116415</v>
      </c>
      <c r="DF246" s="51">
        <f t="shared" si="56"/>
        <v>18.666666666744277</v>
      </c>
      <c r="DG246" s="51">
        <f>AB246</f>
        <v>19.166666666627862</v>
      </c>
      <c r="DH246" s="51">
        <f t="shared" si="54"/>
        <v>1.2499999998835847</v>
      </c>
    </row>
    <row r="247" spans="1:112" s="42" customFormat="1" x14ac:dyDescent="0.2">
      <c r="A247" s="40">
        <v>4695</v>
      </c>
      <c r="B247" s="29">
        <f t="shared" ref="B247:B310" si="59">EOMONTH(Y247,-1)+1</f>
        <v>45809</v>
      </c>
      <c r="C247" s="41" t="str">
        <f t="shared" si="55"/>
        <v>PRT 2025 6 #4695</v>
      </c>
      <c r="D247" s="41" t="str">
        <f t="shared" si="53"/>
        <v>PRATU GEL MRC #13</v>
      </c>
      <c r="E247" s="39">
        <v>4695</v>
      </c>
      <c r="F247" s="38" t="s">
        <v>341</v>
      </c>
      <c r="G247" s="38" t="str">
        <f>INDEX([1]List!$D$2:$D$55,MATCH(F247,[1]List!$B$2:$B$55,0))</f>
        <v>CIF</v>
      </c>
      <c r="H247" s="38" t="s">
        <v>342</v>
      </c>
      <c r="I247" s="38" t="s">
        <v>408</v>
      </c>
      <c r="J247" s="39">
        <f>IF(F247="","",IF(F247="TIE LRC",COUNTIF($F$2:$F247,"TIE")+COUNTIF($F$2:$F247,"TME")+COUNTIF($F$2:$F247,"TIE LRC")+COUNTIF($F$2:$F247,"TIE MRC"),IF(F247="TIE MRC",COUNTIF($F$2:$F247,"TIE")+COUNTIF($F$2:$F247,"TME")+COUNTIF($F$2:$F247,"TIE LRC")+COUNTIF($F$2:$F247,"TIE MRC"),IF(F247="PLNBB LRC",COUNTIF($F$2:$F247,"PLNBB")+COUNTIF($F$2:$F247,"PLNBB LRC")+COUNTIF($F$2:$F247,"PLNBB MRC"),IF(F247="PLNBB MRC",COUNTIF($F$2:$F247,"PLNBB")+COUNTIF($F$2:$F247,"PLNBB LRC")+COUNTIF($F$2:$F247,"PLNBB MRC"),IF(F247="HE MRC",COUNTIF($F$2:$F247,"HE")+COUNTIF($F$2:$F247,"HE LRC")+COUNTIF($F$2:$F247,"HE MRC"),IF(F247="HE LRC",COUNTIF($F$2:$F247,"HE")+COUNTIF($F$2:$F247,"HE LRC")+COUNTIF($F$2:$F247,"HE MRC"),COUNTIF($F$2:$F247,F247))))))))</f>
        <v>13</v>
      </c>
      <c r="K247" s="42" t="s">
        <v>147</v>
      </c>
      <c r="L247" s="42" t="s">
        <v>148</v>
      </c>
      <c r="N247" s="43" t="s">
        <v>320</v>
      </c>
      <c r="O247" s="70" t="s">
        <v>473</v>
      </c>
      <c r="P247" s="40"/>
      <c r="Q247" s="70">
        <v>45815</v>
      </c>
      <c r="R247" s="44"/>
      <c r="S247" s="70">
        <v>45766</v>
      </c>
      <c r="T247" s="57">
        <v>45823.03125</v>
      </c>
      <c r="U247" s="57">
        <v>45823.288194444445</v>
      </c>
      <c r="V247" s="57">
        <v>45823.288194444445</v>
      </c>
      <c r="W247" s="57">
        <v>45824.048611111109</v>
      </c>
      <c r="X247" s="57">
        <v>45825.145833333336</v>
      </c>
      <c r="Y247" s="57">
        <v>45825.194444444445</v>
      </c>
      <c r="Z247" s="57">
        <v>45825.225694444445</v>
      </c>
      <c r="AA247" s="51">
        <f t="shared" si="31"/>
        <v>6.1666666666860692</v>
      </c>
      <c r="AB247" s="51">
        <f t="shared" si="36"/>
        <v>27.500000000058208</v>
      </c>
      <c r="AC247" s="51">
        <f t="shared" si="37"/>
        <v>1.1666666666278616</v>
      </c>
      <c r="AD247" s="51">
        <v>2.08</v>
      </c>
      <c r="AE247" s="51">
        <v>8.58</v>
      </c>
      <c r="AF247" s="51">
        <v>0</v>
      </c>
      <c r="AG247" s="51">
        <v>0.5</v>
      </c>
      <c r="AH247" s="51">
        <v>0</v>
      </c>
      <c r="AI247" s="51">
        <f t="shared" si="51"/>
        <v>9.08</v>
      </c>
      <c r="AJ247" s="78">
        <f t="shared" si="52"/>
        <v>11.16</v>
      </c>
      <c r="AK247" s="78"/>
      <c r="AL247" s="78"/>
      <c r="AM247" s="78"/>
      <c r="AN247" s="78"/>
      <c r="AO247" s="45">
        <v>7803.6530000000002</v>
      </c>
      <c r="AP247" s="45">
        <v>7800.8850000000002</v>
      </c>
      <c r="AQ247" s="57">
        <f t="shared" si="57"/>
        <v>45823.288194444445</v>
      </c>
      <c r="AR247" s="57">
        <v>45823.298611111109</v>
      </c>
      <c r="AS247" s="57">
        <f t="shared" si="50"/>
        <v>45825.145833333336</v>
      </c>
      <c r="AT247" s="57">
        <v>45825.215277777781</v>
      </c>
      <c r="AU247" s="57">
        <f t="shared" si="58"/>
        <v>45825.215277777781</v>
      </c>
      <c r="AV247" s="57">
        <v>45825.225694444445</v>
      </c>
      <c r="AW247" s="46">
        <v>4456</v>
      </c>
      <c r="AX247" s="46">
        <v>6534</v>
      </c>
      <c r="AY247" s="30">
        <v>31.8</v>
      </c>
      <c r="AZ247" s="30">
        <v>15.73</v>
      </c>
      <c r="BA247" s="30">
        <v>5.4</v>
      </c>
      <c r="BB247" s="30">
        <v>6.67</v>
      </c>
      <c r="BC247" s="30">
        <v>7.915035006526641</v>
      </c>
      <c r="BD247" s="30">
        <v>40.85</v>
      </c>
      <c r="BE247" s="30">
        <v>36.75</v>
      </c>
      <c r="BF247" s="30">
        <v>0.33</v>
      </c>
      <c r="BG247" s="30">
        <v>0.53</v>
      </c>
      <c r="BH247" s="30">
        <v>0.48653138720778455</v>
      </c>
      <c r="BI247" s="30">
        <v>57.94</v>
      </c>
      <c r="BJ247" s="30">
        <v>4.0999999999999996</v>
      </c>
      <c r="BK247" s="30">
        <v>0.86</v>
      </c>
      <c r="BL247" s="30">
        <v>1.1100000000000001</v>
      </c>
      <c r="BM247" s="30">
        <v>14.29</v>
      </c>
      <c r="BN247" s="34">
        <v>59</v>
      </c>
      <c r="BO247" s="30" t="s">
        <v>97</v>
      </c>
      <c r="BP247" s="30" t="s">
        <v>100</v>
      </c>
      <c r="BQ247" s="34">
        <v>1170</v>
      </c>
      <c r="BR247" s="30">
        <v>37.79</v>
      </c>
      <c r="BS247" s="30">
        <v>21.07</v>
      </c>
      <c r="BT247" s="30">
        <v>24.48</v>
      </c>
      <c r="BU247" s="30">
        <v>8.08</v>
      </c>
      <c r="BV247" s="30">
        <v>3.64</v>
      </c>
      <c r="BW247" s="30">
        <v>0.49</v>
      </c>
      <c r="BX247" s="30">
        <v>0.46</v>
      </c>
      <c r="BY247" s="30">
        <v>0.86</v>
      </c>
      <c r="BZ247" s="30">
        <v>1.57</v>
      </c>
      <c r="CA247" s="30">
        <v>1.48</v>
      </c>
      <c r="CB247" s="30">
        <v>0.08</v>
      </c>
      <c r="CC247" s="99">
        <v>5.3999999999999999E-2</v>
      </c>
      <c r="CD247" s="30">
        <v>99</v>
      </c>
      <c r="CE247" s="30">
        <v>98</v>
      </c>
      <c r="CF247" s="30">
        <v>78</v>
      </c>
      <c r="CG247" s="30">
        <v>20</v>
      </c>
      <c r="CH247" s="30"/>
      <c r="CI247" s="46">
        <v>4527</v>
      </c>
      <c r="CJ247" s="30"/>
      <c r="CK247" s="30">
        <v>30.2</v>
      </c>
      <c r="CL247" s="30"/>
      <c r="CM247" s="30">
        <v>5.07</v>
      </c>
      <c r="CN247" s="30"/>
      <c r="CO247" s="30"/>
      <c r="CP247" s="30"/>
      <c r="CQ247" s="30">
        <v>0.31</v>
      </c>
      <c r="CR247" s="46">
        <v>4373</v>
      </c>
      <c r="CS247" s="46">
        <v>33.67</v>
      </c>
      <c r="CT247" s="46">
        <v>4.96</v>
      </c>
      <c r="CU247" s="33">
        <v>0.23</v>
      </c>
      <c r="CV247" s="30">
        <v>1.02</v>
      </c>
      <c r="CW247" s="58">
        <f t="shared" si="49"/>
        <v>423.50081433090924</v>
      </c>
      <c r="CX247" s="59">
        <f>AP247/(AB247-AI247)</f>
        <v>423.50081433090924</v>
      </c>
      <c r="CY247" s="79">
        <v>500</v>
      </c>
      <c r="CZ247" s="57">
        <f>IF(AND(DATE(YEAR(T247),MONTH(T247),DAY(T247))&gt;=(S247-3),DATE(YEAR(T247),MONTH(T247),DAY(T247))&lt;=(S247+3)),T247,V247)</f>
        <v>45823.288194444445</v>
      </c>
      <c r="DA247" s="59">
        <f>CZ247-U247</f>
        <v>0</v>
      </c>
      <c r="DB247" s="51">
        <f>(((AR247-AQ247)*24)+DD247+AB247+((AV247-AU247)*24))/24</f>
        <v>1.9166666666642413</v>
      </c>
      <c r="DC247" s="51">
        <f>(AT247-AS247)*24</f>
        <v>1.6666666666860692</v>
      </c>
      <c r="DD247" s="51">
        <f>(W247-AR247)*24</f>
        <v>18</v>
      </c>
      <c r="DE247" s="51">
        <f>AA247</f>
        <v>6.1666666666860692</v>
      </c>
      <c r="DF247" s="51">
        <f t="shared" si="56"/>
        <v>18</v>
      </c>
      <c r="DG247" s="51">
        <f>AB247</f>
        <v>27.500000000058208</v>
      </c>
      <c r="DH247" s="51">
        <f t="shared" si="54"/>
        <v>1.6666666666860692</v>
      </c>
    </row>
    <row r="248" spans="1:112" s="42" customFormat="1" x14ac:dyDescent="0.2">
      <c r="A248" s="40">
        <v>4696</v>
      </c>
      <c r="B248" s="29">
        <f t="shared" si="59"/>
        <v>45809</v>
      </c>
      <c r="C248" s="41" t="str">
        <f t="shared" si="55"/>
        <v>PRT 2025 6 #4696</v>
      </c>
      <c r="D248" s="41" t="str">
        <f t="shared" si="53"/>
        <v>PRATU BGG #67</v>
      </c>
      <c r="E248" s="39">
        <v>4696</v>
      </c>
      <c r="F248" s="38" t="s">
        <v>240</v>
      </c>
      <c r="G248" s="38" t="str">
        <f>INDEX([1]List!$D$2:$D$55,MATCH(F248,[1]List!$B$2:$B$55,0))</f>
        <v>CIF</v>
      </c>
      <c r="H248" s="38" t="s">
        <v>211</v>
      </c>
      <c r="I248" s="38" t="s">
        <v>163</v>
      </c>
      <c r="J248" s="39">
        <f>IF(F248="","",IF(F248="TIE LRC",COUNTIF($F$2:$F248,"TIE")+COUNTIF($F$2:$F248,"TME")+COUNTIF($F$2:$F248,"TIE LRC")+COUNTIF($F$2:$F248,"TIE MRC"),IF(F248="TIE MRC",COUNTIF($F$2:$F248,"TIE")+COUNTIF($F$2:$F248,"TME")+COUNTIF($F$2:$F248,"TIE LRC")+COUNTIF($F$2:$F248,"TIE MRC"),IF(F248="PLNBB LRC",COUNTIF($F$2:$F248,"PLNBB")+COUNTIF($F$2:$F248,"PLNBB LRC")+COUNTIF($F$2:$F248,"PLNBB MRC"),IF(F248="PLNBB MRC",COUNTIF($F$2:$F248,"PLNBB")+COUNTIF($F$2:$F248,"PLNBB LRC")+COUNTIF($F$2:$F248,"PLNBB MRC"),IF(F248="HE MRC",COUNTIF($F$2:$F248,"HE")+COUNTIF($F$2:$F248,"HE LRC")+COUNTIF($F$2:$F248,"HE MRC"),IF(F248="HE LRC",COUNTIF($F$2:$F248,"HE")+COUNTIF($F$2:$F248,"HE LRC")+COUNTIF($F$2:$F248,"HE MRC"),COUNTIF($F$2:$F248,F248))))))))</f>
        <v>67</v>
      </c>
      <c r="K248" s="42" t="s">
        <v>592</v>
      </c>
      <c r="L248" s="42" t="s">
        <v>593</v>
      </c>
      <c r="N248" s="43" t="s">
        <v>318</v>
      </c>
      <c r="O248" s="70" t="s">
        <v>104</v>
      </c>
      <c r="P248" s="40"/>
      <c r="Q248" s="70">
        <v>45818</v>
      </c>
      <c r="R248" s="44"/>
      <c r="S248" s="70">
        <v>45923</v>
      </c>
      <c r="T248" s="57">
        <v>45824.083333333336</v>
      </c>
      <c r="U248" s="57">
        <v>45824.125</v>
      </c>
      <c r="V248" s="57">
        <v>45824.125</v>
      </c>
      <c r="W248" s="57">
        <v>45825.21875</v>
      </c>
      <c r="X248" s="57">
        <v>45825.90625</v>
      </c>
      <c r="Y248" s="57">
        <v>45825.954861111109</v>
      </c>
      <c r="Z248" s="57">
        <v>45825.989583333336</v>
      </c>
      <c r="AA248" s="51">
        <f t="shared" si="31"/>
        <v>0.99999999994179234</v>
      </c>
      <c r="AB248" s="51">
        <f t="shared" si="36"/>
        <v>17.666666666627862</v>
      </c>
      <c r="AC248" s="51">
        <f t="shared" si="37"/>
        <v>1.1666666666278616</v>
      </c>
      <c r="AD248" s="51">
        <v>0</v>
      </c>
      <c r="AE248" s="51">
        <v>4.25</v>
      </c>
      <c r="AF248" s="51">
        <v>1.42</v>
      </c>
      <c r="AG248" s="51">
        <v>0</v>
      </c>
      <c r="AH248" s="51">
        <v>0</v>
      </c>
      <c r="AI248" s="51">
        <f t="shared" si="51"/>
        <v>5.67</v>
      </c>
      <c r="AJ248" s="78">
        <f t="shared" si="52"/>
        <v>5.67</v>
      </c>
      <c r="AK248" s="78"/>
      <c r="AL248" s="78"/>
      <c r="AM248" s="78"/>
      <c r="AN248" s="78"/>
      <c r="AO248" s="45">
        <v>8000.12</v>
      </c>
      <c r="AP248" s="45">
        <v>7997.8850000000002</v>
      </c>
      <c r="AQ248" s="57">
        <f t="shared" si="57"/>
        <v>45824.125</v>
      </c>
      <c r="AR248" s="57">
        <v>45824.135416666664</v>
      </c>
      <c r="AS248" s="57">
        <f t="shared" si="50"/>
        <v>45825.90625</v>
      </c>
      <c r="AT248" s="57">
        <v>45825.975694444445</v>
      </c>
      <c r="AU248" s="57">
        <f t="shared" si="58"/>
        <v>45825.975694444445</v>
      </c>
      <c r="AV248" s="57">
        <v>45825.986111111109</v>
      </c>
      <c r="AW248" s="46">
        <v>4571</v>
      </c>
      <c r="AX248" s="46">
        <v>6621</v>
      </c>
      <c r="AY248" s="30">
        <v>30.96</v>
      </c>
      <c r="AZ248" s="30">
        <v>15.15</v>
      </c>
      <c r="BA248" s="30">
        <v>4.16</v>
      </c>
      <c r="BB248" s="30">
        <v>5.1100000000000003</v>
      </c>
      <c r="BC248" s="30">
        <v>6.02239245727755</v>
      </c>
      <c r="BD248" s="30">
        <v>41.88</v>
      </c>
      <c r="BE248" s="30">
        <v>37.86</v>
      </c>
      <c r="BF248" s="30">
        <v>0.24</v>
      </c>
      <c r="BG248" s="30">
        <v>0.38</v>
      </c>
      <c r="BH248" s="30">
        <v>0.35356511490866238</v>
      </c>
      <c r="BI248" s="30">
        <v>59.38</v>
      </c>
      <c r="BJ248" s="30">
        <v>4.32</v>
      </c>
      <c r="BK248" s="30">
        <v>0.95</v>
      </c>
      <c r="BL248" s="30">
        <v>1.19</v>
      </c>
      <c r="BM248" s="30">
        <v>14.79</v>
      </c>
      <c r="BN248" s="34">
        <v>58</v>
      </c>
      <c r="BO248" s="30" t="s">
        <v>97</v>
      </c>
      <c r="BP248" s="30" t="s">
        <v>100</v>
      </c>
      <c r="BQ248" s="34">
        <v>1300</v>
      </c>
      <c r="BR248" s="30">
        <v>35.29</v>
      </c>
      <c r="BS248" s="30">
        <v>24.2</v>
      </c>
      <c r="BT248" s="30">
        <v>25.24</v>
      </c>
      <c r="BU248" s="30">
        <v>7.29</v>
      </c>
      <c r="BV248" s="30">
        <v>2.4</v>
      </c>
      <c r="BW248" s="30">
        <v>0.55000000000000004</v>
      </c>
      <c r="BX248" s="30">
        <v>0.38</v>
      </c>
      <c r="BY248" s="30">
        <v>1.28</v>
      </c>
      <c r="BZ248" s="30">
        <v>2.73</v>
      </c>
      <c r="CA248" s="30">
        <v>0.48</v>
      </c>
      <c r="CB248" s="30">
        <v>0.15</v>
      </c>
      <c r="CC248" s="99">
        <v>5.8000000000000003E-2</v>
      </c>
      <c r="CD248" s="30">
        <v>99</v>
      </c>
      <c r="CE248" s="30">
        <v>97</v>
      </c>
      <c r="CF248" s="30">
        <v>78</v>
      </c>
      <c r="CG248" s="30">
        <v>20</v>
      </c>
      <c r="CH248" s="30"/>
      <c r="CI248" s="46">
        <v>4637</v>
      </c>
      <c r="CJ248" s="30"/>
      <c r="CK248" s="30">
        <v>30.37</v>
      </c>
      <c r="CL248" s="30"/>
      <c r="CM248" s="30">
        <v>3.97</v>
      </c>
      <c r="CN248" s="30"/>
      <c r="CO248" s="30"/>
      <c r="CP248" s="30"/>
      <c r="CQ248" s="30">
        <v>0.2</v>
      </c>
      <c r="CR248" s="46">
        <v>4419</v>
      </c>
      <c r="CS248" s="46">
        <v>32.78</v>
      </c>
      <c r="CT248" s="46">
        <v>3.82</v>
      </c>
      <c r="CU248" s="33">
        <v>0.24</v>
      </c>
      <c r="CV248" s="30">
        <v>0.26</v>
      </c>
      <c r="CW248" s="58">
        <f t="shared" si="49"/>
        <v>666.67560433669382</v>
      </c>
      <c r="CX248" s="59">
        <f>AP248/(AB248-AI248)</f>
        <v>666.67560433669382</v>
      </c>
      <c r="CY248" s="79">
        <v>500</v>
      </c>
      <c r="CZ248" s="57">
        <f>IF(AND(DATE(YEAR(T248),MONTH(T248),DAY(T248))&gt;=(S248-3),DATE(YEAR(T248),MONTH(T248),DAY(T248))&lt;=(S248+3)),T248,V248)</f>
        <v>45824.125</v>
      </c>
      <c r="DA248" s="59">
        <f>CZ248-U248</f>
        <v>0</v>
      </c>
      <c r="DB248" s="51">
        <f>(((AR248-AQ248)*24)+DD248+AB248+((AV248-AU248)*24))/24</f>
        <v>1.8402777777737356</v>
      </c>
      <c r="DC248" s="51">
        <f>(AT248-AS248)*24</f>
        <v>1.6666666666860692</v>
      </c>
      <c r="DD248" s="51">
        <f>(W248-AR248)*24</f>
        <v>26.000000000058208</v>
      </c>
      <c r="DE248" s="51">
        <f>AA248</f>
        <v>0.99999999994179234</v>
      </c>
      <c r="DF248" s="51">
        <f t="shared" si="56"/>
        <v>26.000000000058208</v>
      </c>
      <c r="DG248" s="51">
        <f>AB248</f>
        <v>17.666666666627862</v>
      </c>
      <c r="DH248" s="51">
        <f t="shared" si="54"/>
        <v>1.6666666666860692</v>
      </c>
    </row>
    <row r="249" spans="1:112" s="42" customFormat="1" x14ac:dyDescent="0.2">
      <c r="A249" s="40">
        <v>4697</v>
      </c>
      <c r="B249" s="29">
        <f t="shared" si="59"/>
        <v>45809</v>
      </c>
      <c r="C249" s="41" t="str">
        <f t="shared" si="55"/>
        <v>PRT 2025 6 #4697</v>
      </c>
      <c r="D249" s="41" t="str">
        <f t="shared" si="53"/>
        <v>PRATU BGG #68</v>
      </c>
      <c r="E249" s="39">
        <v>4697</v>
      </c>
      <c r="F249" s="38" t="s">
        <v>240</v>
      </c>
      <c r="G249" s="38" t="str">
        <f>INDEX([1]List!$D$2:$D$55,MATCH(F249,[1]List!$B$2:$B$55,0))</f>
        <v>CIF</v>
      </c>
      <c r="H249" s="38" t="s">
        <v>211</v>
      </c>
      <c r="I249" s="38" t="s">
        <v>163</v>
      </c>
      <c r="J249" s="39">
        <f>IF(F249="","",IF(F249="TIE LRC",COUNTIF($F$2:$F249,"TIE")+COUNTIF($F$2:$F249,"TME")+COUNTIF($F$2:$F249,"TIE LRC")+COUNTIF($F$2:$F249,"TIE MRC"),IF(F249="TIE MRC",COUNTIF($F$2:$F249,"TIE")+COUNTIF($F$2:$F249,"TME")+COUNTIF($F$2:$F249,"TIE LRC")+COUNTIF($F$2:$F249,"TIE MRC"),IF(F249="PLNBB LRC",COUNTIF($F$2:$F249,"PLNBB")+COUNTIF($F$2:$F249,"PLNBB LRC")+COUNTIF($F$2:$F249,"PLNBB MRC"),IF(F249="PLNBB MRC",COUNTIF($F$2:$F249,"PLNBB")+COUNTIF($F$2:$F249,"PLNBB LRC")+COUNTIF($F$2:$F249,"PLNBB MRC"),IF(F249="HE MRC",COUNTIF($F$2:$F249,"HE")+COUNTIF($F$2:$F249,"HE LRC")+COUNTIF($F$2:$F249,"HE MRC"),IF(F249="HE LRC",COUNTIF($F$2:$F249,"HE")+COUNTIF($F$2:$F249,"HE LRC")+COUNTIF($F$2:$F249,"HE MRC"),COUNTIF($F$2:$F249,F249))))))))</f>
        <v>68</v>
      </c>
      <c r="K249" s="42" t="s">
        <v>199</v>
      </c>
      <c r="L249" s="42" t="s">
        <v>200</v>
      </c>
      <c r="N249" s="43" t="s">
        <v>320</v>
      </c>
      <c r="O249" s="70" t="s">
        <v>473</v>
      </c>
      <c r="P249" s="40"/>
      <c r="Q249" s="70">
        <v>45819</v>
      </c>
      <c r="R249" s="44"/>
      <c r="S249" s="70">
        <v>45924</v>
      </c>
      <c r="T249" s="57">
        <v>45825.493055555555</v>
      </c>
      <c r="U249" s="57">
        <v>45825.53125</v>
      </c>
      <c r="V249" s="57">
        <v>45825.53125</v>
      </c>
      <c r="W249" s="57">
        <v>45826.03125</v>
      </c>
      <c r="X249" s="57">
        <v>45826.75</v>
      </c>
      <c r="Y249" s="57">
        <v>45826.777777777781</v>
      </c>
      <c r="Z249" s="57">
        <v>45826.8125</v>
      </c>
      <c r="AA249" s="51">
        <f t="shared" si="31"/>
        <v>0.91666666668606922</v>
      </c>
      <c r="AB249" s="51">
        <f t="shared" si="36"/>
        <v>17.916666666744277</v>
      </c>
      <c r="AC249" s="51">
        <f t="shared" si="37"/>
        <v>0.66666666674427688</v>
      </c>
      <c r="AD249" s="51">
        <v>0</v>
      </c>
      <c r="AE249" s="51">
        <v>4.42</v>
      </c>
      <c r="AF249" s="51">
        <v>3.25</v>
      </c>
      <c r="AG249" s="51">
        <v>0</v>
      </c>
      <c r="AH249" s="51">
        <v>0</v>
      </c>
      <c r="AI249" s="51">
        <f t="shared" si="51"/>
        <v>7.67</v>
      </c>
      <c r="AJ249" s="78">
        <f t="shared" si="52"/>
        <v>7.67</v>
      </c>
      <c r="AK249" s="78"/>
      <c r="AL249" s="78"/>
      <c r="AM249" s="78"/>
      <c r="AN249" s="78"/>
      <c r="AO249" s="45">
        <v>7822.1080000000002</v>
      </c>
      <c r="AP249" s="45">
        <v>7819.1459999999997</v>
      </c>
      <c r="AQ249" s="57">
        <f t="shared" si="57"/>
        <v>45825.53125</v>
      </c>
      <c r="AR249" s="57">
        <v>45825.541666666664</v>
      </c>
      <c r="AS249" s="57">
        <f t="shared" si="50"/>
        <v>45826.75</v>
      </c>
      <c r="AT249" s="57">
        <v>45826.798611111109</v>
      </c>
      <c r="AU249" s="57">
        <f t="shared" si="58"/>
        <v>45826.798611111109</v>
      </c>
      <c r="AV249" s="57">
        <v>45826.809027777781</v>
      </c>
      <c r="AW249" s="46">
        <v>4568</v>
      </c>
      <c r="AX249" s="46">
        <v>6613</v>
      </c>
      <c r="AY249" s="30">
        <v>30.92</v>
      </c>
      <c r="AZ249" s="30">
        <v>16.04</v>
      </c>
      <c r="BA249" s="30">
        <v>4.07</v>
      </c>
      <c r="BB249" s="30">
        <v>4.95</v>
      </c>
      <c r="BC249" s="30">
        <v>5.8956646021915189</v>
      </c>
      <c r="BD249" s="30">
        <v>42.98</v>
      </c>
      <c r="BE249" s="30">
        <v>36.03</v>
      </c>
      <c r="BF249" s="30">
        <v>0.26</v>
      </c>
      <c r="BG249" s="30">
        <v>0.39</v>
      </c>
      <c r="BH249" s="30">
        <v>0.36922343973320626</v>
      </c>
      <c r="BI249" s="30">
        <v>58.64</v>
      </c>
      <c r="BJ249" s="30">
        <v>4.21</v>
      </c>
      <c r="BK249" s="30">
        <v>0.86</v>
      </c>
      <c r="BL249" s="30">
        <v>1.0900000000000001</v>
      </c>
      <c r="BM249" s="30">
        <v>14.99</v>
      </c>
      <c r="BN249" s="34">
        <v>59</v>
      </c>
      <c r="BO249" s="30" t="s">
        <v>97</v>
      </c>
      <c r="BP249" s="30" t="s">
        <v>100</v>
      </c>
      <c r="BQ249" s="34">
        <v>1240</v>
      </c>
      <c r="BR249" s="30">
        <v>35.61</v>
      </c>
      <c r="BS249" s="30">
        <v>21.7</v>
      </c>
      <c r="BT249" s="30">
        <v>26.22</v>
      </c>
      <c r="BU249" s="30">
        <v>6.98</v>
      </c>
      <c r="BV249" s="30">
        <v>2.58</v>
      </c>
      <c r="BW249" s="30">
        <v>0.61</v>
      </c>
      <c r="BX249" s="30">
        <v>0.44</v>
      </c>
      <c r="BY249" s="30">
        <v>0.8</v>
      </c>
      <c r="BZ249" s="30">
        <v>4.34</v>
      </c>
      <c r="CA249" s="30">
        <v>0.6</v>
      </c>
      <c r="CB249" s="30">
        <v>0.12</v>
      </c>
      <c r="CC249" s="99">
        <v>4.8000000000000001E-2</v>
      </c>
      <c r="CD249" s="30">
        <v>99</v>
      </c>
      <c r="CE249" s="30">
        <v>97</v>
      </c>
      <c r="CF249" s="30">
        <v>78</v>
      </c>
      <c r="CG249" s="30">
        <v>20</v>
      </c>
      <c r="CH249" s="30"/>
      <c r="CI249" s="46">
        <v>4636</v>
      </c>
      <c r="CJ249" s="30"/>
      <c r="CK249" s="30">
        <v>30.34</v>
      </c>
      <c r="CL249" s="30"/>
      <c r="CM249" s="30">
        <v>3.72</v>
      </c>
      <c r="CN249" s="30"/>
      <c r="CO249" s="30"/>
      <c r="CP249" s="30"/>
      <c r="CQ249" s="30">
        <v>0.24</v>
      </c>
      <c r="CR249" s="46">
        <v>4460</v>
      </c>
      <c r="CS249" s="46">
        <v>32.450000000000003</v>
      </c>
      <c r="CT249" s="46">
        <v>3.89</v>
      </c>
      <c r="CU249" s="33">
        <v>0.22</v>
      </c>
      <c r="CV249" s="30">
        <v>0.28000000000000003</v>
      </c>
      <c r="CW249" s="58">
        <f t="shared" si="49"/>
        <v>763.09167208270424</v>
      </c>
      <c r="CX249" s="59">
        <f>AP249/(AB249-AI249)</f>
        <v>763.09167208270424</v>
      </c>
      <c r="CY249" s="79">
        <v>500</v>
      </c>
      <c r="CZ249" s="57">
        <f>IF(AND(DATE(YEAR(T249),MONTH(T249),DAY(T249))&gt;=(S249-3),DATE(YEAR(T249),MONTH(T249),DAY(T249))&lt;=(S249+3)),T249,V249)</f>
        <v>45825.53125</v>
      </c>
      <c r="DA249" s="59">
        <f>CZ249-U249</f>
        <v>0</v>
      </c>
      <c r="DB249" s="51">
        <f>(((AR249-AQ249)*24)+DD249+AB249+((AV249-AU249)*24))/24</f>
        <v>1.2569444444525288</v>
      </c>
      <c r="DC249" s="51">
        <f>(AT249-AS249)*24</f>
        <v>1.1666666666278616</v>
      </c>
      <c r="DD249" s="51">
        <f>(W249-AR249)*24</f>
        <v>11.750000000058208</v>
      </c>
      <c r="DE249" s="51">
        <f>AA249</f>
        <v>0.91666666668606922</v>
      </c>
      <c r="DF249" s="51">
        <f t="shared" si="56"/>
        <v>11.750000000058208</v>
      </c>
      <c r="DG249" s="51">
        <f>AB249</f>
        <v>17.916666666744277</v>
      </c>
      <c r="DH249" s="51">
        <f t="shared" si="54"/>
        <v>1.1666666666278616</v>
      </c>
    </row>
    <row r="250" spans="1:112" s="42" customFormat="1" x14ac:dyDescent="0.2">
      <c r="A250" s="40">
        <v>4698</v>
      </c>
      <c r="B250" s="29">
        <f t="shared" si="59"/>
        <v>45809</v>
      </c>
      <c r="C250" s="41" t="str">
        <f t="shared" si="55"/>
        <v>PRT 2025 6 #4698</v>
      </c>
      <c r="D250" s="41" t="str">
        <f t="shared" si="53"/>
        <v>PRATU BGG #69</v>
      </c>
      <c r="E250" s="39">
        <v>4698</v>
      </c>
      <c r="F250" s="38" t="s">
        <v>240</v>
      </c>
      <c r="G250" s="38" t="str">
        <f>INDEX([1]List!$D$2:$D$55,MATCH(F250,[1]List!$B$2:$B$55,0))</f>
        <v>CIF</v>
      </c>
      <c r="H250" s="38" t="s">
        <v>211</v>
      </c>
      <c r="I250" s="38" t="s">
        <v>163</v>
      </c>
      <c r="J250" s="39">
        <f>IF(F250="","",IF(F250="TIE LRC",COUNTIF($F$2:$F250,"TIE")+COUNTIF($F$2:$F250,"TME")+COUNTIF($F$2:$F250,"TIE LRC")+COUNTIF($F$2:$F250,"TIE MRC"),IF(F250="TIE MRC",COUNTIF($F$2:$F250,"TIE")+COUNTIF($F$2:$F250,"TME")+COUNTIF($F$2:$F250,"TIE LRC")+COUNTIF($F$2:$F250,"TIE MRC"),IF(F250="PLNBB LRC",COUNTIF($F$2:$F250,"PLNBB")+COUNTIF($F$2:$F250,"PLNBB LRC")+COUNTIF($F$2:$F250,"PLNBB MRC"),IF(F250="PLNBB MRC",COUNTIF($F$2:$F250,"PLNBB")+COUNTIF($F$2:$F250,"PLNBB LRC")+COUNTIF($F$2:$F250,"PLNBB MRC"),IF(F250="HE MRC",COUNTIF($F$2:$F250,"HE")+COUNTIF($F$2:$F250,"HE LRC")+COUNTIF($F$2:$F250,"HE MRC"),IF(F250="HE LRC",COUNTIF($F$2:$F250,"HE")+COUNTIF($F$2:$F250,"HE LRC")+COUNTIF($F$2:$F250,"HE MRC"),COUNTIF($F$2:$F250,F250))))))))</f>
        <v>69</v>
      </c>
      <c r="K250" s="42" t="s">
        <v>205</v>
      </c>
      <c r="L250" s="42" t="s">
        <v>216</v>
      </c>
      <c r="N250" s="43" t="s">
        <v>318</v>
      </c>
      <c r="O250" s="70" t="s">
        <v>473</v>
      </c>
      <c r="P250" s="40"/>
      <c r="Q250" s="70">
        <v>45820</v>
      </c>
      <c r="R250" s="44"/>
      <c r="S250" s="70">
        <v>45925</v>
      </c>
      <c r="T250" s="57">
        <v>45826.159722222219</v>
      </c>
      <c r="U250" s="57">
        <v>45826.194444444445</v>
      </c>
      <c r="V250" s="57">
        <v>45826.194444444445</v>
      </c>
      <c r="W250" s="57">
        <v>45826.75</v>
      </c>
      <c r="X250" s="57">
        <v>45827.413194444445</v>
      </c>
      <c r="Y250" s="57">
        <v>45827.440972222219</v>
      </c>
      <c r="Z250" s="57">
        <v>45827.475694444445</v>
      </c>
      <c r="AA250" s="51">
        <f t="shared" si="31"/>
        <v>0.8333333334303461</v>
      </c>
      <c r="AB250" s="51">
        <f t="shared" si="36"/>
        <v>16.583333333255723</v>
      </c>
      <c r="AC250" s="51">
        <f t="shared" si="37"/>
        <v>0.6666666665696539</v>
      </c>
      <c r="AD250" s="51">
        <v>0</v>
      </c>
      <c r="AE250" s="51">
        <v>2.83</v>
      </c>
      <c r="AF250" s="51">
        <v>1.58</v>
      </c>
      <c r="AG250" s="51">
        <v>0</v>
      </c>
      <c r="AH250" s="51">
        <v>0</v>
      </c>
      <c r="AI250" s="51">
        <f t="shared" si="51"/>
        <v>4.41</v>
      </c>
      <c r="AJ250" s="78">
        <f t="shared" si="52"/>
        <v>4.41</v>
      </c>
      <c r="AK250" s="78"/>
      <c r="AL250" s="78"/>
      <c r="AM250" s="78"/>
      <c r="AN250" s="78"/>
      <c r="AO250" s="45">
        <v>7823.7330000000002</v>
      </c>
      <c r="AP250" s="45">
        <v>7820.5820000000003</v>
      </c>
      <c r="AQ250" s="57">
        <f t="shared" si="57"/>
        <v>45826.194444444445</v>
      </c>
      <c r="AR250" s="57">
        <v>45826.204861111109</v>
      </c>
      <c r="AS250" s="57">
        <f t="shared" si="50"/>
        <v>45827.413194444445</v>
      </c>
      <c r="AT250" s="57">
        <v>45827.461805555555</v>
      </c>
      <c r="AU250" s="57">
        <f t="shared" si="58"/>
        <v>45827.461805555555</v>
      </c>
      <c r="AV250" s="57">
        <v>45827.472222222219</v>
      </c>
      <c r="AW250" s="46">
        <v>4555</v>
      </c>
      <c r="AX250" s="46">
        <v>6592</v>
      </c>
      <c r="AY250" s="30">
        <v>30.9</v>
      </c>
      <c r="AZ250" s="30">
        <v>15.46</v>
      </c>
      <c r="BA250" s="30">
        <v>4.26</v>
      </c>
      <c r="BB250" s="30">
        <v>5.21</v>
      </c>
      <c r="BC250" s="30">
        <v>6.1627631890229484</v>
      </c>
      <c r="BD250" s="30">
        <v>41.9</v>
      </c>
      <c r="BE250" s="30">
        <v>37.43</v>
      </c>
      <c r="BF250" s="30">
        <v>0.2</v>
      </c>
      <c r="BG250" s="30">
        <v>0.3</v>
      </c>
      <c r="BH250" s="30">
        <v>0.28388928317956003</v>
      </c>
      <c r="BI250" s="30">
        <v>57.02</v>
      </c>
      <c r="BJ250" s="30">
        <v>4.38</v>
      </c>
      <c r="BK250" s="30">
        <v>0.85</v>
      </c>
      <c r="BL250" s="30">
        <v>1.07</v>
      </c>
      <c r="BM250" s="30">
        <v>16.84</v>
      </c>
      <c r="BN250" s="34">
        <v>59</v>
      </c>
      <c r="BO250" s="30" t="s">
        <v>97</v>
      </c>
      <c r="BP250" s="30" t="s">
        <v>100</v>
      </c>
      <c r="BQ250" s="34">
        <v>1290</v>
      </c>
      <c r="BR250" s="30">
        <v>34.94</v>
      </c>
      <c r="BS250" s="30">
        <v>24.11</v>
      </c>
      <c r="BT250" s="30">
        <v>17.809999999999999</v>
      </c>
      <c r="BU250" s="30">
        <v>14.48</v>
      </c>
      <c r="BV250" s="30">
        <v>2.5</v>
      </c>
      <c r="BW250" s="30">
        <v>0.8</v>
      </c>
      <c r="BX250" s="30">
        <v>0.37</v>
      </c>
      <c r="BY250" s="30">
        <v>1.1100000000000001</v>
      </c>
      <c r="BZ250" s="30">
        <v>3.18</v>
      </c>
      <c r="CA250" s="30">
        <v>0.56000000000000005</v>
      </c>
      <c r="CB250" s="30">
        <v>0.15</v>
      </c>
      <c r="CC250" s="99">
        <v>4.8000000000000001E-2</v>
      </c>
      <c r="CD250" s="30">
        <v>99</v>
      </c>
      <c r="CE250" s="30">
        <v>98</v>
      </c>
      <c r="CF250" s="30">
        <v>78</v>
      </c>
      <c r="CG250" s="30">
        <v>20</v>
      </c>
      <c r="CH250" s="30"/>
      <c r="CI250" s="46">
        <v>4627</v>
      </c>
      <c r="CJ250" s="30"/>
      <c r="CK250" s="30">
        <v>30.41</v>
      </c>
      <c r="CL250" s="30"/>
      <c r="CM250" s="30">
        <v>3.92</v>
      </c>
      <c r="CN250" s="30"/>
      <c r="CO250" s="30"/>
      <c r="CP250" s="30"/>
      <c r="CQ250" s="30">
        <v>0.18</v>
      </c>
      <c r="CR250" s="46">
        <v>4448</v>
      </c>
      <c r="CS250" s="46">
        <v>32.659999999999997</v>
      </c>
      <c r="CT250" s="33">
        <v>3.8</v>
      </c>
      <c r="CU250" s="33">
        <v>0.24</v>
      </c>
      <c r="CV250" s="30">
        <v>0.27</v>
      </c>
      <c r="CW250" s="58">
        <f t="shared" si="49"/>
        <v>642.43554217277051</v>
      </c>
      <c r="CX250" s="59">
        <f>AP250/(AB250-AI250)</f>
        <v>642.43554217277051</v>
      </c>
      <c r="CY250" s="79">
        <v>500</v>
      </c>
      <c r="CZ250" s="57">
        <f>IF(AND(DATE(YEAR(T250),MONTH(T250),DAY(T250))&gt;=(S250-3),DATE(YEAR(T250),MONTH(T250),DAY(T250))&lt;=(S250+3)),T250,V250)</f>
        <v>45826.194444444445</v>
      </c>
      <c r="DA250" s="59">
        <f>CZ250-U250</f>
        <v>0</v>
      </c>
      <c r="DB250" s="51">
        <f>(((AR250-AQ250)*24)+DD250+AB250+((AV250-AU250)*24))/24</f>
        <v>1.2569444444379769</v>
      </c>
      <c r="DC250" s="51">
        <f>(AT250-AS250)*24</f>
        <v>1.1666666666278616</v>
      </c>
      <c r="DD250" s="51">
        <f>(W250-AR250)*24</f>
        <v>13.083333333372138</v>
      </c>
      <c r="DE250" s="51">
        <f>AA250</f>
        <v>0.8333333334303461</v>
      </c>
      <c r="DF250" s="51">
        <f t="shared" si="56"/>
        <v>13.083333333372138</v>
      </c>
      <c r="DG250" s="51">
        <f>AB250</f>
        <v>16.583333333255723</v>
      </c>
      <c r="DH250" s="51">
        <f t="shared" si="54"/>
        <v>1.1666666666278616</v>
      </c>
    </row>
    <row r="251" spans="1:112" s="42" customFormat="1" x14ac:dyDescent="0.2">
      <c r="A251" s="40">
        <v>4699</v>
      </c>
      <c r="B251" s="29">
        <f t="shared" si="59"/>
        <v>45809</v>
      </c>
      <c r="C251" s="41" t="str">
        <f t="shared" si="55"/>
        <v>PRT 2025 6 #4699</v>
      </c>
      <c r="D251" s="41" t="str">
        <f t="shared" si="53"/>
        <v>PRATU PTBA #41</v>
      </c>
      <c r="E251" s="39">
        <v>4699</v>
      </c>
      <c r="F251" s="38" t="s">
        <v>98</v>
      </c>
      <c r="G251" s="38" t="str">
        <f>INDEX([1]List!$D$2:$D$55,MATCH(F251,[1]List!$B$2:$B$55,0))</f>
        <v>FOB</v>
      </c>
      <c r="H251" s="38" t="s">
        <v>156</v>
      </c>
      <c r="I251" s="38" t="s">
        <v>157</v>
      </c>
      <c r="J251" s="39">
        <f>IF(F251="","",IF(F251="TIE LRC",COUNTIF($F$2:$F251,"TIE")+COUNTIF($F$2:$F251,"TME")+COUNTIF($F$2:$F251,"TIE LRC")+COUNTIF($F$2:$F251,"TIE MRC"),IF(F251="TIE MRC",COUNTIF($F$2:$F251,"TIE")+COUNTIF($F$2:$F251,"TME")+COUNTIF($F$2:$F251,"TIE LRC")+COUNTIF($F$2:$F251,"TIE MRC"),IF(F251="PLNBB LRC",COUNTIF($F$2:$F251,"PLNBB")+COUNTIF($F$2:$F251,"PLNBB LRC")+COUNTIF($F$2:$F251,"PLNBB MRC"),IF(F251="PLNBB MRC",COUNTIF($F$2:$F251,"PLNBB")+COUNTIF($F$2:$F251,"PLNBB LRC")+COUNTIF($F$2:$F251,"PLNBB MRC"),IF(F251="HE MRC",COUNTIF($F$2:$F251,"HE")+COUNTIF($F$2:$F251,"HE LRC")+COUNTIF($F$2:$F251,"HE MRC"),IF(F251="HE LRC",COUNTIF($F$2:$F251,"HE")+COUNTIF($F$2:$F251,"HE LRC")+COUNTIF($F$2:$F251,"HE MRC"),COUNTIF($F$2:$F251,F251))))))))</f>
        <v>41</v>
      </c>
      <c r="K251" s="42" t="s">
        <v>254</v>
      </c>
      <c r="L251" s="42" t="s">
        <v>196</v>
      </c>
      <c r="N251" s="43" t="s">
        <v>320</v>
      </c>
      <c r="O251" s="70" t="s">
        <v>104</v>
      </c>
      <c r="P251" s="40"/>
      <c r="Q251" s="70">
        <v>45823</v>
      </c>
      <c r="R251" s="44"/>
      <c r="S251" s="70">
        <v>45816</v>
      </c>
      <c r="T251" s="57">
        <v>45826.947916666664</v>
      </c>
      <c r="U251" s="57">
        <v>45826.986111111109</v>
      </c>
      <c r="V251" s="57">
        <v>45826.986111111109</v>
      </c>
      <c r="W251" s="57">
        <v>45827.444444444445</v>
      </c>
      <c r="X251" s="57">
        <v>45828.041666666664</v>
      </c>
      <c r="Y251" s="57">
        <v>45828.079861111109</v>
      </c>
      <c r="Z251" s="57">
        <v>45828.114583333336</v>
      </c>
      <c r="AA251" s="51">
        <f t="shared" si="31"/>
        <v>0.91666666668606922</v>
      </c>
      <c r="AB251" s="51">
        <f t="shared" si="36"/>
        <v>15.249999999941792</v>
      </c>
      <c r="AC251" s="51">
        <f t="shared" si="37"/>
        <v>0.91666666668606922</v>
      </c>
      <c r="AD251" s="51">
        <v>0.17</v>
      </c>
      <c r="AE251" s="51">
        <v>2.17</v>
      </c>
      <c r="AF251" s="51">
        <v>0</v>
      </c>
      <c r="AG251" s="51">
        <v>0</v>
      </c>
      <c r="AH251" s="51">
        <v>0</v>
      </c>
      <c r="AI251" s="51">
        <f t="shared" si="51"/>
        <v>2.17</v>
      </c>
      <c r="AJ251" s="78">
        <f t="shared" si="52"/>
        <v>2.34</v>
      </c>
      <c r="AK251" s="78"/>
      <c r="AL251" s="78"/>
      <c r="AM251" s="78"/>
      <c r="AN251" s="78"/>
      <c r="AO251" s="45">
        <v>12018.356</v>
      </c>
      <c r="AP251" s="45">
        <v>12017.07</v>
      </c>
      <c r="AQ251" s="57">
        <f t="shared" si="57"/>
        <v>45826.986111111109</v>
      </c>
      <c r="AR251" s="57">
        <v>45826.996527777781</v>
      </c>
      <c r="AS251" s="57">
        <f t="shared" si="50"/>
        <v>45828.041666666664</v>
      </c>
      <c r="AT251" s="57">
        <v>45828.100694444445</v>
      </c>
      <c r="AU251" s="57">
        <f t="shared" si="58"/>
        <v>45828.100694444445</v>
      </c>
      <c r="AV251" s="57">
        <v>45828.111111111109</v>
      </c>
      <c r="AW251" s="46">
        <v>4659</v>
      </c>
      <c r="AX251" s="46">
        <v>6761</v>
      </c>
      <c r="AY251" s="30">
        <v>31.09</v>
      </c>
      <c r="AZ251" s="30">
        <v>13.4</v>
      </c>
      <c r="BA251" s="30">
        <v>3.48</v>
      </c>
      <c r="BB251" s="30">
        <v>4.37</v>
      </c>
      <c r="BC251" s="30">
        <v>5.0461893764434187</v>
      </c>
      <c r="BD251" s="30">
        <v>41.47</v>
      </c>
      <c r="BE251" s="30">
        <v>40.76</v>
      </c>
      <c r="BF251" s="30">
        <v>0.22</v>
      </c>
      <c r="BG251" s="30">
        <v>0.34</v>
      </c>
      <c r="BH251" s="30">
        <v>0.32332563510392615</v>
      </c>
      <c r="BI251" s="30">
        <v>61.15</v>
      </c>
      <c r="BJ251" s="30">
        <v>4.54</v>
      </c>
      <c r="BK251" s="30">
        <v>0.96</v>
      </c>
      <c r="BL251" s="30">
        <v>1.17</v>
      </c>
      <c r="BM251" s="30">
        <v>15.3</v>
      </c>
      <c r="BN251" s="34">
        <v>59</v>
      </c>
      <c r="BO251" s="30" t="s">
        <v>97</v>
      </c>
      <c r="BP251" s="30" t="s">
        <v>97</v>
      </c>
      <c r="BQ251" s="34">
        <v>1350</v>
      </c>
      <c r="BR251" s="30">
        <v>50.36</v>
      </c>
      <c r="BS251" s="30">
        <v>31.88</v>
      </c>
      <c r="BT251" s="30">
        <v>7.16</v>
      </c>
      <c r="BU251" s="30">
        <v>3.32</v>
      </c>
      <c r="BV251" s="30">
        <v>1.4</v>
      </c>
      <c r="BW251" s="30">
        <v>0.52</v>
      </c>
      <c r="BX251" s="30">
        <v>0.44</v>
      </c>
      <c r="BY251" s="30">
        <v>0.93</v>
      </c>
      <c r="BZ251" s="30">
        <v>3.54</v>
      </c>
      <c r="CA251" s="30">
        <v>0.15</v>
      </c>
      <c r="CB251" s="30">
        <v>0.3</v>
      </c>
      <c r="CC251" s="99">
        <v>4.2000000000000003E-2</v>
      </c>
      <c r="CD251" s="30">
        <v>99</v>
      </c>
      <c r="CE251" s="30">
        <v>98</v>
      </c>
      <c r="CF251" s="30">
        <v>78</v>
      </c>
      <c r="CG251" s="30">
        <v>23</v>
      </c>
      <c r="CH251" s="30"/>
      <c r="CI251" s="46">
        <v>4905</v>
      </c>
      <c r="CJ251" s="30"/>
      <c r="CK251" s="30">
        <v>28.79</v>
      </c>
      <c r="CL251" s="30">
        <v>14.72</v>
      </c>
      <c r="CM251" s="30">
        <v>5.49</v>
      </c>
      <c r="CN251" s="30">
        <v>6.57</v>
      </c>
      <c r="CO251" s="30">
        <v>39.21</v>
      </c>
      <c r="CP251" s="30">
        <v>39.5</v>
      </c>
      <c r="CQ251" s="30">
        <v>0.39</v>
      </c>
      <c r="CR251" s="46">
        <v>4470</v>
      </c>
      <c r="CS251" s="46">
        <v>33.369999999999997</v>
      </c>
      <c r="CT251" s="46">
        <v>5.35</v>
      </c>
      <c r="CU251" s="33">
        <v>0.5</v>
      </c>
      <c r="CV251" s="30">
        <v>0.49</v>
      </c>
      <c r="CW251" s="58">
        <f t="shared" si="49"/>
        <v>918.73623853619858</v>
      </c>
      <c r="CX251" s="59">
        <f>AP251/(AB251-AI251)</f>
        <v>918.73623853619858</v>
      </c>
      <c r="CY251" s="79">
        <v>500</v>
      </c>
      <c r="CZ251" s="57">
        <f>IF(AND(DATE(YEAR(T251),MONTH(T251),DAY(T251))&gt;=(S251-3),DATE(YEAR(T251),MONTH(T251),DAY(T251))&lt;=(S251+3)),T251,V251)</f>
        <v>45826.986111111109</v>
      </c>
      <c r="DA251" s="59">
        <f>CZ251-U251</f>
        <v>0</v>
      </c>
      <c r="DB251" s="51">
        <f>(((AR251-AQ251)*24)+DD251+AB251+((AV251-AU251)*24))/24</f>
        <v>1.1041666666642413</v>
      </c>
      <c r="DC251" s="51">
        <f>(AT251-AS251)*24</f>
        <v>1.4166666667442769</v>
      </c>
      <c r="DD251" s="51">
        <f>(W251-AR251)*24</f>
        <v>10.749999999941792</v>
      </c>
      <c r="DE251" s="51">
        <f>AA251</f>
        <v>0.91666666668606922</v>
      </c>
      <c r="DF251" s="51">
        <f t="shared" si="56"/>
        <v>10.749999999941792</v>
      </c>
      <c r="DG251" s="51">
        <f>AB251</f>
        <v>15.249999999941792</v>
      </c>
      <c r="DH251" s="51">
        <f t="shared" si="54"/>
        <v>1.4166666667442769</v>
      </c>
    </row>
    <row r="252" spans="1:112" s="42" customFormat="1" x14ac:dyDescent="0.2">
      <c r="A252" s="40">
        <v>4700</v>
      </c>
      <c r="B252" s="29">
        <f t="shared" si="59"/>
        <v>45809</v>
      </c>
      <c r="C252" s="41" t="str">
        <f t="shared" si="55"/>
        <v>PRT 2025 6 #4700</v>
      </c>
      <c r="D252" s="41" t="str">
        <f t="shared" si="53"/>
        <v>PRATU TBC LRC #26</v>
      </c>
      <c r="E252" s="39">
        <v>4700</v>
      </c>
      <c r="F252" s="38" t="s">
        <v>290</v>
      </c>
      <c r="G252" s="38" t="str">
        <f>INDEX([1]List!$D$2:$D$55,MATCH(F252,[1]List!$B$2:$B$55,0))</f>
        <v>CIF</v>
      </c>
      <c r="H252" s="38" t="s">
        <v>325</v>
      </c>
      <c r="I252" s="38" t="s">
        <v>176</v>
      </c>
      <c r="J252" s="39">
        <f>IF(F252="","",IF(F252="TIE LRC",COUNTIF($F$2:$F252,"TIE")+COUNTIF($F$2:$F252,"TME")+COUNTIF($F$2:$F252,"TIE LRC")+COUNTIF($F$2:$F252,"TIE MRC"),IF(F252="TIE MRC",COUNTIF($F$2:$F252,"TIE")+COUNTIF($F$2:$F252,"TME")+COUNTIF($F$2:$F252,"TIE LRC")+COUNTIF($F$2:$F252,"TIE MRC"),IF(F252="PLNBB LRC",COUNTIF($F$2:$F252,"PLNBB")+COUNTIF($F$2:$F252,"PLNBB LRC")+COUNTIF($F$2:$F252,"PLNBB MRC"),IF(F252="PLNBB MRC",COUNTIF($F$2:$F252,"PLNBB")+COUNTIF($F$2:$F252,"PLNBB LRC")+COUNTIF($F$2:$F252,"PLNBB MRC"),IF(F252="HE MRC",COUNTIF($F$2:$F252,"HE")+COUNTIF($F$2:$F252,"HE LRC")+COUNTIF($F$2:$F252,"HE MRC"),IF(F252="HE LRC",COUNTIF($F$2:$F252,"HE")+COUNTIF($F$2:$F252,"HE LRC")+COUNTIF($F$2:$F252,"HE MRC"),COUNTIF($F$2:$F252,F252))))))))</f>
        <v>26</v>
      </c>
      <c r="K252" s="42" t="s">
        <v>272</v>
      </c>
      <c r="L252" s="42" t="s">
        <v>241</v>
      </c>
      <c r="N252" s="43" t="s">
        <v>318</v>
      </c>
      <c r="O252" s="70" t="s">
        <v>394</v>
      </c>
      <c r="P252" s="40"/>
      <c r="Q252" s="70">
        <v>45808</v>
      </c>
      <c r="R252" s="44"/>
      <c r="S252" s="70">
        <v>45827</v>
      </c>
      <c r="T252" s="57">
        <v>45826.8125</v>
      </c>
      <c r="U252" s="57">
        <v>45826.8125</v>
      </c>
      <c r="V252" s="57">
        <v>45827.583333333336</v>
      </c>
      <c r="W252" s="57">
        <v>45828.072916666664</v>
      </c>
      <c r="X252" s="57">
        <v>45829</v>
      </c>
      <c r="Y252" s="57">
        <v>45829.024305555555</v>
      </c>
      <c r="Z252" s="57">
        <v>45829.059027777781</v>
      </c>
      <c r="AA252" s="51">
        <f t="shared" si="31"/>
        <v>18.500000000058208</v>
      </c>
      <c r="AB252" s="51">
        <f t="shared" si="36"/>
        <v>22.833333333372138</v>
      </c>
      <c r="AC252" s="51">
        <f t="shared" si="37"/>
        <v>0.58333333331393078</v>
      </c>
      <c r="AD252" s="51">
        <v>0.17</v>
      </c>
      <c r="AE252" s="51">
        <v>4.83</v>
      </c>
      <c r="AF252" s="51">
        <v>0</v>
      </c>
      <c r="AG252" s="51">
        <v>1.5</v>
      </c>
      <c r="AH252" s="51">
        <v>0</v>
      </c>
      <c r="AI252" s="51">
        <f t="shared" si="51"/>
        <v>6.33</v>
      </c>
      <c r="AJ252" s="78">
        <f t="shared" si="52"/>
        <v>6.5</v>
      </c>
      <c r="AK252" s="78"/>
      <c r="AL252" s="78"/>
      <c r="AM252" s="78"/>
      <c r="AN252" s="78"/>
      <c r="AO252" s="45">
        <v>7738.0060000000003</v>
      </c>
      <c r="AP252" s="45">
        <v>7735.9930000000004</v>
      </c>
      <c r="AQ252" s="57">
        <f t="shared" si="57"/>
        <v>45827.583333333336</v>
      </c>
      <c r="AR252" s="57">
        <v>45827.59375</v>
      </c>
      <c r="AS252" s="57">
        <f t="shared" si="50"/>
        <v>45829</v>
      </c>
      <c r="AT252" s="57">
        <v>45829.045138888891</v>
      </c>
      <c r="AU252" s="57">
        <f t="shared" si="58"/>
        <v>45829.045138888891</v>
      </c>
      <c r="AV252" s="57">
        <v>45829.055555555555</v>
      </c>
      <c r="AW252" s="46">
        <v>4115</v>
      </c>
      <c r="AX252" s="46">
        <v>6346</v>
      </c>
      <c r="AY252" s="30">
        <v>35.15</v>
      </c>
      <c r="AZ252" s="30">
        <v>20.59</v>
      </c>
      <c r="BA252" s="30">
        <v>4.9000000000000004</v>
      </c>
      <c r="BB252" s="30">
        <v>6</v>
      </c>
      <c r="BC252" s="30">
        <v>7.555723460521345</v>
      </c>
      <c r="BD252" s="30">
        <v>40.549999999999997</v>
      </c>
      <c r="BE252" s="30">
        <v>32.86</v>
      </c>
      <c r="BF252" s="30">
        <v>0.23</v>
      </c>
      <c r="BG252" s="30">
        <v>0.38</v>
      </c>
      <c r="BH252" s="30">
        <v>0.35260042815766285</v>
      </c>
      <c r="BI252" s="30">
        <v>53.64</v>
      </c>
      <c r="BJ252" s="30">
        <v>3.94</v>
      </c>
      <c r="BK252" s="30">
        <v>0.82</v>
      </c>
      <c r="BL252" s="30">
        <v>1.1200000000000001</v>
      </c>
      <c r="BM252" s="30">
        <v>14.73</v>
      </c>
      <c r="BN252" s="34">
        <v>60</v>
      </c>
      <c r="BO252" s="30" t="s">
        <v>97</v>
      </c>
      <c r="BP252" s="30" t="s">
        <v>100</v>
      </c>
      <c r="BQ252" s="34">
        <v>1210</v>
      </c>
      <c r="BR252" s="30">
        <v>44.19</v>
      </c>
      <c r="BS252" s="30">
        <v>21.91</v>
      </c>
      <c r="BT252" s="30">
        <v>17</v>
      </c>
      <c r="BU252" s="30">
        <v>9.1999999999999993</v>
      </c>
      <c r="BV252" s="30">
        <v>2.4300000000000002</v>
      </c>
      <c r="BW252" s="30">
        <v>0.8</v>
      </c>
      <c r="BX252" s="30">
        <v>0.57999999999999996</v>
      </c>
      <c r="BY252" s="30">
        <v>0.82</v>
      </c>
      <c r="BZ252" s="30">
        <v>2.59</v>
      </c>
      <c r="CA252" s="30">
        <v>0.42</v>
      </c>
      <c r="CB252" s="30">
        <v>7.0000000000000007E-2</v>
      </c>
      <c r="CC252" s="99">
        <v>4.8000000000000001E-2</v>
      </c>
      <c r="CD252" s="30">
        <v>99</v>
      </c>
      <c r="CE252" s="30">
        <v>97</v>
      </c>
      <c r="CF252" s="30">
        <v>78</v>
      </c>
      <c r="CG252" s="30">
        <v>19</v>
      </c>
      <c r="CH252" s="30"/>
      <c r="CI252" s="46">
        <v>4203</v>
      </c>
      <c r="CJ252" s="30"/>
      <c r="CK252" s="30">
        <v>34.200000000000003</v>
      </c>
      <c r="CL252" s="30"/>
      <c r="CM252" s="30">
        <v>3.84</v>
      </c>
      <c r="CN252" s="30"/>
      <c r="CO252" s="30"/>
      <c r="CP252" s="30"/>
      <c r="CQ252" s="30">
        <v>0.19</v>
      </c>
      <c r="CR252" s="46">
        <v>4039</v>
      </c>
      <c r="CS252" s="33">
        <v>35.6</v>
      </c>
      <c r="CT252" s="33">
        <v>4.2</v>
      </c>
      <c r="CU252" s="33">
        <v>0.25</v>
      </c>
      <c r="CV252" s="30">
        <v>0.37</v>
      </c>
      <c r="CW252" s="58">
        <f t="shared" ref="CW252:CW315" si="60">CX252</f>
        <v>468.75336295587618</v>
      </c>
      <c r="CX252" s="59">
        <f>AP252/(AB252-AI252)</f>
        <v>468.75336295587618</v>
      </c>
      <c r="CY252" s="79">
        <v>500</v>
      </c>
      <c r="CZ252" s="57">
        <f>IF(AND(DATE(YEAR(T252),MONTH(T252),DAY(T252))&gt;=(S252-3),DATE(YEAR(T252),MONTH(T252),DAY(T252))&lt;=(S252+3)),T252,V252)</f>
        <v>45826.8125</v>
      </c>
      <c r="DA252" s="59">
        <f>CZ252-U252</f>
        <v>0</v>
      </c>
      <c r="DB252" s="51">
        <f>(((AR252-AQ252)*24)+DD252+AB252+((AV252-AU252)*24))/24</f>
        <v>1.4513888888832298</v>
      </c>
      <c r="DC252" s="51">
        <f>(AT252-AS252)*24</f>
        <v>1.0833333333721384</v>
      </c>
      <c r="DD252" s="51">
        <f>(W252-AR252)*24</f>
        <v>11.499999999941792</v>
      </c>
      <c r="DE252" s="51">
        <f>AA252</f>
        <v>18.500000000058208</v>
      </c>
      <c r="DF252" s="51">
        <f t="shared" si="56"/>
        <v>11.499999999941792</v>
      </c>
      <c r="DG252" s="51">
        <f>AB252</f>
        <v>22.833333333372138</v>
      </c>
      <c r="DH252" s="51">
        <f t="shared" si="54"/>
        <v>1.0833333333721384</v>
      </c>
    </row>
    <row r="253" spans="1:112" s="42" customFormat="1" x14ac:dyDescent="0.2">
      <c r="A253" s="40">
        <v>4701</v>
      </c>
      <c r="B253" s="29">
        <f t="shared" si="59"/>
        <v>45809</v>
      </c>
      <c r="C253" s="41" t="str">
        <f t="shared" si="55"/>
        <v>PRT 2025 6 #4701</v>
      </c>
      <c r="D253" s="41" t="str">
        <f t="shared" si="53"/>
        <v>PRATU BGG #70</v>
      </c>
      <c r="E253" s="39">
        <v>4701</v>
      </c>
      <c r="F253" s="38" t="s">
        <v>240</v>
      </c>
      <c r="G253" s="38" t="str">
        <f>INDEX([1]List!$D$2:$D$55,MATCH(F253,[1]List!$B$2:$B$55,0))</f>
        <v>CIF</v>
      </c>
      <c r="H253" s="38" t="s">
        <v>211</v>
      </c>
      <c r="I253" s="38" t="s">
        <v>163</v>
      </c>
      <c r="J253" s="39">
        <f>IF(F253="","",IF(F253="TIE LRC",COUNTIF($F$2:$F253,"TIE")+COUNTIF($F$2:$F253,"TME")+COUNTIF($F$2:$F253,"TIE LRC")+COUNTIF($F$2:$F253,"TIE MRC"),IF(F253="TIE MRC",COUNTIF($F$2:$F253,"TIE")+COUNTIF($F$2:$F253,"TME")+COUNTIF($F$2:$F253,"TIE LRC")+COUNTIF($F$2:$F253,"TIE MRC"),IF(F253="PLNBB LRC",COUNTIF($F$2:$F253,"PLNBB")+COUNTIF($F$2:$F253,"PLNBB LRC")+COUNTIF($F$2:$F253,"PLNBB MRC"),IF(F253="PLNBB MRC",COUNTIF($F$2:$F253,"PLNBB")+COUNTIF($F$2:$F253,"PLNBB LRC")+COUNTIF($F$2:$F253,"PLNBB MRC"),IF(F253="HE MRC",COUNTIF($F$2:$F253,"HE")+COUNTIF($F$2:$F253,"HE LRC")+COUNTIF($F$2:$F253,"HE MRC"),IF(F253="HE LRC",COUNTIF($F$2:$F253,"HE")+COUNTIF($F$2:$F253,"HE LRC")+COUNTIF($F$2:$F253,"HE MRC"),COUNTIF($F$2:$F253,F253))))))))</f>
        <v>70</v>
      </c>
      <c r="K253" s="42" t="s">
        <v>559</v>
      </c>
      <c r="L253" s="42" t="s">
        <v>560</v>
      </c>
      <c r="N253" s="43" t="s">
        <v>320</v>
      </c>
      <c r="O253" s="70" t="s">
        <v>473</v>
      </c>
      <c r="P253" s="40"/>
      <c r="Q253" s="70">
        <v>45821</v>
      </c>
      <c r="R253" s="44"/>
      <c r="S253" s="70">
        <v>45926</v>
      </c>
      <c r="T253" s="57">
        <v>45827.381944444445</v>
      </c>
      <c r="U253" s="57">
        <v>45828.142361111109</v>
      </c>
      <c r="V253" s="57">
        <v>45828.142361111109</v>
      </c>
      <c r="W253" s="57">
        <v>45828.541666666664</v>
      </c>
      <c r="X253" s="57">
        <v>45829.208333333336</v>
      </c>
      <c r="Y253" s="57">
        <v>45829.25</v>
      </c>
      <c r="Z253" s="57">
        <v>45829.284722222219</v>
      </c>
      <c r="AA253" s="51">
        <f t="shared" si="31"/>
        <v>18.249999999941792</v>
      </c>
      <c r="AB253" s="51">
        <f t="shared" si="36"/>
        <v>17.000000000058208</v>
      </c>
      <c r="AC253" s="51">
        <f t="shared" si="37"/>
        <v>0.99999999994179234</v>
      </c>
      <c r="AD253" s="51">
        <v>0.5</v>
      </c>
      <c r="AE253" s="51">
        <v>3.17</v>
      </c>
      <c r="AF253" s="51">
        <v>0</v>
      </c>
      <c r="AG253" s="51">
        <v>0</v>
      </c>
      <c r="AH253" s="51">
        <v>0</v>
      </c>
      <c r="AI253" s="51">
        <f t="shared" si="51"/>
        <v>3.17</v>
      </c>
      <c r="AJ253" s="78">
        <f t="shared" si="52"/>
        <v>3.67</v>
      </c>
      <c r="AK253" s="78"/>
      <c r="AL253" s="78"/>
      <c r="AM253" s="78"/>
      <c r="AN253" s="78"/>
      <c r="AO253" s="45">
        <v>8699.4549999999999</v>
      </c>
      <c r="AP253" s="45">
        <v>8696.5750000000007</v>
      </c>
      <c r="AQ253" s="57">
        <f t="shared" si="57"/>
        <v>45828.142361111109</v>
      </c>
      <c r="AR253" s="57">
        <v>45828.152777777781</v>
      </c>
      <c r="AS253" s="57">
        <f t="shared" ref="AS253:AS316" si="61">X253</f>
        <v>45829.208333333336</v>
      </c>
      <c r="AT253" s="57">
        <v>45829.270833333336</v>
      </c>
      <c r="AU253" s="57">
        <f t="shared" si="58"/>
        <v>45829.270833333336</v>
      </c>
      <c r="AV253" s="57">
        <v>45829.28125</v>
      </c>
      <c r="AW253" s="46">
        <v>4569</v>
      </c>
      <c r="AX253" s="46">
        <v>6613</v>
      </c>
      <c r="AY253" s="30">
        <v>30.91</v>
      </c>
      <c r="AZ253" s="30">
        <v>17.3</v>
      </c>
      <c r="BA253" s="30">
        <v>4.17</v>
      </c>
      <c r="BB253" s="30">
        <v>4.99</v>
      </c>
      <c r="BC253" s="30">
        <v>6.0338573155985484</v>
      </c>
      <c r="BD253" s="30">
        <v>41.86</v>
      </c>
      <c r="BE253" s="30">
        <v>35.85</v>
      </c>
      <c r="BF253" s="30">
        <v>0.22</v>
      </c>
      <c r="BG253" s="30">
        <v>0.33</v>
      </c>
      <c r="BH253" s="30">
        <v>0.31438935912938332</v>
      </c>
      <c r="BI253" s="30">
        <v>56.76</v>
      </c>
      <c r="BJ253" s="30">
        <v>3.84</v>
      </c>
      <c r="BK253" s="30">
        <v>0.88</v>
      </c>
      <c r="BL253" s="30">
        <v>1.1299999999999999</v>
      </c>
      <c r="BM253" s="30">
        <v>15.97</v>
      </c>
      <c r="BN253" s="34">
        <v>59</v>
      </c>
      <c r="BO253" s="30" t="s">
        <v>97</v>
      </c>
      <c r="BP253" s="30" t="s">
        <v>100</v>
      </c>
      <c r="BQ253" s="34">
        <v>1210</v>
      </c>
      <c r="BR253" s="30">
        <v>38.590000000000003</v>
      </c>
      <c r="BS253" s="30">
        <v>21.48</v>
      </c>
      <c r="BT253" s="30">
        <v>24.34</v>
      </c>
      <c r="BU253" s="30">
        <v>6.98</v>
      </c>
      <c r="BV253" s="30">
        <v>2.92</v>
      </c>
      <c r="BW253" s="30">
        <v>0.47</v>
      </c>
      <c r="BX253" s="30">
        <v>0.44</v>
      </c>
      <c r="BY253" s="30">
        <v>0.83</v>
      </c>
      <c r="BZ253" s="30">
        <v>3.26</v>
      </c>
      <c r="CA253" s="30">
        <v>0.56000000000000005</v>
      </c>
      <c r="CB253" s="30">
        <v>0.12</v>
      </c>
      <c r="CC253" s="99">
        <v>3.4000000000000002E-2</v>
      </c>
      <c r="CD253" s="30">
        <v>99</v>
      </c>
      <c r="CE253" s="30">
        <v>97</v>
      </c>
      <c r="CF253" s="30">
        <v>78</v>
      </c>
      <c r="CG253" s="30">
        <v>20</v>
      </c>
      <c r="CH253" s="30"/>
      <c r="CI253" s="46">
        <v>4639</v>
      </c>
      <c r="CJ253" s="30"/>
      <c r="CK253" s="30">
        <v>30.35</v>
      </c>
      <c r="CL253" s="30"/>
      <c r="CM253" s="30">
        <v>3.86</v>
      </c>
      <c r="CN253" s="30"/>
      <c r="CO253" s="30"/>
      <c r="CP253" s="30"/>
      <c r="CQ253" s="30">
        <v>0.19</v>
      </c>
      <c r="CR253" s="46">
        <v>4421</v>
      </c>
      <c r="CS253" s="46">
        <v>32.75</v>
      </c>
      <c r="CT253" s="46">
        <v>3.91</v>
      </c>
      <c r="CU253" s="33">
        <v>0.23</v>
      </c>
      <c r="CV253" s="30">
        <v>0.51</v>
      </c>
      <c r="CW253" s="58">
        <f t="shared" si="60"/>
        <v>628.81959508050602</v>
      </c>
      <c r="CX253" s="59">
        <f>AP253/(AB253-AI253)</f>
        <v>628.81959508050602</v>
      </c>
      <c r="CY253" s="79">
        <v>500</v>
      </c>
      <c r="CZ253" s="57">
        <f>IF(AND(DATE(YEAR(T253),MONTH(T253),DAY(T253))&gt;=(S253-3),DATE(YEAR(T253),MONTH(T253),DAY(T253))&lt;=(S253+3)),T253,V253)</f>
        <v>45828.142361111109</v>
      </c>
      <c r="DA253" s="59">
        <f>CZ253-U253</f>
        <v>0</v>
      </c>
      <c r="DB253" s="51">
        <f>(((AR253-AQ253)*24)+DD253+AB253+((AV253-AU253)*24))/24</f>
        <v>1.1180555555547471</v>
      </c>
      <c r="DC253" s="51">
        <f>(AT253-AS253)*24</f>
        <v>1.5</v>
      </c>
      <c r="DD253" s="51">
        <f>(W253-AR253)*24</f>
        <v>9.3333333331975155</v>
      </c>
      <c r="DE253" s="51">
        <f>AA253</f>
        <v>18.249999999941792</v>
      </c>
      <c r="DF253" s="51">
        <f t="shared" si="56"/>
        <v>9.3333333331975155</v>
      </c>
      <c r="DG253" s="51">
        <f>AB253</f>
        <v>17.000000000058208</v>
      </c>
      <c r="DH253" s="51">
        <f t="shared" si="54"/>
        <v>1.5</v>
      </c>
    </row>
    <row r="254" spans="1:112" s="42" customFormat="1" x14ac:dyDescent="0.2">
      <c r="A254" s="40">
        <v>4702</v>
      </c>
      <c r="B254" s="29">
        <f t="shared" si="59"/>
        <v>45809</v>
      </c>
      <c r="C254" s="41" t="str">
        <f t="shared" si="55"/>
        <v>PRT 2025 6 #4702</v>
      </c>
      <c r="D254" s="41" t="str">
        <f t="shared" si="53"/>
        <v>PRATU PTBA #42</v>
      </c>
      <c r="E254" s="39">
        <v>4702</v>
      </c>
      <c r="F254" s="38" t="s">
        <v>98</v>
      </c>
      <c r="G254" s="38" t="str">
        <f>INDEX([1]List!$D$2:$D$55,MATCH(F254,[1]List!$B$2:$B$55,0))</f>
        <v>FOB</v>
      </c>
      <c r="H254" s="38" t="s">
        <v>156</v>
      </c>
      <c r="I254" s="38" t="s">
        <v>157</v>
      </c>
      <c r="J254" s="39">
        <f>IF(F254="","",IF(F254="TIE LRC",COUNTIF($F$2:$F254,"TIE")+COUNTIF($F$2:$F254,"TME")+COUNTIF($F$2:$F254,"TIE LRC")+COUNTIF($F$2:$F254,"TIE MRC"),IF(F254="TIE MRC",COUNTIF($F$2:$F254,"TIE")+COUNTIF($F$2:$F254,"TME")+COUNTIF($F$2:$F254,"TIE LRC")+COUNTIF($F$2:$F254,"TIE MRC"),IF(F254="PLNBB LRC",COUNTIF($F$2:$F254,"PLNBB")+COUNTIF($F$2:$F254,"PLNBB LRC")+COUNTIF($F$2:$F254,"PLNBB MRC"),IF(F254="PLNBB MRC",COUNTIF($F$2:$F254,"PLNBB")+COUNTIF($F$2:$F254,"PLNBB LRC")+COUNTIF($F$2:$F254,"PLNBB MRC"),IF(F254="HE MRC",COUNTIF($F$2:$F254,"HE")+COUNTIF($F$2:$F254,"HE LRC")+COUNTIF($F$2:$F254,"HE MRC"),IF(F254="HE LRC",COUNTIF($F$2:$F254,"HE")+COUNTIF($F$2:$F254,"HE LRC")+COUNTIF($F$2:$F254,"HE MRC"),COUNTIF($F$2:$F254,F254))))))))</f>
        <v>42</v>
      </c>
      <c r="L254" s="42" t="s">
        <v>445</v>
      </c>
      <c r="N254" s="43" t="s">
        <v>320</v>
      </c>
      <c r="O254" s="70" t="s">
        <v>317</v>
      </c>
      <c r="P254" s="40"/>
      <c r="Q254" s="70">
        <v>45826</v>
      </c>
      <c r="R254" s="44"/>
      <c r="S254" s="70">
        <v>45817</v>
      </c>
      <c r="T254" s="57">
        <v>45829.559027777781</v>
      </c>
      <c r="U254" s="57">
        <v>45829.600694444445</v>
      </c>
      <c r="V254" s="57">
        <v>45829.600694444445</v>
      </c>
      <c r="W254" s="57">
        <v>45829.663194444445</v>
      </c>
      <c r="X254" s="57">
        <v>45830.184027777781</v>
      </c>
      <c r="Y254" s="57">
        <v>45830.21875</v>
      </c>
      <c r="Z254" s="57">
        <v>45830.256944444445</v>
      </c>
      <c r="AA254" s="51">
        <f t="shared" si="31"/>
        <v>0.99999999994179234</v>
      </c>
      <c r="AB254" s="51">
        <f t="shared" si="36"/>
        <v>13.333333333313931</v>
      </c>
      <c r="AC254" s="51">
        <f t="shared" si="37"/>
        <v>0.83333333325572312</v>
      </c>
      <c r="AD254" s="51">
        <v>0.33</v>
      </c>
      <c r="AE254" s="51">
        <v>0.83</v>
      </c>
      <c r="AF254" s="51">
        <v>0</v>
      </c>
      <c r="AG254" s="51">
        <v>0.5</v>
      </c>
      <c r="AH254" s="51">
        <v>0</v>
      </c>
      <c r="AI254" s="51">
        <f t="shared" si="51"/>
        <v>1.33</v>
      </c>
      <c r="AJ254" s="78">
        <f t="shared" si="52"/>
        <v>1.66</v>
      </c>
      <c r="AK254" s="78"/>
      <c r="AL254" s="78"/>
      <c r="AM254" s="78"/>
      <c r="AN254" s="78"/>
      <c r="AO254" s="45">
        <v>7637.16</v>
      </c>
      <c r="AP254" s="45">
        <v>7636.1019999999999</v>
      </c>
      <c r="AQ254" s="57">
        <f t="shared" si="57"/>
        <v>45829.600694444445</v>
      </c>
      <c r="AR254" s="57">
        <v>45829.614583333336</v>
      </c>
      <c r="AS254" s="57">
        <f t="shared" si="61"/>
        <v>45830.184027777781</v>
      </c>
      <c r="AT254" s="57">
        <v>45830.239583333336</v>
      </c>
      <c r="AU254" s="57">
        <f t="shared" si="58"/>
        <v>45830.239583333336</v>
      </c>
      <c r="AV254" s="57">
        <v>45830.253472222219</v>
      </c>
      <c r="AW254" s="46">
        <v>4780</v>
      </c>
      <c r="AX254" s="46">
        <v>6768</v>
      </c>
      <c r="AY254" s="30">
        <v>29.37</v>
      </c>
      <c r="AZ254" s="30">
        <v>15.16</v>
      </c>
      <c r="BA254" s="30">
        <v>4.1100000000000003</v>
      </c>
      <c r="BB254" s="30">
        <v>4.9400000000000004</v>
      </c>
      <c r="BC254" s="30">
        <v>5.8227251296558231</v>
      </c>
      <c r="BD254" s="30">
        <v>38.32</v>
      </c>
      <c r="BE254" s="30">
        <v>41.58</v>
      </c>
      <c r="BF254" s="30">
        <v>0.2</v>
      </c>
      <c r="BG254" s="30">
        <v>0.3</v>
      </c>
      <c r="BH254" s="30">
        <v>0.28288543140028288</v>
      </c>
      <c r="BI254" s="30">
        <v>60</v>
      </c>
      <c r="BJ254" s="30">
        <v>4.17</v>
      </c>
      <c r="BK254" s="30">
        <v>0.95</v>
      </c>
      <c r="BL254" s="30">
        <v>1.19</v>
      </c>
      <c r="BM254" s="30">
        <v>14.54</v>
      </c>
      <c r="BN254" s="34">
        <v>64</v>
      </c>
      <c r="BO254" s="30" t="s">
        <v>97</v>
      </c>
      <c r="BP254" s="30" t="s">
        <v>100</v>
      </c>
      <c r="BQ254" s="34">
        <v>1300</v>
      </c>
      <c r="BR254" s="30">
        <v>45.65</v>
      </c>
      <c r="BS254" s="30">
        <v>29.13</v>
      </c>
      <c r="BT254" s="30">
        <v>8.14</v>
      </c>
      <c r="BU254" s="30">
        <v>5.98</v>
      </c>
      <c r="BV254" s="30">
        <v>1.68</v>
      </c>
      <c r="BW254" s="30">
        <v>1.08</v>
      </c>
      <c r="BX254" s="30">
        <v>0.57999999999999996</v>
      </c>
      <c r="BY254" s="30">
        <v>0.88</v>
      </c>
      <c r="BZ254" s="30">
        <v>6.28</v>
      </c>
      <c r="CA254" s="30">
        <v>0.18</v>
      </c>
      <c r="CB254" s="30">
        <v>0.42</v>
      </c>
      <c r="CC254" s="99">
        <v>3.2000000000000001E-2</v>
      </c>
      <c r="CD254" s="30">
        <v>99</v>
      </c>
      <c r="CE254" s="30">
        <v>98</v>
      </c>
      <c r="CF254" s="30">
        <v>79</v>
      </c>
      <c r="CG254" s="30">
        <v>23</v>
      </c>
      <c r="CH254" s="30"/>
      <c r="CI254" s="46">
        <v>4918</v>
      </c>
      <c r="CJ254" s="30"/>
      <c r="CK254" s="30">
        <v>29.08</v>
      </c>
      <c r="CL254" s="30">
        <v>14.7</v>
      </c>
      <c r="CM254" s="30">
        <v>2.83</v>
      </c>
      <c r="CN254" s="30">
        <v>3.4</v>
      </c>
      <c r="CO254" s="30">
        <v>40.4</v>
      </c>
      <c r="CP254" s="30">
        <v>41.5</v>
      </c>
      <c r="CQ254" s="30">
        <v>0.19</v>
      </c>
      <c r="CR254" s="46" t="s">
        <v>319</v>
      </c>
      <c r="CS254" s="46" t="s">
        <v>319</v>
      </c>
      <c r="CT254" s="46" t="s">
        <v>319</v>
      </c>
      <c r="CU254" s="33" t="s">
        <v>319</v>
      </c>
      <c r="CV254" s="30">
        <v>0.44</v>
      </c>
      <c r="CW254" s="58">
        <f t="shared" si="60"/>
        <v>636.16512080080611</v>
      </c>
      <c r="CX254" s="59">
        <f>AP254/(AB254-AI254)</f>
        <v>636.16512080080611</v>
      </c>
      <c r="CY254" s="79">
        <v>500</v>
      </c>
      <c r="CZ254" s="57">
        <f>IF(AND(DATE(YEAR(T254),MONTH(T254),DAY(T254))&gt;=(S254-3),DATE(YEAR(T254),MONTH(T254),DAY(T254))&lt;=(S254+3)),T254,V254)</f>
        <v>45829.600694444445</v>
      </c>
      <c r="DA254" s="59">
        <f>CZ254-U254</f>
        <v>0</v>
      </c>
      <c r="DB254" s="51">
        <f>(((AR254-AQ254)*24)+DD254+AB254+((AV254-AU254)*24))/24</f>
        <v>0.63194444443797693</v>
      </c>
      <c r="DC254" s="51">
        <f>(AT254-AS254)*24</f>
        <v>1.3333333333139308</v>
      </c>
      <c r="DD254" s="51">
        <f>(W254-AR254)*24</f>
        <v>1.1666666666278616</v>
      </c>
      <c r="DE254" s="51">
        <f>AA254</f>
        <v>0.99999999994179234</v>
      </c>
      <c r="DF254" s="51">
        <f t="shared" si="56"/>
        <v>1.1666666666278616</v>
      </c>
      <c r="DG254" s="51">
        <f>AB254</f>
        <v>13.333333333313931</v>
      </c>
      <c r="DH254" s="51">
        <f t="shared" si="54"/>
        <v>1.3333333333139308</v>
      </c>
    </row>
    <row r="255" spans="1:112" s="42" customFormat="1" x14ac:dyDescent="0.2">
      <c r="A255" s="40">
        <v>4703</v>
      </c>
      <c r="B255" s="29">
        <f t="shared" si="59"/>
        <v>45809</v>
      </c>
      <c r="C255" s="41" t="str">
        <f t="shared" si="55"/>
        <v>PRT 2025 6 #4703</v>
      </c>
      <c r="D255" s="41" t="str">
        <f t="shared" si="53"/>
        <v>PRATU GEL LRC #27</v>
      </c>
      <c r="E255" s="39">
        <v>4703</v>
      </c>
      <c r="F255" s="38" t="s">
        <v>300</v>
      </c>
      <c r="G255" s="38" t="str">
        <f>INDEX([1]List!$D$2:$D$55,MATCH(F255,[1]List!$B$2:$B$55,0))</f>
        <v>CIF</v>
      </c>
      <c r="H255" s="38" t="s">
        <v>392</v>
      </c>
      <c r="I255" s="38" t="s">
        <v>262</v>
      </c>
      <c r="J255" s="39">
        <f>IF(F255="","",IF(F255="TIE LRC",COUNTIF($F$2:$F255,"TIE")+COUNTIF($F$2:$F255,"TME")+COUNTIF($F$2:$F255,"TIE LRC")+COUNTIF($F$2:$F255,"TIE MRC"),IF(F255="TIE MRC",COUNTIF($F$2:$F255,"TIE")+COUNTIF($F$2:$F255,"TME")+COUNTIF($F$2:$F255,"TIE LRC")+COUNTIF($F$2:$F255,"TIE MRC"),IF(F255="PLNBB LRC",COUNTIF($F$2:$F255,"PLNBB")+COUNTIF($F$2:$F255,"PLNBB LRC")+COUNTIF($F$2:$F255,"PLNBB MRC"),IF(F255="PLNBB MRC",COUNTIF($F$2:$F255,"PLNBB")+COUNTIF($F$2:$F255,"PLNBB LRC")+COUNTIF($F$2:$F255,"PLNBB MRC"),IF(F255="HE MRC",COUNTIF($F$2:$F255,"HE")+COUNTIF($F$2:$F255,"HE LRC")+COUNTIF($F$2:$F255,"HE MRC"),IF(F255="HE LRC",COUNTIF($F$2:$F255,"HE")+COUNTIF($F$2:$F255,"HE LRC")+COUNTIF($F$2:$F255,"HE MRC"),COUNTIF($F$2:$F255,F255))))))))</f>
        <v>27</v>
      </c>
      <c r="K255" s="42" t="s">
        <v>594</v>
      </c>
      <c r="L255" s="42" t="s">
        <v>595</v>
      </c>
      <c r="N255" s="43" t="s">
        <v>318</v>
      </c>
      <c r="O255" s="70" t="s">
        <v>567</v>
      </c>
      <c r="P255" s="40"/>
      <c r="Q255" s="70">
        <v>45820</v>
      </c>
      <c r="R255" s="44"/>
      <c r="S255" s="70">
        <v>45822</v>
      </c>
      <c r="T255" s="57">
        <v>45828.041666666664</v>
      </c>
      <c r="U255" s="57">
        <v>45829.118055555555</v>
      </c>
      <c r="V255" s="57">
        <v>45829.118055555555</v>
      </c>
      <c r="W255" s="57">
        <v>45829.197916666664</v>
      </c>
      <c r="X255" s="57">
        <v>45830.336805555555</v>
      </c>
      <c r="Y255" s="57">
        <v>45830.395833333336</v>
      </c>
      <c r="Z255" s="57">
        <v>45830.430555555555</v>
      </c>
      <c r="AA255" s="51">
        <f t="shared" si="31"/>
        <v>25.833333333372138</v>
      </c>
      <c r="AB255" s="51">
        <f t="shared" si="36"/>
        <v>28.750000000116415</v>
      </c>
      <c r="AC255" s="51">
        <f t="shared" si="37"/>
        <v>1.4166666667442769</v>
      </c>
      <c r="AD255" s="51">
        <v>0.42</v>
      </c>
      <c r="AE255" s="51">
        <v>5.33</v>
      </c>
      <c r="AF255" s="51">
        <v>0</v>
      </c>
      <c r="AG255" s="51">
        <v>0</v>
      </c>
      <c r="AH255" s="51">
        <v>0</v>
      </c>
      <c r="AI255" s="51">
        <f t="shared" si="51"/>
        <v>5.33</v>
      </c>
      <c r="AJ255" s="78">
        <f t="shared" si="52"/>
        <v>5.75</v>
      </c>
      <c r="AK255" s="78"/>
      <c r="AL255" s="78"/>
      <c r="AM255" s="78"/>
      <c r="AN255" s="78"/>
      <c r="AO255" s="45">
        <v>10008.049999999999</v>
      </c>
      <c r="AP255" s="45">
        <v>10005.561</v>
      </c>
      <c r="AQ255" s="57">
        <f t="shared" si="57"/>
        <v>45829.118055555555</v>
      </c>
      <c r="AR255" s="57">
        <v>45829.128472222219</v>
      </c>
      <c r="AS255" s="57">
        <f t="shared" si="61"/>
        <v>45830.336805555555</v>
      </c>
      <c r="AT255" s="57">
        <v>45830.416666666664</v>
      </c>
      <c r="AU255" s="57">
        <f t="shared" si="58"/>
        <v>45830.416666666664</v>
      </c>
      <c r="AV255" s="57">
        <v>45830.427083333336</v>
      </c>
      <c r="AW255" s="46">
        <v>4062</v>
      </c>
      <c r="AX255" s="46">
        <v>6246</v>
      </c>
      <c r="AY255" s="30">
        <v>34.97</v>
      </c>
      <c r="AZ255" s="30">
        <v>16.350000000000001</v>
      </c>
      <c r="BA255" s="30">
        <v>4.72</v>
      </c>
      <c r="BB255" s="30">
        <v>6.07</v>
      </c>
      <c r="BC255" s="30">
        <v>7.2564255827854147</v>
      </c>
      <c r="BD255" s="30">
        <v>41.38</v>
      </c>
      <c r="BE255" s="30">
        <v>36.200000000000003</v>
      </c>
      <c r="BF255" s="30">
        <v>0.19</v>
      </c>
      <c r="BG255" s="30">
        <v>0.32</v>
      </c>
      <c r="BH255" s="30">
        <v>0.29886431560071725</v>
      </c>
      <c r="BI255" s="30">
        <v>55.48</v>
      </c>
      <c r="BJ255" s="30">
        <v>4.26</v>
      </c>
      <c r="BK255" s="30">
        <v>0.86</v>
      </c>
      <c r="BL255" s="30">
        <v>1.1100000000000001</v>
      </c>
      <c r="BM255" s="30">
        <v>16.73</v>
      </c>
      <c r="BN255" s="34">
        <v>61</v>
      </c>
      <c r="BO255" s="30" t="s">
        <v>97</v>
      </c>
      <c r="BP255" s="30" t="s">
        <v>100</v>
      </c>
      <c r="BQ255" s="34">
        <v>1170</v>
      </c>
      <c r="BR255" s="30">
        <v>21.73</v>
      </c>
      <c r="BS255" s="30">
        <v>14.75</v>
      </c>
      <c r="BT255" s="30">
        <v>47.14</v>
      </c>
      <c r="BU255" s="30">
        <v>7.54</v>
      </c>
      <c r="BV255" s="30">
        <v>2.19</v>
      </c>
      <c r="BW255" s="30">
        <v>0.28999999999999998</v>
      </c>
      <c r="BX255" s="30">
        <v>0.37</v>
      </c>
      <c r="BY255" s="30">
        <v>0.78</v>
      </c>
      <c r="BZ255" s="30">
        <v>3.96</v>
      </c>
      <c r="CA255" s="30">
        <v>1.17</v>
      </c>
      <c r="CB255" s="30">
        <v>0.09</v>
      </c>
      <c r="CC255" s="99">
        <v>5.6000000000000001E-2</v>
      </c>
      <c r="CD255" s="30">
        <v>99</v>
      </c>
      <c r="CE255" s="30">
        <v>98</v>
      </c>
      <c r="CF255" s="30">
        <v>77</v>
      </c>
      <c r="CG255" s="30">
        <v>20</v>
      </c>
      <c r="CH255" s="30"/>
      <c r="CI255" s="46">
        <v>4124</v>
      </c>
      <c r="CJ255" s="30"/>
      <c r="CK255" s="30">
        <v>34.61</v>
      </c>
      <c r="CL255" s="30"/>
      <c r="CM255" s="30">
        <v>4.17</v>
      </c>
      <c r="CN255" s="30"/>
      <c r="CO255" s="30"/>
      <c r="CP255" s="30"/>
      <c r="CQ255" s="30">
        <v>0.15</v>
      </c>
      <c r="CR255" s="46">
        <v>3912</v>
      </c>
      <c r="CS255" s="46">
        <v>36.119999999999997</v>
      </c>
      <c r="CT255" s="46">
        <v>5.67</v>
      </c>
      <c r="CU255" s="33">
        <v>0.27</v>
      </c>
      <c r="CV255" s="30">
        <v>0.48</v>
      </c>
      <c r="CW255" s="58">
        <f t="shared" si="60"/>
        <v>427.22292911828623</v>
      </c>
      <c r="CX255" s="59">
        <f>AP255/(AB255-AI255)</f>
        <v>427.22292911828623</v>
      </c>
      <c r="CY255" s="79">
        <v>500</v>
      </c>
      <c r="CZ255" s="57">
        <f>IF(AND(DATE(YEAR(T255),MONTH(T255),DAY(T255))&gt;=(S255-3),DATE(YEAR(T255),MONTH(T255),DAY(T255))&lt;=(S255+3)),T255,V255)</f>
        <v>45829.118055555555</v>
      </c>
      <c r="DA255" s="59">
        <f>CZ255-U255</f>
        <v>0</v>
      </c>
      <c r="DB255" s="51">
        <f>(((AR255-AQ255)*24)+DD255+AB255+((AV255-AU255)*24))/24</f>
        <v>1.2881944444525288</v>
      </c>
      <c r="DC255" s="51">
        <f>(AT255-AS255)*24</f>
        <v>1.9166666666278616</v>
      </c>
      <c r="DD255" s="51">
        <f>(W255-AR255)*24</f>
        <v>1.6666666666860692</v>
      </c>
      <c r="DE255" s="51">
        <f>AA255</f>
        <v>25.833333333372138</v>
      </c>
      <c r="DF255" s="51">
        <f t="shared" si="56"/>
        <v>1.6666666666860692</v>
      </c>
      <c r="DG255" s="51">
        <f>AB255</f>
        <v>28.750000000116415</v>
      </c>
      <c r="DH255" s="51">
        <f t="shared" si="54"/>
        <v>1.9166666666278616</v>
      </c>
    </row>
    <row r="256" spans="1:112" s="42" customFormat="1" x14ac:dyDescent="0.2">
      <c r="A256" s="40">
        <v>4704</v>
      </c>
      <c r="B256" s="29">
        <f t="shared" si="59"/>
        <v>45809</v>
      </c>
      <c r="C256" s="41" t="str">
        <f t="shared" si="55"/>
        <v>PRT 2025 6 #4704</v>
      </c>
      <c r="D256" s="41" t="str">
        <f t="shared" si="53"/>
        <v>PRATU GEL MRC #14</v>
      </c>
      <c r="E256" s="39">
        <v>4704</v>
      </c>
      <c r="F256" s="38" t="s">
        <v>341</v>
      </c>
      <c r="G256" s="38" t="str">
        <f>INDEX([1]List!$D$2:$D$55,MATCH(F256,[1]List!$B$2:$B$55,0))</f>
        <v>CIF</v>
      </c>
      <c r="H256" s="38" t="s">
        <v>342</v>
      </c>
      <c r="I256" s="38" t="s">
        <v>408</v>
      </c>
      <c r="J256" s="39">
        <f>IF(F256="","",IF(F256="TIE LRC",COUNTIF($F$2:$F256,"TIE")+COUNTIF($F$2:$F256,"TME")+COUNTIF($F$2:$F256,"TIE LRC")+COUNTIF($F$2:$F256,"TIE MRC"),IF(F256="TIE MRC",COUNTIF($F$2:$F256,"TIE")+COUNTIF($F$2:$F256,"TME")+COUNTIF($F$2:$F256,"TIE LRC")+COUNTIF($F$2:$F256,"TIE MRC"),IF(F256="PLNBB LRC",COUNTIF($F$2:$F256,"PLNBB")+COUNTIF($F$2:$F256,"PLNBB LRC")+COUNTIF($F$2:$F256,"PLNBB MRC"),IF(F256="PLNBB MRC",COUNTIF($F$2:$F256,"PLNBB")+COUNTIF($F$2:$F256,"PLNBB LRC")+COUNTIF($F$2:$F256,"PLNBB MRC"),IF(F256="HE MRC",COUNTIF($F$2:$F256,"HE")+COUNTIF($F$2:$F256,"HE LRC")+COUNTIF($F$2:$F256,"HE MRC"),IF(F256="HE LRC",COUNTIF($F$2:$F256,"HE")+COUNTIF($F$2:$F256,"HE LRC")+COUNTIF($F$2:$F256,"HE MRC"),COUNTIF($F$2:$F256,F256))))))))</f>
        <v>14</v>
      </c>
      <c r="K256" s="42" t="s">
        <v>267</v>
      </c>
      <c r="L256" s="42" t="s">
        <v>128</v>
      </c>
      <c r="N256" s="43" t="s">
        <v>320</v>
      </c>
      <c r="O256" s="70" t="s">
        <v>473</v>
      </c>
      <c r="P256" s="40"/>
      <c r="Q256" s="70">
        <v>45821</v>
      </c>
      <c r="R256" s="44"/>
      <c r="S256" s="70">
        <v>45772</v>
      </c>
      <c r="T256" s="57">
        <v>45829.097222222219</v>
      </c>
      <c r="U256" s="57">
        <v>45830.274305555555</v>
      </c>
      <c r="V256" s="57">
        <v>45830.274305555555</v>
      </c>
      <c r="W256" s="57">
        <v>45830.354166666664</v>
      </c>
      <c r="X256" s="57">
        <v>45831.09375</v>
      </c>
      <c r="Y256" s="57">
        <v>45831.131944444445</v>
      </c>
      <c r="Z256" s="57">
        <v>45831.166666666664</v>
      </c>
      <c r="AA256" s="51">
        <f t="shared" si="31"/>
        <v>28.250000000058208</v>
      </c>
      <c r="AB256" s="51">
        <f t="shared" si="36"/>
        <v>18.666666666744277</v>
      </c>
      <c r="AC256" s="51">
        <f t="shared" si="37"/>
        <v>0.91666666668606922</v>
      </c>
      <c r="AD256" s="51">
        <v>0.25</v>
      </c>
      <c r="AE256" s="51">
        <v>2.17</v>
      </c>
      <c r="AF256" s="51">
        <v>0.67</v>
      </c>
      <c r="AG256" s="51">
        <v>0.5</v>
      </c>
      <c r="AH256" s="51">
        <v>0</v>
      </c>
      <c r="AI256" s="51">
        <f t="shared" si="51"/>
        <v>3.34</v>
      </c>
      <c r="AJ256" s="78">
        <f t="shared" si="52"/>
        <v>3.59</v>
      </c>
      <c r="AK256" s="78"/>
      <c r="AL256" s="78"/>
      <c r="AM256" s="78"/>
      <c r="AN256" s="78"/>
      <c r="AO256" s="45">
        <v>7845.9040000000005</v>
      </c>
      <c r="AP256" s="45">
        <v>7843.2569999999996</v>
      </c>
      <c r="AQ256" s="57">
        <f t="shared" si="57"/>
        <v>45830.274305555555</v>
      </c>
      <c r="AR256" s="57">
        <v>45830.284722222219</v>
      </c>
      <c r="AS256" s="57">
        <f t="shared" si="61"/>
        <v>45831.09375</v>
      </c>
      <c r="AT256" s="57">
        <v>45831.152777777781</v>
      </c>
      <c r="AU256" s="57">
        <f t="shared" si="58"/>
        <v>45831.152777777781</v>
      </c>
      <c r="AV256" s="57">
        <v>45831.163194444445</v>
      </c>
      <c r="AW256" s="46">
        <v>4462</v>
      </c>
      <c r="AX256" s="46">
        <v>6550</v>
      </c>
      <c r="AY256" s="30">
        <v>31.88</v>
      </c>
      <c r="AZ256" s="30">
        <v>15.27</v>
      </c>
      <c r="BA256" s="30">
        <v>5.9</v>
      </c>
      <c r="BB256" s="30">
        <v>7.34</v>
      </c>
      <c r="BC256" s="30">
        <v>8.6628112828986179</v>
      </c>
      <c r="BD256" s="30">
        <v>41.51</v>
      </c>
      <c r="BE256" s="30">
        <v>35.880000000000003</v>
      </c>
      <c r="BF256" s="30">
        <v>0.32</v>
      </c>
      <c r="BG256" s="30">
        <v>0.52</v>
      </c>
      <c r="BH256" s="30">
        <v>0.47208780833234981</v>
      </c>
      <c r="BI256" s="30">
        <v>57.86</v>
      </c>
      <c r="BJ256" s="30">
        <v>4.5</v>
      </c>
      <c r="BK256" s="30">
        <v>0.92</v>
      </c>
      <c r="BL256" s="30">
        <v>1.19</v>
      </c>
      <c r="BM256" s="30">
        <v>13.71</v>
      </c>
      <c r="BN256" s="34">
        <v>60</v>
      </c>
      <c r="BO256" s="30" t="s">
        <v>97</v>
      </c>
      <c r="BP256" s="30" t="s">
        <v>100</v>
      </c>
      <c r="BQ256" s="34">
        <v>1170</v>
      </c>
      <c r="BR256" s="30">
        <v>31.62</v>
      </c>
      <c r="BS256" s="30">
        <v>19.82</v>
      </c>
      <c r="BT256" s="30">
        <v>23.57</v>
      </c>
      <c r="BU256" s="30">
        <v>13.55</v>
      </c>
      <c r="BV256" s="30">
        <v>5.62</v>
      </c>
      <c r="BW256" s="30">
        <v>0.36</v>
      </c>
      <c r="BX256" s="30">
        <v>0.38</v>
      </c>
      <c r="BY256" s="30">
        <v>0.84</v>
      </c>
      <c r="BZ256" s="30">
        <v>2.09</v>
      </c>
      <c r="CA256" s="30">
        <v>2</v>
      </c>
      <c r="CB256" s="30">
        <v>0.16</v>
      </c>
      <c r="CC256" s="99">
        <v>0.05</v>
      </c>
      <c r="CD256" s="30">
        <v>99</v>
      </c>
      <c r="CE256" s="30">
        <v>98</v>
      </c>
      <c r="CF256" s="30">
        <v>78</v>
      </c>
      <c r="CG256" s="30">
        <v>20</v>
      </c>
      <c r="CH256" s="30"/>
      <c r="CI256" s="46">
        <v>4535</v>
      </c>
      <c r="CJ256" s="30"/>
      <c r="CK256" s="30">
        <v>29.62</v>
      </c>
      <c r="CL256" s="30"/>
      <c r="CM256" s="30">
        <v>5.7</v>
      </c>
      <c r="CN256" s="30"/>
      <c r="CO256" s="30"/>
      <c r="CP256" s="30"/>
      <c r="CQ256" s="30">
        <v>0.3</v>
      </c>
      <c r="CR256" s="46">
        <v>4291</v>
      </c>
      <c r="CS256" s="46">
        <v>33.96</v>
      </c>
      <c r="CT256" s="46">
        <v>4.87</v>
      </c>
      <c r="CU256" s="33">
        <v>0.24</v>
      </c>
      <c r="CV256" s="30">
        <v>0.26</v>
      </c>
      <c r="CW256" s="58">
        <f t="shared" si="60"/>
        <v>511.73925619575579</v>
      </c>
      <c r="CX256" s="59">
        <f>AP256/(AB256-AI256)</f>
        <v>511.73925619575579</v>
      </c>
      <c r="CY256" s="79">
        <v>500</v>
      </c>
      <c r="CZ256" s="57">
        <f>IF(AND(DATE(YEAR(T256),MONTH(T256),DAY(T256))&gt;=(S256-3),DATE(YEAR(T256),MONTH(T256),DAY(T256))&lt;=(S256+3)),T256,V256)</f>
        <v>45830.274305555555</v>
      </c>
      <c r="DA256" s="59">
        <f>CZ256-U256</f>
        <v>0</v>
      </c>
      <c r="DB256" s="51">
        <f>(((AR256-AQ256)*24)+DD256+AB256+((AV256-AU256)*24))/24</f>
        <v>0.86805555555474712</v>
      </c>
      <c r="DC256" s="51">
        <f>(AT256-AS256)*24</f>
        <v>1.4166666667442769</v>
      </c>
      <c r="DD256" s="51">
        <f>(W256-AR256)*24</f>
        <v>1.6666666666860692</v>
      </c>
      <c r="DE256" s="51">
        <f>AA256</f>
        <v>28.250000000058208</v>
      </c>
      <c r="DF256" s="51">
        <f t="shared" si="56"/>
        <v>1.6666666666860692</v>
      </c>
      <c r="DG256" s="51">
        <f>AB256</f>
        <v>18.666666666744277</v>
      </c>
      <c r="DH256" s="51">
        <f t="shared" si="54"/>
        <v>1.4166666667442769</v>
      </c>
    </row>
    <row r="257" spans="1:112" s="42" customFormat="1" x14ac:dyDescent="0.2">
      <c r="A257" s="40">
        <v>4705</v>
      </c>
      <c r="B257" s="29">
        <f t="shared" si="59"/>
        <v>45809</v>
      </c>
      <c r="C257" s="41" t="str">
        <f t="shared" si="55"/>
        <v>PRT 2025 6 #4705</v>
      </c>
      <c r="D257" s="41" t="str">
        <f t="shared" si="53"/>
        <v>PRATU PTBA #43</v>
      </c>
      <c r="E257" s="39">
        <v>4705</v>
      </c>
      <c r="F257" s="38" t="s">
        <v>98</v>
      </c>
      <c r="G257" s="38" t="str">
        <f>INDEX([1]List!$D$2:$D$55,MATCH(F257,[1]List!$B$2:$B$55,0))</f>
        <v>FOB</v>
      </c>
      <c r="H257" s="38" t="s">
        <v>156</v>
      </c>
      <c r="I257" s="38" t="s">
        <v>157</v>
      </c>
      <c r="J257" s="39">
        <f>IF(F257="","",IF(F257="TIE LRC",COUNTIF($F$2:$F257,"TIE")+COUNTIF($F$2:$F257,"TME")+COUNTIF($F$2:$F257,"TIE LRC")+COUNTIF($F$2:$F257,"TIE MRC"),IF(F257="TIE MRC",COUNTIF($F$2:$F257,"TIE")+COUNTIF($F$2:$F257,"TME")+COUNTIF($F$2:$F257,"TIE LRC")+COUNTIF($F$2:$F257,"TIE MRC"),IF(F257="PLNBB LRC",COUNTIF($F$2:$F257,"PLNBB")+COUNTIF($F$2:$F257,"PLNBB LRC")+COUNTIF($F$2:$F257,"PLNBB MRC"),IF(F257="PLNBB MRC",COUNTIF($F$2:$F257,"PLNBB")+COUNTIF($F$2:$F257,"PLNBB LRC")+COUNTIF($F$2:$F257,"PLNBB MRC"),IF(F257="HE MRC",COUNTIF($F$2:$F257,"HE")+COUNTIF($F$2:$F257,"HE LRC")+COUNTIF($F$2:$F257,"HE MRC"),IF(F257="HE LRC",COUNTIF($F$2:$F257,"HE")+COUNTIF($F$2:$F257,"HE LRC")+COUNTIF($F$2:$F257,"HE MRC"),COUNTIF($F$2:$F257,F257))))))))</f>
        <v>43</v>
      </c>
      <c r="L257" s="42" t="s">
        <v>460</v>
      </c>
      <c r="N257" s="43" t="s">
        <v>318</v>
      </c>
      <c r="O257" s="70" t="s">
        <v>104</v>
      </c>
      <c r="P257" s="40"/>
      <c r="Q257" s="70">
        <v>45827</v>
      </c>
      <c r="R257" s="44"/>
      <c r="S257" s="70">
        <v>45820</v>
      </c>
      <c r="T257" s="57">
        <v>45830.138888888891</v>
      </c>
      <c r="U257" s="57">
        <v>45830.444444444445</v>
      </c>
      <c r="V257" s="57">
        <v>45830.444444444445</v>
      </c>
      <c r="W257" s="57">
        <v>45830.461805555555</v>
      </c>
      <c r="X257" s="57">
        <v>45831.5625</v>
      </c>
      <c r="Y257" s="57">
        <v>45831.590277777781</v>
      </c>
      <c r="Z257" s="57">
        <v>45831.628472222219</v>
      </c>
      <c r="AA257" s="51">
        <f t="shared" si="31"/>
        <v>7.3333333333139308</v>
      </c>
      <c r="AB257" s="51">
        <f t="shared" si="36"/>
        <v>27.083333333430346</v>
      </c>
      <c r="AC257" s="51">
        <f t="shared" si="37"/>
        <v>0.66666666674427688</v>
      </c>
      <c r="AD257" s="51">
        <v>0.42</v>
      </c>
      <c r="AE257" s="51">
        <v>3.67</v>
      </c>
      <c r="AF257" s="51">
        <v>3.5</v>
      </c>
      <c r="AG257" s="51">
        <v>0.5</v>
      </c>
      <c r="AH257" s="51">
        <v>0</v>
      </c>
      <c r="AI257" s="51">
        <f t="shared" si="51"/>
        <v>7.67</v>
      </c>
      <c r="AJ257" s="78">
        <f t="shared" si="52"/>
        <v>8.09</v>
      </c>
      <c r="AK257" s="78"/>
      <c r="AL257" s="78"/>
      <c r="AM257" s="78"/>
      <c r="AN257" s="78"/>
      <c r="AO257" s="45">
        <v>11935.495999999999</v>
      </c>
      <c r="AP257" s="45">
        <v>11934.266</v>
      </c>
      <c r="AQ257" s="57">
        <f t="shared" si="57"/>
        <v>45830.444444444445</v>
      </c>
      <c r="AR257" s="57">
        <v>45830.458333333336</v>
      </c>
      <c r="AS257" s="57">
        <f t="shared" si="61"/>
        <v>45831.5625</v>
      </c>
      <c r="AT257" s="57">
        <v>45831.611111111109</v>
      </c>
      <c r="AU257" s="57">
        <f t="shared" si="58"/>
        <v>45831.611111111109</v>
      </c>
      <c r="AV257" s="57">
        <v>45831.625</v>
      </c>
      <c r="AW257" s="46">
        <v>4779</v>
      </c>
      <c r="AX257" s="46">
        <v>6776</v>
      </c>
      <c r="AY257" s="30">
        <v>29.47</v>
      </c>
      <c r="AZ257" s="30">
        <v>12.4</v>
      </c>
      <c r="BA257" s="30">
        <v>3.95</v>
      </c>
      <c r="BB257" s="30">
        <v>4.9000000000000004</v>
      </c>
      <c r="BC257" s="30">
        <v>5.5936073059360742</v>
      </c>
      <c r="BD257" s="30">
        <v>41.98</v>
      </c>
      <c r="BE257" s="30">
        <v>40.72</v>
      </c>
      <c r="BF257" s="30">
        <v>0.21</v>
      </c>
      <c r="BG257" s="30">
        <v>0.31</v>
      </c>
      <c r="BH257" s="30">
        <v>0.29680365296803657</v>
      </c>
      <c r="BI257" s="30">
        <v>61.79</v>
      </c>
      <c r="BJ257" s="30">
        <v>4.5199999999999996</v>
      </c>
      <c r="BK257" s="30">
        <v>0.96</v>
      </c>
      <c r="BL257" s="30">
        <v>1.1599999999999999</v>
      </c>
      <c r="BM257" s="30">
        <v>15.17</v>
      </c>
      <c r="BN257" s="34">
        <v>61</v>
      </c>
      <c r="BO257" s="30" t="s">
        <v>97</v>
      </c>
      <c r="BP257" s="30" t="s">
        <v>100</v>
      </c>
      <c r="BQ257" s="34">
        <v>1330</v>
      </c>
      <c r="BR257" s="30">
        <v>40.85</v>
      </c>
      <c r="BS257" s="30">
        <v>29.32</v>
      </c>
      <c r="BT257" s="30">
        <v>10.38</v>
      </c>
      <c r="BU257" s="30">
        <v>6.32</v>
      </c>
      <c r="BV257" s="30">
        <v>2.3199999999999998</v>
      </c>
      <c r="BW257" s="30">
        <v>1.5</v>
      </c>
      <c r="BX257" s="30">
        <v>0.41</v>
      </c>
      <c r="BY257" s="30">
        <v>0.78</v>
      </c>
      <c r="BZ257" s="30">
        <v>7.37</v>
      </c>
      <c r="CA257" s="30">
        <v>0.27</v>
      </c>
      <c r="CB257" s="30">
        <v>0.47</v>
      </c>
      <c r="CC257" s="99">
        <v>0.04</v>
      </c>
      <c r="CD257" s="30">
        <v>99</v>
      </c>
      <c r="CE257" s="30">
        <v>98</v>
      </c>
      <c r="CF257" s="30">
        <v>78</v>
      </c>
      <c r="CG257" s="30">
        <v>23</v>
      </c>
      <c r="CH257" s="30"/>
      <c r="CI257" s="46">
        <v>4904</v>
      </c>
      <c r="CJ257" s="30"/>
      <c r="CK257" s="30">
        <v>29.4</v>
      </c>
      <c r="CL257" s="30">
        <v>14.12</v>
      </c>
      <c r="CM257" s="30">
        <v>2.66</v>
      </c>
      <c r="CN257" s="30">
        <v>3.24</v>
      </c>
      <c r="CO257" s="30">
        <v>39.74</v>
      </c>
      <c r="CP257" s="30">
        <v>42.9</v>
      </c>
      <c r="CQ257" s="30">
        <v>0.35</v>
      </c>
      <c r="CR257" s="46" t="s">
        <v>319</v>
      </c>
      <c r="CS257" s="46" t="s">
        <v>319</v>
      </c>
      <c r="CT257" s="46" t="s">
        <v>319</v>
      </c>
      <c r="CU257" s="33" t="s">
        <v>319</v>
      </c>
      <c r="CV257" s="30">
        <v>0.49</v>
      </c>
      <c r="CW257" s="58">
        <f t="shared" si="60"/>
        <v>614.74584477714779</v>
      </c>
      <c r="CX257" s="59">
        <f>AP257/(AB257-AI257)</f>
        <v>614.74584477714779</v>
      </c>
      <c r="CY257" s="79">
        <v>500</v>
      </c>
      <c r="CZ257" s="57">
        <f>IF(AND(DATE(YEAR(T257),MONTH(T257),DAY(T257))&gt;=(S257-3),DATE(YEAR(T257),MONTH(T257),DAY(T257))&lt;=(S257+3)),T257,V257)</f>
        <v>45830.444444444445</v>
      </c>
      <c r="DA257" s="59">
        <f>CZ257-U257</f>
        <v>0</v>
      </c>
      <c r="DB257" s="51">
        <f>(((AR257-AQ257)*24)+DD257+AB257+((AV257-AU257)*24))/24</f>
        <v>1.1597222222262644</v>
      </c>
      <c r="DC257" s="51">
        <f>(AT257-AS257)*24</f>
        <v>1.1666666666278616</v>
      </c>
      <c r="DD257" s="51">
        <f>(W257-AR257)*24</f>
        <v>8.3333333255723119E-2</v>
      </c>
      <c r="DE257" s="51">
        <f>AA257</f>
        <v>7.3333333333139308</v>
      </c>
      <c r="DF257" s="51">
        <f t="shared" si="56"/>
        <v>8.3333333255723119E-2</v>
      </c>
      <c r="DG257" s="51">
        <f>AB257</f>
        <v>27.083333333430346</v>
      </c>
      <c r="DH257" s="51">
        <f t="shared" si="54"/>
        <v>1.1666666666278616</v>
      </c>
    </row>
    <row r="258" spans="1:112" s="42" customFormat="1" x14ac:dyDescent="0.2">
      <c r="A258" s="40">
        <v>4706</v>
      </c>
      <c r="B258" s="29">
        <f t="shared" si="59"/>
        <v>45809</v>
      </c>
      <c r="C258" s="41" t="str">
        <f t="shared" si="55"/>
        <v>PRT 2025 6 #4706</v>
      </c>
      <c r="D258" s="41" t="str">
        <f t="shared" si="53"/>
        <v>PRATU SPE #18</v>
      </c>
      <c r="E258" s="39">
        <v>4706</v>
      </c>
      <c r="F258" s="38" t="s">
        <v>326</v>
      </c>
      <c r="G258" s="38" t="str">
        <f>INDEX([1]List!$D$2:$D$55,MATCH(F258,[1]List!$B$2:$B$55,0))</f>
        <v>CIF</v>
      </c>
      <c r="H258" s="38" t="s">
        <v>469</v>
      </c>
      <c r="I258" s="38" t="s">
        <v>470</v>
      </c>
      <c r="J258" s="39">
        <f>IF(F258="","",IF(F258="TIE LRC",COUNTIF($F$2:$F258,"TIE")+COUNTIF($F$2:$F258,"TME")+COUNTIF($F$2:$F258,"TIE LRC")+COUNTIF($F$2:$F258,"TIE MRC"),IF(F258="TIE MRC",COUNTIF($F$2:$F258,"TIE")+COUNTIF($F$2:$F258,"TME")+COUNTIF($F$2:$F258,"TIE LRC")+COUNTIF($F$2:$F258,"TIE MRC"),IF(F258="PLNBB LRC",COUNTIF($F$2:$F258,"PLNBB")+COUNTIF($F$2:$F258,"PLNBB LRC")+COUNTIF($F$2:$F258,"PLNBB MRC"),IF(F258="PLNBB MRC",COUNTIF($F$2:$F258,"PLNBB")+COUNTIF($F$2:$F258,"PLNBB LRC")+COUNTIF($F$2:$F258,"PLNBB MRC"),IF(F258="HE MRC",COUNTIF($F$2:$F258,"HE")+COUNTIF($F$2:$F258,"HE LRC")+COUNTIF($F$2:$F258,"HE MRC"),IF(F258="HE LRC",COUNTIF($F$2:$F258,"HE")+COUNTIF($F$2:$F258,"HE LRC")+COUNTIF($F$2:$F258,"HE MRC"),COUNTIF($F$2:$F258,F258))))))))</f>
        <v>18</v>
      </c>
      <c r="K258" s="42" t="s">
        <v>438</v>
      </c>
      <c r="L258" s="42" t="s">
        <v>439</v>
      </c>
      <c r="N258" s="43" t="s">
        <v>320</v>
      </c>
      <c r="O258" s="70" t="s">
        <v>473</v>
      </c>
      <c r="P258" s="40"/>
      <c r="Q258" s="70">
        <v>45819</v>
      </c>
      <c r="R258" s="44"/>
      <c r="S258" s="70">
        <v>45818</v>
      </c>
      <c r="T258" s="57">
        <v>45829.875</v>
      </c>
      <c r="U258" s="57">
        <v>45831.197916666664</v>
      </c>
      <c r="V258" s="57">
        <v>45831.197916666664</v>
      </c>
      <c r="W258" s="57">
        <v>45831.211805555555</v>
      </c>
      <c r="X258" s="57">
        <v>45832.131944444445</v>
      </c>
      <c r="Y258" s="57">
        <v>45832.194444444445</v>
      </c>
      <c r="Z258" s="57">
        <v>45832.229166666664</v>
      </c>
      <c r="AA258" s="51">
        <f t="shared" si="31"/>
        <v>31.749999999941792</v>
      </c>
      <c r="AB258" s="51">
        <f t="shared" si="36"/>
        <v>23.583333333372138</v>
      </c>
      <c r="AC258" s="51">
        <f t="shared" si="37"/>
        <v>1.5</v>
      </c>
      <c r="AD258" s="51">
        <v>0.33</v>
      </c>
      <c r="AE258" s="51">
        <v>3</v>
      </c>
      <c r="AF258" s="51">
        <v>2.25</v>
      </c>
      <c r="AG258" s="51">
        <v>0</v>
      </c>
      <c r="AH258" s="51">
        <v>0</v>
      </c>
      <c r="AI258" s="51">
        <f t="shared" si="51"/>
        <v>5.25</v>
      </c>
      <c r="AJ258" s="78">
        <f t="shared" si="52"/>
        <v>5.58</v>
      </c>
      <c r="AK258" s="78"/>
      <c r="AL258" s="78"/>
      <c r="AM258" s="78"/>
      <c r="AN258" s="78"/>
      <c r="AO258" s="45">
        <v>7448.3689999999997</v>
      </c>
      <c r="AP258" s="45">
        <v>7445.84</v>
      </c>
      <c r="AQ258" s="57">
        <f t="shared" si="57"/>
        <v>45831.197916666664</v>
      </c>
      <c r="AR258" s="57">
        <v>45831.208333333336</v>
      </c>
      <c r="AS258" s="57">
        <f t="shared" si="61"/>
        <v>45832.131944444445</v>
      </c>
      <c r="AT258" s="57">
        <v>45832.215277777781</v>
      </c>
      <c r="AU258" s="57">
        <f t="shared" si="58"/>
        <v>45832.215277777781</v>
      </c>
      <c r="AV258" s="57">
        <v>45832.225694444445</v>
      </c>
      <c r="AW258" s="46">
        <v>4182</v>
      </c>
      <c r="AX258" s="46">
        <v>6430</v>
      </c>
      <c r="AY258" s="30">
        <v>34.97</v>
      </c>
      <c r="AZ258" s="30">
        <v>19.850000000000001</v>
      </c>
      <c r="BA258" s="30">
        <v>4.92</v>
      </c>
      <c r="BB258" s="30">
        <v>6.06</v>
      </c>
      <c r="BC258" s="30">
        <v>7.5608234560199623</v>
      </c>
      <c r="BD258" s="30">
        <v>41.34</v>
      </c>
      <c r="BE258" s="30">
        <v>32.75</v>
      </c>
      <c r="BF258" s="30">
        <v>0.26</v>
      </c>
      <c r="BG258" s="30">
        <v>0.43</v>
      </c>
      <c r="BH258" s="30">
        <v>0.39925140361821582</v>
      </c>
      <c r="BI258" s="30">
        <v>53.62</v>
      </c>
      <c r="BJ258" s="30">
        <v>4.04</v>
      </c>
      <c r="BK258" s="30">
        <v>0.88</v>
      </c>
      <c r="BL258" s="30">
        <v>1.19</v>
      </c>
      <c r="BM258" s="30">
        <v>15.23</v>
      </c>
      <c r="BN258" s="34">
        <v>61</v>
      </c>
      <c r="BO258" s="30" t="s">
        <v>97</v>
      </c>
      <c r="BP258" s="30" t="s">
        <v>97</v>
      </c>
      <c r="BQ258" s="34">
        <v>1200</v>
      </c>
      <c r="BR258" s="30">
        <v>38.26</v>
      </c>
      <c r="BS258" s="30">
        <v>41.21</v>
      </c>
      <c r="BT258" s="30">
        <v>14.64</v>
      </c>
      <c r="BU258" s="30">
        <v>2.06</v>
      </c>
      <c r="BV258" s="30">
        <v>0.4</v>
      </c>
      <c r="BW258" s="30">
        <v>0.26</v>
      </c>
      <c r="BX258" s="30">
        <v>0.62</v>
      </c>
      <c r="BY258" s="30">
        <v>0.96</v>
      </c>
      <c r="BZ258" s="30">
        <v>0.98</v>
      </c>
      <c r="CA258" s="30">
        <v>0.18</v>
      </c>
      <c r="CB258" s="30">
        <v>0.42</v>
      </c>
      <c r="CC258" s="99">
        <v>4.1000000000000002E-2</v>
      </c>
      <c r="CD258" s="30">
        <v>99</v>
      </c>
      <c r="CE258" s="30">
        <v>97</v>
      </c>
      <c r="CF258" s="30">
        <v>78</v>
      </c>
      <c r="CG258" s="30">
        <v>20</v>
      </c>
      <c r="CH258" s="30"/>
      <c r="CI258" s="46">
        <v>4274</v>
      </c>
      <c r="CJ258" s="30"/>
      <c r="CK258" s="30">
        <v>34.21</v>
      </c>
      <c r="CL258" s="30"/>
      <c r="CM258" s="30">
        <v>4.13</v>
      </c>
      <c r="CN258" s="30"/>
      <c r="CO258" s="30"/>
      <c r="CP258" s="30"/>
      <c r="CQ258" s="30">
        <v>0.24</v>
      </c>
      <c r="CR258" s="46">
        <v>4044</v>
      </c>
      <c r="CS258" s="33">
        <v>35.700000000000003</v>
      </c>
      <c r="CT258" s="46">
        <v>4.5599999999999996</v>
      </c>
      <c r="CU258" s="33">
        <v>0.25</v>
      </c>
      <c r="CV258" s="30">
        <v>0.25</v>
      </c>
      <c r="CW258" s="58">
        <f t="shared" si="60"/>
        <v>406.13672727186764</v>
      </c>
      <c r="CX258" s="59">
        <f>AP258/(AB258-AI258)</f>
        <v>406.13672727186764</v>
      </c>
      <c r="CY258" s="79">
        <v>500</v>
      </c>
      <c r="CZ258" s="57">
        <f>IF(AND(DATE(YEAR(T258),MONTH(T258),DAY(T258))&gt;=(S258-3),DATE(YEAR(T258),MONTH(T258),DAY(T258))&lt;=(S258+3)),T258,V258)</f>
        <v>45831.197916666664</v>
      </c>
      <c r="DA258" s="59">
        <f>CZ258-U258</f>
        <v>0</v>
      </c>
      <c r="DB258" s="51">
        <f>(((AR258-AQ258)*24)+DD258+AB258+((AV258-AU258)*24))/24</f>
        <v>1.0069444444452529</v>
      </c>
      <c r="DC258" s="51">
        <f>(AT258-AS258)*24</f>
        <v>2.0000000000582077</v>
      </c>
      <c r="DD258" s="51">
        <f>(W258-AR258)*24</f>
        <v>8.3333333255723119E-2</v>
      </c>
      <c r="DE258" s="51">
        <f>AA258</f>
        <v>31.749999999941792</v>
      </c>
      <c r="DF258" s="51">
        <f t="shared" si="56"/>
        <v>8.3333333255723119E-2</v>
      </c>
      <c r="DG258" s="51">
        <f>AB258</f>
        <v>23.583333333372138</v>
      </c>
      <c r="DH258" s="51">
        <f t="shared" si="54"/>
        <v>2.0000000000582077</v>
      </c>
    </row>
    <row r="259" spans="1:112" s="42" customFormat="1" x14ac:dyDescent="0.2">
      <c r="A259" s="40">
        <v>4707</v>
      </c>
      <c r="B259" s="29">
        <f t="shared" si="59"/>
        <v>45809</v>
      </c>
      <c r="C259" s="41" t="str">
        <f t="shared" si="55"/>
        <v>PRT 2025 6 #4707</v>
      </c>
      <c r="D259" s="41" t="str">
        <f t="shared" si="53"/>
        <v>PRATU TIE MRC #20</v>
      </c>
      <c r="E259" s="39">
        <v>4707</v>
      </c>
      <c r="F259" s="38" t="s">
        <v>237</v>
      </c>
      <c r="G259" s="38" t="str">
        <f>INDEX([1]List!$D$2:$D$55,MATCH(F259,[1]List!$B$2:$B$55,0))</f>
        <v>CIF</v>
      </c>
      <c r="H259" s="38" t="s">
        <v>311</v>
      </c>
      <c r="I259" s="38" t="s">
        <v>163</v>
      </c>
      <c r="J259" s="39">
        <f>IF(F259="","",IF(F259="TIE LRC",COUNTIF($F$2:$F259,"TIE")+COUNTIF($F$2:$F259,"TME")+COUNTIF($F$2:$F259,"TIE LRC")+COUNTIF($F$2:$F259,"TIE MRC"),IF(F259="TIE MRC",COUNTIF($F$2:$F259,"TIE")+COUNTIF($F$2:$F259,"TME")+COUNTIF($F$2:$F259,"TIE LRC")+COUNTIF($F$2:$F259,"TIE MRC"),IF(F259="PLNBB LRC",COUNTIF($F$2:$F259,"PLNBB")+COUNTIF($F$2:$F259,"PLNBB LRC")+COUNTIF($F$2:$F259,"PLNBB MRC"),IF(F259="PLNBB MRC",COUNTIF($F$2:$F259,"PLNBB")+COUNTIF($F$2:$F259,"PLNBB LRC")+COUNTIF($F$2:$F259,"PLNBB MRC"),IF(F259="HE MRC",COUNTIF($F$2:$F259,"HE")+COUNTIF($F$2:$F259,"HE LRC")+COUNTIF($F$2:$F259,"HE MRC"),IF(F259="HE LRC",COUNTIF($F$2:$F259,"HE")+COUNTIF($F$2:$F259,"HE LRC")+COUNTIF($F$2:$F259,"HE MRC"),COUNTIF($F$2:$F259,F259))))))))</f>
        <v>20</v>
      </c>
      <c r="K259" s="42" t="s">
        <v>574</v>
      </c>
      <c r="L259" s="42" t="s">
        <v>575</v>
      </c>
      <c r="N259" s="43" t="s">
        <v>318</v>
      </c>
      <c r="O259" s="70" t="s">
        <v>317</v>
      </c>
      <c r="P259" s="40"/>
      <c r="Q259" s="70">
        <v>45823</v>
      </c>
      <c r="R259" s="44"/>
      <c r="S259" s="70">
        <v>45830</v>
      </c>
      <c r="T259" s="57">
        <v>45830.5625</v>
      </c>
      <c r="U259" s="57">
        <v>45830.5625</v>
      </c>
      <c r="V259" s="57">
        <v>45831.645833333336</v>
      </c>
      <c r="W259" s="57">
        <v>45832.003472222219</v>
      </c>
      <c r="X259" s="57">
        <v>45832.774305555555</v>
      </c>
      <c r="Y259" s="57">
        <v>45832.8125</v>
      </c>
      <c r="Z259" s="57">
        <v>45832.847222222219</v>
      </c>
      <c r="AA259" s="51">
        <f t="shared" si="31"/>
        <v>26.000000000058208</v>
      </c>
      <c r="AB259" s="51">
        <f t="shared" si="36"/>
        <v>19.416666666744277</v>
      </c>
      <c r="AC259" s="51">
        <f t="shared" si="37"/>
        <v>0.91666666668606922</v>
      </c>
      <c r="AD259" s="51">
        <v>0</v>
      </c>
      <c r="AE259" s="51">
        <v>4</v>
      </c>
      <c r="AF259" s="51">
        <v>3.33</v>
      </c>
      <c r="AG259" s="51">
        <v>0</v>
      </c>
      <c r="AH259" s="51">
        <v>0</v>
      </c>
      <c r="AI259" s="51">
        <f t="shared" si="51"/>
        <v>7.33</v>
      </c>
      <c r="AJ259" s="78">
        <f t="shared" si="52"/>
        <v>7.33</v>
      </c>
      <c r="AK259" s="78"/>
      <c r="AL259" s="78"/>
      <c r="AM259" s="78"/>
      <c r="AN259" s="78"/>
      <c r="AO259" s="45">
        <v>8028.1459999999997</v>
      </c>
      <c r="AP259" s="45">
        <v>8025.9920000000002</v>
      </c>
      <c r="AQ259" s="57">
        <f t="shared" si="57"/>
        <v>45831.645833333336</v>
      </c>
      <c r="AR259" s="57">
        <v>45831.65625</v>
      </c>
      <c r="AS259" s="57">
        <f t="shared" si="61"/>
        <v>45832.774305555555</v>
      </c>
      <c r="AT259" s="57">
        <v>45832.833333333336</v>
      </c>
      <c r="AU259" s="57">
        <f t="shared" si="58"/>
        <v>45832.833333333336</v>
      </c>
      <c r="AV259" s="57">
        <v>45832.84375</v>
      </c>
      <c r="AW259" s="46">
        <v>4412</v>
      </c>
      <c r="AX259" s="46">
        <v>6738</v>
      </c>
      <c r="AY259" s="30">
        <v>34.520000000000003</v>
      </c>
      <c r="AZ259" s="30">
        <v>19.72</v>
      </c>
      <c r="BA259" s="30">
        <v>5.74</v>
      </c>
      <c r="BB259" s="30">
        <v>7.04</v>
      </c>
      <c r="BC259" s="30">
        <v>8.7693074240159437</v>
      </c>
      <c r="BD259" s="30">
        <v>40.74</v>
      </c>
      <c r="BE259" s="30">
        <v>32.5</v>
      </c>
      <c r="BF259" s="30">
        <v>0.5</v>
      </c>
      <c r="BG259" s="30">
        <v>0.83</v>
      </c>
      <c r="BH259" s="30">
        <v>0.75984055804683603</v>
      </c>
      <c r="BI259" s="30">
        <v>56.73</v>
      </c>
      <c r="BJ259" s="30">
        <v>3.42</v>
      </c>
      <c r="BK259" s="30">
        <v>0.85</v>
      </c>
      <c r="BL259" s="30">
        <v>1.1599999999999999</v>
      </c>
      <c r="BM259" s="30">
        <v>11.63</v>
      </c>
      <c r="BN259" s="34">
        <v>59</v>
      </c>
      <c r="BO259" s="30" t="s">
        <v>97</v>
      </c>
      <c r="BP259" s="30" t="s">
        <v>97</v>
      </c>
      <c r="BQ259" s="34">
        <v>1170</v>
      </c>
      <c r="BR259" s="30">
        <v>55.12</v>
      </c>
      <c r="BS259" s="30">
        <v>23.76</v>
      </c>
      <c r="BT259" s="30">
        <v>8.1199999999999992</v>
      </c>
      <c r="BU259" s="30">
        <v>4.3600000000000003</v>
      </c>
      <c r="BV259" s="30">
        <v>2.2000000000000002</v>
      </c>
      <c r="BW259" s="30">
        <v>0.77</v>
      </c>
      <c r="BX259" s="30">
        <v>0.57999999999999996</v>
      </c>
      <c r="BY259" s="30">
        <v>0.83</v>
      </c>
      <c r="BZ259" s="30">
        <v>4.0999999999999996</v>
      </c>
      <c r="CA259" s="30">
        <v>0.08</v>
      </c>
      <c r="CB259" s="30">
        <v>0.08</v>
      </c>
      <c r="CC259" s="99">
        <v>1.6E-2</v>
      </c>
      <c r="CD259" s="30">
        <v>99</v>
      </c>
      <c r="CE259" s="30">
        <v>97</v>
      </c>
      <c r="CF259" s="30">
        <v>78</v>
      </c>
      <c r="CG259" s="30">
        <v>19</v>
      </c>
      <c r="CH259" s="30"/>
      <c r="CI259" s="46">
        <v>4491</v>
      </c>
      <c r="CJ259" s="30"/>
      <c r="CK259" s="30">
        <v>33.14</v>
      </c>
      <c r="CL259" s="30"/>
      <c r="CM259" s="30">
        <v>5.0599999999999996</v>
      </c>
      <c r="CN259" s="30"/>
      <c r="CO259" s="30"/>
      <c r="CP259" s="30"/>
      <c r="CQ259" s="30">
        <v>0.48</v>
      </c>
      <c r="CR259" s="46">
        <v>4391</v>
      </c>
      <c r="CS259" s="46">
        <v>34.119999999999997</v>
      </c>
      <c r="CT259" s="46">
        <v>5.14</v>
      </c>
      <c r="CU259" s="33">
        <v>0.45</v>
      </c>
      <c r="CV259" s="30">
        <v>1.83</v>
      </c>
      <c r="CW259" s="58">
        <f t="shared" si="60"/>
        <v>664.03684500400971</v>
      </c>
      <c r="CX259" s="59">
        <f>AP259/(AB259-AI259)</f>
        <v>664.03684500400971</v>
      </c>
      <c r="CY259" s="79">
        <v>500</v>
      </c>
      <c r="CZ259" s="57">
        <f>IF(AND(DATE(YEAR(T259),MONTH(T259),DAY(T259))&gt;=(S259-3),DATE(YEAR(T259),MONTH(T259),DAY(T259))&lt;=(S259+3)),T259,V259)</f>
        <v>45830.5625</v>
      </c>
      <c r="DA259" s="59">
        <f>CZ259-U259</f>
        <v>0</v>
      </c>
      <c r="DB259" s="51">
        <f>(((AR259-AQ259)*24)+DD259+AB259+((AV259-AU259)*24))/24</f>
        <v>1.1770833333284827</v>
      </c>
      <c r="DC259" s="51">
        <f>(AT259-AS259)*24</f>
        <v>1.4166666667442769</v>
      </c>
      <c r="DD259" s="51">
        <f>(W259-AR259)*24</f>
        <v>8.3333333332557231</v>
      </c>
      <c r="DE259" s="51">
        <f>AA259</f>
        <v>26.000000000058208</v>
      </c>
      <c r="DF259" s="51">
        <f t="shared" si="56"/>
        <v>8.3333333332557231</v>
      </c>
      <c r="DG259" s="51">
        <f>AB259</f>
        <v>19.416666666744277</v>
      </c>
      <c r="DH259" s="51">
        <f t="shared" si="54"/>
        <v>1.4166666667442769</v>
      </c>
    </row>
    <row r="260" spans="1:112" s="42" customFormat="1" x14ac:dyDescent="0.2">
      <c r="A260" s="40">
        <v>4708</v>
      </c>
      <c r="B260" s="29">
        <f t="shared" si="59"/>
        <v>45809</v>
      </c>
      <c r="C260" s="41" t="str">
        <f t="shared" si="55"/>
        <v>PRT 2025 6 #4708</v>
      </c>
      <c r="D260" s="41" t="str">
        <f t="shared" si="53"/>
        <v>PRATU GEL MRC #15</v>
      </c>
      <c r="E260" s="39">
        <v>4708</v>
      </c>
      <c r="F260" s="38" t="s">
        <v>341</v>
      </c>
      <c r="G260" s="38" t="str">
        <f>INDEX([1]List!$D$2:$D$55,MATCH(F260,[1]List!$B$2:$B$55,0))</f>
        <v>CIF</v>
      </c>
      <c r="H260" s="38" t="s">
        <v>342</v>
      </c>
      <c r="I260" s="38" t="s">
        <v>408</v>
      </c>
      <c r="J260" s="39">
        <f>IF(F260="","",IF(F260="TIE LRC",COUNTIF($F$2:$F260,"TIE")+COUNTIF($F$2:$F260,"TME")+COUNTIF($F$2:$F260,"TIE LRC")+COUNTIF($F$2:$F260,"TIE MRC"),IF(F260="TIE MRC",COUNTIF($F$2:$F260,"TIE")+COUNTIF($F$2:$F260,"TME")+COUNTIF($F$2:$F260,"TIE LRC")+COUNTIF($F$2:$F260,"TIE MRC"),IF(F260="PLNBB LRC",COUNTIF($F$2:$F260,"PLNBB")+COUNTIF($F$2:$F260,"PLNBB LRC")+COUNTIF($F$2:$F260,"PLNBB MRC"),IF(F260="PLNBB MRC",COUNTIF($F$2:$F260,"PLNBB")+COUNTIF($F$2:$F260,"PLNBB LRC")+COUNTIF($F$2:$F260,"PLNBB MRC"),IF(F260="HE MRC",COUNTIF($F$2:$F260,"HE")+COUNTIF($F$2:$F260,"HE LRC")+COUNTIF($F$2:$F260,"HE MRC"),IF(F260="HE LRC",COUNTIF($F$2:$F260,"HE")+COUNTIF($F$2:$F260,"HE LRC")+COUNTIF($F$2:$F260,"HE MRC"),COUNTIF($F$2:$F260,F260))))))))</f>
        <v>15</v>
      </c>
      <c r="K260" s="42" t="s">
        <v>596</v>
      </c>
      <c r="L260" s="42" t="s">
        <v>597</v>
      </c>
      <c r="N260" s="43" t="s">
        <v>320</v>
      </c>
      <c r="O260" s="70" t="s">
        <v>567</v>
      </c>
      <c r="P260" s="40"/>
      <c r="Q260" s="70">
        <v>45819</v>
      </c>
      <c r="R260" s="44"/>
      <c r="S260" s="70">
        <v>45838</v>
      </c>
      <c r="T260" s="57">
        <v>45830.916666666664</v>
      </c>
      <c r="U260" s="57">
        <v>45832.256944444445</v>
      </c>
      <c r="V260" s="57">
        <v>45832.256944444445</v>
      </c>
      <c r="W260" s="57">
        <v>45832.8125</v>
      </c>
      <c r="X260" s="57">
        <v>45833.576388888891</v>
      </c>
      <c r="Y260" s="57">
        <v>45833.673611111109</v>
      </c>
      <c r="Z260" s="57">
        <v>45833.708333333336</v>
      </c>
      <c r="AA260" s="51">
        <f t="shared" si="31"/>
        <v>32.166666666744277</v>
      </c>
      <c r="AB260" s="51">
        <f t="shared" ref="AB260:AB326" si="62">(Y260-W260)*24</f>
        <v>20.666666666627862</v>
      </c>
      <c r="AC260" s="51">
        <f t="shared" ref="AC260:AC326" si="63">(Y260-X260)*24</f>
        <v>2.3333333332557231</v>
      </c>
      <c r="AD260" s="51">
        <v>0</v>
      </c>
      <c r="AE260" s="51">
        <v>6.83</v>
      </c>
      <c r="AF260" s="51">
        <v>0</v>
      </c>
      <c r="AG260" s="51">
        <v>0</v>
      </c>
      <c r="AH260" s="51">
        <v>0</v>
      </c>
      <c r="AI260" s="51">
        <f t="shared" si="51"/>
        <v>6.83</v>
      </c>
      <c r="AJ260" s="78">
        <f t="shared" si="52"/>
        <v>6.83</v>
      </c>
      <c r="AK260" s="78"/>
      <c r="AL260" s="78"/>
      <c r="AM260" s="78"/>
      <c r="AN260" s="78"/>
      <c r="AO260" s="45">
        <v>7579.2550000000001</v>
      </c>
      <c r="AP260" s="45">
        <v>7575.402</v>
      </c>
      <c r="AQ260" s="57">
        <f t="shared" si="57"/>
        <v>45832.256944444445</v>
      </c>
      <c r="AR260" s="57">
        <v>45832.267361111109</v>
      </c>
      <c r="AS260" s="57">
        <f t="shared" si="61"/>
        <v>45833.576388888891</v>
      </c>
      <c r="AT260" s="57">
        <v>45833.694444444445</v>
      </c>
      <c r="AU260" s="57">
        <f t="shared" si="58"/>
        <v>45833.694444444445</v>
      </c>
      <c r="AV260" s="57">
        <v>45833.704861111109</v>
      </c>
      <c r="AW260" s="46">
        <v>4457</v>
      </c>
      <c r="AX260" s="46">
        <v>6526</v>
      </c>
      <c r="AY260" s="30">
        <v>31.7</v>
      </c>
      <c r="AZ260" s="30">
        <v>18.89</v>
      </c>
      <c r="BA260" s="30">
        <v>5.98</v>
      </c>
      <c r="BB260" s="30">
        <v>7.1</v>
      </c>
      <c r="BC260" s="30">
        <v>8.7535445691036866</v>
      </c>
      <c r="BD260" s="30">
        <v>40.94</v>
      </c>
      <c r="BE260" s="30">
        <v>33.07</v>
      </c>
      <c r="BF260" s="30">
        <v>0.34</v>
      </c>
      <c r="BG260" s="30">
        <v>0.54</v>
      </c>
      <c r="BH260" s="30">
        <v>0.49315744051288374</v>
      </c>
      <c r="BI260" s="30">
        <v>55.29</v>
      </c>
      <c r="BJ260" s="30">
        <v>4.3</v>
      </c>
      <c r="BK260" s="30">
        <v>0.88</v>
      </c>
      <c r="BL260" s="30">
        <v>1.19</v>
      </c>
      <c r="BM260" s="30">
        <v>13.14</v>
      </c>
      <c r="BN260" s="34">
        <v>61</v>
      </c>
      <c r="BO260" s="30" t="s">
        <v>97</v>
      </c>
      <c r="BP260" s="30" t="s">
        <v>97</v>
      </c>
      <c r="BQ260" s="34">
        <v>1170</v>
      </c>
      <c r="BR260" s="30">
        <v>34.200000000000003</v>
      </c>
      <c r="BS260" s="30">
        <v>22.18</v>
      </c>
      <c r="BT260" s="30">
        <v>22.7</v>
      </c>
      <c r="BU260" s="30">
        <v>7.71</v>
      </c>
      <c r="BV260" s="30">
        <v>2.09</v>
      </c>
      <c r="BW260" s="30">
        <v>0.28000000000000003</v>
      </c>
      <c r="BX260" s="30">
        <v>0.34</v>
      </c>
      <c r="BY260" s="30">
        <v>0.75</v>
      </c>
      <c r="BZ260" s="30">
        <v>8.6999999999999993</v>
      </c>
      <c r="CA260" s="30">
        <v>0.87</v>
      </c>
      <c r="CB260" s="30">
        <v>0.16</v>
      </c>
      <c r="CC260" s="99">
        <v>4.8000000000000001E-2</v>
      </c>
      <c r="CD260" s="30">
        <v>99</v>
      </c>
      <c r="CE260" s="30">
        <v>98</v>
      </c>
      <c r="CF260" s="30">
        <v>78</v>
      </c>
      <c r="CG260" s="30">
        <v>20</v>
      </c>
      <c r="CH260" s="30"/>
      <c r="CI260" s="46">
        <v>4532</v>
      </c>
      <c r="CJ260" s="30"/>
      <c r="CK260" s="30">
        <v>28.24</v>
      </c>
      <c r="CL260" s="30"/>
      <c r="CM260" s="30">
        <v>5.86</v>
      </c>
      <c r="CN260" s="30"/>
      <c r="CO260" s="30"/>
      <c r="CP260" s="30"/>
      <c r="CQ260" s="30">
        <v>0.32</v>
      </c>
      <c r="CR260" s="46">
        <v>4304</v>
      </c>
      <c r="CS260" s="33">
        <v>33.799999999999997</v>
      </c>
      <c r="CT260" s="46">
        <v>4.82</v>
      </c>
      <c r="CU260" s="33">
        <v>0.22</v>
      </c>
      <c r="CV260" s="30">
        <v>0.27</v>
      </c>
      <c r="CW260" s="58">
        <f t="shared" si="60"/>
        <v>547.48749699021289</v>
      </c>
      <c r="CX260" s="59">
        <f>AP260/(AB260-AI260)</f>
        <v>547.48749699021289</v>
      </c>
      <c r="CY260" s="79">
        <v>500</v>
      </c>
      <c r="CZ260" s="57">
        <f>IF(AND(DATE(YEAR(T260),MONTH(T260),DAY(T260))&gt;=(S260-3),DATE(YEAR(T260),MONTH(T260),DAY(T260))&lt;=(S260+3)),T260,V260)</f>
        <v>45832.256944444445</v>
      </c>
      <c r="DA260" s="59">
        <f>CZ260-U260</f>
        <v>0</v>
      </c>
      <c r="DB260" s="51">
        <f>(((AR260-AQ260)*24)+DD260+AB260+((AV260-AU260)*24))/24</f>
        <v>1.4270833333284827</v>
      </c>
      <c r="DC260" s="51">
        <f>(AT260-AS260)*24</f>
        <v>2.8333333333139308</v>
      </c>
      <c r="DD260" s="51">
        <f>(W260-AR260)*24</f>
        <v>13.083333333372138</v>
      </c>
      <c r="DE260" s="51">
        <f>AA260</f>
        <v>32.166666666744277</v>
      </c>
      <c r="DF260" s="51">
        <f t="shared" si="56"/>
        <v>13.083333333372138</v>
      </c>
      <c r="DG260" s="51">
        <f>AB260</f>
        <v>20.666666666627862</v>
      </c>
      <c r="DH260" s="51">
        <f t="shared" si="54"/>
        <v>2.8333333333139308</v>
      </c>
    </row>
    <row r="261" spans="1:112" s="42" customFormat="1" x14ac:dyDescent="0.2">
      <c r="A261" s="40">
        <v>4709</v>
      </c>
      <c r="B261" s="29">
        <f t="shared" si="59"/>
        <v>45809</v>
      </c>
      <c r="C261" s="41" t="str">
        <f t="shared" si="55"/>
        <v>PRT 2025 6 #4709</v>
      </c>
      <c r="D261" s="41" t="str">
        <f t="shared" si="53"/>
        <v>PRATU SPE #19</v>
      </c>
      <c r="E261" s="39">
        <v>4709</v>
      </c>
      <c r="F261" s="38" t="s">
        <v>326</v>
      </c>
      <c r="G261" s="38" t="str">
        <f>INDEX([1]List!$D$2:$D$55,MATCH(F261,[1]List!$B$2:$B$55,0))</f>
        <v>CIF</v>
      </c>
      <c r="H261" s="38" t="s">
        <v>399</v>
      </c>
      <c r="I261" s="38" t="s">
        <v>598</v>
      </c>
      <c r="J261" s="39">
        <f>IF(F261="","",IF(F261="TIE LRC",COUNTIF($F$2:$F261,"TIE")+COUNTIF($F$2:$F261,"TME")+COUNTIF($F$2:$F261,"TIE LRC")+COUNTIF($F$2:$F261,"TIE MRC"),IF(F261="TIE MRC",COUNTIF($F$2:$F261,"TIE")+COUNTIF($F$2:$F261,"TME")+COUNTIF($F$2:$F261,"TIE LRC")+COUNTIF($F$2:$F261,"TIE MRC"),IF(F261="PLNBB LRC",COUNTIF($F$2:$F261,"PLNBB")+COUNTIF($F$2:$F261,"PLNBB LRC")+COUNTIF($F$2:$F261,"PLNBB MRC"),IF(F261="PLNBB MRC",COUNTIF($F$2:$F261,"PLNBB")+COUNTIF($F$2:$F261,"PLNBB LRC")+COUNTIF($F$2:$F261,"PLNBB MRC"),IF(F261="HE MRC",COUNTIF($F$2:$F261,"HE")+COUNTIF($F$2:$F261,"HE LRC")+COUNTIF($F$2:$F261,"HE MRC"),IF(F261="HE LRC",COUNTIF($F$2:$F261,"HE")+COUNTIF($F$2:$F261,"HE LRC")+COUNTIF($F$2:$F261,"HE MRC"),COUNTIF($F$2:$F261,F261))))))))</f>
        <v>19</v>
      </c>
      <c r="K261" s="42" t="s">
        <v>599</v>
      </c>
      <c r="L261" s="42" t="s">
        <v>600</v>
      </c>
      <c r="N261" s="43" t="s">
        <v>318</v>
      </c>
      <c r="O261" s="70" t="s">
        <v>473</v>
      </c>
      <c r="P261" s="40"/>
      <c r="Q261" s="70">
        <v>45821</v>
      </c>
      <c r="R261" s="44"/>
      <c r="S261" s="70">
        <v>45821</v>
      </c>
      <c r="T261" s="57">
        <v>45832.892361111109</v>
      </c>
      <c r="U261" s="57">
        <v>45832.920138888891</v>
      </c>
      <c r="V261" s="57">
        <v>45832.920138888891</v>
      </c>
      <c r="W261" s="57">
        <v>45833.767361111109</v>
      </c>
      <c r="X261" s="57">
        <v>45834.618055555555</v>
      </c>
      <c r="Y261" s="57">
        <v>45834.71875</v>
      </c>
      <c r="Z261" s="57">
        <v>45834.784722222219</v>
      </c>
      <c r="AA261" s="51">
        <f t="shared" si="31"/>
        <v>0.66666666674427688</v>
      </c>
      <c r="AB261" s="51">
        <f t="shared" si="62"/>
        <v>22.833333333372138</v>
      </c>
      <c r="AC261" s="51">
        <f t="shared" si="63"/>
        <v>2.4166666666860692</v>
      </c>
      <c r="AD261" s="51">
        <v>0</v>
      </c>
      <c r="AE261" s="51">
        <v>6.33</v>
      </c>
      <c r="AF261" s="51">
        <v>0</v>
      </c>
      <c r="AG261" s="51">
        <v>0.5</v>
      </c>
      <c r="AH261" s="51">
        <v>0</v>
      </c>
      <c r="AI261" s="51">
        <f t="shared" si="51"/>
        <v>6.83</v>
      </c>
      <c r="AJ261" s="78">
        <f t="shared" si="52"/>
        <v>6.83</v>
      </c>
      <c r="AK261" s="78"/>
      <c r="AL261" s="78"/>
      <c r="AM261" s="78"/>
      <c r="AN261" s="78"/>
      <c r="AO261" s="45">
        <v>8691.2530000000006</v>
      </c>
      <c r="AP261" s="45">
        <v>8686.9750000000004</v>
      </c>
      <c r="AQ261" s="57">
        <f t="shared" si="57"/>
        <v>45832.920138888891</v>
      </c>
      <c r="AR261" s="57">
        <v>45832.930555555555</v>
      </c>
      <c r="AS261" s="57">
        <f t="shared" si="61"/>
        <v>45834.618055555555</v>
      </c>
      <c r="AT261" s="57">
        <v>45834.739583333336</v>
      </c>
      <c r="AU261" s="57">
        <f t="shared" si="58"/>
        <v>45834.739583333336</v>
      </c>
      <c r="AV261" s="57">
        <v>45834.75</v>
      </c>
      <c r="AW261" s="46">
        <v>4117</v>
      </c>
      <c r="AX261" s="46">
        <v>6332</v>
      </c>
      <c r="AY261" s="30">
        <v>34.979999999999997</v>
      </c>
      <c r="AZ261" s="30">
        <v>18.75</v>
      </c>
      <c r="BA261" s="30">
        <v>4.95</v>
      </c>
      <c r="BB261" s="30">
        <v>6.18</v>
      </c>
      <c r="BC261" s="30">
        <v>7.6061538461538465</v>
      </c>
      <c r="BD261" s="30">
        <v>40.479999999999997</v>
      </c>
      <c r="BE261" s="30">
        <v>34.590000000000003</v>
      </c>
      <c r="BF261" s="30">
        <v>0.2</v>
      </c>
      <c r="BG261" s="30">
        <v>0.33</v>
      </c>
      <c r="BH261" s="30">
        <v>0.30769230769230771</v>
      </c>
      <c r="BI261" s="30">
        <v>53.75</v>
      </c>
      <c r="BJ261" s="30">
        <v>3.84</v>
      </c>
      <c r="BK261" s="30">
        <v>0.86</v>
      </c>
      <c r="BL261" s="30">
        <v>1.1499999999999999</v>
      </c>
      <c r="BM261" s="30">
        <v>16.37</v>
      </c>
      <c r="BN261" s="34">
        <v>60</v>
      </c>
      <c r="BO261" s="30" t="s">
        <v>97</v>
      </c>
      <c r="BP261" s="30" t="s">
        <v>97</v>
      </c>
      <c r="BQ261" s="34">
        <v>1280</v>
      </c>
      <c r="BR261" s="30">
        <v>52.15</v>
      </c>
      <c r="BS261" s="30">
        <v>33.29</v>
      </c>
      <c r="BT261" s="30">
        <v>6.97</v>
      </c>
      <c r="BU261" s="30">
        <v>2.92</v>
      </c>
      <c r="BV261" s="30">
        <v>0.7</v>
      </c>
      <c r="BW261" s="30">
        <v>0.1</v>
      </c>
      <c r="BX261" s="30">
        <v>0.82</v>
      </c>
      <c r="BY261" s="30">
        <v>1.42</v>
      </c>
      <c r="BZ261" s="30">
        <v>1.46</v>
      </c>
      <c r="CA261" s="30">
        <v>0.13</v>
      </c>
      <c r="CB261" s="30">
        <v>0.06</v>
      </c>
      <c r="CC261" s="99">
        <v>3.5999999999999997E-2</v>
      </c>
      <c r="CD261" s="30">
        <v>99</v>
      </c>
      <c r="CE261" s="30">
        <v>97</v>
      </c>
      <c r="CF261" s="30">
        <v>78</v>
      </c>
      <c r="CG261" s="30">
        <v>20</v>
      </c>
      <c r="CH261" s="30"/>
      <c r="CI261" s="46">
        <v>4197</v>
      </c>
      <c r="CJ261" s="30"/>
      <c r="CK261" s="30">
        <v>34.28</v>
      </c>
      <c r="CL261" s="30"/>
      <c r="CM261" s="30">
        <v>4.1399999999999997</v>
      </c>
      <c r="CN261" s="30"/>
      <c r="CO261" s="30"/>
      <c r="CP261" s="30"/>
      <c r="CQ261" s="30">
        <v>0.15</v>
      </c>
      <c r="CR261" s="46">
        <v>4035</v>
      </c>
      <c r="CS261" s="46">
        <v>35.82</v>
      </c>
      <c r="CT261" s="46">
        <v>4.49</v>
      </c>
      <c r="CU261" s="33">
        <v>0.23</v>
      </c>
      <c r="CV261" s="30">
        <v>0.41</v>
      </c>
      <c r="CW261" s="58">
        <f t="shared" si="60"/>
        <v>542.82284940505735</v>
      </c>
      <c r="CX261" s="59">
        <f>AP261/(AB261-AI261)</f>
        <v>542.82284940505735</v>
      </c>
      <c r="CY261" s="79">
        <v>500</v>
      </c>
      <c r="CZ261" s="57">
        <f>IF(AND(DATE(YEAR(T261),MONTH(T261),DAY(T261))&gt;=(S261-3),DATE(YEAR(T261),MONTH(T261),DAY(T261))&lt;=(S261+3)),T261,V261)</f>
        <v>45832.920138888891</v>
      </c>
      <c r="DA261" s="59">
        <f>CZ261-U261</f>
        <v>0</v>
      </c>
      <c r="DB261" s="51">
        <f>(((AR261-AQ261)*24)+DD261+AB261+((AV261-AU261)*24))/24</f>
        <v>1.8090277777737356</v>
      </c>
      <c r="DC261" s="51">
        <f>(AT261-AS261)*24</f>
        <v>2.9166666667442769</v>
      </c>
      <c r="DD261" s="51">
        <f>(W261-AR261)*24</f>
        <v>20.083333333313931</v>
      </c>
      <c r="DE261" s="51">
        <f>AA261</f>
        <v>0.66666666674427688</v>
      </c>
      <c r="DF261" s="51">
        <f t="shared" si="56"/>
        <v>20.083333333313931</v>
      </c>
      <c r="DG261" s="51">
        <f>AB261</f>
        <v>22.833333333372138</v>
      </c>
      <c r="DH261" s="51">
        <f t="shared" si="54"/>
        <v>2.9166666667442769</v>
      </c>
    </row>
    <row r="262" spans="1:112" s="42" customFormat="1" x14ac:dyDescent="0.2">
      <c r="A262" s="40">
        <v>4710</v>
      </c>
      <c r="B262" s="29">
        <f t="shared" si="59"/>
        <v>45809</v>
      </c>
      <c r="C262" s="41" t="str">
        <f t="shared" si="55"/>
        <v>PRT 2025 6 #4710</v>
      </c>
      <c r="D262" s="41" t="str">
        <f t="shared" si="53"/>
        <v>PRATU GEL LRC #28</v>
      </c>
      <c r="E262" s="39">
        <v>4710</v>
      </c>
      <c r="F262" s="38" t="s">
        <v>300</v>
      </c>
      <c r="G262" s="38" t="str">
        <f>INDEX([1]List!$D$2:$D$55,MATCH(F262,[1]List!$B$2:$B$55,0))</f>
        <v>CIF</v>
      </c>
      <c r="H262" s="38" t="s">
        <v>392</v>
      </c>
      <c r="I262" s="38" t="s">
        <v>262</v>
      </c>
      <c r="J262" s="39">
        <f>IF(F262="","",IF(F262="TIE LRC",COUNTIF($F$2:$F262,"TIE")+COUNTIF($F$2:$F262,"TME")+COUNTIF($F$2:$F262,"TIE LRC")+COUNTIF($F$2:$F262,"TIE MRC"),IF(F262="TIE MRC",COUNTIF($F$2:$F262,"TIE")+COUNTIF($F$2:$F262,"TME")+COUNTIF($F$2:$F262,"TIE LRC")+COUNTIF($F$2:$F262,"TIE MRC"),IF(F262="PLNBB LRC",COUNTIF($F$2:$F262,"PLNBB")+COUNTIF($F$2:$F262,"PLNBB LRC")+COUNTIF($F$2:$F262,"PLNBB MRC"),IF(F262="PLNBB MRC",COUNTIF($F$2:$F262,"PLNBB")+COUNTIF($F$2:$F262,"PLNBB LRC")+COUNTIF($F$2:$F262,"PLNBB MRC"),IF(F262="HE MRC",COUNTIF($F$2:$F262,"HE")+COUNTIF($F$2:$F262,"HE LRC")+COUNTIF($F$2:$F262,"HE MRC"),IF(F262="HE LRC",COUNTIF($F$2:$F262,"HE")+COUNTIF($F$2:$F262,"HE LRC")+COUNTIF($F$2:$F262,"HE MRC"),COUNTIF($F$2:$F262,F262))))))))</f>
        <v>28</v>
      </c>
      <c r="K262" s="42" t="s">
        <v>484</v>
      </c>
      <c r="L262" s="42" t="s">
        <v>485</v>
      </c>
      <c r="N262" s="43" t="s">
        <v>320</v>
      </c>
      <c r="O262" s="70" t="s">
        <v>567</v>
      </c>
      <c r="P262" s="40"/>
      <c r="Q262" s="70">
        <v>45823</v>
      </c>
      <c r="R262" s="44"/>
      <c r="S262" s="70">
        <v>45826</v>
      </c>
      <c r="T262" s="57">
        <v>45833.25</v>
      </c>
      <c r="U262" s="57">
        <v>45833.725694444445</v>
      </c>
      <c r="V262" s="57">
        <v>45833.725694444445</v>
      </c>
      <c r="W262" s="57">
        <v>45834.725694444445</v>
      </c>
      <c r="X262" s="57">
        <v>45836.263888888891</v>
      </c>
      <c r="Y262" s="57">
        <v>45836.305555555555</v>
      </c>
      <c r="Z262" s="57">
        <v>45836.340277777781</v>
      </c>
      <c r="AA262" s="51">
        <f t="shared" si="31"/>
        <v>11.416666666686069</v>
      </c>
      <c r="AB262" s="51">
        <f t="shared" si="62"/>
        <v>37.916666666627862</v>
      </c>
      <c r="AC262" s="51">
        <f t="shared" si="63"/>
        <v>0.99999999994179234</v>
      </c>
      <c r="AD262" s="51">
        <v>0</v>
      </c>
      <c r="AE262" s="51">
        <v>9.33</v>
      </c>
      <c r="AF262" s="51">
        <v>0</v>
      </c>
      <c r="AG262" s="51">
        <v>2.25</v>
      </c>
      <c r="AH262" s="51">
        <v>0</v>
      </c>
      <c r="AI262" s="51">
        <f t="shared" si="51"/>
        <v>11.58</v>
      </c>
      <c r="AJ262" s="78">
        <f t="shared" si="52"/>
        <v>11.58</v>
      </c>
      <c r="AK262" s="78"/>
      <c r="AL262" s="78"/>
      <c r="AM262" s="78"/>
      <c r="AN262" s="78"/>
      <c r="AO262" s="45">
        <v>10001.643</v>
      </c>
      <c r="AP262" s="45">
        <v>9998.5730000000003</v>
      </c>
      <c r="AQ262" s="57">
        <f t="shared" si="57"/>
        <v>45833.725694444445</v>
      </c>
      <c r="AR262" s="57">
        <v>45833.736111111109</v>
      </c>
      <c r="AS262" s="57">
        <f t="shared" si="61"/>
        <v>45836.263888888891</v>
      </c>
      <c r="AT262" s="57">
        <v>45836.326388888891</v>
      </c>
      <c r="AU262" s="57">
        <f t="shared" si="58"/>
        <v>45836.326388888891</v>
      </c>
      <c r="AV262" s="57">
        <v>45836.336805555555</v>
      </c>
      <c r="AW262" s="46">
        <v>4064</v>
      </c>
      <c r="AX262" s="46">
        <v>6250</v>
      </c>
      <c r="AY262" s="30">
        <v>34.97</v>
      </c>
      <c r="AZ262" s="30">
        <v>16.78</v>
      </c>
      <c r="BA262" s="30">
        <v>4.83</v>
      </c>
      <c r="BB262" s="30">
        <v>6.18</v>
      </c>
      <c r="BC262" s="30">
        <v>7.4260994953136263</v>
      </c>
      <c r="BD262" s="30">
        <v>40.83</v>
      </c>
      <c r="BE262" s="30">
        <v>36.21</v>
      </c>
      <c r="BF262" s="30">
        <v>0.22</v>
      </c>
      <c r="BG262" s="30">
        <v>0.36</v>
      </c>
      <c r="BH262" s="30">
        <v>0.33645758231194428</v>
      </c>
      <c r="BI262" s="30">
        <v>55.93</v>
      </c>
      <c r="BJ262" s="30">
        <v>4.0599999999999996</v>
      </c>
      <c r="BK262" s="30">
        <v>0.86</v>
      </c>
      <c r="BL262" s="30">
        <v>1.1200000000000001</v>
      </c>
      <c r="BM262" s="30">
        <v>15.91</v>
      </c>
      <c r="BN262" s="34">
        <v>59</v>
      </c>
      <c r="BO262" s="30" t="s">
        <v>97</v>
      </c>
      <c r="BP262" s="30" t="s">
        <v>100</v>
      </c>
      <c r="BQ262" s="34">
        <v>1190</v>
      </c>
      <c r="BR262" s="30">
        <v>20.45</v>
      </c>
      <c r="BS262" s="30">
        <v>12.77</v>
      </c>
      <c r="BT262" s="30">
        <v>50.29</v>
      </c>
      <c r="BU262" s="30">
        <v>7.26</v>
      </c>
      <c r="BV262" s="30">
        <v>2.1</v>
      </c>
      <c r="BW262" s="30">
        <v>0.22</v>
      </c>
      <c r="BX262" s="30">
        <v>0.35</v>
      </c>
      <c r="BY262" s="30">
        <v>0.7</v>
      </c>
      <c r="BZ262" s="30">
        <v>4.76</v>
      </c>
      <c r="CA262" s="30">
        <v>1.02</v>
      </c>
      <c r="CB262" s="30">
        <v>7.0000000000000007E-2</v>
      </c>
      <c r="CC262" s="99">
        <v>5.8999999999999997E-2</v>
      </c>
      <c r="CD262" s="30">
        <v>99</v>
      </c>
      <c r="CE262" s="30">
        <v>98</v>
      </c>
      <c r="CF262" s="30">
        <v>78</v>
      </c>
      <c r="CG262" s="30">
        <v>20</v>
      </c>
      <c r="CH262" s="30"/>
      <c r="CI262" s="46">
        <v>4158</v>
      </c>
      <c r="CJ262" s="30"/>
      <c r="CK262" s="30">
        <v>34.56</v>
      </c>
      <c r="CL262" s="30"/>
      <c r="CM262" s="30">
        <v>4.26</v>
      </c>
      <c r="CN262" s="30"/>
      <c r="CO262" s="30"/>
      <c r="CP262" s="30"/>
      <c r="CQ262" s="30">
        <v>0.2</v>
      </c>
      <c r="CR262" s="46">
        <v>3912</v>
      </c>
      <c r="CS262" s="46">
        <v>35.659999999999997</v>
      </c>
      <c r="CT262" s="46">
        <v>5.57</v>
      </c>
      <c r="CU262" s="33">
        <v>0.25</v>
      </c>
      <c r="CV262" s="30">
        <v>0.41</v>
      </c>
      <c r="CW262" s="58">
        <f t="shared" si="60"/>
        <v>379.64458929305397</v>
      </c>
      <c r="CX262" s="59">
        <f>AP262/(AB262-AI262)</f>
        <v>379.64458929305397</v>
      </c>
      <c r="CY262" s="79">
        <v>500</v>
      </c>
      <c r="CZ262" s="57">
        <f>IF(AND(DATE(YEAR(T262),MONTH(T262),DAY(T262))&gt;=(S262-3),DATE(YEAR(T262),MONTH(T262),DAY(T262))&lt;=(S262+3)),T262,V262)</f>
        <v>45833.725694444445</v>
      </c>
      <c r="DA262" s="59">
        <f>CZ262-U262</f>
        <v>0</v>
      </c>
      <c r="DB262" s="51">
        <f>(((AR262-AQ262)*24)+DD262+AB262+((AV262-AU262)*24))/24</f>
        <v>2.5902777777737356</v>
      </c>
      <c r="DC262" s="51">
        <f>(AT262-AS262)*24</f>
        <v>1.5</v>
      </c>
      <c r="DD262" s="51">
        <f>(W262-AR262)*24</f>
        <v>23.750000000058208</v>
      </c>
      <c r="DE262" s="51">
        <f>AA262</f>
        <v>11.416666666686069</v>
      </c>
      <c r="DF262" s="51">
        <f t="shared" si="56"/>
        <v>23.750000000058208</v>
      </c>
      <c r="DG262" s="51">
        <f>AB262</f>
        <v>37.916666666627862</v>
      </c>
      <c r="DH262" s="51">
        <f t="shared" si="54"/>
        <v>1.5</v>
      </c>
    </row>
    <row r="263" spans="1:112" s="42" customFormat="1" x14ac:dyDescent="0.2">
      <c r="A263" s="40">
        <v>4711</v>
      </c>
      <c r="B263" s="29">
        <f t="shared" si="59"/>
        <v>45809</v>
      </c>
      <c r="C263" s="41" t="str">
        <f t="shared" si="55"/>
        <v>PRT 2025 6 #4711</v>
      </c>
      <c r="D263" s="41" t="str">
        <f t="shared" si="53"/>
        <v>PRATU TIE MRC #21</v>
      </c>
      <c r="E263" s="39">
        <v>4711</v>
      </c>
      <c r="F263" s="38" t="s">
        <v>237</v>
      </c>
      <c r="G263" s="38" t="str">
        <f>INDEX([1]List!$D$2:$D$55,MATCH(F263,[1]List!$B$2:$B$55,0))</f>
        <v>CIF</v>
      </c>
      <c r="H263" s="38" t="s">
        <v>311</v>
      </c>
      <c r="I263" s="38" t="s">
        <v>163</v>
      </c>
      <c r="J263" s="39">
        <f>IF(F263="","",IF(F263="TIE LRC",COUNTIF($F$2:$F263,"TIE")+COUNTIF($F$2:$F263,"TME")+COUNTIF($F$2:$F263,"TIE LRC")+COUNTIF($F$2:$F263,"TIE MRC"),IF(F263="TIE MRC",COUNTIF($F$2:$F263,"TIE")+COUNTIF($F$2:$F263,"TME")+COUNTIF($F$2:$F263,"TIE LRC")+COUNTIF($F$2:$F263,"TIE MRC"),IF(F263="PLNBB LRC",COUNTIF($F$2:$F263,"PLNBB")+COUNTIF($F$2:$F263,"PLNBB LRC")+COUNTIF($F$2:$F263,"PLNBB MRC"),IF(F263="PLNBB MRC",COUNTIF($F$2:$F263,"PLNBB")+COUNTIF($F$2:$F263,"PLNBB LRC")+COUNTIF($F$2:$F263,"PLNBB MRC"),IF(F263="HE MRC",COUNTIF($F$2:$F263,"HE")+COUNTIF($F$2:$F263,"HE LRC")+COUNTIF($F$2:$F263,"HE MRC"),IF(F263="HE LRC",COUNTIF($F$2:$F263,"HE")+COUNTIF($F$2:$F263,"HE LRC")+COUNTIF($F$2:$F263,"HE MRC"),COUNTIF($F$2:$F263,F263))))))))</f>
        <v>21</v>
      </c>
      <c r="K263" s="42" t="s">
        <v>345</v>
      </c>
      <c r="L263" s="42" t="s">
        <v>346</v>
      </c>
      <c r="N263" s="43" t="s">
        <v>320</v>
      </c>
      <c r="O263" s="70" t="s">
        <v>394</v>
      </c>
      <c r="P263" s="40"/>
      <c r="Q263" s="70">
        <v>45828</v>
      </c>
      <c r="R263" s="44"/>
      <c r="S263" s="70">
        <v>45836</v>
      </c>
      <c r="T263" s="57">
        <v>45836.3125</v>
      </c>
      <c r="U263" s="57">
        <v>45836.3125</v>
      </c>
      <c r="V263" s="57">
        <v>45836.361111111109</v>
      </c>
      <c r="W263" s="57">
        <v>45836.413194444445</v>
      </c>
      <c r="X263" s="57">
        <v>45837.128472222219</v>
      </c>
      <c r="Y263" s="57">
        <v>45837.152777777781</v>
      </c>
      <c r="Z263" s="57">
        <v>45837.1875</v>
      </c>
      <c r="AA263" s="51">
        <f t="shared" si="31"/>
        <v>1.1666666666278616</v>
      </c>
      <c r="AB263" s="51">
        <f t="shared" si="62"/>
        <v>17.750000000058208</v>
      </c>
      <c r="AC263" s="51">
        <f t="shared" si="63"/>
        <v>0.58333333348855376</v>
      </c>
      <c r="AD263" s="51">
        <v>0</v>
      </c>
      <c r="AE263" s="51">
        <v>3.33</v>
      </c>
      <c r="AF263" s="51">
        <v>0</v>
      </c>
      <c r="AG263" s="51">
        <v>3.25</v>
      </c>
      <c r="AH263" s="51">
        <v>0</v>
      </c>
      <c r="AI263" s="51">
        <f t="shared" si="51"/>
        <v>6.58</v>
      </c>
      <c r="AJ263" s="78">
        <f t="shared" si="52"/>
        <v>6.58</v>
      </c>
      <c r="AK263" s="78"/>
      <c r="AL263" s="78"/>
      <c r="AM263" s="78"/>
      <c r="AN263" s="78"/>
      <c r="AO263" s="45">
        <v>7836.3280000000004</v>
      </c>
      <c r="AP263" s="45">
        <v>7833.8069999999998</v>
      </c>
      <c r="AQ263" s="57">
        <f t="shared" si="57"/>
        <v>45836.361111111109</v>
      </c>
      <c r="AR263" s="57">
        <v>45836.371527777781</v>
      </c>
      <c r="AS263" s="57">
        <f t="shared" si="61"/>
        <v>45837.128472222219</v>
      </c>
      <c r="AT263" s="57">
        <v>45837.173611111109</v>
      </c>
      <c r="AU263" s="57">
        <f t="shared" si="58"/>
        <v>45837.173611111109</v>
      </c>
      <c r="AV263" s="57">
        <v>45837.184027777781</v>
      </c>
      <c r="AW263" s="46">
        <v>4355</v>
      </c>
      <c r="AX263" s="46">
        <v>6671</v>
      </c>
      <c r="AY263" s="30">
        <v>34.72</v>
      </c>
      <c r="AZ263" s="30">
        <v>17.79</v>
      </c>
      <c r="BA263" s="30">
        <v>5.66</v>
      </c>
      <c r="BB263" s="30">
        <v>7.13</v>
      </c>
      <c r="BC263" s="30">
        <v>8.6729108380975539</v>
      </c>
      <c r="BD263" s="30">
        <v>41.2</v>
      </c>
      <c r="BE263" s="30">
        <v>33.880000000000003</v>
      </c>
      <c r="BF263" s="30">
        <v>0.54</v>
      </c>
      <c r="BG263" s="30">
        <v>0.91</v>
      </c>
      <c r="BH263" s="30">
        <v>0.82714998175404442</v>
      </c>
      <c r="BI263" s="30">
        <v>56.64</v>
      </c>
      <c r="BJ263" s="30">
        <v>4</v>
      </c>
      <c r="BK263" s="30">
        <v>0.89</v>
      </c>
      <c r="BL263" s="30">
        <v>1.19</v>
      </c>
      <c r="BM263" s="30">
        <v>12.87</v>
      </c>
      <c r="BN263" s="34">
        <v>58</v>
      </c>
      <c r="BO263" s="30" t="s">
        <v>97</v>
      </c>
      <c r="BP263" s="30" t="s">
        <v>100</v>
      </c>
      <c r="BQ263" s="34">
        <v>1170</v>
      </c>
      <c r="BR263" s="30">
        <v>49.08</v>
      </c>
      <c r="BS263" s="30">
        <v>23.79</v>
      </c>
      <c r="BT263" s="30">
        <v>10</v>
      </c>
      <c r="BU263" s="30">
        <v>6.04</v>
      </c>
      <c r="BV263" s="30">
        <v>2.37</v>
      </c>
      <c r="BW263" s="30">
        <v>1.1000000000000001</v>
      </c>
      <c r="BX263" s="30">
        <v>0.54</v>
      </c>
      <c r="BY263" s="30">
        <v>0.89</v>
      </c>
      <c r="BZ263" s="30">
        <v>5.93</v>
      </c>
      <c r="CA263" s="30">
        <v>0.14000000000000001</v>
      </c>
      <c r="CB263" s="30">
        <v>0.1</v>
      </c>
      <c r="CC263" s="99">
        <v>0.02</v>
      </c>
      <c r="CD263" s="30">
        <v>99</v>
      </c>
      <c r="CE263" s="30">
        <v>98</v>
      </c>
      <c r="CF263" s="30">
        <v>78</v>
      </c>
      <c r="CG263" s="30">
        <v>19</v>
      </c>
      <c r="CH263" s="30"/>
      <c r="CI263" s="46">
        <v>4406</v>
      </c>
      <c r="CJ263" s="30"/>
      <c r="CK263" s="30">
        <v>33.450000000000003</v>
      </c>
      <c r="CL263" s="30"/>
      <c r="CM263" s="30">
        <v>5.19</v>
      </c>
      <c r="CN263" s="30"/>
      <c r="CO263" s="30"/>
      <c r="CP263" s="30"/>
      <c r="CQ263" s="30">
        <v>0.5</v>
      </c>
      <c r="CR263" s="46">
        <v>4322</v>
      </c>
      <c r="CS263" s="46">
        <v>33.76</v>
      </c>
      <c r="CT263" s="46">
        <v>5.24</v>
      </c>
      <c r="CU263" s="33">
        <v>0.51</v>
      </c>
      <c r="CV263" s="30">
        <v>1.73</v>
      </c>
      <c r="CW263" s="58">
        <f t="shared" si="60"/>
        <v>701.32560429357</v>
      </c>
      <c r="CX263" s="59">
        <f>AP263/(AB263-AI263)</f>
        <v>701.32560429357</v>
      </c>
      <c r="CY263" s="79">
        <v>500</v>
      </c>
      <c r="CZ263" s="57">
        <f>IF(AND(DATE(YEAR(T263),MONTH(T263),DAY(T263))&gt;=(S263-3),DATE(YEAR(T263),MONTH(T263),DAY(T263))&lt;=(S263+3)),T263,V263)</f>
        <v>45836.3125</v>
      </c>
      <c r="DA263" s="59">
        <f>CZ263-U263</f>
        <v>0</v>
      </c>
      <c r="DB263" s="51">
        <f>(((AR263-AQ263)*24)+DD263+AB263+((AV263-AU263)*24))/24</f>
        <v>0.80208333334303461</v>
      </c>
      <c r="DC263" s="51">
        <f>(AT263-AS263)*24</f>
        <v>1.0833333333721384</v>
      </c>
      <c r="DD263" s="51">
        <f>(W263-AR263)*24</f>
        <v>0.99999999994179234</v>
      </c>
      <c r="DE263" s="51">
        <f>AA263</f>
        <v>1.1666666666278616</v>
      </c>
      <c r="DF263" s="51">
        <f t="shared" si="56"/>
        <v>0.99999999994179234</v>
      </c>
      <c r="DG263" s="51">
        <f>AB263</f>
        <v>17.750000000058208</v>
      </c>
      <c r="DH263" s="51">
        <f t="shared" si="54"/>
        <v>1.0833333333721384</v>
      </c>
    </row>
    <row r="264" spans="1:112" s="42" customFormat="1" x14ac:dyDescent="0.2">
      <c r="A264" s="40">
        <v>4712</v>
      </c>
      <c r="B264" s="29">
        <f t="shared" si="59"/>
        <v>45809</v>
      </c>
      <c r="C264" s="41" t="str">
        <f t="shared" si="55"/>
        <v>PRT 2025 6 #4712</v>
      </c>
      <c r="D264" s="41" t="str">
        <f t="shared" si="53"/>
        <v>PRATU SPE #20</v>
      </c>
      <c r="E264" s="39">
        <v>4712</v>
      </c>
      <c r="F264" s="38" t="s">
        <v>326</v>
      </c>
      <c r="G264" s="38" t="str">
        <f>INDEX([1]List!$D$2:$D$55,MATCH(F264,[1]List!$B$2:$B$55,0))</f>
        <v>CIF</v>
      </c>
      <c r="H264" s="38" t="s">
        <v>469</v>
      </c>
      <c r="I264" s="38" t="s">
        <v>470</v>
      </c>
      <c r="J264" s="39">
        <f>IF(F264="","",IF(F264="TIE LRC",COUNTIF($F$2:$F264,"TIE")+COUNTIF($F$2:$F264,"TME")+COUNTIF($F$2:$F264,"TIE LRC")+COUNTIF($F$2:$F264,"TIE MRC"),IF(F264="TIE MRC",COUNTIF($F$2:$F264,"TIE")+COUNTIF($F$2:$F264,"TME")+COUNTIF($F$2:$F264,"TIE LRC")+COUNTIF($F$2:$F264,"TIE MRC"),IF(F264="PLNBB LRC",COUNTIF($F$2:$F264,"PLNBB")+COUNTIF($F$2:$F264,"PLNBB LRC")+COUNTIF($F$2:$F264,"PLNBB MRC"),IF(F264="PLNBB MRC",COUNTIF($F$2:$F264,"PLNBB")+COUNTIF($F$2:$F264,"PLNBB LRC")+COUNTIF($F$2:$F264,"PLNBB MRC"),IF(F264="HE MRC",COUNTIF($F$2:$F264,"HE")+COUNTIF($F$2:$F264,"HE LRC")+COUNTIF($F$2:$F264,"HE MRC"),IF(F264="HE LRC",COUNTIF($F$2:$F264,"HE")+COUNTIF($F$2:$F264,"HE LRC")+COUNTIF($F$2:$F264,"HE MRC"),COUNTIF($F$2:$F264,F264))))))))</f>
        <v>20</v>
      </c>
      <c r="K264" s="42" t="s">
        <v>406</v>
      </c>
      <c r="L264" s="42" t="s">
        <v>468</v>
      </c>
      <c r="N264" s="43" t="s">
        <v>318</v>
      </c>
      <c r="O264" s="70" t="s">
        <v>473</v>
      </c>
      <c r="P264" s="40"/>
      <c r="Q264" s="70">
        <v>45828</v>
      </c>
      <c r="R264" s="44"/>
      <c r="S264" s="70">
        <v>45831</v>
      </c>
      <c r="T264" s="57">
        <v>45836.208333333336</v>
      </c>
      <c r="U264" s="57">
        <v>45836.270833333336</v>
      </c>
      <c r="V264" s="57">
        <v>45836.270833333336</v>
      </c>
      <c r="W264" s="57">
        <v>45836.350694444445</v>
      </c>
      <c r="X264" s="57">
        <v>45838.440972222219</v>
      </c>
      <c r="Y264" s="57">
        <v>45838.486111111109</v>
      </c>
      <c r="Z264" s="57">
        <v>45838.520833333336</v>
      </c>
      <c r="AA264" s="51">
        <f t="shared" si="31"/>
        <v>1.5</v>
      </c>
      <c r="AB264" s="51">
        <f t="shared" si="62"/>
        <v>51.249999999941792</v>
      </c>
      <c r="AC264" s="51">
        <f t="shared" si="63"/>
        <v>1.0833333333721384</v>
      </c>
      <c r="AD264" s="51">
        <v>8.33</v>
      </c>
      <c r="AE264" s="51">
        <v>16</v>
      </c>
      <c r="AF264" s="51">
        <v>0</v>
      </c>
      <c r="AG264" s="51">
        <v>7.42</v>
      </c>
      <c r="AH264" s="51">
        <v>0</v>
      </c>
      <c r="AI264" s="51">
        <f t="shared" si="51"/>
        <v>23.42</v>
      </c>
      <c r="AJ264" s="78">
        <f t="shared" si="52"/>
        <v>31.75</v>
      </c>
      <c r="AK264" s="78"/>
      <c r="AL264" s="78"/>
      <c r="AM264" s="78"/>
      <c r="AN264" s="78"/>
      <c r="AO264" s="45">
        <v>8662.3240000000005</v>
      </c>
      <c r="AP264" s="45">
        <v>8660.1010000000006</v>
      </c>
      <c r="AQ264" s="57">
        <f t="shared" si="57"/>
        <v>45836.270833333336</v>
      </c>
      <c r="AR264" s="57">
        <v>45836.28125</v>
      </c>
      <c r="AS264" s="57">
        <f t="shared" si="61"/>
        <v>45838.440972222219</v>
      </c>
      <c r="AT264" s="57">
        <v>45838.506944444445</v>
      </c>
      <c r="AU264" s="57">
        <f t="shared" si="58"/>
        <v>45838.506944444445</v>
      </c>
      <c r="AV264" s="57">
        <v>45838.517361111109</v>
      </c>
      <c r="AW264" s="46">
        <v>4190</v>
      </c>
      <c r="AX264" s="46">
        <v>6441</v>
      </c>
      <c r="AY264" s="30">
        <v>34.950000000000003</v>
      </c>
      <c r="AZ264" s="30">
        <v>18.59</v>
      </c>
      <c r="BA264" s="30">
        <v>4.92</v>
      </c>
      <c r="BB264" s="30">
        <v>6.16</v>
      </c>
      <c r="BC264" s="30">
        <v>7.5666380051590716</v>
      </c>
      <c r="BD264" s="30">
        <v>41.98</v>
      </c>
      <c r="BE264" s="30">
        <v>33.270000000000003</v>
      </c>
      <c r="BF264" s="30">
        <v>0.25</v>
      </c>
      <c r="BG264" s="30">
        <v>0.41</v>
      </c>
      <c r="BH264" s="30">
        <v>0.38078860090897926</v>
      </c>
      <c r="BI264" s="30">
        <v>55.89</v>
      </c>
      <c r="BJ264" s="30">
        <v>4.08</v>
      </c>
      <c r="BK264" s="30">
        <v>0.89</v>
      </c>
      <c r="BL264" s="30">
        <v>1.18</v>
      </c>
      <c r="BM264" s="30">
        <v>14.08</v>
      </c>
      <c r="BN264" s="34">
        <v>61</v>
      </c>
      <c r="BO264" s="30" t="s">
        <v>97</v>
      </c>
      <c r="BP264" s="30" t="s">
        <v>97</v>
      </c>
      <c r="BQ264" s="34">
        <v>1260</v>
      </c>
      <c r="BR264" s="30">
        <v>35.26</v>
      </c>
      <c r="BS264" s="30">
        <v>38.06</v>
      </c>
      <c r="BT264" s="30">
        <v>18.97</v>
      </c>
      <c r="BU264" s="30">
        <v>2.57</v>
      </c>
      <c r="BV264" s="30">
        <v>1.41</v>
      </c>
      <c r="BW264" s="30">
        <v>0.18</v>
      </c>
      <c r="BX264" s="30">
        <v>0.74</v>
      </c>
      <c r="BY264" s="30">
        <v>0.79</v>
      </c>
      <c r="BZ264" s="30">
        <v>1.61</v>
      </c>
      <c r="CA264" s="30">
        <v>0.22</v>
      </c>
      <c r="CB264" s="30">
        <v>0.22</v>
      </c>
      <c r="CC264" s="99">
        <v>7.8E-2</v>
      </c>
      <c r="CD264" s="30">
        <v>99</v>
      </c>
      <c r="CE264" s="30">
        <v>98</v>
      </c>
      <c r="CF264" s="30">
        <v>78</v>
      </c>
      <c r="CG264" s="30">
        <v>20</v>
      </c>
      <c r="CH264" s="30"/>
      <c r="CI264" s="46">
        <v>4261</v>
      </c>
      <c r="CJ264" s="30"/>
      <c r="CK264" s="30">
        <v>34.19</v>
      </c>
      <c r="CL264" s="30"/>
      <c r="CM264" s="30">
        <v>4.1399999999999997</v>
      </c>
      <c r="CN264" s="30"/>
      <c r="CO264" s="30"/>
      <c r="CP264" s="30"/>
      <c r="CQ264" s="30">
        <v>0.23</v>
      </c>
      <c r="CR264" s="46">
        <v>4078</v>
      </c>
      <c r="CS264" s="46">
        <v>36.119999999999997</v>
      </c>
      <c r="CT264" s="33">
        <v>4.2</v>
      </c>
      <c r="CU264" s="33">
        <v>0.25</v>
      </c>
      <c r="CV264" s="30">
        <v>0.4</v>
      </c>
      <c r="CW264" s="58">
        <f t="shared" si="60"/>
        <v>311.17862019468612</v>
      </c>
      <c r="CX264" s="59">
        <f>AP264/(AB264-AI264)</f>
        <v>311.17862019468612</v>
      </c>
      <c r="CY264" s="79">
        <v>500</v>
      </c>
      <c r="CZ264" s="57">
        <f>IF(AND(DATE(YEAR(T264),MONTH(T264),DAY(T264))&gt;=(S264-3),DATE(YEAR(T264),MONTH(T264),DAY(T264))&lt;=(S264+3)),T264,V264)</f>
        <v>45836.270833333336</v>
      </c>
      <c r="DA264" s="59">
        <f>CZ264-U264</f>
        <v>0</v>
      </c>
      <c r="DB264" s="51">
        <f>(((AR264-AQ264)*24)+DD264+AB264+((AV264-AU264)*24))/24</f>
        <v>2.2256944444379769</v>
      </c>
      <c r="DC264" s="51">
        <f>(AT264-AS264)*24</f>
        <v>1.5833333334303461</v>
      </c>
      <c r="DD264" s="51">
        <f>(W264-AR264)*24</f>
        <v>1.6666666666860692</v>
      </c>
      <c r="DE264" s="51">
        <f>AA264</f>
        <v>1.5</v>
      </c>
      <c r="DF264" s="51">
        <f t="shared" si="56"/>
        <v>1.6666666666860692</v>
      </c>
      <c r="DG264" s="51">
        <f>AB264</f>
        <v>51.249999999941792</v>
      </c>
      <c r="DH264" s="51">
        <f t="shared" si="54"/>
        <v>1.5833333334303461</v>
      </c>
    </row>
    <row r="265" spans="1:112" s="42" customFormat="1" x14ac:dyDescent="0.2">
      <c r="A265" s="40">
        <v>4713</v>
      </c>
      <c r="B265" s="29">
        <f t="shared" si="59"/>
        <v>45809</v>
      </c>
      <c r="C265" s="41" t="str">
        <f t="shared" si="55"/>
        <v>PRT 2025 6 #4713</v>
      </c>
      <c r="D265" s="41" t="str">
        <f t="shared" si="53"/>
        <v>PRATU PTBA #44</v>
      </c>
      <c r="E265" s="39">
        <v>4713</v>
      </c>
      <c r="F265" s="38" t="s">
        <v>98</v>
      </c>
      <c r="G265" s="38" t="str">
        <f>INDEX([1]List!$D$2:$D$55,MATCH(F265,[1]List!$B$2:$B$55,0))</f>
        <v>FOB</v>
      </c>
      <c r="H265" s="38" t="s">
        <v>156</v>
      </c>
      <c r="I265" s="38" t="s">
        <v>157</v>
      </c>
      <c r="J265" s="39">
        <f>IF(F265="","",IF(F265="TIE LRC",COUNTIF($F$2:$F265,"TIE")+COUNTIF($F$2:$F265,"TME")+COUNTIF($F$2:$F265,"TIE LRC")+COUNTIF($F$2:$F265,"TIE MRC"),IF(F265="TIE MRC",COUNTIF($F$2:$F265,"TIE")+COUNTIF($F$2:$F265,"TME")+COUNTIF($F$2:$F265,"TIE LRC")+COUNTIF($F$2:$F265,"TIE MRC"),IF(F265="PLNBB LRC",COUNTIF($F$2:$F265,"PLNBB")+COUNTIF($F$2:$F265,"PLNBB LRC")+COUNTIF($F$2:$F265,"PLNBB MRC"),IF(F265="PLNBB MRC",COUNTIF($F$2:$F265,"PLNBB")+COUNTIF($F$2:$F265,"PLNBB LRC")+COUNTIF($F$2:$F265,"PLNBB MRC"),IF(F265="HE MRC",COUNTIF($F$2:$F265,"HE")+COUNTIF($F$2:$F265,"HE LRC")+COUNTIF($F$2:$F265,"HE MRC"),IF(F265="HE LRC",COUNTIF($F$2:$F265,"HE")+COUNTIF($F$2:$F265,"HE LRC")+COUNTIF($F$2:$F265,"HE MRC"),COUNTIF($F$2:$F265,F265))))))))</f>
        <v>44</v>
      </c>
      <c r="K265" s="42" t="s">
        <v>422</v>
      </c>
      <c r="L265" s="42" t="s">
        <v>423</v>
      </c>
      <c r="N265" s="43" t="s">
        <v>320</v>
      </c>
      <c r="O265" s="70" t="s">
        <v>104</v>
      </c>
      <c r="P265" s="40"/>
      <c r="Q265" s="70">
        <v>45829</v>
      </c>
      <c r="R265" s="44"/>
      <c r="S265" s="70">
        <v>45821</v>
      </c>
      <c r="T265" s="57">
        <v>45836.489583333336</v>
      </c>
      <c r="U265" s="57">
        <v>45837.236111111109</v>
      </c>
      <c r="V265" s="57">
        <v>45837.236111111109</v>
      </c>
      <c r="W265" s="57">
        <v>45837.809027777781</v>
      </c>
      <c r="X265" s="57">
        <v>45838.826388888891</v>
      </c>
      <c r="Y265" s="57">
        <v>45838.864583333336</v>
      </c>
      <c r="Z265" s="57">
        <v>45838.899305555555</v>
      </c>
      <c r="AA265" s="51">
        <f t="shared" si="31"/>
        <v>17.916666666569654</v>
      </c>
      <c r="AB265" s="51">
        <f t="shared" si="62"/>
        <v>25.333333333313931</v>
      </c>
      <c r="AC265" s="51">
        <f t="shared" si="63"/>
        <v>0.91666666668606922</v>
      </c>
      <c r="AD265" s="51">
        <v>4.5</v>
      </c>
      <c r="AE265" s="51">
        <v>3.67</v>
      </c>
      <c r="AF265" s="51">
        <v>0</v>
      </c>
      <c r="AG265" s="51">
        <v>0.5</v>
      </c>
      <c r="AH265" s="51">
        <v>0</v>
      </c>
      <c r="AI265" s="51">
        <f t="shared" si="51"/>
        <v>4.17</v>
      </c>
      <c r="AJ265" s="78">
        <f t="shared" si="52"/>
        <v>8.67</v>
      </c>
      <c r="AK265" s="78"/>
      <c r="AL265" s="78"/>
      <c r="AM265" s="78"/>
      <c r="AN265" s="78"/>
      <c r="AO265" s="45">
        <v>10048.103999999999</v>
      </c>
      <c r="AP265" s="45">
        <v>10045.351000000001</v>
      </c>
      <c r="AQ265" s="57">
        <f t="shared" si="57"/>
        <v>45837.236111111109</v>
      </c>
      <c r="AR265" s="57">
        <v>45837.246527777781</v>
      </c>
      <c r="AS265" s="57">
        <f t="shared" si="61"/>
        <v>45838.826388888891</v>
      </c>
      <c r="AT265" s="57">
        <v>45838.885416666664</v>
      </c>
      <c r="AU265" s="57">
        <f t="shared" si="58"/>
        <v>45838.885416666664</v>
      </c>
      <c r="AV265" s="57">
        <v>45838.895833333336</v>
      </c>
      <c r="AW265" s="46">
        <v>4784</v>
      </c>
      <c r="AX265" s="46">
        <v>6806</v>
      </c>
      <c r="AY265" s="30">
        <v>29.71</v>
      </c>
      <c r="AZ265" s="30">
        <v>13.12</v>
      </c>
      <c r="BA265" s="30">
        <v>4.13</v>
      </c>
      <c r="BB265" s="30">
        <v>5.0999999999999996</v>
      </c>
      <c r="BC265" s="30">
        <v>5.8701657458563536</v>
      </c>
      <c r="BD265" s="30">
        <v>41.59</v>
      </c>
      <c r="BE265" s="30">
        <v>40.19</v>
      </c>
      <c r="BF265" s="30">
        <v>0.19</v>
      </c>
      <c r="BG265" s="30">
        <v>0.28999999999999998</v>
      </c>
      <c r="BH265" s="30">
        <v>0.27624309392265195</v>
      </c>
      <c r="BI265" s="30">
        <v>61.84</v>
      </c>
      <c r="BJ265" s="30">
        <v>4.58</v>
      </c>
      <c r="BK265" s="30">
        <v>0.96</v>
      </c>
      <c r="BL265" s="30">
        <v>1.17</v>
      </c>
      <c r="BM265" s="30">
        <v>14.16</v>
      </c>
      <c r="BN265" s="34">
        <v>60</v>
      </c>
      <c r="BO265" s="30" t="s">
        <v>97</v>
      </c>
      <c r="BP265" s="30" t="s">
        <v>97</v>
      </c>
      <c r="BQ265" s="34">
        <v>1280</v>
      </c>
      <c r="BR265" s="30">
        <v>45.59</v>
      </c>
      <c r="BS265" s="30">
        <v>23.58</v>
      </c>
      <c r="BT265" s="30">
        <v>12.09</v>
      </c>
      <c r="BU265" s="30">
        <v>7.68</v>
      </c>
      <c r="BV265" s="30">
        <v>1.18</v>
      </c>
      <c r="BW265" s="30">
        <v>0.54</v>
      </c>
      <c r="BX265" s="30">
        <v>0.48</v>
      </c>
      <c r="BY265" s="30">
        <v>0.93</v>
      </c>
      <c r="BZ265" s="30">
        <v>7.51</v>
      </c>
      <c r="CA265" s="30">
        <v>0.22</v>
      </c>
      <c r="CB265" s="30">
        <v>0.2</v>
      </c>
      <c r="CC265" s="99">
        <v>0.04</v>
      </c>
      <c r="CD265" s="30">
        <v>99</v>
      </c>
      <c r="CE265" s="30">
        <v>98</v>
      </c>
      <c r="CF265" s="30">
        <v>78</v>
      </c>
      <c r="CG265" s="30">
        <v>23</v>
      </c>
      <c r="CH265" s="30"/>
      <c r="CI265" s="46">
        <v>4909</v>
      </c>
      <c r="CJ265" s="30"/>
      <c r="CK265" s="30">
        <v>28.24</v>
      </c>
      <c r="CL265" s="30">
        <v>14.25</v>
      </c>
      <c r="CM265" s="30">
        <v>5.17</v>
      </c>
      <c r="CN265" s="30">
        <v>6.18</v>
      </c>
      <c r="CO265" s="30">
        <v>39.15</v>
      </c>
      <c r="CP265" s="30">
        <v>40.42</v>
      </c>
      <c r="CQ265" s="30">
        <v>0.28000000000000003</v>
      </c>
      <c r="CR265" s="46">
        <v>4486</v>
      </c>
      <c r="CS265" s="46">
        <v>33.18</v>
      </c>
      <c r="CT265" s="46">
        <v>5.27</v>
      </c>
      <c r="CU265" s="33">
        <v>0.52</v>
      </c>
      <c r="CV265" s="30">
        <v>0.47</v>
      </c>
      <c r="CW265" s="58">
        <f t="shared" si="60"/>
        <v>474.6582611439224</v>
      </c>
      <c r="CX265" s="59">
        <f>AP265/(AB265-AI265)</f>
        <v>474.6582611439224</v>
      </c>
      <c r="CY265" s="79">
        <v>500</v>
      </c>
      <c r="CZ265" s="57">
        <f>IF(AND(DATE(YEAR(T265),MONTH(T265),DAY(T265))&gt;=(S265-3),DATE(YEAR(T265),MONTH(T265),DAY(T265))&lt;=(S265+3)),T265,V265)</f>
        <v>45837.236111111109</v>
      </c>
      <c r="DA265" s="59">
        <f>CZ265-U265</f>
        <v>0</v>
      </c>
      <c r="DB265" s="51">
        <f>(((AR265-AQ265)*24)+DD265+AB265+((AV265-AU265)*24))/24</f>
        <v>1.6388888888977817</v>
      </c>
      <c r="DC265" s="51">
        <f>(AT265-AS265)*24</f>
        <v>1.4166666665696539</v>
      </c>
      <c r="DD265" s="51">
        <f>(W265-AR265)*24</f>
        <v>13.5</v>
      </c>
      <c r="DE265" s="51">
        <f>AA265</f>
        <v>17.916666666569654</v>
      </c>
      <c r="DF265" s="51">
        <f t="shared" si="56"/>
        <v>13.5</v>
      </c>
      <c r="DG265" s="51">
        <f>AB265</f>
        <v>25.333333333313931</v>
      </c>
      <c r="DH265" s="51">
        <f t="shared" si="54"/>
        <v>1.4166666665696539</v>
      </c>
    </row>
    <row r="266" spans="1:112" s="63" customFormat="1" x14ac:dyDescent="0.2">
      <c r="A266" s="65">
        <v>4714</v>
      </c>
      <c r="B266" s="72">
        <f t="shared" si="59"/>
        <v>45839</v>
      </c>
      <c r="C266" s="60" t="str">
        <f t="shared" si="55"/>
        <v>PRT 2025 6 #4714</v>
      </c>
      <c r="D266" s="60" t="str">
        <f t="shared" si="53"/>
        <v>PRATU BGG #71</v>
      </c>
      <c r="E266" s="61">
        <v>4714</v>
      </c>
      <c r="F266" s="62" t="s">
        <v>240</v>
      </c>
      <c r="G266" s="62" t="str">
        <f>INDEX([1]List!$D$2:$D$55,MATCH(F266,[1]List!$B$2:$B$55,0))</f>
        <v>CIF</v>
      </c>
      <c r="H266" s="62" t="s">
        <v>211</v>
      </c>
      <c r="I266" s="62" t="s">
        <v>163</v>
      </c>
      <c r="J266" s="61">
        <f>IF(F266="","",IF(F266="TIE LRC",COUNTIF($F$2:$F266,"TIE")+COUNTIF($F$2:$F266,"TME")+COUNTIF($F$2:$F266,"TIE LRC")+COUNTIF($F$2:$F266,"TIE MRC"),IF(F266="TIE MRC",COUNTIF($F$2:$F266,"TIE")+COUNTIF($F$2:$F266,"TME")+COUNTIF($F$2:$F266,"TIE LRC")+COUNTIF($F$2:$F266,"TIE MRC"),IF(F266="PLNBB LRC",COUNTIF($F$2:$F266,"PLNBB")+COUNTIF($F$2:$F266,"PLNBB LRC")+COUNTIF($F$2:$F266,"PLNBB MRC"),IF(F266="PLNBB MRC",COUNTIF($F$2:$F266,"PLNBB")+COUNTIF($F$2:$F266,"PLNBB LRC")+COUNTIF($F$2:$F266,"PLNBB MRC"),IF(F266="HE MRC",COUNTIF($F$2:$F266,"HE")+COUNTIF($F$2:$F266,"HE LRC")+COUNTIF($F$2:$F266,"HE MRC"),IF(F266="HE LRC",COUNTIF($F$2:$F266,"HE")+COUNTIF($F$2:$F266,"HE LRC")+COUNTIF($F$2:$F266,"HE MRC"),COUNTIF($F$2:$F266,F266))))))))</f>
        <v>71</v>
      </c>
      <c r="K266" s="63" t="s">
        <v>592</v>
      </c>
      <c r="L266" s="63" t="s">
        <v>593</v>
      </c>
      <c r="N266" s="64" t="s">
        <v>320</v>
      </c>
      <c r="O266" s="69" t="s">
        <v>104</v>
      </c>
      <c r="P266" s="65"/>
      <c r="Q266" s="69">
        <v>45831</v>
      </c>
      <c r="R266" s="66"/>
      <c r="S266" s="69">
        <v>45838</v>
      </c>
      <c r="T266" s="67">
        <v>45836.9375</v>
      </c>
      <c r="U266" s="67">
        <v>45836.9375</v>
      </c>
      <c r="V266" s="67">
        <v>45838.920138888891</v>
      </c>
      <c r="W266" s="67">
        <v>45838.961805555555</v>
      </c>
      <c r="X266" s="67">
        <v>45839.479166666664</v>
      </c>
      <c r="Y266" s="67">
        <v>45839.534722222219</v>
      </c>
      <c r="Z266" s="67">
        <v>45839.569444444445</v>
      </c>
      <c r="AA266" s="53">
        <f t="shared" si="31"/>
        <v>47.583333333372138</v>
      </c>
      <c r="AB266" s="53">
        <f t="shared" si="62"/>
        <v>13.749999999941792</v>
      </c>
      <c r="AC266" s="53">
        <f t="shared" si="63"/>
        <v>1.3333333333139308</v>
      </c>
      <c r="AD266" s="53">
        <v>0.42</v>
      </c>
      <c r="AE266" s="53">
        <v>1</v>
      </c>
      <c r="AF266" s="53">
        <v>0</v>
      </c>
      <c r="AG266" s="53">
        <v>0.5</v>
      </c>
      <c r="AH266" s="53">
        <v>0</v>
      </c>
      <c r="AI266" s="53">
        <f t="shared" si="51"/>
        <v>1.5</v>
      </c>
      <c r="AJ266" s="77">
        <f t="shared" si="52"/>
        <v>1.92</v>
      </c>
      <c r="AK266" s="77"/>
      <c r="AL266" s="77"/>
      <c r="AM266" s="77"/>
      <c r="AN266" s="77"/>
      <c r="AO266" s="68">
        <v>8002.8130000000001</v>
      </c>
      <c r="AP266" s="68">
        <v>8000.3540000000003</v>
      </c>
      <c r="AQ266" s="67">
        <f t="shared" si="57"/>
        <v>45838.920138888891</v>
      </c>
      <c r="AR266" s="67">
        <v>45838.930555555555</v>
      </c>
      <c r="AS266" s="67">
        <f t="shared" si="61"/>
        <v>45839.479166666664</v>
      </c>
      <c r="AT266" s="67">
        <v>45839.555555555555</v>
      </c>
      <c r="AU266" s="67">
        <f t="shared" si="58"/>
        <v>45839.555555555555</v>
      </c>
      <c r="AV266" s="67">
        <v>45839.565972222219</v>
      </c>
      <c r="AW266" s="54">
        <v>4565</v>
      </c>
      <c r="AX266" s="54">
        <v>6612</v>
      </c>
      <c r="AY266" s="55">
        <v>30.96</v>
      </c>
      <c r="AZ266" s="55">
        <v>14.79</v>
      </c>
      <c r="BA266" s="55">
        <v>4.0599999999999996</v>
      </c>
      <c r="BB266" s="55">
        <v>5.01</v>
      </c>
      <c r="BC266" s="55">
        <v>5.8795915972303714</v>
      </c>
      <c r="BD266" s="55">
        <v>42.85</v>
      </c>
      <c r="BE266" s="55">
        <v>37.35</v>
      </c>
      <c r="BF266" s="55">
        <v>0.19</v>
      </c>
      <c r="BG266" s="55">
        <v>0.28999999999999998</v>
      </c>
      <c r="BH266" s="55">
        <v>0.26992137073113481</v>
      </c>
      <c r="BI266" s="55">
        <v>58.98</v>
      </c>
      <c r="BJ266" s="55">
        <v>4.42</v>
      </c>
      <c r="BK266" s="55">
        <v>0.92</v>
      </c>
      <c r="BL266" s="55">
        <v>1.1499999999999999</v>
      </c>
      <c r="BM266" s="55">
        <v>15.65</v>
      </c>
      <c r="BN266" s="56">
        <v>58</v>
      </c>
      <c r="BO266" s="55" t="s">
        <v>97</v>
      </c>
      <c r="BP266" s="55" t="s">
        <v>100</v>
      </c>
      <c r="BQ266" s="56">
        <v>1340</v>
      </c>
      <c r="BR266" s="55">
        <v>40.24</v>
      </c>
      <c r="BS266" s="55">
        <v>26.73</v>
      </c>
      <c r="BT266" s="55">
        <v>15.78</v>
      </c>
      <c r="BU266" s="55">
        <v>7.02</v>
      </c>
      <c r="BV266" s="55">
        <v>0.9</v>
      </c>
      <c r="BW266" s="55">
        <v>0.81</v>
      </c>
      <c r="BX266" s="55">
        <v>0.38</v>
      </c>
      <c r="BY266" s="55">
        <v>1.66</v>
      </c>
      <c r="BZ266" s="55">
        <v>6.04</v>
      </c>
      <c r="CA266" s="55">
        <v>0.28000000000000003</v>
      </c>
      <c r="CB266" s="55">
        <v>0.16</v>
      </c>
      <c r="CC266" s="100">
        <v>4.5999999999999999E-2</v>
      </c>
      <c r="CD266" s="55">
        <v>99</v>
      </c>
      <c r="CE266" s="55">
        <v>98</v>
      </c>
      <c r="CF266" s="55">
        <v>78</v>
      </c>
      <c r="CG266" s="55">
        <v>20</v>
      </c>
      <c r="CH266" s="55"/>
      <c r="CI266" s="54">
        <v>4621</v>
      </c>
      <c r="CJ266" s="55"/>
      <c r="CK266" s="55">
        <v>30.39</v>
      </c>
      <c r="CL266" s="55"/>
      <c r="CM266" s="55">
        <v>3.76</v>
      </c>
      <c r="CN266" s="55"/>
      <c r="CO266" s="55"/>
      <c r="CP266" s="55"/>
      <c r="CQ266" s="55">
        <v>0.17</v>
      </c>
      <c r="CR266" s="54">
        <v>4575</v>
      </c>
      <c r="CS266" s="54">
        <v>30.86</v>
      </c>
      <c r="CT266" s="54">
        <v>3.81</v>
      </c>
      <c r="CU266" s="98">
        <v>0.21</v>
      </c>
      <c r="CV266" s="55">
        <v>0.25</v>
      </c>
      <c r="CW266" s="73">
        <f t="shared" si="60"/>
        <v>653.09012245208282</v>
      </c>
      <c r="CX266" s="74">
        <f>AP266/(AB266-AI266)</f>
        <v>653.09012245208282</v>
      </c>
      <c r="CY266" s="71">
        <v>500</v>
      </c>
      <c r="CZ266" s="67">
        <f>IF(AND(DATE(YEAR(T266),MONTH(T266),DAY(T266))&gt;=(S266-3),DATE(YEAR(T266),MONTH(T266),DAY(T266))&lt;=(S266+3)),T266,V266)</f>
        <v>45836.9375</v>
      </c>
      <c r="DA266" s="74">
        <f>CZ266-U266</f>
        <v>0</v>
      </c>
      <c r="DB266" s="53">
        <f>(((AR266-AQ266)*24)+DD266+AB266+((AV266-AU266)*24))/24</f>
        <v>0.62499999999272404</v>
      </c>
      <c r="DC266" s="53">
        <f>(AT266-AS266)*24</f>
        <v>1.8333333333721384</v>
      </c>
      <c r="DD266" s="53">
        <f>(W266-AR266)*24</f>
        <v>0.75</v>
      </c>
      <c r="DE266" s="53">
        <f>AA266</f>
        <v>47.583333333372138</v>
      </c>
      <c r="DF266" s="53">
        <f t="shared" si="56"/>
        <v>0.75</v>
      </c>
      <c r="DG266" s="53">
        <f>AB266</f>
        <v>13.749999999941792</v>
      </c>
      <c r="DH266" s="53">
        <f t="shared" si="54"/>
        <v>1.8333333333721384</v>
      </c>
    </row>
    <row r="267" spans="1:112" s="63" customFormat="1" x14ac:dyDescent="0.2">
      <c r="A267" s="65">
        <v>4715</v>
      </c>
      <c r="B267" s="72">
        <f t="shared" si="59"/>
        <v>45839</v>
      </c>
      <c r="C267" s="60" t="str">
        <f t="shared" si="55"/>
        <v>PRT 2025 6 #4715</v>
      </c>
      <c r="D267" s="60" t="str">
        <f t="shared" si="53"/>
        <v>PRATU GEL LRC #29</v>
      </c>
      <c r="E267" s="61">
        <v>4715</v>
      </c>
      <c r="F267" s="62" t="s">
        <v>300</v>
      </c>
      <c r="G267" s="62" t="str">
        <f>INDEX([1]List!$D$2:$D$55,MATCH(F267,[1]List!$B$2:$B$55,0))</f>
        <v>CIF</v>
      </c>
      <c r="H267" s="62" t="s">
        <v>392</v>
      </c>
      <c r="I267" s="62" t="s">
        <v>262</v>
      </c>
      <c r="J267" s="61">
        <f>IF(F267="","",IF(F267="TIE LRC",COUNTIF($F$2:$F267,"TIE")+COUNTIF($F$2:$F267,"TME")+COUNTIF($F$2:$F267,"TIE LRC")+COUNTIF($F$2:$F267,"TIE MRC"),IF(F267="TIE MRC",COUNTIF($F$2:$F267,"TIE")+COUNTIF($F$2:$F267,"TME")+COUNTIF($F$2:$F267,"TIE LRC")+COUNTIF($F$2:$F267,"TIE MRC"),IF(F267="PLNBB LRC",COUNTIF($F$2:$F267,"PLNBB")+COUNTIF($F$2:$F267,"PLNBB LRC")+COUNTIF($F$2:$F267,"PLNBB MRC"),IF(F267="PLNBB MRC",COUNTIF($F$2:$F267,"PLNBB")+COUNTIF($F$2:$F267,"PLNBB LRC")+COUNTIF($F$2:$F267,"PLNBB MRC"),IF(F267="HE MRC",COUNTIF($F$2:$F267,"HE")+COUNTIF($F$2:$F267,"HE LRC")+COUNTIF($F$2:$F267,"HE MRC"),IF(F267="HE LRC",COUNTIF($F$2:$F267,"HE")+COUNTIF($F$2:$F267,"HE LRC")+COUNTIF($F$2:$F267,"HE MRC"),COUNTIF($F$2:$F267,F267))))))))</f>
        <v>29</v>
      </c>
      <c r="K267" s="63" t="s">
        <v>601</v>
      </c>
      <c r="L267" s="63" t="s">
        <v>453</v>
      </c>
      <c r="N267" s="64" t="s">
        <v>318</v>
      </c>
      <c r="O267" s="69" t="s">
        <v>394</v>
      </c>
      <c r="P267" s="65"/>
      <c r="Q267" s="69">
        <v>45829</v>
      </c>
      <c r="R267" s="66"/>
      <c r="S267" s="69">
        <v>45830</v>
      </c>
      <c r="T267" s="67">
        <v>45836.291666666664</v>
      </c>
      <c r="U267" s="67">
        <v>45839.319444444445</v>
      </c>
      <c r="V267" s="67">
        <v>45839.319444444445</v>
      </c>
      <c r="W267" s="67">
        <v>45839.458333333336</v>
      </c>
      <c r="X267" s="67">
        <v>45840.017361111109</v>
      </c>
      <c r="Y267" s="67">
        <v>45840.083333333336</v>
      </c>
      <c r="Z267" s="67">
        <v>45840.118055555555</v>
      </c>
      <c r="AA267" s="53">
        <f t="shared" si="31"/>
        <v>72.666666666744277</v>
      </c>
      <c r="AB267" s="53">
        <f t="shared" si="62"/>
        <v>15</v>
      </c>
      <c r="AC267" s="53">
        <f t="shared" si="63"/>
        <v>1.5833333334303461</v>
      </c>
      <c r="AD267" s="53">
        <v>0</v>
      </c>
      <c r="AE267" s="53">
        <v>3.25</v>
      </c>
      <c r="AF267" s="53">
        <v>0</v>
      </c>
      <c r="AG267" s="53">
        <v>0</v>
      </c>
      <c r="AH267" s="53">
        <v>0</v>
      </c>
      <c r="AI267" s="53">
        <f t="shared" si="51"/>
        <v>3.25</v>
      </c>
      <c r="AJ267" s="77">
        <f t="shared" si="52"/>
        <v>3.25</v>
      </c>
      <c r="AK267" s="77"/>
      <c r="AL267" s="77"/>
      <c r="AM267" s="77"/>
      <c r="AN267" s="77"/>
      <c r="AO267" s="68">
        <v>9517.2960000000003</v>
      </c>
      <c r="AP267" s="68">
        <v>9506.9689999999991</v>
      </c>
      <c r="AQ267" s="67">
        <f t="shared" si="57"/>
        <v>45839.319444444445</v>
      </c>
      <c r="AR267" s="67">
        <v>45839.329861111109</v>
      </c>
      <c r="AS267" s="67">
        <f t="shared" si="61"/>
        <v>45840.017361111109</v>
      </c>
      <c r="AT267" s="67">
        <v>45840.104166666664</v>
      </c>
      <c r="AU267" s="67">
        <f t="shared" si="58"/>
        <v>45840.104166666664</v>
      </c>
      <c r="AV267" s="67">
        <v>45840.114583333336</v>
      </c>
      <c r="AW267" s="54">
        <v>4070</v>
      </c>
      <c r="AX267" s="54">
        <v>6260</v>
      </c>
      <c r="AY267" s="55">
        <v>34.979999999999997</v>
      </c>
      <c r="AZ267" s="55">
        <v>16.52</v>
      </c>
      <c r="BA267" s="55">
        <v>4.82</v>
      </c>
      <c r="BB267" s="55">
        <v>6.19</v>
      </c>
      <c r="BC267" s="55">
        <v>7.4149496885481545</v>
      </c>
      <c r="BD267" s="55">
        <v>41.42</v>
      </c>
      <c r="BE267" s="55">
        <v>35.869999999999997</v>
      </c>
      <c r="BF267" s="55">
        <v>0.2</v>
      </c>
      <c r="BG267" s="55">
        <v>0.34</v>
      </c>
      <c r="BH267" s="55">
        <v>0.31145184475323429</v>
      </c>
      <c r="BI267" s="55">
        <v>55.12</v>
      </c>
      <c r="BJ267" s="55">
        <v>4.0599999999999996</v>
      </c>
      <c r="BK267" s="55">
        <v>0.72</v>
      </c>
      <c r="BL267" s="55">
        <v>0.93</v>
      </c>
      <c r="BM267" s="55">
        <v>17.13</v>
      </c>
      <c r="BN267" s="56">
        <v>59</v>
      </c>
      <c r="BO267" s="55" t="s">
        <v>100</v>
      </c>
      <c r="BP267" s="55" t="s">
        <v>100</v>
      </c>
      <c r="BQ267" s="56">
        <v>1200</v>
      </c>
      <c r="BR267" s="55">
        <v>16.82</v>
      </c>
      <c r="BS267" s="55">
        <v>12.23</v>
      </c>
      <c r="BT267" s="55">
        <v>53.03</v>
      </c>
      <c r="BU267" s="55">
        <v>8.1199999999999992</v>
      </c>
      <c r="BV267" s="55">
        <v>2.68</v>
      </c>
      <c r="BW267" s="55">
        <v>0.19</v>
      </c>
      <c r="BX267" s="55">
        <v>0.35</v>
      </c>
      <c r="BY267" s="55">
        <v>0.66</v>
      </c>
      <c r="BZ267" s="55">
        <v>4.5199999999999996</v>
      </c>
      <c r="CA267" s="55">
        <v>1.32</v>
      </c>
      <c r="CB267" s="55">
        <v>0.08</v>
      </c>
      <c r="CC267" s="100">
        <v>6.2E-2</v>
      </c>
      <c r="CD267" s="55">
        <v>99</v>
      </c>
      <c r="CE267" s="55">
        <v>98</v>
      </c>
      <c r="CF267" s="55">
        <v>78</v>
      </c>
      <c r="CG267" s="55">
        <v>20</v>
      </c>
      <c r="CH267" s="55"/>
      <c r="CI267" s="54">
        <v>4133</v>
      </c>
      <c r="CJ267" s="55"/>
      <c r="CK267" s="55">
        <v>34.659999999999997</v>
      </c>
      <c r="CL267" s="55"/>
      <c r="CM267" s="55">
        <v>4.0999999999999996</v>
      </c>
      <c r="CN267" s="55"/>
      <c r="CO267" s="55"/>
      <c r="CP267" s="55"/>
      <c r="CQ267" s="55">
        <v>0.16</v>
      </c>
      <c r="CR267" s="54">
        <v>3969</v>
      </c>
      <c r="CS267" s="54">
        <v>35.74</v>
      </c>
      <c r="CT267" s="98">
        <v>5.5</v>
      </c>
      <c r="CU267" s="98">
        <v>0.22</v>
      </c>
      <c r="CV267" s="55">
        <v>0.36</v>
      </c>
      <c r="CW267" s="73">
        <f t="shared" si="60"/>
        <v>809.10374468085104</v>
      </c>
      <c r="CX267" s="74">
        <f>AP267/(AB267-AI267)</f>
        <v>809.10374468085104</v>
      </c>
      <c r="CY267" s="71">
        <v>500</v>
      </c>
      <c r="CZ267" s="67">
        <f>IF(AND(DATE(YEAR(T267),MONTH(T267),DAY(T267))&gt;=(S267-3),DATE(YEAR(T267),MONTH(T267),DAY(T267))&lt;=(S267+3)),T267,V267)</f>
        <v>45839.319444444445</v>
      </c>
      <c r="DA267" s="74">
        <f>CZ267-U267</f>
        <v>0</v>
      </c>
      <c r="DB267" s="53">
        <f>(((AR267-AQ267)*24)+DD267+AB267+((AV267-AU267)*24))/24</f>
        <v>0.77430555556202307</v>
      </c>
      <c r="DC267" s="53">
        <f>(AT267-AS267)*24</f>
        <v>2.0833333333139308</v>
      </c>
      <c r="DD267" s="53">
        <f>(W267-AR267)*24</f>
        <v>3.0833333334303461</v>
      </c>
      <c r="DE267" s="53">
        <f>AA267</f>
        <v>72.666666666744277</v>
      </c>
      <c r="DF267" s="53">
        <f t="shared" si="56"/>
        <v>3.0833333334303461</v>
      </c>
      <c r="DG267" s="53">
        <f>AB267</f>
        <v>15</v>
      </c>
      <c r="DH267" s="53">
        <f t="shared" si="54"/>
        <v>2.0833333333139308</v>
      </c>
    </row>
    <row r="268" spans="1:112" s="63" customFormat="1" x14ac:dyDescent="0.2">
      <c r="A268" s="65">
        <v>4716</v>
      </c>
      <c r="B268" s="72">
        <f t="shared" si="59"/>
        <v>45839</v>
      </c>
      <c r="C268" s="60" t="str">
        <f t="shared" si="55"/>
        <v>PRT 2025 6 #4716</v>
      </c>
      <c r="D268" s="60" t="str">
        <f t="shared" si="53"/>
        <v>PRATU PTBA #45</v>
      </c>
      <c r="E268" s="61">
        <v>4716</v>
      </c>
      <c r="F268" s="62" t="s">
        <v>98</v>
      </c>
      <c r="G268" s="62" t="str">
        <f>INDEX([1]List!$D$2:$D$55,MATCH(F268,[1]List!$B$2:$B$55,0))</f>
        <v>FOB</v>
      </c>
      <c r="H268" s="62" t="s">
        <v>156</v>
      </c>
      <c r="I268" s="62" t="s">
        <v>157</v>
      </c>
      <c r="J268" s="61">
        <f>IF(F268="","",IF(F268="TIE LRC",COUNTIF($F$2:$F268,"TIE")+COUNTIF($F$2:$F268,"TME")+COUNTIF($F$2:$F268,"TIE LRC")+COUNTIF($F$2:$F268,"TIE MRC"),IF(F268="TIE MRC",COUNTIF($F$2:$F268,"TIE")+COUNTIF($F$2:$F268,"TME")+COUNTIF($F$2:$F268,"TIE LRC")+COUNTIF($F$2:$F268,"TIE MRC"),IF(F268="PLNBB LRC",COUNTIF($F$2:$F268,"PLNBB")+COUNTIF($F$2:$F268,"PLNBB LRC")+COUNTIF($F$2:$F268,"PLNBB MRC"),IF(F268="PLNBB MRC",COUNTIF($F$2:$F268,"PLNBB")+COUNTIF($F$2:$F268,"PLNBB LRC")+COUNTIF($F$2:$F268,"PLNBB MRC"),IF(F268="HE MRC",COUNTIF($F$2:$F268,"HE")+COUNTIF($F$2:$F268,"HE LRC")+COUNTIF($F$2:$F268,"HE MRC"),IF(F268="HE LRC",COUNTIF($F$2:$F268,"HE")+COUNTIF($F$2:$F268,"HE LRC")+COUNTIF($F$2:$F268,"HE MRC"),COUNTIF($F$2:$F268,F268))))))))</f>
        <v>45</v>
      </c>
      <c r="L268" s="63" t="s">
        <v>144</v>
      </c>
      <c r="N268" s="64" t="s">
        <v>320</v>
      </c>
      <c r="O268" s="69" t="s">
        <v>104</v>
      </c>
      <c r="P268" s="65"/>
      <c r="Q268" s="69">
        <v>45834</v>
      </c>
      <c r="R268" s="66"/>
      <c r="S268" s="69">
        <v>45823</v>
      </c>
      <c r="T268" s="67">
        <v>45837.9375</v>
      </c>
      <c r="U268" s="67">
        <v>45839.59375</v>
      </c>
      <c r="V268" s="67">
        <v>45839.59375</v>
      </c>
      <c r="W268" s="67">
        <v>45840.03125</v>
      </c>
      <c r="X268" s="67">
        <v>45840.75</v>
      </c>
      <c r="Y268" s="67">
        <v>45840.878472222219</v>
      </c>
      <c r="Z268" s="67">
        <v>45840.916666666664</v>
      </c>
      <c r="AA268" s="53">
        <f t="shared" si="31"/>
        <v>39.75</v>
      </c>
      <c r="AB268" s="53">
        <f t="shared" si="62"/>
        <v>20.333333333255723</v>
      </c>
      <c r="AC268" s="53">
        <f t="shared" si="63"/>
        <v>3.0833333332557231</v>
      </c>
      <c r="AD268" s="53">
        <v>0.67</v>
      </c>
      <c r="AE268" s="53">
        <v>4</v>
      </c>
      <c r="AF268" s="53">
        <v>0</v>
      </c>
      <c r="AG268" s="53">
        <v>0.5</v>
      </c>
      <c r="AH268" s="53">
        <v>0</v>
      </c>
      <c r="AI268" s="53">
        <f t="shared" si="51"/>
        <v>4.5</v>
      </c>
      <c r="AJ268" s="77">
        <f t="shared" si="52"/>
        <v>5.17</v>
      </c>
      <c r="AK268" s="77"/>
      <c r="AL268" s="77"/>
      <c r="AM268" s="77"/>
      <c r="AN268" s="77"/>
      <c r="AO268" s="68">
        <v>10027.098</v>
      </c>
      <c r="AP268" s="68">
        <v>10026.01</v>
      </c>
      <c r="AQ268" s="67">
        <f t="shared" si="57"/>
        <v>45839.59375</v>
      </c>
      <c r="AR268" s="67">
        <v>45839.607638888891</v>
      </c>
      <c r="AS268" s="67">
        <f t="shared" si="61"/>
        <v>45840.75</v>
      </c>
      <c r="AT268" s="67">
        <v>45840.899305555555</v>
      </c>
      <c r="AU268" s="67">
        <f t="shared" si="58"/>
        <v>45840.899305555555</v>
      </c>
      <c r="AV268" s="67">
        <v>45840.913194444445</v>
      </c>
      <c r="AW268" s="54">
        <v>4518</v>
      </c>
      <c r="AX268" s="54">
        <v>6585</v>
      </c>
      <c r="AY268" s="55">
        <v>31.39</v>
      </c>
      <c r="AZ268" s="55">
        <v>16.600000000000001</v>
      </c>
      <c r="BA268" s="55">
        <v>5.48</v>
      </c>
      <c r="BB268" s="55">
        <v>6.66</v>
      </c>
      <c r="BC268" s="55">
        <v>7.9856115107913661</v>
      </c>
      <c r="BD268" s="55">
        <v>39.26</v>
      </c>
      <c r="BE268" s="55">
        <v>37.479999999999997</v>
      </c>
      <c r="BF268" s="55">
        <v>0.16</v>
      </c>
      <c r="BG268" s="55">
        <v>0.25</v>
      </c>
      <c r="BH268" s="55">
        <v>0.22781774580335729</v>
      </c>
      <c r="BI268" s="55">
        <v>57.71</v>
      </c>
      <c r="BJ268" s="55">
        <v>4</v>
      </c>
      <c r="BK268" s="55">
        <v>0.91</v>
      </c>
      <c r="BL268" s="55">
        <v>1.19</v>
      </c>
      <c r="BM268" s="55">
        <v>13.93</v>
      </c>
      <c r="BN268" s="56">
        <v>65</v>
      </c>
      <c r="BO268" s="55" t="s">
        <v>97</v>
      </c>
      <c r="BP268" s="55" t="s">
        <v>100</v>
      </c>
      <c r="BQ268" s="56">
        <v>1160</v>
      </c>
      <c r="BR268" s="55">
        <v>38.020000000000003</v>
      </c>
      <c r="BS268" s="55">
        <v>19.66</v>
      </c>
      <c r="BT268" s="55">
        <v>22.02</v>
      </c>
      <c r="BU268" s="55">
        <v>9.8000000000000007</v>
      </c>
      <c r="BV268" s="55">
        <v>3.34</v>
      </c>
      <c r="BW268" s="55">
        <v>0.55000000000000004</v>
      </c>
      <c r="BX268" s="55">
        <v>0.36</v>
      </c>
      <c r="BY268" s="55">
        <v>0.9</v>
      </c>
      <c r="BZ268" s="55">
        <v>3.9</v>
      </c>
      <c r="CA268" s="55">
        <v>1.19</v>
      </c>
      <c r="CB268" s="55">
        <v>0.19</v>
      </c>
      <c r="CC268" s="100">
        <v>3.7999999999999999E-2</v>
      </c>
      <c r="CD268" s="55">
        <v>99</v>
      </c>
      <c r="CE268" s="55">
        <v>98</v>
      </c>
      <c r="CF268" s="55">
        <v>79</v>
      </c>
      <c r="CG268" s="55">
        <v>23</v>
      </c>
      <c r="CH268" s="55"/>
      <c r="CI268" s="54">
        <v>4911</v>
      </c>
      <c r="CJ268" s="55"/>
      <c r="CK268" s="55">
        <v>28.73</v>
      </c>
      <c r="CL268" s="55">
        <v>14.63</v>
      </c>
      <c r="CM268" s="55">
        <v>5.41</v>
      </c>
      <c r="CN268" s="55">
        <v>6.48</v>
      </c>
      <c r="CO268" s="55">
        <v>39.19</v>
      </c>
      <c r="CP268" s="55">
        <v>39.700000000000003</v>
      </c>
      <c r="CQ268" s="55">
        <v>0.48</v>
      </c>
      <c r="CR268" s="54" t="s">
        <v>319</v>
      </c>
      <c r="CS268" s="54" t="s">
        <v>319</v>
      </c>
      <c r="CT268" s="54" t="s">
        <v>319</v>
      </c>
      <c r="CU268" s="98" t="s">
        <v>319</v>
      </c>
      <c r="CV268" s="55">
        <v>0.48</v>
      </c>
      <c r="CW268" s="73">
        <f t="shared" si="60"/>
        <v>633.22168421363017</v>
      </c>
      <c r="CX268" s="74">
        <f>AP268/(AB268-AI268)</f>
        <v>633.22168421363017</v>
      </c>
      <c r="CY268" s="71">
        <v>500</v>
      </c>
      <c r="CZ268" s="67">
        <f>IF(AND(DATE(YEAR(T268),MONTH(T268),DAY(T268))&gt;=(S268-3),DATE(YEAR(T268),MONTH(T268),DAY(T268))&lt;=(S268+3)),T268,V268)</f>
        <v>45839.59375</v>
      </c>
      <c r="DA268" s="74">
        <f>CZ268-U268</f>
        <v>0</v>
      </c>
      <c r="DB268" s="53">
        <f>(((AR268-AQ268)*24)+DD268+AB268+((AV268-AU268)*24))/24</f>
        <v>1.2986111111094942</v>
      </c>
      <c r="DC268" s="53">
        <f>(AT268-AS268)*24</f>
        <v>3.5833333333139308</v>
      </c>
      <c r="DD268" s="53">
        <f>(W268-AR268)*24</f>
        <v>10.166666666627862</v>
      </c>
      <c r="DE268" s="53">
        <f>AA268</f>
        <v>39.75</v>
      </c>
      <c r="DF268" s="53">
        <f t="shared" si="56"/>
        <v>10.166666666627862</v>
      </c>
      <c r="DG268" s="53">
        <f>AB268</f>
        <v>20.333333333255723</v>
      </c>
      <c r="DH268" s="53">
        <f t="shared" si="54"/>
        <v>3.5833333333139308</v>
      </c>
    </row>
    <row r="269" spans="1:112" s="63" customFormat="1" x14ac:dyDescent="0.2">
      <c r="A269" s="65">
        <v>4717</v>
      </c>
      <c r="B269" s="72">
        <f t="shared" si="59"/>
        <v>45839</v>
      </c>
      <c r="C269" s="60" t="str">
        <f t="shared" si="55"/>
        <v>PRT 2025 6 #4717</v>
      </c>
      <c r="D269" s="60" t="str">
        <f t="shared" si="53"/>
        <v>PRATU GEL LRC #30</v>
      </c>
      <c r="E269" s="61">
        <v>4717</v>
      </c>
      <c r="F269" s="62" t="s">
        <v>300</v>
      </c>
      <c r="G269" s="62" t="str">
        <f>INDEX([1]List!$D$2:$D$55,MATCH(F269,[1]List!$B$2:$B$55,0))</f>
        <v>CIF</v>
      </c>
      <c r="H269" s="62" t="s">
        <v>349</v>
      </c>
      <c r="I269" s="62" t="s">
        <v>408</v>
      </c>
      <c r="J269" s="61">
        <f>IF(F269="","",IF(F269="TIE LRC",COUNTIF($F$2:$F269,"TIE")+COUNTIF($F$2:$F269,"TME")+COUNTIF($F$2:$F269,"TIE LRC")+COUNTIF($F$2:$F269,"TIE MRC"),IF(F269="TIE MRC",COUNTIF($F$2:$F269,"TIE")+COUNTIF($F$2:$F269,"TME")+COUNTIF($F$2:$F269,"TIE LRC")+COUNTIF($F$2:$F269,"TIE MRC"),IF(F269="PLNBB LRC",COUNTIF($F$2:$F269,"PLNBB")+COUNTIF($F$2:$F269,"PLNBB LRC")+COUNTIF($F$2:$F269,"PLNBB MRC"),IF(F269="PLNBB MRC",COUNTIF($F$2:$F269,"PLNBB")+COUNTIF($F$2:$F269,"PLNBB LRC")+COUNTIF($F$2:$F269,"PLNBB MRC"),IF(F269="HE MRC",COUNTIF($F$2:$F269,"HE")+COUNTIF($F$2:$F269,"HE LRC")+COUNTIF($F$2:$F269,"HE MRC"),IF(F269="HE LRC",COUNTIF($F$2:$F269,"HE")+COUNTIF($F$2:$F269,"HE LRC")+COUNTIF($F$2:$F269,"HE MRC"),COUNTIF($F$2:$F269,F269))))))))</f>
        <v>30</v>
      </c>
      <c r="K269" s="63" t="s">
        <v>602</v>
      </c>
      <c r="L269" s="63" t="s">
        <v>603</v>
      </c>
      <c r="N269" s="64" t="s">
        <v>318</v>
      </c>
      <c r="O269" s="69" t="s">
        <v>567</v>
      </c>
      <c r="P269" s="65"/>
      <c r="Q269" s="69">
        <v>45826</v>
      </c>
      <c r="R269" s="66"/>
      <c r="S269" s="69">
        <v>45835</v>
      </c>
      <c r="T269" s="67">
        <v>45836.75</v>
      </c>
      <c r="U269" s="67">
        <v>45836.75</v>
      </c>
      <c r="V269" s="67">
        <v>45840.177083333336</v>
      </c>
      <c r="W269" s="67">
        <v>45840.211805555555</v>
      </c>
      <c r="X269" s="67">
        <v>45840.892361111109</v>
      </c>
      <c r="Y269" s="67">
        <v>45840.923611111109</v>
      </c>
      <c r="Z269" s="67">
        <v>45840.958333333336</v>
      </c>
      <c r="AA269" s="53">
        <f t="shared" si="31"/>
        <v>82.250000000058208</v>
      </c>
      <c r="AB269" s="53">
        <f t="shared" si="62"/>
        <v>17.083333333313931</v>
      </c>
      <c r="AC269" s="53">
        <f t="shared" si="63"/>
        <v>0.75</v>
      </c>
      <c r="AD269" s="53">
        <v>0.17</v>
      </c>
      <c r="AE269" s="53">
        <v>4.67</v>
      </c>
      <c r="AF269" s="53">
        <v>0</v>
      </c>
      <c r="AG269" s="53">
        <v>0</v>
      </c>
      <c r="AH269" s="53">
        <v>0</v>
      </c>
      <c r="AI269" s="53">
        <f t="shared" ref="AI269:AI332" si="64">SUM(AE269:AH269)</f>
        <v>4.67</v>
      </c>
      <c r="AJ269" s="77">
        <f t="shared" ref="AJ269:AJ332" si="65">SUM(AD269:AH269)</f>
        <v>4.84</v>
      </c>
      <c r="AK269" s="77"/>
      <c r="AL269" s="77"/>
      <c r="AM269" s="77"/>
      <c r="AN269" s="77"/>
      <c r="AO269" s="68">
        <v>7646.0659999999998</v>
      </c>
      <c r="AP269" s="68">
        <v>7644.5129999999999</v>
      </c>
      <c r="AQ269" s="67">
        <f t="shared" si="57"/>
        <v>45840.177083333336</v>
      </c>
      <c r="AR269" s="67">
        <v>45840.1875</v>
      </c>
      <c r="AS269" s="67">
        <f t="shared" si="61"/>
        <v>45840.892361111109</v>
      </c>
      <c r="AT269" s="67">
        <v>45840.944444444445</v>
      </c>
      <c r="AU269" s="67">
        <f t="shared" si="58"/>
        <v>45840.944444444445</v>
      </c>
      <c r="AV269" s="67">
        <v>45840.954861111109</v>
      </c>
      <c r="AW269" s="54">
        <v>4063</v>
      </c>
      <c r="AX269" s="54">
        <v>6248</v>
      </c>
      <c r="AY269" s="55">
        <v>34.97</v>
      </c>
      <c r="AZ269" s="55">
        <v>21.75</v>
      </c>
      <c r="BA269" s="55">
        <v>4.79</v>
      </c>
      <c r="BB269" s="55">
        <v>5.76</v>
      </c>
      <c r="BC269" s="55">
        <v>7.3610223642172521</v>
      </c>
      <c r="BD269" s="55">
        <v>41.88</v>
      </c>
      <c r="BE269" s="55">
        <v>30.61</v>
      </c>
      <c r="BF269" s="55">
        <v>0.23</v>
      </c>
      <c r="BG269" s="55">
        <v>0.39</v>
      </c>
      <c r="BH269" s="55">
        <v>0.3578274760383387</v>
      </c>
      <c r="BI269" s="55">
        <v>52.7</v>
      </c>
      <c r="BJ269" s="55">
        <v>3.54</v>
      </c>
      <c r="BK269" s="55">
        <v>0.72</v>
      </c>
      <c r="BL269" s="55">
        <v>0.99</v>
      </c>
      <c r="BM269" s="55">
        <v>15.25</v>
      </c>
      <c r="BN269" s="56">
        <v>61</v>
      </c>
      <c r="BO269" s="55" t="s">
        <v>97</v>
      </c>
      <c r="BP269" s="55" t="s">
        <v>100</v>
      </c>
      <c r="BQ269" s="56">
        <v>1160</v>
      </c>
      <c r="BR269" s="55">
        <v>32.049999999999997</v>
      </c>
      <c r="BS269" s="55">
        <v>19.04</v>
      </c>
      <c r="BT269" s="55">
        <v>21.24</v>
      </c>
      <c r="BU269" s="55">
        <v>15.93</v>
      </c>
      <c r="BV269" s="55">
        <v>4.32</v>
      </c>
      <c r="BW269" s="55">
        <v>0.45</v>
      </c>
      <c r="BX269" s="55">
        <v>0.25</v>
      </c>
      <c r="BY269" s="55">
        <v>0.76</v>
      </c>
      <c r="BZ269" s="55">
        <v>4.1399999999999997</v>
      </c>
      <c r="CA269" s="55">
        <v>1.6</v>
      </c>
      <c r="CB269" s="55">
        <v>0.22</v>
      </c>
      <c r="CC269" s="100">
        <v>4.2000000000000003E-2</v>
      </c>
      <c r="CD269" s="55">
        <v>99</v>
      </c>
      <c r="CE269" s="55">
        <v>98</v>
      </c>
      <c r="CF269" s="55">
        <v>78</v>
      </c>
      <c r="CG269" s="55">
        <v>20</v>
      </c>
      <c r="CH269" s="55"/>
      <c r="CI269" s="54">
        <v>4140</v>
      </c>
      <c r="CJ269" s="55"/>
      <c r="CK269" s="55">
        <v>34.090000000000003</v>
      </c>
      <c r="CL269" s="55"/>
      <c r="CM269" s="55">
        <v>4.09</v>
      </c>
      <c r="CN269" s="55"/>
      <c r="CO269" s="55"/>
      <c r="CP269" s="55"/>
      <c r="CQ269" s="55">
        <v>0.21</v>
      </c>
      <c r="CR269" s="54">
        <v>3977</v>
      </c>
      <c r="CS269" s="98">
        <v>35.799999999999997</v>
      </c>
      <c r="CT269" s="54">
        <v>5.37</v>
      </c>
      <c r="CU269" s="98">
        <v>0.22</v>
      </c>
      <c r="CV269" s="55">
        <v>0.33</v>
      </c>
      <c r="CW269" s="73">
        <f t="shared" si="60"/>
        <v>615.8308002157853</v>
      </c>
      <c r="CX269" s="74">
        <f>AP269/(AB269-AI269)</f>
        <v>615.8308002157853</v>
      </c>
      <c r="CY269" s="71">
        <v>500</v>
      </c>
      <c r="CZ269" s="67">
        <f>IF(AND(DATE(YEAR(T269),MONTH(T269),DAY(T269))&gt;=(S269-3),DATE(YEAR(T269),MONTH(T269),DAY(T269))&lt;=(S269+3)),T269,V269)</f>
        <v>45836.75</v>
      </c>
      <c r="DA269" s="74">
        <f>CZ269-U269</f>
        <v>0</v>
      </c>
      <c r="DB269" s="53">
        <f>(((AR269-AQ269)*24)+DD269+AB269+((AV269-AU269)*24))/24</f>
        <v>0.75694444443797693</v>
      </c>
      <c r="DC269" s="53">
        <f>(AT269-AS269)*24</f>
        <v>1.2500000000582077</v>
      </c>
      <c r="DD269" s="53">
        <f>(W269-AR269)*24</f>
        <v>0.58333333331393078</v>
      </c>
      <c r="DE269" s="53">
        <f>AA269</f>
        <v>82.250000000058208</v>
      </c>
      <c r="DF269" s="53">
        <f t="shared" si="56"/>
        <v>0.58333333331393078</v>
      </c>
      <c r="DG269" s="53">
        <f>AB269</f>
        <v>17.083333333313931</v>
      </c>
      <c r="DH269" s="53">
        <f t="shared" si="54"/>
        <v>1.2500000000582077</v>
      </c>
    </row>
    <row r="270" spans="1:112" s="63" customFormat="1" x14ac:dyDescent="0.2">
      <c r="A270" s="65">
        <v>4718</v>
      </c>
      <c r="B270" s="72">
        <f t="shared" si="59"/>
        <v>45839</v>
      </c>
      <c r="C270" s="60" t="str">
        <f t="shared" si="55"/>
        <v>PRT 2025 6 #4718</v>
      </c>
      <c r="D270" s="60" t="str">
        <f t="shared" si="53"/>
        <v>PRATU BE #3</v>
      </c>
      <c r="E270" s="61">
        <v>4718</v>
      </c>
      <c r="F270" s="62" t="s">
        <v>506</v>
      </c>
      <c r="G270" s="62" t="str">
        <f>INDEX([1]List!$D$2:$D$55,MATCH(F270,[1]List!$B$2:$B$55,0))</f>
        <v>CIF</v>
      </c>
      <c r="H270" s="62" t="s">
        <v>348</v>
      </c>
      <c r="I270" s="62" t="s">
        <v>252</v>
      </c>
      <c r="J270" s="61">
        <f>IF(F270="","",IF(F270="TIE LRC",COUNTIF($F$2:$F270,"TIE")+COUNTIF($F$2:$F270,"TME")+COUNTIF($F$2:$F270,"TIE LRC")+COUNTIF($F$2:$F270,"TIE MRC"),IF(F270="TIE MRC",COUNTIF($F$2:$F270,"TIE")+COUNTIF($F$2:$F270,"TME")+COUNTIF($F$2:$F270,"TIE LRC")+COUNTIF($F$2:$F270,"TIE MRC"),IF(F270="PLNBB LRC",COUNTIF($F$2:$F270,"PLNBB")+COUNTIF($F$2:$F270,"PLNBB LRC")+COUNTIF($F$2:$F270,"PLNBB MRC"),IF(F270="PLNBB MRC",COUNTIF($F$2:$F270,"PLNBB")+COUNTIF($F$2:$F270,"PLNBB LRC")+COUNTIF($F$2:$F270,"PLNBB MRC"),IF(F270="HE MRC",COUNTIF($F$2:$F270,"HE")+COUNTIF($F$2:$F270,"HE LRC")+COUNTIF($F$2:$F270,"HE MRC"),IF(F270="HE LRC",COUNTIF($F$2:$F270,"HE")+COUNTIF($F$2:$F270,"HE LRC")+COUNTIF($F$2:$F270,"HE MRC"),COUNTIF($F$2:$F270,F270))))))))</f>
        <v>3</v>
      </c>
      <c r="K270" s="63" t="s">
        <v>514</v>
      </c>
      <c r="L270" s="63" t="s">
        <v>515</v>
      </c>
      <c r="N270" s="64" t="s">
        <v>320</v>
      </c>
      <c r="O270" s="69" t="s">
        <v>394</v>
      </c>
      <c r="P270" s="65"/>
      <c r="Q270" s="69">
        <v>45825</v>
      </c>
      <c r="R270" s="66"/>
      <c r="S270" s="69">
        <v>45761</v>
      </c>
      <c r="T270" s="67">
        <v>45837.527777777781</v>
      </c>
      <c r="U270" s="67">
        <v>45840.9375</v>
      </c>
      <c r="V270" s="67">
        <v>45840.9375</v>
      </c>
      <c r="W270" s="67">
        <v>45840.961805555555</v>
      </c>
      <c r="X270" s="67">
        <v>45841.350694444445</v>
      </c>
      <c r="Y270" s="67">
        <v>45841.430555555555</v>
      </c>
      <c r="Z270" s="67">
        <v>45841.465277777781</v>
      </c>
      <c r="AA270" s="53">
        <f t="shared" si="31"/>
        <v>81.833333333255723</v>
      </c>
      <c r="AB270" s="53">
        <f t="shared" si="62"/>
        <v>11.25</v>
      </c>
      <c r="AC270" s="53">
        <f t="shared" si="63"/>
        <v>1.9166666666278616</v>
      </c>
      <c r="AD270" s="53">
        <v>0</v>
      </c>
      <c r="AE270" s="53">
        <v>2.17</v>
      </c>
      <c r="AF270" s="53">
        <v>0</v>
      </c>
      <c r="AG270" s="53">
        <v>0.5</v>
      </c>
      <c r="AH270" s="53">
        <v>0</v>
      </c>
      <c r="AI270" s="53">
        <f t="shared" si="64"/>
        <v>2.67</v>
      </c>
      <c r="AJ270" s="77">
        <f t="shared" si="65"/>
        <v>2.67</v>
      </c>
      <c r="AK270" s="77"/>
      <c r="AL270" s="77"/>
      <c r="AM270" s="77"/>
      <c r="AN270" s="77"/>
      <c r="AO270" s="68">
        <v>8503.3670000000002</v>
      </c>
      <c r="AP270" s="68">
        <v>8500.8559999999998</v>
      </c>
      <c r="AQ270" s="67">
        <f t="shared" si="57"/>
        <v>45840.9375</v>
      </c>
      <c r="AR270" s="67">
        <v>45840.947916666664</v>
      </c>
      <c r="AS270" s="67">
        <f t="shared" si="61"/>
        <v>45841.350694444445</v>
      </c>
      <c r="AT270" s="67">
        <v>45841.451388888891</v>
      </c>
      <c r="AU270" s="67">
        <f t="shared" si="58"/>
        <v>45841.451388888891</v>
      </c>
      <c r="AV270" s="67">
        <v>45841.461805555555</v>
      </c>
      <c r="AW270" s="54">
        <v>4070</v>
      </c>
      <c r="AX270" s="54">
        <v>6296</v>
      </c>
      <c r="AY270" s="55">
        <v>35.36</v>
      </c>
      <c r="AZ270" s="55">
        <v>20.38</v>
      </c>
      <c r="BA270" s="55">
        <v>4.91</v>
      </c>
      <c r="BB270" s="55">
        <v>6.05</v>
      </c>
      <c r="BC270" s="55">
        <v>7.5985933182617424</v>
      </c>
      <c r="BD270" s="55">
        <v>40.15</v>
      </c>
      <c r="BE270" s="55">
        <v>33.42</v>
      </c>
      <c r="BF270" s="55">
        <v>0.2</v>
      </c>
      <c r="BG270" s="55">
        <v>0.34</v>
      </c>
      <c r="BH270" s="55">
        <v>0.31399145943230344</v>
      </c>
      <c r="BI270" s="55">
        <v>52.84</v>
      </c>
      <c r="BJ270" s="55">
        <v>3.8</v>
      </c>
      <c r="BK270" s="55">
        <v>0.82</v>
      </c>
      <c r="BL270" s="55">
        <v>1.1100000000000001</v>
      </c>
      <c r="BM270" s="55">
        <v>15.86</v>
      </c>
      <c r="BN270" s="56">
        <v>61</v>
      </c>
      <c r="BO270" s="55" t="s">
        <v>97</v>
      </c>
      <c r="BP270" s="55" t="s">
        <v>100</v>
      </c>
      <c r="BQ270" s="56">
        <v>1230</v>
      </c>
      <c r="BR270" s="55">
        <v>39.92</v>
      </c>
      <c r="BS270" s="55">
        <v>24.74</v>
      </c>
      <c r="BT270" s="55">
        <v>15.85</v>
      </c>
      <c r="BU270" s="55">
        <v>11.22</v>
      </c>
      <c r="BV270" s="55">
        <v>1.9</v>
      </c>
      <c r="BW270" s="55">
        <v>0.46</v>
      </c>
      <c r="BX270" s="55">
        <v>0.65</v>
      </c>
      <c r="BY270" s="55">
        <v>1.06</v>
      </c>
      <c r="BZ270" s="55">
        <v>3.56</v>
      </c>
      <c r="CA270" s="55">
        <v>0.51</v>
      </c>
      <c r="CB270" s="55">
        <v>0.14000000000000001</v>
      </c>
      <c r="CC270" s="100">
        <v>0.04</v>
      </c>
      <c r="CD270" s="55">
        <v>98</v>
      </c>
      <c r="CE270" s="55">
        <v>97</v>
      </c>
      <c r="CF270" s="55">
        <v>78</v>
      </c>
      <c r="CG270" s="55">
        <v>20</v>
      </c>
      <c r="CH270" s="55"/>
      <c r="CI270" s="54">
        <v>4126</v>
      </c>
      <c r="CJ270" s="55"/>
      <c r="CK270" s="55">
        <v>34.380000000000003</v>
      </c>
      <c r="CL270" s="55"/>
      <c r="CM270" s="55">
        <v>4.3600000000000003</v>
      </c>
      <c r="CN270" s="55"/>
      <c r="CO270" s="55"/>
      <c r="CP270" s="55"/>
      <c r="CQ270" s="55">
        <v>0.15</v>
      </c>
      <c r="CR270" s="54">
        <v>4079</v>
      </c>
      <c r="CS270" s="54">
        <v>35.33</v>
      </c>
      <c r="CT270" s="54">
        <v>4.42</v>
      </c>
      <c r="CU270" s="98">
        <v>0.19</v>
      </c>
      <c r="CV270" s="55">
        <v>0.38</v>
      </c>
      <c r="CW270" s="73">
        <f t="shared" si="60"/>
        <v>990.77575757575755</v>
      </c>
      <c r="CX270" s="74">
        <f>AP270/(AB270-AI270)</f>
        <v>990.77575757575755</v>
      </c>
      <c r="CY270" s="71">
        <v>500</v>
      </c>
      <c r="CZ270" s="67">
        <f>IF(AND(DATE(YEAR(T270),MONTH(T270),DAY(T270))&gt;=(S270-3),DATE(YEAR(T270),MONTH(T270),DAY(T270))&lt;=(S270+3)),T270,V270)</f>
        <v>45840.9375</v>
      </c>
      <c r="DA270" s="74">
        <f>CZ270-U270</f>
        <v>0</v>
      </c>
      <c r="DB270" s="53">
        <f>(((AR270-AQ270)*24)+DD270+AB270+((AV270-AU270)*24))/24</f>
        <v>0.50347222221898846</v>
      </c>
      <c r="DC270" s="53">
        <f>(AT270-AS270)*24</f>
        <v>2.4166666666860692</v>
      </c>
      <c r="DD270" s="53">
        <f>(W270-AR270)*24</f>
        <v>0.33333333337213844</v>
      </c>
      <c r="DE270" s="53">
        <f>AA270</f>
        <v>81.833333333255723</v>
      </c>
      <c r="DF270" s="53">
        <f t="shared" si="56"/>
        <v>0.33333333337213844</v>
      </c>
      <c r="DG270" s="53">
        <f>AB270</f>
        <v>11.25</v>
      </c>
      <c r="DH270" s="53">
        <f t="shared" si="54"/>
        <v>2.4166666666860692</v>
      </c>
    </row>
    <row r="271" spans="1:112" s="63" customFormat="1" x14ac:dyDescent="0.2">
      <c r="A271" s="65">
        <v>4719</v>
      </c>
      <c r="B271" s="72">
        <f t="shared" si="59"/>
        <v>45839</v>
      </c>
      <c r="C271" s="60" t="str">
        <f t="shared" si="55"/>
        <v>PRT 2025 6 #4719</v>
      </c>
      <c r="D271" s="60" t="str">
        <f t="shared" si="53"/>
        <v>PRATU BGG #72</v>
      </c>
      <c r="E271" s="61">
        <v>4719</v>
      </c>
      <c r="F271" s="62" t="s">
        <v>240</v>
      </c>
      <c r="G271" s="62" t="str">
        <f>INDEX([1]List!$D$2:$D$55,MATCH(F271,[1]List!$B$2:$B$55,0))</f>
        <v>CIF</v>
      </c>
      <c r="H271" s="62" t="s">
        <v>211</v>
      </c>
      <c r="I271" s="62" t="s">
        <v>247</v>
      </c>
      <c r="J271" s="61">
        <f>IF(F271="","",IF(F271="TIE LRC",COUNTIF($F$2:$F271,"TIE")+COUNTIF($F$2:$F271,"TME")+COUNTIF($F$2:$F271,"TIE LRC")+COUNTIF($F$2:$F271,"TIE MRC"),IF(F271="TIE MRC",COUNTIF($F$2:$F271,"TIE")+COUNTIF($F$2:$F271,"TME")+COUNTIF($F$2:$F271,"TIE LRC")+COUNTIF($F$2:$F271,"TIE MRC"),IF(F271="PLNBB LRC",COUNTIF($F$2:$F271,"PLNBB")+COUNTIF($F$2:$F271,"PLNBB LRC")+COUNTIF($F$2:$F271,"PLNBB MRC"),IF(F271="PLNBB MRC",COUNTIF($F$2:$F271,"PLNBB")+COUNTIF($F$2:$F271,"PLNBB LRC")+COUNTIF($F$2:$F271,"PLNBB MRC"),IF(F271="HE MRC",COUNTIF($F$2:$F271,"HE")+COUNTIF($F$2:$F271,"HE LRC")+COUNTIF($F$2:$F271,"HE MRC"),IF(F271="HE LRC",COUNTIF($F$2:$F271,"HE")+COUNTIF($F$2:$F271,"HE LRC")+COUNTIF($F$2:$F271,"HE MRC"),COUNTIF($F$2:$F271,F271))))))))</f>
        <v>72</v>
      </c>
      <c r="K271" s="63" t="s">
        <v>509</v>
      </c>
      <c r="L271" s="63" t="s">
        <v>510</v>
      </c>
      <c r="N271" s="64" t="s">
        <v>318</v>
      </c>
      <c r="O271" s="69" t="s">
        <v>473</v>
      </c>
      <c r="P271" s="65"/>
      <c r="Q271" s="69">
        <v>45832</v>
      </c>
      <c r="R271" s="66"/>
      <c r="S271" s="69">
        <v>45839</v>
      </c>
      <c r="T271" s="67">
        <v>45837.854166666664</v>
      </c>
      <c r="U271" s="67">
        <v>45837.854166666664</v>
      </c>
      <c r="V271" s="67">
        <v>45840.993055555555</v>
      </c>
      <c r="W271" s="67">
        <v>45841.336805555555</v>
      </c>
      <c r="X271" s="67">
        <v>45841.784722222219</v>
      </c>
      <c r="Y271" s="67">
        <v>45841.829861111109</v>
      </c>
      <c r="Z271" s="67">
        <v>45841.864583333336</v>
      </c>
      <c r="AA271" s="53">
        <f t="shared" si="31"/>
        <v>75.333333333372138</v>
      </c>
      <c r="AB271" s="53">
        <f t="shared" si="62"/>
        <v>11.833333333313931</v>
      </c>
      <c r="AC271" s="53">
        <f t="shared" si="63"/>
        <v>1.0833333333721384</v>
      </c>
      <c r="AD271" s="53">
        <v>0</v>
      </c>
      <c r="AE271" s="53">
        <v>1</v>
      </c>
      <c r="AF271" s="53">
        <v>0</v>
      </c>
      <c r="AG271" s="53">
        <v>0</v>
      </c>
      <c r="AH271" s="53">
        <v>0</v>
      </c>
      <c r="AI271" s="53">
        <f t="shared" si="64"/>
        <v>1</v>
      </c>
      <c r="AJ271" s="77">
        <f t="shared" si="65"/>
        <v>1</v>
      </c>
      <c r="AK271" s="77"/>
      <c r="AL271" s="77"/>
      <c r="AM271" s="77"/>
      <c r="AN271" s="77"/>
      <c r="AO271" s="68">
        <v>8693.6919999999991</v>
      </c>
      <c r="AP271" s="68">
        <v>8688.3979999999992</v>
      </c>
      <c r="AQ271" s="67">
        <f t="shared" si="57"/>
        <v>45840.993055555555</v>
      </c>
      <c r="AR271" s="67">
        <v>45841.003472222219</v>
      </c>
      <c r="AS271" s="67">
        <f t="shared" si="61"/>
        <v>45841.784722222219</v>
      </c>
      <c r="AT271" s="67">
        <v>45841.850694444445</v>
      </c>
      <c r="AU271" s="67">
        <f t="shared" si="58"/>
        <v>45841.850694444445</v>
      </c>
      <c r="AV271" s="67">
        <v>45841.861111111109</v>
      </c>
      <c r="AW271" s="54">
        <v>4566</v>
      </c>
      <c r="AX271" s="54">
        <v>6608</v>
      </c>
      <c r="AY271" s="55">
        <v>30.9</v>
      </c>
      <c r="AZ271" s="55">
        <v>15.65</v>
      </c>
      <c r="BA271" s="55">
        <v>3.97</v>
      </c>
      <c r="BB271" s="55">
        <v>4.8499999999999996</v>
      </c>
      <c r="BC271" s="55">
        <v>5.7498518079430943</v>
      </c>
      <c r="BD271" s="55">
        <v>42.32</v>
      </c>
      <c r="BE271" s="55">
        <v>37.18</v>
      </c>
      <c r="BF271" s="55">
        <v>0.2</v>
      </c>
      <c r="BG271" s="55">
        <v>0.3</v>
      </c>
      <c r="BH271" s="55">
        <v>0.28452874925903976</v>
      </c>
      <c r="BI271" s="55">
        <v>57.18</v>
      </c>
      <c r="BJ271" s="55">
        <v>4.04</v>
      </c>
      <c r="BK271" s="55">
        <v>0.95</v>
      </c>
      <c r="BL271" s="55">
        <v>1.19</v>
      </c>
      <c r="BM271" s="55">
        <v>17.09</v>
      </c>
      <c r="BN271" s="56">
        <v>59</v>
      </c>
      <c r="BO271" s="55" t="s">
        <v>97</v>
      </c>
      <c r="BP271" s="55" t="s">
        <v>100</v>
      </c>
      <c r="BQ271" s="56">
        <v>1170</v>
      </c>
      <c r="BR271" s="55">
        <v>36.450000000000003</v>
      </c>
      <c r="BS271" s="55">
        <v>23.78</v>
      </c>
      <c r="BT271" s="55">
        <v>22.19</v>
      </c>
      <c r="BU271" s="55">
        <v>7.82</v>
      </c>
      <c r="BV271" s="55">
        <v>1.75</v>
      </c>
      <c r="BW271" s="55">
        <v>0.83</v>
      </c>
      <c r="BX271" s="55">
        <v>0.4</v>
      </c>
      <c r="BY271" s="55">
        <v>1.02</v>
      </c>
      <c r="BZ271" s="55">
        <v>5</v>
      </c>
      <c r="CA271" s="55">
        <v>0.57999999999999996</v>
      </c>
      <c r="CB271" s="55">
        <v>0.17</v>
      </c>
      <c r="CC271" s="100">
        <v>5.8000000000000003E-2</v>
      </c>
      <c r="CD271" s="55">
        <v>99</v>
      </c>
      <c r="CE271" s="55">
        <v>97</v>
      </c>
      <c r="CF271" s="55">
        <v>78</v>
      </c>
      <c r="CG271" s="55">
        <v>20</v>
      </c>
      <c r="CH271" s="55"/>
      <c r="CI271" s="54">
        <v>4632</v>
      </c>
      <c r="CJ271" s="55"/>
      <c r="CK271" s="55">
        <v>30.33</v>
      </c>
      <c r="CL271" s="55"/>
      <c r="CM271" s="55">
        <v>3.68</v>
      </c>
      <c r="CN271" s="55"/>
      <c r="CO271" s="55"/>
      <c r="CP271" s="55"/>
      <c r="CQ271" s="55">
        <v>0.16</v>
      </c>
      <c r="CR271" s="54">
        <v>4593</v>
      </c>
      <c r="CS271" s="54">
        <v>30.69</v>
      </c>
      <c r="CT271" s="54">
        <v>3.61</v>
      </c>
      <c r="CU271" s="98">
        <v>0.21</v>
      </c>
      <c r="CV271" s="55">
        <v>0.25</v>
      </c>
      <c r="CW271" s="73">
        <f t="shared" si="60"/>
        <v>802.00596923220553</v>
      </c>
      <c r="CX271" s="74">
        <f>AP271/(AB271-AI271)</f>
        <v>802.00596923220553</v>
      </c>
      <c r="CY271" s="71">
        <v>500</v>
      </c>
      <c r="CZ271" s="67">
        <f>IF(AND(DATE(YEAR(T271),MONTH(T271),DAY(T271))&gt;=(S271-3),DATE(YEAR(T271),MONTH(T271),DAY(T271))&lt;=(S271+3)),T271,V271)</f>
        <v>45837.854166666664</v>
      </c>
      <c r="DA271" s="74">
        <f>CZ271-U271</f>
        <v>0</v>
      </c>
      <c r="DB271" s="53">
        <f>(((AR271-AQ271)*24)+DD271+AB271+((AV271-AU271)*24))/24</f>
        <v>0.84722222221898846</v>
      </c>
      <c r="DC271" s="53">
        <f>(AT271-AS271)*24</f>
        <v>1.5833333334303461</v>
      </c>
      <c r="DD271" s="53">
        <f>(W271-AR271)*24</f>
        <v>8.0000000000582077</v>
      </c>
      <c r="DE271" s="53">
        <f>AA271</f>
        <v>75.333333333372138</v>
      </c>
      <c r="DF271" s="53">
        <f t="shared" si="56"/>
        <v>8.0000000000582077</v>
      </c>
      <c r="DG271" s="53">
        <f>AB271</f>
        <v>11.833333333313931</v>
      </c>
      <c r="DH271" s="53">
        <f t="shared" si="54"/>
        <v>1.5833333334303461</v>
      </c>
    </row>
    <row r="272" spans="1:112" s="63" customFormat="1" x14ac:dyDescent="0.2">
      <c r="A272" s="65">
        <v>4720</v>
      </c>
      <c r="B272" s="72">
        <f t="shared" si="59"/>
        <v>45839</v>
      </c>
      <c r="C272" s="60" t="str">
        <f t="shared" si="55"/>
        <v>PRT 2025 6 #4720</v>
      </c>
      <c r="D272" s="60" t="str">
        <f t="shared" si="53"/>
        <v>PRATU SPE #21</v>
      </c>
      <c r="E272" s="61">
        <v>4720</v>
      </c>
      <c r="F272" s="62" t="s">
        <v>326</v>
      </c>
      <c r="G272" s="62" t="str">
        <f>INDEX([1]List!$D$2:$D$55,MATCH(F272,[1]List!$B$2:$B$55,0))</f>
        <v>CIF</v>
      </c>
      <c r="H272" s="62" t="s">
        <v>399</v>
      </c>
      <c r="I272" s="62" t="s">
        <v>598</v>
      </c>
      <c r="J272" s="61">
        <f>IF(F272="","",IF(F272="TIE LRC",COUNTIF($F$2:$F272,"TIE")+COUNTIF($F$2:$F272,"TME")+COUNTIF($F$2:$F272,"TIE LRC")+COUNTIF($F$2:$F272,"TIE MRC"),IF(F272="TIE MRC",COUNTIF($F$2:$F272,"TIE")+COUNTIF($F$2:$F272,"TME")+COUNTIF($F$2:$F272,"TIE LRC")+COUNTIF($F$2:$F272,"TIE MRC"),IF(F272="PLNBB LRC",COUNTIF($F$2:$F272,"PLNBB")+COUNTIF($F$2:$F272,"PLNBB LRC")+COUNTIF($F$2:$F272,"PLNBB MRC"),IF(F272="PLNBB MRC",COUNTIF($F$2:$F272,"PLNBB")+COUNTIF($F$2:$F272,"PLNBB LRC")+COUNTIF($F$2:$F272,"PLNBB MRC"),IF(F272="HE MRC",COUNTIF($F$2:$F272,"HE")+COUNTIF($F$2:$F272,"HE LRC")+COUNTIF($F$2:$F272,"HE MRC"),IF(F272="HE LRC",COUNTIF($F$2:$F272,"HE")+COUNTIF($F$2:$F272,"HE LRC")+COUNTIF($F$2:$F272,"HE MRC"),COUNTIF($F$2:$F272,F272))))))))</f>
        <v>21</v>
      </c>
      <c r="K272" s="63" t="s">
        <v>604</v>
      </c>
      <c r="L272" s="63" t="s">
        <v>605</v>
      </c>
      <c r="N272" s="64" t="s">
        <v>320</v>
      </c>
      <c r="O272" s="69" t="s">
        <v>473</v>
      </c>
      <c r="P272" s="65"/>
      <c r="Q272" s="69">
        <v>45827</v>
      </c>
      <c r="R272" s="66"/>
      <c r="S272" s="69">
        <v>45838</v>
      </c>
      <c r="T272" s="67">
        <v>45837.684027777781</v>
      </c>
      <c r="U272" s="67">
        <v>45837.684027777781</v>
      </c>
      <c r="V272" s="67">
        <v>45841.5</v>
      </c>
      <c r="W272" s="67">
        <v>45841.795138888891</v>
      </c>
      <c r="X272" s="67">
        <v>45842.777777777781</v>
      </c>
      <c r="Y272" s="67">
        <v>45842.871527777781</v>
      </c>
      <c r="Z272" s="67">
        <v>45842.90625</v>
      </c>
      <c r="AA272" s="53">
        <f t="shared" si="31"/>
        <v>91.583333333255723</v>
      </c>
      <c r="AB272" s="53">
        <f t="shared" si="62"/>
        <v>25.833333333372138</v>
      </c>
      <c r="AC272" s="53">
        <f t="shared" si="63"/>
        <v>2.25</v>
      </c>
      <c r="AD272" s="53">
        <v>0.25</v>
      </c>
      <c r="AE272" s="53">
        <v>5.42</v>
      </c>
      <c r="AF272" s="53">
        <v>0</v>
      </c>
      <c r="AG272" s="53">
        <v>2</v>
      </c>
      <c r="AH272" s="53">
        <v>0</v>
      </c>
      <c r="AI272" s="53">
        <f t="shared" si="64"/>
        <v>7.42</v>
      </c>
      <c r="AJ272" s="77">
        <f t="shared" si="65"/>
        <v>7.67</v>
      </c>
      <c r="AK272" s="77"/>
      <c r="AL272" s="77"/>
      <c r="AM272" s="77"/>
      <c r="AN272" s="77"/>
      <c r="AO272" s="68">
        <v>8505.09</v>
      </c>
      <c r="AP272" s="68">
        <v>8502.2289999999994</v>
      </c>
      <c r="AQ272" s="67">
        <f t="shared" si="57"/>
        <v>45841.5</v>
      </c>
      <c r="AR272" s="67">
        <v>45841.510416666664</v>
      </c>
      <c r="AS272" s="67">
        <f t="shared" si="61"/>
        <v>45842.777777777781</v>
      </c>
      <c r="AT272" s="67">
        <v>45842.892361111109</v>
      </c>
      <c r="AU272" s="67">
        <f t="shared" si="58"/>
        <v>45842.892361111109</v>
      </c>
      <c r="AV272" s="67">
        <v>45842.902777777781</v>
      </c>
      <c r="AW272" s="54">
        <v>4095</v>
      </c>
      <c r="AX272" s="54">
        <v>6293</v>
      </c>
      <c r="AY272" s="55">
        <v>34.92</v>
      </c>
      <c r="AZ272" s="55">
        <v>19.809999999999999</v>
      </c>
      <c r="BA272" s="55">
        <v>4.87</v>
      </c>
      <c r="BB272" s="55">
        <v>6</v>
      </c>
      <c r="BC272" s="55">
        <v>7.4822297044519273</v>
      </c>
      <c r="BD272" s="55">
        <v>40.630000000000003</v>
      </c>
      <c r="BE272" s="55">
        <v>33.56</v>
      </c>
      <c r="BF272" s="55">
        <v>0.2</v>
      </c>
      <c r="BG272" s="55">
        <v>0.34</v>
      </c>
      <c r="BH272" s="55">
        <v>0.31175957101883028</v>
      </c>
      <c r="BI272" s="55">
        <v>52</v>
      </c>
      <c r="BJ272" s="55">
        <v>3.44</v>
      </c>
      <c r="BK272" s="55">
        <v>0.88</v>
      </c>
      <c r="BL272" s="55">
        <v>1.19</v>
      </c>
      <c r="BM272" s="55">
        <v>17.62</v>
      </c>
      <c r="BN272" s="56">
        <v>61</v>
      </c>
      <c r="BO272" s="55" t="s">
        <v>97</v>
      </c>
      <c r="BP272" s="55" t="s">
        <v>100</v>
      </c>
      <c r="BQ272" s="56">
        <v>1170</v>
      </c>
      <c r="BR272" s="55">
        <v>37.61</v>
      </c>
      <c r="BS272" s="55">
        <v>15.54</v>
      </c>
      <c r="BT272" s="55">
        <v>23.14</v>
      </c>
      <c r="BU272" s="55">
        <v>13.76</v>
      </c>
      <c r="BV272" s="55">
        <v>3.5</v>
      </c>
      <c r="BW272" s="55">
        <v>0.51</v>
      </c>
      <c r="BX272" s="55">
        <v>0.5</v>
      </c>
      <c r="BY272" s="55">
        <v>0.66</v>
      </c>
      <c r="BZ272" s="55">
        <v>4.0199999999999996</v>
      </c>
      <c r="CA272" s="55">
        <v>0.53</v>
      </c>
      <c r="CB272" s="55">
        <v>0.22</v>
      </c>
      <c r="CC272" s="100">
        <v>2.7E-2</v>
      </c>
      <c r="CD272" s="55">
        <v>99</v>
      </c>
      <c r="CE272" s="55">
        <v>97</v>
      </c>
      <c r="CF272" s="55">
        <v>78</v>
      </c>
      <c r="CG272" s="55">
        <v>21</v>
      </c>
      <c r="CH272" s="55"/>
      <c r="CI272" s="54">
        <v>4221</v>
      </c>
      <c r="CJ272" s="55"/>
      <c r="CK272" s="55">
        <v>34.33</v>
      </c>
      <c r="CL272" s="55"/>
      <c r="CM272" s="55">
        <v>4.22</v>
      </c>
      <c r="CN272" s="55"/>
      <c r="CO272" s="55"/>
      <c r="CP272" s="55"/>
      <c r="CQ272" s="55">
        <v>0.15</v>
      </c>
      <c r="CR272" s="54">
        <v>4085</v>
      </c>
      <c r="CS272" s="54">
        <v>35.840000000000003</v>
      </c>
      <c r="CT272" s="54">
        <v>4.26</v>
      </c>
      <c r="CU272" s="98">
        <v>0.23</v>
      </c>
      <c r="CV272" s="55">
        <v>0.38</v>
      </c>
      <c r="CW272" s="73">
        <f t="shared" si="60"/>
        <v>461.7430666174194</v>
      </c>
      <c r="CX272" s="74">
        <f>AP272/(AB272-AI272)</f>
        <v>461.7430666174194</v>
      </c>
      <c r="CY272" s="71">
        <v>500</v>
      </c>
      <c r="CZ272" s="67">
        <f>IF(AND(DATE(YEAR(T272),MONTH(T272),DAY(T272))&gt;=(S272-3),DATE(YEAR(T272),MONTH(T272),DAY(T272))&lt;=(S272+3)),T272,V272)</f>
        <v>45837.684027777781</v>
      </c>
      <c r="DA272" s="74">
        <f>CZ272-U272</f>
        <v>0</v>
      </c>
      <c r="DB272" s="53">
        <f>(((AR272-AQ272)*24)+DD272+AB272+((AV272-AU272)*24))/24</f>
        <v>1.3819444444525288</v>
      </c>
      <c r="DC272" s="53">
        <f>(AT272-AS272)*24</f>
        <v>2.7499999998835847</v>
      </c>
      <c r="DD272" s="53">
        <f>(W272-AR272)*24</f>
        <v>6.8333333334303461</v>
      </c>
      <c r="DE272" s="53">
        <f>AA272</f>
        <v>91.583333333255723</v>
      </c>
      <c r="DF272" s="53">
        <f t="shared" si="56"/>
        <v>6.8333333334303461</v>
      </c>
      <c r="DG272" s="53">
        <f>AB272</f>
        <v>25.833333333372138</v>
      </c>
      <c r="DH272" s="53">
        <f t="shared" si="54"/>
        <v>2.7499999998835847</v>
      </c>
    </row>
    <row r="273" spans="1:112" s="63" customFormat="1" x14ac:dyDescent="0.2">
      <c r="A273" s="65">
        <v>4721</v>
      </c>
      <c r="B273" s="72">
        <f t="shared" si="59"/>
        <v>45839</v>
      </c>
      <c r="C273" s="60" t="str">
        <f t="shared" si="55"/>
        <v>PRT 2025 7 #4721</v>
      </c>
      <c r="D273" s="60" t="str">
        <f t="shared" ref="D273:D336" si="66">"PRATU "&amp;F273&amp;" #"&amp;J273</f>
        <v>PRATU PTBA #46</v>
      </c>
      <c r="E273" s="61">
        <v>4721</v>
      </c>
      <c r="F273" s="62" t="s">
        <v>98</v>
      </c>
      <c r="G273" s="62" t="str">
        <f>INDEX([1]List!$D$2:$D$55,MATCH(F273,[1]List!$B$2:$B$55,0))</f>
        <v>FOB</v>
      </c>
      <c r="H273" s="62" t="s">
        <v>156</v>
      </c>
      <c r="I273" s="62" t="s">
        <v>157</v>
      </c>
      <c r="J273" s="61">
        <f>IF(F273="","",IF(F273="TIE LRC",COUNTIF($F$2:$F273,"TIE")+COUNTIF($F$2:$F273,"TME")+COUNTIF($F$2:$F273,"TIE LRC")+COUNTIF($F$2:$F273,"TIE MRC"),IF(F273="TIE MRC",COUNTIF($F$2:$F273,"TIE")+COUNTIF($F$2:$F273,"TME")+COUNTIF($F$2:$F273,"TIE LRC")+COUNTIF($F$2:$F273,"TIE MRC"),IF(F273="PLNBB LRC",COUNTIF($F$2:$F273,"PLNBB")+COUNTIF($F$2:$F273,"PLNBB LRC")+COUNTIF($F$2:$F273,"PLNBB MRC"),IF(F273="PLNBB MRC",COUNTIF($F$2:$F273,"PLNBB")+COUNTIF($F$2:$F273,"PLNBB LRC")+COUNTIF($F$2:$F273,"PLNBB MRC"),IF(F273="HE MRC",COUNTIF($F$2:$F273,"HE")+COUNTIF($F$2:$F273,"HE LRC")+COUNTIF($F$2:$F273,"HE MRC"),IF(F273="HE LRC",COUNTIF($F$2:$F273,"HE")+COUNTIF($F$2:$F273,"HE LRC")+COUNTIF($F$2:$F273,"HE MRC"),COUNTIF($F$2:$F273,F273))))))))</f>
        <v>46</v>
      </c>
      <c r="L273" s="63" t="s">
        <v>327</v>
      </c>
      <c r="N273" s="64" t="s">
        <v>318</v>
      </c>
      <c r="O273" s="69" t="s">
        <v>104</v>
      </c>
      <c r="P273" s="65"/>
      <c r="Q273" s="69">
        <v>45837</v>
      </c>
      <c r="R273" s="66"/>
      <c r="S273" s="69">
        <v>45826</v>
      </c>
      <c r="T273" s="67">
        <v>45839.045138888891</v>
      </c>
      <c r="U273" s="67">
        <v>45841.895833333336</v>
      </c>
      <c r="V273" s="67">
        <v>45841.895833333336</v>
      </c>
      <c r="W273" s="67">
        <v>45841.947916666664</v>
      </c>
      <c r="X273" s="67">
        <v>45843.069444444445</v>
      </c>
      <c r="Y273" s="67">
        <v>45843.125</v>
      </c>
      <c r="Z273" s="67">
        <v>45843.163194444445</v>
      </c>
      <c r="AA273" s="53">
        <f t="shared" si="31"/>
        <v>68.416666666686069</v>
      </c>
      <c r="AB273" s="53">
        <f t="shared" si="62"/>
        <v>28.250000000058208</v>
      </c>
      <c r="AC273" s="53">
        <f t="shared" si="63"/>
        <v>1.3333333333139308</v>
      </c>
      <c r="AD273" s="53">
        <v>4.42</v>
      </c>
      <c r="AE273" s="53">
        <v>4.33</v>
      </c>
      <c r="AF273" s="53">
        <v>0</v>
      </c>
      <c r="AG273" s="53">
        <v>0</v>
      </c>
      <c r="AH273" s="53">
        <v>0</v>
      </c>
      <c r="AI273" s="53">
        <f t="shared" si="64"/>
        <v>4.33</v>
      </c>
      <c r="AJ273" s="77">
        <f t="shared" si="65"/>
        <v>8.75</v>
      </c>
      <c r="AK273" s="77"/>
      <c r="AL273" s="77"/>
      <c r="AM273" s="77"/>
      <c r="AN273" s="77"/>
      <c r="AO273" s="68">
        <v>13029.625</v>
      </c>
      <c r="AP273" s="68">
        <v>13028.375</v>
      </c>
      <c r="AQ273" s="67">
        <f t="shared" si="57"/>
        <v>45841.895833333336</v>
      </c>
      <c r="AR273" s="67">
        <v>45841.909722222219</v>
      </c>
      <c r="AS273" s="67">
        <f t="shared" si="61"/>
        <v>45843.069444444445</v>
      </c>
      <c r="AT273" s="67">
        <v>45843.145833333336</v>
      </c>
      <c r="AU273" s="67">
        <f t="shared" si="58"/>
        <v>45843.145833333336</v>
      </c>
      <c r="AV273" s="67">
        <v>45843.159722222219</v>
      </c>
      <c r="AW273" s="54">
        <v>4729</v>
      </c>
      <c r="AX273" s="54">
        <v>6654</v>
      </c>
      <c r="AY273" s="55">
        <v>28.93</v>
      </c>
      <c r="AZ273" s="55">
        <v>10.8</v>
      </c>
      <c r="BA273" s="55">
        <v>5.5</v>
      </c>
      <c r="BB273" s="55">
        <v>6.9</v>
      </c>
      <c r="BC273" s="55">
        <v>7.7354260089686093</v>
      </c>
      <c r="BD273" s="55">
        <v>47.1</v>
      </c>
      <c r="BE273" s="55">
        <v>35.200000000000003</v>
      </c>
      <c r="BF273" s="55">
        <v>0.44</v>
      </c>
      <c r="BG273" s="55">
        <v>0.67</v>
      </c>
      <c r="BH273" s="55">
        <v>0.61659192825112119</v>
      </c>
      <c r="BI273" s="55">
        <v>61</v>
      </c>
      <c r="BJ273" s="55">
        <v>4.82</v>
      </c>
      <c r="BK273" s="55">
        <v>0.89</v>
      </c>
      <c r="BL273" s="55">
        <v>1.08</v>
      </c>
      <c r="BM273" s="55">
        <v>15.04</v>
      </c>
      <c r="BN273" s="56">
        <v>62</v>
      </c>
      <c r="BO273" s="55" t="s">
        <v>97</v>
      </c>
      <c r="BP273" s="55" t="s">
        <v>97</v>
      </c>
      <c r="BQ273" s="56">
        <v>1240</v>
      </c>
      <c r="BR273" s="55">
        <v>62.99</v>
      </c>
      <c r="BS273" s="55">
        <v>14.84</v>
      </c>
      <c r="BT273" s="55">
        <v>12.91</v>
      </c>
      <c r="BU273" s="55">
        <v>3.4</v>
      </c>
      <c r="BV273" s="55">
        <v>1.5</v>
      </c>
      <c r="BW273" s="55">
        <v>0.27</v>
      </c>
      <c r="BX273" s="55">
        <v>0.37</v>
      </c>
      <c r="BY273" s="55">
        <v>0.53</v>
      </c>
      <c r="BZ273" s="55">
        <v>2.98</v>
      </c>
      <c r="CA273" s="55">
        <v>0.09</v>
      </c>
      <c r="CB273" s="55">
        <v>0.14000000000000001</v>
      </c>
      <c r="CC273" s="100">
        <v>5.3999999999999999E-2</v>
      </c>
      <c r="CD273" s="55">
        <v>99</v>
      </c>
      <c r="CE273" s="55">
        <v>98</v>
      </c>
      <c r="CF273" s="55">
        <v>79</v>
      </c>
      <c r="CG273" s="55">
        <v>23</v>
      </c>
      <c r="CH273" s="55"/>
      <c r="CI273" s="54">
        <v>4903</v>
      </c>
      <c r="CJ273" s="55"/>
      <c r="CK273" s="55">
        <v>28.46</v>
      </c>
      <c r="CL273" s="55">
        <v>14.52</v>
      </c>
      <c r="CM273" s="55">
        <v>5.19</v>
      </c>
      <c r="CN273" s="55">
        <v>6.2</v>
      </c>
      <c r="CO273" s="55">
        <v>39.229999999999997</v>
      </c>
      <c r="CP273" s="55">
        <v>40.049999999999997</v>
      </c>
      <c r="CQ273" s="55">
        <v>0.45</v>
      </c>
      <c r="CR273" s="54" t="s">
        <v>319</v>
      </c>
      <c r="CS273" s="54" t="s">
        <v>319</v>
      </c>
      <c r="CT273" s="54" t="s">
        <v>319</v>
      </c>
      <c r="CU273" s="98" t="s">
        <v>319</v>
      </c>
      <c r="CV273" s="55">
        <v>0.73</v>
      </c>
      <c r="CW273" s="73">
        <f t="shared" si="60"/>
        <v>544.66450668763775</v>
      </c>
      <c r="CX273" s="74">
        <f>AP273/(AB273-AI273)</f>
        <v>544.66450668763775</v>
      </c>
      <c r="CY273" s="71">
        <v>500</v>
      </c>
      <c r="CZ273" s="67">
        <f>IF(AND(DATE(YEAR(T273),MONTH(T273),DAY(T273))&gt;=(S273-3),DATE(YEAR(T273),MONTH(T273),DAY(T273))&lt;=(S273+3)),T273,V273)</f>
        <v>45841.895833333336</v>
      </c>
      <c r="DA273" s="74">
        <f>CZ273-U273</f>
        <v>0</v>
      </c>
      <c r="DB273" s="53">
        <f>(((AR273-AQ273)*24)+DD273+AB273+((AV273-AU273)*24))/24</f>
        <v>1.2430555555474712</v>
      </c>
      <c r="DC273" s="53">
        <f>(AT273-AS273)*24</f>
        <v>1.8333333333721384</v>
      </c>
      <c r="DD273" s="53">
        <f>(W273-AR273)*24</f>
        <v>0.91666666668606922</v>
      </c>
      <c r="DE273" s="53">
        <f>AA273</f>
        <v>68.416666666686069</v>
      </c>
      <c r="DF273" s="53">
        <f t="shared" si="56"/>
        <v>0.91666666668606922</v>
      </c>
      <c r="DG273" s="53">
        <f>AB273</f>
        <v>28.250000000058208</v>
      </c>
      <c r="DH273" s="53">
        <f t="shared" ref="DH273:DH336" si="67">DC273</f>
        <v>1.8333333333721384</v>
      </c>
    </row>
    <row r="274" spans="1:112" s="85" customFormat="1" x14ac:dyDescent="0.2">
      <c r="A274" s="80">
        <v>4722</v>
      </c>
      <c r="B274" s="81">
        <f t="shared" si="59"/>
        <v>45839</v>
      </c>
      <c r="C274" s="82" t="str">
        <f t="shared" si="55"/>
        <v>PRT 2025 6 #4722</v>
      </c>
      <c r="D274" s="82" t="str">
        <f t="shared" si="66"/>
        <v>PRATU GEL LRC #31</v>
      </c>
      <c r="E274" s="83">
        <v>4722</v>
      </c>
      <c r="F274" s="84" t="s">
        <v>300</v>
      </c>
      <c r="G274" s="84" t="str">
        <f>INDEX([1]List!$D$2:$D$55,MATCH(F274,[1]List!$B$2:$B$55,0))</f>
        <v>CIF</v>
      </c>
      <c r="H274" s="84" t="s">
        <v>392</v>
      </c>
      <c r="I274" s="84" t="s">
        <v>262</v>
      </c>
      <c r="J274" s="83">
        <f>IF(F274="","",IF(F274="TIE LRC",COUNTIF($F$2:$F274,"TIE")+COUNTIF($F$2:$F274,"TME")+COUNTIF($F$2:$F274,"TIE LRC")+COUNTIF($F$2:$F274,"TIE MRC"),IF(F274="TIE MRC",COUNTIF($F$2:$F274,"TIE")+COUNTIF($F$2:$F274,"TME")+COUNTIF($F$2:$F274,"TIE LRC")+COUNTIF($F$2:$F274,"TIE MRC"),IF(F274="PLNBB LRC",COUNTIF($F$2:$F274,"PLNBB")+COUNTIF($F$2:$F274,"PLNBB LRC")+COUNTIF($F$2:$F274,"PLNBB MRC"),IF(F274="PLNBB MRC",COUNTIF($F$2:$F274,"PLNBB")+COUNTIF($F$2:$F274,"PLNBB LRC")+COUNTIF($F$2:$F274,"PLNBB MRC"),IF(F274="HE MRC",COUNTIF($F$2:$F274,"HE")+COUNTIF($F$2:$F274,"HE LRC")+COUNTIF($F$2:$F274,"HE MRC"),IF(F274="HE LRC",COUNTIF($F$2:$F274,"HE")+COUNTIF($F$2:$F274,"HE LRC")+COUNTIF($F$2:$F274,"HE MRC"),COUNTIF($F$2:$F274,F274))))))))</f>
        <v>31</v>
      </c>
      <c r="K274" s="85" t="s">
        <v>535</v>
      </c>
      <c r="L274" s="85" t="s">
        <v>536</v>
      </c>
      <c r="N274" s="86" t="s">
        <v>308</v>
      </c>
      <c r="O274" s="76" t="s">
        <v>567</v>
      </c>
      <c r="P274" s="80"/>
      <c r="Q274" s="76">
        <v>45826</v>
      </c>
      <c r="R274" s="87"/>
      <c r="S274" s="76">
        <v>45828</v>
      </c>
      <c r="T274" s="88">
        <v>45836.354166666664</v>
      </c>
      <c r="U274" s="88">
        <v>45837.420138888891</v>
      </c>
      <c r="V274" s="88">
        <v>45837.420138888891</v>
      </c>
      <c r="W274" s="88">
        <v>45837.868055555555</v>
      </c>
      <c r="X274" s="88">
        <v>45842.954861111109</v>
      </c>
      <c r="Y274" s="88">
        <v>45843.138888888891</v>
      </c>
      <c r="Z274" s="88">
        <v>45843.260416666664</v>
      </c>
      <c r="AA274" s="89">
        <f t="shared" si="31"/>
        <v>25.583333333430346</v>
      </c>
      <c r="AB274" s="89">
        <f t="shared" si="62"/>
        <v>126.50000000005821</v>
      </c>
      <c r="AC274" s="89">
        <f t="shared" si="63"/>
        <v>4.4166666667442769</v>
      </c>
      <c r="AD274" s="89">
        <v>0</v>
      </c>
      <c r="AE274" s="89">
        <v>0</v>
      </c>
      <c r="AF274" s="89">
        <v>0</v>
      </c>
      <c r="AG274" s="89">
        <v>2.17</v>
      </c>
      <c r="AH274" s="89">
        <v>44.33</v>
      </c>
      <c r="AI274" s="89">
        <f t="shared" si="64"/>
        <v>46.5</v>
      </c>
      <c r="AJ274" s="90">
        <f t="shared" si="65"/>
        <v>46.5</v>
      </c>
      <c r="AK274" s="90"/>
      <c r="AL274" s="90"/>
      <c r="AM274" s="90"/>
      <c r="AN274" s="90"/>
      <c r="AO274" s="91">
        <v>10006.205</v>
      </c>
      <c r="AP274" s="91">
        <v>9998.6720000000005</v>
      </c>
      <c r="AQ274" s="88">
        <f t="shared" si="57"/>
        <v>45837.420138888891</v>
      </c>
      <c r="AR274" s="88">
        <v>45837.434027777781</v>
      </c>
      <c r="AS274" s="88">
        <f t="shared" si="61"/>
        <v>45842.954861111109</v>
      </c>
      <c r="AT274" s="88">
        <v>45843.142361111109</v>
      </c>
      <c r="AU274" s="88">
        <v>45843.239583333336</v>
      </c>
      <c r="AV274" s="88">
        <v>45843.253472222219</v>
      </c>
      <c r="AW274" s="92">
        <v>4072</v>
      </c>
      <c r="AX274" s="92">
        <v>6268</v>
      </c>
      <c r="AY274" s="93">
        <v>35.04</v>
      </c>
      <c r="AZ274" s="93">
        <v>19.45</v>
      </c>
      <c r="BA274" s="93">
        <v>4.8</v>
      </c>
      <c r="BB274" s="93">
        <v>5.95</v>
      </c>
      <c r="BC274" s="93">
        <v>7.3867163252638113</v>
      </c>
      <c r="BD274" s="93">
        <v>41.4</v>
      </c>
      <c r="BE274" s="93">
        <v>33.200000000000003</v>
      </c>
      <c r="BF274" s="93">
        <v>0.2</v>
      </c>
      <c r="BG274" s="93">
        <v>0.34</v>
      </c>
      <c r="BH274" s="93">
        <v>0.31036623215394166</v>
      </c>
      <c r="BI274" s="93">
        <v>52.86</v>
      </c>
      <c r="BJ274" s="93">
        <v>3.68</v>
      </c>
      <c r="BK274" s="93">
        <v>0.78</v>
      </c>
      <c r="BL274" s="93">
        <v>1.05</v>
      </c>
      <c r="BM274" s="93">
        <v>17.03</v>
      </c>
      <c r="BN274" s="94">
        <v>59</v>
      </c>
      <c r="BO274" s="93" t="s">
        <v>97</v>
      </c>
      <c r="BP274" s="93" t="s">
        <v>100</v>
      </c>
      <c r="BQ274" s="94">
        <v>1170</v>
      </c>
      <c r="BR274" s="93">
        <v>18.66</v>
      </c>
      <c r="BS274" s="93">
        <v>12.84</v>
      </c>
      <c r="BT274" s="93">
        <v>49.44</v>
      </c>
      <c r="BU274" s="93">
        <v>9</v>
      </c>
      <c r="BV274" s="93">
        <v>2.44</v>
      </c>
      <c r="BW274" s="93">
        <v>0.23</v>
      </c>
      <c r="BX274" s="93">
        <v>0.36</v>
      </c>
      <c r="BY274" s="93">
        <v>1.02</v>
      </c>
      <c r="BZ274" s="93">
        <v>4.8</v>
      </c>
      <c r="CA274" s="93">
        <v>1.1399999999999999</v>
      </c>
      <c r="CB274" s="93">
        <v>0.08</v>
      </c>
      <c r="CC274" s="101">
        <v>5.3999999999999999E-2</v>
      </c>
      <c r="CD274" s="93">
        <v>99</v>
      </c>
      <c r="CE274" s="93">
        <v>98</v>
      </c>
      <c r="CF274" s="93">
        <v>78</v>
      </c>
      <c r="CG274" s="93">
        <v>20</v>
      </c>
      <c r="CH274" s="93"/>
      <c r="CI274" s="92">
        <v>4121</v>
      </c>
      <c r="CJ274" s="93"/>
      <c r="CK274" s="93">
        <v>34.880000000000003</v>
      </c>
      <c r="CL274" s="93"/>
      <c r="CM274" s="93">
        <v>4.25</v>
      </c>
      <c r="CN274" s="93"/>
      <c r="CO274" s="93"/>
      <c r="CP274" s="93"/>
      <c r="CQ274" s="93">
        <v>0.17</v>
      </c>
      <c r="CR274" s="92">
        <v>3980</v>
      </c>
      <c r="CS274" s="93">
        <v>35.56</v>
      </c>
      <c r="CT274" s="93">
        <v>5.54</v>
      </c>
      <c r="CU274" s="93">
        <v>0.24</v>
      </c>
      <c r="CV274" s="93">
        <v>0.48</v>
      </c>
      <c r="CW274" s="95">
        <f t="shared" si="60"/>
        <v>124.98339999990907</v>
      </c>
      <c r="CX274" s="96">
        <f>AP274/(AB274-AI274)</f>
        <v>124.98339999990907</v>
      </c>
      <c r="CY274" s="97">
        <v>100</v>
      </c>
      <c r="CZ274" s="88">
        <f>IF(AND(DATE(YEAR(T274),MONTH(T274),DAY(T274))&gt;=(S274-3),DATE(YEAR(T274),MONTH(T274),DAY(T274))&lt;=(S274+3)),T274,V274)</f>
        <v>45837.420138888891</v>
      </c>
      <c r="DA274" s="96">
        <f>CZ274-U274</f>
        <v>0</v>
      </c>
      <c r="DB274" s="89">
        <f>(((AR274-AQ274)*24)+DD274+AB274+((AV274-AU274)*24))/24</f>
        <v>5.7326388888832298</v>
      </c>
      <c r="DC274" s="89">
        <f>(AT274-AS274)*24</f>
        <v>4.5</v>
      </c>
      <c r="DD274" s="89">
        <f>(W274-AR274)*24</f>
        <v>10.416666666569654</v>
      </c>
      <c r="DE274" s="89">
        <f>AA274</f>
        <v>25.583333333430346</v>
      </c>
      <c r="DF274" s="89">
        <f t="shared" si="56"/>
        <v>10.416666666569654</v>
      </c>
      <c r="DG274" s="89">
        <f>AB274</f>
        <v>126.50000000005821</v>
      </c>
      <c r="DH274" s="89">
        <f t="shared" si="67"/>
        <v>4.5</v>
      </c>
    </row>
    <row r="275" spans="1:112" s="63" customFormat="1" x14ac:dyDescent="0.2">
      <c r="A275" s="65">
        <v>4723</v>
      </c>
      <c r="B275" s="72">
        <f t="shared" si="59"/>
        <v>45839</v>
      </c>
      <c r="C275" s="60" t="str">
        <f t="shared" si="55"/>
        <v>PRT 2025 6 #4723</v>
      </c>
      <c r="D275" s="60" t="str">
        <f t="shared" si="66"/>
        <v>PRATU GEL LRC #32</v>
      </c>
      <c r="E275" s="61">
        <v>4723</v>
      </c>
      <c r="F275" s="62" t="s">
        <v>300</v>
      </c>
      <c r="G275" s="62" t="str">
        <f>INDEX([1]List!$D$2:$D$55,MATCH(F275,[1]List!$B$2:$B$55,0))</f>
        <v>CIF</v>
      </c>
      <c r="H275" s="62" t="s">
        <v>392</v>
      </c>
      <c r="I275" s="62" t="s">
        <v>262</v>
      </c>
      <c r="J275" s="61">
        <f>IF(F275="","",IF(F275="TIE LRC",COUNTIF($F$2:$F275,"TIE")+COUNTIF($F$2:$F275,"TME")+COUNTIF($F$2:$F275,"TIE LRC")+COUNTIF($F$2:$F275,"TIE MRC"),IF(F275="TIE MRC",COUNTIF($F$2:$F275,"TIE")+COUNTIF($F$2:$F275,"TME")+COUNTIF($F$2:$F275,"TIE LRC")+COUNTIF($F$2:$F275,"TIE MRC"),IF(F275="PLNBB LRC",COUNTIF($F$2:$F275,"PLNBB")+COUNTIF($F$2:$F275,"PLNBB LRC")+COUNTIF($F$2:$F275,"PLNBB MRC"),IF(F275="PLNBB MRC",COUNTIF($F$2:$F275,"PLNBB")+COUNTIF($F$2:$F275,"PLNBB LRC")+COUNTIF($F$2:$F275,"PLNBB MRC"),IF(F275="HE MRC",COUNTIF($F$2:$F275,"HE")+COUNTIF($F$2:$F275,"HE LRC")+COUNTIF($F$2:$F275,"HE MRC"),IF(F275="HE LRC",COUNTIF($F$2:$F275,"HE")+COUNTIF($F$2:$F275,"HE LRC")+COUNTIF($F$2:$F275,"HE MRC"),COUNTIF($F$2:$F275,F275))))))))</f>
        <v>32</v>
      </c>
      <c r="K275" s="63" t="s">
        <v>409</v>
      </c>
      <c r="L275" s="63" t="s">
        <v>410</v>
      </c>
      <c r="N275" s="64" t="s">
        <v>320</v>
      </c>
      <c r="O275" s="69" t="s">
        <v>104</v>
      </c>
      <c r="P275" s="65"/>
      <c r="Q275" s="69">
        <v>45832</v>
      </c>
      <c r="R275" s="66"/>
      <c r="S275" s="69">
        <v>45835</v>
      </c>
      <c r="T275" s="67">
        <v>45838.326388888891</v>
      </c>
      <c r="U275" s="67">
        <v>45838.326388888891</v>
      </c>
      <c r="V275" s="67">
        <v>45842.951388888891</v>
      </c>
      <c r="W275" s="67">
        <v>45843.145833333336</v>
      </c>
      <c r="X275" s="67">
        <v>45843.704861111109</v>
      </c>
      <c r="Y275" s="67">
        <v>45843.822916666664</v>
      </c>
      <c r="Z275" s="67">
        <v>45843.857638888891</v>
      </c>
      <c r="AA275" s="53">
        <f t="shared" si="31"/>
        <v>111</v>
      </c>
      <c r="AB275" s="53">
        <f t="shared" si="62"/>
        <v>16.249999999883585</v>
      </c>
      <c r="AC275" s="53">
        <f t="shared" si="63"/>
        <v>2.8333333333139308</v>
      </c>
      <c r="AD275" s="53">
        <v>0.17</v>
      </c>
      <c r="AE275" s="53">
        <v>2</v>
      </c>
      <c r="AF275" s="53">
        <v>0</v>
      </c>
      <c r="AG275" s="53">
        <v>0</v>
      </c>
      <c r="AH275" s="53">
        <v>0.42</v>
      </c>
      <c r="AI275" s="53">
        <f t="shared" si="64"/>
        <v>2.42</v>
      </c>
      <c r="AJ275" s="77">
        <f t="shared" si="65"/>
        <v>2.59</v>
      </c>
      <c r="AK275" s="77"/>
      <c r="AL275" s="77"/>
      <c r="AM275" s="77"/>
      <c r="AN275" s="77"/>
      <c r="AO275" s="68">
        <v>10001.696</v>
      </c>
      <c r="AP275" s="68">
        <v>9991.07</v>
      </c>
      <c r="AQ275" s="67">
        <f t="shared" si="57"/>
        <v>45842.951388888891</v>
      </c>
      <c r="AR275" s="67">
        <v>45842.961805555555</v>
      </c>
      <c r="AS275" s="67">
        <f t="shared" si="61"/>
        <v>45843.704861111109</v>
      </c>
      <c r="AT275" s="67">
        <v>45843.84375</v>
      </c>
      <c r="AU275" s="67">
        <f t="shared" si="58"/>
        <v>45843.84375</v>
      </c>
      <c r="AV275" s="67">
        <v>45843.854166666664</v>
      </c>
      <c r="AW275" s="54">
        <v>4069</v>
      </c>
      <c r="AX275" s="54">
        <v>6255</v>
      </c>
      <c r="AY275" s="55">
        <v>34.950000000000003</v>
      </c>
      <c r="AZ275" s="55">
        <v>18.96</v>
      </c>
      <c r="BA275" s="55">
        <v>4.68</v>
      </c>
      <c r="BB275" s="55">
        <v>5.83</v>
      </c>
      <c r="BC275" s="55">
        <v>7.1939782823297147</v>
      </c>
      <c r="BD275" s="55">
        <v>41.83</v>
      </c>
      <c r="BE275" s="55">
        <v>33.380000000000003</v>
      </c>
      <c r="BF275" s="55">
        <v>0.21</v>
      </c>
      <c r="BG275" s="55">
        <v>0.35</v>
      </c>
      <c r="BH275" s="55">
        <v>0.32082922013820336</v>
      </c>
      <c r="BI275" s="55">
        <v>52.85</v>
      </c>
      <c r="BJ275" s="55">
        <v>3.99</v>
      </c>
      <c r="BK275" s="55">
        <v>0.78</v>
      </c>
      <c r="BL275" s="55">
        <v>1.04</v>
      </c>
      <c r="BM275" s="55">
        <v>17.329999999999998</v>
      </c>
      <c r="BN275" s="56">
        <v>59</v>
      </c>
      <c r="BO275" s="55" t="s">
        <v>97</v>
      </c>
      <c r="BP275" s="55" t="s">
        <v>100</v>
      </c>
      <c r="BQ275" s="56">
        <v>1170</v>
      </c>
      <c r="BR275" s="55">
        <v>33.76</v>
      </c>
      <c r="BS275" s="55">
        <v>22.07</v>
      </c>
      <c r="BT275" s="55">
        <v>22.7</v>
      </c>
      <c r="BU275" s="55">
        <v>7.82</v>
      </c>
      <c r="BV275" s="55">
        <v>2.15</v>
      </c>
      <c r="BW275" s="55">
        <v>0.48</v>
      </c>
      <c r="BX275" s="55">
        <v>0.34</v>
      </c>
      <c r="BY275" s="55">
        <v>0.73</v>
      </c>
      <c r="BZ275" s="55">
        <v>8.92</v>
      </c>
      <c r="CA275" s="55">
        <v>0.88</v>
      </c>
      <c r="CB275" s="55">
        <v>0.17</v>
      </c>
      <c r="CC275" s="100">
        <v>4.9000000000000002E-2</v>
      </c>
      <c r="CD275" s="55">
        <v>99</v>
      </c>
      <c r="CE275" s="55">
        <v>98</v>
      </c>
      <c r="CF275" s="55">
        <v>78</v>
      </c>
      <c r="CG275" s="55">
        <v>20</v>
      </c>
      <c r="CH275" s="55"/>
      <c r="CI275" s="54">
        <v>4147</v>
      </c>
      <c r="CJ275" s="55"/>
      <c r="CK275" s="55">
        <v>34.53</v>
      </c>
      <c r="CL275" s="55"/>
      <c r="CM275" s="55">
        <v>4.07</v>
      </c>
      <c r="CN275" s="55"/>
      <c r="CO275" s="55"/>
      <c r="CP275" s="55"/>
      <c r="CQ275" s="55">
        <v>0.15</v>
      </c>
      <c r="CR275" s="54">
        <v>3977</v>
      </c>
      <c r="CS275" s="54">
        <v>35.47</v>
      </c>
      <c r="CT275" s="54">
        <v>5.59</v>
      </c>
      <c r="CU275" s="98">
        <v>0.25</v>
      </c>
      <c r="CV275" s="55">
        <v>0.3</v>
      </c>
      <c r="CW275" s="73">
        <f t="shared" si="60"/>
        <v>722.42010123529292</v>
      </c>
      <c r="CX275" s="74">
        <f>AP275/(AB275-AI275)</f>
        <v>722.42010123529292</v>
      </c>
      <c r="CY275" s="71">
        <v>500</v>
      </c>
      <c r="CZ275" s="67">
        <f>IF(AND(DATE(YEAR(T275),MONTH(T275),DAY(T275))&gt;=(S275-3),DATE(YEAR(T275),MONTH(T275),DAY(T275))&lt;=(S275+3)),T275,V275)</f>
        <v>45838.326388888891</v>
      </c>
      <c r="DA275" s="74">
        <f>CZ275-U275</f>
        <v>0</v>
      </c>
      <c r="DB275" s="53">
        <f>(((AR275-AQ275)*24)+DD275+AB275+((AV275-AU275)*24))/24</f>
        <v>0.88194444443797693</v>
      </c>
      <c r="DC275" s="53">
        <f>(AT275-AS275)*24</f>
        <v>3.3333333333721384</v>
      </c>
      <c r="DD275" s="53">
        <f>(W275-AR275)*24</f>
        <v>4.4166666667442769</v>
      </c>
      <c r="DE275" s="53">
        <f>AA275</f>
        <v>111</v>
      </c>
      <c r="DF275" s="53">
        <f t="shared" si="56"/>
        <v>4.4166666667442769</v>
      </c>
      <c r="DG275" s="53">
        <f>AB275</f>
        <v>16.249999999883585</v>
      </c>
      <c r="DH275" s="53">
        <f t="shared" si="67"/>
        <v>3.3333333333721384</v>
      </c>
    </row>
    <row r="276" spans="1:112" s="63" customFormat="1" x14ac:dyDescent="0.2">
      <c r="A276" s="65">
        <v>4724</v>
      </c>
      <c r="B276" s="72">
        <f t="shared" si="59"/>
        <v>45839</v>
      </c>
      <c r="C276" s="60" t="str">
        <f t="shared" si="55"/>
        <v>PRT 2025 6 #4724</v>
      </c>
      <c r="D276" s="60" t="str">
        <f t="shared" si="66"/>
        <v>PRATU BGG #73</v>
      </c>
      <c r="E276" s="61">
        <v>4724</v>
      </c>
      <c r="F276" s="62" t="s">
        <v>240</v>
      </c>
      <c r="G276" s="62" t="str">
        <f>INDEX([1]List!$D$2:$D$55,MATCH(F276,[1]List!$B$2:$B$55,0))</f>
        <v>CIF</v>
      </c>
      <c r="H276" s="62" t="s">
        <v>211</v>
      </c>
      <c r="I276" s="62" t="s">
        <v>247</v>
      </c>
      <c r="J276" s="61">
        <f>IF(F276="","",IF(F276="TIE LRC",COUNTIF($F$2:$F276,"TIE")+COUNTIF($F$2:$F276,"TME")+COUNTIF($F$2:$F276,"TIE LRC")+COUNTIF($F$2:$F276,"TIE MRC"),IF(F276="TIE MRC",COUNTIF($F$2:$F276,"TIE")+COUNTIF($F$2:$F276,"TME")+COUNTIF($F$2:$F276,"TIE LRC")+COUNTIF($F$2:$F276,"TIE MRC"),IF(F276="PLNBB LRC",COUNTIF($F$2:$F276,"PLNBB")+COUNTIF($F$2:$F276,"PLNBB LRC")+COUNTIF($F$2:$F276,"PLNBB MRC"),IF(F276="PLNBB MRC",COUNTIF($F$2:$F276,"PLNBB")+COUNTIF($F$2:$F276,"PLNBB LRC")+COUNTIF($F$2:$F276,"PLNBB MRC"),IF(F276="HE MRC",COUNTIF($F$2:$F276,"HE")+COUNTIF($F$2:$F276,"HE LRC")+COUNTIF($F$2:$F276,"HE MRC"),IF(F276="HE LRC",COUNTIF($F$2:$F276,"HE")+COUNTIF($F$2:$F276,"HE LRC")+COUNTIF($F$2:$F276,"HE MRC"),COUNTIF($F$2:$F276,F276))))))))</f>
        <v>73</v>
      </c>
      <c r="K276" s="63" t="s">
        <v>606</v>
      </c>
      <c r="L276" s="63" t="s">
        <v>607</v>
      </c>
      <c r="N276" s="64" t="s">
        <v>318</v>
      </c>
      <c r="O276" s="69" t="s">
        <v>473</v>
      </c>
      <c r="P276" s="65"/>
      <c r="Q276" s="69">
        <v>45833</v>
      </c>
      <c r="R276" s="66"/>
      <c r="S276" s="69">
        <v>45859</v>
      </c>
      <c r="T276" s="67">
        <v>45838.763888888891</v>
      </c>
      <c r="U276" s="67">
        <v>45843.201388888891</v>
      </c>
      <c r="V276" s="67">
        <v>45843.201388888891</v>
      </c>
      <c r="W276" s="67">
        <v>45843.739583333336</v>
      </c>
      <c r="X276" s="67">
        <v>45844.225694444445</v>
      </c>
      <c r="Y276" s="67">
        <v>45844.270833333336</v>
      </c>
      <c r="Z276" s="67">
        <v>45844.305555555555</v>
      </c>
      <c r="AA276" s="53">
        <f t="shared" si="31"/>
        <v>106.5</v>
      </c>
      <c r="AB276" s="53">
        <f t="shared" si="62"/>
        <v>12.75</v>
      </c>
      <c r="AC276" s="53">
        <f t="shared" si="63"/>
        <v>1.0833333333721384</v>
      </c>
      <c r="AD276" s="53">
        <v>0.25</v>
      </c>
      <c r="AE276" s="53">
        <v>3</v>
      </c>
      <c r="AF276" s="53">
        <v>0</v>
      </c>
      <c r="AG276" s="53">
        <v>0.5</v>
      </c>
      <c r="AH276" s="53">
        <v>0</v>
      </c>
      <c r="AI276" s="53">
        <f t="shared" si="64"/>
        <v>3.5</v>
      </c>
      <c r="AJ276" s="77">
        <f t="shared" si="65"/>
        <v>3.75</v>
      </c>
      <c r="AK276" s="77"/>
      <c r="AL276" s="77"/>
      <c r="AM276" s="77"/>
      <c r="AN276" s="77"/>
      <c r="AO276" s="68">
        <v>8699.2970000000005</v>
      </c>
      <c r="AP276" s="68">
        <v>8693.4809999999998</v>
      </c>
      <c r="AQ276" s="67">
        <f t="shared" si="57"/>
        <v>45843.201388888891</v>
      </c>
      <c r="AR276" s="67">
        <v>45843.211805555555</v>
      </c>
      <c r="AS276" s="67">
        <f t="shared" si="61"/>
        <v>45844.225694444445</v>
      </c>
      <c r="AT276" s="67">
        <v>45844.291666666664</v>
      </c>
      <c r="AU276" s="67">
        <f t="shared" si="58"/>
        <v>45844.291666666664</v>
      </c>
      <c r="AV276" s="67">
        <v>45844.302083333336</v>
      </c>
      <c r="AW276" s="54">
        <v>4576</v>
      </c>
      <c r="AX276" s="54">
        <v>6625</v>
      </c>
      <c r="AY276" s="55">
        <v>30.93</v>
      </c>
      <c r="AZ276" s="55">
        <v>14.73</v>
      </c>
      <c r="BA276" s="55">
        <v>4.1900000000000004</v>
      </c>
      <c r="BB276" s="55">
        <v>5.17</v>
      </c>
      <c r="BC276" s="55">
        <v>6.0630937023572189</v>
      </c>
      <c r="BD276" s="55">
        <v>42.21</v>
      </c>
      <c r="BE276" s="55">
        <v>37.89</v>
      </c>
      <c r="BF276" s="55">
        <v>0.22</v>
      </c>
      <c r="BG276" s="55">
        <v>0.34</v>
      </c>
      <c r="BH276" s="55">
        <v>0.31664125718306557</v>
      </c>
      <c r="BI276" s="55">
        <v>58.42</v>
      </c>
      <c r="BJ276" s="55">
        <v>4.21</v>
      </c>
      <c r="BK276" s="55">
        <v>0.92</v>
      </c>
      <c r="BL276" s="55">
        <v>1.1499999999999999</v>
      </c>
      <c r="BM276" s="55">
        <v>16.28</v>
      </c>
      <c r="BN276" s="56">
        <v>58</v>
      </c>
      <c r="BO276" s="55" t="s">
        <v>97</v>
      </c>
      <c r="BP276" s="55" t="s">
        <v>100</v>
      </c>
      <c r="BQ276" s="56">
        <v>1280</v>
      </c>
      <c r="BR276" s="55">
        <v>38.6</v>
      </c>
      <c r="BS276" s="55">
        <v>24.04</v>
      </c>
      <c r="BT276" s="55">
        <v>15.09</v>
      </c>
      <c r="BU276" s="55">
        <v>12.9</v>
      </c>
      <c r="BV276" s="55">
        <v>1.56</v>
      </c>
      <c r="BW276" s="55">
        <v>0.62</v>
      </c>
      <c r="BX276" s="55">
        <v>0.4</v>
      </c>
      <c r="BY276" s="55">
        <v>1.1200000000000001</v>
      </c>
      <c r="BZ276" s="55">
        <v>5.0599999999999996</v>
      </c>
      <c r="CA276" s="55">
        <v>0.46</v>
      </c>
      <c r="CB276" s="55">
        <v>0.13</v>
      </c>
      <c r="CC276" s="100">
        <v>4.2000000000000003E-2</v>
      </c>
      <c r="CD276" s="55">
        <v>99</v>
      </c>
      <c r="CE276" s="55">
        <v>97</v>
      </c>
      <c r="CF276" s="55">
        <v>78</v>
      </c>
      <c r="CG276" s="55">
        <v>20</v>
      </c>
      <c r="CH276" s="55"/>
      <c r="CI276" s="54">
        <v>4630</v>
      </c>
      <c r="CJ276" s="55"/>
      <c r="CK276" s="55">
        <v>30.32</v>
      </c>
      <c r="CL276" s="55"/>
      <c r="CM276" s="55">
        <v>3.57</v>
      </c>
      <c r="CN276" s="55"/>
      <c r="CO276" s="55"/>
      <c r="CP276" s="55"/>
      <c r="CQ276" s="55">
        <v>0.18</v>
      </c>
      <c r="CR276" s="54">
        <v>4577</v>
      </c>
      <c r="CS276" s="54">
        <v>30.73</v>
      </c>
      <c r="CT276" s="54">
        <v>3.62</v>
      </c>
      <c r="CU276" s="98">
        <v>0.21</v>
      </c>
      <c r="CV276" s="55">
        <v>0.3</v>
      </c>
      <c r="CW276" s="73">
        <f t="shared" si="60"/>
        <v>939.83578378378377</v>
      </c>
      <c r="CX276" s="74">
        <f>AP276/(AB276-AI276)</f>
        <v>939.83578378378377</v>
      </c>
      <c r="CY276" s="71">
        <v>500</v>
      </c>
      <c r="CZ276" s="67">
        <f>IF(AND(DATE(YEAR(T276),MONTH(T276),DAY(T276))&gt;=(S276-3),DATE(YEAR(T276),MONTH(T276),DAY(T276))&lt;=(S276+3)),T276,V276)</f>
        <v>45843.201388888891</v>
      </c>
      <c r="DA276" s="74">
        <f>CZ276-U276</f>
        <v>0</v>
      </c>
      <c r="DB276" s="53">
        <f>(((AR276-AQ276)*24)+DD276+AB276+((AV276-AU276)*24))/24</f>
        <v>1.0798611111167702</v>
      </c>
      <c r="DC276" s="53">
        <f>(AT276-AS276)*24</f>
        <v>1.5833333332557231</v>
      </c>
      <c r="DD276" s="53">
        <f>(W276-AR276)*24</f>
        <v>12.666666666744277</v>
      </c>
      <c r="DE276" s="53">
        <f>AA276</f>
        <v>106.5</v>
      </c>
      <c r="DF276" s="53">
        <f t="shared" si="56"/>
        <v>12.666666666744277</v>
      </c>
      <c r="DG276" s="53">
        <f>AB276</f>
        <v>12.75</v>
      </c>
      <c r="DH276" s="53">
        <f t="shared" si="67"/>
        <v>1.5833333332557231</v>
      </c>
    </row>
    <row r="277" spans="1:112" s="63" customFormat="1" x14ac:dyDescent="0.2">
      <c r="A277" s="65">
        <v>4725</v>
      </c>
      <c r="B277" s="72">
        <f t="shared" si="59"/>
        <v>45839</v>
      </c>
      <c r="C277" s="60" t="str">
        <f t="shared" si="55"/>
        <v>PRT 2025 6 #4725</v>
      </c>
      <c r="D277" s="60" t="str">
        <f t="shared" si="66"/>
        <v>PRATU UMM LRC #5</v>
      </c>
      <c r="E277" s="61">
        <v>4725</v>
      </c>
      <c r="F277" s="62" t="s">
        <v>347</v>
      </c>
      <c r="G277" s="62" t="str">
        <f>INDEX([1]List!$D$2:$D$55,MATCH(F277,[1]List!$B$2:$B$55,0))</f>
        <v>CIF</v>
      </c>
      <c r="H277" s="62" t="s">
        <v>395</v>
      </c>
      <c r="I277" s="62" t="s">
        <v>247</v>
      </c>
      <c r="J277" s="61">
        <f>IF(F277="","",IF(F277="TIE LRC",COUNTIF($F$2:$F277,"TIE")+COUNTIF($F$2:$F277,"TME")+COUNTIF($F$2:$F277,"TIE LRC")+COUNTIF($F$2:$F277,"TIE MRC"),IF(F277="TIE MRC",COUNTIF($F$2:$F277,"TIE")+COUNTIF($F$2:$F277,"TME")+COUNTIF($F$2:$F277,"TIE LRC")+COUNTIF($F$2:$F277,"TIE MRC"),IF(F277="PLNBB LRC",COUNTIF($F$2:$F277,"PLNBB")+COUNTIF($F$2:$F277,"PLNBB LRC")+COUNTIF($F$2:$F277,"PLNBB MRC"),IF(F277="PLNBB MRC",COUNTIF($F$2:$F277,"PLNBB")+COUNTIF($F$2:$F277,"PLNBB LRC")+COUNTIF($F$2:$F277,"PLNBB MRC"),IF(F277="HE MRC",COUNTIF($F$2:$F277,"HE")+COUNTIF($F$2:$F277,"HE LRC")+COUNTIF($F$2:$F277,"HE MRC"),IF(F277="HE LRC",COUNTIF($F$2:$F277,"HE")+COUNTIF($F$2:$F277,"HE LRC")+COUNTIF($F$2:$F277,"HE MRC"),COUNTIF($F$2:$F277,F277))))))))</f>
        <v>5</v>
      </c>
      <c r="K277" s="63" t="s">
        <v>171</v>
      </c>
      <c r="L277" s="63" t="s">
        <v>172</v>
      </c>
      <c r="N277" s="64" t="s">
        <v>320</v>
      </c>
      <c r="O277" s="69" t="s">
        <v>473</v>
      </c>
      <c r="P277" s="65"/>
      <c r="Q277" s="69">
        <v>45830</v>
      </c>
      <c r="R277" s="66"/>
      <c r="S277" s="69">
        <v>45845</v>
      </c>
      <c r="T277" s="67">
        <v>45838.6875</v>
      </c>
      <c r="U277" s="67">
        <v>45843.888888888891</v>
      </c>
      <c r="V277" s="67">
        <v>45843.888888888891</v>
      </c>
      <c r="W277" s="67">
        <v>45844.194444444445</v>
      </c>
      <c r="X277" s="67">
        <v>45844.90625</v>
      </c>
      <c r="Y277" s="67">
        <v>45844.961805555555</v>
      </c>
      <c r="Z277" s="67">
        <v>45844.996527777781</v>
      </c>
      <c r="AA277" s="53">
        <f t="shared" si="31"/>
        <v>124.83333333337214</v>
      </c>
      <c r="AB277" s="53">
        <f t="shared" si="62"/>
        <v>18.416666666627862</v>
      </c>
      <c r="AC277" s="53">
        <f t="shared" si="63"/>
        <v>1.3333333333139308</v>
      </c>
      <c r="AD277" s="53">
        <v>0.25</v>
      </c>
      <c r="AE277" s="53">
        <v>5.33</v>
      </c>
      <c r="AF277" s="53">
        <v>0</v>
      </c>
      <c r="AG277" s="53">
        <v>0.5</v>
      </c>
      <c r="AH277" s="53">
        <v>0</v>
      </c>
      <c r="AI277" s="53">
        <f t="shared" si="64"/>
        <v>5.83</v>
      </c>
      <c r="AJ277" s="77">
        <f t="shared" si="65"/>
        <v>6.08</v>
      </c>
      <c r="AK277" s="77"/>
      <c r="AL277" s="77"/>
      <c r="AM277" s="77"/>
      <c r="AN277" s="77"/>
      <c r="AO277" s="68">
        <v>7410.4449999999997</v>
      </c>
      <c r="AP277" s="68">
        <v>7407.8119999999999</v>
      </c>
      <c r="AQ277" s="67">
        <f t="shared" si="57"/>
        <v>45843.888888888891</v>
      </c>
      <c r="AR277" s="67">
        <v>45843.899305555555</v>
      </c>
      <c r="AS277" s="67">
        <f t="shared" si="61"/>
        <v>45844.90625</v>
      </c>
      <c r="AT277" s="67">
        <v>45844.982638888891</v>
      </c>
      <c r="AU277" s="67">
        <f t="shared" si="58"/>
        <v>45844.982638888891</v>
      </c>
      <c r="AV277" s="67">
        <v>45844.993055555555</v>
      </c>
      <c r="AW277" s="54">
        <v>4132</v>
      </c>
      <c r="AX277" s="54">
        <v>6347</v>
      </c>
      <c r="AY277" s="55">
        <v>34.9</v>
      </c>
      <c r="AZ277" s="55">
        <v>16.37</v>
      </c>
      <c r="BA277" s="55">
        <v>4.88</v>
      </c>
      <c r="BB277" s="55">
        <v>6.27</v>
      </c>
      <c r="BC277" s="55">
        <v>7.4973095779026666</v>
      </c>
      <c r="BD277" s="55">
        <v>41.17</v>
      </c>
      <c r="BE277" s="55">
        <v>36.19</v>
      </c>
      <c r="BF277" s="55">
        <v>0.22</v>
      </c>
      <c r="BG277" s="55">
        <v>0.36</v>
      </c>
      <c r="BH277" s="55">
        <v>0.33480808322372363</v>
      </c>
      <c r="BI277" s="55">
        <v>55.76</v>
      </c>
      <c r="BJ277" s="55">
        <v>4.34</v>
      </c>
      <c r="BK277" s="55">
        <v>0.85</v>
      </c>
      <c r="BL277" s="55">
        <v>1.1000000000000001</v>
      </c>
      <c r="BM277" s="55">
        <v>16.13</v>
      </c>
      <c r="BN277" s="56">
        <v>61</v>
      </c>
      <c r="BO277" s="55" t="s">
        <v>97</v>
      </c>
      <c r="BP277" s="55" t="s">
        <v>100</v>
      </c>
      <c r="BQ277" s="56">
        <v>1300</v>
      </c>
      <c r="BR277" s="55">
        <v>38.51</v>
      </c>
      <c r="BS277" s="55">
        <v>25.61</v>
      </c>
      <c r="BT277" s="55">
        <v>18.3</v>
      </c>
      <c r="BU277" s="55">
        <v>7.6</v>
      </c>
      <c r="BV277" s="55">
        <v>1.52</v>
      </c>
      <c r="BW277" s="55">
        <v>0.74</v>
      </c>
      <c r="BX277" s="55">
        <v>0.34</v>
      </c>
      <c r="BY277" s="55">
        <v>1.08</v>
      </c>
      <c r="BZ277" s="55">
        <v>5.76</v>
      </c>
      <c r="CA277" s="55">
        <v>0.41</v>
      </c>
      <c r="CB277" s="55">
        <v>0.12</v>
      </c>
      <c r="CC277" s="100">
        <v>5.0999999999999997E-2</v>
      </c>
      <c r="CD277" s="55">
        <v>99</v>
      </c>
      <c r="CE277" s="55">
        <v>97</v>
      </c>
      <c r="CF277" s="55">
        <v>78</v>
      </c>
      <c r="CG277" s="55">
        <v>20</v>
      </c>
      <c r="CH277" s="55"/>
      <c r="CI277" s="54">
        <v>4196</v>
      </c>
      <c r="CJ277" s="55"/>
      <c r="CK277" s="55">
        <v>34.229999999999997</v>
      </c>
      <c r="CL277" s="55"/>
      <c r="CM277" s="55">
        <v>4.33</v>
      </c>
      <c r="CN277" s="55"/>
      <c r="CO277" s="55"/>
      <c r="CP277" s="55"/>
      <c r="CQ277" s="55">
        <v>0.2</v>
      </c>
      <c r="CR277" s="54">
        <v>4161</v>
      </c>
      <c r="CS277" s="54">
        <v>34.61</v>
      </c>
      <c r="CT277" s="54">
        <v>5.68</v>
      </c>
      <c r="CU277" s="98">
        <v>0.23</v>
      </c>
      <c r="CV277" s="55">
        <v>0.3</v>
      </c>
      <c r="CW277" s="73">
        <f t="shared" si="60"/>
        <v>588.54438559503478</v>
      </c>
      <c r="CX277" s="74">
        <f>AP277/(AB277-AI277)</f>
        <v>588.54438559503478</v>
      </c>
      <c r="CY277" s="71">
        <v>500</v>
      </c>
      <c r="CZ277" s="67">
        <f>IF(AND(DATE(YEAR(T277),MONTH(T277),DAY(T277))&gt;=(S277-3),DATE(YEAR(T277),MONTH(T277),DAY(T277))&lt;=(S277+3)),T277,V277)</f>
        <v>45843.888888888891</v>
      </c>
      <c r="DA277" s="74">
        <f>CZ277-U277</f>
        <v>0</v>
      </c>
      <c r="DB277" s="53">
        <f>(((AR277-AQ277)*24)+DD277+AB277+((AV277-AU277)*24))/24</f>
        <v>1.0833333333284827</v>
      </c>
      <c r="DC277" s="53">
        <f>(AT277-AS277)*24</f>
        <v>1.8333333333721384</v>
      </c>
      <c r="DD277" s="53">
        <f>(W277-AR277)*24</f>
        <v>7.0833333333721384</v>
      </c>
      <c r="DE277" s="53">
        <f>AA277</f>
        <v>124.83333333337214</v>
      </c>
      <c r="DF277" s="53">
        <f t="shared" si="56"/>
        <v>7.0833333333721384</v>
      </c>
      <c r="DG277" s="53">
        <f>AB277</f>
        <v>18.416666666627862</v>
      </c>
      <c r="DH277" s="53">
        <f t="shared" si="67"/>
        <v>1.8333333333721384</v>
      </c>
    </row>
    <row r="278" spans="1:112" s="63" customFormat="1" x14ac:dyDescent="0.2">
      <c r="A278" s="65">
        <v>4726</v>
      </c>
      <c r="B278" s="72">
        <f t="shared" si="59"/>
        <v>45839</v>
      </c>
      <c r="C278" s="60" t="str">
        <f t="shared" si="55"/>
        <v>PRT 2025 7 #4726</v>
      </c>
      <c r="D278" s="60" t="str">
        <f t="shared" si="66"/>
        <v>PRATU PTBA #47</v>
      </c>
      <c r="E278" s="61">
        <v>4726</v>
      </c>
      <c r="F278" s="62" t="s">
        <v>98</v>
      </c>
      <c r="G278" s="62" t="str">
        <f>INDEX([1]List!$D$2:$D$55,MATCH(F278,[1]List!$B$2:$B$55,0))</f>
        <v>FOB</v>
      </c>
      <c r="H278" s="62" t="s">
        <v>156</v>
      </c>
      <c r="I278" s="62" t="s">
        <v>157</v>
      </c>
      <c r="J278" s="61">
        <f>IF(F278="","",IF(F278="TIE LRC",COUNTIF($F$2:$F278,"TIE")+COUNTIF($F$2:$F278,"TME")+COUNTIF($F$2:$F278,"TIE LRC")+COUNTIF($F$2:$F278,"TIE MRC"),IF(F278="TIE MRC",COUNTIF($F$2:$F278,"TIE")+COUNTIF($F$2:$F278,"TME")+COUNTIF($F$2:$F278,"TIE LRC")+COUNTIF($F$2:$F278,"TIE MRC"),IF(F278="PLNBB LRC",COUNTIF($F$2:$F278,"PLNBB")+COUNTIF($F$2:$F278,"PLNBB LRC")+COUNTIF($F$2:$F278,"PLNBB MRC"),IF(F278="PLNBB MRC",COUNTIF($F$2:$F278,"PLNBB")+COUNTIF($F$2:$F278,"PLNBB LRC")+COUNTIF($F$2:$F278,"PLNBB MRC"),IF(F278="HE MRC",COUNTIF($F$2:$F278,"HE")+COUNTIF($F$2:$F278,"HE LRC")+COUNTIF($F$2:$F278,"HE MRC"),IF(F278="HE LRC",COUNTIF($F$2:$F278,"HE")+COUNTIF($F$2:$F278,"HE LRC")+COUNTIF($F$2:$F278,"HE MRC"),COUNTIF($F$2:$F278,F278))))))))</f>
        <v>47</v>
      </c>
      <c r="L278" s="63" t="s">
        <v>173</v>
      </c>
      <c r="N278" s="64" t="s">
        <v>318</v>
      </c>
      <c r="O278" s="69" t="s">
        <v>104</v>
      </c>
      <c r="P278" s="65"/>
      <c r="Q278" s="69">
        <v>45838</v>
      </c>
      <c r="R278" s="66"/>
      <c r="S278" s="69">
        <v>45827</v>
      </c>
      <c r="T278" s="67">
        <v>45840.03125</v>
      </c>
      <c r="U278" s="67">
        <v>45844.347222222219</v>
      </c>
      <c r="V278" s="67">
        <v>45844.347222222219</v>
      </c>
      <c r="W278" s="67">
        <v>45844.368055555555</v>
      </c>
      <c r="X278" s="67">
        <v>45845.131944444445</v>
      </c>
      <c r="Y278" s="67">
        <v>45845.211805555555</v>
      </c>
      <c r="Z278" s="67">
        <v>45845.25</v>
      </c>
      <c r="AA278" s="53">
        <f t="shared" si="31"/>
        <v>103.58333333325572</v>
      </c>
      <c r="AB278" s="53">
        <f t="shared" si="62"/>
        <v>20.25</v>
      </c>
      <c r="AC278" s="53">
        <f t="shared" si="63"/>
        <v>1.9166666666278616</v>
      </c>
      <c r="AD278" s="53">
        <v>0.83</v>
      </c>
      <c r="AE278" s="53">
        <v>2.75</v>
      </c>
      <c r="AF278" s="53">
        <v>0</v>
      </c>
      <c r="AG278" s="53">
        <v>0.5</v>
      </c>
      <c r="AH278" s="53">
        <v>0</v>
      </c>
      <c r="AI278" s="53">
        <f t="shared" si="64"/>
        <v>3.25</v>
      </c>
      <c r="AJ278" s="77">
        <f t="shared" si="65"/>
        <v>4.08</v>
      </c>
      <c r="AK278" s="77"/>
      <c r="AL278" s="77"/>
      <c r="AM278" s="77"/>
      <c r="AN278" s="77"/>
      <c r="AO278" s="68">
        <v>10097.07</v>
      </c>
      <c r="AP278" s="68">
        <v>10096.064</v>
      </c>
      <c r="AQ278" s="67">
        <f t="shared" si="57"/>
        <v>45844.347222222219</v>
      </c>
      <c r="AR278" s="67">
        <v>45844.361111111109</v>
      </c>
      <c r="AS278" s="67">
        <f t="shared" si="61"/>
        <v>45845.131944444445</v>
      </c>
      <c r="AT278" s="67">
        <v>45845.232638888891</v>
      </c>
      <c r="AU278" s="67">
        <f t="shared" si="58"/>
        <v>45845.232638888891</v>
      </c>
      <c r="AV278" s="67">
        <v>45845.246527777781</v>
      </c>
      <c r="AW278" s="54">
        <v>4543</v>
      </c>
      <c r="AX278" s="54">
        <v>6658</v>
      </c>
      <c r="AY278" s="55">
        <v>31.76</v>
      </c>
      <c r="AZ278" s="55">
        <v>16.22</v>
      </c>
      <c r="BA278" s="55">
        <v>4.1399999999999997</v>
      </c>
      <c r="BB278" s="55">
        <v>5.08</v>
      </c>
      <c r="BC278" s="55">
        <v>6.0634996419193126</v>
      </c>
      <c r="BD278" s="55">
        <v>40.020000000000003</v>
      </c>
      <c r="BE278" s="55">
        <v>38.68</v>
      </c>
      <c r="BF278" s="55">
        <v>0.25</v>
      </c>
      <c r="BG278" s="55">
        <v>0.39</v>
      </c>
      <c r="BH278" s="55">
        <v>0.37001671043208401</v>
      </c>
      <c r="BI278" s="55">
        <v>58.25</v>
      </c>
      <c r="BJ278" s="55">
        <v>4.45</v>
      </c>
      <c r="BK278" s="55">
        <v>0.92</v>
      </c>
      <c r="BL278" s="55">
        <v>1.17</v>
      </c>
      <c r="BM278" s="55">
        <v>14.77</v>
      </c>
      <c r="BN278" s="56">
        <v>63</v>
      </c>
      <c r="BO278" s="55" t="s">
        <v>97</v>
      </c>
      <c r="BP278" s="55" t="s">
        <v>100</v>
      </c>
      <c r="BQ278" s="56">
        <v>1220</v>
      </c>
      <c r="BR278" s="55">
        <v>41.01</v>
      </c>
      <c r="BS278" s="55">
        <v>22.2</v>
      </c>
      <c r="BT278" s="55">
        <v>16.22</v>
      </c>
      <c r="BU278" s="55">
        <v>9.5399999999999991</v>
      </c>
      <c r="BV278" s="55">
        <v>1.82</v>
      </c>
      <c r="BW278" s="55">
        <v>0.86</v>
      </c>
      <c r="BX278" s="55">
        <v>0.52</v>
      </c>
      <c r="BY278" s="55">
        <v>0.8</v>
      </c>
      <c r="BZ278" s="55">
        <v>6.48</v>
      </c>
      <c r="CA278" s="55">
        <v>0.34</v>
      </c>
      <c r="CB278" s="55">
        <v>0.22</v>
      </c>
      <c r="CC278" s="100">
        <v>4.2000000000000003E-2</v>
      </c>
      <c r="CD278" s="55">
        <v>99</v>
      </c>
      <c r="CE278" s="55">
        <v>98</v>
      </c>
      <c r="CF278" s="55">
        <v>79</v>
      </c>
      <c r="CG278" s="55">
        <v>23</v>
      </c>
      <c r="CH278" s="55"/>
      <c r="CI278" s="54">
        <v>4910</v>
      </c>
      <c r="CJ278" s="55"/>
      <c r="CK278" s="55">
        <v>28.02</v>
      </c>
      <c r="CL278" s="55">
        <v>14.23</v>
      </c>
      <c r="CM278" s="55">
        <v>3.46</v>
      </c>
      <c r="CN278" s="55">
        <v>4.12</v>
      </c>
      <c r="CO278" s="55">
        <v>39.200000000000003</v>
      </c>
      <c r="CP278" s="55">
        <v>42.45</v>
      </c>
      <c r="CQ278" s="55">
        <v>0.5</v>
      </c>
      <c r="CR278" s="54" t="s">
        <v>319</v>
      </c>
      <c r="CS278" s="54" t="s">
        <v>319</v>
      </c>
      <c r="CT278" s="54" t="s">
        <v>319</v>
      </c>
      <c r="CU278" s="98" t="s">
        <v>319</v>
      </c>
      <c r="CV278" s="55">
        <v>0.42</v>
      </c>
      <c r="CW278" s="73">
        <f t="shared" si="60"/>
        <v>593.88611764705888</v>
      </c>
      <c r="CX278" s="74">
        <f>AP278/(AB278-AI278)</f>
        <v>593.88611764705888</v>
      </c>
      <c r="CY278" s="71">
        <v>500</v>
      </c>
      <c r="CZ278" s="67">
        <f>IF(AND(DATE(YEAR(T278),MONTH(T278),DAY(T278))&gt;=(S278-3),DATE(YEAR(T278),MONTH(T278),DAY(T278))&lt;=(S278+3)),T278,V278)</f>
        <v>45844.347222222219</v>
      </c>
      <c r="DA278" s="74">
        <f>CZ278-U278</f>
        <v>0</v>
      </c>
      <c r="DB278" s="53">
        <f>(((AR278-AQ278)*24)+DD278+AB278+((AV278-AU278)*24))/24</f>
        <v>0.87847222222626442</v>
      </c>
      <c r="DC278" s="53">
        <f>(AT278-AS278)*24</f>
        <v>2.4166666666860692</v>
      </c>
      <c r="DD278" s="53">
        <f>(W278-AR278)*24</f>
        <v>0.16666666668606922</v>
      </c>
      <c r="DE278" s="53">
        <f>AA278</f>
        <v>103.58333333325572</v>
      </c>
      <c r="DF278" s="53">
        <f t="shared" si="56"/>
        <v>0.16666666668606922</v>
      </c>
      <c r="DG278" s="53">
        <f>AB278</f>
        <v>20.25</v>
      </c>
      <c r="DH278" s="53">
        <f t="shared" si="67"/>
        <v>2.4166666666860692</v>
      </c>
    </row>
    <row r="279" spans="1:112" s="63" customFormat="1" x14ac:dyDescent="0.2">
      <c r="A279" s="65">
        <v>4727</v>
      </c>
      <c r="B279" s="72">
        <f t="shared" si="59"/>
        <v>45839</v>
      </c>
      <c r="C279" s="60" t="str">
        <f t="shared" si="55"/>
        <v>PRT 2025 7 #4727</v>
      </c>
      <c r="D279" s="60" t="str">
        <f t="shared" si="66"/>
        <v>PRATU PTBA LRC #4</v>
      </c>
      <c r="E279" s="61">
        <v>4727</v>
      </c>
      <c r="F279" s="62" t="s">
        <v>570</v>
      </c>
      <c r="G279" s="62" t="str">
        <f>INDEX([1]List!$D$2:$D$55,MATCH(F279,[1]List!$B$2:$B$55,0))</f>
        <v>FOB</v>
      </c>
      <c r="H279" s="62" t="s">
        <v>156</v>
      </c>
      <c r="I279" s="62" t="s">
        <v>157</v>
      </c>
      <c r="J279" s="61">
        <f>IF(F279="","",IF(F279="TIE LRC",COUNTIF($F$2:$F279,"TIE")+COUNTIF($F$2:$F279,"TME")+COUNTIF($F$2:$F279,"TIE LRC")+COUNTIF($F$2:$F279,"TIE MRC"),IF(F279="TIE MRC",COUNTIF($F$2:$F279,"TIE")+COUNTIF($F$2:$F279,"TME")+COUNTIF($F$2:$F279,"TIE LRC")+COUNTIF($F$2:$F279,"TIE MRC"),IF(F279="PLNBB LRC",COUNTIF($F$2:$F279,"PLNBB")+COUNTIF($F$2:$F279,"PLNBB LRC")+COUNTIF($F$2:$F279,"PLNBB MRC"),IF(F279="PLNBB MRC",COUNTIF($F$2:$F279,"PLNBB")+COUNTIF($F$2:$F279,"PLNBB LRC")+COUNTIF($F$2:$F279,"PLNBB MRC"),IF(F279="HE MRC",COUNTIF($F$2:$F279,"HE")+COUNTIF($F$2:$F279,"HE LRC")+COUNTIF($F$2:$F279,"HE MRC"),IF(F279="HE LRC",COUNTIF($F$2:$F279,"HE")+COUNTIF($F$2:$F279,"HE LRC")+COUNTIF($F$2:$F279,"HE MRC"),COUNTIF($F$2:$F279,F279))))))))</f>
        <v>4</v>
      </c>
      <c r="K279" s="63" t="s">
        <v>608</v>
      </c>
      <c r="L279" s="63" t="s">
        <v>609</v>
      </c>
      <c r="N279" s="64" t="s">
        <v>320</v>
      </c>
      <c r="O279" s="69" t="s">
        <v>610</v>
      </c>
      <c r="P279" s="65"/>
      <c r="Q279" s="69">
        <v>45832</v>
      </c>
      <c r="R279" s="66"/>
      <c r="S279" s="69">
        <v>45842</v>
      </c>
      <c r="T279" s="67">
        <v>45839.354166666664</v>
      </c>
      <c r="U279" s="67">
        <v>45839.354166666664</v>
      </c>
      <c r="V279" s="67">
        <v>45845.069444444445</v>
      </c>
      <c r="W279" s="67">
        <v>45845.125</v>
      </c>
      <c r="X279" s="67">
        <v>45845.684027777781</v>
      </c>
      <c r="Y279" s="67">
        <v>45845.708333333336</v>
      </c>
      <c r="Z279" s="67">
        <v>45845.743055555555</v>
      </c>
      <c r="AA279" s="53">
        <f t="shared" si="31"/>
        <v>137.16666666674428</v>
      </c>
      <c r="AB279" s="53">
        <f t="shared" si="62"/>
        <v>14.000000000058208</v>
      </c>
      <c r="AC279" s="53">
        <f t="shared" si="63"/>
        <v>0.58333333331393078</v>
      </c>
      <c r="AD279" s="53">
        <v>0.33</v>
      </c>
      <c r="AE279" s="53">
        <v>3.17</v>
      </c>
      <c r="AF279" s="53">
        <v>0</v>
      </c>
      <c r="AG279" s="53">
        <v>0</v>
      </c>
      <c r="AH279" s="53">
        <v>0</v>
      </c>
      <c r="AI279" s="53">
        <f t="shared" si="64"/>
        <v>3.17</v>
      </c>
      <c r="AJ279" s="77">
        <f t="shared" si="65"/>
        <v>3.5</v>
      </c>
      <c r="AK279" s="77"/>
      <c r="AL279" s="77"/>
      <c r="AM279" s="77"/>
      <c r="AN279" s="77"/>
      <c r="AO279" s="68">
        <v>8709.1939999999995</v>
      </c>
      <c r="AP279" s="68">
        <v>8706.8580000000002</v>
      </c>
      <c r="AQ279" s="67">
        <f t="shared" si="57"/>
        <v>45845.069444444445</v>
      </c>
      <c r="AR279" s="67">
        <v>45845.079861111109</v>
      </c>
      <c r="AS279" s="67">
        <f t="shared" si="61"/>
        <v>45845.684027777781</v>
      </c>
      <c r="AT279" s="67">
        <v>45845.729166666664</v>
      </c>
      <c r="AU279" s="67">
        <f t="shared" si="58"/>
        <v>45845.729166666664</v>
      </c>
      <c r="AV279" s="67">
        <v>45845.739583333336</v>
      </c>
      <c r="AW279" s="54">
        <v>4713</v>
      </c>
      <c r="AX279" s="54">
        <v>6734</v>
      </c>
      <c r="AY279" s="55">
        <v>30.02</v>
      </c>
      <c r="AZ279" s="55">
        <v>10.74</v>
      </c>
      <c r="BA279" s="55">
        <v>5.13</v>
      </c>
      <c r="BB279" s="55">
        <v>6.54</v>
      </c>
      <c r="BC279" s="55">
        <v>7.3269101501232354</v>
      </c>
      <c r="BD279" s="55">
        <v>41.82</v>
      </c>
      <c r="BE279" s="55">
        <v>40.9</v>
      </c>
      <c r="BF279" s="55">
        <v>0.23</v>
      </c>
      <c r="BG279" s="55">
        <v>0.35</v>
      </c>
      <c r="BH279" s="55">
        <v>0.32489356934797214</v>
      </c>
      <c r="BI279" s="55">
        <v>62.41</v>
      </c>
      <c r="BJ279" s="55">
        <v>4.34</v>
      </c>
      <c r="BK279" s="55">
        <v>0.95</v>
      </c>
      <c r="BL279" s="55">
        <v>1.1499999999999999</v>
      </c>
      <c r="BM279" s="55">
        <v>14.73</v>
      </c>
      <c r="BN279" s="56">
        <v>62</v>
      </c>
      <c r="BO279" s="55" t="s">
        <v>97</v>
      </c>
      <c r="BP279" s="55" t="s">
        <v>100</v>
      </c>
      <c r="BQ279" s="56">
        <v>1400</v>
      </c>
      <c r="BR279" s="55">
        <v>48.43</v>
      </c>
      <c r="BS279" s="55">
        <v>27.88</v>
      </c>
      <c r="BT279" s="55">
        <v>8.58</v>
      </c>
      <c r="BU279" s="55">
        <v>5.48</v>
      </c>
      <c r="BV279" s="55">
        <v>1.6</v>
      </c>
      <c r="BW279" s="55">
        <v>1.1100000000000001</v>
      </c>
      <c r="BX279" s="55">
        <v>0.43</v>
      </c>
      <c r="BY279" s="55">
        <v>1.03</v>
      </c>
      <c r="BZ279" s="55">
        <v>5.04</v>
      </c>
      <c r="CA279" s="55">
        <v>0.18</v>
      </c>
      <c r="CB279" s="55">
        <v>0.23</v>
      </c>
      <c r="CC279" s="100">
        <v>3.4000000000000002E-2</v>
      </c>
      <c r="CD279" s="55">
        <v>99</v>
      </c>
      <c r="CE279" s="55">
        <v>98</v>
      </c>
      <c r="CF279" s="55">
        <v>78</v>
      </c>
      <c r="CG279" s="55">
        <v>23</v>
      </c>
      <c r="CH279" s="55"/>
      <c r="CI279" s="54">
        <v>4430</v>
      </c>
      <c r="CJ279" s="55"/>
      <c r="CK279" s="55">
        <v>34.119999999999997</v>
      </c>
      <c r="CL279" s="55">
        <v>15.55</v>
      </c>
      <c r="CM279" s="55">
        <v>3.39</v>
      </c>
      <c r="CN279" s="55">
        <v>4.34</v>
      </c>
      <c r="CO279" s="55">
        <v>41.02</v>
      </c>
      <c r="CP279" s="55">
        <v>39.090000000000003</v>
      </c>
      <c r="CQ279" s="55">
        <v>0.27</v>
      </c>
      <c r="CR279" s="54">
        <v>4520</v>
      </c>
      <c r="CS279" s="54">
        <v>32.89</v>
      </c>
      <c r="CT279" s="54">
        <v>5.14</v>
      </c>
      <c r="CU279" s="98">
        <v>0.5</v>
      </c>
      <c r="CV279" s="55">
        <v>0.4</v>
      </c>
      <c r="CW279" s="73">
        <f t="shared" si="60"/>
        <v>803.95734071590061</v>
      </c>
      <c r="CX279" s="74">
        <f>AP279/(AB279-AI279)</f>
        <v>803.95734071590061</v>
      </c>
      <c r="CY279" s="71">
        <v>500</v>
      </c>
      <c r="CZ279" s="67">
        <f>IF(AND(DATE(YEAR(T279),MONTH(T279),DAY(T279))&gt;=(S279-3),DATE(YEAR(T279),MONTH(T279),DAY(T279))&lt;=(S279+3)),T279,V279)</f>
        <v>45839.354166666664</v>
      </c>
      <c r="DA279" s="74">
        <f>CZ279-U279</f>
        <v>0</v>
      </c>
      <c r="DB279" s="53">
        <f>(((AR279-AQ279)*24)+DD279+AB279+((AV279-AU279)*24))/24</f>
        <v>0.64930555556202307</v>
      </c>
      <c r="DC279" s="53">
        <f>(AT279-AS279)*24</f>
        <v>1.0833333331975155</v>
      </c>
      <c r="DD279" s="53">
        <f>(W279-AR279)*24</f>
        <v>1.0833333333721384</v>
      </c>
      <c r="DE279" s="53">
        <f>AA279</f>
        <v>137.16666666674428</v>
      </c>
      <c r="DF279" s="53">
        <f t="shared" si="56"/>
        <v>1.0833333333721384</v>
      </c>
      <c r="DG279" s="53">
        <f>AB279</f>
        <v>14.000000000058208</v>
      </c>
      <c r="DH279" s="53">
        <f t="shared" si="67"/>
        <v>1.0833333331975155</v>
      </c>
    </row>
    <row r="280" spans="1:112" s="63" customFormat="1" x14ac:dyDescent="0.2">
      <c r="A280" s="65">
        <v>4728</v>
      </c>
      <c r="B280" s="72">
        <f t="shared" si="59"/>
        <v>45839</v>
      </c>
      <c r="C280" s="60" t="str">
        <f t="shared" si="55"/>
        <v>PRT 2025 7 #4728</v>
      </c>
      <c r="D280" s="60" t="str">
        <f t="shared" si="66"/>
        <v>PRATU BGG #74</v>
      </c>
      <c r="E280" s="61">
        <v>4728</v>
      </c>
      <c r="F280" s="62" t="s">
        <v>240</v>
      </c>
      <c r="G280" s="62" t="str">
        <f>INDEX([1]List!$D$2:$D$55,MATCH(F280,[1]List!$B$2:$B$55,0))</f>
        <v>CIF</v>
      </c>
      <c r="H280" s="62" t="s">
        <v>211</v>
      </c>
      <c r="I280" s="62" t="s">
        <v>247</v>
      </c>
      <c r="J280" s="61">
        <f>IF(F280="","",IF(F280="TIE LRC",COUNTIF($F$2:$F280,"TIE")+COUNTIF($F$2:$F280,"TME")+COUNTIF($F$2:$F280,"TIE LRC")+COUNTIF($F$2:$F280,"TIE MRC"),IF(F280="TIE MRC",COUNTIF($F$2:$F280,"TIE")+COUNTIF($F$2:$F280,"TME")+COUNTIF($F$2:$F280,"TIE LRC")+COUNTIF($F$2:$F280,"TIE MRC"),IF(F280="PLNBB LRC",COUNTIF($F$2:$F280,"PLNBB")+COUNTIF($F$2:$F280,"PLNBB LRC")+COUNTIF($F$2:$F280,"PLNBB MRC"),IF(F280="PLNBB MRC",COUNTIF($F$2:$F280,"PLNBB")+COUNTIF($F$2:$F280,"PLNBB LRC")+COUNTIF($F$2:$F280,"PLNBB MRC"),IF(F280="HE MRC",COUNTIF($F$2:$F280,"HE")+COUNTIF($F$2:$F280,"HE LRC")+COUNTIF($F$2:$F280,"HE MRC"),IF(F280="HE LRC",COUNTIF($F$2:$F280,"HE")+COUNTIF($F$2:$F280,"HE LRC")+COUNTIF($F$2:$F280,"HE MRC"),COUNTIF($F$2:$F280,F280))))))))</f>
        <v>74</v>
      </c>
      <c r="K280" s="63" t="s">
        <v>568</v>
      </c>
      <c r="L280" s="63" t="s">
        <v>569</v>
      </c>
      <c r="N280" s="64" t="s">
        <v>318</v>
      </c>
      <c r="O280" s="69" t="s">
        <v>473</v>
      </c>
      <c r="P280" s="65"/>
      <c r="Q280" s="69">
        <v>45835</v>
      </c>
      <c r="R280" s="66"/>
      <c r="S280" s="69">
        <v>45860</v>
      </c>
      <c r="T280" s="67">
        <v>45840.4375</v>
      </c>
      <c r="U280" s="67">
        <v>45845.28125</v>
      </c>
      <c r="V280" s="67">
        <v>45845.28125</v>
      </c>
      <c r="W280" s="67">
        <v>45845.697916666664</v>
      </c>
      <c r="X280" s="67">
        <v>45846.121527777781</v>
      </c>
      <c r="Y280" s="67">
        <v>45846.15625</v>
      </c>
      <c r="Z280" s="67">
        <v>45846.190972222219</v>
      </c>
      <c r="AA280" s="53">
        <f t="shared" si="31"/>
        <v>116.25</v>
      </c>
      <c r="AB280" s="53">
        <f t="shared" si="62"/>
        <v>11.000000000058208</v>
      </c>
      <c r="AC280" s="53">
        <f t="shared" si="63"/>
        <v>0.83333333325572312</v>
      </c>
      <c r="AD280" s="53">
        <v>0.25</v>
      </c>
      <c r="AE280" s="53">
        <v>1.83</v>
      </c>
      <c r="AF280" s="53">
        <v>0</v>
      </c>
      <c r="AG280" s="53">
        <v>0</v>
      </c>
      <c r="AH280" s="53">
        <v>0</v>
      </c>
      <c r="AI280" s="53">
        <f t="shared" si="64"/>
        <v>1.83</v>
      </c>
      <c r="AJ280" s="77">
        <f t="shared" si="65"/>
        <v>2.08</v>
      </c>
      <c r="AK280" s="77"/>
      <c r="AL280" s="77"/>
      <c r="AM280" s="77"/>
      <c r="AN280" s="77"/>
      <c r="AO280" s="68">
        <v>8699.6489999999994</v>
      </c>
      <c r="AP280" s="68">
        <v>8696.759</v>
      </c>
      <c r="AQ280" s="67">
        <f t="shared" si="57"/>
        <v>45845.28125</v>
      </c>
      <c r="AR280" s="67">
        <v>45845.291666666664</v>
      </c>
      <c r="AS280" s="67">
        <f t="shared" si="61"/>
        <v>45846.121527777781</v>
      </c>
      <c r="AT280" s="67">
        <v>45846.177083333336</v>
      </c>
      <c r="AU280" s="67">
        <f t="shared" si="58"/>
        <v>45846.177083333336</v>
      </c>
      <c r="AV280" s="67">
        <v>45846.1875</v>
      </c>
      <c r="AW280" s="54">
        <v>4528</v>
      </c>
      <c r="AX280" s="54">
        <v>6556</v>
      </c>
      <c r="AY280" s="55">
        <v>30.93</v>
      </c>
      <c r="AZ280" s="55">
        <v>13.19</v>
      </c>
      <c r="BA280" s="55">
        <v>4.1500000000000004</v>
      </c>
      <c r="BB280" s="55">
        <v>5.21</v>
      </c>
      <c r="BC280" s="55">
        <v>6.0016127174288671</v>
      </c>
      <c r="BD280" s="55">
        <v>42.33</v>
      </c>
      <c r="BE280" s="55">
        <v>39.270000000000003</v>
      </c>
      <c r="BF280" s="55">
        <v>0.21</v>
      </c>
      <c r="BG280" s="55">
        <v>0.33</v>
      </c>
      <c r="BH280" s="55">
        <v>0.31102407556733097</v>
      </c>
      <c r="BI280" s="55">
        <v>59.25</v>
      </c>
      <c r="BJ280" s="55">
        <v>4.17</v>
      </c>
      <c r="BK280" s="55">
        <v>0.88</v>
      </c>
      <c r="BL280" s="55">
        <v>1.08</v>
      </c>
      <c r="BM280" s="55">
        <v>17.03</v>
      </c>
      <c r="BN280" s="56">
        <v>58</v>
      </c>
      <c r="BO280" s="55" t="s">
        <v>97</v>
      </c>
      <c r="BP280" s="55" t="s">
        <v>100</v>
      </c>
      <c r="BQ280" s="56">
        <v>1220</v>
      </c>
      <c r="BR280" s="55">
        <v>34.72</v>
      </c>
      <c r="BS280" s="55">
        <v>25.52</v>
      </c>
      <c r="BT280" s="55">
        <v>20.46</v>
      </c>
      <c r="BU280" s="55">
        <v>9.1999999999999993</v>
      </c>
      <c r="BV280" s="55">
        <v>1.64</v>
      </c>
      <c r="BW280" s="55">
        <v>0.85</v>
      </c>
      <c r="BX280" s="55">
        <v>0.42</v>
      </c>
      <c r="BY280" s="55">
        <v>0.98</v>
      </c>
      <c r="BZ280" s="55">
        <v>5.54</v>
      </c>
      <c r="CA280" s="55">
        <v>0.5</v>
      </c>
      <c r="CB280" s="55">
        <v>0.16</v>
      </c>
      <c r="CC280" s="100">
        <v>0.05</v>
      </c>
      <c r="CD280" s="55">
        <v>99</v>
      </c>
      <c r="CE280" s="55">
        <v>97</v>
      </c>
      <c r="CF280" s="55">
        <v>78</v>
      </c>
      <c r="CG280" s="55">
        <v>20</v>
      </c>
      <c r="CH280" s="55"/>
      <c r="CI280" s="54">
        <v>4586</v>
      </c>
      <c r="CJ280" s="55"/>
      <c r="CK280" s="55">
        <v>30.54</v>
      </c>
      <c r="CL280" s="55"/>
      <c r="CM280" s="55">
        <v>3.87</v>
      </c>
      <c r="CN280" s="55"/>
      <c r="CO280" s="55"/>
      <c r="CP280" s="55"/>
      <c r="CQ280" s="55">
        <v>0.18</v>
      </c>
      <c r="CR280" s="54">
        <v>4586</v>
      </c>
      <c r="CS280" s="54">
        <v>30.48</v>
      </c>
      <c r="CT280" s="54">
        <v>3.72</v>
      </c>
      <c r="CU280" s="98">
        <v>0.23</v>
      </c>
      <c r="CV280" s="55">
        <v>0.26</v>
      </c>
      <c r="CW280" s="73">
        <f t="shared" si="60"/>
        <v>948.39247545744786</v>
      </c>
      <c r="CX280" s="74">
        <f>AP280/(AB280-AI280)</f>
        <v>948.39247545744786</v>
      </c>
      <c r="CY280" s="71">
        <v>500</v>
      </c>
      <c r="CZ280" s="67">
        <f>IF(AND(DATE(YEAR(T280),MONTH(T280),DAY(T280))&gt;=(S280-3),DATE(YEAR(T280),MONTH(T280),DAY(T280))&lt;=(S280+3)),T280,V280)</f>
        <v>45845.28125</v>
      </c>
      <c r="DA280" s="74">
        <f>CZ280-U280</f>
        <v>0</v>
      </c>
      <c r="DB280" s="53">
        <f>(((AR280-AQ280)*24)+DD280+AB280+((AV280-AU280)*24))/24</f>
        <v>0.88541666666424135</v>
      </c>
      <c r="DC280" s="53">
        <f>(AT280-AS280)*24</f>
        <v>1.3333333333139308</v>
      </c>
      <c r="DD280" s="53">
        <f>(W280-AR280)*24</f>
        <v>9.75</v>
      </c>
      <c r="DE280" s="53">
        <f>AA280</f>
        <v>116.25</v>
      </c>
      <c r="DF280" s="53">
        <f t="shared" si="56"/>
        <v>9.75</v>
      </c>
      <c r="DG280" s="53">
        <f>AB280</f>
        <v>11.000000000058208</v>
      </c>
      <c r="DH280" s="53">
        <f t="shared" si="67"/>
        <v>1.3333333333139308</v>
      </c>
    </row>
    <row r="281" spans="1:112" s="63" customFormat="1" x14ac:dyDescent="0.2">
      <c r="A281" s="65">
        <v>4729</v>
      </c>
      <c r="B281" s="72">
        <f t="shared" si="59"/>
        <v>45839</v>
      </c>
      <c r="C281" s="60" t="str">
        <f t="shared" si="55"/>
        <v>PRT 2025 7 #4729</v>
      </c>
      <c r="D281" s="60" t="str">
        <f t="shared" si="66"/>
        <v>PRATU UMM LRC #6</v>
      </c>
      <c r="E281" s="61">
        <v>4729</v>
      </c>
      <c r="F281" s="62" t="s">
        <v>347</v>
      </c>
      <c r="G281" s="62" t="str">
        <f>INDEX([1]List!$D$2:$D$55,MATCH(F281,[1]List!$B$2:$B$55,0))</f>
        <v>CIF</v>
      </c>
      <c r="H281" s="62" t="s">
        <v>395</v>
      </c>
      <c r="I281" s="62" t="s">
        <v>247</v>
      </c>
      <c r="J281" s="61">
        <f>IF(F281="","",IF(F281="TIE LRC",COUNTIF($F$2:$F281,"TIE")+COUNTIF($F$2:$F281,"TME")+COUNTIF($F$2:$F281,"TIE LRC")+COUNTIF($F$2:$F281,"TIE MRC"),IF(F281="TIE MRC",COUNTIF($F$2:$F281,"TIE")+COUNTIF($F$2:$F281,"TME")+COUNTIF($F$2:$F281,"TIE LRC")+COUNTIF($F$2:$F281,"TIE MRC"),IF(F281="PLNBB LRC",COUNTIF($F$2:$F281,"PLNBB")+COUNTIF($F$2:$F281,"PLNBB LRC")+COUNTIF($F$2:$F281,"PLNBB MRC"),IF(F281="PLNBB MRC",COUNTIF($F$2:$F281,"PLNBB")+COUNTIF($F$2:$F281,"PLNBB LRC")+COUNTIF($F$2:$F281,"PLNBB MRC"),IF(F281="HE MRC",COUNTIF($F$2:$F281,"HE")+COUNTIF($F$2:$F281,"HE LRC")+COUNTIF($F$2:$F281,"HE MRC"),IF(F281="HE LRC",COUNTIF($F$2:$F281,"HE")+COUNTIF($F$2:$F281,"HE LRC")+COUNTIF($F$2:$F281,"HE MRC"),COUNTIF($F$2:$F281,F281))))))))</f>
        <v>6</v>
      </c>
      <c r="K281" s="63" t="s">
        <v>229</v>
      </c>
      <c r="L281" s="63" t="s">
        <v>230</v>
      </c>
      <c r="N281" s="64" t="s">
        <v>320</v>
      </c>
      <c r="O281" s="69" t="s">
        <v>473</v>
      </c>
      <c r="P281" s="65"/>
      <c r="Q281" s="69">
        <v>45831</v>
      </c>
      <c r="R281" s="66"/>
      <c r="S281" s="69">
        <v>45858</v>
      </c>
      <c r="T281" s="67">
        <v>45839.444444444445</v>
      </c>
      <c r="U281" s="67">
        <v>45845.774305555555</v>
      </c>
      <c r="V281" s="67">
        <v>45845.774305555555</v>
      </c>
      <c r="W281" s="67">
        <v>45846.142361111109</v>
      </c>
      <c r="X281" s="67">
        <v>45846.722222222219</v>
      </c>
      <c r="Y281" s="67">
        <v>45846.75</v>
      </c>
      <c r="Z281" s="67">
        <v>45846.784722222219</v>
      </c>
      <c r="AA281" s="53">
        <f t="shared" si="31"/>
        <v>151.91666666662786</v>
      </c>
      <c r="AB281" s="53">
        <f t="shared" si="62"/>
        <v>14.583333333372138</v>
      </c>
      <c r="AC281" s="53">
        <f t="shared" si="63"/>
        <v>0.66666666674427688</v>
      </c>
      <c r="AD281" s="53">
        <v>0.25</v>
      </c>
      <c r="AE281" s="53">
        <v>2.25</v>
      </c>
      <c r="AF281" s="53">
        <v>0</v>
      </c>
      <c r="AG281" s="53">
        <v>0</v>
      </c>
      <c r="AH281" s="53">
        <v>0</v>
      </c>
      <c r="AI281" s="53">
        <f t="shared" si="64"/>
        <v>2.25</v>
      </c>
      <c r="AJ281" s="77">
        <f t="shared" si="65"/>
        <v>2.5</v>
      </c>
      <c r="AK281" s="77"/>
      <c r="AL281" s="77"/>
      <c r="AM281" s="77"/>
      <c r="AN281" s="77"/>
      <c r="AO281" s="68">
        <v>7561.3940000000002</v>
      </c>
      <c r="AP281" s="68">
        <v>7559.17</v>
      </c>
      <c r="AQ281" s="67">
        <f t="shared" si="57"/>
        <v>45845.774305555555</v>
      </c>
      <c r="AR281" s="67">
        <v>45845.784722222219</v>
      </c>
      <c r="AS281" s="67">
        <f t="shared" si="61"/>
        <v>45846.722222222219</v>
      </c>
      <c r="AT281" s="67">
        <v>45846.770833333336</v>
      </c>
      <c r="AU281" s="67">
        <f t="shared" si="58"/>
        <v>45846.770833333336</v>
      </c>
      <c r="AV281" s="67">
        <v>45846.78125</v>
      </c>
      <c r="AW281" s="54">
        <v>4135</v>
      </c>
      <c r="AX281" s="54">
        <v>6357</v>
      </c>
      <c r="AY281" s="55">
        <v>34.96</v>
      </c>
      <c r="AZ281" s="55">
        <v>17.420000000000002</v>
      </c>
      <c r="BA281" s="55">
        <v>4.9800000000000004</v>
      </c>
      <c r="BB281" s="55">
        <v>6.32</v>
      </c>
      <c r="BC281" s="55">
        <v>7.6531847905061756</v>
      </c>
      <c r="BD281" s="55">
        <v>41.25</v>
      </c>
      <c r="BE281" s="55">
        <v>35.01</v>
      </c>
      <c r="BF281" s="55">
        <v>0.26</v>
      </c>
      <c r="BG281" s="55">
        <v>0.43</v>
      </c>
      <c r="BH281" s="55">
        <v>0.39961249697263262</v>
      </c>
      <c r="BI281" s="55">
        <v>55.92</v>
      </c>
      <c r="BJ281" s="55">
        <v>4.1399999999999997</v>
      </c>
      <c r="BK281" s="55">
        <v>0.91</v>
      </c>
      <c r="BL281" s="55">
        <v>1.19</v>
      </c>
      <c r="BM281" s="55">
        <v>14.96</v>
      </c>
      <c r="BN281" s="56">
        <v>61</v>
      </c>
      <c r="BO281" s="55" t="s">
        <v>97</v>
      </c>
      <c r="BP281" s="55" t="s">
        <v>100</v>
      </c>
      <c r="BQ281" s="56">
        <v>1220</v>
      </c>
      <c r="BR281" s="55">
        <v>38.94</v>
      </c>
      <c r="BS281" s="55">
        <v>23.62</v>
      </c>
      <c r="BT281" s="55">
        <v>17.8</v>
      </c>
      <c r="BU281" s="55">
        <v>9.4600000000000009</v>
      </c>
      <c r="BV281" s="55">
        <v>1.86</v>
      </c>
      <c r="BW281" s="55">
        <v>0.74</v>
      </c>
      <c r="BX281" s="55">
        <v>0.38</v>
      </c>
      <c r="BY281" s="55">
        <v>1.08</v>
      </c>
      <c r="BZ281" s="55">
        <v>5.43</v>
      </c>
      <c r="CA281" s="55">
        <v>0.54</v>
      </c>
      <c r="CB281" s="55">
        <v>0.14000000000000001</v>
      </c>
      <c r="CC281" s="100">
        <v>4.3999999999999997E-2</v>
      </c>
      <c r="CD281" s="55">
        <v>99</v>
      </c>
      <c r="CE281" s="55">
        <v>97</v>
      </c>
      <c r="CF281" s="55">
        <v>78</v>
      </c>
      <c r="CG281" s="55">
        <v>20</v>
      </c>
      <c r="CH281" s="55"/>
      <c r="CI281" s="54">
        <v>4197</v>
      </c>
      <c r="CJ281" s="55"/>
      <c r="CK281" s="55">
        <v>34.51</v>
      </c>
      <c r="CL281" s="55"/>
      <c r="CM281" s="55">
        <v>4.75</v>
      </c>
      <c r="CN281" s="55"/>
      <c r="CO281" s="55"/>
      <c r="CP281" s="55"/>
      <c r="CQ281" s="55">
        <v>0.24</v>
      </c>
      <c r="CR281" s="54">
        <v>4112</v>
      </c>
      <c r="CS281" s="98">
        <v>34.799999999999997</v>
      </c>
      <c r="CT281" s="54">
        <v>5.57</v>
      </c>
      <c r="CU281" s="98">
        <v>0.22</v>
      </c>
      <c r="CV281" s="55">
        <v>0.31</v>
      </c>
      <c r="CW281" s="73">
        <f t="shared" si="60"/>
        <v>612.90567567374728</v>
      </c>
      <c r="CX281" s="74">
        <f>AP281/(AB281-AI281)</f>
        <v>612.90567567374728</v>
      </c>
      <c r="CY281" s="71">
        <v>500</v>
      </c>
      <c r="CZ281" s="67">
        <f>IF(AND(DATE(YEAR(T281),MONTH(T281),DAY(T281))&gt;=(S281-3),DATE(YEAR(T281),MONTH(T281),DAY(T281))&lt;=(S281+3)),T281,V281)</f>
        <v>45845.774305555555</v>
      </c>
      <c r="DA281" s="74">
        <f>CZ281-U281</f>
        <v>0</v>
      </c>
      <c r="DB281" s="53">
        <f>(((AR281-AQ281)*24)+DD281+AB281+((AV281-AU281)*24))/24</f>
        <v>0.98611111110949423</v>
      </c>
      <c r="DC281" s="53">
        <f>(AT281-AS281)*24</f>
        <v>1.1666666668024845</v>
      </c>
      <c r="DD281" s="53">
        <f>(W281-AR281)*24</f>
        <v>8.5833333333721384</v>
      </c>
      <c r="DE281" s="53">
        <f>AA281</f>
        <v>151.91666666662786</v>
      </c>
      <c r="DF281" s="53">
        <f t="shared" si="56"/>
        <v>8.5833333333721384</v>
      </c>
      <c r="DG281" s="53">
        <f>AB281</f>
        <v>14.583333333372138</v>
      </c>
      <c r="DH281" s="53">
        <f t="shared" si="67"/>
        <v>1.1666666668024845</v>
      </c>
    </row>
    <row r="282" spans="1:112" s="63" customFormat="1" x14ac:dyDescent="0.2">
      <c r="A282" s="65">
        <v>4730</v>
      </c>
      <c r="B282" s="72">
        <f t="shared" si="59"/>
        <v>45839</v>
      </c>
      <c r="C282" s="60" t="str">
        <f t="shared" si="55"/>
        <v>PRT 2025 7 #4730</v>
      </c>
      <c r="D282" s="60" t="str">
        <f t="shared" si="66"/>
        <v>PRATU BGG #75</v>
      </c>
      <c r="E282" s="61">
        <v>4730</v>
      </c>
      <c r="F282" s="62" t="s">
        <v>240</v>
      </c>
      <c r="G282" s="62" t="str">
        <f>INDEX([1]List!$D$2:$D$55,MATCH(F282,[1]List!$B$2:$B$55,0))</f>
        <v>CIF</v>
      </c>
      <c r="H282" s="62" t="s">
        <v>211</v>
      </c>
      <c r="I282" s="62" t="s">
        <v>247</v>
      </c>
      <c r="J282" s="61">
        <f>IF(F282="","",IF(F282="TIE LRC",COUNTIF($F$2:$F282,"TIE")+COUNTIF($F$2:$F282,"TME")+COUNTIF($F$2:$F282,"TIE LRC")+COUNTIF($F$2:$F282,"TIE MRC"),IF(F282="TIE MRC",COUNTIF($F$2:$F282,"TIE")+COUNTIF($F$2:$F282,"TME")+COUNTIF($F$2:$F282,"TIE LRC")+COUNTIF($F$2:$F282,"TIE MRC"),IF(F282="PLNBB LRC",COUNTIF($F$2:$F282,"PLNBB")+COUNTIF($F$2:$F282,"PLNBB LRC")+COUNTIF($F$2:$F282,"PLNBB MRC"),IF(F282="PLNBB MRC",COUNTIF($F$2:$F282,"PLNBB")+COUNTIF($F$2:$F282,"PLNBB LRC")+COUNTIF($F$2:$F282,"PLNBB MRC"),IF(F282="HE MRC",COUNTIF($F$2:$F282,"HE")+COUNTIF($F$2:$F282,"HE LRC")+COUNTIF($F$2:$F282,"HE MRC"),IF(F282="HE LRC",COUNTIF($F$2:$F282,"HE")+COUNTIF($F$2:$F282,"HE LRC")+COUNTIF($F$2:$F282,"HE MRC"),COUNTIF($F$2:$F282,F282))))))))</f>
        <v>75</v>
      </c>
      <c r="K282" s="63" t="s">
        <v>263</v>
      </c>
      <c r="L282" s="63" t="s">
        <v>264</v>
      </c>
      <c r="N282" s="64" t="s">
        <v>318</v>
      </c>
      <c r="O282" s="69" t="s">
        <v>473</v>
      </c>
      <c r="P282" s="65"/>
      <c r="Q282" s="69">
        <v>45835</v>
      </c>
      <c r="R282" s="66"/>
      <c r="S282" s="69">
        <v>45861</v>
      </c>
      <c r="T282" s="67">
        <v>45840.604166666664</v>
      </c>
      <c r="U282" s="67">
        <v>45846.243055555555</v>
      </c>
      <c r="V282" s="67">
        <v>45846.243055555555</v>
      </c>
      <c r="W282" s="67">
        <v>45846.663194444445</v>
      </c>
      <c r="X282" s="67">
        <v>45847.493055555555</v>
      </c>
      <c r="Y282" s="67">
        <v>45847.520833333336</v>
      </c>
      <c r="Z282" s="67">
        <v>45847.555555555555</v>
      </c>
      <c r="AA282" s="53">
        <f t="shared" si="31"/>
        <v>135.33333333337214</v>
      </c>
      <c r="AB282" s="53">
        <f t="shared" si="62"/>
        <v>20.583333333372138</v>
      </c>
      <c r="AC282" s="53">
        <f t="shared" si="63"/>
        <v>0.66666666674427688</v>
      </c>
      <c r="AD282" s="53">
        <v>4.58</v>
      </c>
      <c r="AE282" s="53">
        <v>3.42</v>
      </c>
      <c r="AF282" s="53">
        <v>0</v>
      </c>
      <c r="AG282" s="53">
        <v>0.5</v>
      </c>
      <c r="AH282" s="53">
        <v>0</v>
      </c>
      <c r="AI282" s="53">
        <f t="shared" si="64"/>
        <v>3.92</v>
      </c>
      <c r="AJ282" s="77">
        <f t="shared" si="65"/>
        <v>8.5</v>
      </c>
      <c r="AK282" s="77"/>
      <c r="AL282" s="77"/>
      <c r="AM282" s="77"/>
      <c r="AN282" s="77"/>
      <c r="AO282" s="68">
        <v>8695.5969999999998</v>
      </c>
      <c r="AP282" s="68">
        <v>8693.2980000000007</v>
      </c>
      <c r="AQ282" s="67">
        <f t="shared" si="57"/>
        <v>45846.243055555555</v>
      </c>
      <c r="AR282" s="67">
        <v>45846.253472222219</v>
      </c>
      <c r="AS282" s="67">
        <f t="shared" si="61"/>
        <v>45847.493055555555</v>
      </c>
      <c r="AT282" s="67">
        <v>45847.541666666664</v>
      </c>
      <c r="AU282" s="67">
        <f t="shared" si="58"/>
        <v>45847.541666666664</v>
      </c>
      <c r="AV282" s="67">
        <v>45847.552083333336</v>
      </c>
      <c r="AW282" s="54">
        <v>4551</v>
      </c>
      <c r="AX282" s="54">
        <v>6593</v>
      </c>
      <c r="AY282" s="55">
        <v>30.97</v>
      </c>
      <c r="AZ282" s="55">
        <v>13.79</v>
      </c>
      <c r="BA282" s="55">
        <v>3.98</v>
      </c>
      <c r="BB282" s="55">
        <v>4.97</v>
      </c>
      <c r="BC282" s="55">
        <v>5.7649924602714293</v>
      </c>
      <c r="BD282" s="55">
        <v>43.56</v>
      </c>
      <c r="BE282" s="55">
        <v>37.68</v>
      </c>
      <c r="BF282" s="55">
        <v>0.21</v>
      </c>
      <c r="BG282" s="55">
        <v>0.32</v>
      </c>
      <c r="BH282" s="55">
        <v>0.30158914279085952</v>
      </c>
      <c r="BI282" s="55">
        <v>58.08</v>
      </c>
      <c r="BJ282" s="55">
        <v>4.18</v>
      </c>
      <c r="BK282" s="55">
        <v>0.96</v>
      </c>
      <c r="BL282" s="55">
        <v>1.18</v>
      </c>
      <c r="BM282" s="55">
        <v>17.760000000000002</v>
      </c>
      <c r="BN282" s="56">
        <v>58</v>
      </c>
      <c r="BO282" s="55" t="s">
        <v>97</v>
      </c>
      <c r="BP282" s="55" t="s">
        <v>100</v>
      </c>
      <c r="BQ282" s="56">
        <v>1300</v>
      </c>
      <c r="BR282" s="55">
        <v>34.69</v>
      </c>
      <c r="BS282" s="55">
        <v>24.04</v>
      </c>
      <c r="BT282" s="55">
        <v>25.17</v>
      </c>
      <c r="BU282" s="55">
        <v>6.22</v>
      </c>
      <c r="BV282" s="55">
        <v>1.52</v>
      </c>
      <c r="BW282" s="55">
        <v>0.8</v>
      </c>
      <c r="BX282" s="55">
        <v>0.38</v>
      </c>
      <c r="BY282" s="55">
        <v>1.06</v>
      </c>
      <c r="BZ282" s="55">
        <v>5.47</v>
      </c>
      <c r="CA282" s="55">
        <v>0.49</v>
      </c>
      <c r="CB282" s="55">
        <v>0.16</v>
      </c>
      <c r="CC282" s="100">
        <v>5.1999999999999998E-2</v>
      </c>
      <c r="CD282" s="55">
        <v>99</v>
      </c>
      <c r="CE282" s="55">
        <v>98</v>
      </c>
      <c r="CF282" s="55">
        <v>78</v>
      </c>
      <c r="CG282" s="55">
        <v>20</v>
      </c>
      <c r="CH282" s="55"/>
      <c r="CI282" s="54">
        <v>4619</v>
      </c>
      <c r="CJ282" s="55"/>
      <c r="CK282" s="55">
        <v>30.55</v>
      </c>
      <c r="CL282" s="55"/>
      <c r="CM282" s="55">
        <v>3.59</v>
      </c>
      <c r="CN282" s="55"/>
      <c r="CO282" s="55"/>
      <c r="CP282" s="55"/>
      <c r="CQ282" s="55">
        <v>0.18</v>
      </c>
      <c r="CR282" s="54">
        <v>4577</v>
      </c>
      <c r="CS282" s="98">
        <v>30.6</v>
      </c>
      <c r="CT282" s="54">
        <v>3.76</v>
      </c>
      <c r="CU282" s="98">
        <v>0.22</v>
      </c>
      <c r="CV282" s="55">
        <v>0.24</v>
      </c>
      <c r="CW282" s="73">
        <f t="shared" si="60"/>
        <v>521.70222044287402</v>
      </c>
      <c r="CX282" s="74">
        <f>AP282/(AB282-AI282)</f>
        <v>521.70222044287402</v>
      </c>
      <c r="CY282" s="71">
        <v>500</v>
      </c>
      <c r="CZ282" s="67">
        <f>IF(AND(DATE(YEAR(T282),MONTH(T282),DAY(T282))&gt;=(S282-3),DATE(YEAR(T282),MONTH(T282),DAY(T282))&lt;=(S282+3)),T282,V282)</f>
        <v>45846.243055555555</v>
      </c>
      <c r="DA282" s="74">
        <f>CZ282-U282</f>
        <v>0</v>
      </c>
      <c r="DB282" s="53">
        <f>(((AR282-AQ282)*24)+DD282+AB282+((AV282-AU282)*24))/24</f>
        <v>1.2881944444525288</v>
      </c>
      <c r="DC282" s="53">
        <f>(AT282-AS282)*24</f>
        <v>1.1666666666278616</v>
      </c>
      <c r="DD282" s="53">
        <f>(W282-AR282)*24</f>
        <v>9.8333333334303461</v>
      </c>
      <c r="DE282" s="53">
        <f>AA282</f>
        <v>135.33333333337214</v>
      </c>
      <c r="DF282" s="53">
        <f t="shared" si="56"/>
        <v>9.8333333334303461</v>
      </c>
      <c r="DG282" s="53">
        <f>AB282</f>
        <v>20.583333333372138</v>
      </c>
      <c r="DH282" s="53">
        <f t="shared" si="67"/>
        <v>1.1666666666278616</v>
      </c>
    </row>
    <row r="283" spans="1:112" s="63" customFormat="1" x14ac:dyDescent="0.2">
      <c r="A283" s="65">
        <v>4731</v>
      </c>
      <c r="B283" s="72">
        <f t="shared" si="59"/>
        <v>45839</v>
      </c>
      <c r="C283" s="60" t="str">
        <f t="shared" si="55"/>
        <v>PRT 2025 7 #4731</v>
      </c>
      <c r="D283" s="60" t="str">
        <f t="shared" si="66"/>
        <v>PRATU PTBA LRC #5</v>
      </c>
      <c r="E283" s="61">
        <v>4731</v>
      </c>
      <c r="F283" s="62" t="s">
        <v>570</v>
      </c>
      <c r="G283" s="62" t="str">
        <f>INDEX([1]List!$D$2:$D$55,MATCH(F283,[1]List!$B$2:$B$55,0))</f>
        <v>FOB</v>
      </c>
      <c r="H283" s="62" t="s">
        <v>156</v>
      </c>
      <c r="I283" s="62" t="s">
        <v>157</v>
      </c>
      <c r="J283" s="61">
        <f>IF(F283="","",IF(F283="TIE LRC",COUNTIF($F$2:$F283,"TIE")+COUNTIF($F$2:$F283,"TME")+COUNTIF($F$2:$F283,"TIE LRC")+COUNTIF($F$2:$F283,"TIE MRC"),IF(F283="TIE MRC",COUNTIF($F$2:$F283,"TIE")+COUNTIF($F$2:$F283,"TME")+COUNTIF($F$2:$F283,"TIE LRC")+COUNTIF($F$2:$F283,"TIE MRC"),IF(F283="PLNBB LRC",COUNTIF($F$2:$F283,"PLNBB")+COUNTIF($F$2:$F283,"PLNBB LRC")+COUNTIF($F$2:$F283,"PLNBB MRC"),IF(F283="PLNBB MRC",COUNTIF($F$2:$F283,"PLNBB")+COUNTIF($F$2:$F283,"PLNBB LRC")+COUNTIF($F$2:$F283,"PLNBB MRC"),IF(F283="HE MRC",COUNTIF($F$2:$F283,"HE")+COUNTIF($F$2:$F283,"HE LRC")+COUNTIF($F$2:$F283,"HE MRC"),IF(F283="HE LRC",COUNTIF($F$2:$F283,"HE")+COUNTIF($F$2:$F283,"HE LRC")+COUNTIF($F$2:$F283,"HE MRC"),COUNTIF($F$2:$F283,F283))))))))</f>
        <v>5</v>
      </c>
      <c r="K283" s="63" t="s">
        <v>313</v>
      </c>
      <c r="L283" s="63" t="s">
        <v>391</v>
      </c>
      <c r="N283" s="64" t="s">
        <v>320</v>
      </c>
      <c r="O283" s="69" t="s">
        <v>610</v>
      </c>
      <c r="P283" s="65"/>
      <c r="Q283" s="69">
        <v>45830</v>
      </c>
      <c r="R283" s="66"/>
      <c r="S283" s="69">
        <v>45845</v>
      </c>
      <c r="T283" s="67">
        <v>45839.458333333336</v>
      </c>
      <c r="U283" s="67">
        <v>45846.826388888891</v>
      </c>
      <c r="V283" s="67">
        <v>45846.826388888891</v>
      </c>
      <c r="W283" s="67">
        <v>45847.184027777781</v>
      </c>
      <c r="X283" s="67">
        <v>45847.809027777781</v>
      </c>
      <c r="Y283" s="67">
        <v>45847.84375</v>
      </c>
      <c r="Z283" s="67">
        <v>45847.878472222219</v>
      </c>
      <c r="AA283" s="53">
        <f t="shared" si="31"/>
        <v>176.83333333331393</v>
      </c>
      <c r="AB283" s="53">
        <f t="shared" si="62"/>
        <v>15.833333333255723</v>
      </c>
      <c r="AC283" s="53">
        <f t="shared" si="63"/>
        <v>0.83333333325572312</v>
      </c>
      <c r="AD283" s="53">
        <v>0.5</v>
      </c>
      <c r="AE283" s="53">
        <v>4.17</v>
      </c>
      <c r="AF283" s="53">
        <v>0</v>
      </c>
      <c r="AG283" s="53">
        <v>0</v>
      </c>
      <c r="AH283" s="53">
        <v>0</v>
      </c>
      <c r="AI283" s="53">
        <f t="shared" si="64"/>
        <v>4.17</v>
      </c>
      <c r="AJ283" s="77">
        <f t="shared" si="65"/>
        <v>4.67</v>
      </c>
      <c r="AK283" s="77"/>
      <c r="AL283" s="77"/>
      <c r="AM283" s="77"/>
      <c r="AN283" s="77"/>
      <c r="AO283" s="68">
        <v>8216.3950000000004</v>
      </c>
      <c r="AP283" s="68">
        <v>8213.9169999999995</v>
      </c>
      <c r="AQ283" s="67">
        <f t="shared" si="57"/>
        <v>45846.826388888891</v>
      </c>
      <c r="AR283" s="67">
        <v>45846.836805555555</v>
      </c>
      <c r="AS283" s="67">
        <f t="shared" si="61"/>
        <v>45847.809027777781</v>
      </c>
      <c r="AT283" s="67">
        <v>45847.864583333336</v>
      </c>
      <c r="AU283" s="67">
        <f t="shared" si="58"/>
        <v>45847.864583333336</v>
      </c>
      <c r="AV283" s="67">
        <v>45847.875</v>
      </c>
      <c r="AW283" s="54">
        <v>4423</v>
      </c>
      <c r="AX283" s="54">
        <v>6578</v>
      </c>
      <c r="AY283" s="55">
        <v>32.76</v>
      </c>
      <c r="AZ283" s="55">
        <v>13.7</v>
      </c>
      <c r="BA283" s="55">
        <v>4.72</v>
      </c>
      <c r="BB283" s="55">
        <v>6.06</v>
      </c>
      <c r="BC283" s="55">
        <v>7.0220162224797225</v>
      </c>
      <c r="BD283" s="55">
        <v>41.94</v>
      </c>
      <c r="BE283" s="55">
        <v>38.299999999999997</v>
      </c>
      <c r="BF283" s="55">
        <v>0.3</v>
      </c>
      <c r="BG283" s="55">
        <v>0.47</v>
      </c>
      <c r="BH283" s="55">
        <v>0.44032444959443801</v>
      </c>
      <c r="BI283" s="55">
        <v>58.34</v>
      </c>
      <c r="BJ283" s="55">
        <v>4.18</v>
      </c>
      <c r="BK283" s="55">
        <v>0.95</v>
      </c>
      <c r="BL283" s="55">
        <v>1.18</v>
      </c>
      <c r="BM283" s="55">
        <v>16.39</v>
      </c>
      <c r="BN283" s="56">
        <v>60</v>
      </c>
      <c r="BO283" s="55" t="s">
        <v>97</v>
      </c>
      <c r="BP283" s="55" t="s">
        <v>100</v>
      </c>
      <c r="BQ283" s="56">
        <v>1230</v>
      </c>
      <c r="BR283" s="55">
        <v>40.31</v>
      </c>
      <c r="BS283" s="55">
        <v>24.78</v>
      </c>
      <c r="BT283" s="55">
        <v>13.82</v>
      </c>
      <c r="BU283" s="55">
        <v>7.86</v>
      </c>
      <c r="BV283" s="55">
        <v>1.87</v>
      </c>
      <c r="BW283" s="55">
        <v>1.3</v>
      </c>
      <c r="BX283" s="55">
        <v>0.37</v>
      </c>
      <c r="BY283" s="55">
        <v>0.76</v>
      </c>
      <c r="BZ283" s="55">
        <v>8.31</v>
      </c>
      <c r="CA283" s="55">
        <v>0.39</v>
      </c>
      <c r="CB283" s="55">
        <v>0.22</v>
      </c>
      <c r="CC283" s="100">
        <v>0.04</v>
      </c>
      <c r="CD283" s="55">
        <v>99</v>
      </c>
      <c r="CE283" s="55">
        <v>98</v>
      </c>
      <c r="CF283" s="55">
        <v>79</v>
      </c>
      <c r="CG283" s="55">
        <v>23</v>
      </c>
      <c r="CH283" s="55"/>
      <c r="CI283" s="54">
        <v>4603</v>
      </c>
      <c r="CJ283" s="55"/>
      <c r="CK283" s="55">
        <v>30.14</v>
      </c>
      <c r="CL283" s="55">
        <v>15.12</v>
      </c>
      <c r="CM283" s="55">
        <v>3.56</v>
      </c>
      <c r="CN283" s="55">
        <v>4.32</v>
      </c>
      <c r="CO283" s="55">
        <v>41.92</v>
      </c>
      <c r="CP283" s="55">
        <v>38.64</v>
      </c>
      <c r="CQ283" s="55">
        <v>0.19</v>
      </c>
      <c r="CR283" s="54">
        <v>4566</v>
      </c>
      <c r="CS283" s="54">
        <v>32.450000000000003</v>
      </c>
      <c r="CT283" s="98">
        <v>5.2</v>
      </c>
      <c r="CU283" s="98">
        <v>0.52</v>
      </c>
      <c r="CV283" s="55">
        <v>0.55000000000000004</v>
      </c>
      <c r="CW283" s="73">
        <f t="shared" si="60"/>
        <v>704.25124321703254</v>
      </c>
      <c r="CX283" s="74">
        <f>AP283/(AB283-AI283)</f>
        <v>704.25124321703254</v>
      </c>
      <c r="CY283" s="71">
        <v>500</v>
      </c>
      <c r="CZ283" s="67">
        <f>IF(AND(DATE(YEAR(T283),MONTH(T283),DAY(T283))&gt;=(S283-3),DATE(YEAR(T283),MONTH(T283),DAY(T283))&lt;=(S283+3)),T283,V283)</f>
        <v>45846.826388888891</v>
      </c>
      <c r="DA283" s="74">
        <f>CZ283-U283</f>
        <v>0</v>
      </c>
      <c r="DB283" s="53">
        <f>(((AR283-AQ283)*24)+DD283+AB283+((AV283-AU283)*24))/24</f>
        <v>1.0277777777737356</v>
      </c>
      <c r="DC283" s="53">
        <f>(AT283-AS283)*24</f>
        <v>1.3333333333139308</v>
      </c>
      <c r="DD283" s="53">
        <f>(W283-AR283)*24</f>
        <v>8.3333333334303461</v>
      </c>
      <c r="DE283" s="53">
        <f>AA283</f>
        <v>176.83333333331393</v>
      </c>
      <c r="DF283" s="53">
        <f t="shared" si="56"/>
        <v>8.3333333334303461</v>
      </c>
      <c r="DG283" s="53">
        <f>AB283</f>
        <v>15.833333333255723</v>
      </c>
      <c r="DH283" s="53">
        <f t="shared" si="67"/>
        <v>1.3333333333139308</v>
      </c>
    </row>
    <row r="284" spans="1:112" s="63" customFormat="1" x14ac:dyDescent="0.2">
      <c r="A284" s="65">
        <v>4732</v>
      </c>
      <c r="B284" s="72">
        <f t="shared" si="59"/>
        <v>45839</v>
      </c>
      <c r="C284" s="60" t="str">
        <f t="shared" si="55"/>
        <v>PRT 2025 7 #4732</v>
      </c>
      <c r="D284" s="60" t="str">
        <f t="shared" si="66"/>
        <v>PRATU PTBA #48</v>
      </c>
      <c r="E284" s="61">
        <v>4732</v>
      </c>
      <c r="F284" s="62" t="s">
        <v>98</v>
      </c>
      <c r="G284" s="62" t="str">
        <f>INDEX([1]List!$D$2:$D$55,MATCH(F284,[1]List!$B$2:$B$55,0))</f>
        <v>FOB</v>
      </c>
      <c r="H284" s="62" t="s">
        <v>156</v>
      </c>
      <c r="I284" s="62" t="s">
        <v>157</v>
      </c>
      <c r="J284" s="61">
        <f>IF(F284="","",IF(F284="TIE LRC",COUNTIF($F$2:$F284,"TIE")+COUNTIF($F$2:$F284,"TME")+COUNTIF($F$2:$F284,"TIE LRC")+COUNTIF($F$2:$F284,"TIE MRC"),IF(F284="TIE MRC",COUNTIF($F$2:$F284,"TIE")+COUNTIF($F$2:$F284,"TME")+COUNTIF($F$2:$F284,"TIE LRC")+COUNTIF($F$2:$F284,"TIE MRC"),IF(F284="PLNBB LRC",COUNTIF($F$2:$F284,"PLNBB")+COUNTIF($F$2:$F284,"PLNBB LRC")+COUNTIF($F$2:$F284,"PLNBB MRC"),IF(F284="PLNBB MRC",COUNTIF($F$2:$F284,"PLNBB")+COUNTIF($F$2:$F284,"PLNBB LRC")+COUNTIF($F$2:$F284,"PLNBB MRC"),IF(F284="HE MRC",COUNTIF($F$2:$F284,"HE")+COUNTIF($F$2:$F284,"HE LRC")+COUNTIF($F$2:$F284,"HE MRC"),IF(F284="HE LRC",COUNTIF($F$2:$F284,"HE")+COUNTIF($F$2:$F284,"HE LRC")+COUNTIF($F$2:$F284,"HE MRC"),COUNTIF($F$2:$F284,F284))))))))</f>
        <v>48</v>
      </c>
      <c r="L284" s="63" t="s">
        <v>445</v>
      </c>
      <c r="N284" s="64" t="s">
        <v>318</v>
      </c>
      <c r="O284" s="69" t="s">
        <v>611</v>
      </c>
      <c r="P284" s="65"/>
      <c r="Q284" s="69">
        <v>45840</v>
      </c>
      <c r="R284" s="66"/>
      <c r="S284" s="69">
        <v>45842</v>
      </c>
      <c r="T284" s="67">
        <v>45842.8125</v>
      </c>
      <c r="U284" s="67">
        <v>45842.8125</v>
      </c>
      <c r="V284" s="67">
        <v>45847.579861111109</v>
      </c>
      <c r="W284" s="67">
        <v>45847.815972222219</v>
      </c>
      <c r="X284" s="67">
        <v>45848.243055555555</v>
      </c>
      <c r="Y284" s="67">
        <v>45848.274305555555</v>
      </c>
      <c r="Z284" s="67">
        <v>45848.3125</v>
      </c>
      <c r="AA284" s="53">
        <f t="shared" si="31"/>
        <v>114.41666666662786</v>
      </c>
      <c r="AB284" s="53">
        <f t="shared" si="62"/>
        <v>11.000000000058208</v>
      </c>
      <c r="AC284" s="53">
        <f t="shared" si="63"/>
        <v>0.75</v>
      </c>
      <c r="AD284" s="53">
        <v>0</v>
      </c>
      <c r="AE284" s="53">
        <v>1.5</v>
      </c>
      <c r="AF284" s="53">
        <v>0</v>
      </c>
      <c r="AG284" s="53">
        <v>0</v>
      </c>
      <c r="AH284" s="53">
        <v>0</v>
      </c>
      <c r="AI284" s="53">
        <f t="shared" si="64"/>
        <v>1.5</v>
      </c>
      <c r="AJ284" s="77">
        <f t="shared" si="65"/>
        <v>1.5</v>
      </c>
      <c r="AK284" s="77"/>
      <c r="AL284" s="77"/>
      <c r="AM284" s="77"/>
      <c r="AN284" s="77"/>
      <c r="AO284" s="68">
        <v>7622.54</v>
      </c>
      <c r="AP284" s="68">
        <v>7621.5309999999999</v>
      </c>
      <c r="AQ284" s="67">
        <f t="shared" si="57"/>
        <v>45847.579861111109</v>
      </c>
      <c r="AR284" s="67">
        <v>45847.59375</v>
      </c>
      <c r="AS284" s="67">
        <f t="shared" si="61"/>
        <v>45848.243055555555</v>
      </c>
      <c r="AT284" s="67">
        <v>45848.295138888891</v>
      </c>
      <c r="AU284" s="67">
        <f t="shared" si="58"/>
        <v>45848.295138888891</v>
      </c>
      <c r="AV284" s="67">
        <v>45848.309027777781</v>
      </c>
      <c r="AW284" s="54">
        <v>4530</v>
      </c>
      <c r="AX284" s="54">
        <v>6292</v>
      </c>
      <c r="AY284" s="55">
        <v>28</v>
      </c>
      <c r="AZ284" s="55">
        <v>11.4</v>
      </c>
      <c r="BA284" s="55">
        <v>10.4</v>
      </c>
      <c r="BB284" s="55">
        <v>12.8</v>
      </c>
      <c r="BC284" s="55">
        <v>14.446952595936796</v>
      </c>
      <c r="BD284" s="55">
        <v>36.72</v>
      </c>
      <c r="BE284" s="55">
        <v>39.08</v>
      </c>
      <c r="BF284" s="55">
        <v>0.5</v>
      </c>
      <c r="BG284" s="55">
        <v>0.82</v>
      </c>
      <c r="BH284" s="55">
        <v>0.69977426636568851</v>
      </c>
      <c r="BI284" s="55">
        <v>59.66</v>
      </c>
      <c r="BJ284" s="55">
        <v>3.84</v>
      </c>
      <c r="BK284" s="55">
        <v>0.9</v>
      </c>
      <c r="BL284" s="55">
        <v>1.19</v>
      </c>
      <c r="BM284" s="55">
        <v>10.78</v>
      </c>
      <c r="BN284" s="56">
        <v>63</v>
      </c>
      <c r="BO284" s="55" t="s">
        <v>97</v>
      </c>
      <c r="BP284" s="55" t="s">
        <v>97</v>
      </c>
      <c r="BQ284" s="56">
        <v>1250</v>
      </c>
      <c r="BR284" s="55">
        <v>56.78</v>
      </c>
      <c r="BS284" s="55">
        <v>22.54</v>
      </c>
      <c r="BT284" s="55">
        <v>8.02</v>
      </c>
      <c r="BU284" s="55">
        <v>3.6</v>
      </c>
      <c r="BV284" s="55">
        <v>2.16</v>
      </c>
      <c r="BW284" s="55">
        <v>0.69</v>
      </c>
      <c r="BX284" s="55">
        <v>0.36</v>
      </c>
      <c r="BY284" s="55">
        <v>0.77</v>
      </c>
      <c r="BZ284" s="55">
        <v>4.68</v>
      </c>
      <c r="CA284" s="55">
        <v>0.22</v>
      </c>
      <c r="CB284" s="55">
        <v>0.19</v>
      </c>
      <c r="CC284" s="100">
        <v>1.9E-2</v>
      </c>
      <c r="CD284" s="55">
        <v>99</v>
      </c>
      <c r="CE284" s="55">
        <v>98</v>
      </c>
      <c r="CF284" s="55">
        <v>78</v>
      </c>
      <c r="CG284" s="55">
        <v>23</v>
      </c>
      <c r="CH284" s="55"/>
      <c r="CI284" s="54">
        <v>4906</v>
      </c>
      <c r="CJ284" s="55"/>
      <c r="CK284" s="55">
        <v>28</v>
      </c>
      <c r="CL284" s="55">
        <v>14.74</v>
      </c>
      <c r="CM284" s="55">
        <v>4.67</v>
      </c>
      <c r="CN284" s="55">
        <v>5.53</v>
      </c>
      <c r="CO284" s="55">
        <v>39.630000000000003</v>
      </c>
      <c r="CP284" s="55">
        <v>40.1</v>
      </c>
      <c r="CQ284" s="55">
        <v>0.35</v>
      </c>
      <c r="CR284" s="54" t="s">
        <v>319</v>
      </c>
      <c r="CS284" s="54" t="s">
        <v>319</v>
      </c>
      <c r="CT284" s="54" t="s">
        <v>319</v>
      </c>
      <c r="CU284" s="98" t="s">
        <v>319</v>
      </c>
      <c r="CV284" s="55">
        <v>0.81</v>
      </c>
      <c r="CW284" s="73">
        <f t="shared" si="60"/>
        <v>802.26642104771599</v>
      </c>
      <c r="CX284" s="74">
        <f>AP284/(AB284-AI284)</f>
        <v>802.26642104771599</v>
      </c>
      <c r="CY284" s="71">
        <v>500</v>
      </c>
      <c r="CZ284" s="67">
        <f>IF(AND(DATE(YEAR(T284),MONTH(T284),DAY(T284))&gt;=(S284-3),DATE(YEAR(T284),MONTH(T284),DAY(T284))&lt;=(S284+3)),T284,V284)</f>
        <v>45842.8125</v>
      </c>
      <c r="DA284" s="74">
        <f>CZ284-U284</f>
        <v>0</v>
      </c>
      <c r="DB284" s="53">
        <f>(((AR284-AQ284)*24)+DD284+AB284+((AV284-AU284)*24))/24</f>
        <v>0.70833333333575865</v>
      </c>
      <c r="DC284" s="53">
        <f>(AT284-AS284)*24</f>
        <v>1.2500000000582077</v>
      </c>
      <c r="DD284" s="53">
        <f>(W284-AR284)*24</f>
        <v>5.3333333332557231</v>
      </c>
      <c r="DE284" s="53">
        <f>AA284</f>
        <v>114.41666666662786</v>
      </c>
      <c r="DF284" s="53">
        <f t="shared" si="56"/>
        <v>5.3333333332557231</v>
      </c>
      <c r="DG284" s="53">
        <f>AB284</f>
        <v>11.000000000058208</v>
      </c>
      <c r="DH284" s="53">
        <f t="shared" si="67"/>
        <v>1.2500000000582077</v>
      </c>
    </row>
    <row r="285" spans="1:112" s="63" customFormat="1" x14ac:dyDescent="0.2">
      <c r="A285" s="65">
        <v>4733</v>
      </c>
      <c r="B285" s="72">
        <f t="shared" si="59"/>
        <v>45839</v>
      </c>
      <c r="C285" s="60" t="str">
        <f t="shared" si="55"/>
        <v>PRT 2025 7 #4733</v>
      </c>
      <c r="D285" s="60" t="str">
        <f t="shared" si="66"/>
        <v>PRATU PLNBB NIAGA #13</v>
      </c>
      <c r="E285" s="61">
        <v>4733</v>
      </c>
      <c r="F285" s="62" t="s">
        <v>314</v>
      </c>
      <c r="G285" s="62" t="str">
        <f>INDEX([1]List!$D$2:$D$55,MATCH(F285,[1]List!$B$2:$B$55,0))</f>
        <v>CIF</v>
      </c>
      <c r="H285" s="62" t="s">
        <v>329</v>
      </c>
      <c r="I285" s="62" t="s">
        <v>612</v>
      </c>
      <c r="J285" s="61">
        <f>IF(F285="","",IF(F285="TIE LRC",COUNTIF($F$2:$F285,"TIE")+COUNTIF($F$2:$F285,"TME")+COUNTIF($F$2:$F285,"TIE LRC")+COUNTIF($F$2:$F285,"TIE MRC"),IF(F285="TIE MRC",COUNTIF($F$2:$F285,"TIE")+COUNTIF($F$2:$F285,"TME")+COUNTIF($F$2:$F285,"TIE LRC")+COUNTIF($F$2:$F285,"TIE MRC"),IF(F285="PLNBB LRC",COUNTIF($F$2:$F285,"PLNBB")+COUNTIF($F$2:$F285,"PLNBB LRC")+COUNTIF($F$2:$F285,"PLNBB MRC"),IF(F285="PLNBB MRC",COUNTIF($F$2:$F285,"PLNBB")+COUNTIF($F$2:$F285,"PLNBB LRC")+COUNTIF($F$2:$F285,"PLNBB MRC"),IF(F285="HE MRC",COUNTIF($F$2:$F285,"HE")+COUNTIF($F$2:$F285,"HE LRC")+COUNTIF($F$2:$F285,"HE MRC"),IF(F285="HE LRC",COUNTIF($F$2:$F285,"HE")+COUNTIF($F$2:$F285,"HE LRC")+COUNTIF($F$2:$F285,"HE MRC"),COUNTIF($F$2:$F285,F285))))))))</f>
        <v>13</v>
      </c>
      <c r="K285" s="63" t="s">
        <v>613</v>
      </c>
      <c r="L285" s="63" t="s">
        <v>614</v>
      </c>
      <c r="N285" s="64" t="s">
        <v>320</v>
      </c>
      <c r="O285" s="69" t="s">
        <v>611</v>
      </c>
      <c r="P285" s="65"/>
      <c r="Q285" s="69">
        <v>45827</v>
      </c>
      <c r="R285" s="66"/>
      <c r="S285" s="69">
        <v>45837</v>
      </c>
      <c r="T285" s="67">
        <v>45840.5625</v>
      </c>
      <c r="U285" s="67">
        <v>45840.5625</v>
      </c>
      <c r="V285" s="67">
        <v>45847.913194444445</v>
      </c>
      <c r="W285" s="67">
        <v>45848.354166666664</v>
      </c>
      <c r="X285" s="67">
        <v>45848.6875</v>
      </c>
      <c r="Y285" s="67">
        <v>45848.739583333336</v>
      </c>
      <c r="Z285" s="67">
        <v>45848.774305555555</v>
      </c>
      <c r="AA285" s="53">
        <f t="shared" si="31"/>
        <v>176.41666666668607</v>
      </c>
      <c r="AB285" s="53">
        <f t="shared" si="62"/>
        <v>9.2500000001164153</v>
      </c>
      <c r="AC285" s="53">
        <f t="shared" si="63"/>
        <v>1.2500000000582077</v>
      </c>
      <c r="AD285" s="53">
        <v>0.25</v>
      </c>
      <c r="AE285" s="53">
        <v>2.08</v>
      </c>
      <c r="AF285" s="53">
        <v>0</v>
      </c>
      <c r="AG285" s="53">
        <v>0.5</v>
      </c>
      <c r="AH285" s="53">
        <v>0</v>
      </c>
      <c r="AI285" s="53">
        <f t="shared" si="64"/>
        <v>2.58</v>
      </c>
      <c r="AJ285" s="77">
        <f t="shared" si="65"/>
        <v>2.83</v>
      </c>
      <c r="AK285" s="77"/>
      <c r="AL285" s="77"/>
      <c r="AM285" s="77"/>
      <c r="AN285" s="77"/>
      <c r="AO285" s="68">
        <v>7500.9650000000001</v>
      </c>
      <c r="AP285" s="68">
        <v>7499.8729999999996</v>
      </c>
      <c r="AQ285" s="67">
        <f t="shared" si="57"/>
        <v>45847.913194444445</v>
      </c>
      <c r="AR285" s="67">
        <v>45847.923611111109</v>
      </c>
      <c r="AS285" s="67">
        <f t="shared" si="61"/>
        <v>45848.6875</v>
      </c>
      <c r="AT285" s="67">
        <v>45848.760416666664</v>
      </c>
      <c r="AU285" s="67">
        <f t="shared" si="58"/>
        <v>45848.760416666664</v>
      </c>
      <c r="AV285" s="67">
        <v>45848.770833333336</v>
      </c>
      <c r="AW285" s="54">
        <v>3777</v>
      </c>
      <c r="AX285" s="54">
        <v>6272</v>
      </c>
      <c r="AY285" s="55">
        <v>39.78</v>
      </c>
      <c r="AZ285" s="55">
        <v>23.55</v>
      </c>
      <c r="BA285" s="55">
        <v>3.52</v>
      </c>
      <c r="BB285" s="55">
        <v>4.47</v>
      </c>
      <c r="BC285" s="55">
        <v>5.8469587965990844</v>
      </c>
      <c r="BD285" s="55">
        <v>42.31</v>
      </c>
      <c r="BE285" s="55">
        <v>29.67</v>
      </c>
      <c r="BF285" s="55">
        <v>0.11</v>
      </c>
      <c r="BG285" s="55">
        <v>0.19</v>
      </c>
      <c r="BH285" s="55">
        <v>0.18312622629169392</v>
      </c>
      <c r="BI285" s="55">
        <v>49.52</v>
      </c>
      <c r="BJ285" s="55">
        <v>3.48</v>
      </c>
      <c r="BK285" s="55">
        <v>0.75</v>
      </c>
      <c r="BL285" s="55">
        <v>1.04</v>
      </c>
      <c r="BM285" s="55">
        <v>18.09</v>
      </c>
      <c r="BN285" s="56">
        <v>62</v>
      </c>
      <c r="BO285" s="55" t="s">
        <v>100</v>
      </c>
      <c r="BP285" s="55" t="s">
        <v>100</v>
      </c>
      <c r="BQ285" s="56">
        <v>1290</v>
      </c>
      <c r="BR285" s="55">
        <v>12.32</v>
      </c>
      <c r="BS285" s="55">
        <v>7.08</v>
      </c>
      <c r="BT285" s="55">
        <v>24.7</v>
      </c>
      <c r="BU285" s="55">
        <v>19.760000000000002</v>
      </c>
      <c r="BV285" s="55">
        <v>30.85</v>
      </c>
      <c r="BW285" s="55">
        <v>0.64</v>
      </c>
      <c r="BX285" s="55">
        <v>0.46</v>
      </c>
      <c r="BY285" s="55">
        <v>0.28000000000000003</v>
      </c>
      <c r="BZ285" s="55">
        <v>3.53</v>
      </c>
      <c r="CA285" s="55">
        <v>0.21</v>
      </c>
      <c r="CB285" s="55">
        <v>0.18</v>
      </c>
      <c r="CC285" s="100">
        <v>7.0999999999999994E-2</v>
      </c>
      <c r="CD285" s="55">
        <v>99</v>
      </c>
      <c r="CE285" s="55">
        <v>98</v>
      </c>
      <c r="CF285" s="55">
        <v>78</v>
      </c>
      <c r="CG285" s="55">
        <v>20</v>
      </c>
      <c r="CH285" s="55"/>
      <c r="CI285" s="54">
        <v>3819</v>
      </c>
      <c r="CJ285" s="55"/>
      <c r="CK285" s="55">
        <v>39</v>
      </c>
      <c r="CL285" s="55"/>
      <c r="CM285" s="55">
        <v>3.2</v>
      </c>
      <c r="CN285" s="55"/>
      <c r="CO285" s="55"/>
      <c r="CP285" s="55"/>
      <c r="CQ285" s="55">
        <v>0.09</v>
      </c>
      <c r="CR285" s="54">
        <v>3989</v>
      </c>
      <c r="CS285" s="54">
        <v>35.81</v>
      </c>
      <c r="CT285" s="54">
        <v>3.73</v>
      </c>
      <c r="CU285" s="98">
        <v>0.19</v>
      </c>
      <c r="CV285" s="55">
        <v>0.11</v>
      </c>
      <c r="CW285" s="73">
        <f t="shared" si="60"/>
        <v>1124.41874061006</v>
      </c>
      <c r="CX285" s="74">
        <f>AP285/(AB285-AI285)</f>
        <v>1124.41874061006</v>
      </c>
      <c r="CY285" s="71">
        <v>500</v>
      </c>
      <c r="CZ285" s="67">
        <f>IF(AND(DATE(YEAR(T285),MONTH(T285),DAY(T285))&gt;=(S285-3),DATE(YEAR(T285),MONTH(T285),DAY(T285))&lt;=(S285+3)),T285,V285)</f>
        <v>45840.5625</v>
      </c>
      <c r="DA285" s="74">
        <f>CZ285-U285</f>
        <v>0</v>
      </c>
      <c r="DB285" s="53">
        <f>(((AR285-AQ285)*24)+DD285+AB285+((AV285-AU285)*24))/24</f>
        <v>0.83680555556202307</v>
      </c>
      <c r="DC285" s="53">
        <f>(AT285-AS285)*24</f>
        <v>1.7499999999417923</v>
      </c>
      <c r="DD285" s="53">
        <f>(W285-AR285)*24</f>
        <v>10.333333333313931</v>
      </c>
      <c r="DE285" s="53">
        <f>AA285</f>
        <v>176.41666666668607</v>
      </c>
      <c r="DF285" s="53">
        <f t="shared" si="56"/>
        <v>10.333333333313931</v>
      </c>
      <c r="DG285" s="53">
        <f>AB285</f>
        <v>9.2500000001164153</v>
      </c>
      <c r="DH285" s="53">
        <f t="shared" si="67"/>
        <v>1.7499999999417923</v>
      </c>
    </row>
    <row r="286" spans="1:112" s="85" customFormat="1" x14ac:dyDescent="0.2">
      <c r="A286" s="80">
        <v>4734</v>
      </c>
      <c r="B286" s="81">
        <f t="shared" si="59"/>
        <v>45839</v>
      </c>
      <c r="C286" s="82" t="str">
        <f t="shared" si="55"/>
        <v>PRT 2025 7 #4734</v>
      </c>
      <c r="D286" s="82" t="str">
        <f t="shared" si="66"/>
        <v>PRATU SSN #6</v>
      </c>
      <c r="E286" s="83">
        <v>4734</v>
      </c>
      <c r="F286" s="84" t="s">
        <v>551</v>
      </c>
      <c r="G286" s="84" t="str">
        <f>INDEX([1]List!$D$2:$D$55,MATCH(F286,[1]List!$B$2:$B$55,0))</f>
        <v>CIF</v>
      </c>
      <c r="H286" s="84" t="s">
        <v>552</v>
      </c>
      <c r="I286" s="84" t="s">
        <v>285</v>
      </c>
      <c r="J286" s="83">
        <f>IF(F286="","",IF(F286="TIE LRC",COUNTIF($F$2:$F286,"TIE")+COUNTIF($F$2:$F286,"TME")+COUNTIF($F$2:$F286,"TIE LRC")+COUNTIF($F$2:$F286,"TIE MRC"),IF(F286="TIE MRC",COUNTIF($F$2:$F286,"TIE")+COUNTIF($F$2:$F286,"TME")+COUNTIF($F$2:$F286,"TIE LRC")+COUNTIF($F$2:$F286,"TIE MRC"),IF(F286="PLNBB LRC",COUNTIF($F$2:$F286,"PLNBB")+COUNTIF($F$2:$F286,"PLNBB LRC")+COUNTIF($F$2:$F286,"PLNBB MRC"),IF(F286="PLNBB MRC",COUNTIF($F$2:$F286,"PLNBB")+COUNTIF($F$2:$F286,"PLNBB LRC")+COUNTIF($F$2:$F286,"PLNBB MRC"),IF(F286="HE MRC",COUNTIF($F$2:$F286,"HE")+COUNTIF($F$2:$F286,"HE LRC")+COUNTIF($F$2:$F286,"HE MRC"),IF(F286="HE LRC",COUNTIF($F$2:$F286,"HE")+COUNTIF($F$2:$F286,"HE LRC")+COUNTIF($F$2:$F286,"HE MRC"),COUNTIF($F$2:$F286,F286))))))))</f>
        <v>6</v>
      </c>
      <c r="K286" s="85" t="s">
        <v>225</v>
      </c>
      <c r="L286" s="85" t="s">
        <v>615</v>
      </c>
      <c r="N286" s="86" t="s">
        <v>308</v>
      </c>
      <c r="O286" s="76" t="s">
        <v>473</v>
      </c>
      <c r="P286" s="80"/>
      <c r="Q286" s="76">
        <v>45833</v>
      </c>
      <c r="R286" s="87"/>
      <c r="S286" s="76">
        <v>45825</v>
      </c>
      <c r="T286" s="88">
        <v>45841.319444444445</v>
      </c>
      <c r="U286" s="88">
        <v>45843.40625</v>
      </c>
      <c r="V286" s="88">
        <v>45843.40625</v>
      </c>
      <c r="W286" s="88">
        <v>45843.590277777781</v>
      </c>
      <c r="X286" s="88">
        <v>45848.756944444445</v>
      </c>
      <c r="Y286" s="88">
        <v>45848.819444444445</v>
      </c>
      <c r="Z286" s="88">
        <v>45848.902777777781</v>
      </c>
      <c r="AA286" s="89">
        <f t="shared" si="31"/>
        <v>50.083333333313931</v>
      </c>
      <c r="AB286" s="89">
        <f t="shared" si="62"/>
        <v>125.49999999994179</v>
      </c>
      <c r="AC286" s="89">
        <f t="shared" si="63"/>
        <v>1.5</v>
      </c>
      <c r="AD286" s="89">
        <v>0</v>
      </c>
      <c r="AE286" s="89">
        <v>0</v>
      </c>
      <c r="AF286" s="89">
        <v>3.5</v>
      </c>
      <c r="AG286" s="89">
        <v>0.33</v>
      </c>
      <c r="AH286" s="89">
        <v>45.67</v>
      </c>
      <c r="AI286" s="89">
        <f t="shared" si="64"/>
        <v>49.5</v>
      </c>
      <c r="AJ286" s="90">
        <f t="shared" si="65"/>
        <v>49.5</v>
      </c>
      <c r="AK286" s="90"/>
      <c r="AL286" s="90"/>
      <c r="AM286" s="90"/>
      <c r="AN286" s="90"/>
      <c r="AO286" s="91">
        <v>8750.1139999999996</v>
      </c>
      <c r="AP286" s="91">
        <v>8747.8709999999992</v>
      </c>
      <c r="AQ286" s="88">
        <f t="shared" si="57"/>
        <v>45843.40625</v>
      </c>
      <c r="AR286" s="88">
        <v>45843.420138888891</v>
      </c>
      <c r="AS286" s="88">
        <f t="shared" si="61"/>
        <v>45848.756944444445</v>
      </c>
      <c r="AT286" s="88">
        <v>45848.822916666664</v>
      </c>
      <c r="AU286" s="88">
        <v>45848.881944444445</v>
      </c>
      <c r="AV286" s="88">
        <v>45848.895833333336</v>
      </c>
      <c r="AW286" s="92">
        <v>4063</v>
      </c>
      <c r="AX286" s="92">
        <v>6263</v>
      </c>
      <c r="AY286" s="93">
        <v>35.130000000000003</v>
      </c>
      <c r="AZ286" s="93">
        <v>17.13</v>
      </c>
      <c r="BA286" s="93">
        <v>5.0999999999999996</v>
      </c>
      <c r="BB286" s="93">
        <v>6.51</v>
      </c>
      <c r="BC286" s="93">
        <v>7.8556775672740429</v>
      </c>
      <c r="BD286" s="93">
        <v>41.27</v>
      </c>
      <c r="BE286" s="93">
        <v>35.090000000000003</v>
      </c>
      <c r="BF286" s="93">
        <v>0.18</v>
      </c>
      <c r="BG286" s="93">
        <v>0.3</v>
      </c>
      <c r="BH286" s="93">
        <v>0.27754313985760831</v>
      </c>
      <c r="BI286" s="93">
        <v>53.31</v>
      </c>
      <c r="BJ286" s="93">
        <v>3.68</v>
      </c>
      <c r="BK286" s="93">
        <v>0.81</v>
      </c>
      <c r="BL286" s="93">
        <v>1.06</v>
      </c>
      <c r="BM286" s="93">
        <v>18.329999999999998</v>
      </c>
      <c r="BN286" s="94">
        <v>61</v>
      </c>
      <c r="BO286" s="93" t="s">
        <v>97</v>
      </c>
      <c r="BP286" s="93" t="s">
        <v>97</v>
      </c>
      <c r="BQ286" s="94">
        <v>1340</v>
      </c>
      <c r="BR286" s="93">
        <v>52.45</v>
      </c>
      <c r="BS286" s="93">
        <v>26.28</v>
      </c>
      <c r="BT286" s="93">
        <v>10.71</v>
      </c>
      <c r="BU286" s="93">
        <v>3.95</v>
      </c>
      <c r="BV286" s="93">
        <v>1.92</v>
      </c>
      <c r="BW286" s="93">
        <v>0.2</v>
      </c>
      <c r="BX286" s="93">
        <v>0.76</v>
      </c>
      <c r="BY286" s="93">
        <v>1.3</v>
      </c>
      <c r="BZ286" s="93">
        <v>2.14</v>
      </c>
      <c r="CA286" s="93">
        <v>0.24</v>
      </c>
      <c r="CB286" s="93">
        <v>0.06</v>
      </c>
      <c r="CC286" s="101">
        <v>2.8000000000000001E-2</v>
      </c>
      <c r="CD286" s="93">
        <v>99</v>
      </c>
      <c r="CE286" s="93">
        <v>98</v>
      </c>
      <c r="CF286" s="93">
        <v>78</v>
      </c>
      <c r="CG286" s="93">
        <v>20</v>
      </c>
      <c r="CH286" s="93"/>
      <c r="CI286" s="92">
        <v>4131</v>
      </c>
      <c r="CJ286" s="93"/>
      <c r="CK286" s="93">
        <v>33.75</v>
      </c>
      <c r="CL286" s="93"/>
      <c r="CM286" s="93">
        <v>4.47</v>
      </c>
      <c r="CN286" s="93"/>
      <c r="CO286" s="93"/>
      <c r="CP286" s="93"/>
      <c r="CQ286" s="93">
        <v>0.12</v>
      </c>
      <c r="CR286" s="92">
        <v>4025</v>
      </c>
      <c r="CS286" s="93">
        <v>35.6</v>
      </c>
      <c r="CT286" s="93">
        <v>4.3499999999999996</v>
      </c>
      <c r="CU286" s="93">
        <v>0.25</v>
      </c>
      <c r="CV286" s="93">
        <v>0.33</v>
      </c>
      <c r="CW286" s="95">
        <f t="shared" si="60"/>
        <v>115.10356578956183</v>
      </c>
      <c r="CX286" s="96">
        <f>AP286/(AB286-AI286)</f>
        <v>115.10356578956183</v>
      </c>
      <c r="CY286" s="97">
        <v>100</v>
      </c>
      <c r="CZ286" s="88">
        <f>IF(AND(DATE(YEAR(T286),MONTH(T286),DAY(T286))&gt;=(S286-3),DATE(YEAR(T286),MONTH(T286),DAY(T286))&lt;=(S286+3)),T286,V286)</f>
        <v>45843.40625</v>
      </c>
      <c r="DA286" s="96">
        <f>CZ286-U286</f>
        <v>0</v>
      </c>
      <c r="DB286" s="89">
        <f>(((AR286-AQ286)*24)+DD286+AB286+((AV286-AU286)*24))/24</f>
        <v>5.4270833333357587</v>
      </c>
      <c r="DC286" s="89">
        <f>(AT286-AS286)*24</f>
        <v>1.5833333332557231</v>
      </c>
      <c r="DD286" s="89">
        <f>(W286-AR286)*24</f>
        <v>4.0833333333721384</v>
      </c>
      <c r="DE286" s="89">
        <f>AA286</f>
        <v>50.083333333313931</v>
      </c>
      <c r="DF286" s="89">
        <f t="shared" si="56"/>
        <v>4.0833333333721384</v>
      </c>
      <c r="DG286" s="89">
        <f>AB286</f>
        <v>125.49999999994179</v>
      </c>
      <c r="DH286" s="89">
        <f t="shared" si="67"/>
        <v>1.5833333332557231</v>
      </c>
    </row>
    <row r="287" spans="1:112" s="63" customFormat="1" x14ac:dyDescent="0.2">
      <c r="A287" s="65">
        <v>4735</v>
      </c>
      <c r="B287" s="72">
        <f t="shared" si="59"/>
        <v>45839</v>
      </c>
      <c r="C287" s="60" t="str">
        <f t="shared" si="55"/>
        <v>PRT 2025 7 #4735</v>
      </c>
      <c r="D287" s="60" t="str">
        <f t="shared" si="66"/>
        <v>PRATU PTBA #49</v>
      </c>
      <c r="E287" s="61">
        <v>4735</v>
      </c>
      <c r="F287" s="62" t="s">
        <v>98</v>
      </c>
      <c r="G287" s="62" t="str">
        <f>INDEX([1]List!$D$2:$D$55,MATCH(F287,[1]List!$B$2:$B$55,0))</f>
        <v>FOB</v>
      </c>
      <c r="H287" s="62" t="s">
        <v>156</v>
      </c>
      <c r="I287" s="62" t="s">
        <v>157</v>
      </c>
      <c r="J287" s="61">
        <f>IF(F287="","",IF(F287="TIE LRC",COUNTIF($F$2:$F287,"TIE")+COUNTIF($F$2:$F287,"TME")+COUNTIF($F$2:$F287,"TIE LRC")+COUNTIF($F$2:$F287,"TIE MRC"),IF(F287="TIE MRC",COUNTIF($F$2:$F287,"TIE")+COUNTIF($F$2:$F287,"TME")+COUNTIF($F$2:$F287,"TIE LRC")+COUNTIF($F$2:$F287,"TIE MRC"),IF(F287="PLNBB LRC",COUNTIF($F$2:$F287,"PLNBB")+COUNTIF($F$2:$F287,"PLNBB LRC")+COUNTIF($F$2:$F287,"PLNBB MRC"),IF(F287="PLNBB MRC",COUNTIF($F$2:$F287,"PLNBB")+COUNTIF($F$2:$F287,"PLNBB LRC")+COUNTIF($F$2:$F287,"PLNBB MRC"),IF(F287="HE MRC",COUNTIF($F$2:$F287,"HE")+COUNTIF($F$2:$F287,"HE LRC")+COUNTIF($F$2:$F287,"HE MRC"),IF(F287="HE LRC",COUNTIF($F$2:$F287,"HE")+COUNTIF($F$2:$F287,"HE LRC")+COUNTIF($F$2:$F287,"HE MRC"),COUNTIF($F$2:$F287,F287))))))))</f>
        <v>49</v>
      </c>
      <c r="K287" s="63" t="s">
        <v>446</v>
      </c>
      <c r="L287" s="63" t="s">
        <v>447</v>
      </c>
      <c r="N287" s="64" t="s">
        <v>318</v>
      </c>
      <c r="O287" s="69" t="s">
        <v>104</v>
      </c>
      <c r="P287" s="65"/>
      <c r="Q287" s="69">
        <v>45837</v>
      </c>
      <c r="R287" s="66"/>
      <c r="S287" s="69">
        <v>45829</v>
      </c>
      <c r="T287" s="67">
        <v>45841.506944444445</v>
      </c>
      <c r="U287" s="67">
        <v>45848.371527777781</v>
      </c>
      <c r="V287" s="67">
        <v>45848.371527777781</v>
      </c>
      <c r="W287" s="67">
        <v>45848.684027777781</v>
      </c>
      <c r="X287" s="67">
        <v>45849.600694444445</v>
      </c>
      <c r="Y287" s="67">
        <v>45849.65625</v>
      </c>
      <c r="Z287" s="67">
        <v>45849.690972222219</v>
      </c>
      <c r="AA287" s="53">
        <f t="shared" si="31"/>
        <v>164.75000000005821</v>
      </c>
      <c r="AB287" s="53">
        <f t="shared" si="62"/>
        <v>23.333333333255723</v>
      </c>
      <c r="AC287" s="53">
        <f t="shared" si="63"/>
        <v>1.3333333333139308</v>
      </c>
      <c r="AD287" s="53">
        <v>0.5</v>
      </c>
      <c r="AE287" s="53">
        <v>3.92</v>
      </c>
      <c r="AF287" s="53">
        <v>1.17</v>
      </c>
      <c r="AG287" s="53">
        <v>1</v>
      </c>
      <c r="AH287" s="53">
        <v>0</v>
      </c>
      <c r="AI287" s="53">
        <f t="shared" si="64"/>
        <v>6.09</v>
      </c>
      <c r="AJ287" s="77">
        <f t="shared" si="65"/>
        <v>6.59</v>
      </c>
      <c r="AK287" s="77"/>
      <c r="AL287" s="77"/>
      <c r="AM287" s="77"/>
      <c r="AN287" s="77"/>
      <c r="AO287" s="68">
        <v>10050.582</v>
      </c>
      <c r="AP287" s="68">
        <v>10049.264999999999</v>
      </c>
      <c r="AQ287" s="67">
        <f t="shared" si="57"/>
        <v>45848.371527777781</v>
      </c>
      <c r="AR287" s="67">
        <v>45848.381944444445</v>
      </c>
      <c r="AS287" s="67">
        <f t="shared" si="61"/>
        <v>45849.600694444445</v>
      </c>
      <c r="AT287" s="67">
        <v>45849.677083333336</v>
      </c>
      <c r="AU287" s="67">
        <f t="shared" si="58"/>
        <v>45849.677083333336</v>
      </c>
      <c r="AV287" s="67">
        <v>45849.6875</v>
      </c>
      <c r="AW287" s="54">
        <v>4653</v>
      </c>
      <c r="AX287" s="54">
        <v>6650</v>
      </c>
      <c r="AY287" s="55">
        <v>30.03</v>
      </c>
      <c r="AZ287" s="55">
        <v>14.5</v>
      </c>
      <c r="BA287" s="55">
        <v>5.6</v>
      </c>
      <c r="BB287" s="55">
        <v>6.84</v>
      </c>
      <c r="BC287" s="55">
        <v>8</v>
      </c>
      <c r="BD287" s="55">
        <v>40.04</v>
      </c>
      <c r="BE287" s="55">
        <v>38.619999999999997</v>
      </c>
      <c r="BF287" s="55">
        <v>0.33</v>
      </c>
      <c r="BG287" s="55">
        <v>0.51</v>
      </c>
      <c r="BH287" s="55">
        <v>0.46783625730994149</v>
      </c>
      <c r="BI287" s="55">
        <v>60.1</v>
      </c>
      <c r="BJ287" s="55">
        <v>4.0199999999999996</v>
      </c>
      <c r="BK287" s="55">
        <v>0.93</v>
      </c>
      <c r="BL287" s="55">
        <v>1.18</v>
      </c>
      <c r="BM287" s="55">
        <v>13.21</v>
      </c>
      <c r="BN287" s="56">
        <v>62</v>
      </c>
      <c r="BO287" s="55" t="s">
        <v>97</v>
      </c>
      <c r="BP287" s="55" t="s">
        <v>97</v>
      </c>
      <c r="BQ287" s="56">
        <v>1260</v>
      </c>
      <c r="BR287" s="55">
        <v>51.19</v>
      </c>
      <c r="BS287" s="55">
        <v>23.66</v>
      </c>
      <c r="BT287" s="55">
        <v>9.34</v>
      </c>
      <c r="BU287" s="55">
        <v>5.51</v>
      </c>
      <c r="BV287" s="55">
        <v>1.87</v>
      </c>
      <c r="BW287" s="55">
        <v>0.76</v>
      </c>
      <c r="BX287" s="55">
        <v>0.5</v>
      </c>
      <c r="BY287" s="55">
        <v>0.84</v>
      </c>
      <c r="BZ287" s="55">
        <v>5.88</v>
      </c>
      <c r="CA287" s="55">
        <v>0.2</v>
      </c>
      <c r="CB287" s="55">
        <v>0.26</v>
      </c>
      <c r="CC287" s="100">
        <v>3.2000000000000001E-2</v>
      </c>
      <c r="CD287" s="55">
        <v>99</v>
      </c>
      <c r="CE287" s="55">
        <v>98</v>
      </c>
      <c r="CF287" s="55">
        <v>78</v>
      </c>
      <c r="CG287" s="55">
        <v>23</v>
      </c>
      <c r="CH287" s="55"/>
      <c r="CI287" s="54">
        <v>4904</v>
      </c>
      <c r="CJ287" s="55"/>
      <c r="CK287" s="55">
        <v>28.21</v>
      </c>
      <c r="CL287" s="55">
        <v>14.26</v>
      </c>
      <c r="CM287" s="55">
        <v>3.73</v>
      </c>
      <c r="CN287" s="55">
        <v>4.46</v>
      </c>
      <c r="CO287" s="55">
        <v>39.43</v>
      </c>
      <c r="CP287" s="55">
        <v>41.85</v>
      </c>
      <c r="CQ287" s="55">
        <v>0.39</v>
      </c>
      <c r="CR287" s="54">
        <v>4494</v>
      </c>
      <c r="CS287" s="54">
        <v>32.43</v>
      </c>
      <c r="CT287" s="54">
        <v>5.29</v>
      </c>
      <c r="CU287" s="98">
        <v>0.5</v>
      </c>
      <c r="CV287" s="55">
        <v>0.59</v>
      </c>
      <c r="CW287" s="73">
        <f t="shared" si="60"/>
        <v>582.79132031965378</v>
      </c>
      <c r="CX287" s="74">
        <f>AP287/(AB287-AI287)</f>
        <v>582.79132031965378</v>
      </c>
      <c r="CY287" s="71">
        <v>500</v>
      </c>
      <c r="CZ287" s="67">
        <f>IF(AND(DATE(YEAR(T287),MONTH(T287),DAY(T287))&gt;=(S287-3),DATE(YEAR(T287),MONTH(T287),DAY(T287))&lt;=(S287+3)),T287,V287)</f>
        <v>45848.371527777781</v>
      </c>
      <c r="DA287" s="74">
        <f>CZ287-U287</f>
        <v>0</v>
      </c>
      <c r="DB287" s="53">
        <f>(((AR287-AQ287)*24)+DD287+AB287+((AV287-AU287)*24))/24</f>
        <v>1.2951388888832298</v>
      </c>
      <c r="DC287" s="53">
        <f>(AT287-AS287)*24</f>
        <v>1.8333333333721384</v>
      </c>
      <c r="DD287" s="53">
        <f>(W287-AR287)*24</f>
        <v>7.2500000000582077</v>
      </c>
      <c r="DE287" s="53">
        <f>AA287</f>
        <v>164.75000000005821</v>
      </c>
      <c r="DF287" s="53">
        <f t="shared" si="56"/>
        <v>7.2500000000582077</v>
      </c>
      <c r="DG287" s="53">
        <f>AB287</f>
        <v>23.333333333255723</v>
      </c>
      <c r="DH287" s="53">
        <f t="shared" si="67"/>
        <v>1.8333333333721384</v>
      </c>
    </row>
    <row r="288" spans="1:112" s="63" customFormat="1" x14ac:dyDescent="0.2">
      <c r="A288" s="65">
        <v>4736</v>
      </c>
      <c r="B288" s="72">
        <f t="shared" si="59"/>
        <v>45839</v>
      </c>
      <c r="C288" s="60" t="str">
        <f t="shared" si="55"/>
        <v>PRT 2025 7 #4736</v>
      </c>
      <c r="D288" s="60" t="str">
        <f t="shared" si="66"/>
        <v>PRATU TBC LRC #27</v>
      </c>
      <c r="E288" s="61">
        <v>4736</v>
      </c>
      <c r="F288" s="62" t="s">
        <v>290</v>
      </c>
      <c r="G288" s="62" t="str">
        <f>INDEX([1]List!$D$2:$D$55,MATCH(F288,[1]List!$B$2:$B$55,0))</f>
        <v>CIF</v>
      </c>
      <c r="H288" s="62" t="s">
        <v>325</v>
      </c>
      <c r="I288" s="62" t="s">
        <v>176</v>
      </c>
      <c r="J288" s="61">
        <f>IF(F288="","",IF(F288="TIE LRC",COUNTIF($F$2:$F288,"TIE")+COUNTIF($F$2:$F288,"TME")+COUNTIF($F$2:$F288,"TIE LRC")+COUNTIF($F$2:$F288,"TIE MRC"),IF(F288="TIE MRC",COUNTIF($F$2:$F288,"TIE")+COUNTIF($F$2:$F288,"TME")+COUNTIF($F$2:$F288,"TIE LRC")+COUNTIF($F$2:$F288,"TIE MRC"),IF(F288="PLNBB LRC",COUNTIF($F$2:$F288,"PLNBB")+COUNTIF($F$2:$F288,"PLNBB LRC")+COUNTIF($F$2:$F288,"PLNBB MRC"),IF(F288="PLNBB MRC",COUNTIF($F$2:$F288,"PLNBB")+COUNTIF($F$2:$F288,"PLNBB LRC")+COUNTIF($F$2:$F288,"PLNBB MRC"),IF(F288="HE MRC",COUNTIF($F$2:$F288,"HE")+COUNTIF($F$2:$F288,"HE LRC")+COUNTIF($F$2:$F288,"HE MRC"),IF(F288="HE LRC",COUNTIF($F$2:$F288,"HE")+COUNTIF($F$2:$F288,"HE LRC")+COUNTIF($F$2:$F288,"HE MRC"),COUNTIF($F$2:$F288,F288))))))))</f>
        <v>27</v>
      </c>
      <c r="K288" s="63" t="s">
        <v>284</v>
      </c>
      <c r="L288" s="63" t="s">
        <v>169</v>
      </c>
      <c r="N288" s="64" t="s">
        <v>320</v>
      </c>
      <c r="O288" s="69" t="s">
        <v>473</v>
      </c>
      <c r="P288" s="65"/>
      <c r="Q288" s="69">
        <v>45830</v>
      </c>
      <c r="R288" s="66"/>
      <c r="S288" s="69">
        <v>45829</v>
      </c>
      <c r="T288" s="67">
        <v>45841.3125</v>
      </c>
      <c r="U288" s="67">
        <v>45848.913194444445</v>
      </c>
      <c r="V288" s="67">
        <v>45848.913194444445</v>
      </c>
      <c r="W288" s="67">
        <v>45849.003472222219</v>
      </c>
      <c r="X288" s="67">
        <v>45849.833333333336</v>
      </c>
      <c r="Y288" s="67">
        <v>45849.875</v>
      </c>
      <c r="Z288" s="67">
        <v>45849.909722222219</v>
      </c>
      <c r="AA288" s="53">
        <f t="shared" si="31"/>
        <v>182.41666666668607</v>
      </c>
      <c r="AB288" s="53">
        <f t="shared" si="62"/>
        <v>20.916666666744277</v>
      </c>
      <c r="AC288" s="53">
        <f t="shared" si="63"/>
        <v>0.99999999994179234</v>
      </c>
      <c r="AD288" s="53">
        <v>0.33</v>
      </c>
      <c r="AE288" s="53">
        <v>6.58</v>
      </c>
      <c r="AF288" s="53">
        <v>0</v>
      </c>
      <c r="AG288" s="53">
        <v>1.5</v>
      </c>
      <c r="AH288" s="53">
        <v>0</v>
      </c>
      <c r="AI288" s="53">
        <f t="shared" si="64"/>
        <v>8.08</v>
      </c>
      <c r="AJ288" s="77">
        <f t="shared" si="65"/>
        <v>8.41</v>
      </c>
      <c r="AK288" s="77"/>
      <c r="AL288" s="77"/>
      <c r="AM288" s="77"/>
      <c r="AN288" s="77"/>
      <c r="AO288" s="68">
        <v>7525.8</v>
      </c>
      <c r="AP288" s="68">
        <v>7517.4089999999997</v>
      </c>
      <c r="AQ288" s="67">
        <f t="shared" si="57"/>
        <v>45848.913194444445</v>
      </c>
      <c r="AR288" s="67">
        <v>45848.923611111109</v>
      </c>
      <c r="AS288" s="67">
        <f t="shared" si="61"/>
        <v>45849.833333333336</v>
      </c>
      <c r="AT288" s="67">
        <v>45849.895833333336</v>
      </c>
      <c r="AU288" s="67">
        <f t="shared" si="58"/>
        <v>45849.895833333336</v>
      </c>
      <c r="AV288" s="67">
        <v>45849.90625</v>
      </c>
      <c r="AW288" s="54">
        <v>4110</v>
      </c>
      <c r="AX288" s="54">
        <v>6321</v>
      </c>
      <c r="AY288" s="55">
        <v>34.979999999999997</v>
      </c>
      <c r="AZ288" s="55">
        <v>19.95</v>
      </c>
      <c r="BA288" s="55">
        <v>4.75</v>
      </c>
      <c r="BB288" s="55">
        <v>5.85</v>
      </c>
      <c r="BC288" s="55">
        <v>7.3079325421611498</v>
      </c>
      <c r="BD288" s="55">
        <v>41.42</v>
      </c>
      <c r="BE288" s="55">
        <v>32.78</v>
      </c>
      <c r="BF288" s="55">
        <v>0.2</v>
      </c>
      <c r="BG288" s="55">
        <v>0.34</v>
      </c>
      <c r="BH288" s="55">
        <v>0.31230480949406619</v>
      </c>
      <c r="BI288" s="55">
        <v>53</v>
      </c>
      <c r="BJ288" s="55">
        <v>3.28</v>
      </c>
      <c r="BK288" s="55">
        <v>0.86</v>
      </c>
      <c r="BL288" s="55">
        <v>1.1599999999999999</v>
      </c>
      <c r="BM288" s="55">
        <v>16.809999999999999</v>
      </c>
      <c r="BN288" s="56">
        <v>60</v>
      </c>
      <c r="BO288" s="55" t="s">
        <v>97</v>
      </c>
      <c r="BP288" s="55" t="s">
        <v>100</v>
      </c>
      <c r="BQ288" s="56">
        <v>1210</v>
      </c>
      <c r="BR288" s="55">
        <v>43.48</v>
      </c>
      <c r="BS288" s="55">
        <v>21.2</v>
      </c>
      <c r="BT288" s="55">
        <v>17.54</v>
      </c>
      <c r="BU288" s="55">
        <v>9.34</v>
      </c>
      <c r="BV288" s="55">
        <v>2.2000000000000002</v>
      </c>
      <c r="BW288" s="55">
        <v>0.56000000000000005</v>
      </c>
      <c r="BX288" s="55">
        <v>0.68</v>
      </c>
      <c r="BY288" s="55">
        <v>0.87</v>
      </c>
      <c r="BZ288" s="55">
        <v>3.6</v>
      </c>
      <c r="CA288" s="55">
        <v>0.36</v>
      </c>
      <c r="CB288" s="55">
        <v>0.16</v>
      </c>
      <c r="CC288" s="100">
        <v>2.5000000000000001E-2</v>
      </c>
      <c r="CD288" s="55">
        <v>99</v>
      </c>
      <c r="CE288" s="55">
        <v>97</v>
      </c>
      <c r="CF288" s="55">
        <v>78</v>
      </c>
      <c r="CG288" s="55">
        <v>19</v>
      </c>
      <c r="CH288" s="55"/>
      <c r="CI288" s="54">
        <v>4201</v>
      </c>
      <c r="CJ288" s="55"/>
      <c r="CK288" s="55">
        <v>34.28</v>
      </c>
      <c r="CL288" s="55"/>
      <c r="CM288" s="55">
        <v>3.97</v>
      </c>
      <c r="CN288" s="55"/>
      <c r="CO288" s="55"/>
      <c r="CP288" s="55"/>
      <c r="CQ288" s="55">
        <v>0.17</v>
      </c>
      <c r="CR288" s="54">
        <v>4179</v>
      </c>
      <c r="CS288" s="54">
        <v>35.119999999999997</v>
      </c>
      <c r="CT288" s="54">
        <v>4.0599999999999996</v>
      </c>
      <c r="CU288" s="98">
        <v>0.21</v>
      </c>
      <c r="CV288" s="55">
        <v>0.39</v>
      </c>
      <c r="CW288" s="73">
        <f t="shared" si="60"/>
        <v>585.62002077028433</v>
      </c>
      <c r="CX288" s="74">
        <f>AP288/(AB288-AI288)</f>
        <v>585.62002077028433</v>
      </c>
      <c r="CY288" s="71">
        <v>500</v>
      </c>
      <c r="CZ288" s="67">
        <f>IF(AND(DATE(YEAR(T288),MONTH(T288),DAY(T288))&gt;=(S288-3),DATE(YEAR(T288),MONTH(T288),DAY(T288))&lt;=(S288+3)),T288,V288)</f>
        <v>45848.913194444445</v>
      </c>
      <c r="DA288" s="74">
        <f>CZ288-U288</f>
        <v>0</v>
      </c>
      <c r="DB288" s="53">
        <f>(((AR288-AQ288)*24)+DD288+AB288+((AV288-AU288)*24))/24</f>
        <v>0.97222222221898846</v>
      </c>
      <c r="DC288" s="53">
        <f>(AT288-AS288)*24</f>
        <v>1.5</v>
      </c>
      <c r="DD288" s="53">
        <f>(W288-AR288)*24</f>
        <v>1.9166666666278616</v>
      </c>
      <c r="DE288" s="53">
        <f>AA288</f>
        <v>182.41666666668607</v>
      </c>
      <c r="DF288" s="53">
        <f t="shared" si="56"/>
        <v>1.9166666666278616</v>
      </c>
      <c r="DG288" s="53">
        <f>AB288</f>
        <v>20.916666666744277</v>
      </c>
      <c r="DH288" s="53">
        <f t="shared" si="67"/>
        <v>1.5</v>
      </c>
    </row>
    <row r="289" spans="1:112" s="63" customFormat="1" x14ac:dyDescent="0.2">
      <c r="A289" s="65">
        <v>4737</v>
      </c>
      <c r="B289" s="72">
        <f t="shared" si="59"/>
        <v>45839</v>
      </c>
      <c r="C289" s="60" t="str">
        <f t="shared" ref="C289:C352" si="68">"PRT"&amp;" "&amp;YEAR(T289)&amp;" "&amp;MONTH(T289)&amp;" #"&amp;A289</f>
        <v>PRT 2025 7 #4737</v>
      </c>
      <c r="D289" s="60" t="str">
        <f t="shared" si="66"/>
        <v>PRATU PTBA #50</v>
      </c>
      <c r="E289" s="61">
        <v>4737</v>
      </c>
      <c r="F289" s="62" t="s">
        <v>98</v>
      </c>
      <c r="G289" s="62" t="str">
        <f>INDEX([1]List!$D$2:$D$55,MATCH(F289,[1]List!$B$2:$B$55,0))</f>
        <v>FOB</v>
      </c>
      <c r="H289" s="62" t="s">
        <v>156</v>
      </c>
      <c r="I289" s="62" t="s">
        <v>157</v>
      </c>
      <c r="J289" s="61">
        <f>IF(F289="","",IF(F289="TIE LRC",COUNTIF($F$2:$F289,"TIE")+COUNTIF($F$2:$F289,"TME")+COUNTIF($F$2:$F289,"TIE LRC")+COUNTIF($F$2:$F289,"TIE MRC"),IF(F289="TIE MRC",COUNTIF($F$2:$F289,"TIE")+COUNTIF($F$2:$F289,"TME")+COUNTIF($F$2:$F289,"TIE LRC")+COUNTIF($F$2:$F289,"TIE MRC"),IF(F289="PLNBB LRC",COUNTIF($F$2:$F289,"PLNBB")+COUNTIF($F$2:$F289,"PLNBB LRC")+COUNTIF($F$2:$F289,"PLNBB MRC"),IF(F289="PLNBB MRC",COUNTIF($F$2:$F289,"PLNBB")+COUNTIF($F$2:$F289,"PLNBB LRC")+COUNTIF($F$2:$F289,"PLNBB MRC"),IF(F289="HE MRC",COUNTIF($F$2:$F289,"HE")+COUNTIF($F$2:$F289,"HE LRC")+COUNTIF($F$2:$F289,"HE MRC"),IF(F289="HE LRC",COUNTIF($F$2:$F289,"HE")+COUNTIF($F$2:$F289,"HE LRC")+COUNTIF($F$2:$F289,"HE MRC"),COUNTIF($F$2:$F289,F289))))))))</f>
        <v>50</v>
      </c>
      <c r="L289" s="63" t="s">
        <v>336</v>
      </c>
      <c r="N289" s="64" t="s">
        <v>318</v>
      </c>
      <c r="O289" s="69" t="s">
        <v>104</v>
      </c>
      <c r="P289" s="65"/>
      <c r="Q289" s="69">
        <v>45840</v>
      </c>
      <c r="R289" s="66"/>
      <c r="S289" s="69">
        <v>45843</v>
      </c>
      <c r="T289" s="67">
        <v>45843.145833333336</v>
      </c>
      <c r="U289" s="67">
        <v>45843.145833333336</v>
      </c>
      <c r="V289" s="67">
        <v>45849.71875</v>
      </c>
      <c r="W289" s="67">
        <v>45849.829861111109</v>
      </c>
      <c r="X289" s="67">
        <v>45850.59375</v>
      </c>
      <c r="Y289" s="67">
        <v>45850.652777777781</v>
      </c>
      <c r="Z289" s="67">
        <v>45850.690972222219</v>
      </c>
      <c r="AA289" s="53">
        <f t="shared" si="31"/>
        <v>157.74999999994179</v>
      </c>
      <c r="AB289" s="53">
        <f t="shared" si="62"/>
        <v>19.750000000116415</v>
      </c>
      <c r="AC289" s="53">
        <f t="shared" si="63"/>
        <v>1.4166666667442769</v>
      </c>
      <c r="AD289" s="53">
        <v>0.75</v>
      </c>
      <c r="AE289" s="53">
        <v>3.17</v>
      </c>
      <c r="AF289" s="53">
        <v>0</v>
      </c>
      <c r="AG289" s="53">
        <v>0.5</v>
      </c>
      <c r="AH289" s="53">
        <v>0</v>
      </c>
      <c r="AI289" s="53">
        <f t="shared" si="64"/>
        <v>3.67</v>
      </c>
      <c r="AJ289" s="77">
        <f t="shared" si="65"/>
        <v>4.42</v>
      </c>
      <c r="AK289" s="77"/>
      <c r="AL289" s="77"/>
      <c r="AM289" s="77"/>
      <c r="AN289" s="77"/>
      <c r="AO289" s="68">
        <v>13006.578</v>
      </c>
      <c r="AP289" s="68">
        <v>13005.53</v>
      </c>
      <c r="AQ289" s="67">
        <f t="shared" si="57"/>
        <v>45849.71875</v>
      </c>
      <c r="AR289" s="67">
        <v>45849.732638888891</v>
      </c>
      <c r="AS289" s="67">
        <f t="shared" si="61"/>
        <v>45850.59375</v>
      </c>
      <c r="AT289" s="67">
        <v>45850.673611111109</v>
      </c>
      <c r="AU289" s="67">
        <f t="shared" si="58"/>
        <v>45850.673611111109</v>
      </c>
      <c r="AV289" s="67">
        <v>45850.6875</v>
      </c>
      <c r="AW289" s="54">
        <v>4660</v>
      </c>
      <c r="AX289" s="54">
        <v>6589</v>
      </c>
      <c r="AY289" s="55">
        <v>29.28</v>
      </c>
      <c r="AZ289" s="55">
        <v>14.31</v>
      </c>
      <c r="BA289" s="55">
        <v>5.46</v>
      </c>
      <c r="BB289" s="55">
        <v>6.62</v>
      </c>
      <c r="BC289" s="55">
        <v>7.7255222312988678</v>
      </c>
      <c r="BD289" s="55">
        <v>39.21</v>
      </c>
      <c r="BE289" s="55">
        <v>39.86</v>
      </c>
      <c r="BF289" s="55">
        <v>0.33</v>
      </c>
      <c r="BG289" s="55">
        <v>0.51</v>
      </c>
      <c r="BH289" s="55">
        <v>0.46679892636246939</v>
      </c>
      <c r="BI289" s="55">
        <v>60.28</v>
      </c>
      <c r="BJ289" s="55">
        <v>4</v>
      </c>
      <c r="BK289" s="55">
        <v>0.94</v>
      </c>
      <c r="BL289" s="55">
        <v>1.19</v>
      </c>
      <c r="BM289" s="55">
        <v>13.45</v>
      </c>
      <c r="BN289" s="56">
        <v>63</v>
      </c>
      <c r="BO289" s="55" t="s">
        <v>97</v>
      </c>
      <c r="BP289" s="55" t="s">
        <v>100</v>
      </c>
      <c r="BQ289" s="56">
        <v>1260</v>
      </c>
      <c r="BR289" s="55">
        <v>49.45</v>
      </c>
      <c r="BS289" s="55">
        <v>24.34</v>
      </c>
      <c r="BT289" s="55">
        <v>8.86</v>
      </c>
      <c r="BU289" s="55">
        <v>4.8600000000000003</v>
      </c>
      <c r="BV289" s="55">
        <v>2.85</v>
      </c>
      <c r="BW289" s="55">
        <v>1.39</v>
      </c>
      <c r="BX289" s="55">
        <v>0.57999999999999996</v>
      </c>
      <c r="BY289" s="55">
        <v>0.81</v>
      </c>
      <c r="BZ289" s="55">
        <v>6.42</v>
      </c>
      <c r="CA289" s="55">
        <v>0.13</v>
      </c>
      <c r="CB289" s="55">
        <v>0.3</v>
      </c>
      <c r="CC289" s="100">
        <v>2.9000000000000001E-2</v>
      </c>
      <c r="CD289" s="55">
        <v>99</v>
      </c>
      <c r="CE289" s="55">
        <v>98</v>
      </c>
      <c r="CF289" s="55">
        <v>78</v>
      </c>
      <c r="CG289" s="55">
        <v>23</v>
      </c>
      <c r="CH289" s="55"/>
      <c r="CI289" s="54">
        <v>4908</v>
      </c>
      <c r="CJ289" s="55"/>
      <c r="CK289" s="55">
        <v>28.38</v>
      </c>
      <c r="CL289" s="55">
        <v>14.35</v>
      </c>
      <c r="CM289" s="55">
        <v>5.32</v>
      </c>
      <c r="CN289" s="55">
        <v>6.36</v>
      </c>
      <c r="CO289" s="55">
        <v>39.630000000000003</v>
      </c>
      <c r="CP289" s="55">
        <v>39.659999999999997</v>
      </c>
      <c r="CQ289" s="55">
        <v>0.46</v>
      </c>
      <c r="CR289" s="54" t="s">
        <v>319</v>
      </c>
      <c r="CS289" s="54" t="s">
        <v>319</v>
      </c>
      <c r="CT289" s="54" t="s">
        <v>319</v>
      </c>
      <c r="CU289" s="98" t="s">
        <v>319</v>
      </c>
      <c r="CV289" s="55">
        <v>0.55000000000000004</v>
      </c>
      <c r="CW289" s="73">
        <f t="shared" si="60"/>
        <v>808.80161690956743</v>
      </c>
      <c r="CX289" s="74">
        <f>AP289/(AB289-AI289)</f>
        <v>808.80161690956743</v>
      </c>
      <c r="CY289" s="71">
        <v>500</v>
      </c>
      <c r="CZ289" s="67">
        <f>IF(AND(DATE(YEAR(T289),MONTH(T289),DAY(T289))&gt;=(S289-3),DATE(YEAR(T289),MONTH(T289),DAY(T289))&lt;=(S289+3)),T289,V289)</f>
        <v>45843.145833333336</v>
      </c>
      <c r="DA289" s="74">
        <f>CZ289-U289</f>
        <v>0</v>
      </c>
      <c r="DB289" s="53">
        <f>(((AR289-AQ289)*24)+DD289+AB289+((AV289-AU289)*24))/24</f>
        <v>0.94791666667151731</v>
      </c>
      <c r="DC289" s="53">
        <f>(AT289-AS289)*24</f>
        <v>1.9166666666278616</v>
      </c>
      <c r="DD289" s="53">
        <f>(W289-AR289)*24</f>
        <v>2.3333333332557231</v>
      </c>
      <c r="DE289" s="53">
        <f>AA289</f>
        <v>157.74999999994179</v>
      </c>
      <c r="DF289" s="53">
        <f t="shared" ref="DF289:DF352" si="69">DD289</f>
        <v>2.3333333332557231</v>
      </c>
      <c r="DG289" s="53">
        <f>AB289</f>
        <v>19.750000000116415</v>
      </c>
      <c r="DH289" s="53">
        <f t="shared" si="67"/>
        <v>1.9166666666278616</v>
      </c>
    </row>
    <row r="290" spans="1:112" s="63" customFormat="1" x14ac:dyDescent="0.2">
      <c r="A290" s="65">
        <v>4738</v>
      </c>
      <c r="B290" s="72">
        <f t="shared" si="59"/>
        <v>45839</v>
      </c>
      <c r="C290" s="60" t="str">
        <f t="shared" si="68"/>
        <v>PRT 2025 7 #4738</v>
      </c>
      <c r="D290" s="60" t="str">
        <f t="shared" si="66"/>
        <v>PRATU TIE MRC #22</v>
      </c>
      <c r="E290" s="61">
        <v>4738</v>
      </c>
      <c r="F290" s="62" t="s">
        <v>237</v>
      </c>
      <c r="G290" s="62" t="str">
        <f>INDEX([1]List!$D$2:$D$55,MATCH(F290,[1]List!$B$2:$B$55,0))</f>
        <v>CIF</v>
      </c>
      <c r="H290" s="62" t="s">
        <v>311</v>
      </c>
      <c r="I290" s="62" t="s">
        <v>163</v>
      </c>
      <c r="J290" s="61">
        <f>IF(F290="","",IF(F290="TIE LRC",COUNTIF($F$2:$F290,"TIE")+COUNTIF($F$2:$F290,"TME")+COUNTIF($F$2:$F290,"TIE LRC")+COUNTIF($F$2:$F290,"TIE MRC"),IF(F290="TIE MRC",COUNTIF($F$2:$F290,"TIE")+COUNTIF($F$2:$F290,"TME")+COUNTIF($F$2:$F290,"TIE LRC")+COUNTIF($F$2:$F290,"TIE MRC"),IF(F290="PLNBB LRC",COUNTIF($F$2:$F290,"PLNBB")+COUNTIF($F$2:$F290,"PLNBB LRC")+COUNTIF($F$2:$F290,"PLNBB MRC"),IF(F290="PLNBB MRC",COUNTIF($F$2:$F290,"PLNBB")+COUNTIF($F$2:$F290,"PLNBB LRC")+COUNTIF($F$2:$F290,"PLNBB MRC"),IF(F290="HE MRC",COUNTIF($F$2:$F290,"HE")+COUNTIF($F$2:$F290,"HE LRC")+COUNTIF($F$2:$F290,"HE MRC"),IF(F290="HE LRC",COUNTIF($F$2:$F290,"HE")+COUNTIF($F$2:$F290,"HE LRC")+COUNTIF($F$2:$F290,"HE MRC"),COUNTIF($F$2:$F290,F290))))))))</f>
        <v>22</v>
      </c>
      <c r="K290" s="63" t="s">
        <v>124</v>
      </c>
      <c r="L290" s="63" t="s">
        <v>125</v>
      </c>
      <c r="N290" s="64" t="s">
        <v>320</v>
      </c>
      <c r="O290" s="69" t="s">
        <v>611</v>
      </c>
      <c r="P290" s="65"/>
      <c r="Q290" s="69">
        <v>45831</v>
      </c>
      <c r="R290" s="66"/>
      <c r="S290" s="69">
        <v>45860</v>
      </c>
      <c r="T290" s="67">
        <v>45842.3125</v>
      </c>
      <c r="U290" s="67">
        <v>45849.930555555555</v>
      </c>
      <c r="V290" s="67">
        <v>45849.930555555555</v>
      </c>
      <c r="W290" s="67">
        <v>45850.538194444445</v>
      </c>
      <c r="X290" s="67">
        <v>45850.958333333336</v>
      </c>
      <c r="Y290" s="67">
        <v>45851.003472222219</v>
      </c>
      <c r="Z290" s="67">
        <v>45851.163194444445</v>
      </c>
      <c r="AA290" s="53">
        <f t="shared" si="31"/>
        <v>182.83333333331393</v>
      </c>
      <c r="AB290" s="53">
        <f t="shared" si="62"/>
        <v>11.166666666569654</v>
      </c>
      <c r="AC290" s="53">
        <f t="shared" si="63"/>
        <v>1.0833333331975155</v>
      </c>
      <c r="AD290" s="53">
        <v>0.17</v>
      </c>
      <c r="AE290" s="53">
        <v>1.83</v>
      </c>
      <c r="AF290" s="53">
        <v>0</v>
      </c>
      <c r="AG290" s="53">
        <v>0</v>
      </c>
      <c r="AH290" s="53">
        <v>0</v>
      </c>
      <c r="AI290" s="53">
        <f t="shared" si="64"/>
        <v>1.83</v>
      </c>
      <c r="AJ290" s="77">
        <f t="shared" si="65"/>
        <v>2</v>
      </c>
      <c r="AK290" s="77"/>
      <c r="AL290" s="77"/>
      <c r="AM290" s="77"/>
      <c r="AN290" s="77"/>
      <c r="AO290" s="68">
        <v>7643.4269999999997</v>
      </c>
      <c r="AP290" s="68">
        <v>7640.5219999999999</v>
      </c>
      <c r="AQ290" s="67">
        <f t="shared" si="57"/>
        <v>45849.930555555555</v>
      </c>
      <c r="AR290" s="67">
        <v>45849.940972222219</v>
      </c>
      <c r="AS290" s="67">
        <f t="shared" si="61"/>
        <v>45850.958333333336</v>
      </c>
      <c r="AT290" s="67">
        <v>45851.149305555555</v>
      </c>
      <c r="AU290" s="67">
        <f t="shared" si="58"/>
        <v>45851.149305555555</v>
      </c>
      <c r="AV290" s="67">
        <v>45851.159722222219</v>
      </c>
      <c r="AW290" s="54">
        <v>4684</v>
      </c>
      <c r="AX290" s="54">
        <v>6813</v>
      </c>
      <c r="AY290" s="55">
        <v>31.25</v>
      </c>
      <c r="AZ290" s="55">
        <v>14.25</v>
      </c>
      <c r="BA290" s="55">
        <v>4.2</v>
      </c>
      <c r="BB290" s="55">
        <v>5.24</v>
      </c>
      <c r="BC290" s="55">
        <v>6.110787172011662</v>
      </c>
      <c r="BD290" s="55">
        <v>42.71</v>
      </c>
      <c r="BE290" s="55">
        <v>37.799999999999997</v>
      </c>
      <c r="BF290" s="55">
        <v>0.2</v>
      </c>
      <c r="BG290" s="55">
        <v>0.31</v>
      </c>
      <c r="BH290" s="55">
        <v>0.29154518950437319</v>
      </c>
      <c r="BI290" s="55">
        <v>60.02</v>
      </c>
      <c r="BJ290" s="55">
        <v>4.42</v>
      </c>
      <c r="BK290" s="55">
        <v>0.93</v>
      </c>
      <c r="BL290" s="55">
        <v>1.1599999999999999</v>
      </c>
      <c r="BM290" s="55">
        <v>14.89</v>
      </c>
      <c r="BN290" s="56">
        <v>58</v>
      </c>
      <c r="BO290" s="55" t="s">
        <v>97</v>
      </c>
      <c r="BP290" s="55" t="s">
        <v>100</v>
      </c>
      <c r="BQ290" s="56">
        <v>1170</v>
      </c>
      <c r="BR290" s="55">
        <v>37.31</v>
      </c>
      <c r="BS290" s="55">
        <v>19.82</v>
      </c>
      <c r="BT290" s="55">
        <v>23.7</v>
      </c>
      <c r="BU290" s="55">
        <v>12.36</v>
      </c>
      <c r="BV290" s="55">
        <v>1.2</v>
      </c>
      <c r="BW290" s="55">
        <v>0.71</v>
      </c>
      <c r="BX290" s="55">
        <v>0.48</v>
      </c>
      <c r="BY290" s="55">
        <v>0.71</v>
      </c>
      <c r="BZ290" s="55">
        <v>3.32</v>
      </c>
      <c r="CA290" s="55">
        <v>0.17</v>
      </c>
      <c r="CB290" s="55">
        <v>0.2</v>
      </c>
      <c r="CC290" s="100">
        <v>4.5999999999999999E-2</v>
      </c>
      <c r="CD290" s="55">
        <v>99</v>
      </c>
      <c r="CE290" s="55">
        <v>98</v>
      </c>
      <c r="CF290" s="55">
        <v>78</v>
      </c>
      <c r="CG290" s="55">
        <v>19</v>
      </c>
      <c r="CH290" s="55"/>
      <c r="CI290" s="54">
        <v>4757</v>
      </c>
      <c r="CJ290" s="55"/>
      <c r="CK290" s="55">
        <v>30.51</v>
      </c>
      <c r="CL290" s="55"/>
      <c r="CM290" s="55">
        <v>3.66</v>
      </c>
      <c r="CN290" s="55"/>
      <c r="CO290" s="55"/>
      <c r="CP290" s="55"/>
      <c r="CQ290" s="55">
        <v>0.18</v>
      </c>
      <c r="CR290" s="54">
        <v>4633</v>
      </c>
      <c r="CS290" s="54">
        <v>31.22</v>
      </c>
      <c r="CT290" s="98">
        <v>3.7</v>
      </c>
      <c r="CU290" s="98">
        <v>0.2</v>
      </c>
      <c r="CV290" s="55">
        <v>0.24</v>
      </c>
      <c r="CW290" s="73">
        <f t="shared" si="60"/>
        <v>818.33509461757114</v>
      </c>
      <c r="CX290" s="74">
        <f>AP290/(AB290-AI290)</f>
        <v>818.33509461757114</v>
      </c>
      <c r="CY290" s="71">
        <v>500</v>
      </c>
      <c r="CZ290" s="67">
        <f>IF(AND(DATE(YEAR(T290),MONTH(T290),DAY(T290))&gt;=(S290-3),DATE(YEAR(T290),MONTH(T290),DAY(T290))&lt;=(S290+3)),T290,V290)</f>
        <v>45849.930555555555</v>
      </c>
      <c r="DA290" s="74">
        <f>CZ290-U290</f>
        <v>0</v>
      </c>
      <c r="DB290" s="53">
        <f>(((AR290-AQ290)*24)+DD290+AB290+((AV290-AU290)*24))/24</f>
        <v>1.0833333333284827</v>
      </c>
      <c r="DC290" s="53">
        <f>(AT290-AS290)*24</f>
        <v>4.5833333332557231</v>
      </c>
      <c r="DD290" s="53">
        <f>(W290-AR290)*24</f>
        <v>14.333333333430346</v>
      </c>
      <c r="DE290" s="53">
        <f>AA290</f>
        <v>182.83333333331393</v>
      </c>
      <c r="DF290" s="53">
        <f t="shared" si="69"/>
        <v>14.333333333430346</v>
      </c>
      <c r="DG290" s="53">
        <f>AB290</f>
        <v>11.166666666569654</v>
      </c>
      <c r="DH290" s="53">
        <f t="shared" si="67"/>
        <v>4.5833333332557231</v>
      </c>
    </row>
    <row r="291" spans="1:112" s="63" customFormat="1" x14ac:dyDescent="0.2">
      <c r="A291" s="65">
        <v>4739</v>
      </c>
      <c r="B291" s="72">
        <f t="shared" si="59"/>
        <v>45839</v>
      </c>
      <c r="C291" s="60" t="str">
        <f t="shared" si="68"/>
        <v>PRT 2025 7 #4739</v>
      </c>
      <c r="D291" s="60" t="str">
        <f t="shared" si="66"/>
        <v>PRATU BGG #76</v>
      </c>
      <c r="E291" s="61">
        <v>4739</v>
      </c>
      <c r="F291" s="62" t="s">
        <v>240</v>
      </c>
      <c r="G291" s="62" t="str">
        <f>INDEX([1]List!$D$2:$D$55,MATCH(F291,[1]List!$B$2:$B$55,0))</f>
        <v>CIF</v>
      </c>
      <c r="H291" s="62" t="s">
        <v>211</v>
      </c>
      <c r="I291" s="62" t="s">
        <v>163</v>
      </c>
      <c r="J291" s="61">
        <f>IF(F291="","",IF(F291="TIE LRC",COUNTIF($F$2:$F291,"TIE")+COUNTIF($F$2:$F291,"TME")+COUNTIF($F$2:$F291,"TIE LRC")+COUNTIF($F$2:$F291,"TIE MRC"),IF(F291="TIE MRC",COUNTIF($F$2:$F291,"TIE")+COUNTIF($F$2:$F291,"TME")+COUNTIF($F$2:$F291,"TIE LRC")+COUNTIF($F$2:$F291,"TIE MRC"),IF(F291="PLNBB LRC",COUNTIF($F$2:$F291,"PLNBB")+COUNTIF($F$2:$F291,"PLNBB LRC")+COUNTIF($F$2:$F291,"PLNBB MRC"),IF(F291="PLNBB MRC",COUNTIF($F$2:$F291,"PLNBB")+COUNTIF($F$2:$F291,"PLNBB LRC")+COUNTIF($F$2:$F291,"PLNBB MRC"),IF(F291="HE MRC",COUNTIF($F$2:$F291,"HE")+COUNTIF($F$2:$F291,"HE LRC")+COUNTIF($F$2:$F291,"HE MRC"),IF(F291="HE LRC",COUNTIF($F$2:$F291,"HE")+COUNTIF($F$2:$F291,"HE LRC")+COUNTIF($F$2:$F291,"HE MRC"),COUNTIF($F$2:$F291,F291))))))))</f>
        <v>76</v>
      </c>
      <c r="K291" s="63" t="s">
        <v>259</v>
      </c>
      <c r="L291" s="63" t="s">
        <v>260</v>
      </c>
      <c r="N291" s="64" t="s">
        <v>318</v>
      </c>
      <c r="O291" s="69" t="s">
        <v>473</v>
      </c>
      <c r="P291" s="65"/>
      <c r="Q291" s="69">
        <v>45837</v>
      </c>
      <c r="R291" s="66"/>
      <c r="S291" s="69">
        <v>45862</v>
      </c>
      <c r="T291" s="67">
        <v>45843.208333333336</v>
      </c>
      <c r="U291" s="67">
        <v>45850.708333333336</v>
      </c>
      <c r="V291" s="67">
        <v>45850.708333333336</v>
      </c>
      <c r="W291" s="67">
        <v>45850.947916666664</v>
      </c>
      <c r="X291" s="67">
        <v>45851.482638888891</v>
      </c>
      <c r="Y291" s="67">
        <v>45851.513888888891</v>
      </c>
      <c r="Z291" s="67">
        <v>45851.538194444445</v>
      </c>
      <c r="AA291" s="53">
        <f t="shared" si="31"/>
        <v>180</v>
      </c>
      <c r="AB291" s="53">
        <f t="shared" si="62"/>
        <v>13.583333333430346</v>
      </c>
      <c r="AC291" s="53">
        <f t="shared" si="63"/>
        <v>0.75</v>
      </c>
      <c r="AD291" s="53">
        <v>0.5</v>
      </c>
      <c r="AE291" s="53">
        <v>1.33</v>
      </c>
      <c r="AF291" s="53">
        <v>0</v>
      </c>
      <c r="AG291" s="53">
        <v>0.25</v>
      </c>
      <c r="AH291" s="53">
        <v>0</v>
      </c>
      <c r="AI291" s="53">
        <f t="shared" si="64"/>
        <v>1.58</v>
      </c>
      <c r="AJ291" s="77">
        <f t="shared" si="65"/>
        <v>2.08</v>
      </c>
      <c r="AK291" s="77"/>
      <c r="AL291" s="77"/>
      <c r="AM291" s="77"/>
      <c r="AN291" s="77"/>
      <c r="AO291" s="68">
        <v>8699.8189999999995</v>
      </c>
      <c r="AP291" s="68">
        <v>8697.6949999999997</v>
      </c>
      <c r="AQ291" s="67">
        <f t="shared" si="57"/>
        <v>45850.708333333336</v>
      </c>
      <c r="AR291" s="67">
        <v>45850.71875</v>
      </c>
      <c r="AS291" s="67">
        <f t="shared" si="61"/>
        <v>45851.482638888891</v>
      </c>
      <c r="AT291" s="67">
        <v>45851.524305555555</v>
      </c>
      <c r="AU291" s="67">
        <f t="shared" si="58"/>
        <v>45851.524305555555</v>
      </c>
      <c r="AV291" s="67">
        <v>45851.534722222219</v>
      </c>
      <c r="AW291" s="54">
        <v>4569</v>
      </c>
      <c r="AX291" s="54">
        <v>6616</v>
      </c>
      <c r="AY291" s="55">
        <v>30.94</v>
      </c>
      <c r="AZ291" s="55">
        <v>13.64</v>
      </c>
      <c r="BA291" s="55">
        <v>4.18</v>
      </c>
      <c r="BB291" s="55">
        <v>5.23</v>
      </c>
      <c r="BC291" s="55">
        <v>6.0560444650301068</v>
      </c>
      <c r="BD291" s="55">
        <v>42.77</v>
      </c>
      <c r="BE291" s="55">
        <v>38.36</v>
      </c>
      <c r="BF291" s="55">
        <v>0.26</v>
      </c>
      <c r="BG291" s="55">
        <v>0.39</v>
      </c>
      <c r="BH291" s="55">
        <v>0.37054191755442334</v>
      </c>
      <c r="BI291" s="55">
        <v>59.08</v>
      </c>
      <c r="BJ291" s="55">
        <v>4.0999999999999996</v>
      </c>
      <c r="BK291" s="55">
        <v>0.96</v>
      </c>
      <c r="BL291" s="55">
        <v>1.18</v>
      </c>
      <c r="BM291" s="55">
        <v>16.670000000000002</v>
      </c>
      <c r="BN291" s="56">
        <v>59</v>
      </c>
      <c r="BO291" s="55" t="s">
        <v>97</v>
      </c>
      <c r="BP291" s="55" t="s">
        <v>100</v>
      </c>
      <c r="BQ291" s="56">
        <v>1170</v>
      </c>
      <c r="BR291" s="55">
        <v>36.76</v>
      </c>
      <c r="BS291" s="55">
        <v>19.350000000000001</v>
      </c>
      <c r="BT291" s="55">
        <v>24.59</v>
      </c>
      <c r="BU291" s="55">
        <v>11.96</v>
      </c>
      <c r="BV291" s="55">
        <v>1.06</v>
      </c>
      <c r="BW291" s="55">
        <v>0.34</v>
      </c>
      <c r="BX291" s="55">
        <v>0.5</v>
      </c>
      <c r="BY291" s="55">
        <v>0.71</v>
      </c>
      <c r="BZ291" s="55">
        <v>4.37</v>
      </c>
      <c r="CA291" s="55">
        <v>0.18</v>
      </c>
      <c r="CB291" s="55">
        <v>0.18</v>
      </c>
      <c r="CC291" s="100">
        <v>0.05</v>
      </c>
      <c r="CD291" s="55">
        <v>99</v>
      </c>
      <c r="CE291" s="55">
        <v>97</v>
      </c>
      <c r="CF291" s="55">
        <v>78</v>
      </c>
      <c r="CG291" s="55">
        <v>20</v>
      </c>
      <c r="CH291" s="55"/>
      <c r="CI291" s="54">
        <v>4628</v>
      </c>
      <c r="CJ291" s="55"/>
      <c r="CK291" s="55">
        <v>30.42</v>
      </c>
      <c r="CL291" s="55"/>
      <c r="CM291" s="55">
        <v>3.78</v>
      </c>
      <c r="CN291" s="55"/>
      <c r="CO291" s="55"/>
      <c r="CP291" s="55"/>
      <c r="CQ291" s="55">
        <v>0.24</v>
      </c>
      <c r="CR291" s="54">
        <v>4589</v>
      </c>
      <c r="CS291" s="54">
        <v>30.48</v>
      </c>
      <c r="CT291" s="98">
        <v>3.82</v>
      </c>
      <c r="CU291" s="98">
        <v>0.23</v>
      </c>
      <c r="CV291" s="55">
        <v>0.82</v>
      </c>
      <c r="CW291" s="73">
        <f t="shared" si="60"/>
        <v>724.60663703940884</v>
      </c>
      <c r="CX291" s="74">
        <f>AP291/(AB291-AI291)</f>
        <v>724.60663703940884</v>
      </c>
      <c r="CY291" s="71">
        <v>500</v>
      </c>
      <c r="CZ291" s="67">
        <f>IF(AND(DATE(YEAR(T291),MONTH(T291),DAY(T291))&gt;=(S291-3),DATE(YEAR(T291),MONTH(T291),DAY(T291))&lt;=(S291+3)),T291,V291)</f>
        <v>45850.708333333336</v>
      </c>
      <c r="DA291" s="74">
        <f>CZ291-U291</f>
        <v>0</v>
      </c>
      <c r="DB291" s="53">
        <f>(((AR291-AQ291)*24)+DD291+AB291+((AV291-AU291)*24))/24</f>
        <v>0.81597222221898846</v>
      </c>
      <c r="DC291" s="53">
        <f>(AT291-AS291)*24</f>
        <v>0.99999999994179234</v>
      </c>
      <c r="DD291" s="53">
        <f>(W291-AR291)*24</f>
        <v>5.4999999999417923</v>
      </c>
      <c r="DE291" s="53">
        <f>AA291</f>
        <v>180</v>
      </c>
      <c r="DF291" s="53">
        <f t="shared" si="69"/>
        <v>5.4999999999417923</v>
      </c>
      <c r="DG291" s="53">
        <f>AB291</f>
        <v>13.583333333430346</v>
      </c>
      <c r="DH291" s="53">
        <f t="shared" si="67"/>
        <v>0.99999999994179234</v>
      </c>
    </row>
    <row r="292" spans="1:112" s="63" customFormat="1" x14ac:dyDescent="0.2">
      <c r="A292" s="65">
        <v>4740</v>
      </c>
      <c r="B292" s="72">
        <f t="shared" si="59"/>
        <v>45839</v>
      </c>
      <c r="C292" s="60" t="str">
        <f t="shared" si="68"/>
        <v>PRT 2025 7 #4740</v>
      </c>
      <c r="D292" s="60" t="str">
        <f t="shared" si="66"/>
        <v>PRATU BGG #77</v>
      </c>
      <c r="E292" s="61">
        <v>4740</v>
      </c>
      <c r="F292" s="62" t="s">
        <v>240</v>
      </c>
      <c r="G292" s="62" t="str">
        <f>INDEX([1]List!$D$2:$D$55,MATCH(F292,[1]List!$B$2:$B$55,0))</f>
        <v>CIF</v>
      </c>
      <c r="H292" s="62" t="s">
        <v>211</v>
      </c>
      <c r="I292" s="62" t="s">
        <v>163</v>
      </c>
      <c r="J292" s="61">
        <f>IF(F292="","",IF(F292="TIE LRC",COUNTIF($F$2:$F292,"TIE")+COUNTIF($F$2:$F292,"TME")+COUNTIF($F$2:$F292,"TIE LRC")+COUNTIF($F$2:$F292,"TIE MRC"),IF(F292="TIE MRC",COUNTIF($F$2:$F292,"TIE")+COUNTIF($F$2:$F292,"TME")+COUNTIF($F$2:$F292,"TIE LRC")+COUNTIF($F$2:$F292,"TIE MRC"),IF(F292="PLNBB LRC",COUNTIF($F$2:$F292,"PLNBB")+COUNTIF($F$2:$F292,"PLNBB LRC")+COUNTIF($F$2:$F292,"PLNBB MRC"),IF(F292="PLNBB MRC",COUNTIF($F$2:$F292,"PLNBB")+COUNTIF($F$2:$F292,"PLNBB LRC")+COUNTIF($F$2:$F292,"PLNBB MRC"),IF(F292="HE MRC",COUNTIF($F$2:$F292,"HE")+COUNTIF($F$2:$F292,"HE LRC")+COUNTIF($F$2:$F292,"HE MRC"),IF(F292="HE LRC",COUNTIF($F$2:$F292,"HE")+COUNTIF($F$2:$F292,"HE LRC")+COUNTIF($F$2:$F292,"HE MRC"),COUNTIF($F$2:$F292,F292))))))))</f>
        <v>77</v>
      </c>
      <c r="K292" s="63" t="s">
        <v>402</v>
      </c>
      <c r="L292" s="63" t="s">
        <v>279</v>
      </c>
      <c r="N292" s="64" t="s">
        <v>320</v>
      </c>
      <c r="O292" s="69" t="s">
        <v>473</v>
      </c>
      <c r="P292" s="65"/>
      <c r="Q292" s="69">
        <v>45837</v>
      </c>
      <c r="R292" s="66"/>
      <c r="S292" s="69">
        <v>45863</v>
      </c>
      <c r="T292" s="67">
        <v>45844.125</v>
      </c>
      <c r="U292" s="67">
        <v>45851.055555555555</v>
      </c>
      <c r="V292" s="67">
        <v>45851.055555555555</v>
      </c>
      <c r="W292" s="67">
        <v>45851.427083333336</v>
      </c>
      <c r="X292" s="67">
        <v>45851.951388888891</v>
      </c>
      <c r="Y292" s="67">
        <v>45851.986111111109</v>
      </c>
      <c r="Z292" s="67">
        <v>45852.020833333336</v>
      </c>
      <c r="AA292" s="53">
        <f t="shared" si="31"/>
        <v>166.33333333331393</v>
      </c>
      <c r="AB292" s="53">
        <f t="shared" si="62"/>
        <v>13.416666666569654</v>
      </c>
      <c r="AC292" s="53">
        <f t="shared" si="63"/>
        <v>0.83333333325572312</v>
      </c>
      <c r="AD292" s="53">
        <v>0.33</v>
      </c>
      <c r="AE292" s="53">
        <v>1.75</v>
      </c>
      <c r="AF292" s="53">
        <v>0</v>
      </c>
      <c r="AG292" s="53">
        <v>0.5</v>
      </c>
      <c r="AH292" s="53">
        <v>0</v>
      </c>
      <c r="AI292" s="53">
        <f t="shared" si="64"/>
        <v>2.25</v>
      </c>
      <c r="AJ292" s="77">
        <f t="shared" si="65"/>
        <v>2.58</v>
      </c>
      <c r="AK292" s="77"/>
      <c r="AL292" s="77"/>
      <c r="AM292" s="77"/>
      <c r="AN292" s="77"/>
      <c r="AO292" s="68">
        <v>8699.6730000000007</v>
      </c>
      <c r="AP292" s="68">
        <v>8697.2900000000009</v>
      </c>
      <c r="AQ292" s="67">
        <f t="shared" si="57"/>
        <v>45851.055555555555</v>
      </c>
      <c r="AR292" s="67">
        <v>45851.065972222219</v>
      </c>
      <c r="AS292" s="67">
        <f t="shared" si="61"/>
        <v>45851.951388888891</v>
      </c>
      <c r="AT292" s="67">
        <v>45852.006944444445</v>
      </c>
      <c r="AU292" s="67">
        <f t="shared" si="58"/>
        <v>45852.006944444445</v>
      </c>
      <c r="AV292" s="67">
        <v>45852.017361111109</v>
      </c>
      <c r="AW292" s="54">
        <v>4558</v>
      </c>
      <c r="AX292" s="54">
        <v>6604</v>
      </c>
      <c r="AY292" s="55">
        <v>30.98</v>
      </c>
      <c r="AZ292" s="55">
        <v>14.88</v>
      </c>
      <c r="BA292" s="55">
        <v>4.1900000000000004</v>
      </c>
      <c r="BB292" s="55">
        <v>5.17</v>
      </c>
      <c r="BC292" s="55">
        <v>6.0737781954887211</v>
      </c>
      <c r="BD292" s="55">
        <v>42.74</v>
      </c>
      <c r="BE292" s="55">
        <v>37.21</v>
      </c>
      <c r="BF292" s="55">
        <v>0.21</v>
      </c>
      <c r="BG292" s="55">
        <v>0.33</v>
      </c>
      <c r="BH292" s="55">
        <v>0.30545112781954886</v>
      </c>
      <c r="BI292" s="55">
        <v>59.06</v>
      </c>
      <c r="BJ292" s="55">
        <v>3.81</v>
      </c>
      <c r="BK292" s="55">
        <v>0.9</v>
      </c>
      <c r="BL292" s="55">
        <v>1.1299999999999999</v>
      </c>
      <c r="BM292" s="55">
        <v>15.92</v>
      </c>
      <c r="BN292" s="56">
        <v>58</v>
      </c>
      <c r="BO292" s="55" t="s">
        <v>97</v>
      </c>
      <c r="BP292" s="55" t="s">
        <v>100</v>
      </c>
      <c r="BQ292" s="56">
        <v>1200</v>
      </c>
      <c r="BR292" s="55">
        <v>30</v>
      </c>
      <c r="BS292" s="55">
        <v>24.48</v>
      </c>
      <c r="BT292" s="55">
        <v>25.08</v>
      </c>
      <c r="BU292" s="55">
        <v>10.92</v>
      </c>
      <c r="BV292" s="55">
        <v>1.7</v>
      </c>
      <c r="BW292" s="55">
        <v>0.37</v>
      </c>
      <c r="BX292" s="55">
        <v>0.37</v>
      </c>
      <c r="BY292" s="55">
        <v>1.3</v>
      </c>
      <c r="BZ292" s="55">
        <v>5.08</v>
      </c>
      <c r="CA292" s="55">
        <v>0.53</v>
      </c>
      <c r="CB292" s="55">
        <v>0.18</v>
      </c>
      <c r="CC292" s="100">
        <v>2.4E-2</v>
      </c>
      <c r="CD292" s="55">
        <v>99</v>
      </c>
      <c r="CE292" s="55">
        <v>97</v>
      </c>
      <c r="CF292" s="55">
        <v>78</v>
      </c>
      <c r="CG292" s="55">
        <v>20</v>
      </c>
      <c r="CH292" s="55"/>
      <c r="CI292" s="54">
        <v>4626</v>
      </c>
      <c r="CJ292" s="55"/>
      <c r="CK292" s="55">
        <v>30.5</v>
      </c>
      <c r="CL292" s="55"/>
      <c r="CM292" s="55">
        <v>3.84</v>
      </c>
      <c r="CN292" s="55"/>
      <c r="CO292" s="55"/>
      <c r="CP292" s="55"/>
      <c r="CQ292" s="55">
        <v>0.19</v>
      </c>
      <c r="CR292" s="54">
        <v>4548</v>
      </c>
      <c r="CS292" s="54">
        <v>30.62</v>
      </c>
      <c r="CT292" s="98">
        <v>3.7</v>
      </c>
      <c r="CU292" s="98">
        <v>0.22</v>
      </c>
      <c r="CV292" s="55">
        <v>0.49</v>
      </c>
      <c r="CW292" s="73">
        <f t="shared" si="60"/>
        <v>778.8617910515427</v>
      </c>
      <c r="CX292" s="74">
        <f>AP292/(AB292-AI292)</f>
        <v>778.8617910515427</v>
      </c>
      <c r="CY292" s="71">
        <v>500</v>
      </c>
      <c r="CZ292" s="67">
        <f>IF(AND(DATE(YEAR(T292),MONTH(T292),DAY(T292))&gt;=(S292-3),DATE(YEAR(T292),MONTH(T292),DAY(T292))&lt;=(S292+3)),T292,V292)</f>
        <v>45851.055555555555</v>
      </c>
      <c r="DA292" s="74">
        <f>CZ292-U292</f>
        <v>0</v>
      </c>
      <c r="DB292" s="53">
        <f>(((AR292-AQ292)*24)+DD292+AB292+((AV292-AU292)*24))/24</f>
        <v>0.94097222221898846</v>
      </c>
      <c r="DC292" s="53">
        <f>(AT292-AS292)*24</f>
        <v>1.3333333333139308</v>
      </c>
      <c r="DD292" s="53">
        <f>(W292-AR292)*24</f>
        <v>8.6666666668024845</v>
      </c>
      <c r="DE292" s="53">
        <f>AA292</f>
        <v>166.33333333331393</v>
      </c>
      <c r="DF292" s="53">
        <f t="shared" si="69"/>
        <v>8.6666666668024845</v>
      </c>
      <c r="DG292" s="53">
        <f>AB292</f>
        <v>13.416666666569654</v>
      </c>
      <c r="DH292" s="53">
        <f t="shared" si="67"/>
        <v>1.3333333333139308</v>
      </c>
    </row>
    <row r="293" spans="1:112" s="63" customFormat="1" x14ac:dyDescent="0.2">
      <c r="A293" s="65">
        <v>4741</v>
      </c>
      <c r="B293" s="72">
        <f t="shared" si="59"/>
        <v>45839</v>
      </c>
      <c r="C293" s="60" t="str">
        <f t="shared" si="68"/>
        <v>PRT 2025 7 #4741</v>
      </c>
      <c r="D293" s="60" t="str">
        <f t="shared" si="66"/>
        <v>PRATU PTBA #51</v>
      </c>
      <c r="E293" s="61">
        <v>4741</v>
      </c>
      <c r="F293" s="62" t="s">
        <v>98</v>
      </c>
      <c r="G293" s="62" t="str">
        <f>INDEX([1]List!$D$2:$D$55,MATCH(F293,[1]List!$B$2:$B$55,0))</f>
        <v>FOB</v>
      </c>
      <c r="H293" s="62" t="s">
        <v>156</v>
      </c>
      <c r="I293" s="62" t="s">
        <v>157</v>
      </c>
      <c r="J293" s="61">
        <f>IF(F293="","",IF(F293="TIE LRC",COUNTIF($F$2:$F293,"TIE")+COUNTIF($F$2:$F293,"TME")+COUNTIF($F$2:$F293,"TIE LRC")+COUNTIF($F$2:$F293,"TIE MRC"),IF(F293="TIE MRC",COUNTIF($F$2:$F293,"TIE")+COUNTIF($F$2:$F293,"TME")+COUNTIF($F$2:$F293,"TIE LRC")+COUNTIF($F$2:$F293,"TIE MRC"),IF(F293="PLNBB LRC",COUNTIF($F$2:$F293,"PLNBB")+COUNTIF($F$2:$F293,"PLNBB LRC")+COUNTIF($F$2:$F293,"PLNBB MRC"),IF(F293="PLNBB MRC",COUNTIF($F$2:$F293,"PLNBB")+COUNTIF($F$2:$F293,"PLNBB LRC")+COUNTIF($F$2:$F293,"PLNBB MRC"),IF(F293="HE MRC",COUNTIF($F$2:$F293,"HE")+COUNTIF($F$2:$F293,"HE LRC")+COUNTIF($F$2:$F293,"HE MRC"),IF(F293="HE LRC",COUNTIF($F$2:$F293,"HE")+COUNTIF($F$2:$F293,"HE LRC")+COUNTIF($F$2:$F293,"HE MRC"),COUNTIF($F$2:$F293,F293))))))))</f>
        <v>51</v>
      </c>
      <c r="L293" s="63" t="s">
        <v>144</v>
      </c>
      <c r="N293" s="64" t="s">
        <v>318</v>
      </c>
      <c r="O293" s="69" t="s">
        <v>104</v>
      </c>
      <c r="P293" s="65"/>
      <c r="Q293" s="69">
        <v>45844</v>
      </c>
      <c r="R293" s="66"/>
      <c r="S293" s="69">
        <v>45844</v>
      </c>
      <c r="T293" s="67">
        <v>45847.041666666664</v>
      </c>
      <c r="U293" s="67">
        <v>45847.041666666664</v>
      </c>
      <c r="V293" s="67">
        <v>45851.569444444445</v>
      </c>
      <c r="W293" s="67">
        <v>45851.951388888891</v>
      </c>
      <c r="X293" s="67">
        <v>45852.666666666664</v>
      </c>
      <c r="Y293" s="67">
        <v>45852.701388888891</v>
      </c>
      <c r="Z293" s="67">
        <v>45852.739583333336</v>
      </c>
      <c r="AA293" s="53">
        <f t="shared" si="31"/>
        <v>108.66666666674428</v>
      </c>
      <c r="AB293" s="53">
        <f t="shared" si="62"/>
        <v>18</v>
      </c>
      <c r="AC293" s="53">
        <f t="shared" si="63"/>
        <v>0.8333333334303461</v>
      </c>
      <c r="AD293" s="53">
        <v>0.5</v>
      </c>
      <c r="AE293" s="53">
        <v>2.5</v>
      </c>
      <c r="AF293" s="53">
        <v>0</v>
      </c>
      <c r="AG293" s="53">
        <v>0</v>
      </c>
      <c r="AH293" s="53">
        <v>0</v>
      </c>
      <c r="AI293" s="53">
        <f t="shared" si="64"/>
        <v>2.5</v>
      </c>
      <c r="AJ293" s="77">
        <f t="shared" si="65"/>
        <v>3</v>
      </c>
      <c r="AK293" s="77"/>
      <c r="AL293" s="77"/>
      <c r="AM293" s="77"/>
      <c r="AN293" s="77"/>
      <c r="AO293" s="68">
        <v>10021.032999999999</v>
      </c>
      <c r="AP293" s="68">
        <v>10020.02</v>
      </c>
      <c r="AQ293" s="67">
        <f t="shared" si="57"/>
        <v>45851.569444444445</v>
      </c>
      <c r="AR293" s="67">
        <v>45851.583333333336</v>
      </c>
      <c r="AS293" s="67">
        <f t="shared" si="61"/>
        <v>45852.666666666664</v>
      </c>
      <c r="AT293" s="67">
        <v>45852.722222222219</v>
      </c>
      <c r="AU293" s="67">
        <f t="shared" si="58"/>
        <v>45852.722222222219</v>
      </c>
      <c r="AV293" s="67">
        <v>45852.736111111109</v>
      </c>
      <c r="AW293" s="54">
        <v>4653</v>
      </c>
      <c r="AX293" s="54">
        <v>6748</v>
      </c>
      <c r="AY293" s="55">
        <v>31.05</v>
      </c>
      <c r="AZ293" s="55">
        <v>15.26</v>
      </c>
      <c r="BA293" s="55">
        <v>4.51</v>
      </c>
      <c r="BB293" s="55">
        <v>5.54</v>
      </c>
      <c r="BC293" s="55">
        <v>6.5376445598300688</v>
      </c>
      <c r="BD293" s="55">
        <v>40.090000000000003</v>
      </c>
      <c r="BE293" s="55">
        <v>39.11</v>
      </c>
      <c r="BF293" s="55">
        <v>0.47</v>
      </c>
      <c r="BG293" s="55">
        <v>0.73</v>
      </c>
      <c r="BH293" s="55">
        <v>0.68444654236488078</v>
      </c>
      <c r="BI293" s="55">
        <v>60.4</v>
      </c>
      <c r="BJ293" s="55">
        <v>4.29</v>
      </c>
      <c r="BK293" s="55">
        <v>0.94</v>
      </c>
      <c r="BL293" s="55">
        <v>1.19</v>
      </c>
      <c r="BM293" s="55">
        <v>12.99</v>
      </c>
      <c r="BN293" s="56">
        <v>62</v>
      </c>
      <c r="BO293" s="55" t="s">
        <v>97</v>
      </c>
      <c r="BP293" s="55" t="s">
        <v>100</v>
      </c>
      <c r="BQ293" s="56">
        <v>1250</v>
      </c>
      <c r="BR293" s="55">
        <v>43.49</v>
      </c>
      <c r="BS293" s="55">
        <v>26.45</v>
      </c>
      <c r="BT293" s="55">
        <v>12.22</v>
      </c>
      <c r="BU293" s="55">
        <v>5.22</v>
      </c>
      <c r="BV293" s="55">
        <v>1.78</v>
      </c>
      <c r="BW293" s="55">
        <v>1</v>
      </c>
      <c r="BX293" s="55">
        <v>0.56000000000000005</v>
      </c>
      <c r="BY293" s="55">
        <v>0.94</v>
      </c>
      <c r="BZ293" s="55">
        <v>7.87</v>
      </c>
      <c r="CA293" s="55">
        <v>0.16</v>
      </c>
      <c r="CB293" s="55">
        <v>0.31</v>
      </c>
      <c r="CC293" s="100">
        <v>2.5000000000000001E-2</v>
      </c>
      <c r="CD293" s="55">
        <v>99</v>
      </c>
      <c r="CE293" s="55">
        <v>98</v>
      </c>
      <c r="CF293" s="55">
        <v>78</v>
      </c>
      <c r="CG293" s="55">
        <v>23</v>
      </c>
      <c r="CH293" s="55"/>
      <c r="CI293" s="54">
        <v>4920</v>
      </c>
      <c r="CJ293" s="55"/>
      <c r="CK293" s="55">
        <v>28.11</v>
      </c>
      <c r="CL293" s="55">
        <v>14.45</v>
      </c>
      <c r="CM293" s="55">
        <v>4.9400000000000004</v>
      </c>
      <c r="CN293" s="55">
        <v>5.88</v>
      </c>
      <c r="CO293" s="55">
        <v>40.9</v>
      </c>
      <c r="CP293" s="55">
        <v>38.770000000000003</v>
      </c>
      <c r="CQ293" s="55">
        <v>0.54</v>
      </c>
      <c r="CR293" s="54" t="s">
        <v>319</v>
      </c>
      <c r="CS293" s="54" t="s">
        <v>319</v>
      </c>
      <c r="CT293" s="54" t="s">
        <v>319</v>
      </c>
      <c r="CU293" s="54" t="s">
        <v>319</v>
      </c>
      <c r="CV293" s="55">
        <v>0.75</v>
      </c>
      <c r="CW293" s="73">
        <f t="shared" si="60"/>
        <v>646.45290322580649</v>
      </c>
      <c r="CX293" s="74">
        <f>AP293/(AB293-AI293)</f>
        <v>646.45290322580649</v>
      </c>
      <c r="CY293" s="71">
        <v>500</v>
      </c>
      <c r="CZ293" s="67">
        <f>IF(AND(DATE(YEAR(T293),MONTH(T293),DAY(T293))&gt;=(S293-3),DATE(YEAR(T293),MONTH(T293),DAY(T293))&lt;=(S293+3)),T293,V293)</f>
        <v>45847.041666666664</v>
      </c>
      <c r="DA293" s="74">
        <f>CZ293-U293</f>
        <v>0</v>
      </c>
      <c r="DB293" s="53">
        <f>(((AR293-AQ293)*24)+DD293+AB293+((AV293-AU293)*24))/24</f>
        <v>1.1458333333357587</v>
      </c>
      <c r="DC293" s="53">
        <f>(AT293-AS293)*24</f>
        <v>1.3333333333139308</v>
      </c>
      <c r="DD293" s="53">
        <f>(W293-AR293)*24</f>
        <v>8.8333333333139308</v>
      </c>
      <c r="DE293" s="53">
        <f>AA293</f>
        <v>108.66666666674428</v>
      </c>
      <c r="DF293" s="53">
        <f t="shared" si="69"/>
        <v>8.8333333333139308</v>
      </c>
      <c r="DG293" s="53">
        <f>AB293</f>
        <v>18</v>
      </c>
      <c r="DH293" s="53">
        <f t="shared" si="67"/>
        <v>1.3333333333139308</v>
      </c>
    </row>
    <row r="294" spans="1:112" s="85" customFormat="1" x14ac:dyDescent="0.2">
      <c r="A294" s="80">
        <v>4742</v>
      </c>
      <c r="B294" s="81">
        <f t="shared" si="59"/>
        <v>45839</v>
      </c>
      <c r="C294" s="82" t="str">
        <f t="shared" si="68"/>
        <v>PRT 2025 7 #4742</v>
      </c>
      <c r="D294" s="82" t="str">
        <f t="shared" si="66"/>
        <v>PRATU TBC LRC #28</v>
      </c>
      <c r="E294" s="83">
        <v>4742</v>
      </c>
      <c r="F294" s="84" t="s">
        <v>290</v>
      </c>
      <c r="G294" s="84" t="str">
        <f>INDEX([1]List!$D$2:$D$55,MATCH(F294,[1]List!$B$2:$B$55,0))</f>
        <v>CIF</v>
      </c>
      <c r="H294" s="84" t="s">
        <v>325</v>
      </c>
      <c r="I294" s="84" t="s">
        <v>176</v>
      </c>
      <c r="J294" s="83">
        <f>IF(F294="","",IF(F294="TIE LRC",COUNTIF($F$2:$F294,"TIE")+COUNTIF($F$2:$F294,"TME")+COUNTIF($F$2:$F294,"TIE LRC")+COUNTIF($F$2:$F294,"TIE MRC"),IF(F294="TIE MRC",COUNTIF($F$2:$F294,"TIE")+COUNTIF($F$2:$F294,"TME")+COUNTIF($F$2:$F294,"TIE LRC")+COUNTIF($F$2:$F294,"TIE MRC"),IF(F294="PLNBB LRC",COUNTIF($F$2:$F294,"PLNBB")+COUNTIF($F$2:$F294,"PLNBB LRC")+COUNTIF($F$2:$F294,"PLNBB MRC"),IF(F294="PLNBB MRC",COUNTIF($F$2:$F294,"PLNBB")+COUNTIF($F$2:$F294,"PLNBB LRC")+COUNTIF($F$2:$F294,"PLNBB MRC"),IF(F294="HE MRC",COUNTIF($F$2:$F294,"HE")+COUNTIF($F$2:$F294,"HE LRC")+COUNTIF($F$2:$F294,"HE MRC"),IF(F294="HE LRC",COUNTIF($F$2:$F294,"HE")+COUNTIF($F$2:$F294,"HE LRC")+COUNTIF($F$2:$F294,"HE MRC"),COUNTIF($F$2:$F294,F294))))))))</f>
        <v>28</v>
      </c>
      <c r="K294" s="85" t="s">
        <v>526</v>
      </c>
      <c r="L294" s="85" t="s">
        <v>527</v>
      </c>
      <c r="N294" s="86" t="s">
        <v>308</v>
      </c>
      <c r="O294" s="76" t="s">
        <v>473</v>
      </c>
      <c r="P294" s="80"/>
      <c r="Q294" s="76">
        <v>45834</v>
      </c>
      <c r="R294" s="87"/>
      <c r="S294" s="76">
        <v>45834</v>
      </c>
      <c r="T294" s="88">
        <v>45845.361111111109</v>
      </c>
      <c r="U294" s="88">
        <v>45849.416666666664</v>
      </c>
      <c r="V294" s="88">
        <v>45849.416666666664</v>
      </c>
      <c r="W294" s="88">
        <v>45849.652777777781</v>
      </c>
      <c r="X294" s="88">
        <v>45852.71875</v>
      </c>
      <c r="Y294" s="88">
        <v>45852.833333333336</v>
      </c>
      <c r="Z294" s="88">
        <v>45852.927083333336</v>
      </c>
      <c r="AA294" s="89">
        <f t="shared" si="31"/>
        <v>97.333333333313931</v>
      </c>
      <c r="AB294" s="89">
        <f t="shared" si="62"/>
        <v>76.333333333313931</v>
      </c>
      <c r="AC294" s="89">
        <f t="shared" si="63"/>
        <v>2.7500000000582077</v>
      </c>
      <c r="AD294" s="89">
        <v>0</v>
      </c>
      <c r="AE294" s="89">
        <v>0</v>
      </c>
      <c r="AF294" s="89">
        <v>0</v>
      </c>
      <c r="AG294" s="89">
        <v>0</v>
      </c>
      <c r="AH294" s="89">
        <v>15.42</v>
      </c>
      <c r="AI294" s="89">
        <f t="shared" si="64"/>
        <v>15.42</v>
      </c>
      <c r="AJ294" s="90">
        <f t="shared" si="65"/>
        <v>15.42</v>
      </c>
      <c r="AK294" s="90"/>
      <c r="AL294" s="90"/>
      <c r="AM294" s="90"/>
      <c r="AN294" s="90"/>
      <c r="AO294" s="91">
        <v>7802.3530000000001</v>
      </c>
      <c r="AP294" s="91">
        <v>7781.3829999999998</v>
      </c>
      <c r="AQ294" s="88">
        <f t="shared" si="57"/>
        <v>45849.416666666664</v>
      </c>
      <c r="AR294" s="88">
        <v>45849.430555555555</v>
      </c>
      <c r="AS294" s="88">
        <f t="shared" si="61"/>
        <v>45852.71875</v>
      </c>
      <c r="AT294" s="88">
        <v>45852.836805555555</v>
      </c>
      <c r="AU294" s="88">
        <v>45852.909722222219</v>
      </c>
      <c r="AV294" s="88">
        <v>45852.923611111109</v>
      </c>
      <c r="AW294" s="92">
        <v>4107</v>
      </c>
      <c r="AX294" s="92">
        <v>6324</v>
      </c>
      <c r="AY294" s="93">
        <v>35.06</v>
      </c>
      <c r="AZ294" s="93">
        <v>19.739999999999998</v>
      </c>
      <c r="BA294" s="93">
        <v>4.5999999999999996</v>
      </c>
      <c r="BB294" s="93">
        <v>5.69</v>
      </c>
      <c r="BC294" s="93">
        <v>7.0894592574134059</v>
      </c>
      <c r="BD294" s="93">
        <v>41.44</v>
      </c>
      <c r="BE294" s="93">
        <v>33.130000000000003</v>
      </c>
      <c r="BF294" s="93">
        <v>0.2</v>
      </c>
      <c r="BG294" s="93">
        <v>0.34</v>
      </c>
      <c r="BH294" s="93">
        <v>0.31148766508846248</v>
      </c>
      <c r="BI294" s="93">
        <v>52.56</v>
      </c>
      <c r="BJ294" s="93">
        <v>3.72</v>
      </c>
      <c r="BK294" s="93">
        <v>0.88</v>
      </c>
      <c r="BL294" s="93">
        <v>1.18</v>
      </c>
      <c r="BM294" s="93">
        <v>17.16</v>
      </c>
      <c r="BN294" s="94">
        <v>59</v>
      </c>
      <c r="BO294" s="93" t="s">
        <v>97</v>
      </c>
      <c r="BP294" s="93" t="s">
        <v>100</v>
      </c>
      <c r="BQ294" s="94">
        <v>1240</v>
      </c>
      <c r="BR294" s="93">
        <v>40.659999999999997</v>
      </c>
      <c r="BS294" s="93">
        <v>21.98</v>
      </c>
      <c r="BT294" s="93">
        <v>18.98</v>
      </c>
      <c r="BU294" s="93">
        <v>9.4600000000000009</v>
      </c>
      <c r="BV294" s="93">
        <v>1.56</v>
      </c>
      <c r="BW294" s="93">
        <v>0.56000000000000005</v>
      </c>
      <c r="BX294" s="93">
        <v>0.62</v>
      </c>
      <c r="BY294" s="93">
        <v>0.99</v>
      </c>
      <c r="BZ294" s="93">
        <v>4.6399999999999997</v>
      </c>
      <c r="CA294" s="93">
        <v>0.4</v>
      </c>
      <c r="CB294" s="93">
        <v>0.14000000000000001</v>
      </c>
      <c r="CC294" s="101">
        <v>2.8000000000000001E-2</v>
      </c>
      <c r="CD294" s="93">
        <v>99</v>
      </c>
      <c r="CE294" s="93">
        <v>97</v>
      </c>
      <c r="CF294" s="93">
        <v>78</v>
      </c>
      <c r="CG294" s="93">
        <v>19</v>
      </c>
      <c r="CH294" s="93"/>
      <c r="CI294" s="92">
        <v>4201</v>
      </c>
      <c r="CJ294" s="93"/>
      <c r="CK294" s="93">
        <v>34.54</v>
      </c>
      <c r="CL294" s="93"/>
      <c r="CM294" s="93">
        <v>3.77</v>
      </c>
      <c r="CN294" s="93"/>
      <c r="CO294" s="93"/>
      <c r="CP294" s="93"/>
      <c r="CQ294" s="93">
        <v>0.16</v>
      </c>
      <c r="CR294" s="92">
        <v>4015</v>
      </c>
      <c r="CS294" s="93">
        <v>34.82</v>
      </c>
      <c r="CT294" s="93">
        <v>4.1100000000000003</v>
      </c>
      <c r="CU294" s="93">
        <v>0.23</v>
      </c>
      <c r="CV294" s="93">
        <v>0.49</v>
      </c>
      <c r="CW294" s="95">
        <f t="shared" si="60"/>
        <v>127.74515158152258</v>
      </c>
      <c r="CX294" s="96">
        <f>AP294/(AB294-AI294)</f>
        <v>127.74515158152258</v>
      </c>
      <c r="CY294" s="97">
        <v>100</v>
      </c>
      <c r="CZ294" s="88">
        <f>IF(AND(DATE(YEAR(T294),MONTH(T294),DAY(T294))&gt;=(S294-3),DATE(YEAR(T294),MONTH(T294),DAY(T294))&lt;=(S294+3)),T294,V294)</f>
        <v>45849.416666666664</v>
      </c>
      <c r="DA294" s="96">
        <f>CZ294-U294</f>
        <v>0</v>
      </c>
      <c r="DB294" s="89">
        <f>(((AR294-AQ294)*24)+DD294+AB294+((AV294-AU294)*24))/24</f>
        <v>3.4305555555620231</v>
      </c>
      <c r="DC294" s="89">
        <f>(AT294-AS294)*24</f>
        <v>2.8333333333139308</v>
      </c>
      <c r="DD294" s="89">
        <f>(W294-AR294)*24</f>
        <v>5.3333333334303461</v>
      </c>
      <c r="DE294" s="89">
        <f>AA294</f>
        <v>97.333333333313931</v>
      </c>
      <c r="DF294" s="89">
        <f t="shared" si="69"/>
        <v>5.3333333334303461</v>
      </c>
      <c r="DG294" s="89">
        <f>AB294</f>
        <v>76.333333333313931</v>
      </c>
      <c r="DH294" s="89">
        <f t="shared" si="67"/>
        <v>2.8333333333139308</v>
      </c>
    </row>
    <row r="295" spans="1:112" s="63" customFormat="1" x14ac:dyDescent="0.2">
      <c r="A295" s="65">
        <v>4743</v>
      </c>
      <c r="B295" s="72">
        <f t="shared" si="59"/>
        <v>45839</v>
      </c>
      <c r="C295" s="60" t="str">
        <f t="shared" si="68"/>
        <v>PRT 2025 7 #4743</v>
      </c>
      <c r="D295" s="60" t="str">
        <f t="shared" si="66"/>
        <v>PRATU BGG #78</v>
      </c>
      <c r="E295" s="61">
        <v>4743</v>
      </c>
      <c r="F295" s="62" t="s">
        <v>240</v>
      </c>
      <c r="G295" s="62" t="str">
        <f>INDEX([1]List!$D$2:$D$55,MATCH(F295,[1]List!$B$2:$B$55,0))</f>
        <v>CIF</v>
      </c>
      <c r="H295" s="62" t="s">
        <v>211</v>
      </c>
      <c r="I295" s="62" t="s">
        <v>247</v>
      </c>
      <c r="J295" s="61">
        <f>IF(F295="","",IF(F295="TIE LRC",COUNTIF($F$2:$F295,"TIE")+COUNTIF($F$2:$F295,"TME")+COUNTIF($F$2:$F295,"TIE LRC")+COUNTIF($F$2:$F295,"TIE MRC"),IF(F295="TIE MRC",COUNTIF($F$2:$F295,"TIE")+COUNTIF($F$2:$F295,"TME")+COUNTIF($F$2:$F295,"TIE LRC")+COUNTIF($F$2:$F295,"TIE MRC"),IF(F295="PLNBB LRC",COUNTIF($F$2:$F295,"PLNBB")+COUNTIF($F$2:$F295,"PLNBB LRC")+COUNTIF($F$2:$F295,"PLNBB MRC"),IF(F295="PLNBB MRC",COUNTIF($F$2:$F295,"PLNBB")+COUNTIF($F$2:$F295,"PLNBB LRC")+COUNTIF($F$2:$F295,"PLNBB MRC"),IF(F295="HE MRC",COUNTIF($F$2:$F295,"HE")+COUNTIF($F$2:$F295,"HE LRC")+COUNTIF($F$2:$F295,"HE MRC"),IF(F295="HE LRC",COUNTIF($F$2:$F295,"HE")+COUNTIF($F$2:$F295,"HE LRC")+COUNTIF($F$2:$F295,"HE MRC"),COUNTIF($F$2:$F295,F295))))))))</f>
        <v>78</v>
      </c>
      <c r="K295" s="63" t="s">
        <v>256</v>
      </c>
      <c r="L295" s="63" t="s">
        <v>257</v>
      </c>
      <c r="N295" s="64" t="s">
        <v>318</v>
      </c>
      <c r="O295" s="69" t="s">
        <v>473</v>
      </c>
      <c r="P295" s="65"/>
      <c r="Q295" s="69">
        <v>45843</v>
      </c>
      <c r="R295" s="66"/>
      <c r="S295" s="69">
        <v>45864</v>
      </c>
      <c r="T295" s="67">
        <v>45849.486111111109</v>
      </c>
      <c r="U295" s="67">
        <v>45852.753472222219</v>
      </c>
      <c r="V295" s="67">
        <v>45852.753472222219</v>
      </c>
      <c r="W295" s="67">
        <v>45852.979166666664</v>
      </c>
      <c r="X295" s="67">
        <v>45853.715277777781</v>
      </c>
      <c r="Y295" s="67">
        <v>45853.763888888891</v>
      </c>
      <c r="Z295" s="67">
        <v>45853.798611111109</v>
      </c>
      <c r="AA295" s="53">
        <f t="shared" si="31"/>
        <v>78.416666666627862</v>
      </c>
      <c r="AB295" s="53">
        <f t="shared" si="62"/>
        <v>18.833333333430346</v>
      </c>
      <c r="AC295" s="53">
        <f t="shared" si="63"/>
        <v>1.1666666666278616</v>
      </c>
      <c r="AD295" s="53">
        <v>0.33</v>
      </c>
      <c r="AE295" s="53">
        <v>4.08</v>
      </c>
      <c r="AF295" s="53">
        <v>0</v>
      </c>
      <c r="AG295" s="53">
        <v>0</v>
      </c>
      <c r="AH295" s="53">
        <v>0</v>
      </c>
      <c r="AI295" s="53">
        <f t="shared" si="64"/>
        <v>4.08</v>
      </c>
      <c r="AJ295" s="77">
        <f t="shared" si="65"/>
        <v>4.41</v>
      </c>
      <c r="AK295" s="77"/>
      <c r="AL295" s="77"/>
      <c r="AM295" s="77"/>
      <c r="AN295" s="77"/>
      <c r="AO295" s="68">
        <v>8664.91</v>
      </c>
      <c r="AP295" s="68">
        <v>8662.0370000000003</v>
      </c>
      <c r="AQ295" s="67">
        <f t="shared" si="57"/>
        <v>45852.753472222219</v>
      </c>
      <c r="AR295" s="67">
        <v>45852.763888888891</v>
      </c>
      <c r="AS295" s="67">
        <f t="shared" si="61"/>
        <v>45853.715277777781</v>
      </c>
      <c r="AT295" s="67">
        <v>45853.784722222219</v>
      </c>
      <c r="AU295" s="67">
        <f t="shared" si="58"/>
        <v>45853.784722222219</v>
      </c>
      <c r="AV295" s="67">
        <v>45853.795138888891</v>
      </c>
      <c r="AW295" s="54">
        <v>4538</v>
      </c>
      <c r="AX295" s="54">
        <v>6568</v>
      </c>
      <c r="AY295" s="55">
        <v>30.9</v>
      </c>
      <c r="AZ295" s="55">
        <v>16.5</v>
      </c>
      <c r="BA295" s="55">
        <v>4.05</v>
      </c>
      <c r="BB295" s="55">
        <v>4.9000000000000004</v>
      </c>
      <c r="BC295" s="55">
        <v>5.8682634730538927</v>
      </c>
      <c r="BD295" s="55">
        <v>41.98</v>
      </c>
      <c r="BE295" s="55">
        <v>36.619999999999997</v>
      </c>
      <c r="BF295" s="55">
        <v>0.23</v>
      </c>
      <c r="BG295" s="55">
        <v>0.36</v>
      </c>
      <c r="BH295" s="55">
        <v>0.3353293413173653</v>
      </c>
      <c r="BI295" s="55">
        <v>57.44</v>
      </c>
      <c r="BJ295" s="55">
        <v>4.0599999999999996</v>
      </c>
      <c r="BK295" s="55">
        <v>0.91</v>
      </c>
      <c r="BL295" s="55">
        <v>1.1599999999999999</v>
      </c>
      <c r="BM295" s="55">
        <v>15.91</v>
      </c>
      <c r="BN295" s="56">
        <v>58</v>
      </c>
      <c r="BO295" s="55" t="s">
        <v>97</v>
      </c>
      <c r="BP295" s="55" t="s">
        <v>100</v>
      </c>
      <c r="BQ295" s="56">
        <v>1210</v>
      </c>
      <c r="BR295" s="55">
        <v>36.119999999999997</v>
      </c>
      <c r="BS295" s="55">
        <v>23.16</v>
      </c>
      <c r="BT295" s="55">
        <v>23.86</v>
      </c>
      <c r="BU295" s="55">
        <v>6.46</v>
      </c>
      <c r="BV295" s="55">
        <v>1.32</v>
      </c>
      <c r="BW295" s="55">
        <v>0.57999999999999996</v>
      </c>
      <c r="BX295" s="55">
        <v>0.4</v>
      </c>
      <c r="BY295" s="55">
        <v>1.02</v>
      </c>
      <c r="BZ295" s="55">
        <v>6.45</v>
      </c>
      <c r="CA295" s="55">
        <v>0.47</v>
      </c>
      <c r="CB295" s="55">
        <v>0.16</v>
      </c>
      <c r="CC295" s="100">
        <v>3.7999999999999999E-2</v>
      </c>
      <c r="CD295" s="55">
        <v>99</v>
      </c>
      <c r="CE295" s="55">
        <v>97</v>
      </c>
      <c r="CF295" s="55">
        <v>78</v>
      </c>
      <c r="CG295" s="55">
        <v>20</v>
      </c>
      <c r="CH295" s="55"/>
      <c r="CI295" s="54">
        <v>4601</v>
      </c>
      <c r="CJ295" s="55"/>
      <c r="CK295" s="55">
        <v>30.53</v>
      </c>
      <c r="CL295" s="55"/>
      <c r="CM295" s="55">
        <v>3.59</v>
      </c>
      <c r="CN295" s="55"/>
      <c r="CO295" s="55"/>
      <c r="CP295" s="55"/>
      <c r="CQ295" s="55">
        <v>0.19</v>
      </c>
      <c r="CR295" s="54">
        <v>4568</v>
      </c>
      <c r="CS295" s="54">
        <v>30.33</v>
      </c>
      <c r="CT295" s="54">
        <v>3.86</v>
      </c>
      <c r="CU295" s="54">
        <v>0.21</v>
      </c>
      <c r="CV295" s="55">
        <v>0.55000000000000004</v>
      </c>
      <c r="CW295" s="73">
        <f t="shared" si="60"/>
        <v>587.12406235492824</v>
      </c>
      <c r="CX295" s="74">
        <f>AP295/(AB295-AI295)</f>
        <v>587.12406235492824</v>
      </c>
      <c r="CY295" s="71">
        <v>500</v>
      </c>
      <c r="CZ295" s="67">
        <f>IF(AND(DATE(YEAR(T295),MONTH(T295),DAY(T295))&gt;=(S295-3),DATE(YEAR(T295),MONTH(T295),DAY(T295))&lt;=(S295+3)),T295,V295)</f>
        <v>45852.753472222219</v>
      </c>
      <c r="DA295" s="74">
        <f>CZ295-U295</f>
        <v>0</v>
      </c>
      <c r="DB295" s="53">
        <f>(((AR295-AQ295)*24)+DD295+AB295+((AV295-AU295)*24))/24</f>
        <v>1.0208333333430346</v>
      </c>
      <c r="DC295" s="53">
        <f>(AT295-AS295)*24</f>
        <v>1.6666666665114462</v>
      </c>
      <c r="DD295" s="53">
        <f>(W295-AR295)*24</f>
        <v>5.1666666665696539</v>
      </c>
      <c r="DE295" s="53">
        <f>AA295</f>
        <v>78.416666666627862</v>
      </c>
      <c r="DF295" s="53">
        <f t="shared" si="69"/>
        <v>5.1666666665696539</v>
      </c>
      <c r="DG295" s="53">
        <f>AB295</f>
        <v>18.833333333430346</v>
      </c>
      <c r="DH295" s="53">
        <f t="shared" si="67"/>
        <v>1.6666666665114462</v>
      </c>
    </row>
    <row r="296" spans="1:112" s="63" customFormat="1" x14ac:dyDescent="0.2">
      <c r="A296" s="65">
        <v>4744</v>
      </c>
      <c r="B296" s="72">
        <f t="shared" si="59"/>
        <v>45839</v>
      </c>
      <c r="C296" s="60" t="str">
        <f t="shared" si="68"/>
        <v>PRT 2025 7 #4744</v>
      </c>
      <c r="D296" s="60" t="str">
        <f t="shared" si="66"/>
        <v>PRATU TIE LRC #23</v>
      </c>
      <c r="E296" s="61">
        <v>4744</v>
      </c>
      <c r="F296" s="62" t="s">
        <v>238</v>
      </c>
      <c r="G296" s="62" t="str">
        <f>INDEX([1]List!$D$2:$D$55,MATCH(F296,[1]List!$B$2:$B$55,0))</f>
        <v>CIF</v>
      </c>
      <c r="H296" s="62" t="s">
        <v>335</v>
      </c>
      <c r="I296" s="62" t="s">
        <v>163</v>
      </c>
      <c r="J296" s="61">
        <f>IF(F296="","",IF(F296="TIE LRC",COUNTIF($F$2:$F296,"TIE")+COUNTIF($F$2:$F296,"TME")+COUNTIF($F$2:$F296,"TIE LRC")+COUNTIF($F$2:$F296,"TIE MRC"),IF(F296="TIE MRC",COUNTIF($F$2:$F296,"TIE")+COUNTIF($F$2:$F296,"TME")+COUNTIF($F$2:$F296,"TIE LRC")+COUNTIF($F$2:$F296,"TIE MRC"),IF(F296="PLNBB LRC",COUNTIF($F$2:$F296,"PLNBB")+COUNTIF($F$2:$F296,"PLNBB LRC")+COUNTIF($F$2:$F296,"PLNBB MRC"),IF(F296="PLNBB MRC",COUNTIF($F$2:$F296,"PLNBB")+COUNTIF($F$2:$F296,"PLNBB LRC")+COUNTIF($F$2:$F296,"PLNBB MRC"),IF(F296="HE MRC",COUNTIF($F$2:$F296,"HE")+COUNTIF($F$2:$F296,"HE LRC")+COUNTIF($F$2:$F296,"HE MRC"),IF(F296="HE LRC",COUNTIF($F$2:$F296,"HE")+COUNTIF($F$2:$F296,"HE LRC")+COUNTIF($F$2:$F296,"HE MRC"),COUNTIF($F$2:$F296,F296))))))))</f>
        <v>23</v>
      </c>
      <c r="K296" s="63" t="s">
        <v>616</v>
      </c>
      <c r="L296" s="63" t="s">
        <v>617</v>
      </c>
      <c r="N296" s="64" t="s">
        <v>320</v>
      </c>
      <c r="O296" s="69" t="s">
        <v>610</v>
      </c>
      <c r="P296" s="65"/>
      <c r="Q296" s="69">
        <v>45839</v>
      </c>
      <c r="R296" s="66"/>
      <c r="S296" s="69">
        <v>45862</v>
      </c>
      <c r="T296" s="67">
        <v>45849.0625</v>
      </c>
      <c r="U296" s="67">
        <v>45852.045138888891</v>
      </c>
      <c r="V296" s="67">
        <v>45852.045138888891</v>
      </c>
      <c r="W296" s="67">
        <v>45852.722222222219</v>
      </c>
      <c r="X296" s="67">
        <v>45853.840277777781</v>
      </c>
      <c r="Y296" s="67">
        <v>45853.871527777781</v>
      </c>
      <c r="Z296" s="67">
        <v>45853.90625</v>
      </c>
      <c r="AA296" s="53">
        <f t="shared" si="31"/>
        <v>71.583333333372138</v>
      </c>
      <c r="AB296" s="53">
        <f t="shared" si="62"/>
        <v>27.583333333488554</v>
      </c>
      <c r="AC296" s="53">
        <f t="shared" si="63"/>
        <v>0.75</v>
      </c>
      <c r="AD296" s="53">
        <v>0</v>
      </c>
      <c r="AE296" s="53">
        <v>8.33</v>
      </c>
      <c r="AF296" s="53">
        <v>0</v>
      </c>
      <c r="AG296" s="53">
        <v>0.5</v>
      </c>
      <c r="AH296" s="53">
        <v>0</v>
      </c>
      <c r="AI296" s="53">
        <f t="shared" si="64"/>
        <v>8.83</v>
      </c>
      <c r="AJ296" s="77">
        <f t="shared" si="65"/>
        <v>8.83</v>
      </c>
      <c r="AK296" s="77"/>
      <c r="AL296" s="77"/>
      <c r="AM296" s="77"/>
      <c r="AN296" s="77"/>
      <c r="AO296" s="68">
        <v>7503.33</v>
      </c>
      <c r="AP296" s="68">
        <v>7501.1310000000003</v>
      </c>
      <c r="AQ296" s="67">
        <f t="shared" si="57"/>
        <v>45852.045138888891</v>
      </c>
      <c r="AR296" s="67">
        <v>45852.055555555555</v>
      </c>
      <c r="AS296" s="67">
        <f t="shared" si="61"/>
        <v>45853.840277777781</v>
      </c>
      <c r="AT296" s="67">
        <v>45853.892361111109</v>
      </c>
      <c r="AU296" s="67">
        <f t="shared" si="58"/>
        <v>45853.892361111109</v>
      </c>
      <c r="AV296" s="67">
        <v>45853.902777777781</v>
      </c>
      <c r="AW296" s="54">
        <v>4021</v>
      </c>
      <c r="AX296" s="54">
        <v>6362</v>
      </c>
      <c r="AY296" s="55">
        <v>36.799999999999997</v>
      </c>
      <c r="AZ296" s="55">
        <v>14.21</v>
      </c>
      <c r="BA296" s="55">
        <v>6.4</v>
      </c>
      <c r="BB296" s="55">
        <v>8.69</v>
      </c>
      <c r="BC296" s="55">
        <v>10.129385709290128</v>
      </c>
      <c r="BD296" s="55">
        <v>39.950000000000003</v>
      </c>
      <c r="BE296" s="55">
        <v>37.15</v>
      </c>
      <c r="BF296" s="55">
        <v>0.45</v>
      </c>
      <c r="BG296" s="55">
        <v>0.79</v>
      </c>
      <c r="BH296" s="55">
        <v>0.71103858258538299</v>
      </c>
      <c r="BI296" s="55">
        <v>55.36</v>
      </c>
      <c r="BJ296" s="55">
        <v>4</v>
      </c>
      <c r="BK296" s="55">
        <v>0.89</v>
      </c>
      <c r="BL296" s="55">
        <v>1.1499999999999999</v>
      </c>
      <c r="BM296" s="55">
        <v>16.239999999999998</v>
      </c>
      <c r="BN296" s="56">
        <v>57</v>
      </c>
      <c r="BO296" s="55" t="s">
        <v>97</v>
      </c>
      <c r="BP296" s="55" t="s">
        <v>97</v>
      </c>
      <c r="BQ296" s="56">
        <v>1300</v>
      </c>
      <c r="BR296" s="55">
        <v>55.64</v>
      </c>
      <c r="BS296" s="55">
        <v>23.67</v>
      </c>
      <c r="BT296" s="55">
        <v>8.4</v>
      </c>
      <c r="BU296" s="55">
        <v>4.5199999999999996</v>
      </c>
      <c r="BV296" s="55">
        <v>1.1100000000000001</v>
      </c>
      <c r="BW296" s="55">
        <v>0.56000000000000005</v>
      </c>
      <c r="BX296" s="55">
        <v>0.56000000000000005</v>
      </c>
      <c r="BY296" s="55">
        <v>1.36</v>
      </c>
      <c r="BZ296" s="55">
        <v>3.88</v>
      </c>
      <c r="CA296" s="55">
        <v>0.17</v>
      </c>
      <c r="CB296" s="55">
        <v>0.13</v>
      </c>
      <c r="CC296" s="100">
        <v>1.6E-2</v>
      </c>
      <c r="CD296" s="55">
        <v>99</v>
      </c>
      <c r="CE296" s="55">
        <v>97</v>
      </c>
      <c r="CF296" s="55">
        <v>78</v>
      </c>
      <c r="CG296" s="55">
        <v>19</v>
      </c>
      <c r="CH296" s="55"/>
      <c r="CI296" s="54">
        <v>4053</v>
      </c>
      <c r="CJ296" s="55"/>
      <c r="CK296" s="55">
        <v>36.26</v>
      </c>
      <c r="CL296" s="55"/>
      <c r="CM296" s="55">
        <v>6.29</v>
      </c>
      <c r="CN296" s="55"/>
      <c r="CO296" s="55"/>
      <c r="CP296" s="55"/>
      <c r="CQ296" s="55">
        <v>0.45</v>
      </c>
      <c r="CR296" s="54">
        <v>4012</v>
      </c>
      <c r="CS296" s="54">
        <v>35.18</v>
      </c>
      <c r="CT296" s="98">
        <v>5.3</v>
      </c>
      <c r="CU296" s="54">
        <v>0.31</v>
      </c>
      <c r="CV296" s="55">
        <v>1.79</v>
      </c>
      <c r="CW296" s="73">
        <f t="shared" si="60"/>
        <v>399.98921080365693</v>
      </c>
      <c r="CX296" s="74">
        <f>AP296/(AB296-AI296)</f>
        <v>399.98921080365693</v>
      </c>
      <c r="CY296" s="71">
        <v>500</v>
      </c>
      <c r="CZ296" s="67">
        <f>IF(AND(DATE(YEAR(T296),MONTH(T296),DAY(T296))&gt;=(S296-3),DATE(YEAR(T296),MONTH(T296),DAY(T296))&lt;=(S296+3)),T296,V296)</f>
        <v>45852.045138888891</v>
      </c>
      <c r="DA296" s="74">
        <f>CZ296-U296</f>
        <v>0</v>
      </c>
      <c r="DB296" s="53">
        <f>(((AR296-AQ296)*24)+DD296+AB296+((AV296-AU296)*24))/24</f>
        <v>1.8368055555620231</v>
      </c>
      <c r="DC296" s="53">
        <f>(AT296-AS296)*24</f>
        <v>1.2499999998835847</v>
      </c>
      <c r="DD296" s="53">
        <f>(W296-AR296)*24</f>
        <v>15.999999999941792</v>
      </c>
      <c r="DE296" s="53">
        <f>AA296</f>
        <v>71.583333333372138</v>
      </c>
      <c r="DF296" s="53">
        <f t="shared" si="69"/>
        <v>15.999999999941792</v>
      </c>
      <c r="DG296" s="53">
        <f>AB296</f>
        <v>27.583333333488554</v>
      </c>
      <c r="DH296" s="53">
        <f t="shared" si="67"/>
        <v>1.2499999998835847</v>
      </c>
    </row>
    <row r="297" spans="1:112" s="63" customFormat="1" x14ac:dyDescent="0.2">
      <c r="A297" s="65">
        <v>4745</v>
      </c>
      <c r="B297" s="72">
        <f t="shared" si="59"/>
        <v>45839</v>
      </c>
      <c r="C297" s="60" t="str">
        <f t="shared" si="68"/>
        <v>PRT 2025 7 #4745</v>
      </c>
      <c r="D297" s="60" t="str">
        <f t="shared" si="66"/>
        <v>PRATU PTBA #52</v>
      </c>
      <c r="E297" s="61">
        <v>4745</v>
      </c>
      <c r="F297" s="62" t="s">
        <v>98</v>
      </c>
      <c r="G297" s="62" t="str">
        <f>INDEX([1]List!$D$2:$D$55,MATCH(F297,[1]List!$B$2:$B$55,0))</f>
        <v>FOB</v>
      </c>
      <c r="H297" s="62" t="s">
        <v>156</v>
      </c>
      <c r="I297" s="62" t="s">
        <v>157</v>
      </c>
      <c r="J297" s="61">
        <f>IF(F297="","",IF(F297="TIE LRC",COUNTIF($F$2:$F297,"TIE")+COUNTIF($F$2:$F297,"TME")+COUNTIF($F$2:$F297,"TIE LRC")+COUNTIF($F$2:$F297,"TIE MRC"),IF(F297="TIE MRC",COUNTIF($F$2:$F297,"TIE")+COUNTIF($F$2:$F297,"TME")+COUNTIF($F$2:$F297,"TIE LRC")+COUNTIF($F$2:$F297,"TIE MRC"),IF(F297="PLNBB LRC",COUNTIF($F$2:$F297,"PLNBB")+COUNTIF($F$2:$F297,"PLNBB LRC")+COUNTIF($F$2:$F297,"PLNBB MRC"),IF(F297="PLNBB MRC",COUNTIF($F$2:$F297,"PLNBB")+COUNTIF($F$2:$F297,"PLNBB LRC")+COUNTIF($F$2:$F297,"PLNBB MRC"),IF(F297="HE MRC",COUNTIF($F$2:$F297,"HE")+COUNTIF($F$2:$F297,"HE LRC")+COUNTIF($F$2:$F297,"HE MRC"),IF(F297="HE LRC",COUNTIF($F$2:$F297,"HE")+COUNTIF($F$2:$F297,"HE LRC")+COUNTIF($F$2:$F297,"HE MRC"),COUNTIF($F$2:$F297,F297))))))))</f>
        <v>52</v>
      </c>
      <c r="L297" s="63" t="s">
        <v>327</v>
      </c>
      <c r="N297" s="64" t="s">
        <v>318</v>
      </c>
      <c r="O297" s="69" t="s">
        <v>104</v>
      </c>
      <c r="P297" s="65"/>
      <c r="Q297" s="69">
        <v>45848</v>
      </c>
      <c r="R297" s="66"/>
      <c r="S297" s="69">
        <v>45847</v>
      </c>
      <c r="T297" s="67">
        <v>45850.423611111109</v>
      </c>
      <c r="U297" s="67">
        <v>45850.423611111109</v>
      </c>
      <c r="V297" s="67">
        <v>45853.822916666664</v>
      </c>
      <c r="W297" s="67">
        <v>45853.840277777781</v>
      </c>
      <c r="X297" s="67">
        <v>45854.961805555555</v>
      </c>
      <c r="Y297" s="67">
        <v>45855.020833333336</v>
      </c>
      <c r="Z297" s="67">
        <v>45855.059027777781</v>
      </c>
      <c r="AA297" s="53">
        <f t="shared" si="31"/>
        <v>81.583333333313931</v>
      </c>
      <c r="AB297" s="53">
        <f t="shared" si="62"/>
        <v>28.333333333313931</v>
      </c>
      <c r="AC297" s="53">
        <f t="shared" si="63"/>
        <v>1.4166666667442769</v>
      </c>
      <c r="AD297" s="53">
        <v>0.57999999999999996</v>
      </c>
      <c r="AE297" s="53">
        <v>6.83</v>
      </c>
      <c r="AF297" s="53">
        <v>0</v>
      </c>
      <c r="AG297" s="53">
        <v>0.5</v>
      </c>
      <c r="AH297" s="53">
        <v>0</v>
      </c>
      <c r="AI297" s="53">
        <f t="shared" si="64"/>
        <v>7.33</v>
      </c>
      <c r="AJ297" s="77">
        <f t="shared" si="65"/>
        <v>7.91</v>
      </c>
      <c r="AK297" s="77"/>
      <c r="AL297" s="77"/>
      <c r="AM297" s="77"/>
      <c r="AN297" s="77"/>
      <c r="AO297" s="68">
        <v>13058.233</v>
      </c>
      <c r="AP297" s="68">
        <v>13057.200999999999</v>
      </c>
      <c r="AQ297" s="67">
        <f t="shared" si="57"/>
        <v>45853.822916666664</v>
      </c>
      <c r="AR297" s="67">
        <v>45853.836805555555</v>
      </c>
      <c r="AS297" s="67">
        <f t="shared" si="61"/>
        <v>45854.961805555555</v>
      </c>
      <c r="AT297" s="67">
        <v>45855.041666666664</v>
      </c>
      <c r="AU297" s="67">
        <f t="shared" si="58"/>
        <v>45855.041666666664</v>
      </c>
      <c r="AV297" s="67">
        <v>45855.055555555555</v>
      </c>
      <c r="AW297" s="54">
        <v>4646</v>
      </c>
      <c r="AX297" s="54">
        <v>6699</v>
      </c>
      <c r="AY297" s="55">
        <v>30.65</v>
      </c>
      <c r="AZ297" s="55">
        <v>14.6</v>
      </c>
      <c r="BA297" s="55">
        <v>4.5999999999999996</v>
      </c>
      <c r="BB297" s="55">
        <v>5.67</v>
      </c>
      <c r="BC297" s="55">
        <v>6.6393442622950811</v>
      </c>
      <c r="BD297" s="55">
        <v>39.1</v>
      </c>
      <c r="BE297" s="55">
        <v>40.630000000000003</v>
      </c>
      <c r="BF297" s="55">
        <v>0.44</v>
      </c>
      <c r="BG297" s="55">
        <v>0.68</v>
      </c>
      <c r="BH297" s="55">
        <v>0.63231850117096011</v>
      </c>
      <c r="BI297" s="55">
        <v>59.75</v>
      </c>
      <c r="BJ297" s="55">
        <v>4.1399999999999997</v>
      </c>
      <c r="BK297" s="55">
        <v>0.95</v>
      </c>
      <c r="BL297" s="55">
        <v>1.19</v>
      </c>
      <c r="BM297" s="55">
        <v>14.35</v>
      </c>
      <c r="BN297" s="56">
        <v>62</v>
      </c>
      <c r="BO297" s="55" t="s">
        <v>97</v>
      </c>
      <c r="BP297" s="55" t="s">
        <v>97</v>
      </c>
      <c r="BQ297" s="56">
        <v>1250</v>
      </c>
      <c r="BR297" s="55">
        <v>61.3</v>
      </c>
      <c r="BS297" s="55">
        <v>18.440000000000001</v>
      </c>
      <c r="BT297" s="55">
        <v>7.16</v>
      </c>
      <c r="BU297" s="55">
        <v>3.62</v>
      </c>
      <c r="BV297" s="55">
        <v>2.02</v>
      </c>
      <c r="BW297" s="55">
        <v>0.93</v>
      </c>
      <c r="BX297" s="55">
        <v>0.48</v>
      </c>
      <c r="BY297" s="55">
        <v>0.7</v>
      </c>
      <c r="BZ297" s="55">
        <v>5.04</v>
      </c>
      <c r="CA297" s="55">
        <v>0.13</v>
      </c>
      <c r="CB297" s="55">
        <v>0.17</v>
      </c>
      <c r="CC297" s="100">
        <v>3.5999999999999997E-2</v>
      </c>
      <c r="CD297" s="55">
        <v>99</v>
      </c>
      <c r="CE297" s="55">
        <v>98</v>
      </c>
      <c r="CF297" s="55">
        <v>78</v>
      </c>
      <c r="CG297" s="55">
        <v>23</v>
      </c>
      <c r="CH297" s="55"/>
      <c r="CI297" s="54">
        <v>4916</v>
      </c>
      <c r="CJ297" s="55"/>
      <c r="CK297" s="55">
        <v>28.31</v>
      </c>
      <c r="CL297" s="55">
        <v>14.27</v>
      </c>
      <c r="CM297" s="55">
        <v>4.3</v>
      </c>
      <c r="CN297" s="55">
        <v>5.14</v>
      </c>
      <c r="CO297" s="55">
        <v>39.119999999999997</v>
      </c>
      <c r="CP297" s="55">
        <v>41.47</v>
      </c>
      <c r="CQ297" s="55">
        <v>0.49</v>
      </c>
      <c r="CR297" s="54" t="s">
        <v>319</v>
      </c>
      <c r="CS297" s="54" t="s">
        <v>319</v>
      </c>
      <c r="CT297" s="54" t="s">
        <v>319</v>
      </c>
      <c r="CU297" s="54" t="s">
        <v>319</v>
      </c>
      <c r="CV297" s="55">
        <v>0.76</v>
      </c>
      <c r="CW297" s="73">
        <f t="shared" si="60"/>
        <v>621.67279796915057</v>
      </c>
      <c r="CX297" s="74">
        <f>AP297/(AB297-AI297)</f>
        <v>621.67279796915057</v>
      </c>
      <c r="CY297" s="71">
        <v>500</v>
      </c>
      <c r="CZ297" s="67">
        <f>IF(AND(DATE(YEAR(T297),MONTH(T297),DAY(T297))&gt;=(S297-3),DATE(YEAR(T297),MONTH(T297),DAY(T297))&lt;=(S297+3)),T297,V297)</f>
        <v>45850.423611111109</v>
      </c>
      <c r="DA297" s="74">
        <f>CZ297-U297</f>
        <v>0</v>
      </c>
      <c r="DB297" s="53">
        <f>(((AR297-AQ297)*24)+DD297+AB297+((AV297-AU297)*24))/24</f>
        <v>1.2118055555620231</v>
      </c>
      <c r="DC297" s="53">
        <f>(AT297-AS297)*24</f>
        <v>1.9166666666278616</v>
      </c>
      <c r="DD297" s="53">
        <f>(W297-AR297)*24</f>
        <v>8.3333333430346102E-2</v>
      </c>
      <c r="DE297" s="53">
        <f>AA297</f>
        <v>81.583333333313931</v>
      </c>
      <c r="DF297" s="53">
        <f t="shared" si="69"/>
        <v>8.3333333430346102E-2</v>
      </c>
      <c r="DG297" s="53">
        <f>AB297</f>
        <v>28.333333333313931</v>
      </c>
      <c r="DH297" s="53">
        <f t="shared" si="67"/>
        <v>1.9166666666278616</v>
      </c>
    </row>
    <row r="298" spans="1:112" s="63" customFormat="1" x14ac:dyDescent="0.2">
      <c r="A298" s="65">
        <v>4746</v>
      </c>
      <c r="B298" s="72">
        <f t="shared" si="59"/>
        <v>45839</v>
      </c>
      <c r="C298" s="60" t="str">
        <f t="shared" si="68"/>
        <v>PRT 2025 7 #4746</v>
      </c>
      <c r="D298" s="60" t="str">
        <f t="shared" si="66"/>
        <v>PRATU BGG #79</v>
      </c>
      <c r="E298" s="61">
        <v>4746</v>
      </c>
      <c r="F298" s="62" t="s">
        <v>240</v>
      </c>
      <c r="G298" s="62" t="str">
        <f>INDEX([1]List!$D$2:$D$55,MATCH(F298,[1]List!$B$2:$B$55,0))</f>
        <v>CIF</v>
      </c>
      <c r="H298" s="62" t="s">
        <v>211</v>
      </c>
      <c r="I298" s="62" t="s">
        <v>163</v>
      </c>
      <c r="J298" s="61">
        <f>IF(F298="","",IF(F298="TIE LRC",COUNTIF($F$2:$F298,"TIE")+COUNTIF($F$2:$F298,"TME")+COUNTIF($F$2:$F298,"TIE LRC")+COUNTIF($F$2:$F298,"TIE MRC"),IF(F298="TIE MRC",COUNTIF($F$2:$F298,"TIE")+COUNTIF($F$2:$F298,"TME")+COUNTIF($F$2:$F298,"TIE LRC")+COUNTIF($F$2:$F298,"TIE MRC"),IF(F298="PLNBB LRC",COUNTIF($F$2:$F298,"PLNBB")+COUNTIF($F$2:$F298,"PLNBB LRC")+COUNTIF($F$2:$F298,"PLNBB MRC"),IF(F298="PLNBB MRC",COUNTIF($F$2:$F298,"PLNBB")+COUNTIF($F$2:$F298,"PLNBB LRC")+COUNTIF($F$2:$F298,"PLNBB MRC"),IF(F298="HE MRC",COUNTIF($F$2:$F298,"HE")+COUNTIF($F$2:$F298,"HE LRC")+COUNTIF($F$2:$F298,"HE MRC"),IF(F298="HE LRC",COUNTIF($F$2:$F298,"HE")+COUNTIF($F$2:$F298,"HE LRC")+COUNTIF($F$2:$F298,"HE MRC"),COUNTIF($F$2:$F298,F298))))))))</f>
        <v>79</v>
      </c>
      <c r="K298" s="63" t="s">
        <v>592</v>
      </c>
      <c r="L298" s="63" t="s">
        <v>593</v>
      </c>
      <c r="N298" s="64" t="s">
        <v>320</v>
      </c>
      <c r="O298" s="69" t="s">
        <v>104</v>
      </c>
      <c r="P298" s="65"/>
      <c r="Q298" s="69">
        <v>45844</v>
      </c>
      <c r="R298" s="66"/>
      <c r="S298" s="69">
        <v>45865</v>
      </c>
      <c r="T298" s="67">
        <v>45850.263888888891</v>
      </c>
      <c r="U298" s="67">
        <v>45853.934027777781</v>
      </c>
      <c r="V298" s="67">
        <v>45853.934027777781</v>
      </c>
      <c r="W298" s="67">
        <v>45855.052083333336</v>
      </c>
      <c r="X298" s="67">
        <v>45855.840277777781</v>
      </c>
      <c r="Y298" s="67">
        <v>45855.875</v>
      </c>
      <c r="Z298" s="67">
        <v>45855.909722222219</v>
      </c>
      <c r="AA298" s="53">
        <f t="shared" si="31"/>
        <v>88.083333333372138</v>
      </c>
      <c r="AB298" s="53">
        <f t="shared" si="62"/>
        <v>19.749999999941792</v>
      </c>
      <c r="AC298" s="53">
        <f t="shared" si="63"/>
        <v>0.83333333325572312</v>
      </c>
      <c r="AD298" s="53">
        <v>1.58</v>
      </c>
      <c r="AE298" s="53">
        <v>4</v>
      </c>
      <c r="AF298" s="53">
        <v>0</v>
      </c>
      <c r="AG298" s="53">
        <v>0</v>
      </c>
      <c r="AH298" s="53">
        <v>0</v>
      </c>
      <c r="AI298" s="53">
        <f t="shared" si="64"/>
        <v>4</v>
      </c>
      <c r="AJ298" s="77">
        <f t="shared" si="65"/>
        <v>5.58</v>
      </c>
      <c r="AK298" s="77"/>
      <c r="AL298" s="77"/>
      <c r="AM298" s="77"/>
      <c r="AN298" s="77"/>
      <c r="AO298" s="68">
        <v>8001.1809999999996</v>
      </c>
      <c r="AP298" s="68">
        <v>7998.8720000000003</v>
      </c>
      <c r="AQ298" s="67">
        <f t="shared" si="57"/>
        <v>45853.934027777781</v>
      </c>
      <c r="AR298" s="67">
        <v>45853.944444444445</v>
      </c>
      <c r="AS298" s="67">
        <f t="shared" si="61"/>
        <v>45855.840277777781</v>
      </c>
      <c r="AT298" s="67">
        <v>45855.895833333336</v>
      </c>
      <c r="AU298" s="67">
        <f t="shared" si="58"/>
        <v>45855.895833333336</v>
      </c>
      <c r="AV298" s="67">
        <v>45855.90625</v>
      </c>
      <c r="AW298" s="54">
        <v>4572</v>
      </c>
      <c r="AX298" s="54">
        <v>6623</v>
      </c>
      <c r="AY298" s="55">
        <v>30.96</v>
      </c>
      <c r="AZ298" s="55">
        <v>15.02</v>
      </c>
      <c r="BA298" s="55">
        <v>4.08</v>
      </c>
      <c r="BB298" s="55">
        <v>5.0199999999999996</v>
      </c>
      <c r="BC298" s="55">
        <v>5.9072722993645552</v>
      </c>
      <c r="BD298" s="55">
        <v>42.82</v>
      </c>
      <c r="BE298" s="55">
        <v>37.14</v>
      </c>
      <c r="BF298" s="55">
        <v>0.2</v>
      </c>
      <c r="BG298" s="55">
        <v>0.31</v>
      </c>
      <c r="BH298" s="55">
        <v>0.29418686749823486</v>
      </c>
      <c r="BI298" s="55">
        <v>59.52</v>
      </c>
      <c r="BJ298" s="55">
        <v>4.08</v>
      </c>
      <c r="BK298" s="55">
        <v>0.93</v>
      </c>
      <c r="BL298" s="55">
        <v>1.1599999999999999</v>
      </c>
      <c r="BM298" s="55">
        <v>15.18</v>
      </c>
      <c r="BN298" s="56">
        <v>58</v>
      </c>
      <c r="BO298" s="55" t="s">
        <v>97</v>
      </c>
      <c r="BP298" s="55" t="s">
        <v>100</v>
      </c>
      <c r="BQ298" s="56">
        <v>1290</v>
      </c>
      <c r="BR298" s="55">
        <v>34.159999999999997</v>
      </c>
      <c r="BS298" s="55">
        <v>24.05</v>
      </c>
      <c r="BT298" s="55">
        <v>24.19</v>
      </c>
      <c r="BU298" s="55">
        <v>7.98</v>
      </c>
      <c r="BV298" s="55">
        <v>1.6</v>
      </c>
      <c r="BW298" s="55">
        <v>0.71</v>
      </c>
      <c r="BX298" s="55">
        <v>0.4</v>
      </c>
      <c r="BY298" s="55">
        <v>0.98</v>
      </c>
      <c r="BZ298" s="55">
        <v>5.26</v>
      </c>
      <c r="CA298" s="55">
        <v>0.49</v>
      </c>
      <c r="CB298" s="55">
        <v>0.17</v>
      </c>
      <c r="CC298" s="100">
        <v>3.5999999999999997E-2</v>
      </c>
      <c r="CD298" s="55">
        <v>99</v>
      </c>
      <c r="CE298" s="55">
        <v>97</v>
      </c>
      <c r="CF298" s="55">
        <v>78</v>
      </c>
      <c r="CG298" s="55">
        <v>20</v>
      </c>
      <c r="CH298" s="55"/>
      <c r="CI298" s="54">
        <v>4632</v>
      </c>
      <c r="CJ298" s="55"/>
      <c r="CK298" s="55">
        <v>30.4</v>
      </c>
      <c r="CL298" s="55"/>
      <c r="CM298" s="55">
        <v>3.59</v>
      </c>
      <c r="CN298" s="55"/>
      <c r="CO298" s="55"/>
      <c r="CP298" s="55"/>
      <c r="CQ298" s="55">
        <v>0.18</v>
      </c>
      <c r="CR298" s="54">
        <v>4570</v>
      </c>
      <c r="CS298" s="54">
        <v>30.45</v>
      </c>
      <c r="CT298" s="54">
        <v>3.78</v>
      </c>
      <c r="CU298" s="54">
        <v>0.23</v>
      </c>
      <c r="CV298" s="55">
        <v>0.57999999999999996</v>
      </c>
      <c r="CW298" s="73">
        <f t="shared" si="60"/>
        <v>507.86488889076583</v>
      </c>
      <c r="CX298" s="74">
        <f>AP298/(AB298-AI298)</f>
        <v>507.86488889076583</v>
      </c>
      <c r="CY298" s="71">
        <v>500</v>
      </c>
      <c r="CZ298" s="67">
        <f>IF(AND(DATE(YEAR(T298),MONTH(T298),DAY(T298))&gt;=(S298-3),DATE(YEAR(T298),MONTH(T298),DAY(T298))&lt;=(S298+3)),T298,V298)</f>
        <v>45853.934027777781</v>
      </c>
      <c r="DA298" s="74">
        <f>CZ298-U298</f>
        <v>0</v>
      </c>
      <c r="DB298" s="53">
        <f>(((AR298-AQ298)*24)+DD298+AB298+((AV298-AU298)*24))/24</f>
        <v>1.9513888888832298</v>
      </c>
      <c r="DC298" s="53">
        <f>(AT298-AS298)*24</f>
        <v>1.3333333333139308</v>
      </c>
      <c r="DD298" s="53">
        <f>(W298-AR298)*24</f>
        <v>26.583333333372138</v>
      </c>
      <c r="DE298" s="53">
        <f>AA298</f>
        <v>88.083333333372138</v>
      </c>
      <c r="DF298" s="53">
        <f t="shared" si="69"/>
        <v>26.583333333372138</v>
      </c>
      <c r="DG298" s="53">
        <f>AB298</f>
        <v>19.749999999941792</v>
      </c>
      <c r="DH298" s="53">
        <f t="shared" si="67"/>
        <v>1.3333333333139308</v>
      </c>
    </row>
    <row r="299" spans="1:112" s="63" customFormat="1" x14ac:dyDescent="0.2">
      <c r="A299" s="65">
        <v>4747</v>
      </c>
      <c r="B299" s="72">
        <f t="shared" si="59"/>
        <v>45839</v>
      </c>
      <c r="C299" s="60" t="str">
        <f t="shared" si="68"/>
        <v>PRT 2025 7 #4747</v>
      </c>
      <c r="D299" s="60" t="str">
        <f t="shared" si="66"/>
        <v>PRATU TBC LRC #29</v>
      </c>
      <c r="E299" s="61">
        <v>4747</v>
      </c>
      <c r="F299" s="62" t="s">
        <v>290</v>
      </c>
      <c r="G299" s="62" t="str">
        <f>INDEX([1]List!$D$2:$D$55,MATCH(F299,[1]List!$B$2:$B$55,0))</f>
        <v>CIF</v>
      </c>
      <c r="H299" s="62" t="s">
        <v>325</v>
      </c>
      <c r="I299" s="62" t="s">
        <v>176</v>
      </c>
      <c r="J299" s="61">
        <f>IF(F299="","",IF(F299="TIE LRC",COUNTIF($F$2:$F299,"TIE")+COUNTIF($F$2:$F299,"TME")+COUNTIF($F$2:$F299,"TIE LRC")+COUNTIF($F$2:$F299,"TIE MRC"),IF(F299="TIE MRC",COUNTIF($F$2:$F299,"TIE")+COUNTIF($F$2:$F299,"TME")+COUNTIF($F$2:$F299,"TIE LRC")+COUNTIF($F$2:$F299,"TIE MRC"),IF(F299="PLNBB LRC",COUNTIF($F$2:$F299,"PLNBB")+COUNTIF($F$2:$F299,"PLNBB LRC")+COUNTIF($F$2:$F299,"PLNBB MRC"),IF(F299="PLNBB MRC",COUNTIF($F$2:$F299,"PLNBB")+COUNTIF($F$2:$F299,"PLNBB LRC")+COUNTIF($F$2:$F299,"PLNBB MRC"),IF(F299="HE MRC",COUNTIF($F$2:$F299,"HE")+COUNTIF($F$2:$F299,"HE LRC")+COUNTIF($F$2:$F299,"HE MRC"),IF(F299="HE LRC",COUNTIF($F$2:$F299,"HE")+COUNTIF($F$2:$F299,"HE LRC")+COUNTIF($F$2:$F299,"HE MRC"),COUNTIF($F$2:$F299,F299))))))))</f>
        <v>29</v>
      </c>
      <c r="K299" s="63" t="s">
        <v>618</v>
      </c>
      <c r="L299" s="63" t="s">
        <v>619</v>
      </c>
      <c r="N299" s="64" t="s">
        <v>318</v>
      </c>
      <c r="O299" s="69" t="s">
        <v>473</v>
      </c>
      <c r="P299" s="65"/>
      <c r="Q299" s="69">
        <v>45841</v>
      </c>
      <c r="R299" s="66"/>
      <c r="S299" s="69">
        <v>45852</v>
      </c>
      <c r="T299" s="67">
        <v>45850.6875</v>
      </c>
      <c r="U299" s="67">
        <v>45850.6875</v>
      </c>
      <c r="V299" s="67">
        <v>45855.086805555555</v>
      </c>
      <c r="W299" s="67">
        <v>45855.899305555555</v>
      </c>
      <c r="X299" s="67">
        <v>45856.996527777781</v>
      </c>
      <c r="Y299" s="67">
        <v>45857.038194444445</v>
      </c>
      <c r="Z299" s="67">
        <v>45857.072916666664</v>
      </c>
      <c r="AA299" s="53">
        <f t="shared" si="31"/>
        <v>105.58333333331393</v>
      </c>
      <c r="AB299" s="53">
        <f t="shared" si="62"/>
        <v>27.333333333372138</v>
      </c>
      <c r="AC299" s="53">
        <f t="shared" si="63"/>
        <v>0.99999999994179234</v>
      </c>
      <c r="AD299" s="53">
        <v>0.92</v>
      </c>
      <c r="AE299" s="53">
        <v>5.67</v>
      </c>
      <c r="AF299" s="53">
        <v>0</v>
      </c>
      <c r="AG299" s="53">
        <v>1.83</v>
      </c>
      <c r="AH299" s="53">
        <v>0</v>
      </c>
      <c r="AI299" s="53">
        <f t="shared" si="64"/>
        <v>7.5</v>
      </c>
      <c r="AJ299" s="77">
        <f t="shared" si="65"/>
        <v>8.42</v>
      </c>
      <c r="AK299" s="77"/>
      <c r="AL299" s="77"/>
      <c r="AM299" s="77"/>
      <c r="AN299" s="77"/>
      <c r="AO299" s="68">
        <v>7350.2160000000003</v>
      </c>
      <c r="AP299" s="68">
        <v>7340.6279999999997</v>
      </c>
      <c r="AQ299" s="67">
        <f t="shared" si="57"/>
        <v>45855.086805555555</v>
      </c>
      <c r="AR299" s="67">
        <v>45855.097222222219</v>
      </c>
      <c r="AS299" s="67">
        <f t="shared" si="61"/>
        <v>45856.996527777781</v>
      </c>
      <c r="AT299" s="67">
        <v>45857.059027777781</v>
      </c>
      <c r="AU299" s="67">
        <f t="shared" si="58"/>
        <v>45857.059027777781</v>
      </c>
      <c r="AV299" s="67">
        <v>45857.069444444445</v>
      </c>
      <c r="AW299" s="54">
        <v>4113</v>
      </c>
      <c r="AX299" s="54">
        <v>6319</v>
      </c>
      <c r="AY299" s="55">
        <v>34.9</v>
      </c>
      <c r="AZ299" s="55">
        <v>16.8</v>
      </c>
      <c r="BA299" s="55">
        <v>4.68</v>
      </c>
      <c r="BB299" s="55">
        <v>5.98</v>
      </c>
      <c r="BC299" s="55">
        <v>7.1875</v>
      </c>
      <c r="BD299" s="55">
        <v>40.630000000000003</v>
      </c>
      <c r="BE299" s="55">
        <v>36.590000000000003</v>
      </c>
      <c r="BF299" s="55">
        <v>0.2</v>
      </c>
      <c r="BG299" s="55">
        <v>0.32</v>
      </c>
      <c r="BH299" s="55">
        <v>0.30048076923076922</v>
      </c>
      <c r="BI299" s="55">
        <v>55.98</v>
      </c>
      <c r="BJ299" s="55">
        <v>4.0599999999999996</v>
      </c>
      <c r="BK299" s="55">
        <v>0.92</v>
      </c>
      <c r="BL299" s="55">
        <v>1.19</v>
      </c>
      <c r="BM299" s="55">
        <v>16.010000000000002</v>
      </c>
      <c r="BN299" s="56">
        <v>59</v>
      </c>
      <c r="BO299" s="55" t="s">
        <v>97</v>
      </c>
      <c r="BP299" s="55" t="s">
        <v>100</v>
      </c>
      <c r="BQ299" s="56">
        <v>1190</v>
      </c>
      <c r="BR299" s="55">
        <v>37.26</v>
      </c>
      <c r="BS299" s="55">
        <v>18.5</v>
      </c>
      <c r="BT299" s="55">
        <v>25.64</v>
      </c>
      <c r="BU299" s="55">
        <v>9.02</v>
      </c>
      <c r="BV299" s="55">
        <v>2.12</v>
      </c>
      <c r="BW299" s="55">
        <v>0.67</v>
      </c>
      <c r="BX299" s="55">
        <v>0.5</v>
      </c>
      <c r="BY299" s="55">
        <v>0.8</v>
      </c>
      <c r="BZ299" s="55">
        <v>4.9400000000000004</v>
      </c>
      <c r="CA299" s="55">
        <v>0.4</v>
      </c>
      <c r="CB299" s="55">
        <v>0.17</v>
      </c>
      <c r="CC299" s="100">
        <v>0.05</v>
      </c>
      <c r="CD299" s="55">
        <v>99</v>
      </c>
      <c r="CE299" s="55">
        <v>97</v>
      </c>
      <c r="CF299" s="55">
        <v>78</v>
      </c>
      <c r="CG299" s="55">
        <v>19</v>
      </c>
      <c r="CH299" s="55"/>
      <c r="CI299" s="54">
        <v>4212</v>
      </c>
      <c r="CJ299" s="55"/>
      <c r="CK299" s="55">
        <v>34.14</v>
      </c>
      <c r="CL299" s="55"/>
      <c r="CM299" s="55">
        <v>3.76</v>
      </c>
      <c r="CN299" s="55"/>
      <c r="CO299" s="55"/>
      <c r="CP299" s="55"/>
      <c r="CQ299" s="55">
        <v>0.16</v>
      </c>
      <c r="CR299" s="54">
        <v>4060</v>
      </c>
      <c r="CS299" s="54">
        <v>34.47</v>
      </c>
      <c r="CT299" s="98">
        <v>4.2</v>
      </c>
      <c r="CU299" s="54">
        <v>0.24</v>
      </c>
      <c r="CV299" s="55">
        <v>0.48</v>
      </c>
      <c r="CW299" s="73">
        <f t="shared" si="60"/>
        <v>370.11569747826741</v>
      </c>
      <c r="CX299" s="74">
        <f>AP299/(AB299-AI299)</f>
        <v>370.11569747826741</v>
      </c>
      <c r="CY299" s="71">
        <v>500</v>
      </c>
      <c r="CZ299" s="67">
        <f>IF(AND(DATE(YEAR(T299),MONTH(T299),DAY(T299))&gt;=(S299-3),DATE(YEAR(T299),MONTH(T299),DAY(T299))&lt;=(S299+3)),T299,V299)</f>
        <v>45850.6875</v>
      </c>
      <c r="DA299" s="74">
        <f>CZ299-U299</f>
        <v>0</v>
      </c>
      <c r="DB299" s="53">
        <f>(((AR299-AQ299)*24)+DD299+AB299+((AV299-AU299)*24))/24</f>
        <v>1.9618055555547471</v>
      </c>
      <c r="DC299" s="53">
        <f>(AT299-AS299)*24</f>
        <v>1.5</v>
      </c>
      <c r="DD299" s="53">
        <f>(W299-AR299)*24</f>
        <v>19.250000000058208</v>
      </c>
      <c r="DE299" s="53">
        <f>AA299</f>
        <v>105.58333333331393</v>
      </c>
      <c r="DF299" s="53">
        <f t="shared" si="69"/>
        <v>19.250000000058208</v>
      </c>
      <c r="DG299" s="53">
        <f>AB299</f>
        <v>27.333333333372138</v>
      </c>
      <c r="DH299" s="53">
        <f t="shared" si="67"/>
        <v>1.5</v>
      </c>
    </row>
    <row r="300" spans="1:112" s="85" customFormat="1" x14ac:dyDescent="0.2">
      <c r="A300" s="80">
        <v>4748</v>
      </c>
      <c r="B300" s="81">
        <f t="shared" si="59"/>
        <v>45839</v>
      </c>
      <c r="C300" s="82" t="str">
        <f t="shared" si="68"/>
        <v>PRT 2025 7 #4748</v>
      </c>
      <c r="D300" s="82" t="str">
        <f t="shared" si="66"/>
        <v>PRATU BAS #4</v>
      </c>
      <c r="E300" s="83">
        <v>4748</v>
      </c>
      <c r="F300" s="84" t="s">
        <v>488</v>
      </c>
      <c r="G300" s="84" t="str">
        <f>INDEX([1]List!$D$2:$D$55,MATCH(F300,[1]List!$B$2:$B$55,0))</f>
        <v>CIF</v>
      </c>
      <c r="H300" s="84" t="s">
        <v>489</v>
      </c>
      <c r="I300" s="84" t="s">
        <v>163</v>
      </c>
      <c r="J300" s="83">
        <f>IF(F300="","",IF(F300="TIE LRC",COUNTIF($F$2:$F300,"TIE")+COUNTIF($F$2:$F300,"TME")+COUNTIF($F$2:$F300,"TIE LRC")+COUNTIF($F$2:$F300,"TIE MRC"),IF(F300="TIE MRC",COUNTIF($F$2:$F300,"TIE")+COUNTIF($F$2:$F300,"TME")+COUNTIF($F$2:$F300,"TIE LRC")+COUNTIF($F$2:$F300,"TIE MRC"),IF(F300="PLNBB LRC",COUNTIF($F$2:$F300,"PLNBB")+COUNTIF($F$2:$F300,"PLNBB LRC")+COUNTIF($F$2:$F300,"PLNBB MRC"),IF(F300="PLNBB MRC",COUNTIF($F$2:$F300,"PLNBB")+COUNTIF($F$2:$F300,"PLNBB LRC")+COUNTIF($F$2:$F300,"PLNBB MRC"),IF(F300="HE MRC",COUNTIF($F$2:$F300,"HE")+COUNTIF($F$2:$F300,"HE LRC")+COUNTIF($F$2:$F300,"HE MRC"),IF(F300="HE LRC",COUNTIF($F$2:$F300,"HE")+COUNTIF($F$2:$F300,"HE LRC")+COUNTIF($F$2:$F300,"HE MRC"),COUNTIF($F$2:$F300,F300))))))))</f>
        <v>4</v>
      </c>
      <c r="K300" s="85" t="s">
        <v>184</v>
      </c>
      <c r="L300" s="85" t="s">
        <v>185</v>
      </c>
      <c r="N300" s="86" t="s">
        <v>308</v>
      </c>
      <c r="O300" s="76" t="s">
        <v>610</v>
      </c>
      <c r="P300" s="80"/>
      <c r="Q300" s="76">
        <v>45845</v>
      </c>
      <c r="R300" s="87"/>
      <c r="S300" s="76">
        <v>45761</v>
      </c>
      <c r="T300" s="88">
        <v>45852.625</v>
      </c>
      <c r="U300" s="88">
        <v>45853.704861111109</v>
      </c>
      <c r="V300" s="88">
        <v>45853.704861111109</v>
      </c>
      <c r="W300" s="88">
        <v>45853.895833333336</v>
      </c>
      <c r="X300" s="88">
        <v>45857.857638888891</v>
      </c>
      <c r="Y300" s="88">
        <v>45857.989583333336</v>
      </c>
      <c r="Z300" s="88">
        <v>45858.083333333336</v>
      </c>
      <c r="AA300" s="89">
        <f t="shared" si="31"/>
        <v>25.916666666627862</v>
      </c>
      <c r="AB300" s="89">
        <f t="shared" si="62"/>
        <v>98.25</v>
      </c>
      <c r="AC300" s="89">
        <f t="shared" si="63"/>
        <v>3.1666666666860692</v>
      </c>
      <c r="AD300" s="89">
        <v>0</v>
      </c>
      <c r="AE300" s="89">
        <v>0</v>
      </c>
      <c r="AF300" s="89">
        <v>3.33</v>
      </c>
      <c r="AG300" s="89">
        <v>1.75</v>
      </c>
      <c r="AH300" s="89">
        <v>18.170000000000002</v>
      </c>
      <c r="AI300" s="89">
        <f t="shared" si="64"/>
        <v>23.25</v>
      </c>
      <c r="AJ300" s="90">
        <f t="shared" si="65"/>
        <v>23.25</v>
      </c>
      <c r="AK300" s="90"/>
      <c r="AL300" s="90"/>
      <c r="AM300" s="90"/>
      <c r="AN300" s="90"/>
      <c r="AO300" s="91">
        <v>7525.5389999999998</v>
      </c>
      <c r="AP300" s="91">
        <v>7519.9679999999998</v>
      </c>
      <c r="AQ300" s="88">
        <f t="shared" si="57"/>
        <v>45853.704861111109</v>
      </c>
      <c r="AR300" s="88">
        <v>45853.71875</v>
      </c>
      <c r="AS300" s="88">
        <f t="shared" si="61"/>
        <v>45857.857638888891</v>
      </c>
      <c r="AT300" s="88">
        <v>45857.993055555555</v>
      </c>
      <c r="AU300" s="88">
        <v>45858.065972222219</v>
      </c>
      <c r="AV300" s="88">
        <v>45858.079861111109</v>
      </c>
      <c r="AW300" s="92">
        <v>4047</v>
      </c>
      <c r="AX300" s="92">
        <v>6309</v>
      </c>
      <c r="AY300" s="93">
        <v>35.85</v>
      </c>
      <c r="AZ300" s="93">
        <v>23.52</v>
      </c>
      <c r="BA300" s="93">
        <v>6.55</v>
      </c>
      <c r="BB300" s="93">
        <v>7.81</v>
      </c>
      <c r="BC300" s="93">
        <v>10.211820083682008</v>
      </c>
      <c r="BD300" s="93">
        <v>37.71</v>
      </c>
      <c r="BE300" s="93">
        <v>30.96</v>
      </c>
      <c r="BF300" s="93">
        <v>0.25</v>
      </c>
      <c r="BG300" s="93">
        <v>0.44</v>
      </c>
      <c r="BH300" s="93">
        <v>0.39225941422594141</v>
      </c>
      <c r="BI300" s="93">
        <v>50.75</v>
      </c>
      <c r="BJ300" s="93">
        <v>3.55</v>
      </c>
      <c r="BK300" s="93">
        <v>0.82</v>
      </c>
      <c r="BL300" s="93">
        <v>1.19</v>
      </c>
      <c r="BM300" s="93">
        <v>13.25</v>
      </c>
      <c r="BN300" s="94">
        <v>58</v>
      </c>
      <c r="BO300" s="93" t="s">
        <v>97</v>
      </c>
      <c r="BP300" s="93" t="s">
        <v>100</v>
      </c>
      <c r="BQ300" s="94">
        <v>1220</v>
      </c>
      <c r="BR300" s="93">
        <v>40.46</v>
      </c>
      <c r="BS300" s="93">
        <v>23.06</v>
      </c>
      <c r="BT300" s="93">
        <v>17.239999999999998</v>
      </c>
      <c r="BU300" s="93">
        <v>9.41</v>
      </c>
      <c r="BV300" s="93">
        <v>2.1800000000000002</v>
      </c>
      <c r="BW300" s="93">
        <v>0.66</v>
      </c>
      <c r="BX300" s="93">
        <v>0.46</v>
      </c>
      <c r="BY300" s="93">
        <v>1.17</v>
      </c>
      <c r="BZ300" s="93">
        <v>4.58</v>
      </c>
      <c r="CA300" s="93">
        <v>0.62</v>
      </c>
      <c r="CB300" s="93">
        <v>0.16</v>
      </c>
      <c r="CC300" s="101">
        <v>3.5999999999999997E-2</v>
      </c>
      <c r="CD300" s="93">
        <v>99</v>
      </c>
      <c r="CE300" s="93">
        <v>97</v>
      </c>
      <c r="CF300" s="93">
        <v>78</v>
      </c>
      <c r="CG300" s="93">
        <v>20</v>
      </c>
      <c r="CH300" s="93"/>
      <c r="CI300" s="92">
        <v>4113</v>
      </c>
      <c r="CJ300" s="93"/>
      <c r="CK300" s="93">
        <v>35.32</v>
      </c>
      <c r="CL300" s="93"/>
      <c r="CM300" s="93">
        <v>6.29</v>
      </c>
      <c r="CN300" s="93"/>
      <c r="CO300" s="93"/>
      <c r="CP300" s="93"/>
      <c r="CQ300" s="93">
        <v>0.18</v>
      </c>
      <c r="CR300" s="92">
        <v>3914</v>
      </c>
      <c r="CS300" s="93">
        <v>35.93</v>
      </c>
      <c r="CT300" s="93">
        <v>5.2</v>
      </c>
      <c r="CU300" s="93">
        <v>0.25</v>
      </c>
      <c r="CV300" s="93">
        <v>0.56999999999999995</v>
      </c>
      <c r="CW300" s="95">
        <f t="shared" si="60"/>
        <v>100.26624</v>
      </c>
      <c r="CX300" s="96">
        <f>AP300/(AB300-AI300)</f>
        <v>100.26624</v>
      </c>
      <c r="CY300" s="97">
        <v>100</v>
      </c>
      <c r="CZ300" s="88">
        <f>IF(AND(DATE(YEAR(T300),MONTH(T300),DAY(T300))&gt;=(S300-3),DATE(YEAR(T300),MONTH(T300),DAY(T300))&lt;=(S300+3)),T300,V300)</f>
        <v>45853.704861111109</v>
      </c>
      <c r="DA300" s="96">
        <f>CZ300-U300</f>
        <v>0</v>
      </c>
      <c r="DB300" s="89">
        <f>(((AR300-AQ300)*24)+DD300+AB300+((AV300-AU300)*24))/24</f>
        <v>4.2986111111167702</v>
      </c>
      <c r="DC300" s="89">
        <f>(AT300-AS300)*24</f>
        <v>3.2499999999417923</v>
      </c>
      <c r="DD300" s="89">
        <f>(W300-AR300)*24</f>
        <v>4.2500000000582077</v>
      </c>
      <c r="DE300" s="89">
        <f>AA300</f>
        <v>25.916666666627862</v>
      </c>
      <c r="DF300" s="89">
        <f t="shared" si="69"/>
        <v>4.2500000000582077</v>
      </c>
      <c r="DG300" s="89">
        <f>AB300</f>
        <v>98.25</v>
      </c>
      <c r="DH300" s="89">
        <f t="shared" si="67"/>
        <v>3.2499999999417923</v>
      </c>
    </row>
    <row r="301" spans="1:112" s="63" customFormat="1" x14ac:dyDescent="0.2">
      <c r="A301" s="65">
        <v>4749</v>
      </c>
      <c r="B301" s="72">
        <f t="shared" si="59"/>
        <v>45839</v>
      </c>
      <c r="C301" s="60" t="str">
        <f t="shared" si="68"/>
        <v>PRT 2025 7 #4749</v>
      </c>
      <c r="D301" s="60" t="str">
        <f t="shared" si="66"/>
        <v>PRATU PTBA #53</v>
      </c>
      <c r="E301" s="61">
        <v>4749</v>
      </c>
      <c r="F301" s="62" t="s">
        <v>98</v>
      </c>
      <c r="G301" s="62" t="str">
        <f>INDEX([1]List!$D$2:$D$55,MATCH(F301,[1]List!$B$2:$B$55,0))</f>
        <v>FOB</v>
      </c>
      <c r="H301" s="62" t="s">
        <v>156</v>
      </c>
      <c r="I301" s="62" t="s">
        <v>157</v>
      </c>
      <c r="J301" s="61">
        <f>IF(F301="","",IF(F301="TIE LRC",COUNTIF($F$2:$F301,"TIE")+COUNTIF($F$2:$F301,"TME")+COUNTIF($F$2:$F301,"TIE LRC")+COUNTIF($F$2:$F301,"TIE MRC"),IF(F301="TIE MRC",COUNTIF($F$2:$F301,"TIE")+COUNTIF($F$2:$F301,"TME")+COUNTIF($F$2:$F301,"TIE LRC")+COUNTIF($F$2:$F301,"TIE MRC"),IF(F301="PLNBB LRC",COUNTIF($F$2:$F301,"PLNBB")+COUNTIF($F$2:$F301,"PLNBB LRC")+COUNTIF($F$2:$F301,"PLNBB MRC"),IF(F301="PLNBB MRC",COUNTIF($F$2:$F301,"PLNBB")+COUNTIF($F$2:$F301,"PLNBB LRC")+COUNTIF($F$2:$F301,"PLNBB MRC"),IF(F301="HE MRC",COUNTIF($F$2:$F301,"HE")+COUNTIF($F$2:$F301,"HE LRC")+COUNTIF($F$2:$F301,"HE MRC"),IF(F301="HE LRC",COUNTIF($F$2:$F301,"HE")+COUNTIF($F$2:$F301,"HE LRC")+COUNTIF($F$2:$F301,"HE MRC"),COUNTIF($F$2:$F301,F301))))))))</f>
        <v>53</v>
      </c>
      <c r="K301" s="63" t="s">
        <v>422</v>
      </c>
      <c r="L301" s="63" t="s">
        <v>423</v>
      </c>
      <c r="N301" s="64" t="s">
        <v>320</v>
      </c>
      <c r="O301" s="69" t="s">
        <v>104</v>
      </c>
      <c r="P301" s="65"/>
      <c r="Q301" s="69">
        <v>45846</v>
      </c>
      <c r="R301" s="66"/>
      <c r="S301" s="69">
        <v>45848</v>
      </c>
      <c r="T301" s="67">
        <v>45851.385416666664</v>
      </c>
      <c r="U301" s="67">
        <v>45851.385416666664</v>
      </c>
      <c r="V301" s="67">
        <v>45855.947916666664</v>
      </c>
      <c r="W301" s="67">
        <v>45857.069444444445</v>
      </c>
      <c r="X301" s="67">
        <v>45858.090277777781</v>
      </c>
      <c r="Y301" s="67">
        <v>45858.131944444445</v>
      </c>
      <c r="Z301" s="67">
        <v>45858.166666666664</v>
      </c>
      <c r="AA301" s="53">
        <f t="shared" si="31"/>
        <v>109.5</v>
      </c>
      <c r="AB301" s="53">
        <f t="shared" si="62"/>
        <v>25.5</v>
      </c>
      <c r="AC301" s="53">
        <f t="shared" si="63"/>
        <v>0.99999999994179234</v>
      </c>
      <c r="AD301" s="53">
        <v>1</v>
      </c>
      <c r="AE301" s="53">
        <v>5.83</v>
      </c>
      <c r="AF301" s="53">
        <v>0</v>
      </c>
      <c r="AG301" s="53">
        <v>0.5</v>
      </c>
      <c r="AH301" s="53">
        <v>0</v>
      </c>
      <c r="AI301" s="53">
        <f t="shared" si="64"/>
        <v>6.33</v>
      </c>
      <c r="AJ301" s="77">
        <f t="shared" si="65"/>
        <v>7.33</v>
      </c>
      <c r="AK301" s="77"/>
      <c r="AL301" s="77"/>
      <c r="AM301" s="77"/>
      <c r="AN301" s="77"/>
      <c r="AO301" s="68">
        <v>10059.788</v>
      </c>
      <c r="AP301" s="68">
        <v>10058.494000000001</v>
      </c>
      <c r="AQ301" s="67">
        <f t="shared" si="57"/>
        <v>45855.947916666664</v>
      </c>
      <c r="AR301" s="67">
        <v>45855.958333333336</v>
      </c>
      <c r="AS301" s="67">
        <f t="shared" si="61"/>
        <v>45858.090277777781</v>
      </c>
      <c r="AT301" s="67">
        <v>45858.152777777781</v>
      </c>
      <c r="AU301" s="67">
        <f t="shared" si="58"/>
        <v>45858.152777777781</v>
      </c>
      <c r="AV301" s="67">
        <v>45858.163194444445</v>
      </c>
      <c r="AW301" s="54">
        <v>4689</v>
      </c>
      <c r="AX301" s="54">
        <v>6800</v>
      </c>
      <c r="AY301" s="55">
        <v>31.05</v>
      </c>
      <c r="AZ301" s="55">
        <v>12.22</v>
      </c>
      <c r="BA301" s="55">
        <v>4.43</v>
      </c>
      <c r="BB301" s="55">
        <v>5.64</v>
      </c>
      <c r="BC301" s="55">
        <v>6.4251537935748457</v>
      </c>
      <c r="BD301" s="55">
        <v>41.28</v>
      </c>
      <c r="BE301" s="55">
        <v>40.86</v>
      </c>
      <c r="BF301" s="55">
        <v>0.34</v>
      </c>
      <c r="BG301" s="55">
        <v>0.52</v>
      </c>
      <c r="BH301" s="55">
        <v>0.48986101617680566</v>
      </c>
      <c r="BI301" s="55">
        <v>60.28</v>
      </c>
      <c r="BJ301" s="55">
        <v>4.4400000000000004</v>
      </c>
      <c r="BK301" s="55">
        <v>0.96</v>
      </c>
      <c r="BL301" s="55">
        <v>1.17</v>
      </c>
      <c r="BM301" s="55">
        <v>16.03</v>
      </c>
      <c r="BN301" s="56">
        <v>63</v>
      </c>
      <c r="BO301" s="55" t="s">
        <v>97</v>
      </c>
      <c r="BP301" s="55" t="s">
        <v>100</v>
      </c>
      <c r="BQ301" s="56">
        <v>1230</v>
      </c>
      <c r="BR301" s="55">
        <v>44.42</v>
      </c>
      <c r="BS301" s="55">
        <v>24.01</v>
      </c>
      <c r="BT301" s="55">
        <v>11.57</v>
      </c>
      <c r="BU301" s="55">
        <v>7.72</v>
      </c>
      <c r="BV301" s="55">
        <v>1.9</v>
      </c>
      <c r="BW301" s="55">
        <v>1.33</v>
      </c>
      <c r="BX301" s="55">
        <v>0.49</v>
      </c>
      <c r="BY301" s="55">
        <v>0.88</v>
      </c>
      <c r="BZ301" s="55">
        <v>7.15</v>
      </c>
      <c r="CA301" s="55">
        <v>0.23</v>
      </c>
      <c r="CB301" s="55">
        <v>0.32</v>
      </c>
      <c r="CC301" s="100">
        <v>3.5000000000000003E-2</v>
      </c>
      <c r="CD301" s="55">
        <v>99</v>
      </c>
      <c r="CE301" s="55">
        <v>98</v>
      </c>
      <c r="CF301" s="55">
        <v>79</v>
      </c>
      <c r="CG301" s="55">
        <v>23</v>
      </c>
      <c r="CH301" s="55"/>
      <c r="CI301" s="54">
        <v>4903</v>
      </c>
      <c r="CJ301" s="55"/>
      <c r="CK301" s="55">
        <v>28.41</v>
      </c>
      <c r="CL301" s="55">
        <v>14.4</v>
      </c>
      <c r="CM301" s="55">
        <v>5.29</v>
      </c>
      <c r="CN301" s="55">
        <v>6.33</v>
      </c>
      <c r="CO301" s="55">
        <v>39.6</v>
      </c>
      <c r="CP301" s="55">
        <v>39.67</v>
      </c>
      <c r="CQ301" s="55">
        <v>0.56999999999999995</v>
      </c>
      <c r="CR301" s="54">
        <v>4433</v>
      </c>
      <c r="CS301" s="54">
        <v>32.89</v>
      </c>
      <c r="CT301" s="98">
        <v>5.4</v>
      </c>
      <c r="CU301" s="54">
        <v>0.52</v>
      </c>
      <c r="CV301" s="55">
        <v>0.49</v>
      </c>
      <c r="CW301" s="73">
        <f t="shared" si="60"/>
        <v>524.69973917579546</v>
      </c>
      <c r="CX301" s="74">
        <f>AP301/(AB301-AI301)</f>
        <v>524.69973917579546</v>
      </c>
      <c r="CY301" s="71">
        <v>500</v>
      </c>
      <c r="CZ301" s="67">
        <f>IF(AND(DATE(YEAR(T301),MONTH(T301),DAY(T301))&gt;=(S301-3),DATE(YEAR(T301),MONTH(T301),DAY(T301))&lt;=(S301+3)),T301,V301)</f>
        <v>45851.385416666664</v>
      </c>
      <c r="DA301" s="74">
        <f>CZ301-U301</f>
        <v>0</v>
      </c>
      <c r="DB301" s="53">
        <f>(((AR301-AQ301)*24)+DD301+AB301+((AV301-AU301)*24))/24</f>
        <v>2.1944444444452529</v>
      </c>
      <c r="DC301" s="53">
        <f>(AT301-AS301)*24</f>
        <v>1.5</v>
      </c>
      <c r="DD301" s="53">
        <f>(W301-AR301)*24</f>
        <v>26.666666666627862</v>
      </c>
      <c r="DE301" s="53">
        <f>AA301</f>
        <v>109.5</v>
      </c>
      <c r="DF301" s="53">
        <f t="shared" si="69"/>
        <v>26.666666666627862</v>
      </c>
      <c r="DG301" s="53">
        <f>AB301</f>
        <v>25.5</v>
      </c>
      <c r="DH301" s="53">
        <f t="shared" si="67"/>
        <v>1.5</v>
      </c>
    </row>
    <row r="302" spans="1:112" s="63" customFormat="1" x14ac:dyDescent="0.2">
      <c r="A302" s="65">
        <v>4750</v>
      </c>
      <c r="B302" s="72">
        <f t="shared" si="59"/>
        <v>45839</v>
      </c>
      <c r="C302" s="60" t="str">
        <f t="shared" si="68"/>
        <v>PRT 2025 7 #4750</v>
      </c>
      <c r="D302" s="60" t="str">
        <f t="shared" si="66"/>
        <v>PRATU BGG #80</v>
      </c>
      <c r="E302" s="61">
        <v>4750</v>
      </c>
      <c r="F302" s="62" t="s">
        <v>240</v>
      </c>
      <c r="G302" s="62" t="str">
        <f>INDEX([1]List!$D$2:$D$55,MATCH(F302,[1]List!$B$2:$B$55,0))</f>
        <v>CIF</v>
      </c>
      <c r="H302" s="62" t="s">
        <v>211</v>
      </c>
      <c r="I302" s="62" t="s">
        <v>163</v>
      </c>
      <c r="J302" s="61">
        <f>IF(F302="","",IF(F302="TIE LRC",COUNTIF($F$2:$F302,"TIE")+COUNTIF($F$2:$F302,"TME")+COUNTIF($F$2:$F302,"TIE LRC")+COUNTIF($F$2:$F302,"TIE MRC"),IF(F302="TIE MRC",COUNTIF($F$2:$F302,"TIE")+COUNTIF($F$2:$F302,"TME")+COUNTIF($F$2:$F302,"TIE LRC")+COUNTIF($F$2:$F302,"TIE MRC"),IF(F302="PLNBB LRC",COUNTIF($F$2:$F302,"PLNBB")+COUNTIF($F$2:$F302,"PLNBB LRC")+COUNTIF($F$2:$F302,"PLNBB MRC"),IF(F302="PLNBB MRC",COUNTIF($F$2:$F302,"PLNBB")+COUNTIF($F$2:$F302,"PLNBB LRC")+COUNTIF($F$2:$F302,"PLNBB MRC"),IF(F302="HE MRC",COUNTIF($F$2:$F302,"HE")+COUNTIF($F$2:$F302,"HE LRC")+COUNTIF($F$2:$F302,"HE MRC"),IF(F302="HE LRC",COUNTIF($F$2:$F302,"HE")+COUNTIF($F$2:$F302,"HE LRC")+COUNTIF($F$2:$F302,"HE MRC"),COUNTIF($F$2:$F302,F302))))))))</f>
        <v>80</v>
      </c>
      <c r="K302" s="63" t="s">
        <v>296</v>
      </c>
      <c r="L302" s="63" t="s">
        <v>537</v>
      </c>
      <c r="N302" s="64" t="s">
        <v>318</v>
      </c>
      <c r="O302" s="69" t="s">
        <v>473</v>
      </c>
      <c r="P302" s="65"/>
      <c r="Q302" s="69">
        <v>45847</v>
      </c>
      <c r="R302" s="66"/>
      <c r="S302" s="69">
        <v>45866</v>
      </c>
      <c r="T302" s="67">
        <v>45852.895833333336</v>
      </c>
      <c r="U302" s="67">
        <v>45857.118055555555</v>
      </c>
      <c r="V302" s="67">
        <v>45857.118055555555</v>
      </c>
      <c r="W302" s="67">
        <v>45858.083333333336</v>
      </c>
      <c r="X302" s="67">
        <v>45858.555555555555</v>
      </c>
      <c r="Y302" s="67">
        <v>45858.576388888891</v>
      </c>
      <c r="Z302" s="67">
        <v>45858.611111111109</v>
      </c>
      <c r="AA302" s="53">
        <f t="shared" si="31"/>
        <v>101.33333333325572</v>
      </c>
      <c r="AB302" s="53">
        <f t="shared" si="62"/>
        <v>11.833333333313931</v>
      </c>
      <c r="AC302" s="53">
        <f t="shared" si="63"/>
        <v>0.50000000005820766</v>
      </c>
      <c r="AD302" s="53">
        <v>0</v>
      </c>
      <c r="AE302" s="53">
        <v>2.08</v>
      </c>
      <c r="AF302" s="53">
        <v>0</v>
      </c>
      <c r="AG302" s="53">
        <v>0</v>
      </c>
      <c r="AH302" s="53">
        <v>0</v>
      </c>
      <c r="AI302" s="53">
        <f t="shared" si="64"/>
        <v>2.08</v>
      </c>
      <c r="AJ302" s="77">
        <f t="shared" si="65"/>
        <v>2.08</v>
      </c>
      <c r="AK302" s="77"/>
      <c r="AL302" s="77"/>
      <c r="AM302" s="77"/>
      <c r="AN302" s="77"/>
      <c r="AO302" s="68">
        <v>8696.1299999999992</v>
      </c>
      <c r="AP302" s="68">
        <v>8694.0310000000009</v>
      </c>
      <c r="AQ302" s="67">
        <f t="shared" si="57"/>
        <v>45857.118055555555</v>
      </c>
      <c r="AR302" s="67">
        <v>45857.128472222219</v>
      </c>
      <c r="AS302" s="67">
        <f t="shared" si="61"/>
        <v>45858.555555555555</v>
      </c>
      <c r="AT302" s="67">
        <v>45858.597222222219</v>
      </c>
      <c r="AU302" s="67">
        <f t="shared" si="58"/>
        <v>45858.597222222219</v>
      </c>
      <c r="AV302" s="67">
        <v>45858.607638888891</v>
      </c>
      <c r="AW302" s="54">
        <v>4560</v>
      </c>
      <c r="AX302" s="54">
        <v>6604</v>
      </c>
      <c r="AY302" s="55">
        <v>30.95</v>
      </c>
      <c r="AZ302" s="55">
        <v>14.57</v>
      </c>
      <c r="BA302" s="55">
        <v>3.98</v>
      </c>
      <c r="BB302" s="55">
        <v>4.92</v>
      </c>
      <c r="BC302" s="55">
        <v>5.7591010183776188</v>
      </c>
      <c r="BD302" s="55">
        <v>42.27</v>
      </c>
      <c r="BE302" s="55">
        <v>38.24</v>
      </c>
      <c r="BF302" s="55">
        <v>0.22</v>
      </c>
      <c r="BG302" s="55">
        <v>0.34</v>
      </c>
      <c r="BH302" s="55">
        <v>0.31604822661828397</v>
      </c>
      <c r="BI302" s="55">
        <v>57</v>
      </c>
      <c r="BJ302" s="55">
        <v>4.18</v>
      </c>
      <c r="BK302" s="55">
        <v>0.94</v>
      </c>
      <c r="BL302" s="55">
        <v>1.17</v>
      </c>
      <c r="BM302" s="55">
        <v>18.12</v>
      </c>
      <c r="BN302" s="56">
        <v>57</v>
      </c>
      <c r="BO302" s="55" t="s">
        <v>97</v>
      </c>
      <c r="BP302" s="55" t="s">
        <v>100</v>
      </c>
      <c r="BQ302" s="56">
        <v>1280</v>
      </c>
      <c r="BR302" s="55">
        <v>34.630000000000003</v>
      </c>
      <c r="BS302" s="55">
        <v>25.71</v>
      </c>
      <c r="BT302" s="55">
        <v>23.34</v>
      </c>
      <c r="BU302" s="55">
        <v>6.45</v>
      </c>
      <c r="BV302" s="55">
        <v>1.57</v>
      </c>
      <c r="BW302" s="55">
        <v>0.47</v>
      </c>
      <c r="BX302" s="55">
        <v>0.4</v>
      </c>
      <c r="BY302" s="55">
        <v>0.99</v>
      </c>
      <c r="BZ302" s="55">
        <v>5.82</v>
      </c>
      <c r="CA302" s="55">
        <v>0.44</v>
      </c>
      <c r="CB302" s="55">
        <v>0.18</v>
      </c>
      <c r="CC302" s="100">
        <v>5.3999999999999999E-2</v>
      </c>
      <c r="CD302" s="55">
        <v>99</v>
      </c>
      <c r="CE302" s="55">
        <v>97</v>
      </c>
      <c r="CF302" s="55">
        <v>78</v>
      </c>
      <c r="CG302" s="55">
        <v>20</v>
      </c>
      <c r="CH302" s="55"/>
      <c r="CI302" s="54">
        <v>4625</v>
      </c>
      <c r="CJ302" s="55"/>
      <c r="CK302" s="55">
        <v>30.36</v>
      </c>
      <c r="CL302" s="55"/>
      <c r="CM302" s="55">
        <v>3.68</v>
      </c>
      <c r="CN302" s="55"/>
      <c r="CO302" s="55"/>
      <c r="CP302" s="55"/>
      <c r="CQ302" s="55">
        <v>0.19</v>
      </c>
      <c r="CR302" s="54">
        <v>4549</v>
      </c>
      <c r="CS302" s="54">
        <v>30.36</v>
      </c>
      <c r="CT302" s="54">
        <v>3.65</v>
      </c>
      <c r="CU302" s="54">
        <v>0.24</v>
      </c>
      <c r="CV302" s="55">
        <v>0.28999999999999998</v>
      </c>
      <c r="CW302" s="73">
        <f t="shared" si="60"/>
        <v>891.39073821093257</v>
      </c>
      <c r="CX302" s="74">
        <f>AP302/(AB302-AI302)</f>
        <v>891.39073821093257</v>
      </c>
      <c r="CY302" s="71">
        <v>500</v>
      </c>
      <c r="CZ302" s="67">
        <f>IF(AND(DATE(YEAR(T302),MONTH(T302),DAY(T302))&gt;=(S302-3),DATE(YEAR(T302),MONTH(T302),DAY(T302))&lt;=(S302+3)),T302,V302)</f>
        <v>45857.118055555555</v>
      </c>
      <c r="DA302" s="74">
        <f>CZ302-U302</f>
        <v>0</v>
      </c>
      <c r="DB302" s="53">
        <f>(((AR302-AQ302)*24)+DD302+AB302+((AV302-AU302)*24))/24</f>
        <v>1.468750000007276</v>
      </c>
      <c r="DC302" s="53">
        <f>(AT302-AS302)*24</f>
        <v>0.99999999994179234</v>
      </c>
      <c r="DD302" s="53">
        <f>(W302-AR302)*24</f>
        <v>22.916666666802485</v>
      </c>
      <c r="DE302" s="53">
        <f>AA302</f>
        <v>101.33333333325572</v>
      </c>
      <c r="DF302" s="53">
        <f t="shared" si="69"/>
        <v>22.916666666802485</v>
      </c>
      <c r="DG302" s="53">
        <f>AB302</f>
        <v>11.833333333313931</v>
      </c>
      <c r="DH302" s="53">
        <f t="shared" si="67"/>
        <v>0.99999999994179234</v>
      </c>
    </row>
    <row r="303" spans="1:112" s="63" customFormat="1" x14ac:dyDescent="0.2">
      <c r="A303" s="65">
        <v>4751</v>
      </c>
      <c r="B303" s="72">
        <f t="shared" si="59"/>
        <v>45839</v>
      </c>
      <c r="C303" s="60" t="str">
        <f t="shared" si="68"/>
        <v>PRT 2025 7 #4751</v>
      </c>
      <c r="D303" s="60" t="str">
        <f t="shared" si="66"/>
        <v>PRATU BGG #81</v>
      </c>
      <c r="E303" s="61">
        <v>4751</v>
      </c>
      <c r="F303" s="62" t="s">
        <v>240</v>
      </c>
      <c r="G303" s="62" t="str">
        <f>INDEX([1]List!$D$2:$D$55,MATCH(F303,[1]List!$B$2:$B$55,0))</f>
        <v>CIF</v>
      </c>
      <c r="H303" s="62" t="s">
        <v>211</v>
      </c>
      <c r="I303" s="62" t="s">
        <v>163</v>
      </c>
      <c r="J303" s="61">
        <f>IF(F303="","",IF(F303="TIE LRC",COUNTIF($F$2:$F303,"TIE")+COUNTIF($F$2:$F303,"TME")+COUNTIF($F$2:$F303,"TIE LRC")+COUNTIF($F$2:$F303,"TIE MRC"),IF(F303="TIE MRC",COUNTIF($F$2:$F303,"TIE")+COUNTIF($F$2:$F303,"TME")+COUNTIF($F$2:$F303,"TIE LRC")+COUNTIF($F$2:$F303,"TIE MRC"),IF(F303="PLNBB LRC",COUNTIF($F$2:$F303,"PLNBB")+COUNTIF($F$2:$F303,"PLNBB LRC")+COUNTIF($F$2:$F303,"PLNBB MRC"),IF(F303="PLNBB MRC",COUNTIF($F$2:$F303,"PLNBB")+COUNTIF($F$2:$F303,"PLNBB LRC")+COUNTIF($F$2:$F303,"PLNBB MRC"),IF(F303="HE MRC",COUNTIF($F$2:$F303,"HE")+COUNTIF($F$2:$F303,"HE LRC")+COUNTIF($F$2:$F303,"HE MRC"),IF(F303="HE LRC",COUNTIF($F$2:$F303,"HE")+COUNTIF($F$2:$F303,"HE LRC")+COUNTIF($F$2:$F303,"HE MRC"),COUNTIF($F$2:$F303,F303))))))))</f>
        <v>81</v>
      </c>
      <c r="K303" s="63" t="s">
        <v>583</v>
      </c>
      <c r="L303" s="63" t="s">
        <v>584</v>
      </c>
      <c r="N303" s="64" t="s">
        <v>320</v>
      </c>
      <c r="O303" s="69" t="s">
        <v>473</v>
      </c>
      <c r="P303" s="65"/>
      <c r="Q303" s="69">
        <v>45848</v>
      </c>
      <c r="R303" s="66"/>
      <c r="S303" s="69">
        <v>45890</v>
      </c>
      <c r="T303" s="67">
        <v>45855.125</v>
      </c>
      <c r="U303" s="67">
        <v>45858.1875</v>
      </c>
      <c r="V303" s="67">
        <v>45858.1875</v>
      </c>
      <c r="W303" s="67">
        <v>45858.565972222219</v>
      </c>
      <c r="X303" s="67">
        <v>45859.069444444445</v>
      </c>
      <c r="Y303" s="67">
        <v>45859.09375</v>
      </c>
      <c r="Z303" s="67">
        <v>45859.128472222219</v>
      </c>
      <c r="AA303" s="53">
        <f t="shared" ref="AA303:AA366" si="70">(V303-T303)*24</f>
        <v>73.5</v>
      </c>
      <c r="AB303" s="53">
        <f t="shared" si="62"/>
        <v>12.666666666744277</v>
      </c>
      <c r="AC303" s="53">
        <f t="shared" si="63"/>
        <v>0.58333333331393078</v>
      </c>
      <c r="AD303" s="53">
        <v>0.17</v>
      </c>
      <c r="AE303" s="53">
        <v>2.83</v>
      </c>
      <c r="AF303" s="53">
        <v>0</v>
      </c>
      <c r="AG303" s="53">
        <v>0</v>
      </c>
      <c r="AH303" s="53">
        <v>0</v>
      </c>
      <c r="AI303" s="53">
        <f t="shared" si="64"/>
        <v>2.83</v>
      </c>
      <c r="AJ303" s="77">
        <f t="shared" si="65"/>
        <v>3</v>
      </c>
      <c r="AK303" s="77"/>
      <c r="AL303" s="77"/>
      <c r="AM303" s="77"/>
      <c r="AN303" s="77"/>
      <c r="AO303" s="68">
        <v>8699.1880000000001</v>
      </c>
      <c r="AP303" s="68">
        <v>8696.3549999999996</v>
      </c>
      <c r="AQ303" s="67">
        <f t="shared" si="57"/>
        <v>45858.1875</v>
      </c>
      <c r="AR303" s="67">
        <v>45858.197916666664</v>
      </c>
      <c r="AS303" s="67">
        <f t="shared" si="61"/>
        <v>45859.069444444445</v>
      </c>
      <c r="AT303" s="67">
        <v>45859.114583333336</v>
      </c>
      <c r="AU303" s="67">
        <f t="shared" si="58"/>
        <v>45859.114583333336</v>
      </c>
      <c r="AV303" s="67">
        <v>45859.125</v>
      </c>
      <c r="AW303" s="54">
        <v>4562</v>
      </c>
      <c r="AX303" s="54">
        <v>6604</v>
      </c>
      <c r="AY303" s="55">
        <v>30.92</v>
      </c>
      <c r="AZ303" s="55">
        <v>17.55</v>
      </c>
      <c r="BA303" s="55">
        <v>4.17</v>
      </c>
      <c r="BB303" s="55">
        <v>4.9800000000000004</v>
      </c>
      <c r="BC303" s="55">
        <v>6.0400242571255314</v>
      </c>
      <c r="BD303" s="55">
        <v>42.62</v>
      </c>
      <c r="BE303" s="55">
        <v>34.85</v>
      </c>
      <c r="BF303" s="55">
        <v>0.22</v>
      </c>
      <c r="BG303" s="55">
        <v>0.34</v>
      </c>
      <c r="BH303" s="55">
        <v>0.31534263189812006</v>
      </c>
      <c r="BI303" s="55">
        <v>57.14</v>
      </c>
      <c r="BJ303" s="55">
        <v>4.07</v>
      </c>
      <c r="BK303" s="55">
        <v>0.92</v>
      </c>
      <c r="BL303" s="55">
        <v>1.19</v>
      </c>
      <c r="BM303" s="55">
        <v>15.08</v>
      </c>
      <c r="BN303" s="56">
        <v>58</v>
      </c>
      <c r="BO303" s="55" t="s">
        <v>97</v>
      </c>
      <c r="BP303" s="55" t="s">
        <v>97</v>
      </c>
      <c r="BQ303" s="56">
        <v>1250</v>
      </c>
      <c r="BR303" s="55">
        <v>55.46</v>
      </c>
      <c r="BS303" s="55">
        <v>16.68</v>
      </c>
      <c r="BT303" s="55">
        <v>13.08</v>
      </c>
      <c r="BU303" s="55">
        <v>7.38</v>
      </c>
      <c r="BV303" s="55">
        <v>1.21</v>
      </c>
      <c r="BW303" s="55">
        <v>0.45</v>
      </c>
      <c r="BX303" s="55">
        <v>0.38</v>
      </c>
      <c r="BY303" s="55">
        <v>0.85</v>
      </c>
      <c r="BZ303" s="55">
        <v>4.08</v>
      </c>
      <c r="CA303" s="55">
        <v>0.32</v>
      </c>
      <c r="CB303" s="55">
        <v>0.11</v>
      </c>
      <c r="CC303" s="100">
        <v>0.05</v>
      </c>
      <c r="CD303" s="55">
        <v>99</v>
      </c>
      <c r="CE303" s="55">
        <v>98</v>
      </c>
      <c r="CF303" s="55">
        <v>78</v>
      </c>
      <c r="CG303" s="55">
        <v>20</v>
      </c>
      <c r="CH303" s="55"/>
      <c r="CI303" s="54">
        <v>4622</v>
      </c>
      <c r="CJ303" s="55"/>
      <c r="CK303" s="55">
        <v>30.39</v>
      </c>
      <c r="CL303" s="55"/>
      <c r="CM303" s="55">
        <v>3.75</v>
      </c>
      <c r="CN303" s="55"/>
      <c r="CO303" s="55"/>
      <c r="CP303" s="55"/>
      <c r="CQ303" s="55">
        <v>0.19</v>
      </c>
      <c r="CR303" s="54">
        <v>4582</v>
      </c>
      <c r="CS303" s="54">
        <v>30.26</v>
      </c>
      <c r="CT303" s="54">
        <v>3.44</v>
      </c>
      <c r="CU303" s="54">
        <v>0.21</v>
      </c>
      <c r="CV303" s="55">
        <v>0.3</v>
      </c>
      <c r="CW303" s="73">
        <f t="shared" si="60"/>
        <v>884.07539816313658</v>
      </c>
      <c r="CX303" s="74">
        <f>AP303/(AB303-AI303)</f>
        <v>884.07539816313658</v>
      </c>
      <c r="CY303" s="71">
        <v>500</v>
      </c>
      <c r="CZ303" s="67">
        <f>IF(AND(DATE(YEAR(T303),MONTH(T303),DAY(T303))&gt;=(S303-3),DATE(YEAR(T303),MONTH(T303),DAY(T303))&lt;=(S303+3)),T303,V303)</f>
        <v>45858.1875</v>
      </c>
      <c r="DA303" s="74">
        <f>CZ303-U303</f>
        <v>0</v>
      </c>
      <c r="DB303" s="53">
        <f>(((AR303-AQ303)*24)+DD303+AB303+((AV303-AU303)*24))/24</f>
        <v>0.91666666666424135</v>
      </c>
      <c r="DC303" s="53">
        <f>(AT303-AS303)*24</f>
        <v>1.0833333333721384</v>
      </c>
      <c r="DD303" s="53">
        <f>(W303-AR303)*24</f>
        <v>8.8333333333139308</v>
      </c>
      <c r="DE303" s="53">
        <f>AA303</f>
        <v>73.5</v>
      </c>
      <c r="DF303" s="53">
        <f t="shared" si="69"/>
        <v>8.8333333333139308</v>
      </c>
      <c r="DG303" s="53">
        <f>AB303</f>
        <v>12.666666666744277</v>
      </c>
      <c r="DH303" s="53">
        <f t="shared" si="67"/>
        <v>1.0833333333721384</v>
      </c>
    </row>
    <row r="304" spans="1:112" s="63" customFormat="1" x14ac:dyDescent="0.2">
      <c r="A304" s="65">
        <v>4752</v>
      </c>
      <c r="B304" s="72">
        <f t="shared" si="59"/>
        <v>45839</v>
      </c>
      <c r="C304" s="60" t="str">
        <f t="shared" si="68"/>
        <v>PRT 2025 7 #4752</v>
      </c>
      <c r="D304" s="60" t="str">
        <f t="shared" si="66"/>
        <v>PRATU PTBA #54</v>
      </c>
      <c r="E304" s="61">
        <v>4752</v>
      </c>
      <c r="F304" s="62" t="s">
        <v>98</v>
      </c>
      <c r="G304" s="62" t="str">
        <f>INDEX([1]List!$D$2:$D$55,MATCH(F304,[1]List!$B$2:$B$55,0))</f>
        <v>FOB</v>
      </c>
      <c r="H304" s="62" t="s">
        <v>156</v>
      </c>
      <c r="I304" s="62" t="s">
        <v>157</v>
      </c>
      <c r="J304" s="61">
        <f>IF(F304="","",IF(F304="TIE LRC",COUNTIF($F$2:$F304,"TIE")+COUNTIF($F$2:$F304,"TME")+COUNTIF($F$2:$F304,"TIE LRC")+COUNTIF($F$2:$F304,"TIE MRC"),IF(F304="TIE MRC",COUNTIF($F$2:$F304,"TIE")+COUNTIF($F$2:$F304,"TME")+COUNTIF($F$2:$F304,"TIE LRC")+COUNTIF($F$2:$F304,"TIE MRC"),IF(F304="PLNBB LRC",COUNTIF($F$2:$F304,"PLNBB")+COUNTIF($F$2:$F304,"PLNBB LRC")+COUNTIF($F$2:$F304,"PLNBB MRC"),IF(F304="PLNBB MRC",COUNTIF($F$2:$F304,"PLNBB")+COUNTIF($F$2:$F304,"PLNBB LRC")+COUNTIF($F$2:$F304,"PLNBB MRC"),IF(F304="HE MRC",COUNTIF($F$2:$F304,"HE")+COUNTIF($F$2:$F304,"HE LRC")+COUNTIF($F$2:$F304,"HE MRC"),IF(F304="HE LRC",COUNTIF($F$2:$F304,"HE")+COUNTIF($F$2:$F304,"HE LRC")+COUNTIF($F$2:$F304,"HE MRC"),COUNTIF($F$2:$F304,F304))))))))</f>
        <v>54</v>
      </c>
      <c r="L304" s="63" t="s">
        <v>224</v>
      </c>
      <c r="N304" s="64" t="s">
        <v>318</v>
      </c>
      <c r="O304" s="69" t="s">
        <v>104</v>
      </c>
      <c r="P304" s="65"/>
      <c r="Q304" s="69">
        <v>45854</v>
      </c>
      <c r="R304" s="66"/>
      <c r="S304" s="69">
        <v>45849</v>
      </c>
      <c r="T304" s="67">
        <v>45856.583333333336</v>
      </c>
      <c r="U304" s="67">
        <v>45858.631944444445</v>
      </c>
      <c r="V304" s="67">
        <v>45858.631944444445</v>
      </c>
      <c r="W304" s="67">
        <v>45859.079861111109</v>
      </c>
      <c r="X304" s="67">
        <v>45859.965277777781</v>
      </c>
      <c r="Y304" s="67">
        <v>45860.003472222219</v>
      </c>
      <c r="Z304" s="67">
        <v>45860.041666666664</v>
      </c>
      <c r="AA304" s="53">
        <f t="shared" si="70"/>
        <v>49.166666666627862</v>
      </c>
      <c r="AB304" s="53">
        <f t="shared" si="62"/>
        <v>22.166666666627862</v>
      </c>
      <c r="AC304" s="53">
        <f t="shared" si="63"/>
        <v>0.91666666651144624</v>
      </c>
      <c r="AD304" s="53">
        <v>4.25</v>
      </c>
      <c r="AE304" s="53">
        <v>3.75</v>
      </c>
      <c r="AF304" s="53">
        <v>0</v>
      </c>
      <c r="AG304" s="53">
        <v>0</v>
      </c>
      <c r="AH304" s="53">
        <v>0</v>
      </c>
      <c r="AI304" s="53">
        <f t="shared" si="64"/>
        <v>3.75</v>
      </c>
      <c r="AJ304" s="77">
        <f t="shared" si="65"/>
        <v>8</v>
      </c>
      <c r="AK304" s="77"/>
      <c r="AL304" s="77"/>
      <c r="AM304" s="77"/>
      <c r="AN304" s="77"/>
      <c r="AO304" s="68">
        <v>8611.6479999999992</v>
      </c>
      <c r="AP304" s="68">
        <v>8610.6280000000006</v>
      </c>
      <c r="AQ304" s="67">
        <v>45858.631944444445</v>
      </c>
      <c r="AR304" s="67">
        <v>45858.645833333336</v>
      </c>
      <c r="AS304" s="67">
        <f t="shared" si="61"/>
        <v>45859.965277777781</v>
      </c>
      <c r="AT304" s="67">
        <v>45860.024305555555</v>
      </c>
      <c r="AU304" s="67">
        <f t="shared" si="58"/>
        <v>45860.024305555555</v>
      </c>
      <c r="AV304" s="67">
        <v>45860.038194444445</v>
      </c>
      <c r="AW304" s="102">
        <v>4736</v>
      </c>
      <c r="AX304" s="102">
        <v>6672</v>
      </c>
      <c r="AY304" s="55">
        <v>29.01</v>
      </c>
      <c r="AZ304" s="55">
        <v>13.92</v>
      </c>
      <c r="BA304" s="55">
        <v>5.15</v>
      </c>
      <c r="BB304" s="55">
        <v>6.24</v>
      </c>
      <c r="BC304" s="55">
        <v>7.2490706319702607</v>
      </c>
      <c r="BD304" s="55">
        <v>40.54</v>
      </c>
      <c r="BE304" s="55">
        <v>39.299999999999997</v>
      </c>
      <c r="BF304" s="55">
        <v>0.27</v>
      </c>
      <c r="BG304" s="55">
        <v>0.41</v>
      </c>
      <c r="BH304" s="55">
        <v>0.38336431226765799</v>
      </c>
      <c r="BI304" s="55">
        <v>60.56</v>
      </c>
      <c r="BJ304" s="55">
        <v>4.32</v>
      </c>
      <c r="BK304" s="55">
        <v>0.95</v>
      </c>
      <c r="BL304" s="55">
        <v>1.19</v>
      </c>
      <c r="BM304" s="55">
        <v>13.68</v>
      </c>
      <c r="BN304" s="56">
        <v>61</v>
      </c>
      <c r="BO304" s="55" t="s">
        <v>97</v>
      </c>
      <c r="BP304" s="55" t="s">
        <v>100</v>
      </c>
      <c r="BQ304" s="56">
        <v>1230</v>
      </c>
      <c r="BR304" s="55">
        <v>38.53</v>
      </c>
      <c r="BS304" s="55">
        <v>22.73</v>
      </c>
      <c r="BT304" s="55">
        <v>18.440000000000001</v>
      </c>
      <c r="BU304" s="55">
        <v>9.6</v>
      </c>
      <c r="BV304" s="55">
        <v>1.93</v>
      </c>
      <c r="BW304" s="55">
        <v>0.91</v>
      </c>
      <c r="BX304" s="55">
        <v>0.36</v>
      </c>
      <c r="BY304" s="55">
        <v>0.9</v>
      </c>
      <c r="BZ304" s="55">
        <v>5.82</v>
      </c>
      <c r="CA304" s="55">
        <v>0.5</v>
      </c>
      <c r="CB304" s="55">
        <v>0.26</v>
      </c>
      <c r="CC304" s="100">
        <v>3.4000000000000002E-2</v>
      </c>
      <c r="CD304" s="55">
        <v>99</v>
      </c>
      <c r="CE304" s="55">
        <v>98</v>
      </c>
      <c r="CF304" s="55">
        <v>79</v>
      </c>
      <c r="CG304" s="55">
        <v>23</v>
      </c>
      <c r="CH304" s="55"/>
      <c r="CI304" s="102">
        <v>4902</v>
      </c>
      <c r="CJ304" s="55"/>
      <c r="CK304" s="55">
        <v>30.04</v>
      </c>
      <c r="CL304" s="55">
        <v>14.93</v>
      </c>
      <c r="CM304" s="55">
        <v>4.5999999999999996</v>
      </c>
      <c r="CN304" s="55">
        <v>5.59</v>
      </c>
      <c r="CO304" s="55">
        <v>39.01</v>
      </c>
      <c r="CP304" s="55">
        <v>40.47</v>
      </c>
      <c r="CQ304" s="55">
        <v>0.27</v>
      </c>
      <c r="CR304" s="102" t="s">
        <v>319</v>
      </c>
      <c r="CS304" s="102" t="s">
        <v>319</v>
      </c>
      <c r="CT304" s="102" t="s">
        <v>319</v>
      </c>
      <c r="CU304" s="102" t="s">
        <v>319</v>
      </c>
      <c r="CV304" s="55">
        <v>0.46</v>
      </c>
      <c r="CW304" s="73">
        <f t="shared" si="60"/>
        <v>467.54541176569109</v>
      </c>
      <c r="CX304" s="74">
        <f>AP304/(AB304-AI304)</f>
        <v>467.54541176569109</v>
      </c>
      <c r="CY304" s="71">
        <v>500</v>
      </c>
      <c r="CZ304" s="67">
        <f>IF(AND(DATE(YEAR(T304),MONTH(T304),DAY(T304))&gt;=(S304-3),DATE(YEAR(T304),MONTH(T304),DAY(T304))&lt;=(S304+3)),T304,V304)</f>
        <v>45858.631944444445</v>
      </c>
      <c r="DA304" s="74">
        <f>CZ304-U304</f>
        <v>0</v>
      </c>
      <c r="DB304" s="53">
        <f>(((AR304-AQ304)*24)+DD304+AB304+((AV304-AU304)*24))/24</f>
        <v>1.3854166666642413</v>
      </c>
      <c r="DC304" s="53">
        <f>(AT304-AS304)*24</f>
        <v>1.4166666665696539</v>
      </c>
      <c r="DD304" s="53">
        <f>(W304-AR304)*24</f>
        <v>10.416666666569654</v>
      </c>
      <c r="DE304" s="53">
        <f>AA304</f>
        <v>49.166666666627862</v>
      </c>
      <c r="DF304" s="53">
        <f t="shared" si="69"/>
        <v>10.416666666569654</v>
      </c>
      <c r="DG304" s="53">
        <f>AB304</f>
        <v>22.166666666627862</v>
      </c>
      <c r="DH304" s="53">
        <f t="shared" si="67"/>
        <v>1.4166666665696539</v>
      </c>
    </row>
    <row r="305" spans="1:112" s="63" customFormat="1" x14ac:dyDescent="0.2">
      <c r="A305" s="65">
        <v>4753</v>
      </c>
      <c r="B305" s="72">
        <f t="shared" si="59"/>
        <v>45839</v>
      </c>
      <c r="C305" s="60" t="str">
        <f t="shared" si="68"/>
        <v>PRT 2025 7 #4753</v>
      </c>
      <c r="D305" s="60" t="str">
        <f t="shared" si="66"/>
        <v>PRATU GEL LRC #33</v>
      </c>
      <c r="E305" s="61">
        <v>4753</v>
      </c>
      <c r="F305" s="62" t="s">
        <v>300</v>
      </c>
      <c r="G305" s="62" t="str">
        <f>INDEX([1]List!$D$2:$D$55,MATCH(F305,[1]List!$B$2:$B$55,0))</f>
        <v>CIF</v>
      </c>
      <c r="H305" s="62" t="s">
        <v>392</v>
      </c>
      <c r="I305" s="62" t="s">
        <v>262</v>
      </c>
      <c r="J305" s="61">
        <f>IF(F305="","",IF(F305="TIE LRC",COUNTIF($F$2:$F305,"TIE")+COUNTIF($F$2:$F305,"TME")+COUNTIF($F$2:$F305,"TIE LRC")+COUNTIF($F$2:$F305,"TIE MRC"),IF(F305="TIE MRC",COUNTIF($F$2:$F305,"TIE")+COUNTIF($F$2:$F305,"TME")+COUNTIF($F$2:$F305,"TIE LRC")+COUNTIF($F$2:$F305,"TIE MRC"),IF(F305="PLNBB LRC",COUNTIF($F$2:$F305,"PLNBB")+COUNTIF($F$2:$F305,"PLNBB LRC")+COUNTIF($F$2:$F305,"PLNBB MRC"),IF(F305="PLNBB MRC",COUNTIF($F$2:$F305,"PLNBB")+COUNTIF($F$2:$F305,"PLNBB LRC")+COUNTIF($F$2:$F305,"PLNBB MRC"),IF(F305="HE MRC",COUNTIF($F$2:$F305,"HE")+COUNTIF($F$2:$F305,"HE LRC")+COUNTIF($F$2:$F305,"HE MRC"),IF(F305="HE LRC",COUNTIF($F$2:$F305,"HE")+COUNTIF($F$2:$F305,"HE LRC")+COUNTIF($F$2:$F305,"HE MRC"),COUNTIF($F$2:$F305,F305))))))))</f>
        <v>33</v>
      </c>
      <c r="K305" s="63" t="s">
        <v>594</v>
      </c>
      <c r="L305" s="63" t="s">
        <v>595</v>
      </c>
      <c r="N305" s="64" t="s">
        <v>320</v>
      </c>
      <c r="O305" s="69" t="s">
        <v>567</v>
      </c>
      <c r="P305" s="65"/>
      <c r="Q305" s="69">
        <v>45845</v>
      </c>
      <c r="R305" s="66"/>
      <c r="S305" s="69">
        <v>45838</v>
      </c>
      <c r="T305" s="67">
        <v>45854.625</v>
      </c>
      <c r="U305" s="67">
        <v>45859.211805555555</v>
      </c>
      <c r="V305" s="67">
        <v>45859.211805555555</v>
      </c>
      <c r="W305" s="67">
        <v>45859.847222222219</v>
      </c>
      <c r="X305" s="67">
        <v>45861.03125</v>
      </c>
      <c r="Y305" s="67">
        <v>45861.079861111109</v>
      </c>
      <c r="Z305" s="67">
        <v>45861.114583333336</v>
      </c>
      <c r="AA305" s="53">
        <f t="shared" si="70"/>
        <v>110.08333333331393</v>
      </c>
      <c r="AB305" s="53">
        <f t="shared" si="62"/>
        <v>29.583333333372138</v>
      </c>
      <c r="AC305" s="53">
        <f t="shared" si="63"/>
        <v>1.1666666666278616</v>
      </c>
      <c r="AD305" s="53">
        <v>0.25</v>
      </c>
      <c r="AE305" s="53">
        <v>6</v>
      </c>
      <c r="AF305" s="53">
        <v>0</v>
      </c>
      <c r="AG305" s="53">
        <v>0.5</v>
      </c>
      <c r="AH305" s="53">
        <v>0</v>
      </c>
      <c r="AI305" s="53">
        <f t="shared" si="64"/>
        <v>6.5</v>
      </c>
      <c r="AJ305" s="77">
        <f t="shared" si="65"/>
        <v>6.75</v>
      </c>
      <c r="AK305" s="77"/>
      <c r="AL305" s="77"/>
      <c r="AM305" s="77"/>
      <c r="AN305" s="77"/>
      <c r="AO305" s="68">
        <v>10005.623</v>
      </c>
      <c r="AP305" s="68">
        <v>10003.614</v>
      </c>
      <c r="AQ305" s="67">
        <f t="shared" ref="AQ305:AQ368" si="71">V305</f>
        <v>45859.211805555555</v>
      </c>
      <c r="AR305" s="67">
        <v>45859.222222222219</v>
      </c>
      <c r="AS305" s="67">
        <f t="shared" si="61"/>
        <v>45861.03125</v>
      </c>
      <c r="AT305" s="67">
        <v>45861.100694444445</v>
      </c>
      <c r="AU305" s="67">
        <f t="shared" si="58"/>
        <v>45861.100694444445</v>
      </c>
      <c r="AV305" s="67">
        <v>45861.111111111109</v>
      </c>
      <c r="AW305" s="102">
        <v>4065</v>
      </c>
      <c r="AX305" s="102">
        <v>6250</v>
      </c>
      <c r="AY305" s="55">
        <v>34.96</v>
      </c>
      <c r="AZ305" s="55">
        <v>15.68</v>
      </c>
      <c r="BA305" s="55">
        <v>4.95</v>
      </c>
      <c r="BB305" s="55">
        <v>6.42</v>
      </c>
      <c r="BC305" s="55">
        <v>7.6138519924098675</v>
      </c>
      <c r="BD305" s="55">
        <v>40.24</v>
      </c>
      <c r="BE305" s="55">
        <v>37.659999999999997</v>
      </c>
      <c r="BF305" s="55">
        <v>0.2</v>
      </c>
      <c r="BG305" s="55">
        <v>0.33</v>
      </c>
      <c r="BH305" s="55">
        <v>0.30834914611005693</v>
      </c>
      <c r="BI305" s="55">
        <v>54.54</v>
      </c>
      <c r="BJ305" s="55">
        <v>3.99</v>
      </c>
      <c r="BK305" s="55">
        <v>0.89</v>
      </c>
      <c r="BL305" s="55">
        <v>1.1399999999999999</v>
      </c>
      <c r="BM305" s="55">
        <v>18.22</v>
      </c>
      <c r="BN305" s="56">
        <v>62</v>
      </c>
      <c r="BO305" s="55" t="s">
        <v>97</v>
      </c>
      <c r="BP305" s="55" t="s">
        <v>97</v>
      </c>
      <c r="BQ305" s="56">
        <v>1180</v>
      </c>
      <c r="BR305" s="55">
        <v>21.69</v>
      </c>
      <c r="BS305" s="55">
        <v>13.07</v>
      </c>
      <c r="BT305" s="55">
        <v>48.03</v>
      </c>
      <c r="BU305" s="55">
        <v>7.86</v>
      </c>
      <c r="BV305" s="55">
        <v>2.56</v>
      </c>
      <c r="BW305" s="55">
        <v>0.11</v>
      </c>
      <c r="BX305" s="55">
        <v>0.35</v>
      </c>
      <c r="BY305" s="55">
        <v>0.98</v>
      </c>
      <c r="BZ305" s="55">
        <v>3.94</v>
      </c>
      <c r="CA305" s="55">
        <v>1.35</v>
      </c>
      <c r="CB305" s="55">
        <v>0.08</v>
      </c>
      <c r="CC305" s="100">
        <v>5.1999999999999998E-2</v>
      </c>
      <c r="CD305" s="55">
        <v>98</v>
      </c>
      <c r="CE305" s="55">
        <v>98</v>
      </c>
      <c r="CF305" s="55">
        <v>78</v>
      </c>
      <c r="CG305" s="55">
        <v>20</v>
      </c>
      <c r="CH305" s="55"/>
      <c r="CI305" s="102">
        <v>4133</v>
      </c>
      <c r="CJ305" s="55"/>
      <c r="CK305" s="55">
        <v>34.42</v>
      </c>
      <c r="CL305" s="55"/>
      <c r="CM305" s="55">
        <v>4.78</v>
      </c>
      <c r="CN305" s="55"/>
      <c r="CO305" s="55"/>
      <c r="CP305" s="55"/>
      <c r="CQ305" s="55">
        <v>0.16</v>
      </c>
      <c r="CR305" s="102">
        <v>3912</v>
      </c>
      <c r="CS305" s="102">
        <v>36.119999999999997</v>
      </c>
      <c r="CT305" s="102">
        <v>5.67</v>
      </c>
      <c r="CU305" s="102">
        <v>0.27</v>
      </c>
      <c r="CV305" s="55">
        <v>0.36</v>
      </c>
      <c r="CW305" s="73">
        <f t="shared" si="60"/>
        <v>433.36955956605846</v>
      </c>
      <c r="CX305" s="74">
        <f>AP305/(AB305-AI305)</f>
        <v>433.36955956605846</v>
      </c>
      <c r="CY305" s="71">
        <v>500</v>
      </c>
      <c r="CZ305" s="67">
        <f>IF(AND(DATE(YEAR(T305),MONTH(T305),DAY(T305))&gt;=(S305-3),DATE(YEAR(T305),MONTH(T305),DAY(T305))&lt;=(S305+3)),T305,V305)</f>
        <v>45859.211805555555</v>
      </c>
      <c r="DA305" s="74">
        <f>CZ305-U305</f>
        <v>0</v>
      </c>
      <c r="DB305" s="53">
        <f>(((AR305-AQ305)*24)+DD305+AB305+((AV305-AU305)*24))/24</f>
        <v>1.8784722222189885</v>
      </c>
      <c r="DC305" s="53">
        <f>(AT305-AS305)*24</f>
        <v>1.6666666666860692</v>
      </c>
      <c r="DD305" s="53">
        <f>(W305-AR305)*24</f>
        <v>15</v>
      </c>
      <c r="DE305" s="53">
        <f>AA305</f>
        <v>110.08333333331393</v>
      </c>
      <c r="DF305" s="53">
        <f t="shared" si="69"/>
        <v>15</v>
      </c>
      <c r="DG305" s="53">
        <f>AB305</f>
        <v>29.583333333372138</v>
      </c>
      <c r="DH305" s="53">
        <f t="shared" si="67"/>
        <v>1.6666666666860692</v>
      </c>
    </row>
    <row r="306" spans="1:112" s="63" customFormat="1" x14ac:dyDescent="0.2">
      <c r="A306" s="65">
        <v>4754</v>
      </c>
      <c r="B306" s="72">
        <f t="shared" si="59"/>
        <v>45839</v>
      </c>
      <c r="C306" s="60" t="str">
        <f t="shared" si="68"/>
        <v>PRT 2025 7 #4754</v>
      </c>
      <c r="D306" s="60" t="str">
        <f t="shared" si="66"/>
        <v>PRATU PTBA #55</v>
      </c>
      <c r="E306" s="61">
        <v>4754</v>
      </c>
      <c r="F306" s="62" t="s">
        <v>98</v>
      </c>
      <c r="G306" s="62" t="str">
        <f>INDEX([1]List!$D$2:$D$55,MATCH(F306,[1]List!$B$2:$B$55,0))</f>
        <v>FOB</v>
      </c>
      <c r="H306" s="62" t="s">
        <v>156</v>
      </c>
      <c r="I306" s="62" t="s">
        <v>157</v>
      </c>
      <c r="J306" s="61">
        <f>IF(F306="","",IF(F306="TIE LRC",COUNTIF($F$2:$F306,"TIE")+COUNTIF($F$2:$F306,"TME")+COUNTIF($F$2:$F306,"TIE LRC")+COUNTIF($F$2:$F306,"TIE MRC"),IF(F306="TIE MRC",COUNTIF($F$2:$F306,"TIE")+COUNTIF($F$2:$F306,"TME")+COUNTIF($F$2:$F306,"TIE LRC")+COUNTIF($F$2:$F306,"TIE MRC"),IF(F306="PLNBB LRC",COUNTIF($F$2:$F306,"PLNBB")+COUNTIF($F$2:$F306,"PLNBB LRC")+COUNTIF($F$2:$F306,"PLNBB MRC"),IF(F306="PLNBB MRC",COUNTIF($F$2:$F306,"PLNBB")+COUNTIF($F$2:$F306,"PLNBB LRC")+COUNTIF($F$2:$F306,"PLNBB MRC"),IF(F306="HE MRC",COUNTIF($F$2:$F306,"HE")+COUNTIF($F$2:$F306,"HE LRC")+COUNTIF($F$2:$F306,"HE MRC"),IF(F306="HE LRC",COUNTIF($F$2:$F306,"HE")+COUNTIF($F$2:$F306,"HE LRC")+COUNTIF($F$2:$F306,"HE MRC"),COUNTIF($F$2:$F306,F306))))))))</f>
        <v>55</v>
      </c>
      <c r="L306" s="63" t="s">
        <v>460</v>
      </c>
      <c r="N306" s="64" t="s">
        <v>318</v>
      </c>
      <c r="O306" s="69" t="s">
        <v>104</v>
      </c>
      <c r="P306" s="65"/>
      <c r="Q306" s="69">
        <v>45855</v>
      </c>
      <c r="R306" s="66"/>
      <c r="S306" s="69">
        <v>45850</v>
      </c>
      <c r="T306" s="67">
        <v>45857.5</v>
      </c>
      <c r="U306" s="67">
        <v>45860.131944444445</v>
      </c>
      <c r="V306" s="67">
        <v>45860.131944444445</v>
      </c>
      <c r="W306" s="67">
        <v>45860.96875</v>
      </c>
      <c r="X306" s="67">
        <v>45861.711805555555</v>
      </c>
      <c r="Y306" s="67">
        <v>45861.746527777781</v>
      </c>
      <c r="Z306" s="67">
        <v>45861.784722222219</v>
      </c>
      <c r="AA306" s="53">
        <f t="shared" si="70"/>
        <v>63.166666666686069</v>
      </c>
      <c r="AB306" s="53">
        <f t="shared" si="62"/>
        <v>18.666666666744277</v>
      </c>
      <c r="AC306" s="53">
        <f t="shared" si="63"/>
        <v>0.8333333334303461</v>
      </c>
      <c r="AD306" s="53">
        <v>0.25</v>
      </c>
      <c r="AE306" s="53">
        <v>2.75</v>
      </c>
      <c r="AF306" s="53">
        <v>0</v>
      </c>
      <c r="AG306" s="53">
        <v>0</v>
      </c>
      <c r="AH306" s="53">
        <v>0</v>
      </c>
      <c r="AI306" s="53">
        <f t="shared" si="64"/>
        <v>2.75</v>
      </c>
      <c r="AJ306" s="77">
        <f t="shared" si="65"/>
        <v>3</v>
      </c>
      <c r="AK306" s="77"/>
      <c r="AL306" s="77"/>
      <c r="AM306" s="77"/>
      <c r="AN306" s="77"/>
      <c r="AO306" s="68">
        <v>11924.645</v>
      </c>
      <c r="AP306" s="68">
        <v>11923.546</v>
      </c>
      <c r="AQ306" s="67">
        <f t="shared" si="71"/>
        <v>45860.131944444445</v>
      </c>
      <c r="AR306" s="67">
        <v>45860.145833333336</v>
      </c>
      <c r="AS306" s="67">
        <f t="shared" si="61"/>
        <v>45861.711805555555</v>
      </c>
      <c r="AT306" s="67">
        <v>45861.767361111109</v>
      </c>
      <c r="AU306" s="67">
        <f t="shared" si="58"/>
        <v>45861.767361111109</v>
      </c>
      <c r="AV306" s="67">
        <v>45861.78125</v>
      </c>
      <c r="AW306" s="102">
        <v>4782</v>
      </c>
      <c r="AX306" s="102">
        <v>6839</v>
      </c>
      <c r="AY306" s="55">
        <v>30.08</v>
      </c>
      <c r="AZ306" s="55">
        <v>13.33</v>
      </c>
      <c r="BA306" s="55">
        <v>4.55</v>
      </c>
      <c r="BB306" s="55">
        <v>5.64</v>
      </c>
      <c r="BC306" s="55">
        <v>6.5074420214607125</v>
      </c>
      <c r="BD306" s="55">
        <v>40.33</v>
      </c>
      <c r="BE306" s="55">
        <v>40.700000000000003</v>
      </c>
      <c r="BF306" s="55">
        <v>0.28000000000000003</v>
      </c>
      <c r="BG306" s="55">
        <v>0.43</v>
      </c>
      <c r="BH306" s="55">
        <v>0.40383062189915769</v>
      </c>
      <c r="BI306" s="55">
        <v>61.57</v>
      </c>
      <c r="BJ306" s="55">
        <v>4.3600000000000003</v>
      </c>
      <c r="BK306" s="55">
        <v>0.96</v>
      </c>
      <c r="BL306" s="55">
        <v>1.18</v>
      </c>
      <c r="BM306" s="55">
        <v>13.79</v>
      </c>
      <c r="BN306" s="56">
        <v>60</v>
      </c>
      <c r="BO306" s="55" t="s">
        <v>97</v>
      </c>
      <c r="BP306" s="55" t="s">
        <v>100</v>
      </c>
      <c r="BQ306" s="56">
        <v>1180</v>
      </c>
      <c r="BR306" s="55">
        <v>43.43</v>
      </c>
      <c r="BS306" s="55">
        <v>24.68</v>
      </c>
      <c r="BT306" s="55">
        <v>12.43</v>
      </c>
      <c r="BU306" s="55">
        <v>6.9</v>
      </c>
      <c r="BV306" s="55">
        <v>1.93</v>
      </c>
      <c r="BW306" s="55">
        <v>0.87</v>
      </c>
      <c r="BX306" s="55">
        <v>0.52</v>
      </c>
      <c r="BY306" s="55">
        <v>0.86</v>
      </c>
      <c r="BZ306" s="55">
        <v>7.89</v>
      </c>
      <c r="CA306" s="55">
        <v>0.21</v>
      </c>
      <c r="CB306" s="55">
        <v>0.3</v>
      </c>
      <c r="CC306" s="100">
        <v>3.4000000000000002E-2</v>
      </c>
      <c r="CD306" s="55">
        <v>99</v>
      </c>
      <c r="CE306" s="55">
        <v>98</v>
      </c>
      <c r="CF306" s="55">
        <v>79</v>
      </c>
      <c r="CG306" s="55">
        <v>23</v>
      </c>
      <c r="CH306" s="55"/>
      <c r="CI306" s="102">
        <v>4907</v>
      </c>
      <c r="CJ306" s="55"/>
      <c r="CK306" s="55">
        <v>27.95</v>
      </c>
      <c r="CL306" s="55">
        <v>13.75</v>
      </c>
      <c r="CM306" s="55">
        <v>6.5</v>
      </c>
      <c r="CN306" s="55">
        <v>7.78</v>
      </c>
      <c r="CO306" s="55">
        <v>39.53</v>
      </c>
      <c r="CP306" s="55">
        <v>38.94</v>
      </c>
      <c r="CQ306" s="55">
        <v>0.39</v>
      </c>
      <c r="CR306" s="102" t="s">
        <v>319</v>
      </c>
      <c r="CS306" s="102" t="s">
        <v>319</v>
      </c>
      <c r="CT306" s="102" t="s">
        <v>319</v>
      </c>
      <c r="CU306" s="102" t="s">
        <v>319</v>
      </c>
      <c r="CV306" s="55">
        <v>0.48</v>
      </c>
      <c r="CW306" s="73">
        <f t="shared" si="60"/>
        <v>749.12330889687087</v>
      </c>
      <c r="CX306" s="74">
        <f>AP306/(AB306-AI306)</f>
        <v>749.12330889687087</v>
      </c>
      <c r="CY306" s="71">
        <v>500</v>
      </c>
      <c r="CZ306" s="67">
        <f>IF(AND(DATE(YEAR(T306),MONTH(T306),DAY(T306))&gt;=(S306-3),DATE(YEAR(T306),MONTH(T306),DAY(T306))&lt;=(S306+3)),T306,V306)</f>
        <v>45860.131944444445</v>
      </c>
      <c r="DA306" s="74">
        <f>CZ306-U306</f>
        <v>0</v>
      </c>
      <c r="DB306" s="53">
        <f>(((AR306-AQ306)*24)+DD306+AB306+((AV306-AU306)*24))/24</f>
        <v>1.6284722222262644</v>
      </c>
      <c r="DC306" s="53">
        <f>(AT306-AS306)*24</f>
        <v>1.3333333333139308</v>
      </c>
      <c r="DD306" s="53">
        <f>(W306-AR306)*24</f>
        <v>19.749999999941792</v>
      </c>
      <c r="DE306" s="53">
        <f>AA306</f>
        <v>63.166666666686069</v>
      </c>
      <c r="DF306" s="53">
        <f t="shared" si="69"/>
        <v>19.749999999941792</v>
      </c>
      <c r="DG306" s="53">
        <f>AB306</f>
        <v>18.666666666744277</v>
      </c>
      <c r="DH306" s="53">
        <f t="shared" si="67"/>
        <v>1.3333333333139308</v>
      </c>
    </row>
    <row r="307" spans="1:112" s="63" customFormat="1" x14ac:dyDescent="0.2">
      <c r="A307" s="65">
        <v>4755</v>
      </c>
      <c r="B307" s="72">
        <f t="shared" si="59"/>
        <v>45839</v>
      </c>
      <c r="C307" s="60" t="str">
        <f t="shared" si="68"/>
        <v>PRT 2025 7 #4755</v>
      </c>
      <c r="D307" s="60" t="str">
        <f t="shared" si="66"/>
        <v>PRATU HE #4</v>
      </c>
      <c r="E307" s="61">
        <v>4755</v>
      </c>
      <c r="F307" s="62" t="s">
        <v>139</v>
      </c>
      <c r="G307" s="62" t="str">
        <f>INDEX([1]List!$D$2:$D$55,MATCH(F307,[1]List!$B$2:$B$55,0))</f>
        <v>CIF</v>
      </c>
      <c r="H307" s="62" t="s">
        <v>301</v>
      </c>
      <c r="I307" s="62" t="s">
        <v>155</v>
      </c>
      <c r="J307" s="61">
        <f>IF(F307="","",IF(F307="TIE LRC",COUNTIF($F$2:$F307,"TIE")+COUNTIF($F$2:$F307,"TME")+COUNTIF($F$2:$F307,"TIE LRC")+COUNTIF($F$2:$F307,"TIE MRC"),IF(F307="TIE MRC",COUNTIF($F$2:$F307,"TIE")+COUNTIF($F$2:$F307,"TME")+COUNTIF($F$2:$F307,"TIE LRC")+COUNTIF($F$2:$F307,"TIE MRC"),IF(F307="PLNBB LRC",COUNTIF($F$2:$F307,"PLNBB")+COUNTIF($F$2:$F307,"PLNBB LRC")+COUNTIF($F$2:$F307,"PLNBB MRC"),IF(F307="PLNBB MRC",COUNTIF($F$2:$F307,"PLNBB")+COUNTIF($F$2:$F307,"PLNBB LRC")+COUNTIF($F$2:$F307,"PLNBB MRC"),IF(F307="HE MRC",COUNTIF($F$2:$F307,"HE")+COUNTIF($F$2:$F307,"HE LRC")+COUNTIF($F$2:$F307,"HE MRC"),IF(F307="HE LRC",COUNTIF($F$2:$F307,"HE")+COUNTIF($F$2:$F307,"HE LRC")+COUNTIF($F$2:$F307,"HE MRC"),COUNTIF($F$2:$F307,F307))))))))</f>
        <v>4</v>
      </c>
      <c r="K307" s="63" t="s">
        <v>620</v>
      </c>
      <c r="L307" s="63" t="s">
        <v>312</v>
      </c>
      <c r="N307" s="64" t="s">
        <v>320</v>
      </c>
      <c r="O307" s="69" t="s">
        <v>394</v>
      </c>
      <c r="P307" s="65"/>
      <c r="Q307" s="69">
        <v>45847</v>
      </c>
      <c r="R307" s="66"/>
      <c r="S307" s="69">
        <v>45855</v>
      </c>
      <c r="T307" s="67">
        <v>45856.28125</v>
      </c>
      <c r="U307" s="67">
        <v>45856.28125</v>
      </c>
      <c r="V307" s="67">
        <v>45861.131944444445</v>
      </c>
      <c r="W307" s="67">
        <v>45861.729166666664</v>
      </c>
      <c r="X307" s="67">
        <v>45862.201388888891</v>
      </c>
      <c r="Y307" s="67">
        <v>45862.229166666664</v>
      </c>
      <c r="Z307" s="67">
        <v>45862.263888888891</v>
      </c>
      <c r="AA307" s="53">
        <f t="shared" si="70"/>
        <v>116.41666666668607</v>
      </c>
      <c r="AB307" s="53">
        <f t="shared" si="62"/>
        <v>12</v>
      </c>
      <c r="AC307" s="53">
        <f t="shared" si="63"/>
        <v>0.6666666665696539</v>
      </c>
      <c r="AD307" s="53">
        <v>0.25</v>
      </c>
      <c r="AE307" s="53">
        <v>1</v>
      </c>
      <c r="AF307" s="53">
        <v>0</v>
      </c>
      <c r="AG307" s="53">
        <v>0</v>
      </c>
      <c r="AH307" s="53">
        <v>0</v>
      </c>
      <c r="AI307" s="53">
        <f t="shared" si="64"/>
        <v>1</v>
      </c>
      <c r="AJ307" s="77">
        <f t="shared" si="65"/>
        <v>1.25</v>
      </c>
      <c r="AK307" s="77"/>
      <c r="AL307" s="77"/>
      <c r="AM307" s="77"/>
      <c r="AN307" s="77"/>
      <c r="AO307" s="68">
        <v>7501.7820000000002</v>
      </c>
      <c r="AP307" s="68">
        <v>7496.3980000000001</v>
      </c>
      <c r="AQ307" s="67">
        <f t="shared" si="71"/>
        <v>45861.131944444445</v>
      </c>
      <c r="AR307" s="67">
        <v>45861.142361111109</v>
      </c>
      <c r="AS307" s="67">
        <f t="shared" si="61"/>
        <v>45862.201388888891</v>
      </c>
      <c r="AT307" s="67">
        <v>45862.25</v>
      </c>
      <c r="AU307" s="67">
        <f t="shared" si="58"/>
        <v>45862.25</v>
      </c>
      <c r="AV307" s="67">
        <v>45862.260416666664</v>
      </c>
      <c r="AW307" s="102">
        <v>4071</v>
      </c>
      <c r="AX307" s="102">
        <v>6454</v>
      </c>
      <c r="AY307" s="55">
        <v>36.92</v>
      </c>
      <c r="AZ307" s="55">
        <v>16.02</v>
      </c>
      <c r="BA307" s="55">
        <v>5.48</v>
      </c>
      <c r="BB307" s="55">
        <v>7.3</v>
      </c>
      <c r="BC307" s="55">
        <v>8.692545844248631</v>
      </c>
      <c r="BD307" s="55">
        <v>41.34</v>
      </c>
      <c r="BE307" s="55">
        <v>35.340000000000003</v>
      </c>
      <c r="BF307" s="55">
        <v>0.26</v>
      </c>
      <c r="BG307" s="55">
        <v>0.44</v>
      </c>
      <c r="BH307" s="55">
        <v>0.40485829959514169</v>
      </c>
      <c r="BI307" s="55">
        <v>56.29</v>
      </c>
      <c r="BJ307" s="55">
        <v>3.9</v>
      </c>
      <c r="BK307" s="55">
        <v>0.89</v>
      </c>
      <c r="BL307" s="55">
        <v>1.1599999999999999</v>
      </c>
      <c r="BM307" s="55">
        <v>15.26</v>
      </c>
      <c r="BN307" s="56">
        <v>56</v>
      </c>
      <c r="BO307" s="55" t="s">
        <v>97</v>
      </c>
      <c r="BP307" s="55" t="s">
        <v>100</v>
      </c>
      <c r="BQ307" s="56">
        <v>1220</v>
      </c>
      <c r="BR307" s="55">
        <v>39.520000000000003</v>
      </c>
      <c r="BS307" s="55">
        <v>21.23</v>
      </c>
      <c r="BT307" s="55">
        <v>15.58</v>
      </c>
      <c r="BU307" s="55">
        <v>11.44</v>
      </c>
      <c r="BV307" s="55">
        <v>1.96</v>
      </c>
      <c r="BW307" s="55">
        <v>0.82</v>
      </c>
      <c r="BX307" s="55">
        <v>0.51</v>
      </c>
      <c r="BY307" s="55">
        <v>0.72</v>
      </c>
      <c r="BZ307" s="55">
        <v>7.38</v>
      </c>
      <c r="CA307" s="55">
        <v>0.47</v>
      </c>
      <c r="CB307" s="55">
        <v>0.4</v>
      </c>
      <c r="CC307" s="100">
        <v>4.3999999999999997E-2</v>
      </c>
      <c r="CD307" s="55">
        <v>99</v>
      </c>
      <c r="CE307" s="55">
        <v>98</v>
      </c>
      <c r="CF307" s="55">
        <v>78</v>
      </c>
      <c r="CG307" s="55">
        <v>20</v>
      </c>
      <c r="CH307" s="55"/>
      <c r="CI307" s="102">
        <v>4127</v>
      </c>
      <c r="CJ307" s="55"/>
      <c r="CK307" s="55">
        <v>36.25</v>
      </c>
      <c r="CL307" s="55"/>
      <c r="CM307" s="55">
        <v>4.2</v>
      </c>
      <c r="CN307" s="55"/>
      <c r="CO307" s="55"/>
      <c r="CP307" s="55"/>
      <c r="CQ307" s="55">
        <v>0.24</v>
      </c>
      <c r="CR307" s="102">
        <v>4017</v>
      </c>
      <c r="CS307" s="103">
        <v>35.799999999999997</v>
      </c>
      <c r="CT307" s="102">
        <v>4.1500000000000004</v>
      </c>
      <c r="CU307" s="102">
        <v>0.28999999999999998</v>
      </c>
      <c r="CV307" s="55">
        <v>0.36</v>
      </c>
      <c r="CW307" s="73">
        <f t="shared" si="60"/>
        <v>681.49072727272733</v>
      </c>
      <c r="CX307" s="74">
        <f>AP307/(AB307-AI307)</f>
        <v>681.49072727272733</v>
      </c>
      <c r="CY307" s="71">
        <v>500</v>
      </c>
      <c r="CZ307" s="67">
        <f>IF(AND(DATE(YEAR(T307),MONTH(T307),DAY(T307))&gt;=(S307-3),DATE(YEAR(T307),MONTH(T307),DAY(T307))&lt;=(S307+3)),T307,V307)</f>
        <v>45856.28125</v>
      </c>
      <c r="DA307" s="74">
        <f>CZ307-U307</f>
        <v>0</v>
      </c>
      <c r="DB307" s="53">
        <f>(((AR307-AQ307)*24)+DD307+AB307+((AV307-AU307)*24))/24</f>
        <v>1.1076388888832298</v>
      </c>
      <c r="DC307" s="53">
        <f>(AT307-AS307)*24</f>
        <v>1.1666666666278616</v>
      </c>
      <c r="DD307" s="53">
        <f>(W307-AR307)*24</f>
        <v>14.083333333313931</v>
      </c>
      <c r="DE307" s="53">
        <f>AA307</f>
        <v>116.41666666668607</v>
      </c>
      <c r="DF307" s="53">
        <f t="shared" si="69"/>
        <v>14.083333333313931</v>
      </c>
      <c r="DG307" s="53">
        <f>AB307</f>
        <v>12</v>
      </c>
      <c r="DH307" s="53">
        <f t="shared" si="67"/>
        <v>1.1666666666278616</v>
      </c>
    </row>
    <row r="308" spans="1:112" s="63" customFormat="1" x14ac:dyDescent="0.2">
      <c r="A308" s="65">
        <v>4756</v>
      </c>
      <c r="B308" s="72">
        <f t="shared" si="59"/>
        <v>45839</v>
      </c>
      <c r="C308" s="60" t="str">
        <f t="shared" si="68"/>
        <v>PRT 2025 7 #4756</v>
      </c>
      <c r="D308" s="60" t="str">
        <f t="shared" si="66"/>
        <v>PRATU BGG #82</v>
      </c>
      <c r="E308" s="61">
        <v>4756</v>
      </c>
      <c r="F308" s="62" t="s">
        <v>240</v>
      </c>
      <c r="G308" s="62" t="str">
        <f>INDEX([1]List!$D$2:$D$55,MATCH(F308,[1]List!$B$2:$B$55,0))</f>
        <v>CIF</v>
      </c>
      <c r="H308" s="62" t="s">
        <v>211</v>
      </c>
      <c r="I308" s="62" t="s">
        <v>163</v>
      </c>
      <c r="J308" s="61">
        <f>IF(F308="","",IF(F308="TIE LRC",COUNTIF($F$2:$F308,"TIE")+COUNTIF($F$2:$F308,"TME")+COUNTIF($F$2:$F308,"TIE LRC")+COUNTIF($F$2:$F308,"TIE MRC"),IF(F308="TIE MRC",COUNTIF($F$2:$F308,"TIE")+COUNTIF($F$2:$F308,"TME")+COUNTIF($F$2:$F308,"TIE LRC")+COUNTIF($F$2:$F308,"TIE MRC"),IF(F308="PLNBB LRC",COUNTIF($F$2:$F308,"PLNBB")+COUNTIF($F$2:$F308,"PLNBB LRC")+COUNTIF($F$2:$F308,"PLNBB MRC"),IF(F308="PLNBB MRC",COUNTIF($F$2:$F308,"PLNBB")+COUNTIF($F$2:$F308,"PLNBB LRC")+COUNTIF($F$2:$F308,"PLNBB MRC"),IF(F308="HE MRC",COUNTIF($F$2:$F308,"HE")+COUNTIF($F$2:$F308,"HE LRC")+COUNTIF($F$2:$F308,"HE MRC"),IF(F308="HE LRC",COUNTIF($F$2:$F308,"HE")+COUNTIF($F$2:$F308,"HE LRC")+COUNTIF($F$2:$F308,"HE MRC"),COUNTIF($F$2:$F308,F308))))))))</f>
        <v>82</v>
      </c>
      <c r="K308" s="63" t="s">
        <v>282</v>
      </c>
      <c r="L308" s="63" t="s">
        <v>283</v>
      </c>
      <c r="N308" s="64" t="s">
        <v>318</v>
      </c>
      <c r="O308" s="69" t="s">
        <v>473</v>
      </c>
      <c r="P308" s="65"/>
      <c r="Q308" s="69">
        <v>45851</v>
      </c>
      <c r="R308" s="66"/>
      <c r="S308" s="69">
        <v>45866</v>
      </c>
      <c r="T308" s="67">
        <v>45858.166666666664</v>
      </c>
      <c r="U308" s="67">
        <v>45861.8125</v>
      </c>
      <c r="V308" s="67">
        <v>45861.8125</v>
      </c>
      <c r="W308" s="67">
        <v>45862.215277777781</v>
      </c>
      <c r="X308" s="67">
        <v>45862.618055555555</v>
      </c>
      <c r="Y308" s="67">
        <v>45862.649305555555</v>
      </c>
      <c r="Z308" s="67">
        <v>45862.684027777781</v>
      </c>
      <c r="AA308" s="53">
        <f t="shared" si="70"/>
        <v>87.500000000058208</v>
      </c>
      <c r="AB308" s="53">
        <f t="shared" si="62"/>
        <v>10.416666666569654</v>
      </c>
      <c r="AC308" s="53">
        <f t="shared" si="63"/>
        <v>0.75</v>
      </c>
      <c r="AD308" s="53">
        <v>0</v>
      </c>
      <c r="AE308" s="53">
        <v>1</v>
      </c>
      <c r="AF308" s="53">
        <v>0</v>
      </c>
      <c r="AG308" s="53">
        <v>0</v>
      </c>
      <c r="AH308" s="53">
        <v>0</v>
      </c>
      <c r="AI308" s="53">
        <f t="shared" si="64"/>
        <v>1</v>
      </c>
      <c r="AJ308" s="77">
        <f t="shared" si="65"/>
        <v>1</v>
      </c>
      <c r="AK308" s="77"/>
      <c r="AL308" s="77"/>
      <c r="AM308" s="77"/>
      <c r="AN308" s="77"/>
      <c r="AO308" s="68">
        <v>8695.56</v>
      </c>
      <c r="AP308" s="68">
        <v>8692.8449999999993</v>
      </c>
      <c r="AQ308" s="67">
        <f t="shared" si="71"/>
        <v>45861.8125</v>
      </c>
      <c r="AR308" s="67">
        <v>45861.822916666664</v>
      </c>
      <c r="AS308" s="67">
        <f t="shared" si="61"/>
        <v>45862.618055555555</v>
      </c>
      <c r="AT308" s="67">
        <v>45862.670138888891</v>
      </c>
      <c r="AU308" s="67">
        <f t="shared" si="58"/>
        <v>45862.670138888891</v>
      </c>
      <c r="AV308" s="67">
        <v>45862.680555555555</v>
      </c>
      <c r="AW308" s="102">
        <v>4575</v>
      </c>
      <c r="AX308" s="102">
        <v>6628</v>
      </c>
      <c r="AY308" s="55">
        <v>30.97</v>
      </c>
      <c r="AZ308" s="55">
        <v>14.8</v>
      </c>
      <c r="BA308" s="55">
        <v>4.18</v>
      </c>
      <c r="BB308" s="55">
        <v>5.16</v>
      </c>
      <c r="BC308" s="55">
        <v>6.056338028169014</v>
      </c>
      <c r="BD308" s="55">
        <v>41.94</v>
      </c>
      <c r="BE308" s="55">
        <v>38.1</v>
      </c>
      <c r="BF308" s="55">
        <v>0.21</v>
      </c>
      <c r="BG308" s="55">
        <v>0.32</v>
      </c>
      <c r="BH308" s="55">
        <v>0.30516431924882625</v>
      </c>
      <c r="BI308" s="55">
        <v>59.77</v>
      </c>
      <c r="BJ308" s="55">
        <v>4.21</v>
      </c>
      <c r="BK308" s="55">
        <v>0.95</v>
      </c>
      <c r="BL308" s="55">
        <v>1.19</v>
      </c>
      <c r="BM308" s="55">
        <v>14.85</v>
      </c>
      <c r="BN308" s="56">
        <v>59</v>
      </c>
      <c r="BO308" s="55" t="s">
        <v>97</v>
      </c>
      <c r="BP308" s="55" t="s">
        <v>100</v>
      </c>
      <c r="BQ308" s="56">
        <v>1290</v>
      </c>
      <c r="BR308" s="55">
        <v>37.94</v>
      </c>
      <c r="BS308" s="55">
        <v>20.88</v>
      </c>
      <c r="BT308" s="55">
        <v>18.46</v>
      </c>
      <c r="BU308" s="55">
        <v>8.81</v>
      </c>
      <c r="BV308" s="55">
        <v>0.9</v>
      </c>
      <c r="BW308" s="55">
        <v>0.72</v>
      </c>
      <c r="BX308" s="55">
        <v>0.48</v>
      </c>
      <c r="BY308" s="55">
        <v>0.87</v>
      </c>
      <c r="BZ308" s="55">
        <v>10.45</v>
      </c>
      <c r="CA308" s="55">
        <v>0.3</v>
      </c>
      <c r="CB308" s="55">
        <v>0.18</v>
      </c>
      <c r="CC308" s="100">
        <v>4.5999999999999999E-2</v>
      </c>
      <c r="CD308" s="55">
        <v>99</v>
      </c>
      <c r="CE308" s="55">
        <v>97</v>
      </c>
      <c r="CF308" s="55">
        <v>78</v>
      </c>
      <c r="CG308" s="55">
        <v>20</v>
      </c>
      <c r="CH308" s="55"/>
      <c r="CI308" s="102">
        <v>4622</v>
      </c>
      <c r="CJ308" s="55"/>
      <c r="CK308" s="55">
        <v>30.53</v>
      </c>
      <c r="CL308" s="55"/>
      <c r="CM308" s="55">
        <v>3.95</v>
      </c>
      <c r="CN308" s="55"/>
      <c r="CO308" s="55"/>
      <c r="CP308" s="55"/>
      <c r="CQ308" s="55">
        <v>0.19</v>
      </c>
      <c r="CR308" s="102">
        <v>4566</v>
      </c>
      <c r="CS308" s="102">
        <v>30.33</v>
      </c>
      <c r="CT308" s="102">
        <v>3.58</v>
      </c>
      <c r="CU308" s="102">
        <v>0.22</v>
      </c>
      <c r="CV308" s="55">
        <v>0.35</v>
      </c>
      <c r="CW308" s="73">
        <f t="shared" si="60"/>
        <v>923.13398231039525</v>
      </c>
      <c r="CX308" s="74">
        <f>AP308/(AB308-AI308)</f>
        <v>923.13398231039525</v>
      </c>
      <c r="CY308" s="71">
        <v>500</v>
      </c>
      <c r="CZ308" s="67">
        <f>IF(AND(DATE(YEAR(T308),MONTH(T308),DAY(T308))&gt;=(S308-3),DATE(YEAR(T308),MONTH(T308),DAY(T308))&lt;=(S308+3)),T308,V308)</f>
        <v>45861.8125</v>
      </c>
      <c r="DA308" s="74">
        <f>CZ308-U308</f>
        <v>0</v>
      </c>
      <c r="DB308" s="53">
        <f>(((AR308-AQ308)*24)+DD308+AB308+((AV308-AU308)*24))/24</f>
        <v>0.84722222221898846</v>
      </c>
      <c r="DC308" s="53">
        <f>(AT308-AS308)*24</f>
        <v>1.2500000000582077</v>
      </c>
      <c r="DD308" s="53">
        <f>(W308-AR308)*24</f>
        <v>9.4166666668024845</v>
      </c>
      <c r="DE308" s="53">
        <f>AA308</f>
        <v>87.500000000058208</v>
      </c>
      <c r="DF308" s="53">
        <f t="shared" si="69"/>
        <v>9.4166666668024845</v>
      </c>
      <c r="DG308" s="53">
        <f>AB308</f>
        <v>10.416666666569654</v>
      </c>
      <c r="DH308" s="53">
        <f t="shared" si="67"/>
        <v>1.2500000000582077</v>
      </c>
    </row>
    <row r="309" spans="1:112" s="85" customFormat="1" x14ac:dyDescent="0.2">
      <c r="A309" s="80">
        <v>4757</v>
      </c>
      <c r="B309" s="81">
        <f t="shared" si="59"/>
        <v>45839</v>
      </c>
      <c r="C309" s="82" t="str">
        <f t="shared" si="68"/>
        <v>PRT 2025 7 #4757</v>
      </c>
      <c r="D309" s="82" t="str">
        <f t="shared" si="66"/>
        <v>PRATU SPE #22</v>
      </c>
      <c r="E309" s="83">
        <v>4757</v>
      </c>
      <c r="F309" s="84" t="s">
        <v>326</v>
      </c>
      <c r="G309" s="84" t="str">
        <f>INDEX([1]List!$D$2:$D$55,MATCH(F309,[1]List!$B$2:$B$55,0))</f>
        <v>CIF</v>
      </c>
      <c r="H309" s="84" t="s">
        <v>469</v>
      </c>
      <c r="I309" s="84" t="s">
        <v>470</v>
      </c>
      <c r="J309" s="83">
        <f>IF(F309="","",IF(F309="TIE LRC",COUNTIF($F$2:$F309,"TIE")+COUNTIF($F$2:$F309,"TME")+COUNTIF($F$2:$F309,"TIE LRC")+COUNTIF($F$2:$F309,"TIE MRC"),IF(F309="TIE MRC",COUNTIF($F$2:$F309,"TIE")+COUNTIF($F$2:$F309,"TME")+COUNTIF($F$2:$F309,"TIE LRC")+COUNTIF($F$2:$F309,"TIE MRC"),IF(F309="PLNBB LRC",COUNTIF($F$2:$F309,"PLNBB")+COUNTIF($F$2:$F309,"PLNBB LRC")+COUNTIF($F$2:$F309,"PLNBB MRC"),IF(F309="PLNBB MRC",COUNTIF($F$2:$F309,"PLNBB")+COUNTIF($F$2:$F309,"PLNBB LRC")+COUNTIF($F$2:$F309,"PLNBB MRC"),IF(F309="HE MRC",COUNTIF($F$2:$F309,"HE")+COUNTIF($F$2:$F309,"HE LRC")+COUNTIF($F$2:$F309,"HE MRC"),IF(F309="HE LRC",COUNTIF($F$2:$F309,"HE")+COUNTIF($F$2:$F309,"HE LRC")+COUNTIF($F$2:$F309,"HE MRC"),COUNTIF($F$2:$F309,F309))))))))</f>
        <v>22</v>
      </c>
      <c r="K309" s="85" t="s">
        <v>621</v>
      </c>
      <c r="L309" s="85" t="s">
        <v>622</v>
      </c>
      <c r="N309" s="86" t="s">
        <v>308</v>
      </c>
      <c r="O309" s="76" t="s">
        <v>473</v>
      </c>
      <c r="P309" s="80"/>
      <c r="Q309" s="76">
        <v>45848</v>
      </c>
      <c r="R309" s="87"/>
      <c r="S309" s="76">
        <v>45854</v>
      </c>
      <c r="T309" s="88">
        <v>45854.083333333336</v>
      </c>
      <c r="U309" s="88">
        <v>45854.083333333336</v>
      </c>
      <c r="V309" s="88">
        <v>45858.420138888891</v>
      </c>
      <c r="W309" s="88">
        <v>45858.84375</v>
      </c>
      <c r="X309" s="88">
        <v>45862.684027777781</v>
      </c>
      <c r="Y309" s="88">
        <v>45862.847222222219</v>
      </c>
      <c r="Z309" s="88">
        <v>45862.923611111109</v>
      </c>
      <c r="AA309" s="89">
        <f t="shared" si="70"/>
        <v>104.08333333331393</v>
      </c>
      <c r="AB309" s="89">
        <f t="shared" si="62"/>
        <v>96.083333333255723</v>
      </c>
      <c r="AC309" s="89">
        <f t="shared" si="63"/>
        <v>3.9166666665114462</v>
      </c>
      <c r="AD309" s="89">
        <v>0.5</v>
      </c>
      <c r="AE309" s="89">
        <v>0</v>
      </c>
      <c r="AF309" s="89">
        <v>0</v>
      </c>
      <c r="AG309" s="89">
        <v>0</v>
      </c>
      <c r="AH309" s="89">
        <v>20.92</v>
      </c>
      <c r="AI309" s="89">
        <f t="shared" si="64"/>
        <v>20.92</v>
      </c>
      <c r="AJ309" s="90">
        <f t="shared" si="65"/>
        <v>21.42</v>
      </c>
      <c r="AK309" s="90"/>
      <c r="AL309" s="90"/>
      <c r="AM309" s="90"/>
      <c r="AN309" s="90"/>
      <c r="AO309" s="91">
        <v>8030.2079999999996</v>
      </c>
      <c r="AP309" s="91">
        <v>8028.1549999999997</v>
      </c>
      <c r="AQ309" s="88">
        <f t="shared" si="71"/>
        <v>45858.420138888891</v>
      </c>
      <c r="AR309" s="88">
        <v>45858.434027777781</v>
      </c>
      <c r="AS309" s="88">
        <f t="shared" si="61"/>
        <v>45862.684027777781</v>
      </c>
      <c r="AT309" s="88">
        <v>45862.850694444445</v>
      </c>
      <c r="AU309" s="88">
        <v>45862.90625</v>
      </c>
      <c r="AV309" s="88">
        <v>45862.920138888891</v>
      </c>
      <c r="AW309" s="92">
        <v>4198</v>
      </c>
      <c r="AX309" s="92">
        <v>6449</v>
      </c>
      <c r="AY309" s="93">
        <v>34.9</v>
      </c>
      <c r="AZ309" s="93">
        <v>16.649999999999999</v>
      </c>
      <c r="BA309" s="93">
        <v>4.9000000000000004</v>
      </c>
      <c r="BB309" s="93">
        <v>6.28</v>
      </c>
      <c r="BC309" s="93">
        <v>7.5344931013797245</v>
      </c>
      <c r="BD309" s="93">
        <v>41.93</v>
      </c>
      <c r="BE309" s="93">
        <v>35.14</v>
      </c>
      <c r="BF309" s="93">
        <v>0.27</v>
      </c>
      <c r="BG309" s="93">
        <v>0.44</v>
      </c>
      <c r="BH309" s="93">
        <v>0.4079184163167367</v>
      </c>
      <c r="BI309" s="93">
        <v>56.07</v>
      </c>
      <c r="BJ309" s="93">
        <v>3.9</v>
      </c>
      <c r="BK309" s="93">
        <v>0.91</v>
      </c>
      <c r="BL309" s="93">
        <v>1.18</v>
      </c>
      <c r="BM309" s="93">
        <v>15.85</v>
      </c>
      <c r="BN309" s="94">
        <v>61</v>
      </c>
      <c r="BO309" s="93" t="s">
        <v>97</v>
      </c>
      <c r="BP309" s="93" t="s">
        <v>97</v>
      </c>
      <c r="BQ309" s="94">
        <v>1170</v>
      </c>
      <c r="BR309" s="93">
        <v>40.58</v>
      </c>
      <c r="BS309" s="93">
        <v>21.3</v>
      </c>
      <c r="BT309" s="93">
        <v>27.73</v>
      </c>
      <c r="BU309" s="93">
        <v>3.79</v>
      </c>
      <c r="BV309" s="93">
        <v>1.72</v>
      </c>
      <c r="BW309" s="93">
        <v>0.23</v>
      </c>
      <c r="BX309" s="93">
        <v>0.75</v>
      </c>
      <c r="BY309" s="93">
        <v>0.7</v>
      </c>
      <c r="BZ309" s="93">
        <v>2.72</v>
      </c>
      <c r="CA309" s="93">
        <v>0.24</v>
      </c>
      <c r="CB309" s="93">
        <v>0.22</v>
      </c>
      <c r="CC309" s="101">
        <v>2.3E-2</v>
      </c>
      <c r="CD309" s="93">
        <v>99</v>
      </c>
      <c r="CE309" s="93">
        <v>97</v>
      </c>
      <c r="CF309" s="93">
        <v>78</v>
      </c>
      <c r="CG309" s="93">
        <v>21</v>
      </c>
      <c r="CH309" s="93"/>
      <c r="CI309" s="92">
        <v>4262</v>
      </c>
      <c r="CJ309" s="93"/>
      <c r="CK309" s="93">
        <v>34.229999999999997</v>
      </c>
      <c r="CL309" s="93"/>
      <c r="CM309" s="93">
        <v>4.1900000000000004</v>
      </c>
      <c r="CN309" s="93"/>
      <c r="CO309" s="93"/>
      <c r="CP309" s="93"/>
      <c r="CQ309" s="93">
        <v>0.25</v>
      </c>
      <c r="CR309" s="92">
        <v>4023</v>
      </c>
      <c r="CS309" s="93">
        <v>35.76</v>
      </c>
      <c r="CT309" s="93">
        <v>4.3</v>
      </c>
      <c r="CU309" s="93">
        <v>0.25</v>
      </c>
      <c r="CV309" s="93">
        <v>0.47</v>
      </c>
      <c r="CW309" s="95">
        <f t="shared" si="60"/>
        <v>106.8094593996402</v>
      </c>
      <c r="CX309" s="96">
        <f>AP309/(AB309-AI309)</f>
        <v>106.8094593996402</v>
      </c>
      <c r="CY309" s="97">
        <v>500</v>
      </c>
      <c r="CZ309" s="88">
        <f>IF(AND(DATE(YEAR(T309),MONTH(T309),DAY(T309))&gt;=(S309-3),DATE(YEAR(T309),MONTH(T309),DAY(T309))&lt;=(S309+3)),T309,V309)</f>
        <v>45854.083333333336</v>
      </c>
      <c r="DA309" s="96">
        <f>CZ309-U309</f>
        <v>0</v>
      </c>
      <c r="DB309" s="89">
        <f>(((AR309-AQ309)*24)+DD309+AB309+((AV309-AU309)*24))/24</f>
        <v>4.4409722222189885</v>
      </c>
      <c r="DC309" s="89">
        <f>(AT309-AS309)*24</f>
        <v>3.9999999999417923</v>
      </c>
      <c r="DD309" s="89">
        <f>(W309-AR309)*24</f>
        <v>9.8333333332557231</v>
      </c>
      <c r="DE309" s="89">
        <f>AA309</f>
        <v>104.08333333331393</v>
      </c>
      <c r="DF309" s="89">
        <f t="shared" si="69"/>
        <v>9.8333333332557231</v>
      </c>
      <c r="DG309" s="89">
        <f>AB309</f>
        <v>96.083333333255723</v>
      </c>
      <c r="DH309" s="89">
        <f t="shared" si="67"/>
        <v>3.9999999999417923</v>
      </c>
    </row>
    <row r="310" spans="1:112" s="63" customFormat="1" x14ac:dyDescent="0.2">
      <c r="A310" s="65">
        <v>4758</v>
      </c>
      <c r="B310" s="72">
        <f t="shared" si="59"/>
        <v>45839</v>
      </c>
      <c r="C310" s="60" t="str">
        <f t="shared" si="68"/>
        <v>PRT 2025 7 #4758</v>
      </c>
      <c r="D310" s="60" t="str">
        <f t="shared" si="66"/>
        <v>PRATU UMM MRC #2</v>
      </c>
      <c r="E310" s="61">
        <v>4758</v>
      </c>
      <c r="F310" s="62" t="s">
        <v>377</v>
      </c>
      <c r="G310" s="62" t="str">
        <f>INDEX([1]List!$D$2:$D$55,MATCH(F310,[1]List!$B$2:$B$55,0))</f>
        <v>CIF</v>
      </c>
      <c r="H310" s="62" t="s">
        <v>378</v>
      </c>
      <c r="I310" s="62" t="s">
        <v>379</v>
      </c>
      <c r="J310" s="61">
        <f>IF(F310="","",IF(F310="TIE LRC",COUNTIF($F$2:$F310,"TIE")+COUNTIF($F$2:$F310,"TME")+COUNTIF($F$2:$F310,"TIE LRC")+COUNTIF($F$2:$F310,"TIE MRC"),IF(F310="TIE MRC",COUNTIF($F$2:$F310,"TIE")+COUNTIF($F$2:$F310,"TME")+COUNTIF($F$2:$F310,"TIE LRC")+COUNTIF($F$2:$F310,"TIE MRC"),IF(F310="PLNBB LRC",COUNTIF($F$2:$F310,"PLNBB")+COUNTIF($F$2:$F310,"PLNBB LRC")+COUNTIF($F$2:$F310,"PLNBB MRC"),IF(F310="PLNBB MRC",COUNTIF($F$2:$F310,"PLNBB")+COUNTIF($F$2:$F310,"PLNBB LRC")+COUNTIF($F$2:$F310,"PLNBB MRC"),IF(F310="HE MRC",COUNTIF($F$2:$F310,"HE")+COUNTIF($F$2:$F310,"HE LRC")+COUNTIF($F$2:$F310,"HE MRC"),IF(F310="HE LRC",COUNTIF($F$2:$F310,"HE")+COUNTIF($F$2:$F310,"HE LRC")+COUNTIF($F$2:$F310,"HE MRC"),COUNTIF($F$2:$F310,F310))))))))</f>
        <v>2</v>
      </c>
      <c r="K310" s="63" t="s">
        <v>269</v>
      </c>
      <c r="L310" s="63" t="s">
        <v>623</v>
      </c>
      <c r="N310" s="64" t="s">
        <v>318</v>
      </c>
      <c r="O310" s="69" t="s">
        <v>473</v>
      </c>
      <c r="P310" s="65"/>
      <c r="Q310" s="69">
        <v>45850</v>
      </c>
      <c r="R310" s="66"/>
      <c r="S310" s="69">
        <v>45863</v>
      </c>
      <c r="T310" s="67">
        <v>45858.458333333336</v>
      </c>
      <c r="U310" s="67">
        <v>45862.715277777781</v>
      </c>
      <c r="V310" s="67">
        <v>45862.715277777781</v>
      </c>
      <c r="W310" s="67">
        <v>45862.729166666664</v>
      </c>
      <c r="X310" s="67">
        <v>45863.413194444445</v>
      </c>
      <c r="Y310" s="67">
        <v>45863.4375</v>
      </c>
      <c r="Z310" s="67">
        <v>45863.472222222219</v>
      </c>
      <c r="AA310" s="53">
        <f t="shared" si="70"/>
        <v>102.16666666668607</v>
      </c>
      <c r="AB310" s="53">
        <f t="shared" si="62"/>
        <v>17.000000000058208</v>
      </c>
      <c r="AC310" s="53">
        <f t="shared" si="63"/>
        <v>0.58333333331393078</v>
      </c>
      <c r="AD310" s="53">
        <v>0.57999999999999996</v>
      </c>
      <c r="AE310" s="53">
        <v>4</v>
      </c>
      <c r="AF310" s="53">
        <v>0</v>
      </c>
      <c r="AG310" s="53">
        <v>0</v>
      </c>
      <c r="AH310" s="53">
        <v>0</v>
      </c>
      <c r="AI310" s="53">
        <f t="shared" si="64"/>
        <v>4</v>
      </c>
      <c r="AJ310" s="77">
        <f t="shared" si="65"/>
        <v>4.58</v>
      </c>
      <c r="AK310" s="77"/>
      <c r="AL310" s="77"/>
      <c r="AM310" s="77"/>
      <c r="AN310" s="77"/>
      <c r="AO310" s="68">
        <v>7500.2489999999998</v>
      </c>
      <c r="AP310" s="68">
        <v>7491.5609999999997</v>
      </c>
      <c r="AQ310" s="67">
        <f t="shared" si="71"/>
        <v>45862.715277777781</v>
      </c>
      <c r="AR310" s="67">
        <v>45862.725694444445</v>
      </c>
      <c r="AS310" s="67">
        <f t="shared" si="61"/>
        <v>45863.413194444445</v>
      </c>
      <c r="AT310" s="67">
        <v>45863.458333333336</v>
      </c>
      <c r="AU310" s="67">
        <f t="shared" si="58"/>
        <v>45863.458333333336</v>
      </c>
      <c r="AV310" s="67">
        <v>45863.46875</v>
      </c>
      <c r="AW310" s="102">
        <v>4635</v>
      </c>
      <c r="AX310" s="102">
        <v>6633</v>
      </c>
      <c r="AY310" s="55">
        <v>30.13</v>
      </c>
      <c r="AZ310" s="55">
        <v>13.75</v>
      </c>
      <c r="BA310" s="55">
        <v>4.87</v>
      </c>
      <c r="BB310" s="55">
        <v>6.01</v>
      </c>
      <c r="BC310" s="55">
        <v>6.9681159420289855</v>
      </c>
      <c r="BD310" s="55">
        <v>41.62</v>
      </c>
      <c r="BE310" s="55">
        <v>38.619999999999997</v>
      </c>
      <c r="BF310" s="55">
        <v>0.25</v>
      </c>
      <c r="BG310" s="55">
        <v>0.39</v>
      </c>
      <c r="BH310" s="55">
        <v>0.35942028985507246</v>
      </c>
      <c r="BI310" s="55">
        <v>59.52</v>
      </c>
      <c r="BJ310" s="55">
        <v>4.4800000000000004</v>
      </c>
      <c r="BK310" s="55">
        <v>0.76</v>
      </c>
      <c r="BL310" s="55">
        <v>0.95</v>
      </c>
      <c r="BM310" s="55">
        <v>15.17</v>
      </c>
      <c r="BN310" s="56">
        <v>59</v>
      </c>
      <c r="BO310" s="55" t="s">
        <v>97</v>
      </c>
      <c r="BP310" s="55" t="s">
        <v>100</v>
      </c>
      <c r="BQ310" s="56">
        <v>1270</v>
      </c>
      <c r="BR310" s="55">
        <v>43.95</v>
      </c>
      <c r="BS310" s="55">
        <v>24.34</v>
      </c>
      <c r="BT310" s="55">
        <v>10.56</v>
      </c>
      <c r="BU310" s="55">
        <v>8.57</v>
      </c>
      <c r="BV310" s="55">
        <v>1.52</v>
      </c>
      <c r="BW310" s="55">
        <v>0.87</v>
      </c>
      <c r="BX310" s="55">
        <v>0.44</v>
      </c>
      <c r="BY310" s="55">
        <v>0.68</v>
      </c>
      <c r="BZ310" s="55">
        <v>8.01</v>
      </c>
      <c r="CA310" s="55">
        <v>0.23</v>
      </c>
      <c r="CB310" s="55">
        <v>0.82</v>
      </c>
      <c r="CC310" s="100">
        <v>8.6999999999999994E-2</v>
      </c>
      <c r="CD310" s="55">
        <v>99</v>
      </c>
      <c r="CE310" s="55">
        <v>97</v>
      </c>
      <c r="CF310" s="55">
        <v>78</v>
      </c>
      <c r="CG310" s="55">
        <v>21</v>
      </c>
      <c r="CH310" s="55"/>
      <c r="CI310" s="102">
        <v>4697</v>
      </c>
      <c r="CJ310" s="55"/>
      <c r="CK310" s="55">
        <v>29.2</v>
      </c>
      <c r="CL310" s="55"/>
      <c r="CM310" s="55">
        <v>4.0999999999999996</v>
      </c>
      <c r="CN310" s="55"/>
      <c r="CO310" s="55"/>
      <c r="CP310" s="55"/>
      <c r="CQ310" s="55">
        <v>0.21</v>
      </c>
      <c r="CR310" s="102">
        <v>4489</v>
      </c>
      <c r="CS310" s="102">
        <v>31.02</v>
      </c>
      <c r="CT310" s="102">
        <v>4.29</v>
      </c>
      <c r="CU310" s="102">
        <v>0.24</v>
      </c>
      <c r="CV310" s="55">
        <v>0.55000000000000004</v>
      </c>
      <c r="CW310" s="73">
        <f t="shared" si="60"/>
        <v>576.27392307434275</v>
      </c>
      <c r="CX310" s="74">
        <f>AP310/(AB310-AI310)</f>
        <v>576.27392307434275</v>
      </c>
      <c r="CY310" s="71">
        <v>500</v>
      </c>
      <c r="CZ310" s="67">
        <f>IF(AND(DATE(YEAR(T310),MONTH(T310),DAY(T310))&gt;=(S310-3),DATE(YEAR(T310),MONTH(T310),DAY(T310))&lt;=(S310+3)),T310,V310)</f>
        <v>45862.715277777781</v>
      </c>
      <c r="DA310" s="74">
        <f>CZ310-U310</f>
        <v>0</v>
      </c>
      <c r="DB310" s="53">
        <f>(((AR310-AQ310)*24)+DD310+AB310+((AV310-AU310)*24))/24</f>
        <v>0.73263888888322981</v>
      </c>
      <c r="DC310" s="53">
        <f>(AT310-AS310)*24</f>
        <v>1.0833333333721384</v>
      </c>
      <c r="DD310" s="53">
        <f>(W310-AR310)*24</f>
        <v>8.3333333255723119E-2</v>
      </c>
      <c r="DE310" s="53">
        <f>AA310</f>
        <v>102.16666666668607</v>
      </c>
      <c r="DF310" s="53">
        <f t="shared" si="69"/>
        <v>8.3333333255723119E-2</v>
      </c>
      <c r="DG310" s="53">
        <f>AB310</f>
        <v>17.000000000058208</v>
      </c>
      <c r="DH310" s="53">
        <f t="shared" si="67"/>
        <v>1.0833333333721384</v>
      </c>
    </row>
    <row r="311" spans="1:112" s="63" customFormat="1" x14ac:dyDescent="0.2">
      <c r="A311" s="65">
        <v>4759</v>
      </c>
      <c r="B311" s="72">
        <f t="shared" ref="B311:B374" si="72">EOMONTH(Y311,-1)+1</f>
        <v>45839</v>
      </c>
      <c r="C311" s="60" t="str">
        <f t="shared" si="68"/>
        <v>PRT 2025 7 #4759</v>
      </c>
      <c r="D311" s="60" t="str">
        <f t="shared" si="66"/>
        <v>PRATU SPE #23</v>
      </c>
      <c r="E311" s="61">
        <v>4759</v>
      </c>
      <c r="F311" s="62" t="s">
        <v>326</v>
      </c>
      <c r="G311" s="62" t="str">
        <f>INDEX([1]List!$D$2:$D$55,MATCH(F311,[1]List!$B$2:$B$55,0))</f>
        <v>CIF</v>
      </c>
      <c r="H311" s="62" t="s">
        <v>399</v>
      </c>
      <c r="I311" s="62" t="s">
        <v>492</v>
      </c>
      <c r="J311" s="61">
        <f>IF(F311="","",IF(F311="TIE LRC",COUNTIF($F$2:$F311,"TIE")+COUNTIF($F$2:$F311,"TME")+COUNTIF($F$2:$F311,"TIE LRC")+COUNTIF($F$2:$F311,"TIE MRC"),IF(F311="TIE MRC",COUNTIF($F$2:$F311,"TIE")+COUNTIF($F$2:$F311,"TME")+COUNTIF($F$2:$F311,"TIE LRC")+COUNTIF($F$2:$F311,"TIE MRC"),IF(F311="PLNBB LRC",COUNTIF($F$2:$F311,"PLNBB")+COUNTIF($F$2:$F311,"PLNBB LRC")+COUNTIF($F$2:$F311,"PLNBB MRC"),IF(F311="PLNBB MRC",COUNTIF($F$2:$F311,"PLNBB")+COUNTIF($F$2:$F311,"PLNBB LRC")+COUNTIF($F$2:$F311,"PLNBB MRC"),IF(F311="HE MRC",COUNTIF($F$2:$F311,"HE")+COUNTIF($F$2:$F311,"HE LRC")+COUNTIF($F$2:$F311,"HE MRC"),IF(F311="HE LRC",COUNTIF($F$2:$F311,"HE")+COUNTIF($F$2:$F311,"HE LRC")+COUNTIF($F$2:$F311,"HE MRC"),COUNTIF($F$2:$F311,F311))))))))</f>
        <v>23</v>
      </c>
      <c r="K311" s="63" t="s">
        <v>438</v>
      </c>
      <c r="L311" s="63" t="s">
        <v>439</v>
      </c>
      <c r="N311" s="64" t="s">
        <v>320</v>
      </c>
      <c r="O311" s="69" t="s">
        <v>473</v>
      </c>
      <c r="P311" s="65"/>
      <c r="Q311" s="69">
        <v>45844</v>
      </c>
      <c r="R311" s="66"/>
      <c r="S311" s="69">
        <v>45863</v>
      </c>
      <c r="T311" s="67">
        <v>45858.291666666664</v>
      </c>
      <c r="U311" s="67">
        <v>45862.347222222219</v>
      </c>
      <c r="V311" s="67">
        <v>45862.347222222219</v>
      </c>
      <c r="W311" s="67">
        <v>45862.690972222219</v>
      </c>
      <c r="X311" s="67">
        <v>45863.815972222219</v>
      </c>
      <c r="Y311" s="67">
        <v>45863.868055555555</v>
      </c>
      <c r="Z311" s="67">
        <v>45863.902777777781</v>
      </c>
      <c r="AA311" s="53">
        <f t="shared" si="70"/>
        <v>97.333333333313931</v>
      </c>
      <c r="AB311" s="53">
        <f t="shared" si="62"/>
        <v>28.250000000058208</v>
      </c>
      <c r="AC311" s="53">
        <f t="shared" si="63"/>
        <v>1.2500000000582077</v>
      </c>
      <c r="AD311" s="53">
        <v>0</v>
      </c>
      <c r="AE311" s="53">
        <v>7</v>
      </c>
      <c r="AF311" s="53">
        <v>1.75</v>
      </c>
      <c r="AG311" s="53">
        <v>2.33</v>
      </c>
      <c r="AH311" s="53">
        <v>0</v>
      </c>
      <c r="AI311" s="53">
        <f t="shared" si="64"/>
        <v>11.08</v>
      </c>
      <c r="AJ311" s="77">
        <f t="shared" si="65"/>
        <v>11.08</v>
      </c>
      <c r="AK311" s="77"/>
      <c r="AL311" s="77"/>
      <c r="AM311" s="77"/>
      <c r="AN311" s="77"/>
      <c r="AO311" s="68">
        <v>7875.143</v>
      </c>
      <c r="AP311" s="68">
        <v>7872.7709999999997</v>
      </c>
      <c r="AQ311" s="67">
        <f t="shared" si="71"/>
        <v>45862.347222222219</v>
      </c>
      <c r="AR311" s="67">
        <v>45862.357638888891</v>
      </c>
      <c r="AS311" s="67">
        <f t="shared" si="61"/>
        <v>45863.815972222219</v>
      </c>
      <c r="AT311" s="67">
        <v>45863.888888888891</v>
      </c>
      <c r="AU311" s="67">
        <f t="shared" si="58"/>
        <v>45863.888888888891</v>
      </c>
      <c r="AV311" s="67">
        <v>45863.899305555555</v>
      </c>
      <c r="AW311" s="102">
        <v>4122</v>
      </c>
      <c r="AX311" s="102">
        <v>6338</v>
      </c>
      <c r="AY311" s="55">
        <v>34.97</v>
      </c>
      <c r="AZ311" s="55">
        <v>15.01</v>
      </c>
      <c r="BA311" s="55">
        <v>4.92</v>
      </c>
      <c r="BB311" s="55">
        <v>6.43</v>
      </c>
      <c r="BC311" s="55">
        <v>7.5655959524649967</v>
      </c>
      <c r="BD311" s="55">
        <v>42.43</v>
      </c>
      <c r="BE311" s="55">
        <v>36.130000000000003</v>
      </c>
      <c r="BF311" s="55">
        <v>0.22</v>
      </c>
      <c r="BG311" s="55">
        <v>0.37</v>
      </c>
      <c r="BH311" s="55">
        <v>0.34121661371926104</v>
      </c>
      <c r="BI311" s="55">
        <v>56.07</v>
      </c>
      <c r="BJ311" s="55">
        <v>3.9</v>
      </c>
      <c r="BK311" s="55">
        <v>0.91</v>
      </c>
      <c r="BL311" s="55">
        <v>1.1599999999999999</v>
      </c>
      <c r="BM311" s="55">
        <v>17.39</v>
      </c>
      <c r="BN311" s="56">
        <v>61</v>
      </c>
      <c r="BO311" s="55" t="s">
        <v>97</v>
      </c>
      <c r="BP311" s="55" t="s">
        <v>100</v>
      </c>
      <c r="BQ311" s="56">
        <v>1190</v>
      </c>
      <c r="BR311" s="55">
        <v>37.44</v>
      </c>
      <c r="BS311" s="55">
        <v>19.420000000000002</v>
      </c>
      <c r="BT311" s="55">
        <v>24.94</v>
      </c>
      <c r="BU311" s="55">
        <v>7.45</v>
      </c>
      <c r="BV311" s="55">
        <v>3.24</v>
      </c>
      <c r="BW311" s="55">
        <v>0.55000000000000004</v>
      </c>
      <c r="BX311" s="55">
        <v>0.64</v>
      </c>
      <c r="BY311" s="55">
        <v>0.76</v>
      </c>
      <c r="BZ311" s="55">
        <v>4.68</v>
      </c>
      <c r="CA311" s="55">
        <v>0.68</v>
      </c>
      <c r="CB311" s="55">
        <v>0.22</v>
      </c>
      <c r="CC311" s="100">
        <v>3.7999999999999999E-2</v>
      </c>
      <c r="CD311" s="55">
        <v>99</v>
      </c>
      <c r="CE311" s="55">
        <v>97</v>
      </c>
      <c r="CF311" s="55">
        <v>78</v>
      </c>
      <c r="CG311" s="55">
        <v>20</v>
      </c>
      <c r="CH311" s="55"/>
      <c r="CI311" s="102">
        <v>4212</v>
      </c>
      <c r="CJ311" s="55"/>
      <c r="CK311" s="55">
        <v>34.26</v>
      </c>
      <c r="CL311" s="55"/>
      <c r="CM311" s="55">
        <v>4.07</v>
      </c>
      <c r="CN311" s="55"/>
      <c r="CO311" s="55"/>
      <c r="CP311" s="55"/>
      <c r="CQ311" s="55">
        <v>0.19</v>
      </c>
      <c r="CR311" s="102">
        <v>4031</v>
      </c>
      <c r="CS311" s="103">
        <v>35.799999999999997</v>
      </c>
      <c r="CT311" s="102">
        <v>4.26</v>
      </c>
      <c r="CU311" s="102">
        <v>0.25</v>
      </c>
      <c r="CV311" s="55">
        <v>0.39</v>
      </c>
      <c r="CW311" s="73">
        <f t="shared" si="60"/>
        <v>458.51898660298832</v>
      </c>
      <c r="CX311" s="74">
        <f>AP311/(AB311-AI311)</f>
        <v>458.51898660298832</v>
      </c>
      <c r="CY311" s="71">
        <v>500</v>
      </c>
      <c r="CZ311" s="67">
        <f>IF(AND(DATE(YEAR(T311),MONTH(T311),DAY(T311))&gt;=(S311-3),DATE(YEAR(T311),MONTH(T311),DAY(T311))&lt;=(S311+3)),T311,V311)</f>
        <v>45862.347222222219</v>
      </c>
      <c r="DA311" s="74">
        <f>CZ311-U311</f>
        <v>0</v>
      </c>
      <c r="DB311" s="53">
        <f>(((AR311-AQ311)*24)+DD311+AB311+((AV311-AU311)*24))/24</f>
        <v>1.53125</v>
      </c>
      <c r="DC311" s="53">
        <f>(AT311-AS311)*24</f>
        <v>1.7500000001164153</v>
      </c>
      <c r="DD311" s="53">
        <f>(W311-AR311)*24</f>
        <v>7.9999999998835847</v>
      </c>
      <c r="DE311" s="53">
        <f>AA311</f>
        <v>97.333333333313931</v>
      </c>
      <c r="DF311" s="53">
        <f t="shared" si="69"/>
        <v>7.9999999998835847</v>
      </c>
      <c r="DG311" s="53">
        <f>AB311</f>
        <v>28.250000000058208</v>
      </c>
      <c r="DH311" s="53">
        <f t="shared" si="67"/>
        <v>1.7500000001164153</v>
      </c>
    </row>
    <row r="312" spans="1:112" s="63" customFormat="1" x14ac:dyDescent="0.2">
      <c r="A312" s="65">
        <v>4760</v>
      </c>
      <c r="B312" s="72">
        <f t="shared" si="72"/>
        <v>45839</v>
      </c>
      <c r="C312" s="60" t="str">
        <f t="shared" si="68"/>
        <v>PRT 2025 7 #4760</v>
      </c>
      <c r="D312" s="60" t="str">
        <f t="shared" si="66"/>
        <v>PRATU PTBA #56</v>
      </c>
      <c r="E312" s="61">
        <v>4760</v>
      </c>
      <c r="F312" s="62" t="s">
        <v>98</v>
      </c>
      <c r="G312" s="62" t="str">
        <f>INDEX([1]List!$D$2:$D$55,MATCH(F312,[1]List!$B$2:$B$55,0))</f>
        <v>FOB</v>
      </c>
      <c r="H312" s="62" t="s">
        <v>156</v>
      </c>
      <c r="I312" s="62" t="s">
        <v>157</v>
      </c>
      <c r="J312" s="61">
        <f>IF(F312="","",IF(F312="TIE LRC",COUNTIF($F$2:$F312,"TIE")+COUNTIF($F$2:$F312,"TME")+COUNTIF($F$2:$F312,"TIE LRC")+COUNTIF($F$2:$F312,"TIE MRC"),IF(F312="TIE MRC",COUNTIF($F$2:$F312,"TIE")+COUNTIF($F$2:$F312,"TME")+COUNTIF($F$2:$F312,"TIE LRC")+COUNTIF($F$2:$F312,"TIE MRC"),IF(F312="PLNBB LRC",COUNTIF($F$2:$F312,"PLNBB")+COUNTIF($F$2:$F312,"PLNBB LRC")+COUNTIF($F$2:$F312,"PLNBB MRC"),IF(F312="PLNBB MRC",COUNTIF($F$2:$F312,"PLNBB")+COUNTIF($F$2:$F312,"PLNBB LRC")+COUNTIF($F$2:$F312,"PLNBB MRC"),IF(F312="HE MRC",COUNTIF($F$2:$F312,"HE")+COUNTIF($F$2:$F312,"HE LRC")+COUNTIF($F$2:$F312,"HE MRC"),IF(F312="HE LRC",COUNTIF($F$2:$F312,"HE")+COUNTIF($F$2:$F312,"HE LRC")+COUNTIF($F$2:$F312,"HE MRC"),COUNTIF($F$2:$F312,F312))))))))</f>
        <v>56</v>
      </c>
      <c r="K312" s="63" t="s">
        <v>446</v>
      </c>
      <c r="L312" s="63" t="s">
        <v>447</v>
      </c>
      <c r="N312" s="64" t="s">
        <v>318</v>
      </c>
      <c r="O312" s="69" t="s">
        <v>104</v>
      </c>
      <c r="P312" s="65"/>
      <c r="Q312" s="69">
        <v>45855</v>
      </c>
      <c r="R312" s="66"/>
      <c r="S312" s="69">
        <v>45853</v>
      </c>
      <c r="T312" s="67">
        <v>45859.583333333336</v>
      </c>
      <c r="U312" s="67">
        <v>45863.513888888891</v>
      </c>
      <c r="V312" s="67">
        <v>45863.513888888891</v>
      </c>
      <c r="W312" s="67">
        <v>45863.763888888891</v>
      </c>
      <c r="X312" s="67">
        <v>45864.5</v>
      </c>
      <c r="Y312" s="67">
        <v>45864.534722222219</v>
      </c>
      <c r="Z312" s="67">
        <v>45864.569444444445</v>
      </c>
      <c r="AA312" s="53">
        <f t="shared" si="70"/>
        <v>94.333333333313931</v>
      </c>
      <c r="AB312" s="53">
        <f t="shared" si="62"/>
        <v>18.499999999883585</v>
      </c>
      <c r="AC312" s="53">
        <f t="shared" si="63"/>
        <v>0.83333333325572312</v>
      </c>
      <c r="AD312" s="53">
        <v>0.33</v>
      </c>
      <c r="AE312" s="53">
        <v>3.17</v>
      </c>
      <c r="AF312" s="53">
        <v>0</v>
      </c>
      <c r="AG312" s="53">
        <v>0</v>
      </c>
      <c r="AH312" s="53">
        <v>0</v>
      </c>
      <c r="AI312" s="53">
        <f t="shared" si="64"/>
        <v>3.17</v>
      </c>
      <c r="AJ312" s="77">
        <f t="shared" si="65"/>
        <v>3.5</v>
      </c>
      <c r="AK312" s="77"/>
      <c r="AL312" s="77"/>
      <c r="AM312" s="77"/>
      <c r="AN312" s="77"/>
      <c r="AO312" s="68">
        <v>10010.532999999999</v>
      </c>
      <c r="AP312" s="68">
        <v>10008.379999999999</v>
      </c>
      <c r="AQ312" s="67">
        <f t="shared" si="71"/>
        <v>45863.513888888891</v>
      </c>
      <c r="AR312" s="67">
        <v>45863.524305555555</v>
      </c>
      <c r="AS312" s="67">
        <f t="shared" si="61"/>
        <v>45864.5</v>
      </c>
      <c r="AT312" s="67">
        <v>45864.555555555555</v>
      </c>
      <c r="AU312" s="67">
        <f t="shared" si="58"/>
        <v>45864.555555555555</v>
      </c>
      <c r="AV312" s="67">
        <v>45864.565972222219</v>
      </c>
      <c r="AW312" s="102">
        <v>4649</v>
      </c>
      <c r="AX312" s="102">
        <v>6751</v>
      </c>
      <c r="AY312" s="55">
        <v>31.14</v>
      </c>
      <c r="AZ312" s="55">
        <v>15.78</v>
      </c>
      <c r="BA312" s="55">
        <v>3.71</v>
      </c>
      <c r="BB312" s="55">
        <v>4.54</v>
      </c>
      <c r="BC312" s="55">
        <v>5.3906435526003325</v>
      </c>
      <c r="BD312" s="55">
        <v>39.32</v>
      </c>
      <c r="BE312" s="55">
        <v>40.36</v>
      </c>
      <c r="BF312" s="55">
        <v>0.43</v>
      </c>
      <c r="BG312" s="55">
        <v>0.67</v>
      </c>
      <c r="BH312" s="55">
        <v>0.62930420327713132</v>
      </c>
      <c r="BI312" s="55">
        <v>59.66</v>
      </c>
      <c r="BJ312" s="55">
        <v>4.24</v>
      </c>
      <c r="BK312" s="55">
        <v>0.95</v>
      </c>
      <c r="BL312" s="55">
        <v>1.19</v>
      </c>
      <c r="BM312" s="55">
        <v>14.3</v>
      </c>
      <c r="BN312" s="56">
        <v>61</v>
      </c>
      <c r="BO312" s="55" t="s">
        <v>97</v>
      </c>
      <c r="BP312" s="55" t="s">
        <v>97</v>
      </c>
      <c r="BQ312" s="56">
        <v>1290</v>
      </c>
      <c r="BR312" s="55">
        <v>41.58</v>
      </c>
      <c r="BS312" s="55">
        <v>23.97</v>
      </c>
      <c r="BT312" s="55">
        <v>15.66</v>
      </c>
      <c r="BU312" s="55">
        <v>5.94</v>
      </c>
      <c r="BV312" s="55">
        <v>2.1800000000000002</v>
      </c>
      <c r="BW312" s="55">
        <v>0.44</v>
      </c>
      <c r="BX312" s="55">
        <v>0.57999999999999996</v>
      </c>
      <c r="BY312" s="55">
        <v>0.84</v>
      </c>
      <c r="BZ312" s="55">
        <v>8.26</v>
      </c>
      <c r="CA312" s="55">
        <v>0.21</v>
      </c>
      <c r="CB312" s="55">
        <v>0.34</v>
      </c>
      <c r="CC312" s="100">
        <v>4.5999999999999999E-2</v>
      </c>
      <c r="CD312" s="55">
        <v>99</v>
      </c>
      <c r="CE312" s="55">
        <v>98</v>
      </c>
      <c r="CF312" s="55">
        <v>78</v>
      </c>
      <c r="CG312" s="55">
        <v>23</v>
      </c>
      <c r="CH312" s="55"/>
      <c r="CI312" s="102">
        <v>4916</v>
      </c>
      <c r="CJ312" s="55"/>
      <c r="CK312" s="55">
        <v>29.3</v>
      </c>
      <c r="CL312" s="55">
        <v>15.23</v>
      </c>
      <c r="CM312" s="55">
        <v>4.6900000000000004</v>
      </c>
      <c r="CN312" s="55">
        <v>5.62</v>
      </c>
      <c r="CO312" s="55">
        <v>38.53</v>
      </c>
      <c r="CP312" s="55">
        <v>40.619999999999997</v>
      </c>
      <c r="CQ312" s="55">
        <v>0.38</v>
      </c>
      <c r="CR312" s="102">
        <v>4443</v>
      </c>
      <c r="CS312" s="102">
        <v>31.89</v>
      </c>
      <c r="CT312" s="102">
        <v>5.87</v>
      </c>
      <c r="CU312" s="103">
        <v>0.5</v>
      </c>
      <c r="CV312" s="55">
        <v>0.49</v>
      </c>
      <c r="CW312" s="73">
        <f t="shared" si="60"/>
        <v>652.86236138786705</v>
      </c>
      <c r="CX312" s="74">
        <f>AP312/(AB312-AI312)</f>
        <v>652.86236138786705</v>
      </c>
      <c r="CY312" s="71">
        <v>500</v>
      </c>
      <c r="CZ312" s="67">
        <f>IF(AND(DATE(YEAR(T312),MONTH(T312),DAY(T312))&gt;=(S312-3),DATE(YEAR(T312),MONTH(T312),DAY(T312))&lt;=(S312+3)),T312,V312)</f>
        <v>45863.513888888891</v>
      </c>
      <c r="DA312" s="74">
        <f>CZ312-U312</f>
        <v>0</v>
      </c>
      <c r="DB312" s="53">
        <f>(((AR312-AQ312)*24)+DD312+AB312+((AV312-AU312)*24))/24</f>
        <v>1.031249999992724</v>
      </c>
      <c r="DC312" s="53">
        <f>(AT312-AS312)*24</f>
        <v>1.3333333333139308</v>
      </c>
      <c r="DD312" s="53">
        <f>(W312-AR312)*24</f>
        <v>5.7500000000582077</v>
      </c>
      <c r="DE312" s="53">
        <f>AA312</f>
        <v>94.333333333313931</v>
      </c>
      <c r="DF312" s="53">
        <f t="shared" si="69"/>
        <v>5.7500000000582077</v>
      </c>
      <c r="DG312" s="53">
        <f>AB312</f>
        <v>18.499999999883585</v>
      </c>
      <c r="DH312" s="53">
        <f t="shared" si="67"/>
        <v>1.3333333333139308</v>
      </c>
    </row>
    <row r="313" spans="1:112" s="63" customFormat="1" x14ac:dyDescent="0.2">
      <c r="A313" s="65">
        <v>4761</v>
      </c>
      <c r="B313" s="72">
        <f t="shared" si="72"/>
        <v>45839</v>
      </c>
      <c r="C313" s="60" t="str">
        <f t="shared" si="68"/>
        <v>PRT 2025 7 #4761</v>
      </c>
      <c r="D313" s="60" t="str">
        <f t="shared" si="66"/>
        <v>PRATU MADHUCON #1</v>
      </c>
      <c r="E313" s="61">
        <v>4761</v>
      </c>
      <c r="F313" s="62" t="s">
        <v>624</v>
      </c>
      <c r="G313" s="62" t="str">
        <f>INDEX([1]List!$D$2:$D$55,MATCH(F313,[1]List!$B$2:$B$55,0))</f>
        <v>CIF</v>
      </c>
      <c r="H313" s="62" t="s">
        <v>625</v>
      </c>
      <c r="I313" s="62" t="s">
        <v>626</v>
      </c>
      <c r="J313" s="61">
        <f>IF(F313="","",IF(F313="TIE LRC",COUNTIF($F$2:$F313,"TIE")+COUNTIF($F$2:$F313,"TME")+COUNTIF($F$2:$F313,"TIE LRC")+COUNTIF($F$2:$F313,"TIE MRC"),IF(F313="TIE MRC",COUNTIF($F$2:$F313,"TIE")+COUNTIF($F$2:$F313,"TME")+COUNTIF($F$2:$F313,"TIE LRC")+COUNTIF($F$2:$F313,"TIE MRC"),IF(F313="PLNBB LRC",COUNTIF($F$2:$F313,"PLNBB")+COUNTIF($F$2:$F313,"PLNBB LRC")+COUNTIF($F$2:$F313,"PLNBB MRC"),IF(F313="PLNBB MRC",COUNTIF($F$2:$F313,"PLNBB")+COUNTIF($F$2:$F313,"PLNBB LRC")+COUNTIF($F$2:$F313,"PLNBB MRC"),IF(F313="HE MRC",COUNTIF($F$2:$F313,"HE")+COUNTIF($F$2:$F313,"HE LRC")+COUNTIF($F$2:$F313,"HE MRC"),IF(F313="HE LRC",COUNTIF($F$2:$F313,"HE")+COUNTIF($F$2:$F313,"HE LRC")+COUNTIF($F$2:$F313,"HE MRC"),COUNTIF($F$2:$F313,F313))))))))</f>
        <v>1</v>
      </c>
      <c r="K313" s="63" t="s">
        <v>484</v>
      </c>
      <c r="L313" s="63" t="s">
        <v>485</v>
      </c>
      <c r="N313" s="64" t="s">
        <v>320</v>
      </c>
      <c r="O313" s="69" t="s">
        <v>567</v>
      </c>
      <c r="P313" s="65"/>
      <c r="Q313" s="69">
        <v>45857</v>
      </c>
      <c r="R313" s="66"/>
      <c r="S313" s="69">
        <v>45858</v>
      </c>
      <c r="T313" s="67">
        <v>45858.5</v>
      </c>
      <c r="U313" s="67">
        <v>45858.5</v>
      </c>
      <c r="V313" s="67">
        <v>45863.940972222219</v>
      </c>
      <c r="W313" s="67">
        <v>45864.510416666664</v>
      </c>
      <c r="X313" s="67">
        <v>45865.211805555555</v>
      </c>
      <c r="Y313" s="67">
        <v>45865.267361111109</v>
      </c>
      <c r="Z313" s="67">
        <v>45865.302083333336</v>
      </c>
      <c r="AA313" s="53">
        <f t="shared" si="70"/>
        <v>130.58333333325572</v>
      </c>
      <c r="AB313" s="53">
        <f t="shared" si="62"/>
        <v>18.166666666686069</v>
      </c>
      <c r="AC313" s="53">
        <f t="shared" si="63"/>
        <v>1.3333333333139308</v>
      </c>
      <c r="AD313" s="53">
        <v>0.25</v>
      </c>
      <c r="AE313" s="53">
        <v>2.58</v>
      </c>
      <c r="AF313" s="53">
        <v>0</v>
      </c>
      <c r="AG313" s="53">
        <v>0</v>
      </c>
      <c r="AH313" s="53">
        <v>0</v>
      </c>
      <c r="AI313" s="53">
        <f t="shared" si="64"/>
        <v>2.58</v>
      </c>
      <c r="AJ313" s="77">
        <f t="shared" si="65"/>
        <v>2.83</v>
      </c>
      <c r="AK313" s="77"/>
      <c r="AL313" s="77"/>
      <c r="AM313" s="77"/>
      <c r="AN313" s="77"/>
      <c r="AO313" s="68">
        <v>10006.351000000001</v>
      </c>
      <c r="AP313" s="68">
        <v>9991.4050000000007</v>
      </c>
      <c r="AQ313" s="67">
        <f t="shared" si="71"/>
        <v>45863.940972222219</v>
      </c>
      <c r="AR313" s="67">
        <v>45863.951388888891</v>
      </c>
      <c r="AS313" s="67">
        <f t="shared" si="61"/>
        <v>45865.211805555555</v>
      </c>
      <c r="AT313" s="67">
        <v>45865.288194444445</v>
      </c>
      <c r="AU313" s="67">
        <f t="shared" si="58"/>
        <v>45865.288194444445</v>
      </c>
      <c r="AV313" s="67">
        <v>45865.298611111109</v>
      </c>
      <c r="AW313" s="102">
        <v>4188</v>
      </c>
      <c r="AX313" s="102">
        <v>6512</v>
      </c>
      <c r="AY313" s="55">
        <v>35.68</v>
      </c>
      <c r="AZ313" s="55">
        <v>15.32</v>
      </c>
      <c r="BA313" s="55">
        <v>4.79</v>
      </c>
      <c r="BB313" s="55">
        <v>6.3</v>
      </c>
      <c r="BC313" s="55">
        <v>7.4397732640529046</v>
      </c>
      <c r="BD313" s="55">
        <v>41.63</v>
      </c>
      <c r="BE313" s="55">
        <v>36.75</v>
      </c>
      <c r="BF313" s="55">
        <v>0.28999999999999998</v>
      </c>
      <c r="BG313" s="55">
        <v>0.48</v>
      </c>
      <c r="BH313" s="55">
        <v>0.4487482286254133</v>
      </c>
      <c r="BI313" s="55">
        <v>57.11</v>
      </c>
      <c r="BJ313" s="55">
        <v>4.5199999999999996</v>
      </c>
      <c r="BK313" s="55">
        <v>0.93</v>
      </c>
      <c r="BL313" s="55">
        <v>1.19</v>
      </c>
      <c r="BM313" s="55">
        <v>15.44</v>
      </c>
      <c r="BN313" s="56">
        <v>59</v>
      </c>
      <c r="BO313" s="55" t="s">
        <v>97</v>
      </c>
      <c r="BP313" s="55" t="s">
        <v>100</v>
      </c>
      <c r="BQ313" s="56">
        <v>1200</v>
      </c>
      <c r="BR313" s="55">
        <v>29.04</v>
      </c>
      <c r="BS313" s="55">
        <v>17.45</v>
      </c>
      <c r="BT313" s="55">
        <v>18.309999999999999</v>
      </c>
      <c r="BU313" s="55">
        <v>7.31</v>
      </c>
      <c r="BV313" s="55">
        <v>7.87</v>
      </c>
      <c r="BW313" s="55">
        <v>0.54</v>
      </c>
      <c r="BX313" s="55">
        <v>0.48</v>
      </c>
      <c r="BY313" s="55">
        <v>0.24</v>
      </c>
      <c r="BZ313" s="55">
        <v>18.27</v>
      </c>
      <c r="CA313" s="55">
        <v>0.3</v>
      </c>
      <c r="CB313" s="55">
        <v>0.48</v>
      </c>
      <c r="CC313" s="100">
        <v>7.1999999999999995E-2</v>
      </c>
      <c r="CD313" s="55">
        <v>99</v>
      </c>
      <c r="CE313" s="55">
        <v>97</v>
      </c>
      <c r="CF313" s="55">
        <v>78</v>
      </c>
      <c r="CG313" s="55">
        <v>21</v>
      </c>
      <c r="CH313" s="55"/>
      <c r="CI313" s="102">
        <v>4210</v>
      </c>
      <c r="CJ313" s="55"/>
      <c r="CK313" s="55">
        <v>34.68</v>
      </c>
      <c r="CL313" s="55"/>
      <c r="CM313" s="55">
        <v>4</v>
      </c>
      <c r="CN313" s="55"/>
      <c r="CO313" s="55"/>
      <c r="CP313" s="55"/>
      <c r="CQ313" s="55">
        <v>0.2</v>
      </c>
      <c r="CR313" s="102">
        <v>4102</v>
      </c>
      <c r="CS313" s="102">
        <v>34.97</v>
      </c>
      <c r="CT313" s="103">
        <v>5.5</v>
      </c>
      <c r="CU313" s="102">
        <v>0.24</v>
      </c>
      <c r="CV313" s="55">
        <v>0.89</v>
      </c>
      <c r="CW313" s="73">
        <f t="shared" si="60"/>
        <v>641.02256201802163</v>
      </c>
      <c r="CX313" s="74">
        <f>AP313/(AB313-AI313)</f>
        <v>641.02256201802163</v>
      </c>
      <c r="CY313" s="71">
        <v>500</v>
      </c>
      <c r="CZ313" s="67">
        <f>IF(AND(DATE(YEAR(T313),MONTH(T313),DAY(T313))&gt;=(S313-3),DATE(YEAR(T313),MONTH(T313),DAY(T313))&lt;=(S313+3)),T313,V313)</f>
        <v>45858.5</v>
      </c>
      <c r="DA313" s="74">
        <f>CZ313-U313</f>
        <v>0</v>
      </c>
      <c r="DB313" s="53">
        <f>(((AR313-AQ313)*24)+DD313+AB313+((AV313-AU313)*24))/24</f>
        <v>1.3368055555547471</v>
      </c>
      <c r="DC313" s="53">
        <f>(AT313-AS313)*24</f>
        <v>1.8333333333721384</v>
      </c>
      <c r="DD313" s="53">
        <f>(W313-AR313)*24</f>
        <v>13.416666666569654</v>
      </c>
      <c r="DE313" s="53">
        <f>AA313</f>
        <v>130.58333333325572</v>
      </c>
      <c r="DF313" s="53">
        <f t="shared" si="69"/>
        <v>13.416666666569654</v>
      </c>
      <c r="DG313" s="53">
        <f>AB313</f>
        <v>18.166666666686069</v>
      </c>
      <c r="DH313" s="53">
        <f t="shared" si="67"/>
        <v>1.8333333333721384</v>
      </c>
    </row>
    <row r="314" spans="1:112" s="63" customFormat="1" x14ac:dyDescent="0.2">
      <c r="A314" s="65">
        <v>4762</v>
      </c>
      <c r="B314" s="72">
        <f t="shared" si="72"/>
        <v>45839</v>
      </c>
      <c r="C314" s="60" t="str">
        <f t="shared" si="68"/>
        <v>PRT 2025 7 #4762</v>
      </c>
      <c r="D314" s="60" t="str">
        <f t="shared" si="66"/>
        <v>PRATU PTBA #57</v>
      </c>
      <c r="E314" s="61">
        <v>4762</v>
      </c>
      <c r="F314" s="62" t="s">
        <v>98</v>
      </c>
      <c r="G314" s="62" t="str">
        <f>INDEX([1]List!$D$2:$D$55,MATCH(F314,[1]List!$B$2:$B$55,0))</f>
        <v>FOB</v>
      </c>
      <c r="H314" s="62" t="s">
        <v>156</v>
      </c>
      <c r="I314" s="62" t="s">
        <v>157</v>
      </c>
      <c r="J314" s="61">
        <f>IF(F314="","",IF(F314="TIE LRC",COUNTIF($F$2:$F314,"TIE")+COUNTIF($F$2:$F314,"TME")+COUNTIF($F$2:$F314,"TIE LRC")+COUNTIF($F$2:$F314,"TIE MRC"),IF(F314="TIE MRC",COUNTIF($F$2:$F314,"TIE")+COUNTIF($F$2:$F314,"TME")+COUNTIF($F$2:$F314,"TIE LRC")+COUNTIF($F$2:$F314,"TIE MRC"),IF(F314="PLNBB LRC",COUNTIF($F$2:$F314,"PLNBB")+COUNTIF($F$2:$F314,"PLNBB LRC")+COUNTIF($F$2:$F314,"PLNBB MRC"),IF(F314="PLNBB MRC",COUNTIF($F$2:$F314,"PLNBB")+COUNTIF($F$2:$F314,"PLNBB LRC")+COUNTIF($F$2:$F314,"PLNBB MRC"),IF(F314="HE MRC",COUNTIF($F$2:$F314,"HE")+COUNTIF($F$2:$F314,"HE LRC")+COUNTIF($F$2:$F314,"HE MRC"),IF(F314="HE LRC",COUNTIF($F$2:$F314,"HE")+COUNTIF($F$2:$F314,"HE LRC")+COUNTIF($F$2:$F314,"HE MRC"),COUNTIF($F$2:$F314,F314))))))))</f>
        <v>57</v>
      </c>
      <c r="L314" s="63" t="s">
        <v>445</v>
      </c>
      <c r="N314" s="64" t="s">
        <v>320</v>
      </c>
      <c r="O314" s="69" t="s">
        <v>611</v>
      </c>
      <c r="P314" s="65"/>
      <c r="Q314" s="69">
        <v>45857</v>
      </c>
      <c r="R314" s="66"/>
      <c r="S314" s="69">
        <v>45854</v>
      </c>
      <c r="T314" s="67">
        <v>45859.666666666664</v>
      </c>
      <c r="U314" s="67">
        <v>45864.590277777781</v>
      </c>
      <c r="V314" s="67">
        <v>45864.590277777781</v>
      </c>
      <c r="W314" s="67">
        <v>45865.208333333336</v>
      </c>
      <c r="X314" s="67">
        <v>45865.565972222219</v>
      </c>
      <c r="Y314" s="67">
        <v>45865.597222222219</v>
      </c>
      <c r="Z314" s="67">
        <v>45865.635416666664</v>
      </c>
      <c r="AA314" s="53">
        <f t="shared" si="70"/>
        <v>118.16666666680248</v>
      </c>
      <c r="AB314" s="53">
        <f t="shared" si="62"/>
        <v>9.3333333331975155</v>
      </c>
      <c r="AC314" s="53">
        <f t="shared" si="63"/>
        <v>0.75</v>
      </c>
      <c r="AD314" s="53">
        <v>0.08</v>
      </c>
      <c r="AE314" s="53">
        <v>1.08</v>
      </c>
      <c r="AF314" s="53">
        <v>0</v>
      </c>
      <c r="AG314" s="53">
        <v>0</v>
      </c>
      <c r="AH314" s="53">
        <v>0</v>
      </c>
      <c r="AI314" s="53">
        <f t="shared" si="64"/>
        <v>1.08</v>
      </c>
      <c r="AJ314" s="77">
        <f t="shared" si="65"/>
        <v>1.1600000000000001</v>
      </c>
      <c r="AK314" s="77"/>
      <c r="AL314" s="77"/>
      <c r="AM314" s="77"/>
      <c r="AN314" s="77"/>
      <c r="AO314" s="68">
        <v>7612.69</v>
      </c>
      <c r="AP314" s="68">
        <v>7610.82</v>
      </c>
      <c r="AQ314" s="67">
        <f t="shared" si="71"/>
        <v>45864.590277777781</v>
      </c>
      <c r="AR314" s="67">
        <v>45864.604166666664</v>
      </c>
      <c r="AS314" s="67">
        <f t="shared" si="61"/>
        <v>45865.565972222219</v>
      </c>
      <c r="AT314" s="67">
        <v>45865.618055555555</v>
      </c>
      <c r="AU314" s="67">
        <f t="shared" si="58"/>
        <v>45865.618055555555</v>
      </c>
      <c r="AV314" s="67">
        <v>45865.631944444445</v>
      </c>
      <c r="AW314" s="102">
        <v>4703</v>
      </c>
      <c r="AX314" s="102">
        <v>6751</v>
      </c>
      <c r="AY314" s="55">
        <v>30.34</v>
      </c>
      <c r="AZ314" s="55">
        <v>16.62</v>
      </c>
      <c r="BA314" s="55">
        <v>2.94</v>
      </c>
      <c r="BB314" s="55">
        <v>3.52</v>
      </c>
      <c r="BC314" s="55">
        <v>4.2216358839050132</v>
      </c>
      <c r="BD314" s="55">
        <v>40.92</v>
      </c>
      <c r="BE314" s="55">
        <v>38.94</v>
      </c>
      <c r="BF314" s="55">
        <v>0.19</v>
      </c>
      <c r="BG314" s="55">
        <v>0.28999999999999998</v>
      </c>
      <c r="BH314" s="55">
        <v>0.27584552650515715</v>
      </c>
      <c r="BI314" s="55">
        <v>58.07</v>
      </c>
      <c r="BJ314" s="55">
        <v>4.32</v>
      </c>
      <c r="BK314" s="55">
        <v>0.93</v>
      </c>
      <c r="BL314" s="55">
        <v>1.1599999999999999</v>
      </c>
      <c r="BM314" s="55">
        <v>16.309999999999999</v>
      </c>
      <c r="BN314" s="56">
        <v>61</v>
      </c>
      <c r="BO314" s="55" t="s">
        <v>97</v>
      </c>
      <c r="BP314" s="55" t="s">
        <v>100</v>
      </c>
      <c r="BQ314" s="56">
        <v>1210</v>
      </c>
      <c r="BR314" s="55">
        <v>47.94</v>
      </c>
      <c r="BS314" s="55">
        <v>20.74</v>
      </c>
      <c r="BT314" s="55">
        <v>12.36</v>
      </c>
      <c r="BU314" s="55">
        <v>7.11</v>
      </c>
      <c r="BV314" s="55">
        <v>1.5</v>
      </c>
      <c r="BW314" s="55">
        <v>0.77</v>
      </c>
      <c r="BX314" s="55">
        <v>0.37</v>
      </c>
      <c r="BY314" s="55">
        <v>0.76</v>
      </c>
      <c r="BZ314" s="55">
        <v>7.94</v>
      </c>
      <c r="CA314" s="55">
        <v>0.3</v>
      </c>
      <c r="CB314" s="55">
        <v>0.24</v>
      </c>
      <c r="CC314" s="100">
        <v>6.0999999999999999E-2</v>
      </c>
      <c r="CD314" s="55">
        <v>99</v>
      </c>
      <c r="CE314" s="55">
        <v>98</v>
      </c>
      <c r="CF314" s="55">
        <v>79</v>
      </c>
      <c r="CG314" s="55">
        <v>23</v>
      </c>
      <c r="CH314" s="55"/>
      <c r="CI314" s="102">
        <v>4928</v>
      </c>
      <c r="CJ314" s="55"/>
      <c r="CK314" s="55">
        <v>29.07</v>
      </c>
      <c r="CL314" s="55">
        <v>13.81</v>
      </c>
      <c r="CM314" s="55">
        <v>3.33</v>
      </c>
      <c r="CN314" s="55">
        <v>4.05</v>
      </c>
      <c r="CO314" s="55">
        <v>39.880000000000003</v>
      </c>
      <c r="CP314" s="55">
        <v>42.26</v>
      </c>
      <c r="CQ314" s="55">
        <v>0.25</v>
      </c>
      <c r="CR314" s="102" t="s">
        <v>319</v>
      </c>
      <c r="CS314" s="102" t="s">
        <v>319</v>
      </c>
      <c r="CT314" s="102" t="s">
        <v>319</v>
      </c>
      <c r="CU314" s="102" t="s">
        <v>319</v>
      </c>
      <c r="CV314" s="55">
        <v>0.3</v>
      </c>
      <c r="CW314" s="73">
        <f t="shared" si="60"/>
        <v>922.1510500959505</v>
      </c>
      <c r="CX314" s="74">
        <f>AP314/(AB314-AI314)</f>
        <v>922.1510500959505</v>
      </c>
      <c r="CY314" s="71">
        <v>500</v>
      </c>
      <c r="CZ314" s="67">
        <f>IF(AND(DATE(YEAR(T314),MONTH(T314),DAY(T314))&gt;=(S314-3),DATE(YEAR(T314),MONTH(T314),DAY(T314))&lt;=(S314+3)),T314,V314)</f>
        <v>45864.590277777781</v>
      </c>
      <c r="DA314" s="74">
        <f>CZ314-U314</f>
        <v>0</v>
      </c>
      <c r="DB314" s="53">
        <f>(((AR314-AQ314)*24)+DD314+AB314+((AV314-AU314)*24))/24</f>
        <v>1.0208333333284827</v>
      </c>
      <c r="DC314" s="53">
        <f>(AT314-AS314)*24</f>
        <v>1.2500000000582077</v>
      </c>
      <c r="DD314" s="53">
        <f>(W314-AR314)*24</f>
        <v>14.500000000116415</v>
      </c>
      <c r="DE314" s="53">
        <f>AA314</f>
        <v>118.16666666680248</v>
      </c>
      <c r="DF314" s="53">
        <f t="shared" si="69"/>
        <v>14.500000000116415</v>
      </c>
      <c r="DG314" s="53">
        <f>AB314</f>
        <v>9.3333333331975155</v>
      </c>
      <c r="DH314" s="53">
        <f t="shared" si="67"/>
        <v>1.2500000000582077</v>
      </c>
    </row>
    <row r="315" spans="1:112" s="63" customFormat="1" x14ac:dyDescent="0.2">
      <c r="A315" s="65">
        <v>4763</v>
      </c>
      <c r="B315" s="72">
        <f t="shared" si="72"/>
        <v>45839</v>
      </c>
      <c r="C315" s="60" t="str">
        <f t="shared" si="68"/>
        <v>PRT 2025 7 #4763</v>
      </c>
      <c r="D315" s="60" t="str">
        <f t="shared" si="66"/>
        <v>PRATU TBC LRC #30</v>
      </c>
      <c r="E315" s="61">
        <v>4763</v>
      </c>
      <c r="F315" s="62" t="s">
        <v>290</v>
      </c>
      <c r="G315" s="62" t="str">
        <f>INDEX([1]List!$D$2:$D$55,MATCH(F315,[1]List!$B$2:$B$55,0))</f>
        <v>CIF</v>
      </c>
      <c r="H315" s="62" t="s">
        <v>325</v>
      </c>
      <c r="I315" s="62" t="s">
        <v>176</v>
      </c>
      <c r="J315" s="61">
        <f>IF(F315="","",IF(F315="TIE LRC",COUNTIF($F$2:$F315,"TIE")+COUNTIF($F$2:$F315,"TME")+COUNTIF($F$2:$F315,"TIE LRC")+COUNTIF($F$2:$F315,"TIE MRC"),IF(F315="TIE MRC",COUNTIF($F$2:$F315,"TIE")+COUNTIF($F$2:$F315,"TME")+COUNTIF($F$2:$F315,"TIE LRC")+COUNTIF($F$2:$F315,"TIE MRC"),IF(F315="PLNBB LRC",COUNTIF($F$2:$F315,"PLNBB")+COUNTIF($F$2:$F315,"PLNBB LRC")+COUNTIF($F$2:$F315,"PLNBB MRC"),IF(F315="PLNBB MRC",COUNTIF($F$2:$F315,"PLNBB")+COUNTIF($F$2:$F315,"PLNBB LRC")+COUNTIF($F$2:$F315,"PLNBB MRC"),IF(F315="HE MRC",COUNTIF($F$2:$F315,"HE")+COUNTIF($F$2:$F315,"HE LRC")+COUNTIF($F$2:$F315,"HE MRC"),IF(F315="HE LRC",COUNTIF($F$2:$F315,"HE")+COUNTIF($F$2:$F315,"HE LRC")+COUNTIF($F$2:$F315,"HE MRC"),COUNTIF($F$2:$F315,F315))))))))</f>
        <v>30</v>
      </c>
      <c r="K315" s="63" t="s">
        <v>627</v>
      </c>
      <c r="L315" s="63" t="s">
        <v>628</v>
      </c>
      <c r="N315" s="64" t="s">
        <v>320</v>
      </c>
      <c r="O315" s="69" t="s">
        <v>394</v>
      </c>
      <c r="P315" s="65"/>
      <c r="Q315" s="69">
        <v>45851</v>
      </c>
      <c r="R315" s="66"/>
      <c r="S315" s="69">
        <v>45890</v>
      </c>
      <c r="T315" s="67">
        <v>45860.472222222219</v>
      </c>
      <c r="U315" s="67">
        <v>45865.326388888891</v>
      </c>
      <c r="V315" s="67">
        <v>45865.326388888891</v>
      </c>
      <c r="W315" s="67">
        <v>45865.600694444445</v>
      </c>
      <c r="X315" s="67">
        <v>45866.253472222219</v>
      </c>
      <c r="Y315" s="67">
        <v>45866.3125</v>
      </c>
      <c r="Z315" s="67">
        <v>45866.347222222219</v>
      </c>
      <c r="AA315" s="53">
        <f t="shared" si="70"/>
        <v>116.50000000011642</v>
      </c>
      <c r="AB315" s="53">
        <f t="shared" si="62"/>
        <v>17.083333333313931</v>
      </c>
      <c r="AC315" s="53">
        <f t="shared" si="63"/>
        <v>1.4166666667442769</v>
      </c>
      <c r="AD315" s="53">
        <v>0.25</v>
      </c>
      <c r="AE315" s="53">
        <v>4.25</v>
      </c>
      <c r="AF315" s="53">
        <v>0</v>
      </c>
      <c r="AG315" s="53">
        <v>0</v>
      </c>
      <c r="AH315" s="53">
        <v>0</v>
      </c>
      <c r="AI315" s="53">
        <f t="shared" si="64"/>
        <v>4.25</v>
      </c>
      <c r="AJ315" s="77">
        <f t="shared" si="65"/>
        <v>4.5</v>
      </c>
      <c r="AK315" s="77"/>
      <c r="AL315" s="77"/>
      <c r="AM315" s="77"/>
      <c r="AN315" s="77"/>
      <c r="AO315" s="68">
        <v>8609.1769999999997</v>
      </c>
      <c r="AP315" s="68">
        <v>8593.83</v>
      </c>
      <c r="AQ315" s="67">
        <f t="shared" si="71"/>
        <v>45865.326388888891</v>
      </c>
      <c r="AR315" s="67">
        <v>45865.336805555555</v>
      </c>
      <c r="AS315" s="67">
        <f t="shared" si="61"/>
        <v>45866.253472222219</v>
      </c>
      <c r="AT315" s="67">
        <v>45866.333333333336</v>
      </c>
      <c r="AU315" s="67">
        <f t="shared" si="58"/>
        <v>45866.333333333336</v>
      </c>
      <c r="AV315" s="67">
        <v>45866.34375</v>
      </c>
      <c r="AW315" s="102">
        <v>4120</v>
      </c>
      <c r="AX315" s="102">
        <v>6357</v>
      </c>
      <c r="AY315" s="55">
        <v>35.19</v>
      </c>
      <c r="AZ315" s="55">
        <v>19.16</v>
      </c>
      <c r="BA315" s="55">
        <v>4.76</v>
      </c>
      <c r="BB315" s="55">
        <v>5.94</v>
      </c>
      <c r="BC315" s="55">
        <v>7.3478476001979214</v>
      </c>
      <c r="BD315" s="55">
        <v>39.96</v>
      </c>
      <c r="BE315" s="55">
        <v>34.94</v>
      </c>
      <c r="BF315" s="55">
        <v>0.24</v>
      </c>
      <c r="BG315" s="55">
        <v>0.4</v>
      </c>
      <c r="BH315" s="55">
        <v>0.37110341415141018</v>
      </c>
      <c r="BI315" s="55">
        <v>53.33</v>
      </c>
      <c r="BJ315" s="55">
        <v>3.7</v>
      </c>
      <c r="BK315" s="55">
        <v>0.84</v>
      </c>
      <c r="BL315" s="55">
        <v>1.1200000000000001</v>
      </c>
      <c r="BM315" s="55">
        <v>16.73</v>
      </c>
      <c r="BN315" s="56">
        <v>59</v>
      </c>
      <c r="BO315" s="55" t="s">
        <v>97</v>
      </c>
      <c r="BP315" s="55" t="s">
        <v>100</v>
      </c>
      <c r="BQ315" s="56">
        <v>1210</v>
      </c>
      <c r="BR315" s="55">
        <v>30.92</v>
      </c>
      <c r="BS315" s="55">
        <v>24.27</v>
      </c>
      <c r="BT315" s="55">
        <v>26.88</v>
      </c>
      <c r="BU315" s="55">
        <v>8.36</v>
      </c>
      <c r="BV315" s="55">
        <v>2.82</v>
      </c>
      <c r="BW315" s="55">
        <v>0.7</v>
      </c>
      <c r="BX315" s="55">
        <v>0.51</v>
      </c>
      <c r="BY315" s="55">
        <v>0.74</v>
      </c>
      <c r="BZ315" s="55">
        <v>4.16</v>
      </c>
      <c r="CA315" s="55">
        <v>0.44</v>
      </c>
      <c r="CB315" s="55">
        <v>0.18</v>
      </c>
      <c r="CC315" s="100">
        <v>0.03</v>
      </c>
      <c r="CD315" s="55">
        <v>99</v>
      </c>
      <c r="CE315" s="55">
        <v>97</v>
      </c>
      <c r="CF315" s="55">
        <v>78</v>
      </c>
      <c r="CG315" s="55">
        <v>19</v>
      </c>
      <c r="CH315" s="55"/>
      <c r="CI315" s="102">
        <v>4202</v>
      </c>
      <c r="CJ315" s="55"/>
      <c r="CK315" s="55">
        <v>34.51</v>
      </c>
      <c r="CL315" s="55"/>
      <c r="CM315" s="55">
        <v>3.75</v>
      </c>
      <c r="CN315" s="55"/>
      <c r="CO315" s="55"/>
      <c r="CP315" s="55"/>
      <c r="CQ315" s="55">
        <v>0.2</v>
      </c>
      <c r="CR315" s="102">
        <v>4138</v>
      </c>
      <c r="CS315" s="102">
        <v>34.909999999999997</v>
      </c>
      <c r="CT315" s="102">
        <v>3.81</v>
      </c>
      <c r="CU315" s="102">
        <v>0.24</v>
      </c>
      <c r="CV315" s="55">
        <v>0.37</v>
      </c>
      <c r="CW315" s="73">
        <f t="shared" si="60"/>
        <v>669.64909091010338</v>
      </c>
      <c r="CX315" s="74">
        <f>AP315/(AB315-AI315)</f>
        <v>669.64909091010338</v>
      </c>
      <c r="CY315" s="71">
        <v>500</v>
      </c>
      <c r="CZ315" s="67">
        <f>IF(AND(DATE(YEAR(T315),MONTH(T315),DAY(T315))&gt;=(S315-3),DATE(YEAR(T315),MONTH(T315),DAY(T315))&lt;=(S315+3)),T315,V315)</f>
        <v>45865.326388888891</v>
      </c>
      <c r="DA315" s="74">
        <f>CZ315-U315</f>
        <v>0</v>
      </c>
      <c r="DB315" s="53">
        <f>(((AR315-AQ315)*24)+DD315+AB315+((AV315-AU315)*24))/24</f>
        <v>0.99652777777373558</v>
      </c>
      <c r="DC315" s="53">
        <f>(AT315-AS315)*24</f>
        <v>1.9166666668024845</v>
      </c>
      <c r="DD315" s="53">
        <f>(W315-AR315)*24</f>
        <v>6.3333333333721384</v>
      </c>
      <c r="DE315" s="53">
        <f>AA315</f>
        <v>116.50000000011642</v>
      </c>
      <c r="DF315" s="53">
        <f t="shared" si="69"/>
        <v>6.3333333333721384</v>
      </c>
      <c r="DG315" s="53">
        <f>AB315</f>
        <v>17.083333333313931</v>
      </c>
      <c r="DH315" s="53">
        <f t="shared" si="67"/>
        <v>1.9166666668024845</v>
      </c>
    </row>
    <row r="316" spans="1:112" s="63" customFormat="1" x14ac:dyDescent="0.2">
      <c r="A316" s="65">
        <v>4764</v>
      </c>
      <c r="B316" s="72">
        <f t="shared" si="72"/>
        <v>45839</v>
      </c>
      <c r="C316" s="60" t="str">
        <f t="shared" si="68"/>
        <v>PRT 2025 7 #4764</v>
      </c>
      <c r="D316" s="60" t="str">
        <f t="shared" si="66"/>
        <v>PRATU PTBA #58</v>
      </c>
      <c r="E316" s="61">
        <v>4764</v>
      </c>
      <c r="F316" s="62" t="s">
        <v>98</v>
      </c>
      <c r="G316" s="62" t="str">
        <f>INDEX([1]List!$D$2:$D$55,MATCH(F316,[1]List!$B$2:$B$55,0))</f>
        <v>FOB</v>
      </c>
      <c r="H316" s="62" t="s">
        <v>156</v>
      </c>
      <c r="I316" s="62" t="s">
        <v>157</v>
      </c>
      <c r="J316" s="61">
        <f>IF(F316="","",IF(F316="TIE LRC",COUNTIF($F$2:$F316,"TIE")+COUNTIF($F$2:$F316,"TME")+COUNTIF($F$2:$F316,"TIE LRC")+COUNTIF($F$2:$F316,"TIE MRC"),IF(F316="TIE MRC",COUNTIF($F$2:$F316,"TIE")+COUNTIF($F$2:$F316,"TME")+COUNTIF($F$2:$F316,"TIE LRC")+COUNTIF($F$2:$F316,"TIE MRC"),IF(F316="PLNBB LRC",COUNTIF($F$2:$F316,"PLNBB")+COUNTIF($F$2:$F316,"PLNBB LRC")+COUNTIF($F$2:$F316,"PLNBB MRC"),IF(F316="PLNBB MRC",COUNTIF($F$2:$F316,"PLNBB")+COUNTIF($F$2:$F316,"PLNBB LRC")+COUNTIF($F$2:$F316,"PLNBB MRC"),IF(F316="HE MRC",COUNTIF($F$2:$F316,"HE")+COUNTIF($F$2:$F316,"HE LRC")+COUNTIF($F$2:$F316,"HE MRC"),IF(F316="HE LRC",COUNTIF($F$2:$F316,"HE")+COUNTIF($F$2:$F316,"HE LRC")+COUNTIF($F$2:$F316,"HE MRC"),COUNTIF($F$2:$F316,F316))))))))</f>
        <v>58</v>
      </c>
      <c r="L316" s="63" t="s">
        <v>585</v>
      </c>
      <c r="N316" s="64" t="s">
        <v>318</v>
      </c>
      <c r="O316" s="69" t="s">
        <v>104</v>
      </c>
      <c r="P316" s="65"/>
      <c r="Q316" s="69">
        <v>45859</v>
      </c>
      <c r="R316" s="66"/>
      <c r="S316" s="69">
        <v>45855</v>
      </c>
      <c r="T316" s="67">
        <v>45861.270833333336</v>
      </c>
      <c r="U316" s="67">
        <v>45865.659722222219</v>
      </c>
      <c r="V316" s="67">
        <v>45865.659722222219</v>
      </c>
      <c r="W316" s="67">
        <v>45866.260416666664</v>
      </c>
      <c r="X316" s="67">
        <v>45866.788194444445</v>
      </c>
      <c r="Y316" s="67">
        <v>45866.829861111109</v>
      </c>
      <c r="Z316" s="67">
        <v>45866.868055555555</v>
      </c>
      <c r="AA316" s="53">
        <f t="shared" si="70"/>
        <v>105.33333333319752</v>
      </c>
      <c r="AB316" s="53">
        <f t="shared" si="62"/>
        <v>13.666666666686069</v>
      </c>
      <c r="AC316" s="53">
        <f t="shared" si="63"/>
        <v>0.99999999994179234</v>
      </c>
      <c r="AD316" s="53">
        <v>0.08</v>
      </c>
      <c r="AE316" s="53">
        <v>2.08</v>
      </c>
      <c r="AF316" s="53">
        <v>0</v>
      </c>
      <c r="AG316" s="53">
        <v>0</v>
      </c>
      <c r="AH316" s="53">
        <v>0</v>
      </c>
      <c r="AI316" s="53">
        <f t="shared" si="64"/>
        <v>2.08</v>
      </c>
      <c r="AJ316" s="77">
        <f t="shared" si="65"/>
        <v>2.16</v>
      </c>
      <c r="AK316" s="77"/>
      <c r="AL316" s="77"/>
      <c r="AM316" s="77"/>
      <c r="AN316" s="77"/>
      <c r="AO316" s="68">
        <v>10843.566000000001</v>
      </c>
      <c r="AP316" s="68">
        <v>10842.555</v>
      </c>
      <c r="AQ316" s="67">
        <f t="shared" si="71"/>
        <v>45865.659722222219</v>
      </c>
      <c r="AR316" s="67">
        <v>45865.673611111109</v>
      </c>
      <c r="AS316" s="67">
        <f t="shared" si="61"/>
        <v>45866.788194444445</v>
      </c>
      <c r="AT316" s="67">
        <v>45866.850694444445</v>
      </c>
      <c r="AU316" s="67">
        <f t="shared" si="58"/>
        <v>45866.850694444445</v>
      </c>
      <c r="AV316" s="67">
        <v>45866.864583333336</v>
      </c>
      <c r="AW316" s="102">
        <v>4725</v>
      </c>
      <c r="AX316" s="102">
        <v>6616</v>
      </c>
      <c r="AY316" s="55">
        <v>28.58</v>
      </c>
      <c r="AZ316" s="55">
        <v>13.03</v>
      </c>
      <c r="BA316" s="55">
        <v>5.9</v>
      </c>
      <c r="BB316" s="55">
        <v>7.19</v>
      </c>
      <c r="BC316" s="55">
        <v>8.267218581119927</v>
      </c>
      <c r="BD316" s="55">
        <v>39.71</v>
      </c>
      <c r="BE316" s="55">
        <v>40.07</v>
      </c>
      <c r="BF316" s="55">
        <v>0.22</v>
      </c>
      <c r="BG316" s="55">
        <v>0.34</v>
      </c>
      <c r="BH316" s="55">
        <v>0.3104518799586064</v>
      </c>
      <c r="BI316" s="55">
        <v>60.57</v>
      </c>
      <c r="BJ316" s="55">
        <v>4.26</v>
      </c>
      <c r="BK316" s="55">
        <v>0.95</v>
      </c>
      <c r="BL316" s="55">
        <v>1.19</v>
      </c>
      <c r="BM316" s="55">
        <v>13.73</v>
      </c>
      <c r="BN316" s="56">
        <v>61</v>
      </c>
      <c r="BO316" s="55" t="s">
        <v>97</v>
      </c>
      <c r="BP316" s="55" t="s">
        <v>100</v>
      </c>
      <c r="BQ316" s="56">
        <v>1170</v>
      </c>
      <c r="BR316" s="55">
        <v>45.74</v>
      </c>
      <c r="BS316" s="55">
        <v>22.72</v>
      </c>
      <c r="BT316" s="55">
        <v>10.29</v>
      </c>
      <c r="BU316" s="55">
        <v>7.66</v>
      </c>
      <c r="BV316" s="55">
        <v>1.38</v>
      </c>
      <c r="BW316" s="55">
        <v>0.9</v>
      </c>
      <c r="BX316" s="55">
        <v>0.5</v>
      </c>
      <c r="BY316" s="55">
        <v>0.65</v>
      </c>
      <c r="BZ316" s="55">
        <v>9.56</v>
      </c>
      <c r="CA316" s="55">
        <v>0.1</v>
      </c>
      <c r="CB316" s="55">
        <v>0.42</v>
      </c>
      <c r="CC316" s="100">
        <v>3.1E-2</v>
      </c>
      <c r="CD316" s="55">
        <v>99</v>
      </c>
      <c r="CE316" s="55">
        <v>98</v>
      </c>
      <c r="CF316" s="55">
        <v>78</v>
      </c>
      <c r="CG316" s="55">
        <v>23</v>
      </c>
      <c r="CH316" s="55"/>
      <c r="CI316" s="102">
        <v>4929</v>
      </c>
      <c r="CJ316" s="55"/>
      <c r="CK316" s="55">
        <v>27.99</v>
      </c>
      <c r="CL316" s="55">
        <v>14.21</v>
      </c>
      <c r="CM316" s="55">
        <v>5.0999999999999996</v>
      </c>
      <c r="CN316" s="55">
        <v>6.08</v>
      </c>
      <c r="CO316" s="55">
        <v>39.24</v>
      </c>
      <c r="CP316" s="55">
        <v>40.47</v>
      </c>
      <c r="CQ316" s="55">
        <v>0.3</v>
      </c>
      <c r="CR316" s="102" t="s">
        <v>319</v>
      </c>
      <c r="CS316" s="102" t="s">
        <v>319</v>
      </c>
      <c r="CT316" s="102" t="s">
        <v>319</v>
      </c>
      <c r="CU316" s="102" t="s">
        <v>319</v>
      </c>
      <c r="CV316" s="55">
        <v>0.51</v>
      </c>
      <c r="CW316" s="73">
        <f t="shared" ref="CW316:CW379" si="73">CX316</f>
        <v>935.77862485458957</v>
      </c>
      <c r="CX316" s="74">
        <f>AP316/(AB316-AI316)</f>
        <v>935.77862485458957</v>
      </c>
      <c r="CY316" s="71">
        <v>500</v>
      </c>
      <c r="CZ316" s="67">
        <f>IF(AND(DATE(YEAR(T316),MONTH(T316),DAY(T316))&gt;=(S316-3),DATE(YEAR(T316),MONTH(T316),DAY(T316))&lt;=(S316+3)),T316,V316)</f>
        <v>45865.659722222219</v>
      </c>
      <c r="DA316" s="74">
        <f>CZ316-U316</f>
        <v>0</v>
      </c>
      <c r="DB316" s="53">
        <f>(((AR316-AQ316)*24)+DD316+AB316+((AV316-AU316)*24))/24</f>
        <v>1.1840277777810115</v>
      </c>
      <c r="DC316" s="53">
        <f>(AT316-AS316)*24</f>
        <v>1.5</v>
      </c>
      <c r="DD316" s="53">
        <f>(W316-AR316)*24</f>
        <v>14.083333333313931</v>
      </c>
      <c r="DE316" s="53">
        <f>AA316</f>
        <v>105.33333333319752</v>
      </c>
      <c r="DF316" s="53">
        <f t="shared" si="69"/>
        <v>14.083333333313931</v>
      </c>
      <c r="DG316" s="53">
        <f>AB316</f>
        <v>13.666666666686069</v>
      </c>
      <c r="DH316" s="53">
        <f t="shared" si="67"/>
        <v>1.5</v>
      </c>
    </row>
    <row r="317" spans="1:112" s="63" customFormat="1" x14ac:dyDescent="0.2">
      <c r="A317" s="65">
        <v>4765</v>
      </c>
      <c r="B317" s="72">
        <f t="shared" si="72"/>
        <v>45839</v>
      </c>
      <c r="C317" s="60" t="str">
        <f t="shared" si="68"/>
        <v>PRT 2025 7 #4765</v>
      </c>
      <c r="D317" s="60" t="str">
        <f t="shared" si="66"/>
        <v>PRATU PTBA LRC #6</v>
      </c>
      <c r="E317" s="61">
        <v>4765</v>
      </c>
      <c r="F317" s="62" t="s">
        <v>570</v>
      </c>
      <c r="G317" s="62" t="str">
        <f>INDEX([1]List!$D$2:$D$55,MATCH(F317,[1]List!$B$2:$B$55,0))</f>
        <v>FOB</v>
      </c>
      <c r="H317" s="62" t="s">
        <v>156</v>
      </c>
      <c r="I317" s="62" t="s">
        <v>157</v>
      </c>
      <c r="J317" s="61">
        <f>IF(F317="","",IF(F317="TIE LRC",COUNTIF($F$2:$F317,"TIE")+COUNTIF($F$2:$F317,"TME")+COUNTIF($F$2:$F317,"TIE LRC")+COUNTIF($F$2:$F317,"TIE MRC"),IF(F317="TIE MRC",COUNTIF($F$2:$F317,"TIE")+COUNTIF($F$2:$F317,"TME")+COUNTIF($F$2:$F317,"TIE LRC")+COUNTIF($F$2:$F317,"TIE MRC"),IF(F317="PLNBB LRC",COUNTIF($F$2:$F317,"PLNBB")+COUNTIF($F$2:$F317,"PLNBB LRC")+COUNTIF($F$2:$F317,"PLNBB MRC"),IF(F317="PLNBB MRC",COUNTIF($F$2:$F317,"PLNBB")+COUNTIF($F$2:$F317,"PLNBB LRC")+COUNTIF($F$2:$F317,"PLNBB MRC"),IF(F317="HE MRC",COUNTIF($F$2:$F317,"HE")+COUNTIF($F$2:$F317,"HE LRC")+COUNTIF($F$2:$F317,"HE MRC"),IF(F317="HE LRC",COUNTIF($F$2:$F317,"HE")+COUNTIF($F$2:$F317,"HE LRC")+COUNTIF($F$2:$F317,"HE MRC"),COUNTIF($F$2:$F317,F317))))))))</f>
        <v>6</v>
      </c>
      <c r="K317" s="63" t="s">
        <v>145</v>
      </c>
      <c r="L317" s="63" t="s">
        <v>121</v>
      </c>
      <c r="N317" s="64" t="s">
        <v>320</v>
      </c>
      <c r="O317" s="69" t="s">
        <v>104</v>
      </c>
      <c r="P317" s="65"/>
      <c r="Q317" s="69">
        <v>45856</v>
      </c>
      <c r="R317" s="66"/>
      <c r="S317" s="69">
        <v>45846</v>
      </c>
      <c r="T317" s="67">
        <v>45861.208333333336</v>
      </c>
      <c r="U317" s="67">
        <v>45866.381944444445</v>
      </c>
      <c r="V317" s="67">
        <v>45866.381944444445</v>
      </c>
      <c r="W317" s="67">
        <v>45866.822916666664</v>
      </c>
      <c r="X317" s="67">
        <v>45867.40625</v>
      </c>
      <c r="Y317" s="67">
        <v>45867.440972222219</v>
      </c>
      <c r="Z317" s="67">
        <v>45867.475694444445</v>
      </c>
      <c r="AA317" s="53">
        <f t="shared" si="70"/>
        <v>124.16666666662786</v>
      </c>
      <c r="AB317" s="53">
        <f t="shared" si="62"/>
        <v>14.833333333313931</v>
      </c>
      <c r="AC317" s="53">
        <f t="shared" si="63"/>
        <v>0.83333333325572312</v>
      </c>
      <c r="AD317" s="53">
        <v>0</v>
      </c>
      <c r="AE317" s="53">
        <v>2.42</v>
      </c>
      <c r="AF317" s="53">
        <v>0</v>
      </c>
      <c r="AG317" s="53">
        <v>0</v>
      </c>
      <c r="AH317" s="53">
        <v>0</v>
      </c>
      <c r="AI317" s="53">
        <f t="shared" si="64"/>
        <v>2.42</v>
      </c>
      <c r="AJ317" s="77">
        <f t="shared" si="65"/>
        <v>2.42</v>
      </c>
      <c r="AK317" s="77"/>
      <c r="AL317" s="77"/>
      <c r="AM317" s="77"/>
      <c r="AN317" s="77"/>
      <c r="AO317" s="68">
        <v>10055.14</v>
      </c>
      <c r="AP317" s="68">
        <v>10046.749</v>
      </c>
      <c r="AQ317" s="67">
        <f t="shared" si="71"/>
        <v>45866.381944444445</v>
      </c>
      <c r="AR317" s="67">
        <v>45866.392361111109</v>
      </c>
      <c r="AS317" s="67">
        <f t="shared" ref="AS317:AS380" si="74">X317</f>
        <v>45867.40625</v>
      </c>
      <c r="AT317" s="67">
        <v>45867.461805555555</v>
      </c>
      <c r="AU317" s="67">
        <f t="shared" si="58"/>
        <v>45867.461805555555</v>
      </c>
      <c r="AV317" s="67">
        <v>45867.472222222219</v>
      </c>
      <c r="AW317" s="102">
        <v>4714</v>
      </c>
      <c r="AX317" s="102">
        <v>6634</v>
      </c>
      <c r="AY317" s="55">
        <v>28.95</v>
      </c>
      <c r="AZ317" s="55">
        <v>13.9</v>
      </c>
      <c r="BA317" s="55">
        <v>5.34</v>
      </c>
      <c r="BB317" s="55">
        <v>6.47</v>
      </c>
      <c r="BC317" s="55">
        <v>7.5145180023228813</v>
      </c>
      <c r="BD317" s="55">
        <v>39.81</v>
      </c>
      <c r="BE317" s="55">
        <v>39.82</v>
      </c>
      <c r="BF317" s="55">
        <v>0.21</v>
      </c>
      <c r="BG317" s="55">
        <v>0.33</v>
      </c>
      <c r="BH317" s="55">
        <v>0.30197444831591175</v>
      </c>
      <c r="BI317" s="55">
        <v>60.43</v>
      </c>
      <c r="BJ317" s="55">
        <v>4.26</v>
      </c>
      <c r="BK317" s="55">
        <v>0.94</v>
      </c>
      <c r="BL317" s="55">
        <v>1.18</v>
      </c>
      <c r="BM317" s="55">
        <v>13.74</v>
      </c>
      <c r="BN317" s="56">
        <v>60</v>
      </c>
      <c r="BO317" s="55" t="s">
        <v>97</v>
      </c>
      <c r="BP317" s="55" t="s">
        <v>100</v>
      </c>
      <c r="BQ317" s="56">
        <v>1250</v>
      </c>
      <c r="BR317" s="55">
        <v>53.26</v>
      </c>
      <c r="BS317" s="55">
        <v>23.02</v>
      </c>
      <c r="BT317" s="55">
        <v>7.54</v>
      </c>
      <c r="BU317" s="55">
        <v>4.66</v>
      </c>
      <c r="BV317" s="55">
        <v>2.41</v>
      </c>
      <c r="BW317" s="55">
        <v>1.22</v>
      </c>
      <c r="BX317" s="55">
        <v>0.52</v>
      </c>
      <c r="BY317" s="55">
        <v>0.74</v>
      </c>
      <c r="BZ317" s="55">
        <v>6.18</v>
      </c>
      <c r="CA317" s="55">
        <v>0.12</v>
      </c>
      <c r="CB317" s="55">
        <v>0.31</v>
      </c>
      <c r="CC317" s="100">
        <v>3.1E-2</v>
      </c>
      <c r="CD317" s="55">
        <v>99</v>
      </c>
      <c r="CE317" s="55">
        <v>98</v>
      </c>
      <c r="CF317" s="55">
        <v>79</v>
      </c>
      <c r="CG317" s="55">
        <v>23</v>
      </c>
      <c r="CH317" s="55"/>
      <c r="CI317" s="102">
        <v>4636</v>
      </c>
      <c r="CJ317" s="55"/>
      <c r="CK317" s="55">
        <v>30.78</v>
      </c>
      <c r="CL317" s="55">
        <v>15.55</v>
      </c>
      <c r="CM317" s="55">
        <v>3.98</v>
      </c>
      <c r="CN317" s="55">
        <v>4.8499999999999996</v>
      </c>
      <c r="CO317" s="55">
        <v>39.21</v>
      </c>
      <c r="CP317" s="55">
        <v>40.39</v>
      </c>
      <c r="CQ317" s="55">
        <v>0.2</v>
      </c>
      <c r="CR317" s="102">
        <v>4451</v>
      </c>
      <c r="CS317" s="102">
        <v>32.119999999999997</v>
      </c>
      <c r="CT317" s="102">
        <v>4.5599999999999996</v>
      </c>
      <c r="CU317" s="102">
        <v>0.45</v>
      </c>
      <c r="CV317" s="55">
        <v>0.48</v>
      </c>
      <c r="CW317" s="73">
        <f t="shared" si="73"/>
        <v>809.35142320212435</v>
      </c>
      <c r="CX317" s="74">
        <f>AP317/(AB317-AI317)</f>
        <v>809.35142320212435</v>
      </c>
      <c r="CY317" s="71">
        <v>500</v>
      </c>
      <c r="CZ317" s="67">
        <f>IF(AND(DATE(YEAR(T317),MONTH(T317),DAY(T317))&gt;=(S317-3),DATE(YEAR(T317),MONTH(T317),DAY(T317))&lt;=(S317+3)),T317,V317)</f>
        <v>45866.381944444445</v>
      </c>
      <c r="DA317" s="74">
        <f>CZ317-U317</f>
        <v>0</v>
      </c>
      <c r="DB317" s="53">
        <f>(((AR317-AQ317)*24)+DD317+AB317+((AV317-AU317)*24))/24</f>
        <v>1.0694444444379769</v>
      </c>
      <c r="DC317" s="53">
        <f>(AT317-AS317)*24</f>
        <v>1.3333333333139308</v>
      </c>
      <c r="DD317" s="53">
        <f>(W317-AR317)*24</f>
        <v>10.333333333313931</v>
      </c>
      <c r="DE317" s="53">
        <f>AA317</f>
        <v>124.16666666662786</v>
      </c>
      <c r="DF317" s="53">
        <f t="shared" si="69"/>
        <v>10.333333333313931</v>
      </c>
      <c r="DG317" s="53">
        <f>AB317</f>
        <v>14.833333333313931</v>
      </c>
      <c r="DH317" s="53">
        <f t="shared" si="67"/>
        <v>1.3333333333139308</v>
      </c>
    </row>
    <row r="318" spans="1:112" s="63" customFormat="1" x14ac:dyDescent="0.2">
      <c r="A318" s="65">
        <v>4766</v>
      </c>
      <c r="B318" s="72">
        <f t="shared" si="72"/>
        <v>45839</v>
      </c>
      <c r="C318" s="60" t="str">
        <f t="shared" si="68"/>
        <v>PRT 2025 7 #4766</v>
      </c>
      <c r="D318" s="60" t="str">
        <f t="shared" si="66"/>
        <v>PRATU BGG #83</v>
      </c>
      <c r="E318" s="61">
        <v>4766</v>
      </c>
      <c r="F318" s="62" t="s">
        <v>240</v>
      </c>
      <c r="G318" s="62" t="str">
        <f>INDEX([1]List!$D$2:$D$55,MATCH(F318,[1]List!$B$2:$B$55,0))</f>
        <v>CIF</v>
      </c>
      <c r="H318" s="62" t="s">
        <v>211</v>
      </c>
      <c r="I318" s="62" t="s">
        <v>163</v>
      </c>
      <c r="J318" s="61">
        <f>IF(F318="","",IF(F318="TIE LRC",COUNTIF($F$2:$F318,"TIE")+COUNTIF($F$2:$F318,"TME")+COUNTIF($F$2:$F318,"TIE LRC")+COUNTIF($F$2:$F318,"TIE MRC"),IF(F318="TIE MRC",COUNTIF($F$2:$F318,"TIE")+COUNTIF($F$2:$F318,"TME")+COUNTIF($F$2:$F318,"TIE LRC")+COUNTIF($F$2:$F318,"TIE MRC"),IF(F318="PLNBB LRC",COUNTIF($F$2:$F318,"PLNBB")+COUNTIF($F$2:$F318,"PLNBB LRC")+COUNTIF($F$2:$F318,"PLNBB MRC"),IF(F318="PLNBB MRC",COUNTIF($F$2:$F318,"PLNBB")+COUNTIF($F$2:$F318,"PLNBB LRC")+COUNTIF($F$2:$F318,"PLNBB MRC"),IF(F318="HE MRC",COUNTIF($F$2:$F318,"HE")+COUNTIF($F$2:$F318,"HE LRC")+COUNTIF($F$2:$F318,"HE MRC"),IF(F318="HE LRC",COUNTIF($F$2:$F318,"HE")+COUNTIF($F$2:$F318,"HE LRC")+COUNTIF($F$2:$F318,"HE MRC"),COUNTIF($F$2:$F318,F318))))))))</f>
        <v>83</v>
      </c>
      <c r="K318" s="63" t="s">
        <v>354</v>
      </c>
      <c r="L318" s="63" t="s">
        <v>629</v>
      </c>
      <c r="N318" s="64" t="s">
        <v>318</v>
      </c>
      <c r="O318" s="69" t="s">
        <v>104</v>
      </c>
      <c r="P318" s="65"/>
      <c r="Q318" s="69">
        <v>45853</v>
      </c>
      <c r="R318" s="66"/>
      <c r="S318" s="69">
        <v>45867</v>
      </c>
      <c r="T318" s="67">
        <v>45864.291666666664</v>
      </c>
      <c r="U318" s="67">
        <v>45864.291666666664</v>
      </c>
      <c r="V318" s="67">
        <v>45866.885416666664</v>
      </c>
      <c r="W318" s="67">
        <v>45867.416666666664</v>
      </c>
      <c r="X318" s="67">
        <v>45867.951388888891</v>
      </c>
      <c r="Y318" s="67">
        <v>45867.993055555555</v>
      </c>
      <c r="Z318" s="67">
        <v>45868.027777777781</v>
      </c>
      <c r="AA318" s="53">
        <f t="shared" si="70"/>
        <v>62.25</v>
      </c>
      <c r="AB318" s="53">
        <f t="shared" si="62"/>
        <v>13.833333333372138</v>
      </c>
      <c r="AC318" s="53">
        <f t="shared" si="63"/>
        <v>0.99999999994179234</v>
      </c>
      <c r="AD318" s="53">
        <v>0.25</v>
      </c>
      <c r="AE318" s="53">
        <v>1.75</v>
      </c>
      <c r="AF318" s="53">
        <v>0</v>
      </c>
      <c r="AG318" s="53">
        <v>0.5</v>
      </c>
      <c r="AH318" s="53">
        <v>0</v>
      </c>
      <c r="AI318" s="53">
        <f t="shared" si="64"/>
        <v>2.25</v>
      </c>
      <c r="AJ318" s="77">
        <f t="shared" si="65"/>
        <v>2.5</v>
      </c>
      <c r="AK318" s="77"/>
      <c r="AL318" s="77"/>
      <c r="AM318" s="77"/>
      <c r="AN318" s="77"/>
      <c r="AO318" s="68">
        <v>8698.5450000000001</v>
      </c>
      <c r="AP318" s="68">
        <v>8696.4120000000003</v>
      </c>
      <c r="AQ318" s="67">
        <f t="shared" si="71"/>
        <v>45866.885416666664</v>
      </c>
      <c r="AR318" s="67">
        <v>45866.895833333336</v>
      </c>
      <c r="AS318" s="67">
        <f t="shared" si="74"/>
        <v>45867.951388888891</v>
      </c>
      <c r="AT318" s="67">
        <v>45868.013888888891</v>
      </c>
      <c r="AU318" s="67">
        <f t="shared" si="58"/>
        <v>45868.013888888891</v>
      </c>
      <c r="AV318" s="67">
        <v>45868.024305555555</v>
      </c>
      <c r="AW318" s="102">
        <v>4558</v>
      </c>
      <c r="AX318" s="102">
        <v>6598</v>
      </c>
      <c r="AY318" s="55">
        <v>30.92</v>
      </c>
      <c r="AZ318" s="55">
        <v>12.26</v>
      </c>
      <c r="BA318" s="55">
        <v>4.1500000000000004</v>
      </c>
      <c r="BB318" s="55">
        <v>5.27</v>
      </c>
      <c r="BC318" s="55">
        <v>6.00638249373148</v>
      </c>
      <c r="BD318" s="55">
        <v>42.23</v>
      </c>
      <c r="BE318" s="55">
        <v>40.24</v>
      </c>
      <c r="BF318" s="55">
        <v>0.25</v>
      </c>
      <c r="BG318" s="55">
        <v>0.39</v>
      </c>
      <c r="BH318" s="55">
        <v>0.36471392751310694</v>
      </c>
      <c r="BI318" s="55">
        <v>60.25</v>
      </c>
      <c r="BJ318" s="55">
        <v>4.21</v>
      </c>
      <c r="BK318" s="55">
        <v>0.89</v>
      </c>
      <c r="BL318" s="55">
        <v>1.08</v>
      </c>
      <c r="BM318" s="55">
        <v>16.8</v>
      </c>
      <c r="BN318" s="56">
        <v>58</v>
      </c>
      <c r="BO318" s="55" t="s">
        <v>97</v>
      </c>
      <c r="BP318" s="55" t="s">
        <v>100</v>
      </c>
      <c r="BQ318" s="56">
        <v>1250</v>
      </c>
      <c r="BR318" s="55">
        <v>44.65</v>
      </c>
      <c r="BS318" s="55">
        <v>22.12</v>
      </c>
      <c r="BT318" s="55">
        <v>14.8</v>
      </c>
      <c r="BU318" s="55">
        <v>7.74</v>
      </c>
      <c r="BV318" s="55">
        <v>0.9</v>
      </c>
      <c r="BW318" s="55">
        <v>0.72</v>
      </c>
      <c r="BX318" s="55">
        <v>0.46</v>
      </c>
      <c r="BY318" s="55">
        <v>1.04</v>
      </c>
      <c r="BZ318" s="55">
        <v>7.16</v>
      </c>
      <c r="CA318" s="55">
        <v>0.28999999999999998</v>
      </c>
      <c r="CB318" s="55">
        <v>0.12</v>
      </c>
      <c r="CC318" s="100">
        <v>5.2999999999999999E-2</v>
      </c>
      <c r="CD318" s="55">
        <v>99</v>
      </c>
      <c r="CE318" s="55">
        <v>97</v>
      </c>
      <c r="CF318" s="55">
        <v>78</v>
      </c>
      <c r="CG318" s="55">
        <v>20</v>
      </c>
      <c r="CH318" s="55"/>
      <c r="CI318" s="102">
        <v>4629</v>
      </c>
      <c r="CJ318" s="55"/>
      <c r="CK318" s="55">
        <v>30.34</v>
      </c>
      <c r="CL318" s="55"/>
      <c r="CM318" s="55">
        <v>3.8</v>
      </c>
      <c r="CN318" s="55"/>
      <c r="CO318" s="55"/>
      <c r="CP318" s="55"/>
      <c r="CQ318" s="55">
        <v>0.23</v>
      </c>
      <c r="CR318" s="102">
        <v>4498</v>
      </c>
      <c r="CS318" s="102">
        <v>31.78</v>
      </c>
      <c r="CT318" s="102">
        <v>4.82</v>
      </c>
      <c r="CU318" s="102">
        <v>0.21</v>
      </c>
      <c r="CV318" s="55">
        <v>0.26</v>
      </c>
      <c r="CW318" s="73">
        <f t="shared" si="73"/>
        <v>750.76938129244888</v>
      </c>
      <c r="CX318" s="74">
        <f>AP318/(AB318-AI318)</f>
        <v>750.76938129244888</v>
      </c>
      <c r="CY318" s="71">
        <v>500</v>
      </c>
      <c r="CZ318" s="67">
        <f>IF(AND(DATE(YEAR(T318),MONTH(T318),DAY(T318))&gt;=(S318-3),DATE(YEAR(T318),MONTH(T318),DAY(T318))&lt;=(S318+3)),T318,V318)</f>
        <v>45864.291666666664</v>
      </c>
      <c r="DA318" s="74">
        <f>CZ318-U318</f>
        <v>0</v>
      </c>
      <c r="DB318" s="53">
        <f>(((AR318-AQ318)*24)+DD318+AB318+((AV318-AU318)*24))/24</f>
        <v>1.1180555555547471</v>
      </c>
      <c r="DC318" s="53">
        <f>(AT318-AS318)*24</f>
        <v>1.5</v>
      </c>
      <c r="DD318" s="53">
        <f>(W318-AR318)*24</f>
        <v>12.499999999883585</v>
      </c>
      <c r="DE318" s="53">
        <f>AA318</f>
        <v>62.25</v>
      </c>
      <c r="DF318" s="53">
        <f t="shared" si="69"/>
        <v>12.499999999883585</v>
      </c>
      <c r="DG318" s="53">
        <f>AB318</f>
        <v>13.833333333372138</v>
      </c>
      <c r="DH318" s="53">
        <f t="shared" si="67"/>
        <v>1.5</v>
      </c>
    </row>
    <row r="319" spans="1:112" s="85" customFormat="1" x14ac:dyDescent="0.2">
      <c r="A319" s="80">
        <v>4767</v>
      </c>
      <c r="B319" s="81">
        <f t="shared" si="72"/>
        <v>45839</v>
      </c>
      <c r="C319" s="82" t="str">
        <f t="shared" si="68"/>
        <v>PRT 2025 7 #4767</v>
      </c>
      <c r="D319" s="82" t="str">
        <f t="shared" si="66"/>
        <v>PRATU SPE #24</v>
      </c>
      <c r="E319" s="83">
        <v>4767</v>
      </c>
      <c r="F319" s="84" t="s">
        <v>326</v>
      </c>
      <c r="G319" s="84" t="str">
        <f>INDEX([1]List!$D$2:$D$55,MATCH(F319,[1]List!$B$2:$B$55,0))</f>
        <v>CIF</v>
      </c>
      <c r="H319" s="84" t="s">
        <v>469</v>
      </c>
      <c r="I319" s="84" t="s">
        <v>470</v>
      </c>
      <c r="J319" s="83">
        <f>IF(F319="","",IF(F319="TIE LRC",COUNTIF($F$2:$F319,"TIE")+COUNTIF($F$2:$F319,"TME")+COUNTIF($F$2:$F319,"TIE LRC")+COUNTIF($F$2:$F319,"TIE MRC"),IF(F319="TIE MRC",COUNTIF($F$2:$F319,"TIE")+COUNTIF($F$2:$F319,"TME")+COUNTIF($F$2:$F319,"TIE LRC")+COUNTIF($F$2:$F319,"TIE MRC"),IF(F319="PLNBB LRC",COUNTIF($F$2:$F319,"PLNBB")+COUNTIF($F$2:$F319,"PLNBB LRC")+COUNTIF($F$2:$F319,"PLNBB MRC"),IF(F319="PLNBB MRC",COUNTIF($F$2:$F319,"PLNBB")+COUNTIF($F$2:$F319,"PLNBB LRC")+COUNTIF($F$2:$F319,"PLNBB MRC"),IF(F319="HE MRC",COUNTIF($F$2:$F319,"HE")+COUNTIF($F$2:$F319,"HE LRC")+COUNTIF($F$2:$F319,"HE MRC"),IF(F319="HE LRC",COUNTIF($F$2:$F319,"HE")+COUNTIF($F$2:$F319,"HE LRC")+COUNTIF($F$2:$F319,"HE MRC"),COUNTIF($F$2:$F319,F319))))))))</f>
        <v>24</v>
      </c>
      <c r="K319" s="85" t="s">
        <v>630</v>
      </c>
      <c r="L319" s="85" t="s">
        <v>631</v>
      </c>
      <c r="N319" s="86" t="s">
        <v>308</v>
      </c>
      <c r="O319" s="76" t="s">
        <v>473</v>
      </c>
      <c r="P319" s="80"/>
      <c r="Q319" s="76">
        <v>45852</v>
      </c>
      <c r="R319" s="87"/>
      <c r="S319" s="76">
        <v>45857</v>
      </c>
      <c r="T319" s="88">
        <v>45857.666666666664</v>
      </c>
      <c r="U319" s="88">
        <v>45857.666666666664</v>
      </c>
      <c r="V319" s="88">
        <v>45862.996527777781</v>
      </c>
      <c r="W319" s="88">
        <v>45863.440972222219</v>
      </c>
      <c r="X319" s="88">
        <v>45867.920138888891</v>
      </c>
      <c r="Y319" s="88">
        <v>45868.0625</v>
      </c>
      <c r="Z319" s="88">
        <v>45868.15625</v>
      </c>
      <c r="AA319" s="89">
        <f t="shared" si="70"/>
        <v>127.91666666680248</v>
      </c>
      <c r="AB319" s="89">
        <f t="shared" si="62"/>
        <v>110.91666666674428</v>
      </c>
      <c r="AC319" s="89">
        <f t="shared" si="63"/>
        <v>3.4166666666278616</v>
      </c>
      <c r="AD319" s="89">
        <v>1.5</v>
      </c>
      <c r="AE319" s="89">
        <v>0</v>
      </c>
      <c r="AF319" s="89">
        <v>6.5</v>
      </c>
      <c r="AG319" s="89">
        <v>1.5</v>
      </c>
      <c r="AH319" s="89">
        <v>23.67</v>
      </c>
      <c r="AI319" s="89">
        <f t="shared" si="64"/>
        <v>31.67</v>
      </c>
      <c r="AJ319" s="90">
        <f t="shared" si="65"/>
        <v>33.17</v>
      </c>
      <c r="AK319" s="90"/>
      <c r="AL319" s="90"/>
      <c r="AM319" s="90"/>
      <c r="AN319" s="90"/>
      <c r="AO319" s="91">
        <v>8347.1280000000006</v>
      </c>
      <c r="AP319" s="91">
        <v>8344.9770000000008</v>
      </c>
      <c r="AQ319" s="88">
        <f t="shared" si="71"/>
        <v>45862.996527777781</v>
      </c>
      <c r="AR319" s="88">
        <v>45863.010416666664</v>
      </c>
      <c r="AS319" s="88">
        <f t="shared" si="74"/>
        <v>45867.920138888891</v>
      </c>
      <c r="AT319" s="88">
        <v>45868.065972222219</v>
      </c>
      <c r="AU319" s="88">
        <v>45868.135416666664</v>
      </c>
      <c r="AV319" s="88">
        <v>45868.149305555555</v>
      </c>
      <c r="AW319" s="92">
        <v>4120</v>
      </c>
      <c r="AX319" s="92">
        <v>6328</v>
      </c>
      <c r="AY319" s="93">
        <v>34.9</v>
      </c>
      <c r="AZ319" s="93">
        <v>17.010000000000002</v>
      </c>
      <c r="BA319" s="93">
        <v>4.71</v>
      </c>
      <c r="BB319" s="93">
        <v>6.01</v>
      </c>
      <c r="BC319" s="93">
        <v>7.2418363658272087</v>
      </c>
      <c r="BD319" s="93">
        <v>42.19</v>
      </c>
      <c r="BE319" s="93">
        <v>34.79</v>
      </c>
      <c r="BF319" s="93">
        <v>0.3</v>
      </c>
      <c r="BG319" s="93">
        <v>0.49</v>
      </c>
      <c r="BH319" s="93">
        <v>0.45788649234847573</v>
      </c>
      <c r="BI319" s="93">
        <v>55.65</v>
      </c>
      <c r="BJ319" s="93">
        <v>3.78</v>
      </c>
      <c r="BK319" s="93">
        <v>0.85</v>
      </c>
      <c r="BL319" s="93">
        <v>1.1000000000000001</v>
      </c>
      <c r="BM319" s="93">
        <v>16.32</v>
      </c>
      <c r="BN319" s="94">
        <v>61</v>
      </c>
      <c r="BO319" s="93" t="s">
        <v>97</v>
      </c>
      <c r="BP319" s="93" t="s">
        <v>97</v>
      </c>
      <c r="BQ319" s="94">
        <v>1360</v>
      </c>
      <c r="BR319" s="93">
        <v>48.51</v>
      </c>
      <c r="BS319" s="93">
        <v>27.72</v>
      </c>
      <c r="BT319" s="93">
        <v>18.04</v>
      </c>
      <c r="BU319" s="93">
        <v>1.72</v>
      </c>
      <c r="BV319" s="93">
        <v>0.82</v>
      </c>
      <c r="BW319" s="93">
        <v>0.1</v>
      </c>
      <c r="BX319" s="93">
        <v>0.77</v>
      </c>
      <c r="BY319" s="93">
        <v>0.9</v>
      </c>
      <c r="BZ319" s="93">
        <v>1.1200000000000001</v>
      </c>
      <c r="CA319" s="93">
        <v>0.13</v>
      </c>
      <c r="CB319" s="93">
        <v>0.16</v>
      </c>
      <c r="CC319" s="101">
        <v>2.8000000000000001E-2</v>
      </c>
      <c r="CD319" s="93">
        <v>99</v>
      </c>
      <c r="CE319" s="93">
        <v>97</v>
      </c>
      <c r="CF319" s="93">
        <v>78</v>
      </c>
      <c r="CG319" s="93">
        <v>22</v>
      </c>
      <c r="CH319" s="93"/>
      <c r="CI319" s="92">
        <v>4255</v>
      </c>
      <c r="CJ319" s="93"/>
      <c r="CK319" s="93">
        <v>34.229999999999997</v>
      </c>
      <c r="CL319" s="93"/>
      <c r="CM319" s="93">
        <v>4.24</v>
      </c>
      <c r="CN319" s="93"/>
      <c r="CO319" s="93"/>
      <c r="CP319" s="93"/>
      <c r="CQ319" s="93">
        <v>0.24</v>
      </c>
      <c r="CR319" s="92">
        <v>4058</v>
      </c>
      <c r="CS319" s="93">
        <v>35.67</v>
      </c>
      <c r="CT319" s="93">
        <v>4.21</v>
      </c>
      <c r="CU319" s="93">
        <v>0.23</v>
      </c>
      <c r="CV319" s="93">
        <v>0.25</v>
      </c>
      <c r="CW319" s="95">
        <f t="shared" si="73"/>
        <v>105.30382350456586</v>
      </c>
      <c r="CX319" s="96">
        <f>AP319/(AB319-AI319)</f>
        <v>105.30382350456586</v>
      </c>
      <c r="CY319" s="97">
        <v>500</v>
      </c>
      <c r="CZ319" s="88">
        <f>IF(AND(DATE(YEAR(T319),MONTH(T319),DAY(T319))&gt;=(S319-3),DATE(YEAR(T319),MONTH(T319),DAY(T319))&lt;=(S319+3)),T319,V319)</f>
        <v>45857.666666666664</v>
      </c>
      <c r="DA319" s="96">
        <f>CZ319-U319</f>
        <v>0</v>
      </c>
      <c r="DB319" s="89">
        <f>(((AR319-AQ319)*24)+DD319+AB319+((AV319-AU319)*24))/24</f>
        <v>5.0798611111094942</v>
      </c>
      <c r="DC319" s="89">
        <f>(AT319-AS319)*24</f>
        <v>3.4999999998835847</v>
      </c>
      <c r="DD319" s="89">
        <f>(W319-AR319)*24</f>
        <v>10.333333333313931</v>
      </c>
      <c r="DE319" s="89">
        <f>AA319</f>
        <v>127.91666666680248</v>
      </c>
      <c r="DF319" s="89">
        <f t="shared" si="69"/>
        <v>10.333333333313931</v>
      </c>
      <c r="DG319" s="89">
        <f>AB319</f>
        <v>110.91666666674428</v>
      </c>
      <c r="DH319" s="89">
        <f t="shared" si="67"/>
        <v>3.4999999998835847</v>
      </c>
    </row>
    <row r="320" spans="1:112" s="63" customFormat="1" x14ac:dyDescent="0.2">
      <c r="A320" s="65">
        <v>4768</v>
      </c>
      <c r="B320" s="72">
        <f t="shared" si="72"/>
        <v>45839</v>
      </c>
      <c r="C320" s="60" t="str">
        <f t="shared" si="68"/>
        <v>PRT 2025 7 #4768</v>
      </c>
      <c r="D320" s="60" t="str">
        <f t="shared" si="66"/>
        <v>PRATU BE #4</v>
      </c>
      <c r="E320" s="61">
        <v>4768</v>
      </c>
      <c r="F320" s="62" t="s">
        <v>506</v>
      </c>
      <c r="G320" s="62" t="str">
        <f>INDEX([1]List!$D$2:$D$55,MATCH(F320,[1]List!$B$2:$B$55,0))</f>
        <v>CIF</v>
      </c>
      <c r="H320" s="62" t="s">
        <v>348</v>
      </c>
      <c r="I320" s="62" t="s">
        <v>252</v>
      </c>
      <c r="J320" s="61">
        <f>IF(F320="","",IF(F320="TIE LRC",COUNTIF($F$2:$F320,"TIE")+COUNTIF($F$2:$F320,"TME")+COUNTIF($F$2:$F320,"TIE LRC")+COUNTIF($F$2:$F320,"TIE MRC"),IF(F320="TIE MRC",COUNTIF($F$2:$F320,"TIE")+COUNTIF($F$2:$F320,"TME")+COUNTIF($F$2:$F320,"TIE LRC")+COUNTIF($F$2:$F320,"TIE MRC"),IF(F320="PLNBB LRC",COUNTIF($F$2:$F320,"PLNBB")+COUNTIF($F$2:$F320,"PLNBB LRC")+COUNTIF($F$2:$F320,"PLNBB MRC"),IF(F320="PLNBB MRC",COUNTIF($F$2:$F320,"PLNBB")+COUNTIF($F$2:$F320,"PLNBB LRC")+COUNTIF($F$2:$F320,"PLNBB MRC"),IF(F320="HE MRC",COUNTIF($F$2:$F320,"HE")+COUNTIF($F$2:$F320,"HE LRC")+COUNTIF($F$2:$F320,"HE MRC"),IF(F320="HE LRC",COUNTIF($F$2:$F320,"HE")+COUNTIF($F$2:$F320,"HE LRC")+COUNTIF($F$2:$F320,"HE MRC"),COUNTIF($F$2:$F320,F320))))))))</f>
        <v>4</v>
      </c>
      <c r="K320" s="63" t="s">
        <v>632</v>
      </c>
      <c r="L320" s="63" t="s">
        <v>633</v>
      </c>
      <c r="N320" s="64" t="s">
        <v>320</v>
      </c>
      <c r="O320" s="69" t="s">
        <v>394</v>
      </c>
      <c r="P320" s="65"/>
      <c r="Q320" s="69">
        <v>45853</v>
      </c>
      <c r="R320" s="66"/>
      <c r="S320" s="69">
        <v>45807</v>
      </c>
      <c r="T320" s="67">
        <v>45863.333333333336</v>
      </c>
      <c r="U320" s="67">
        <v>45867.506944444445</v>
      </c>
      <c r="V320" s="67">
        <v>45867.506944444445</v>
      </c>
      <c r="W320" s="67">
        <v>45867.885416666664</v>
      </c>
      <c r="X320" s="67">
        <v>45868.951388888891</v>
      </c>
      <c r="Y320" s="67">
        <v>45869.003472222219</v>
      </c>
      <c r="Z320" s="67">
        <v>45869.038194444445</v>
      </c>
      <c r="AA320" s="53">
        <f t="shared" si="70"/>
        <v>100.16666666662786</v>
      </c>
      <c r="AB320" s="53">
        <f t="shared" si="62"/>
        <v>26.833333333313931</v>
      </c>
      <c r="AC320" s="53">
        <f t="shared" si="63"/>
        <v>1.2499999998835847</v>
      </c>
      <c r="AD320" s="53">
        <v>0.83</v>
      </c>
      <c r="AE320" s="53">
        <v>7.25</v>
      </c>
      <c r="AF320" s="53">
        <v>0</v>
      </c>
      <c r="AG320" s="53">
        <v>0.5</v>
      </c>
      <c r="AH320" s="53">
        <v>0</v>
      </c>
      <c r="AI320" s="53">
        <f t="shared" si="64"/>
        <v>7.75</v>
      </c>
      <c r="AJ320" s="77">
        <f t="shared" si="65"/>
        <v>8.58</v>
      </c>
      <c r="AK320" s="77"/>
      <c r="AL320" s="77"/>
      <c r="AM320" s="77"/>
      <c r="AN320" s="77"/>
      <c r="AO320" s="68">
        <v>7726.7089999999998</v>
      </c>
      <c r="AP320" s="68">
        <v>7725.5339999999997</v>
      </c>
      <c r="AQ320" s="67">
        <f t="shared" si="71"/>
        <v>45867.506944444445</v>
      </c>
      <c r="AR320" s="67">
        <v>45867.517361111109</v>
      </c>
      <c r="AS320" s="67">
        <f t="shared" si="74"/>
        <v>45868.951388888891</v>
      </c>
      <c r="AT320" s="67">
        <v>45869.024305555555</v>
      </c>
      <c r="AU320" s="67">
        <f t="shared" si="58"/>
        <v>45869.024305555555</v>
      </c>
      <c r="AV320" s="67">
        <v>45869.034722222219</v>
      </c>
      <c r="AW320" s="102">
        <v>4002</v>
      </c>
      <c r="AX320" s="102">
        <v>6246</v>
      </c>
      <c r="AY320" s="55">
        <v>35.92</v>
      </c>
      <c r="AZ320" s="55">
        <v>16.579999999999998</v>
      </c>
      <c r="BA320" s="55">
        <v>4.9800000000000004</v>
      </c>
      <c r="BB320" s="55">
        <v>6.48</v>
      </c>
      <c r="BC320" s="55">
        <v>7.7679213617837446</v>
      </c>
      <c r="BD320" s="55">
        <v>41.68</v>
      </c>
      <c r="BE320" s="55">
        <v>35.26</v>
      </c>
      <c r="BF320" s="55">
        <v>0.2</v>
      </c>
      <c r="BG320" s="55">
        <v>0.34</v>
      </c>
      <c r="BH320" s="55">
        <v>0.31167585710860707</v>
      </c>
      <c r="BI320" s="55">
        <v>54.81</v>
      </c>
      <c r="BJ320" s="55">
        <v>4.16</v>
      </c>
      <c r="BK320" s="55">
        <v>0.89</v>
      </c>
      <c r="BL320" s="55">
        <v>1.1599999999999999</v>
      </c>
      <c r="BM320" s="55">
        <v>16.82</v>
      </c>
      <c r="BN320" s="56">
        <v>61</v>
      </c>
      <c r="BO320" s="55" t="s">
        <v>97</v>
      </c>
      <c r="BP320" s="55" t="s">
        <v>97</v>
      </c>
      <c r="BQ320" s="56">
        <v>1260</v>
      </c>
      <c r="BR320" s="55">
        <v>42.36</v>
      </c>
      <c r="BS320" s="55">
        <v>25.73</v>
      </c>
      <c r="BT320" s="55">
        <v>14.04</v>
      </c>
      <c r="BU320" s="55">
        <v>10.52</v>
      </c>
      <c r="BV320" s="55">
        <v>1.64</v>
      </c>
      <c r="BW320" s="55">
        <v>0.32</v>
      </c>
      <c r="BX320" s="55">
        <v>0.78</v>
      </c>
      <c r="BY320" s="55">
        <v>1.1399999999999999</v>
      </c>
      <c r="BZ320" s="55">
        <v>3.04</v>
      </c>
      <c r="CA320" s="55">
        <v>0.28000000000000003</v>
      </c>
      <c r="CB320" s="55">
        <v>0.12</v>
      </c>
      <c r="CC320" s="100">
        <v>0.05</v>
      </c>
      <c r="CD320" s="55">
        <v>98</v>
      </c>
      <c r="CE320" s="55">
        <v>97</v>
      </c>
      <c r="CF320" s="55">
        <v>78</v>
      </c>
      <c r="CG320" s="55">
        <v>20</v>
      </c>
      <c r="CH320" s="55"/>
      <c r="CI320" s="102">
        <v>4025</v>
      </c>
      <c r="CJ320" s="55"/>
      <c r="CK320" s="55">
        <v>35.31</v>
      </c>
      <c r="CL320" s="55"/>
      <c r="CM320" s="55">
        <v>4.2699999999999996</v>
      </c>
      <c r="CN320" s="55"/>
      <c r="CO320" s="55"/>
      <c r="CP320" s="55"/>
      <c r="CQ320" s="55">
        <v>0.16</v>
      </c>
      <c r="CR320" s="102">
        <v>4076</v>
      </c>
      <c r="CS320" s="102">
        <v>35.22</v>
      </c>
      <c r="CT320" s="102">
        <v>4.38</v>
      </c>
      <c r="CU320" s="103">
        <v>0.2</v>
      </c>
      <c r="CV320" s="55">
        <v>0.28999999999999998</v>
      </c>
      <c r="CW320" s="73">
        <f t="shared" si="73"/>
        <v>404.83147598294431</v>
      </c>
      <c r="CX320" s="74">
        <f>AP320/(AB320-AI320)</f>
        <v>404.83147598294431</v>
      </c>
      <c r="CY320" s="71">
        <v>500</v>
      </c>
      <c r="CZ320" s="67">
        <f>IF(AND(DATE(YEAR(T320),MONTH(T320),DAY(T320))&gt;=(S320-3),DATE(YEAR(T320),MONTH(T320),DAY(T320))&lt;=(S320+3)),T320,V320)</f>
        <v>45867.506944444445</v>
      </c>
      <c r="DA320" s="74">
        <f>CZ320-U320</f>
        <v>0</v>
      </c>
      <c r="DB320" s="53">
        <f>(((AR320-AQ320)*24)+DD320+AB320+((AV320-AU320)*24))/24</f>
        <v>1.5069444444379769</v>
      </c>
      <c r="DC320" s="53">
        <f>(AT320-AS320)*24</f>
        <v>1.7499999999417923</v>
      </c>
      <c r="DD320" s="53">
        <f>(W320-AR320)*24</f>
        <v>8.8333333333139308</v>
      </c>
      <c r="DE320" s="53">
        <f>AA320</f>
        <v>100.16666666662786</v>
      </c>
      <c r="DF320" s="53">
        <f t="shared" si="69"/>
        <v>8.8333333333139308</v>
      </c>
      <c r="DG320" s="53">
        <f>AB320</f>
        <v>26.833333333313931</v>
      </c>
      <c r="DH320" s="53">
        <f t="shared" si="67"/>
        <v>1.7499999999417923</v>
      </c>
    </row>
    <row r="321" spans="1:112" s="63" customFormat="1" x14ac:dyDescent="0.2">
      <c r="A321" s="75">
        <v>4769</v>
      </c>
      <c r="B321" s="72">
        <f t="shared" si="72"/>
        <v>45839</v>
      </c>
      <c r="C321" s="60" t="str">
        <f t="shared" si="68"/>
        <v>PRT 2025 7 #4769</v>
      </c>
      <c r="D321" s="60" t="str">
        <f t="shared" si="66"/>
        <v>PRATU ADARO MRC #1</v>
      </c>
      <c r="E321" s="61">
        <v>4769</v>
      </c>
      <c r="F321" s="62" t="s">
        <v>364</v>
      </c>
      <c r="G321" s="62" t="str">
        <f>INDEX([1]List!$D$2:$D$55,MATCH(F321,[1]List!$B$2:$B$55,0))</f>
        <v>FOB</v>
      </c>
      <c r="H321" s="62" t="s">
        <v>158</v>
      </c>
      <c r="I321" s="62" t="s">
        <v>324</v>
      </c>
      <c r="J321" s="61">
        <f>IF(F321="","",IF(F321="TIE LRC",COUNTIF($F$2:$F321,"TIE")+COUNTIF($F$2:$F321,"TME")+COUNTIF($F$2:$F321,"TIE LRC")+COUNTIF($F$2:$F321,"TIE MRC"),IF(F321="TIE MRC",COUNTIF($F$2:$F321,"TIE")+COUNTIF($F$2:$F321,"TME")+COUNTIF($F$2:$F321,"TIE LRC")+COUNTIF($F$2:$F321,"TIE MRC"),IF(F321="PLNBB LRC",COUNTIF($F$2:$F321,"PLNBB")+COUNTIF($F$2:$F321,"PLNBB LRC")+COUNTIF($F$2:$F321,"PLNBB MRC"),IF(F321="PLNBB MRC",COUNTIF($F$2:$F321,"PLNBB")+COUNTIF($F$2:$F321,"PLNBB LRC")+COUNTIF($F$2:$F321,"PLNBB MRC"),IF(F321="HE MRC",COUNTIF($F$2:$F321,"HE")+COUNTIF($F$2:$F321,"HE LRC")+COUNTIF($F$2:$F321,"HE MRC"),IF(F321="HE LRC",COUNTIF($F$2:$F321,"HE")+COUNTIF($F$2:$F321,"HE LRC")+COUNTIF($F$2:$F321,"HE MRC"),COUNTIF($F$2:$F321,F321))))))))</f>
        <v>1</v>
      </c>
      <c r="K321" s="63" t="s">
        <v>405</v>
      </c>
      <c r="L321" s="63" t="s">
        <v>373</v>
      </c>
      <c r="M321" s="63" t="s">
        <v>411</v>
      </c>
      <c r="N321" s="64" t="s">
        <v>318</v>
      </c>
      <c r="O321" s="69" t="s">
        <v>104</v>
      </c>
      <c r="P321" s="65"/>
      <c r="Q321" s="69">
        <v>45856</v>
      </c>
      <c r="R321" s="66"/>
      <c r="S321" s="69">
        <v>45850</v>
      </c>
      <c r="T321" s="67">
        <v>45865.875</v>
      </c>
      <c r="U321" s="67">
        <v>45868.055555555555</v>
      </c>
      <c r="V321" s="67">
        <v>45868.055555555555</v>
      </c>
      <c r="W321" s="67">
        <v>45868.177083333336</v>
      </c>
      <c r="X321" s="67">
        <v>45869.375</v>
      </c>
      <c r="Y321" s="67">
        <v>45869.475694444445</v>
      </c>
      <c r="Z321" s="67">
        <v>45869.510416666664</v>
      </c>
      <c r="AA321" s="53">
        <f t="shared" si="70"/>
        <v>52.333333333313931</v>
      </c>
      <c r="AB321" s="53">
        <f t="shared" si="62"/>
        <v>31.166666666627862</v>
      </c>
      <c r="AC321" s="53">
        <f t="shared" si="63"/>
        <v>2.4166666666860692</v>
      </c>
      <c r="AD321" s="53">
        <v>0.17</v>
      </c>
      <c r="AE321" s="53">
        <v>5.5</v>
      </c>
      <c r="AF321" s="53">
        <v>3</v>
      </c>
      <c r="AG321" s="53">
        <v>0</v>
      </c>
      <c r="AH321" s="53">
        <v>0</v>
      </c>
      <c r="AI321" s="53">
        <f t="shared" si="64"/>
        <v>8.5</v>
      </c>
      <c r="AJ321" s="77">
        <f t="shared" si="65"/>
        <v>8.67</v>
      </c>
      <c r="AK321" s="77"/>
      <c r="AL321" s="77"/>
      <c r="AM321" s="77"/>
      <c r="AN321" s="77"/>
      <c r="AO321" s="68">
        <v>10005.602999999999</v>
      </c>
      <c r="AP321" s="68">
        <v>9995.1190000000006</v>
      </c>
      <c r="AQ321" s="67">
        <f t="shared" si="71"/>
        <v>45868.055555555555</v>
      </c>
      <c r="AR321" s="67">
        <v>45868.065972222219</v>
      </c>
      <c r="AS321" s="67">
        <f t="shared" si="74"/>
        <v>45869.375</v>
      </c>
      <c r="AT321" s="67">
        <v>45869.496527777781</v>
      </c>
      <c r="AU321" s="67">
        <f t="shared" si="58"/>
        <v>45869.496527777781</v>
      </c>
      <c r="AV321" s="67">
        <v>45869.506944444445</v>
      </c>
      <c r="AW321" s="102">
        <v>4573</v>
      </c>
      <c r="AX321" s="102">
        <v>6585</v>
      </c>
      <c r="AY321" s="55">
        <v>30.56</v>
      </c>
      <c r="AZ321" s="55">
        <v>13.58</v>
      </c>
      <c r="BA321" s="55">
        <v>2.37</v>
      </c>
      <c r="BB321" s="55">
        <v>2.95</v>
      </c>
      <c r="BC321" s="55">
        <v>3.41356167553807</v>
      </c>
      <c r="BD321" s="55">
        <v>41.82</v>
      </c>
      <c r="BE321" s="55">
        <v>41.65</v>
      </c>
      <c r="BF321" s="55">
        <v>0.1</v>
      </c>
      <c r="BG321" s="55">
        <v>0.14000000000000001</v>
      </c>
      <c r="BH321" s="55">
        <v>0.13885674612358251</v>
      </c>
      <c r="BI321" s="55">
        <v>58.64</v>
      </c>
      <c r="BJ321" s="55">
        <v>4.37</v>
      </c>
      <c r="BK321" s="55">
        <v>0.92</v>
      </c>
      <c r="BL321" s="55">
        <v>1.1000000000000001</v>
      </c>
      <c r="BM321" s="55">
        <v>19.420000000000002</v>
      </c>
      <c r="BN321" s="56">
        <v>43</v>
      </c>
      <c r="BO321" s="55" t="s">
        <v>100</v>
      </c>
      <c r="BP321" s="55" t="s">
        <v>100</v>
      </c>
      <c r="BQ321" s="56">
        <v>1250</v>
      </c>
      <c r="BR321" s="55">
        <v>31.58</v>
      </c>
      <c r="BS321" s="55">
        <v>13.78</v>
      </c>
      <c r="BT321" s="55">
        <v>17.84</v>
      </c>
      <c r="BU321" s="55">
        <v>19.78</v>
      </c>
      <c r="BV321" s="55">
        <v>9.0399999999999991</v>
      </c>
      <c r="BW321" s="55">
        <v>0.59</v>
      </c>
      <c r="BX321" s="55">
        <v>0.91</v>
      </c>
      <c r="BY321" s="55">
        <v>0.64</v>
      </c>
      <c r="BZ321" s="55">
        <v>5.4</v>
      </c>
      <c r="CA321" s="55">
        <v>0.2</v>
      </c>
      <c r="CB321" s="55">
        <v>0.25</v>
      </c>
      <c r="CC321" s="100">
        <v>0.06</v>
      </c>
      <c r="CD321" s="55">
        <v>99</v>
      </c>
      <c r="CE321" s="55">
        <v>98</v>
      </c>
      <c r="CF321" s="55">
        <v>79</v>
      </c>
      <c r="CG321" s="55">
        <v>20</v>
      </c>
      <c r="CH321" s="55"/>
      <c r="CI321" s="102">
        <v>4607</v>
      </c>
      <c r="CJ321" s="55"/>
      <c r="CK321" s="55">
        <v>30.1</v>
      </c>
      <c r="CL321" s="55"/>
      <c r="CM321" s="55">
        <v>2.2000000000000002</v>
      </c>
      <c r="CN321" s="55"/>
      <c r="CO321" s="55"/>
      <c r="CP321" s="55"/>
      <c r="CQ321" s="55">
        <v>0.09</v>
      </c>
      <c r="CR321" s="102">
        <v>4591</v>
      </c>
      <c r="CS321" s="102">
        <v>30.22</v>
      </c>
      <c r="CT321" s="102">
        <v>2.4500000000000002</v>
      </c>
      <c r="CU321" s="102">
        <v>0.21</v>
      </c>
      <c r="CV321" s="55">
        <v>0.16</v>
      </c>
      <c r="CW321" s="73">
        <f t="shared" si="73"/>
        <v>440.96113235369614</v>
      </c>
      <c r="CX321" s="74">
        <f>AP321/(AB321-AI321)</f>
        <v>440.96113235369614</v>
      </c>
      <c r="CY321" s="71">
        <v>500</v>
      </c>
      <c r="CZ321" s="67">
        <f>IF(AND(DATE(YEAR(T321),MONTH(T321),DAY(T321))&gt;=(S321-3),DATE(YEAR(T321),MONTH(T321),DAY(T321))&lt;=(S321+3)),T321,V321)</f>
        <v>45868.055555555555</v>
      </c>
      <c r="DA321" s="74">
        <f>CZ321-U321</f>
        <v>0</v>
      </c>
      <c r="DB321" s="53">
        <f>(((AR321-AQ321)*24)+DD321+AB321+((AV321-AU321)*24))/24</f>
        <v>1.4305555555547471</v>
      </c>
      <c r="DC321" s="53">
        <f>(AT321-AS321)*24</f>
        <v>2.9166666667442769</v>
      </c>
      <c r="DD321" s="53">
        <f>(W321-AR321)*24</f>
        <v>2.6666666668024845</v>
      </c>
      <c r="DE321" s="53">
        <f>AA321</f>
        <v>52.333333333313931</v>
      </c>
      <c r="DF321" s="53">
        <f t="shared" si="69"/>
        <v>2.6666666668024845</v>
      </c>
      <c r="DG321" s="53">
        <f>AB321</f>
        <v>31.166666666627862</v>
      </c>
      <c r="DH321" s="53">
        <f t="shared" si="67"/>
        <v>2.9166666667442769</v>
      </c>
    </row>
    <row r="322" spans="1:112" s="42" customFormat="1" x14ac:dyDescent="0.2">
      <c r="A322" s="40">
        <v>4770</v>
      </c>
      <c r="B322" s="29">
        <f t="shared" si="72"/>
        <v>45870</v>
      </c>
      <c r="C322" s="41" t="str">
        <f t="shared" si="68"/>
        <v>PRT 2025 7 #4770</v>
      </c>
      <c r="D322" s="41" t="str">
        <f t="shared" si="66"/>
        <v>PRATU BPS LRC #1</v>
      </c>
      <c r="E322" s="39">
        <v>4770</v>
      </c>
      <c r="F322" s="38" t="s">
        <v>634</v>
      </c>
      <c r="G322" s="38" t="str">
        <f>INDEX([1]List!$D$2:$D$55,MATCH(F322,[1]List!$B$2:$B$55,0))</f>
        <v>CIF</v>
      </c>
      <c r="H322" s="38" t="s">
        <v>395</v>
      </c>
      <c r="I322" s="38" t="s">
        <v>247</v>
      </c>
      <c r="J322" s="39">
        <f>IF(F322="","",IF(F322="TIE LRC",COUNTIF($F$2:$F322,"TIE")+COUNTIF($F$2:$F322,"TME")+COUNTIF($F$2:$F322,"TIE LRC")+COUNTIF($F$2:$F322,"TIE MRC"),IF(F322="TIE MRC",COUNTIF($F$2:$F322,"TIE")+COUNTIF($F$2:$F322,"TME")+COUNTIF($F$2:$F322,"TIE LRC")+COUNTIF($F$2:$F322,"TIE MRC"),IF(F322="PLNBB LRC",COUNTIF($F$2:$F322,"PLNBB")+COUNTIF($F$2:$F322,"PLNBB LRC")+COUNTIF($F$2:$F322,"PLNBB MRC"),IF(F322="PLNBB MRC",COUNTIF($F$2:$F322,"PLNBB")+COUNTIF($F$2:$F322,"PLNBB LRC")+COUNTIF($F$2:$F322,"PLNBB MRC"),IF(F322="HE MRC",COUNTIF($F$2:$F322,"HE")+COUNTIF($F$2:$F322,"HE LRC")+COUNTIF($F$2:$F322,"HE MRC"),IF(F322="HE LRC",COUNTIF($F$2:$F322,"HE")+COUNTIF($F$2:$F322,"HE LRC")+COUNTIF($F$2:$F322,"HE MRC"),COUNTIF($F$2:$F322,F322))))))))</f>
        <v>1</v>
      </c>
      <c r="K322" s="42" t="s">
        <v>229</v>
      </c>
      <c r="L322" s="42" t="s">
        <v>230</v>
      </c>
      <c r="N322" s="43" t="s">
        <v>320</v>
      </c>
      <c r="O322" s="70" t="s">
        <v>473</v>
      </c>
      <c r="P322" s="40"/>
      <c r="Q322" s="70">
        <v>45857</v>
      </c>
      <c r="R322" s="44"/>
      <c r="S322" s="70">
        <v>45864</v>
      </c>
      <c r="T322" s="57">
        <v>45865.065972222219</v>
      </c>
      <c r="U322" s="57">
        <v>45865.065972222219</v>
      </c>
      <c r="V322" s="57">
        <v>45869.055555555555</v>
      </c>
      <c r="W322" s="57">
        <v>45869.402777777781</v>
      </c>
      <c r="X322" s="57">
        <v>45870.611111111109</v>
      </c>
      <c r="Y322" s="57">
        <v>45870.638888888891</v>
      </c>
      <c r="Z322" s="57">
        <v>45870.673611111109</v>
      </c>
      <c r="AA322" s="51">
        <f t="shared" si="70"/>
        <v>95.750000000058208</v>
      </c>
      <c r="AB322" s="51">
        <f t="shared" si="62"/>
        <v>29.666666666627862</v>
      </c>
      <c r="AC322" s="51">
        <f t="shared" si="63"/>
        <v>0.66666666674427688</v>
      </c>
      <c r="AD322" s="51">
        <v>0.33</v>
      </c>
      <c r="AE322" s="51">
        <v>5.92</v>
      </c>
      <c r="AF322" s="51">
        <v>0</v>
      </c>
      <c r="AG322" s="51">
        <v>2</v>
      </c>
      <c r="AH322" s="51">
        <v>0</v>
      </c>
      <c r="AI322" s="51">
        <f t="shared" si="64"/>
        <v>7.92</v>
      </c>
      <c r="AJ322" s="78">
        <f t="shared" si="65"/>
        <v>8.25</v>
      </c>
      <c r="AK322" s="78"/>
      <c r="AL322" s="78"/>
      <c r="AM322" s="78"/>
      <c r="AN322" s="78"/>
      <c r="AO322" s="45">
        <v>7581.4030000000002</v>
      </c>
      <c r="AP322" s="45">
        <v>7578.7110000000002</v>
      </c>
      <c r="AQ322" s="57">
        <f t="shared" si="71"/>
        <v>45869.055555555555</v>
      </c>
      <c r="AR322" s="57">
        <v>45869.065972222219</v>
      </c>
      <c r="AS322" s="57">
        <f t="shared" si="74"/>
        <v>45870.611111111109</v>
      </c>
      <c r="AT322" s="57">
        <v>45870.659722222219</v>
      </c>
      <c r="AU322" s="57">
        <f t="shared" si="58"/>
        <v>45870.659722222219</v>
      </c>
      <c r="AV322" s="57">
        <v>45870.670138888891</v>
      </c>
      <c r="AW322" s="46">
        <v>4150</v>
      </c>
      <c r="AX322" s="46">
        <v>6376</v>
      </c>
      <c r="AY322" s="30">
        <v>34.92</v>
      </c>
      <c r="AZ322" s="30">
        <v>16.14</v>
      </c>
      <c r="BA322" s="30">
        <v>4.6900000000000004</v>
      </c>
      <c r="BB322" s="30">
        <v>6.04</v>
      </c>
      <c r="BC322" s="30">
        <v>7.2024803243501072</v>
      </c>
      <c r="BD322" s="30">
        <v>42.58</v>
      </c>
      <c r="BE322" s="30">
        <v>35.24</v>
      </c>
      <c r="BF322" s="30">
        <v>0.22</v>
      </c>
      <c r="BG322" s="30">
        <v>0.36</v>
      </c>
      <c r="BH322" s="30">
        <v>0.33388981636060105</v>
      </c>
      <c r="BI322" s="30">
        <v>55.87</v>
      </c>
      <c r="BJ322" s="30">
        <v>4.0999999999999996</v>
      </c>
      <c r="BK322" s="30">
        <v>0.92</v>
      </c>
      <c r="BL322" s="30">
        <v>1.18</v>
      </c>
      <c r="BM322" s="30">
        <v>16.649999999999999</v>
      </c>
      <c r="BN322" s="34">
        <v>61</v>
      </c>
      <c r="BO322" s="30" t="s">
        <v>97</v>
      </c>
      <c r="BP322" s="30" t="s">
        <v>100</v>
      </c>
      <c r="BQ322" s="34">
        <v>1270</v>
      </c>
      <c r="BR322" s="30">
        <v>35.35</v>
      </c>
      <c r="BS322" s="30">
        <v>23.24</v>
      </c>
      <c r="BT322" s="30">
        <v>24.58</v>
      </c>
      <c r="BU322" s="30">
        <v>6.34</v>
      </c>
      <c r="BV322" s="30">
        <v>1.68</v>
      </c>
      <c r="BW322" s="30">
        <v>0.81</v>
      </c>
      <c r="BX322" s="30">
        <v>0.37</v>
      </c>
      <c r="BY322" s="30">
        <v>1.22</v>
      </c>
      <c r="BZ322" s="30">
        <v>5.68</v>
      </c>
      <c r="CA322" s="30">
        <v>0.59</v>
      </c>
      <c r="CB322" s="30">
        <v>0.14000000000000001</v>
      </c>
      <c r="CC322" s="99">
        <v>3.9E-2</v>
      </c>
      <c r="CD322" s="30">
        <v>99</v>
      </c>
      <c r="CE322" s="30">
        <v>98</v>
      </c>
      <c r="CF322" s="30">
        <v>79</v>
      </c>
      <c r="CG322" s="30">
        <v>20</v>
      </c>
      <c r="CH322" s="30"/>
      <c r="CI322" s="46">
        <v>4195</v>
      </c>
      <c r="CJ322" s="30"/>
      <c r="CK322" s="30">
        <v>34.369999999999997</v>
      </c>
      <c r="CL322" s="30"/>
      <c r="CM322" s="30">
        <v>4.24</v>
      </c>
      <c r="CN322" s="30"/>
      <c r="CO322" s="30"/>
      <c r="CP322" s="30"/>
      <c r="CQ322" s="30">
        <v>0.19</v>
      </c>
      <c r="CR322" s="46">
        <v>4136</v>
      </c>
      <c r="CS322" s="46">
        <v>34.78</v>
      </c>
      <c r="CT322" s="46">
        <v>4.3499999999999996</v>
      </c>
      <c r="CU322" s="33">
        <v>0.22</v>
      </c>
      <c r="CV322" s="30">
        <v>0.32</v>
      </c>
      <c r="CW322" s="58">
        <f t="shared" si="73"/>
        <v>348.49989270448458</v>
      </c>
      <c r="CX322" s="59">
        <f>AP322/(AB322-AI322)</f>
        <v>348.49989270448458</v>
      </c>
      <c r="CY322" s="79">
        <v>500</v>
      </c>
      <c r="CZ322" s="57">
        <f>IF(AND(DATE(YEAR(T322),MONTH(T322),DAY(T322))&gt;=(S322-3),DATE(YEAR(T322),MONTH(T322),DAY(T322))&lt;=(S322+3)),T322,V322)</f>
        <v>45865.065972222219</v>
      </c>
      <c r="DA322" s="59">
        <f>CZ322-U322</f>
        <v>0</v>
      </c>
      <c r="DB322" s="51">
        <f>(((AR322-AQ322)*24)+DD322+AB322+((AV322-AU322)*24))/24</f>
        <v>1.593750000007276</v>
      </c>
      <c r="DC322" s="51">
        <f>(AT322-AS322)*24</f>
        <v>1.1666666666278616</v>
      </c>
      <c r="DD322" s="51">
        <f>(W322-AR322)*24</f>
        <v>8.0833333334885538</v>
      </c>
      <c r="DE322" s="51">
        <f>AA322</f>
        <v>95.750000000058208</v>
      </c>
      <c r="DF322" s="51">
        <f t="shared" si="69"/>
        <v>8.0833333334885538</v>
      </c>
      <c r="DG322" s="51">
        <f>AB322</f>
        <v>29.666666666627862</v>
      </c>
      <c r="DH322" s="51">
        <f t="shared" si="67"/>
        <v>1.1666666666278616</v>
      </c>
    </row>
    <row r="323" spans="1:112" s="42" customFormat="1" x14ac:dyDescent="0.2">
      <c r="A323" s="75">
        <v>4771</v>
      </c>
      <c r="B323" s="29">
        <f t="shared" si="72"/>
        <v>45870</v>
      </c>
      <c r="C323" s="41" t="str">
        <f t="shared" si="68"/>
        <v>PRT 2025 7 #4771</v>
      </c>
      <c r="D323" s="41" t="str">
        <f t="shared" si="66"/>
        <v>PRATU ADARO MRC #2</v>
      </c>
      <c r="E323" s="39">
        <v>4771</v>
      </c>
      <c r="F323" s="38" t="s">
        <v>364</v>
      </c>
      <c r="G323" s="38" t="str">
        <f>INDEX([1]List!$D$2:$D$55,MATCH(F323,[1]List!$B$2:$B$55,0))</f>
        <v>FOB</v>
      </c>
      <c r="H323" s="38" t="s">
        <v>158</v>
      </c>
      <c r="I323" s="38" t="s">
        <v>324</v>
      </c>
      <c r="J323" s="39">
        <f>IF(F323="","",IF(F323="TIE LRC",COUNTIF($F$2:$F323,"TIE")+COUNTIF($F$2:$F323,"TME")+COUNTIF($F$2:$F323,"TIE LRC")+COUNTIF($F$2:$F323,"TIE MRC"),IF(F323="TIE MRC",COUNTIF($F$2:$F323,"TIE")+COUNTIF($F$2:$F323,"TME")+COUNTIF($F$2:$F323,"TIE LRC")+COUNTIF($F$2:$F323,"TIE MRC"),IF(F323="PLNBB LRC",COUNTIF($F$2:$F323,"PLNBB")+COUNTIF($F$2:$F323,"PLNBB LRC")+COUNTIF($F$2:$F323,"PLNBB MRC"),IF(F323="PLNBB MRC",COUNTIF($F$2:$F323,"PLNBB")+COUNTIF($F$2:$F323,"PLNBB LRC")+COUNTIF($F$2:$F323,"PLNBB MRC"),IF(F323="HE MRC",COUNTIF($F$2:$F323,"HE")+COUNTIF($F$2:$F323,"HE LRC")+COUNTIF($F$2:$F323,"HE MRC"),IF(F323="HE LRC",COUNTIF($F$2:$F323,"HE")+COUNTIF($F$2:$F323,"HE LRC")+COUNTIF($F$2:$F323,"HE MRC"),COUNTIF($F$2:$F323,F323))))))))</f>
        <v>2</v>
      </c>
      <c r="K323" s="42" t="s">
        <v>166</v>
      </c>
      <c r="L323" s="42" t="s">
        <v>207</v>
      </c>
      <c r="M323" s="42" t="s">
        <v>411</v>
      </c>
      <c r="N323" s="43" t="s">
        <v>318</v>
      </c>
      <c r="O323" s="70" t="s">
        <v>104</v>
      </c>
      <c r="P323" s="40"/>
      <c r="Q323" s="70">
        <v>45856</v>
      </c>
      <c r="R323" s="44"/>
      <c r="S323" s="70">
        <v>45858</v>
      </c>
      <c r="T323" s="57">
        <v>45866.4375</v>
      </c>
      <c r="U323" s="57">
        <v>45869.552083333336</v>
      </c>
      <c r="V323" s="57">
        <v>45869.552083333336</v>
      </c>
      <c r="W323" s="57">
        <v>45870.680555555555</v>
      </c>
      <c r="X323" s="57">
        <v>45871.763888888891</v>
      </c>
      <c r="Y323" s="57">
        <v>45871.802083333336</v>
      </c>
      <c r="Z323" s="57">
        <v>45871.836805555555</v>
      </c>
      <c r="AA323" s="51">
        <f t="shared" si="70"/>
        <v>74.750000000058208</v>
      </c>
      <c r="AB323" s="51">
        <f t="shared" si="62"/>
        <v>26.916666666744277</v>
      </c>
      <c r="AC323" s="51">
        <f t="shared" si="63"/>
        <v>0.91666666668606922</v>
      </c>
      <c r="AD323" s="51">
        <v>0.67</v>
      </c>
      <c r="AE323" s="51">
        <v>3.75</v>
      </c>
      <c r="AF323" s="51">
        <v>1.58</v>
      </c>
      <c r="AG323" s="51">
        <v>0</v>
      </c>
      <c r="AH323" s="51">
        <v>0</v>
      </c>
      <c r="AI323" s="51">
        <f t="shared" si="64"/>
        <v>5.33</v>
      </c>
      <c r="AJ323" s="78">
        <f t="shared" si="65"/>
        <v>6</v>
      </c>
      <c r="AK323" s="78"/>
      <c r="AL323" s="78"/>
      <c r="AM323" s="78"/>
      <c r="AN323" s="78"/>
      <c r="AO323" s="45">
        <v>10505.877</v>
      </c>
      <c r="AP323" s="45">
        <v>10479.741</v>
      </c>
      <c r="AQ323" s="57">
        <f t="shared" si="71"/>
        <v>45869.552083333336</v>
      </c>
      <c r="AR323" s="57">
        <v>45869.5625</v>
      </c>
      <c r="AS323" s="57">
        <f t="shared" si="74"/>
        <v>45871.763888888891</v>
      </c>
      <c r="AT323" s="57">
        <v>45871.822916666664</v>
      </c>
      <c r="AU323" s="57">
        <f t="shared" si="58"/>
        <v>45871.822916666664</v>
      </c>
      <c r="AV323" s="57">
        <v>45871.833333333336</v>
      </c>
      <c r="AW323" s="46">
        <v>4515</v>
      </c>
      <c r="AX323" s="46">
        <v>6617</v>
      </c>
      <c r="AY323" s="30">
        <v>31.77</v>
      </c>
      <c r="AZ323" s="30">
        <v>15.6</v>
      </c>
      <c r="BA323" s="30">
        <v>3.06</v>
      </c>
      <c r="BB323" s="30">
        <v>3.78</v>
      </c>
      <c r="BC323" s="30">
        <v>4.4786729857819898</v>
      </c>
      <c r="BD323" s="30">
        <v>41.53</v>
      </c>
      <c r="BE323" s="30">
        <v>39.090000000000003</v>
      </c>
      <c r="BF323" s="30">
        <v>0.11</v>
      </c>
      <c r="BG323" s="30">
        <v>0.17</v>
      </c>
      <c r="BH323" s="30">
        <v>0.16587677725118485</v>
      </c>
      <c r="BI323" s="30">
        <v>58.46</v>
      </c>
      <c r="BJ323" s="30">
        <v>4.1399999999999997</v>
      </c>
      <c r="BK323" s="30">
        <v>0.88</v>
      </c>
      <c r="BL323" s="30">
        <v>1.0900000000000001</v>
      </c>
      <c r="BM323" s="30">
        <v>17</v>
      </c>
      <c r="BN323" s="34">
        <v>44</v>
      </c>
      <c r="BO323" s="30" t="s">
        <v>97</v>
      </c>
      <c r="BP323" s="30" t="s">
        <v>100</v>
      </c>
      <c r="BQ323" s="34">
        <v>1340</v>
      </c>
      <c r="BR323" s="30">
        <v>34.1</v>
      </c>
      <c r="BS323" s="30">
        <v>22.8</v>
      </c>
      <c r="BT323" s="30">
        <v>14.65</v>
      </c>
      <c r="BU323" s="30">
        <v>17.559999999999999</v>
      </c>
      <c r="BV323" s="30">
        <v>3.06</v>
      </c>
      <c r="BW323" s="30">
        <v>0.85</v>
      </c>
      <c r="BX323" s="30">
        <v>0.5</v>
      </c>
      <c r="BY323" s="30">
        <v>1.18</v>
      </c>
      <c r="BZ323" s="30">
        <v>4.7</v>
      </c>
      <c r="CA323" s="30">
        <v>0.43</v>
      </c>
      <c r="CB323" s="30">
        <v>0.18</v>
      </c>
      <c r="CC323" s="99">
        <v>4.9000000000000002E-2</v>
      </c>
      <c r="CD323" s="30">
        <v>99</v>
      </c>
      <c r="CE323" s="30">
        <v>98</v>
      </c>
      <c r="CF323" s="30">
        <v>79</v>
      </c>
      <c r="CG323" s="30">
        <v>20</v>
      </c>
      <c r="CH323" s="30"/>
      <c r="CI323" s="46">
        <v>4607</v>
      </c>
      <c r="CJ323" s="30"/>
      <c r="CK323" s="30">
        <v>30.1</v>
      </c>
      <c r="CL323" s="30"/>
      <c r="CM323" s="30">
        <v>2.2000000000000002</v>
      </c>
      <c r="CN323" s="30"/>
      <c r="CO323" s="30"/>
      <c r="CP323" s="30"/>
      <c r="CQ323" s="30">
        <v>0.09</v>
      </c>
      <c r="CR323" s="46">
        <v>4570</v>
      </c>
      <c r="CS323" s="46">
        <v>30.37</v>
      </c>
      <c r="CT323" s="46">
        <v>2.27</v>
      </c>
      <c r="CU323" s="33">
        <v>0.19</v>
      </c>
      <c r="CV323" s="30">
        <v>0.2</v>
      </c>
      <c r="CW323" s="58">
        <f t="shared" si="73"/>
        <v>485.47286905322676</v>
      </c>
      <c r="CX323" s="59">
        <f>AP323/(AB323-AI323)</f>
        <v>485.47286905322676</v>
      </c>
      <c r="CY323" s="79">
        <v>500</v>
      </c>
      <c r="CZ323" s="57">
        <f>IF(AND(DATE(YEAR(T323),MONTH(T323),DAY(T323))&gt;=(S323-3),DATE(YEAR(T323),MONTH(T323),DAY(T323))&lt;=(S323+3)),T323,V323)</f>
        <v>45869.552083333336</v>
      </c>
      <c r="DA323" s="59">
        <f>CZ323-U323</f>
        <v>0</v>
      </c>
      <c r="DB323" s="51">
        <f>(((AR323-AQ323)*24)+DD323+AB323+((AV323-AU323)*24))/24</f>
        <v>2.2604166666715173</v>
      </c>
      <c r="DC323" s="51">
        <f>(AT323-AS323)*24</f>
        <v>1.4166666665696539</v>
      </c>
      <c r="DD323" s="51">
        <f>(W323-AR323)*24</f>
        <v>26.833333333313931</v>
      </c>
      <c r="DE323" s="51">
        <f>AA323</f>
        <v>74.750000000058208</v>
      </c>
      <c r="DF323" s="51">
        <f t="shared" si="69"/>
        <v>26.833333333313931</v>
      </c>
      <c r="DG323" s="51">
        <f>AB323</f>
        <v>26.916666666744277</v>
      </c>
      <c r="DH323" s="51">
        <f t="shared" si="67"/>
        <v>1.4166666665696539</v>
      </c>
    </row>
    <row r="324" spans="1:112" s="42" customFormat="1" x14ac:dyDescent="0.2">
      <c r="A324" s="40">
        <v>4772</v>
      </c>
      <c r="B324" s="29">
        <f t="shared" si="72"/>
        <v>45870</v>
      </c>
      <c r="C324" s="41" t="str">
        <f t="shared" si="68"/>
        <v>PRT 2025 7 #4772</v>
      </c>
      <c r="D324" s="41" t="str">
        <f t="shared" si="66"/>
        <v>PRATU BGG #84</v>
      </c>
      <c r="E324" s="39">
        <v>4772</v>
      </c>
      <c r="F324" s="38" t="s">
        <v>240</v>
      </c>
      <c r="G324" s="38" t="str">
        <f>INDEX([1]List!$D$2:$D$55,MATCH(F324,[1]List!$B$2:$B$55,0))</f>
        <v>CIF</v>
      </c>
      <c r="H324" s="38" t="s">
        <v>211</v>
      </c>
      <c r="I324" s="38" t="s">
        <v>163</v>
      </c>
      <c r="J324" s="39">
        <f>IF(F324="","",IF(F324="TIE LRC",COUNTIF($F$2:$F324,"TIE")+COUNTIF($F$2:$F324,"TME")+COUNTIF($F$2:$F324,"TIE LRC")+COUNTIF($F$2:$F324,"TIE MRC"),IF(F324="TIE MRC",COUNTIF($F$2:$F324,"TIE")+COUNTIF($F$2:$F324,"TME")+COUNTIF($F$2:$F324,"TIE LRC")+COUNTIF($F$2:$F324,"TIE MRC"),IF(F324="PLNBB LRC",COUNTIF($F$2:$F324,"PLNBB")+COUNTIF($F$2:$F324,"PLNBB LRC")+COUNTIF($F$2:$F324,"PLNBB MRC"),IF(F324="PLNBB MRC",COUNTIF($F$2:$F324,"PLNBB")+COUNTIF($F$2:$F324,"PLNBB LRC")+COUNTIF($F$2:$F324,"PLNBB MRC"),IF(F324="HE MRC",COUNTIF($F$2:$F324,"HE")+COUNTIF($F$2:$F324,"HE LRC")+COUNTIF($F$2:$F324,"HE MRC"),IF(F324="HE LRC",COUNTIF($F$2:$F324,"HE")+COUNTIF($F$2:$F324,"HE LRC")+COUNTIF($F$2:$F324,"HE MRC"),COUNTIF($F$2:$F324,F324))))))))</f>
        <v>84</v>
      </c>
      <c r="K324" s="42" t="s">
        <v>592</v>
      </c>
      <c r="L324" s="42" t="s">
        <v>593</v>
      </c>
      <c r="N324" s="43" t="s">
        <v>320</v>
      </c>
      <c r="O324" s="70" t="s">
        <v>104</v>
      </c>
      <c r="P324" s="40"/>
      <c r="Q324" s="70">
        <v>45861</v>
      </c>
      <c r="R324" s="44"/>
      <c r="S324" s="70">
        <v>45868</v>
      </c>
      <c r="T324" s="57">
        <v>45867.840277777781</v>
      </c>
      <c r="U324" s="57">
        <v>45867.840277777781</v>
      </c>
      <c r="V324" s="57">
        <v>45870.701388888891</v>
      </c>
      <c r="W324" s="57">
        <v>45871.815972222219</v>
      </c>
      <c r="X324" s="57">
        <v>45872.423611111109</v>
      </c>
      <c r="Y324" s="57">
        <v>45872.472222222219</v>
      </c>
      <c r="Z324" s="57">
        <v>45872.506944444445</v>
      </c>
      <c r="AA324" s="51">
        <f t="shared" si="70"/>
        <v>68.666666666627862</v>
      </c>
      <c r="AB324" s="51">
        <f t="shared" si="62"/>
        <v>15.75</v>
      </c>
      <c r="AC324" s="51">
        <f t="shared" si="63"/>
        <v>1.1666666666278616</v>
      </c>
      <c r="AD324" s="51">
        <v>0.08</v>
      </c>
      <c r="AE324" s="51">
        <v>3.33</v>
      </c>
      <c r="AF324" s="51">
        <v>0</v>
      </c>
      <c r="AG324" s="51">
        <v>0.5</v>
      </c>
      <c r="AH324" s="51">
        <v>0</v>
      </c>
      <c r="AI324" s="51">
        <f t="shared" si="64"/>
        <v>3.83</v>
      </c>
      <c r="AJ324" s="78">
        <f t="shared" si="65"/>
        <v>3.91</v>
      </c>
      <c r="AK324" s="78"/>
      <c r="AL324" s="78"/>
      <c r="AM324" s="78"/>
      <c r="AN324" s="78"/>
      <c r="AO324" s="45">
        <v>8001.3940000000002</v>
      </c>
      <c r="AP324" s="45">
        <v>7996.2619999999997</v>
      </c>
      <c r="AQ324" s="57">
        <f t="shared" si="71"/>
        <v>45870.701388888891</v>
      </c>
      <c r="AR324" s="57">
        <v>45870.711805555555</v>
      </c>
      <c r="AS324" s="57">
        <f t="shared" si="74"/>
        <v>45872.423611111109</v>
      </c>
      <c r="AT324" s="57">
        <v>45872.493055555555</v>
      </c>
      <c r="AU324" s="57">
        <f t="shared" si="58"/>
        <v>45872.493055555555</v>
      </c>
      <c r="AV324" s="57">
        <v>45872.503472222219</v>
      </c>
      <c r="AW324" s="46">
        <v>4570</v>
      </c>
      <c r="AX324" s="46">
        <v>6622</v>
      </c>
      <c r="AY324" s="30">
        <v>30.98</v>
      </c>
      <c r="AZ324" s="30">
        <v>14.45</v>
      </c>
      <c r="BA324" s="30">
        <v>3.99</v>
      </c>
      <c r="BB324" s="30">
        <v>4.9400000000000004</v>
      </c>
      <c r="BC324" s="30">
        <v>5.7744009351256587</v>
      </c>
      <c r="BD324" s="30">
        <v>42.74</v>
      </c>
      <c r="BE324" s="30">
        <v>37.869999999999997</v>
      </c>
      <c r="BF324" s="30">
        <v>0.2</v>
      </c>
      <c r="BG324" s="30">
        <v>0.31</v>
      </c>
      <c r="BH324" s="30">
        <v>0.29222676797194624</v>
      </c>
      <c r="BI324" s="30">
        <v>59.15</v>
      </c>
      <c r="BJ324" s="30">
        <v>4.16</v>
      </c>
      <c r="BK324" s="30">
        <v>0.93</v>
      </c>
      <c r="BL324" s="30">
        <v>1.1499999999999999</v>
      </c>
      <c r="BM324" s="30">
        <v>16.12</v>
      </c>
      <c r="BN324" s="34">
        <v>58</v>
      </c>
      <c r="BO324" s="30" t="s">
        <v>97</v>
      </c>
      <c r="BP324" s="30" t="s">
        <v>100</v>
      </c>
      <c r="BQ324" s="34">
        <v>1340</v>
      </c>
      <c r="BR324" s="30">
        <v>43.74</v>
      </c>
      <c r="BS324" s="30">
        <v>18.88</v>
      </c>
      <c r="BT324" s="30">
        <v>20</v>
      </c>
      <c r="BU324" s="30">
        <v>7.86</v>
      </c>
      <c r="BV324" s="30">
        <v>1.58</v>
      </c>
      <c r="BW324" s="30">
        <v>0.97</v>
      </c>
      <c r="BX324" s="30">
        <v>0.4</v>
      </c>
      <c r="BY324" s="30">
        <v>1.01</v>
      </c>
      <c r="BZ324" s="30">
        <v>4.99</v>
      </c>
      <c r="CA324" s="30">
        <v>0.42</v>
      </c>
      <c r="CB324" s="30">
        <v>0.14000000000000001</v>
      </c>
      <c r="CC324" s="99">
        <v>3.7999999999999999E-2</v>
      </c>
      <c r="CD324" s="30">
        <v>99</v>
      </c>
      <c r="CE324" s="30">
        <v>97</v>
      </c>
      <c r="CF324" s="30">
        <v>78</v>
      </c>
      <c r="CG324" s="30">
        <v>20</v>
      </c>
      <c r="CH324" s="30"/>
      <c r="CI324" s="46">
        <v>4633</v>
      </c>
      <c r="CJ324" s="30"/>
      <c r="CK324" s="30">
        <v>30.37</v>
      </c>
      <c r="CL324" s="30"/>
      <c r="CM324" s="30">
        <v>3.61</v>
      </c>
      <c r="CN324" s="30"/>
      <c r="CO324" s="30"/>
      <c r="CP324" s="30"/>
      <c r="CQ324" s="30">
        <v>0.18</v>
      </c>
      <c r="CR324" s="46">
        <v>4512</v>
      </c>
      <c r="CS324" s="46">
        <v>31.85</v>
      </c>
      <c r="CT324" s="46">
        <v>4.92</v>
      </c>
      <c r="CU324" s="33">
        <v>0.22</v>
      </c>
      <c r="CV324" s="30">
        <v>0.34</v>
      </c>
      <c r="CW324" s="58">
        <f t="shared" si="73"/>
        <v>670.82734899328852</v>
      </c>
      <c r="CX324" s="59">
        <f>AP324/(AB324-AI324)</f>
        <v>670.82734899328852</v>
      </c>
      <c r="CY324" s="79">
        <v>500</v>
      </c>
      <c r="CZ324" s="57">
        <f>IF(AND(DATE(YEAR(T324),MONTH(T324),DAY(T324))&gt;=(S324-3),DATE(YEAR(T324),MONTH(T324),DAY(T324))&lt;=(S324+3)),T324,V324)</f>
        <v>45867.840277777781</v>
      </c>
      <c r="DA324" s="59">
        <f>CZ324-U324</f>
        <v>0</v>
      </c>
      <c r="DB324" s="51">
        <f>(((AR324-AQ324)*24)+DD324+AB324+((AV324-AU324)*24))/24</f>
        <v>1.781249999992724</v>
      </c>
      <c r="DC324" s="51">
        <f>(AT324-AS324)*24</f>
        <v>1.6666666666860692</v>
      </c>
      <c r="DD324" s="51">
        <f>(W324-AR324)*24</f>
        <v>26.499999999941792</v>
      </c>
      <c r="DE324" s="51">
        <f>AA324</f>
        <v>68.666666666627862</v>
      </c>
      <c r="DF324" s="51">
        <f t="shared" si="69"/>
        <v>26.499999999941792</v>
      </c>
      <c r="DG324" s="51">
        <f>AB324</f>
        <v>15.75</v>
      </c>
      <c r="DH324" s="51">
        <f t="shared" si="67"/>
        <v>1.6666666666860692</v>
      </c>
    </row>
    <row r="325" spans="1:112" s="42" customFormat="1" x14ac:dyDescent="0.2">
      <c r="A325" s="40">
        <v>4773</v>
      </c>
      <c r="B325" s="29">
        <f t="shared" si="72"/>
        <v>45870</v>
      </c>
      <c r="C325" s="41" t="str">
        <f t="shared" si="68"/>
        <v>PRT 2025 7 #4773</v>
      </c>
      <c r="D325" s="41" t="str">
        <f t="shared" si="66"/>
        <v>PRATU BGG #85</v>
      </c>
      <c r="E325" s="39">
        <v>4773</v>
      </c>
      <c r="F325" s="38" t="s">
        <v>240</v>
      </c>
      <c r="G325" s="38" t="str">
        <f>INDEX([1]List!$D$2:$D$55,MATCH(F325,[1]List!$B$2:$B$55,0))</f>
        <v>CIF</v>
      </c>
      <c r="H325" s="38" t="s">
        <v>211</v>
      </c>
      <c r="I325" s="38" t="s">
        <v>163</v>
      </c>
      <c r="J325" s="39">
        <f>IF(F325="","",IF(F325="TIE LRC",COUNTIF($F$2:$F325,"TIE")+COUNTIF($F$2:$F325,"TME")+COUNTIF($F$2:$F325,"TIE LRC")+COUNTIF($F$2:$F325,"TIE MRC"),IF(F325="TIE MRC",COUNTIF($F$2:$F325,"TIE")+COUNTIF($F$2:$F325,"TME")+COUNTIF($F$2:$F325,"TIE LRC")+COUNTIF($F$2:$F325,"TIE MRC"),IF(F325="PLNBB LRC",COUNTIF($F$2:$F325,"PLNBB")+COUNTIF($F$2:$F325,"PLNBB LRC")+COUNTIF($F$2:$F325,"PLNBB MRC"),IF(F325="PLNBB MRC",COUNTIF($F$2:$F325,"PLNBB")+COUNTIF($F$2:$F325,"PLNBB LRC")+COUNTIF($F$2:$F325,"PLNBB MRC"),IF(F325="HE MRC",COUNTIF($F$2:$F325,"HE")+COUNTIF($F$2:$F325,"HE LRC")+COUNTIF($F$2:$F325,"HE MRC"),IF(F325="HE LRC",COUNTIF($F$2:$F325,"HE")+COUNTIF($F$2:$F325,"HE LRC")+COUNTIF($F$2:$F325,"HE MRC"),COUNTIF($F$2:$F325,F325))))))))</f>
        <v>85</v>
      </c>
      <c r="K325" s="42" t="s">
        <v>297</v>
      </c>
      <c r="L325" s="42" t="s">
        <v>403</v>
      </c>
      <c r="N325" s="43" t="s">
        <v>318</v>
      </c>
      <c r="O325" s="70" t="s">
        <v>473</v>
      </c>
      <c r="P325" s="40"/>
      <c r="Q325" s="70">
        <v>45862</v>
      </c>
      <c r="R325" s="44"/>
      <c r="S325" s="70">
        <v>45869</v>
      </c>
      <c r="T325" s="57">
        <v>45869.291666666664</v>
      </c>
      <c r="U325" s="57">
        <v>45869.291666666664</v>
      </c>
      <c r="V325" s="57">
        <v>45871.854166666664</v>
      </c>
      <c r="W325" s="57">
        <v>45872.493055555555</v>
      </c>
      <c r="X325" s="57">
        <v>45873.524305555555</v>
      </c>
      <c r="Y325" s="57">
        <v>45873.569444444445</v>
      </c>
      <c r="Z325" s="57">
        <v>45873.604166666664</v>
      </c>
      <c r="AA325" s="51">
        <f t="shared" si="70"/>
        <v>61.5</v>
      </c>
      <c r="AB325" s="51">
        <f t="shared" si="62"/>
        <v>25.833333333372138</v>
      </c>
      <c r="AC325" s="51">
        <f t="shared" si="63"/>
        <v>1.0833333333721384</v>
      </c>
      <c r="AD325" s="51">
        <v>0.42</v>
      </c>
      <c r="AE325" s="51">
        <v>2.83</v>
      </c>
      <c r="AF325" s="51">
        <v>2</v>
      </c>
      <c r="AG325" s="51">
        <v>0</v>
      </c>
      <c r="AH325" s="51">
        <v>0</v>
      </c>
      <c r="AI325" s="51">
        <f t="shared" si="64"/>
        <v>4.83</v>
      </c>
      <c r="AJ325" s="78">
        <f t="shared" si="65"/>
        <v>5.25</v>
      </c>
      <c r="AK325" s="78"/>
      <c r="AL325" s="78"/>
      <c r="AM325" s="78"/>
      <c r="AN325" s="78"/>
      <c r="AO325" s="45">
        <v>8697.61</v>
      </c>
      <c r="AP325" s="45">
        <v>8696.0730000000003</v>
      </c>
      <c r="AQ325" s="57">
        <f t="shared" si="71"/>
        <v>45871.854166666664</v>
      </c>
      <c r="AR325" s="57">
        <v>45871.864583333336</v>
      </c>
      <c r="AS325" s="57">
        <f t="shared" si="74"/>
        <v>45873.524305555555</v>
      </c>
      <c r="AT325" s="57">
        <v>45873.590277777781</v>
      </c>
      <c r="AU325" s="57">
        <f t="shared" ref="AU325:AU388" si="75">AT325</f>
        <v>45873.590277777781</v>
      </c>
      <c r="AV325" s="57">
        <v>45873.600694444445</v>
      </c>
      <c r="AW325" s="46">
        <v>4561</v>
      </c>
      <c r="AX325" s="46">
        <v>6606</v>
      </c>
      <c r="AY325" s="30">
        <v>30.95</v>
      </c>
      <c r="AZ325" s="30">
        <v>13.56</v>
      </c>
      <c r="BA325" s="30">
        <v>4.28</v>
      </c>
      <c r="BB325" s="30">
        <v>5.36</v>
      </c>
      <c r="BC325" s="30">
        <v>6.2008329477093937</v>
      </c>
      <c r="BD325" s="30">
        <v>42.95</v>
      </c>
      <c r="BE325" s="30">
        <v>38.130000000000003</v>
      </c>
      <c r="BF325" s="30">
        <v>0.2</v>
      </c>
      <c r="BG325" s="30">
        <v>0.31</v>
      </c>
      <c r="BH325" s="30">
        <v>0.28921795465062472</v>
      </c>
      <c r="BI325" s="30">
        <v>59.9</v>
      </c>
      <c r="BJ325" s="30">
        <v>4.2</v>
      </c>
      <c r="BK325" s="30">
        <v>0.94</v>
      </c>
      <c r="BL325" s="30">
        <v>1.1599999999999999</v>
      </c>
      <c r="BM325" s="30">
        <v>15.79</v>
      </c>
      <c r="BN325" s="34">
        <v>59</v>
      </c>
      <c r="BO325" s="30" t="s">
        <v>97</v>
      </c>
      <c r="BP325" s="30" t="s">
        <v>100</v>
      </c>
      <c r="BQ325" s="34">
        <v>1150</v>
      </c>
      <c r="BR325" s="30">
        <v>37.74</v>
      </c>
      <c r="BS325" s="30">
        <v>18.899999999999999</v>
      </c>
      <c r="BT325" s="30">
        <v>25.04</v>
      </c>
      <c r="BU325" s="30">
        <v>8.4600000000000009</v>
      </c>
      <c r="BV325" s="30">
        <v>1.85</v>
      </c>
      <c r="BW325" s="30">
        <v>0.76</v>
      </c>
      <c r="BX325" s="30">
        <v>0.36</v>
      </c>
      <c r="BY325" s="30">
        <v>0.88</v>
      </c>
      <c r="BZ325" s="30">
        <v>5.3</v>
      </c>
      <c r="CA325" s="30">
        <v>0.56000000000000005</v>
      </c>
      <c r="CB325" s="30">
        <v>0.18</v>
      </c>
      <c r="CC325" s="99">
        <v>4.5999999999999999E-2</v>
      </c>
      <c r="CD325" s="30">
        <v>99</v>
      </c>
      <c r="CE325" s="30">
        <v>97</v>
      </c>
      <c r="CF325" s="30">
        <v>78</v>
      </c>
      <c r="CG325" s="30">
        <v>20</v>
      </c>
      <c r="CH325" s="30"/>
      <c r="CI325" s="46">
        <v>4627</v>
      </c>
      <c r="CJ325" s="30"/>
      <c r="CK325" s="30">
        <v>30.4</v>
      </c>
      <c r="CL325" s="30"/>
      <c r="CM325" s="30">
        <v>3.92</v>
      </c>
      <c r="CN325" s="30"/>
      <c r="CO325" s="30"/>
      <c r="CP325" s="30"/>
      <c r="CQ325" s="30">
        <v>0.17</v>
      </c>
      <c r="CR325" s="46">
        <v>4521</v>
      </c>
      <c r="CS325" s="46">
        <v>30.93</v>
      </c>
      <c r="CT325" s="46">
        <v>3.85</v>
      </c>
      <c r="CU325" s="33">
        <v>0.21</v>
      </c>
      <c r="CV325" s="30">
        <v>0.36</v>
      </c>
      <c r="CW325" s="58">
        <f t="shared" si="73"/>
        <v>414.03299476197111</v>
      </c>
      <c r="CX325" s="59">
        <f>AP325/(AB325-AI325)</f>
        <v>414.03299476197111</v>
      </c>
      <c r="CY325" s="79">
        <v>500</v>
      </c>
      <c r="CZ325" s="57">
        <f>IF(AND(DATE(YEAR(T325),MONTH(T325),DAY(T325))&gt;=(S325-3),DATE(YEAR(T325),MONTH(T325),DAY(T325))&lt;=(S325+3)),T325,V325)</f>
        <v>45869.291666666664</v>
      </c>
      <c r="DA325" s="59">
        <f>CZ325-U325</f>
        <v>0</v>
      </c>
      <c r="DB325" s="51">
        <f>(((AR325-AQ325)*24)+DD325+AB325+((AV325-AU325)*24))/24</f>
        <v>1.7256944444452529</v>
      </c>
      <c r="DC325" s="51">
        <f>(AT325-AS325)*24</f>
        <v>1.5833333334303461</v>
      </c>
      <c r="DD325" s="51">
        <f>(W325-AR325)*24</f>
        <v>15.083333333255723</v>
      </c>
      <c r="DE325" s="51">
        <f>AA325</f>
        <v>61.5</v>
      </c>
      <c r="DF325" s="51">
        <f t="shared" si="69"/>
        <v>15.083333333255723</v>
      </c>
      <c r="DG325" s="51">
        <f>AB325</f>
        <v>25.833333333372138</v>
      </c>
      <c r="DH325" s="51">
        <f t="shared" si="67"/>
        <v>1.5833333334303461</v>
      </c>
    </row>
    <row r="326" spans="1:112" s="42" customFormat="1" x14ac:dyDescent="0.2">
      <c r="A326" s="40">
        <v>4774</v>
      </c>
      <c r="B326" s="29">
        <f t="shared" si="72"/>
        <v>45870</v>
      </c>
      <c r="C326" s="41" t="str">
        <f t="shared" si="68"/>
        <v>PRT 2025 8 #4774</v>
      </c>
      <c r="D326" s="41" t="str">
        <f t="shared" si="66"/>
        <v>PRATU BGG #86</v>
      </c>
      <c r="E326" s="39">
        <v>4774</v>
      </c>
      <c r="F326" s="38" t="s">
        <v>240</v>
      </c>
      <c r="G326" s="38" t="str">
        <f>INDEX([1]List!$D$2:$D$55,MATCH(F326,[1]List!$B$2:$B$55,0))</f>
        <v>CIF</v>
      </c>
      <c r="H326" s="38" t="s">
        <v>211</v>
      </c>
      <c r="I326" s="38" t="s">
        <v>163</v>
      </c>
      <c r="J326" s="39">
        <f>IF(F326="","",IF(F326="TIE LRC",COUNTIF($F$2:$F326,"TIE")+COUNTIF($F$2:$F326,"TME")+COUNTIF($F$2:$F326,"TIE LRC")+COUNTIF($F$2:$F326,"TIE MRC"),IF(F326="TIE MRC",COUNTIF($F$2:$F326,"TIE")+COUNTIF($F$2:$F326,"TME")+COUNTIF($F$2:$F326,"TIE LRC")+COUNTIF($F$2:$F326,"TIE MRC"),IF(F326="PLNBB LRC",COUNTIF($F$2:$F326,"PLNBB")+COUNTIF($F$2:$F326,"PLNBB LRC")+COUNTIF($F$2:$F326,"PLNBB MRC"),IF(F326="PLNBB MRC",COUNTIF($F$2:$F326,"PLNBB")+COUNTIF($F$2:$F326,"PLNBB LRC")+COUNTIF($F$2:$F326,"PLNBB MRC"),IF(F326="HE MRC",COUNTIF($F$2:$F326,"HE")+COUNTIF($F$2:$F326,"HE LRC")+COUNTIF($F$2:$F326,"HE MRC"),IF(F326="HE LRC",COUNTIF($F$2:$F326,"HE")+COUNTIF($F$2:$F326,"HE LRC")+COUNTIF($F$2:$F326,"HE MRC"),COUNTIF($F$2:$F326,F326))))))))</f>
        <v>86</v>
      </c>
      <c r="K326" s="42" t="s">
        <v>480</v>
      </c>
      <c r="L326" s="42" t="s">
        <v>437</v>
      </c>
      <c r="N326" s="43" t="s">
        <v>320</v>
      </c>
      <c r="O326" s="70" t="s">
        <v>473</v>
      </c>
      <c r="P326" s="40"/>
      <c r="Q326" s="70">
        <v>45863</v>
      </c>
      <c r="R326" s="44"/>
      <c r="S326" s="70">
        <v>45892</v>
      </c>
      <c r="T326" s="57">
        <v>45870.229166666664</v>
      </c>
      <c r="U326" s="57">
        <v>45872.517361111109</v>
      </c>
      <c r="V326" s="57">
        <v>45872.517361111109</v>
      </c>
      <c r="W326" s="57">
        <v>45873.125</v>
      </c>
      <c r="X326" s="57">
        <v>45873.861111111109</v>
      </c>
      <c r="Y326" s="57">
        <v>45873.90625</v>
      </c>
      <c r="Z326" s="57">
        <v>45873.940972222219</v>
      </c>
      <c r="AA326" s="51">
        <f t="shared" si="70"/>
        <v>54.916666666686069</v>
      </c>
      <c r="AB326" s="51">
        <f t="shared" si="62"/>
        <v>18.75</v>
      </c>
      <c r="AC326" s="51">
        <f t="shared" si="63"/>
        <v>1.0833333333721384</v>
      </c>
      <c r="AD326" s="51">
        <v>0</v>
      </c>
      <c r="AE326" s="51">
        <v>1.42</v>
      </c>
      <c r="AF326" s="51">
        <v>6.67</v>
      </c>
      <c r="AG326" s="51">
        <v>0</v>
      </c>
      <c r="AH326" s="51">
        <v>0</v>
      </c>
      <c r="AI326" s="51">
        <f t="shared" si="64"/>
        <v>8.09</v>
      </c>
      <c r="AJ326" s="78">
        <f t="shared" si="65"/>
        <v>8.09</v>
      </c>
      <c r="AK326" s="78"/>
      <c r="AL326" s="78"/>
      <c r="AM326" s="78"/>
      <c r="AN326" s="78"/>
      <c r="AO326" s="45">
        <v>8680.0769999999993</v>
      </c>
      <c r="AP326" s="45">
        <v>8677.8189999999995</v>
      </c>
      <c r="AQ326" s="57">
        <f t="shared" si="71"/>
        <v>45872.517361111109</v>
      </c>
      <c r="AR326" s="57">
        <v>45872.527777777781</v>
      </c>
      <c r="AS326" s="57">
        <f t="shared" si="74"/>
        <v>45873.861111111109</v>
      </c>
      <c r="AT326" s="57">
        <v>45873.927083333336</v>
      </c>
      <c r="AU326" s="57">
        <f t="shared" si="75"/>
        <v>45873.927083333336</v>
      </c>
      <c r="AV326" s="57">
        <v>45873.9375</v>
      </c>
      <c r="AW326" s="46">
        <v>4554</v>
      </c>
      <c r="AX326" s="46">
        <v>6595</v>
      </c>
      <c r="AY326" s="30">
        <v>30.95</v>
      </c>
      <c r="AZ326" s="30">
        <v>13.3</v>
      </c>
      <c r="BA326" s="30">
        <v>3.97</v>
      </c>
      <c r="BB326" s="30">
        <v>4.99</v>
      </c>
      <c r="BC326" s="30">
        <v>5.755478662053056</v>
      </c>
      <c r="BD326" s="30">
        <v>41.89</v>
      </c>
      <c r="BE326" s="30">
        <v>39.82</v>
      </c>
      <c r="BF326" s="30">
        <v>0.23</v>
      </c>
      <c r="BG326" s="30">
        <v>0.35</v>
      </c>
      <c r="BH326" s="30">
        <v>0.33448673587081884</v>
      </c>
      <c r="BI326" s="30">
        <v>59.31</v>
      </c>
      <c r="BJ326" s="30">
        <v>4.3600000000000003</v>
      </c>
      <c r="BK326" s="30">
        <v>0.95</v>
      </c>
      <c r="BL326" s="30">
        <v>1.1599999999999999</v>
      </c>
      <c r="BM326" s="30">
        <v>16.8</v>
      </c>
      <c r="BN326" s="34">
        <v>58</v>
      </c>
      <c r="BO326" s="30" t="s">
        <v>97</v>
      </c>
      <c r="BP326" s="30" t="s">
        <v>100</v>
      </c>
      <c r="BQ326" s="34">
        <v>1240</v>
      </c>
      <c r="BR326" s="30">
        <v>33.56</v>
      </c>
      <c r="BS326" s="30">
        <v>21.76</v>
      </c>
      <c r="BT326" s="30">
        <v>25.62</v>
      </c>
      <c r="BU326" s="30">
        <v>8.02</v>
      </c>
      <c r="BV326" s="30">
        <v>2.13</v>
      </c>
      <c r="BW326" s="30">
        <v>0.74</v>
      </c>
      <c r="BX326" s="30">
        <v>0.4</v>
      </c>
      <c r="BY326" s="30">
        <v>1.08</v>
      </c>
      <c r="BZ326" s="30">
        <v>6.04</v>
      </c>
      <c r="CA326" s="30">
        <v>0.5</v>
      </c>
      <c r="CB326" s="30">
        <v>0.18</v>
      </c>
      <c r="CC326" s="99">
        <v>4.3999999999999997E-2</v>
      </c>
      <c r="CD326" s="30">
        <v>99</v>
      </c>
      <c r="CE326" s="30">
        <v>97</v>
      </c>
      <c r="CF326" s="30">
        <v>78</v>
      </c>
      <c r="CG326" s="30">
        <v>20</v>
      </c>
      <c r="CH326" s="30"/>
      <c r="CI326" s="46">
        <v>4617</v>
      </c>
      <c r="CJ326" s="30"/>
      <c r="CK326" s="30">
        <v>30.31</v>
      </c>
      <c r="CL326" s="30"/>
      <c r="CM326" s="30">
        <v>3.76</v>
      </c>
      <c r="CN326" s="30"/>
      <c r="CO326" s="30"/>
      <c r="CP326" s="30"/>
      <c r="CQ326" s="30">
        <v>0.21</v>
      </c>
      <c r="CR326" s="46">
        <v>4514</v>
      </c>
      <c r="CS326" s="46">
        <v>30.81</v>
      </c>
      <c r="CT326" s="46">
        <v>3.71</v>
      </c>
      <c r="CU326" s="33">
        <v>0.22</v>
      </c>
      <c r="CV326" s="30">
        <v>0.36</v>
      </c>
      <c r="CW326" s="58">
        <f t="shared" si="73"/>
        <v>814.05431519699812</v>
      </c>
      <c r="CX326" s="59">
        <f>AP326/(AB326-AI326)</f>
        <v>814.05431519699812</v>
      </c>
      <c r="CY326" s="79">
        <v>500</v>
      </c>
      <c r="CZ326" s="57">
        <f>IF(AND(DATE(YEAR(T326),MONTH(T326),DAY(T326))&gt;=(S326-3),DATE(YEAR(T326),MONTH(T326),DAY(T326))&lt;=(S326+3)),T326,V326)</f>
        <v>45872.517361111109</v>
      </c>
      <c r="DA326" s="59">
        <f>CZ326-U326</f>
        <v>0</v>
      </c>
      <c r="DB326" s="51">
        <f>(((AR326-AQ326)*24)+DD326+AB326+((AV326-AU326)*24))/24</f>
        <v>1.3993055555547471</v>
      </c>
      <c r="DC326" s="51">
        <f>(AT326-AS326)*24</f>
        <v>1.5833333334303461</v>
      </c>
      <c r="DD326" s="51">
        <f>(W326-AR326)*24</f>
        <v>14.333333333255723</v>
      </c>
      <c r="DE326" s="51">
        <f>AA326</f>
        <v>54.916666666686069</v>
      </c>
      <c r="DF326" s="51">
        <f t="shared" si="69"/>
        <v>14.333333333255723</v>
      </c>
      <c r="DG326" s="51">
        <f>AB326</f>
        <v>18.75</v>
      </c>
      <c r="DH326" s="51">
        <f t="shared" si="67"/>
        <v>1.5833333334303461</v>
      </c>
    </row>
    <row r="327" spans="1:112" s="42" customFormat="1" x14ac:dyDescent="0.2">
      <c r="A327" s="40">
        <v>4775</v>
      </c>
      <c r="B327" s="29">
        <f t="shared" si="72"/>
        <v>45870</v>
      </c>
      <c r="C327" s="41" t="str">
        <f t="shared" si="68"/>
        <v>PRT 2025 8 #4775</v>
      </c>
      <c r="D327" s="41" t="str">
        <f t="shared" si="66"/>
        <v>PRATU PTBA #59</v>
      </c>
      <c r="E327" s="39">
        <v>4775</v>
      </c>
      <c r="F327" s="38" t="s">
        <v>98</v>
      </c>
      <c r="G327" s="38" t="str">
        <f>INDEX([1]List!$D$2:$D$55,MATCH(F327,[1]List!$B$2:$B$55,0))</f>
        <v>FOB</v>
      </c>
      <c r="H327" s="38" t="s">
        <v>156</v>
      </c>
      <c r="I327" s="38" t="s">
        <v>157</v>
      </c>
      <c r="J327" s="39">
        <f>IF(F327="","",IF(F327="TIE LRC",COUNTIF($F$2:$F327,"TIE")+COUNTIF($F$2:$F327,"TME")+COUNTIF($F$2:$F327,"TIE LRC")+COUNTIF($F$2:$F327,"TIE MRC"),IF(F327="TIE MRC",COUNTIF($F$2:$F327,"TIE")+COUNTIF($F$2:$F327,"TME")+COUNTIF($F$2:$F327,"TIE LRC")+COUNTIF($F$2:$F327,"TIE MRC"),IF(F327="PLNBB LRC",COUNTIF($F$2:$F327,"PLNBB")+COUNTIF($F$2:$F327,"PLNBB LRC")+COUNTIF($F$2:$F327,"PLNBB MRC"),IF(F327="PLNBB MRC",COUNTIF($F$2:$F327,"PLNBB")+COUNTIF($F$2:$F327,"PLNBB LRC")+COUNTIF($F$2:$F327,"PLNBB MRC"),IF(F327="HE MRC",COUNTIF($F$2:$F327,"HE")+COUNTIF($F$2:$F327,"HE LRC")+COUNTIF($F$2:$F327,"HE MRC"),IF(F327="HE LRC",COUNTIF($F$2:$F327,"HE")+COUNTIF($F$2:$F327,"HE LRC")+COUNTIF($F$2:$F327,"HE MRC"),COUNTIF($F$2:$F327,F327))))))))</f>
        <v>59</v>
      </c>
      <c r="L327" s="42" t="s">
        <v>327</v>
      </c>
      <c r="N327" s="43" t="s">
        <v>318</v>
      </c>
      <c r="O327" s="70" t="s">
        <v>104</v>
      </c>
      <c r="P327" s="40"/>
      <c r="Q327" s="70">
        <v>45867</v>
      </c>
      <c r="R327" s="44"/>
      <c r="S327" s="70">
        <v>45873</v>
      </c>
      <c r="T327" s="57">
        <v>45870.479166666664</v>
      </c>
      <c r="U327" s="57">
        <v>45873.625</v>
      </c>
      <c r="V327" s="57">
        <v>45873.625</v>
      </c>
      <c r="W327" s="57">
        <v>45873.9375</v>
      </c>
      <c r="X327" s="57">
        <v>45875.423611111109</v>
      </c>
      <c r="Y327" s="57">
        <v>45875.475694444445</v>
      </c>
      <c r="Z327" s="57">
        <v>45875.513888888891</v>
      </c>
      <c r="AA327" s="51">
        <f t="shared" si="70"/>
        <v>75.500000000058208</v>
      </c>
      <c r="AB327" s="51">
        <f t="shared" ref="AB327:AB390" si="76">(Y327-W327)*24</f>
        <v>36.916666666686069</v>
      </c>
      <c r="AC327" s="51">
        <f t="shared" ref="AC327:AC390" si="77">(Y327-X327)*24</f>
        <v>1.2500000000582077</v>
      </c>
      <c r="AD327" s="51">
        <v>1.58</v>
      </c>
      <c r="AE327" s="51">
        <v>4.5</v>
      </c>
      <c r="AF327" s="51">
        <v>7.58</v>
      </c>
      <c r="AG327" s="51">
        <v>0.5</v>
      </c>
      <c r="AH327" s="51">
        <v>0</v>
      </c>
      <c r="AI327" s="51">
        <f t="shared" si="64"/>
        <v>12.58</v>
      </c>
      <c r="AJ327" s="78">
        <f t="shared" si="65"/>
        <v>14.16</v>
      </c>
      <c r="AK327" s="78"/>
      <c r="AL327" s="78"/>
      <c r="AM327" s="78"/>
      <c r="AN327" s="78"/>
      <c r="AO327" s="45">
        <v>13060.629000000001</v>
      </c>
      <c r="AP327" s="45">
        <v>13059.598</v>
      </c>
      <c r="AQ327" s="57">
        <f t="shared" si="71"/>
        <v>45873.625</v>
      </c>
      <c r="AR327" s="57">
        <v>45873.638888888891</v>
      </c>
      <c r="AS327" s="57">
        <f t="shared" si="74"/>
        <v>45875.423611111109</v>
      </c>
      <c r="AT327" s="57">
        <v>45875.496527777781</v>
      </c>
      <c r="AU327" s="57">
        <f t="shared" si="75"/>
        <v>45875.496527777781</v>
      </c>
      <c r="AV327" s="57">
        <v>45875.510416666664</v>
      </c>
      <c r="AW327" s="46">
        <v>4779</v>
      </c>
      <c r="AX327" s="46">
        <v>6802</v>
      </c>
      <c r="AY327" s="30">
        <v>29.75</v>
      </c>
      <c r="AZ327" s="30">
        <v>12.19</v>
      </c>
      <c r="BA327" s="30">
        <v>4.08</v>
      </c>
      <c r="BB327" s="30">
        <v>5.0999999999999996</v>
      </c>
      <c r="BC327" s="30">
        <v>5.8079945336522032</v>
      </c>
      <c r="BD327" s="30">
        <v>41.29</v>
      </c>
      <c r="BE327" s="30">
        <v>41.42</v>
      </c>
      <c r="BF327" s="30">
        <v>0.21</v>
      </c>
      <c r="BG327" s="30">
        <v>0.31</v>
      </c>
      <c r="BH327" s="30">
        <v>0.29609383897050451</v>
      </c>
      <c r="BI327" s="30">
        <v>61.7</v>
      </c>
      <c r="BJ327" s="30">
        <v>4.42</v>
      </c>
      <c r="BK327" s="30">
        <v>0.92</v>
      </c>
      <c r="BL327" s="30">
        <v>1.1100000000000001</v>
      </c>
      <c r="BM327" s="30">
        <v>15.41</v>
      </c>
      <c r="BN327" s="34">
        <v>59</v>
      </c>
      <c r="BO327" s="30" t="s">
        <v>97</v>
      </c>
      <c r="BP327" s="30" t="s">
        <v>97</v>
      </c>
      <c r="BQ327" s="34">
        <v>1250</v>
      </c>
      <c r="BR327" s="30">
        <v>64.010000000000005</v>
      </c>
      <c r="BS327" s="30">
        <v>18.440000000000001</v>
      </c>
      <c r="BT327" s="30">
        <v>7.36</v>
      </c>
      <c r="BU327" s="30">
        <v>4.1100000000000003</v>
      </c>
      <c r="BV327" s="30">
        <v>1.1100000000000001</v>
      </c>
      <c r="BW327" s="30">
        <v>0.41</v>
      </c>
      <c r="BX327" s="30">
        <v>0.34</v>
      </c>
      <c r="BY327" s="30">
        <v>0.33</v>
      </c>
      <c r="BZ327" s="30">
        <v>3.5</v>
      </c>
      <c r="CA327" s="30">
        <v>0.19</v>
      </c>
      <c r="CB327" s="30">
        <v>0.22</v>
      </c>
      <c r="CC327" s="99">
        <v>5.0999999999999997E-2</v>
      </c>
      <c r="CD327" s="30">
        <v>99</v>
      </c>
      <c r="CE327" s="30">
        <v>98</v>
      </c>
      <c r="CF327" s="30">
        <v>78</v>
      </c>
      <c r="CG327" s="30">
        <v>23</v>
      </c>
      <c r="CH327" s="30"/>
      <c r="CI327" s="46">
        <v>4906</v>
      </c>
      <c r="CJ327" s="30"/>
      <c r="CK327" s="30">
        <v>28.91</v>
      </c>
      <c r="CL327" s="30">
        <v>15.62</v>
      </c>
      <c r="CM327" s="30">
        <v>4.76</v>
      </c>
      <c r="CN327" s="30">
        <v>5.65</v>
      </c>
      <c r="CO327" s="30">
        <v>39.14</v>
      </c>
      <c r="CP327" s="30">
        <v>39.590000000000003</v>
      </c>
      <c r="CQ327" s="30">
        <v>0.32</v>
      </c>
      <c r="CR327" s="46" t="s">
        <v>319</v>
      </c>
      <c r="CS327" s="46" t="s">
        <v>319</v>
      </c>
      <c r="CT327" s="46" t="s">
        <v>319</v>
      </c>
      <c r="CU327" s="33" t="s">
        <v>319</v>
      </c>
      <c r="CV327" s="30">
        <v>0.46</v>
      </c>
      <c r="CW327" s="58">
        <f t="shared" si="73"/>
        <v>536.62229831487139</v>
      </c>
      <c r="CX327" s="59">
        <f>AP327/(AB327-AI327)</f>
        <v>536.62229831487139</v>
      </c>
      <c r="CY327" s="79">
        <v>500</v>
      </c>
      <c r="CZ327" s="57">
        <f>IF(AND(DATE(YEAR(T327),MONTH(T327),DAY(T327))&gt;=(S327-3),DATE(YEAR(T327),MONTH(T327),DAY(T327))&lt;=(S327+3)),T327,V327)</f>
        <v>45870.479166666664</v>
      </c>
      <c r="DA327" s="59">
        <f>CZ327-U327</f>
        <v>-3.1458333333357587</v>
      </c>
      <c r="DB327" s="51">
        <f>(((AR327-AQ327)*24)+DD327+AB327+((AV327-AU327)*24))/24</f>
        <v>1.8645833333284827</v>
      </c>
      <c r="DC327" s="51">
        <f>(AT327-AS327)*24</f>
        <v>1.7500000001164153</v>
      </c>
      <c r="DD327" s="51">
        <f>(W327-AR327)*24</f>
        <v>7.1666666666278616</v>
      </c>
      <c r="DE327" s="51">
        <f>AA327</f>
        <v>75.500000000058208</v>
      </c>
      <c r="DF327" s="51">
        <f t="shared" si="69"/>
        <v>7.1666666666278616</v>
      </c>
      <c r="DG327" s="51">
        <f>AB327</f>
        <v>36.916666666686069</v>
      </c>
      <c r="DH327" s="51">
        <f t="shared" si="67"/>
        <v>1.7500000001164153</v>
      </c>
    </row>
    <row r="328" spans="1:112" s="42" customFormat="1" x14ac:dyDescent="0.2">
      <c r="A328" s="40">
        <v>4776</v>
      </c>
      <c r="B328" s="29">
        <f t="shared" si="72"/>
        <v>45870</v>
      </c>
      <c r="C328" s="41" t="str">
        <f t="shared" si="68"/>
        <v>PRT 2025 8 #4776</v>
      </c>
      <c r="D328" s="41" t="str">
        <f t="shared" si="66"/>
        <v>PRATU SSN #7</v>
      </c>
      <c r="E328" s="39">
        <v>4776</v>
      </c>
      <c r="F328" s="38" t="s">
        <v>551</v>
      </c>
      <c r="G328" s="38" t="str">
        <f>INDEX([1]List!$D$2:$D$55,MATCH(F328,[1]List!$B$2:$B$55,0))</f>
        <v>CIF</v>
      </c>
      <c r="H328" s="38" t="s">
        <v>552</v>
      </c>
      <c r="I328" s="38" t="s">
        <v>285</v>
      </c>
      <c r="J328" s="39">
        <f>IF(F328="","",IF(F328="TIE LRC",COUNTIF($F$2:$F328,"TIE")+COUNTIF($F$2:$F328,"TME")+COUNTIF($F$2:$F328,"TIE LRC")+COUNTIF($F$2:$F328,"TIE MRC"),IF(F328="TIE MRC",COUNTIF($F$2:$F328,"TIE")+COUNTIF($F$2:$F328,"TME")+COUNTIF($F$2:$F328,"TIE LRC")+COUNTIF($F$2:$F328,"TIE MRC"),IF(F328="PLNBB LRC",COUNTIF($F$2:$F328,"PLNBB")+COUNTIF($F$2:$F328,"PLNBB LRC")+COUNTIF($F$2:$F328,"PLNBB MRC"),IF(F328="PLNBB MRC",COUNTIF($F$2:$F328,"PLNBB")+COUNTIF($F$2:$F328,"PLNBB LRC")+COUNTIF($F$2:$F328,"PLNBB MRC"),IF(F328="HE MRC",COUNTIF($F$2:$F328,"HE")+COUNTIF($F$2:$F328,"HE LRC")+COUNTIF($F$2:$F328,"HE MRC"),IF(F328="HE LRC",COUNTIF($F$2:$F328,"HE")+COUNTIF($F$2:$F328,"HE LRC")+COUNTIF($F$2:$F328,"HE MRC"),COUNTIF($F$2:$F328,F328))))))))</f>
        <v>7</v>
      </c>
      <c r="K328" s="42" t="s">
        <v>561</v>
      </c>
      <c r="L328" s="42" t="s">
        <v>562</v>
      </c>
      <c r="N328" s="43" t="s">
        <v>320</v>
      </c>
      <c r="O328" s="70" t="s">
        <v>473</v>
      </c>
      <c r="P328" s="40"/>
      <c r="Q328" s="70">
        <v>45862</v>
      </c>
      <c r="R328" s="44"/>
      <c r="S328" s="70">
        <v>45832</v>
      </c>
      <c r="T328" s="57">
        <v>45870.472222222219</v>
      </c>
      <c r="U328" s="57">
        <v>45873.965277777781</v>
      </c>
      <c r="V328" s="57">
        <v>45873.965277777781</v>
      </c>
      <c r="W328" s="57">
        <v>45873.982638888891</v>
      </c>
      <c r="X328" s="57">
        <v>45876.163194444445</v>
      </c>
      <c r="Y328" s="57">
        <v>45876.1875</v>
      </c>
      <c r="Z328" s="57">
        <v>45876.222222222219</v>
      </c>
      <c r="AA328" s="51">
        <f t="shared" si="70"/>
        <v>83.833333333488554</v>
      </c>
      <c r="AB328" s="51">
        <f t="shared" si="76"/>
        <v>52.916666666627862</v>
      </c>
      <c r="AC328" s="51">
        <f t="shared" si="77"/>
        <v>0.58333333331393078</v>
      </c>
      <c r="AD328" s="51">
        <v>0</v>
      </c>
      <c r="AE328" s="51">
        <v>9.42</v>
      </c>
      <c r="AF328" s="51">
        <v>16.579999999999998</v>
      </c>
      <c r="AG328" s="51">
        <v>0.5</v>
      </c>
      <c r="AH328" s="51">
        <v>0</v>
      </c>
      <c r="AI328" s="51">
        <f t="shared" si="64"/>
        <v>26.5</v>
      </c>
      <c r="AJ328" s="78">
        <f t="shared" si="65"/>
        <v>26.5</v>
      </c>
      <c r="AK328" s="78"/>
      <c r="AL328" s="78"/>
      <c r="AM328" s="78"/>
      <c r="AN328" s="78"/>
      <c r="AO328" s="45">
        <v>8701.6029999999992</v>
      </c>
      <c r="AP328" s="45">
        <v>8699.0769999999993</v>
      </c>
      <c r="AQ328" s="57">
        <f t="shared" si="71"/>
        <v>45873.965277777781</v>
      </c>
      <c r="AR328" s="57">
        <v>45873.975694444445</v>
      </c>
      <c r="AS328" s="57">
        <f t="shared" si="74"/>
        <v>45876.163194444445</v>
      </c>
      <c r="AT328" s="57">
        <v>45876.208333333336</v>
      </c>
      <c r="AU328" s="57">
        <f t="shared" si="75"/>
        <v>45876.208333333336</v>
      </c>
      <c r="AV328" s="57">
        <v>45876.21875</v>
      </c>
      <c r="AW328" s="46">
        <v>4066</v>
      </c>
      <c r="AX328" s="46">
        <v>6253</v>
      </c>
      <c r="AY328" s="30">
        <v>34.979999999999997</v>
      </c>
      <c r="AZ328" s="30">
        <v>16.22</v>
      </c>
      <c r="BA328" s="30">
        <v>4.97</v>
      </c>
      <c r="BB328" s="30">
        <v>6.41</v>
      </c>
      <c r="BC328" s="30">
        <v>7.6509906899021249</v>
      </c>
      <c r="BD328" s="30">
        <v>40.85</v>
      </c>
      <c r="BE328" s="30">
        <v>36.520000000000003</v>
      </c>
      <c r="BF328" s="30">
        <v>0.25</v>
      </c>
      <c r="BG328" s="30">
        <v>0.41</v>
      </c>
      <c r="BH328" s="30">
        <v>0.38195273334924801</v>
      </c>
      <c r="BI328" s="30">
        <v>55.22</v>
      </c>
      <c r="BJ328" s="30">
        <v>4.0199999999999996</v>
      </c>
      <c r="BK328" s="30">
        <v>0.79</v>
      </c>
      <c r="BL328" s="30">
        <v>1.02</v>
      </c>
      <c r="BM328" s="30">
        <v>17.02</v>
      </c>
      <c r="BN328" s="34">
        <v>61</v>
      </c>
      <c r="BO328" s="30" t="s">
        <v>97</v>
      </c>
      <c r="BP328" s="30" t="s">
        <v>100</v>
      </c>
      <c r="BQ328" s="34">
        <v>1150</v>
      </c>
      <c r="BR328" s="30">
        <v>30.14</v>
      </c>
      <c r="BS328" s="30">
        <v>22.4</v>
      </c>
      <c r="BT328" s="30">
        <v>23.85</v>
      </c>
      <c r="BU328" s="30">
        <v>12.19</v>
      </c>
      <c r="BV328" s="30">
        <v>2.5099999999999998</v>
      </c>
      <c r="BW328" s="30">
        <v>0.62</v>
      </c>
      <c r="BX328" s="30">
        <v>0.39</v>
      </c>
      <c r="BY328" s="30">
        <v>0.9</v>
      </c>
      <c r="BZ328" s="30">
        <v>6.2</v>
      </c>
      <c r="CA328" s="30">
        <v>0.69</v>
      </c>
      <c r="CB328" s="30">
        <v>0.12</v>
      </c>
      <c r="CC328" s="99">
        <v>5.1999999999999998E-2</v>
      </c>
      <c r="CD328" s="30">
        <v>99</v>
      </c>
      <c r="CE328" s="30">
        <v>98</v>
      </c>
      <c r="CF328" s="30">
        <v>78</v>
      </c>
      <c r="CG328" s="30">
        <v>20</v>
      </c>
      <c r="CH328" s="30"/>
      <c r="CI328" s="46">
        <v>4120</v>
      </c>
      <c r="CJ328" s="30"/>
      <c r="CK328" s="30">
        <v>34.549999999999997</v>
      </c>
      <c r="CL328" s="30"/>
      <c r="CM328" s="30">
        <v>4.57</v>
      </c>
      <c r="CN328" s="30"/>
      <c r="CO328" s="30"/>
      <c r="CP328" s="30"/>
      <c r="CQ328" s="30">
        <v>0.21</v>
      </c>
      <c r="CR328" s="46">
        <v>4020</v>
      </c>
      <c r="CS328" s="46">
        <v>35.42</v>
      </c>
      <c r="CT328" s="46">
        <v>4.5199999999999996</v>
      </c>
      <c r="CU328" s="33">
        <v>0.24</v>
      </c>
      <c r="CV328" s="30">
        <v>0.28000000000000003</v>
      </c>
      <c r="CW328" s="58">
        <f t="shared" si="73"/>
        <v>329.3025993695689</v>
      </c>
      <c r="CX328" s="59">
        <f>AP328/(AB328-AI328)</f>
        <v>329.3025993695689</v>
      </c>
      <c r="CY328" s="79">
        <v>500</v>
      </c>
      <c r="CZ328" s="57">
        <f>IF(AND(DATE(YEAR(T328),MONTH(T328),DAY(T328))&gt;=(S328-3),DATE(YEAR(T328),MONTH(T328),DAY(T328))&lt;=(S328+3)),T328,V328)</f>
        <v>45873.965277777781</v>
      </c>
      <c r="DA328" s="59">
        <f>CZ328-U328</f>
        <v>0</v>
      </c>
      <c r="DB328" s="51">
        <f>(((AR328-AQ328)*24)+DD328+AB328+((AV328-AU328)*24))/24</f>
        <v>2.2326388888832298</v>
      </c>
      <c r="DC328" s="51">
        <f>(AT328-AS328)*24</f>
        <v>1.0833333333721384</v>
      </c>
      <c r="DD328" s="51">
        <f>(W328-AR328)*24</f>
        <v>0.16666666668606922</v>
      </c>
      <c r="DE328" s="51">
        <f>AA328</f>
        <v>83.833333333488554</v>
      </c>
      <c r="DF328" s="51">
        <f t="shared" si="69"/>
        <v>0.16666666668606922</v>
      </c>
      <c r="DG328" s="51">
        <f>AB328</f>
        <v>52.916666666627862</v>
      </c>
      <c r="DH328" s="51">
        <f t="shared" si="67"/>
        <v>1.0833333333721384</v>
      </c>
    </row>
    <row r="329" spans="1:112" s="42" customFormat="1" x14ac:dyDescent="0.2">
      <c r="A329" s="40">
        <v>4777</v>
      </c>
      <c r="B329" s="29">
        <f t="shared" si="72"/>
        <v>45870</v>
      </c>
      <c r="C329" s="41" t="str">
        <f t="shared" si="68"/>
        <v>PRT 2025 8 #4777</v>
      </c>
      <c r="D329" s="41" t="str">
        <f t="shared" si="66"/>
        <v>PRATU BPS MRC #1</v>
      </c>
      <c r="E329" s="39">
        <v>4777</v>
      </c>
      <c r="F329" s="38" t="s">
        <v>635</v>
      </c>
      <c r="G329" s="38" t="str">
        <f>INDEX([1]List!$D$2:$D$55,MATCH(F329,[1]List!$B$2:$B$55,0))</f>
        <v>CIF</v>
      </c>
      <c r="H329" s="38" t="s">
        <v>395</v>
      </c>
      <c r="I329" s="38" t="s">
        <v>247</v>
      </c>
      <c r="J329" s="39">
        <f>IF(F329="","",IF(F329="TIE LRC",COUNTIF($F$2:$F329,"TIE")+COUNTIF($F$2:$F329,"TME")+COUNTIF($F$2:$F329,"TIE LRC")+COUNTIF($F$2:$F329,"TIE MRC"),IF(F329="TIE MRC",COUNTIF($F$2:$F329,"TIE")+COUNTIF($F$2:$F329,"TME")+COUNTIF($F$2:$F329,"TIE LRC")+COUNTIF($F$2:$F329,"TIE MRC"),IF(F329="PLNBB LRC",COUNTIF($F$2:$F329,"PLNBB")+COUNTIF($F$2:$F329,"PLNBB LRC")+COUNTIF($F$2:$F329,"PLNBB MRC"),IF(F329="PLNBB MRC",COUNTIF($F$2:$F329,"PLNBB")+COUNTIF($F$2:$F329,"PLNBB LRC")+COUNTIF($F$2:$F329,"PLNBB MRC"),IF(F329="HE MRC",COUNTIF($F$2:$F329,"HE")+COUNTIF($F$2:$F329,"HE LRC")+COUNTIF($F$2:$F329,"HE MRC"),IF(F329="HE LRC",COUNTIF($F$2:$F329,"HE")+COUNTIF($F$2:$F329,"HE LRC")+COUNTIF($F$2:$F329,"HE MRC"),COUNTIF($F$2:$F329,F329))))))))</f>
        <v>1</v>
      </c>
      <c r="K329" s="42" t="s">
        <v>636</v>
      </c>
      <c r="L329" s="42" t="s">
        <v>637</v>
      </c>
      <c r="N329" s="43" t="s">
        <v>318</v>
      </c>
      <c r="O329" s="70" t="s">
        <v>473</v>
      </c>
      <c r="P329" s="40"/>
      <c r="Q329" s="70">
        <v>45862</v>
      </c>
      <c r="R329" s="44"/>
      <c r="S329" s="70">
        <v>45853</v>
      </c>
      <c r="T329" s="57">
        <v>45871.229166666664</v>
      </c>
      <c r="U329" s="57">
        <v>45875.541666666664</v>
      </c>
      <c r="V329" s="57">
        <v>45875.541666666664</v>
      </c>
      <c r="W329" s="57">
        <v>45876.045138888891</v>
      </c>
      <c r="X329" s="57">
        <v>45876.493055555555</v>
      </c>
      <c r="Y329" s="57">
        <v>45876.513888888891</v>
      </c>
      <c r="Z329" s="57">
        <v>45876.548611111109</v>
      </c>
      <c r="AA329" s="51">
        <f t="shared" si="70"/>
        <v>103.5</v>
      </c>
      <c r="AB329" s="51">
        <f t="shared" si="76"/>
        <v>11.25</v>
      </c>
      <c r="AC329" s="51">
        <f t="shared" si="77"/>
        <v>0.50000000005820766</v>
      </c>
      <c r="AD329" s="51">
        <v>0.17</v>
      </c>
      <c r="AE329" s="51">
        <v>2</v>
      </c>
      <c r="AF329" s="51">
        <v>0</v>
      </c>
      <c r="AG329" s="51">
        <v>0</v>
      </c>
      <c r="AH329" s="51">
        <v>0</v>
      </c>
      <c r="AI329" s="51">
        <f t="shared" si="64"/>
        <v>2</v>
      </c>
      <c r="AJ329" s="78">
        <f t="shared" si="65"/>
        <v>2.17</v>
      </c>
      <c r="AK329" s="78"/>
      <c r="AL329" s="78"/>
      <c r="AM329" s="78"/>
      <c r="AN329" s="78"/>
      <c r="AO329" s="45">
        <v>7506.9350000000004</v>
      </c>
      <c r="AP329" s="45">
        <v>7505.7259999999997</v>
      </c>
      <c r="AQ329" s="57">
        <f t="shared" si="71"/>
        <v>45875.541666666664</v>
      </c>
      <c r="AR329" s="57">
        <v>45875.552083333336</v>
      </c>
      <c r="AS329" s="57">
        <f t="shared" si="74"/>
        <v>45876.493055555555</v>
      </c>
      <c r="AT329" s="57">
        <v>45876.534722222219</v>
      </c>
      <c r="AU329" s="57">
        <f t="shared" si="75"/>
        <v>45876.534722222219</v>
      </c>
      <c r="AV329" s="57">
        <v>45876.545138888891</v>
      </c>
      <c r="AW329" s="46">
        <v>4615</v>
      </c>
      <c r="AX329" s="46">
        <v>6683</v>
      </c>
      <c r="AY329" s="30">
        <v>30.94</v>
      </c>
      <c r="AZ329" s="30">
        <v>14.75</v>
      </c>
      <c r="BA329" s="30">
        <v>4.96</v>
      </c>
      <c r="BB329" s="30">
        <v>6.12</v>
      </c>
      <c r="BC329" s="30">
        <v>7.1788856304985336</v>
      </c>
      <c r="BD329" s="30">
        <v>41.43</v>
      </c>
      <c r="BE329" s="30">
        <v>37.700000000000003</v>
      </c>
      <c r="BF329" s="30">
        <v>0.24</v>
      </c>
      <c r="BG329" s="30">
        <v>0.38</v>
      </c>
      <c r="BH329" s="30">
        <v>0.35190615835777128</v>
      </c>
      <c r="BI329" s="30">
        <v>59.78</v>
      </c>
      <c r="BJ329" s="30">
        <v>4.22</v>
      </c>
      <c r="BK329" s="30">
        <v>0.94</v>
      </c>
      <c r="BL329" s="30">
        <v>1.19</v>
      </c>
      <c r="BM329" s="30">
        <v>13.89</v>
      </c>
      <c r="BN329" s="34">
        <v>61</v>
      </c>
      <c r="BO329" s="30" t="s">
        <v>97</v>
      </c>
      <c r="BP329" s="30" t="s">
        <v>100</v>
      </c>
      <c r="BQ329" s="34">
        <v>1280</v>
      </c>
      <c r="BR329" s="30">
        <v>37.22</v>
      </c>
      <c r="BS329" s="30">
        <v>25.68</v>
      </c>
      <c r="BT329" s="30">
        <v>18.36</v>
      </c>
      <c r="BU329" s="30">
        <v>8.4600000000000009</v>
      </c>
      <c r="BV329" s="30">
        <v>1.72</v>
      </c>
      <c r="BW329" s="30">
        <v>0.78</v>
      </c>
      <c r="BX329" s="30">
        <v>0.36</v>
      </c>
      <c r="BY329" s="30">
        <v>1.54</v>
      </c>
      <c r="BZ329" s="30">
        <v>5.24</v>
      </c>
      <c r="CA329" s="30">
        <v>0.5</v>
      </c>
      <c r="CB329" s="30">
        <v>0.16</v>
      </c>
      <c r="CC329" s="99">
        <v>3.3000000000000002E-2</v>
      </c>
      <c r="CD329" s="30">
        <v>99</v>
      </c>
      <c r="CE329" s="30">
        <v>98</v>
      </c>
      <c r="CF329" s="30">
        <v>79</v>
      </c>
      <c r="CG329" s="30">
        <v>20</v>
      </c>
      <c r="CH329" s="30"/>
      <c r="CI329" s="46">
        <v>4676</v>
      </c>
      <c r="CJ329" s="30"/>
      <c r="CK329" s="30">
        <v>29.72</v>
      </c>
      <c r="CL329" s="30"/>
      <c r="CM329" s="30">
        <v>4.32</v>
      </c>
      <c r="CN329" s="30"/>
      <c r="CO329" s="30"/>
      <c r="CP329" s="30"/>
      <c r="CQ329" s="30">
        <v>0.21</v>
      </c>
      <c r="CR329" s="46">
        <v>4416</v>
      </c>
      <c r="CS329" s="46">
        <v>31.56</v>
      </c>
      <c r="CT329" s="46">
        <v>4.12</v>
      </c>
      <c r="CU329" s="33">
        <v>0.21</v>
      </c>
      <c r="CV329" s="30">
        <v>0.51</v>
      </c>
      <c r="CW329" s="58">
        <f t="shared" si="73"/>
        <v>811.42983783783779</v>
      </c>
      <c r="CX329" s="59">
        <f>AP329/(AB329-AI329)</f>
        <v>811.42983783783779</v>
      </c>
      <c r="CY329" s="79">
        <v>500</v>
      </c>
      <c r="CZ329" s="57">
        <f>IF(AND(DATE(YEAR(T329),MONTH(T329),DAY(T329))&gt;=(S329-3),DATE(YEAR(T329),MONTH(T329),DAY(T329))&lt;=(S329+3)),T329,V329)</f>
        <v>45875.541666666664</v>
      </c>
      <c r="DA329" s="59">
        <f>CZ329-U329</f>
        <v>0</v>
      </c>
      <c r="DB329" s="51">
        <f>(((AR329-AQ329)*24)+DD329+AB329+((AV329-AU329)*24))/24</f>
        <v>0.98263888889778173</v>
      </c>
      <c r="DC329" s="51">
        <f>(AT329-AS329)*24</f>
        <v>0.99999999994179234</v>
      </c>
      <c r="DD329" s="51">
        <f>(W329-AR329)*24</f>
        <v>11.833333333313931</v>
      </c>
      <c r="DE329" s="51">
        <f>AA329</f>
        <v>103.5</v>
      </c>
      <c r="DF329" s="51">
        <f t="shared" si="69"/>
        <v>11.833333333313931</v>
      </c>
      <c r="DG329" s="51">
        <f>AB329</f>
        <v>11.25</v>
      </c>
      <c r="DH329" s="51">
        <f t="shared" si="67"/>
        <v>0.99999999994179234</v>
      </c>
    </row>
    <row r="330" spans="1:112" s="42" customFormat="1" x14ac:dyDescent="0.2">
      <c r="A330" s="75">
        <v>4778</v>
      </c>
      <c r="B330" s="29">
        <f t="shared" si="72"/>
        <v>45870</v>
      </c>
      <c r="C330" s="41" t="str">
        <f t="shared" si="68"/>
        <v>PRT 2025 8 #4778</v>
      </c>
      <c r="D330" s="41" t="str">
        <f t="shared" si="66"/>
        <v>PRATU ADARO MRC #3</v>
      </c>
      <c r="E330" s="39">
        <v>4778</v>
      </c>
      <c r="F330" s="38" t="s">
        <v>364</v>
      </c>
      <c r="G330" s="38" t="str">
        <f>INDEX([1]List!$D$2:$D$55,MATCH(F330,[1]List!$B$2:$B$55,0))</f>
        <v>FOB</v>
      </c>
      <c r="H330" s="38" t="s">
        <v>158</v>
      </c>
      <c r="I330" s="38" t="s">
        <v>324</v>
      </c>
      <c r="J330" s="39">
        <f>IF(F330="","",IF(F330="TIE LRC",COUNTIF($F$2:$F330,"TIE")+COUNTIF($F$2:$F330,"TME")+COUNTIF($F$2:$F330,"TIE LRC")+COUNTIF($F$2:$F330,"TIE MRC"),IF(F330="TIE MRC",COUNTIF($F$2:$F330,"TIE")+COUNTIF($F$2:$F330,"TME")+COUNTIF($F$2:$F330,"TIE LRC")+COUNTIF($F$2:$F330,"TIE MRC"),IF(F330="PLNBB LRC",COUNTIF($F$2:$F330,"PLNBB")+COUNTIF($F$2:$F330,"PLNBB LRC")+COUNTIF($F$2:$F330,"PLNBB MRC"),IF(F330="PLNBB MRC",COUNTIF($F$2:$F330,"PLNBB")+COUNTIF($F$2:$F330,"PLNBB LRC")+COUNTIF($F$2:$F330,"PLNBB MRC"),IF(F330="HE MRC",COUNTIF($F$2:$F330,"HE")+COUNTIF($F$2:$F330,"HE LRC")+COUNTIF($F$2:$F330,"HE MRC"),IF(F330="HE LRC",COUNTIF($F$2:$F330,"HE")+COUNTIF($F$2:$F330,"HE LRC")+COUNTIF($F$2:$F330,"HE MRC"),COUNTIF($F$2:$F330,F330))))))))</f>
        <v>3</v>
      </c>
      <c r="K330" s="42" t="s">
        <v>384</v>
      </c>
      <c r="L330" s="42" t="s">
        <v>385</v>
      </c>
      <c r="M330" s="42" t="s">
        <v>411</v>
      </c>
      <c r="N330" s="43" t="s">
        <v>318</v>
      </c>
      <c r="O330" s="70" t="s">
        <v>610</v>
      </c>
      <c r="P330" s="40"/>
      <c r="Q330" s="70">
        <v>45856</v>
      </c>
      <c r="R330" s="44"/>
      <c r="S330" s="70">
        <v>45871</v>
      </c>
      <c r="T330" s="57">
        <v>45871.791666666664</v>
      </c>
      <c r="U330" s="57">
        <v>45871.791666666664</v>
      </c>
      <c r="V330" s="57">
        <v>45876.590277777781</v>
      </c>
      <c r="W330" s="57">
        <v>45876.864583333336</v>
      </c>
      <c r="X330" s="57">
        <v>45877.548611111109</v>
      </c>
      <c r="Y330" s="57">
        <v>45877.579861111109</v>
      </c>
      <c r="Z330" s="57">
        <v>45877.614583333336</v>
      </c>
      <c r="AA330" s="51">
        <f t="shared" si="70"/>
        <v>115.16666666680248</v>
      </c>
      <c r="AB330" s="51">
        <f t="shared" si="76"/>
        <v>17.166666666569654</v>
      </c>
      <c r="AC330" s="51">
        <f t="shared" si="77"/>
        <v>0.75</v>
      </c>
      <c r="AD330" s="51">
        <v>0.33</v>
      </c>
      <c r="AE330" s="51">
        <v>2.42</v>
      </c>
      <c r="AF330" s="51">
        <v>0</v>
      </c>
      <c r="AG330" s="51">
        <v>1.42</v>
      </c>
      <c r="AH330" s="51">
        <v>0</v>
      </c>
      <c r="AI330" s="51">
        <f t="shared" si="64"/>
        <v>3.84</v>
      </c>
      <c r="AJ330" s="78">
        <f t="shared" si="65"/>
        <v>4.17</v>
      </c>
      <c r="AK330" s="78"/>
      <c r="AL330" s="78"/>
      <c r="AM330" s="78"/>
      <c r="AN330" s="78"/>
      <c r="AO330" s="45">
        <v>8006.5519999999997</v>
      </c>
      <c r="AP330" s="45">
        <v>7987.1289999999999</v>
      </c>
      <c r="AQ330" s="57">
        <f t="shared" si="71"/>
        <v>45876.590277777781</v>
      </c>
      <c r="AR330" s="57">
        <v>45876.600694444445</v>
      </c>
      <c r="AS330" s="57">
        <f t="shared" si="74"/>
        <v>45877.548611111109</v>
      </c>
      <c r="AT330" s="57">
        <v>45877.600694444445</v>
      </c>
      <c r="AU330" s="57">
        <f t="shared" si="75"/>
        <v>45877.600694444445</v>
      </c>
      <c r="AV330" s="57">
        <v>45877.611111111109</v>
      </c>
      <c r="AW330" s="46">
        <v>4548</v>
      </c>
      <c r="AX330" s="46">
        <v>6582</v>
      </c>
      <c r="AY330" s="30">
        <v>30.9</v>
      </c>
      <c r="AZ330" s="30">
        <v>13.92</v>
      </c>
      <c r="BA330" s="30">
        <v>2.42</v>
      </c>
      <c r="BB330" s="30">
        <v>3.02</v>
      </c>
      <c r="BC330" s="30">
        <v>3.5083643122676582</v>
      </c>
      <c r="BD330" s="30">
        <v>41.74</v>
      </c>
      <c r="BE330" s="30">
        <v>41.32</v>
      </c>
      <c r="BF330" s="30">
        <v>0.15</v>
      </c>
      <c r="BG330" s="30">
        <v>0.23</v>
      </c>
      <c r="BH330" s="30">
        <v>0.22072490706319703</v>
      </c>
      <c r="BI330" s="30">
        <v>58.52</v>
      </c>
      <c r="BJ330" s="30">
        <v>4.26</v>
      </c>
      <c r="BK330" s="30">
        <v>0.87</v>
      </c>
      <c r="BL330" s="30">
        <v>1.05</v>
      </c>
      <c r="BM330" s="30">
        <v>19.22</v>
      </c>
      <c r="BN330" s="34">
        <v>44</v>
      </c>
      <c r="BO330" s="30" t="s">
        <v>100</v>
      </c>
      <c r="BP330" s="30" t="s">
        <v>100</v>
      </c>
      <c r="BQ330" s="34">
        <v>1320</v>
      </c>
      <c r="BR330" s="30">
        <v>21.42</v>
      </c>
      <c r="BS330" s="30">
        <v>15.4</v>
      </c>
      <c r="BT330" s="30">
        <v>20.420000000000002</v>
      </c>
      <c r="BU330" s="30">
        <v>22.45</v>
      </c>
      <c r="BV330" s="30">
        <v>13.6</v>
      </c>
      <c r="BW330" s="30">
        <v>0.61</v>
      </c>
      <c r="BX330" s="30">
        <v>0.72</v>
      </c>
      <c r="BY330" s="30">
        <v>0.44</v>
      </c>
      <c r="BZ330" s="30">
        <v>4.4400000000000004</v>
      </c>
      <c r="CA330" s="30">
        <v>0.25</v>
      </c>
      <c r="CB330" s="30">
        <v>0.25</v>
      </c>
      <c r="CC330" s="99">
        <v>0.06</v>
      </c>
      <c r="CD330" s="30">
        <v>99</v>
      </c>
      <c r="CE330" s="30">
        <v>98</v>
      </c>
      <c r="CF330" s="30">
        <v>79</v>
      </c>
      <c r="CG330" s="30">
        <v>20</v>
      </c>
      <c r="CH330" s="30"/>
      <c r="CI330" s="46">
        <v>4607</v>
      </c>
      <c r="CJ330" s="30"/>
      <c r="CK330" s="30">
        <v>30.1</v>
      </c>
      <c r="CL330" s="30"/>
      <c r="CM330" s="30">
        <v>2.2000000000000002</v>
      </c>
      <c r="CN330" s="30"/>
      <c r="CO330" s="30"/>
      <c r="CP330" s="30"/>
      <c r="CQ330" s="30">
        <v>0.09</v>
      </c>
      <c r="CR330" s="46">
        <v>4412</v>
      </c>
      <c r="CS330" s="46">
        <v>30.42</v>
      </c>
      <c r="CT330" s="46">
        <v>2.62</v>
      </c>
      <c r="CU330" s="33">
        <v>0.21</v>
      </c>
      <c r="CV330" s="30">
        <v>0.17</v>
      </c>
      <c r="CW330" s="58">
        <f t="shared" si="73"/>
        <v>599.33434217544846</v>
      </c>
      <c r="CX330" s="59">
        <f>AP330/(AB330-AI330)</f>
        <v>599.33434217544846</v>
      </c>
      <c r="CY330" s="79">
        <v>500</v>
      </c>
      <c r="CZ330" s="57">
        <f>IF(AND(DATE(YEAR(T330),MONTH(T330),DAY(T330))&gt;=(S330-3),DATE(YEAR(T330),MONTH(T330),DAY(T330))&lt;=(S330+3)),T330,V330)</f>
        <v>45871.791666666664</v>
      </c>
      <c r="DA330" s="59">
        <f>CZ330-U330</f>
        <v>0</v>
      </c>
      <c r="DB330" s="51">
        <f>(((AR330-AQ330)*24)+DD330+AB330+((AV330-AU330)*24))/24</f>
        <v>0.99999999999272404</v>
      </c>
      <c r="DC330" s="51">
        <f>(AT330-AS330)*24</f>
        <v>1.2500000000582077</v>
      </c>
      <c r="DD330" s="51">
        <f>(W330-AR330)*24</f>
        <v>6.3333333333721384</v>
      </c>
      <c r="DE330" s="51">
        <f>AA330</f>
        <v>115.16666666680248</v>
      </c>
      <c r="DF330" s="51">
        <f t="shared" si="69"/>
        <v>6.3333333333721384</v>
      </c>
      <c r="DG330" s="51">
        <f>AB330</f>
        <v>17.166666666569654</v>
      </c>
      <c r="DH330" s="51">
        <f t="shared" si="67"/>
        <v>1.2500000000582077</v>
      </c>
    </row>
    <row r="331" spans="1:112" s="42" customFormat="1" x14ac:dyDescent="0.2">
      <c r="A331" s="40">
        <v>4779</v>
      </c>
      <c r="B331" s="29">
        <f t="shared" si="72"/>
        <v>45870</v>
      </c>
      <c r="C331" s="41" t="str">
        <f t="shared" si="68"/>
        <v>PRT 2025 8 #4779</v>
      </c>
      <c r="D331" s="41" t="str">
        <f t="shared" si="66"/>
        <v>PRATU GEL MRC #16</v>
      </c>
      <c r="E331" s="39">
        <v>4779</v>
      </c>
      <c r="F331" s="38" t="s">
        <v>341</v>
      </c>
      <c r="G331" s="38" t="str">
        <f>INDEX([1]List!$D$2:$D$55,MATCH(F331,[1]List!$B$2:$B$55,0))</f>
        <v>CIF</v>
      </c>
      <c r="H331" s="38" t="s">
        <v>342</v>
      </c>
      <c r="I331" s="38" t="s">
        <v>408</v>
      </c>
      <c r="J331" s="39">
        <f>IF(F331="","",IF(F331="TIE LRC",COUNTIF($F$2:$F331,"TIE")+COUNTIF($F$2:$F331,"TME")+COUNTIF($F$2:$F331,"TIE LRC")+COUNTIF($F$2:$F331,"TIE MRC"),IF(F331="TIE MRC",COUNTIF($F$2:$F331,"TIE")+COUNTIF($F$2:$F331,"TME")+COUNTIF($F$2:$F331,"TIE LRC")+COUNTIF($F$2:$F331,"TIE MRC"),IF(F331="PLNBB LRC",COUNTIF($F$2:$F331,"PLNBB")+COUNTIF($F$2:$F331,"PLNBB LRC")+COUNTIF($F$2:$F331,"PLNBB MRC"),IF(F331="PLNBB MRC",COUNTIF($F$2:$F331,"PLNBB")+COUNTIF($F$2:$F331,"PLNBB LRC")+COUNTIF($F$2:$F331,"PLNBB MRC"),IF(F331="HE MRC",COUNTIF($F$2:$F331,"HE")+COUNTIF($F$2:$F331,"HE LRC")+COUNTIF($F$2:$F331,"HE MRC"),IF(F331="HE LRC",COUNTIF($F$2:$F331,"HE")+COUNTIF($F$2:$F331,"HE LRC")+COUNTIF($F$2:$F331,"HE MRC"),COUNTIF($F$2:$F331,F331))))))))</f>
        <v>16</v>
      </c>
      <c r="K331" s="42" t="s">
        <v>602</v>
      </c>
      <c r="L331" s="42" t="s">
        <v>603</v>
      </c>
      <c r="N331" s="43" t="s">
        <v>320</v>
      </c>
      <c r="O331" s="70" t="s">
        <v>567</v>
      </c>
      <c r="P331" s="40"/>
      <c r="Q331" s="70">
        <v>45855</v>
      </c>
      <c r="R331" s="44"/>
      <c r="S331" s="70">
        <v>45889</v>
      </c>
      <c r="T331" s="57">
        <v>45871.458333333336</v>
      </c>
      <c r="U331" s="57">
        <v>45876.274305555555</v>
      </c>
      <c r="V331" s="57">
        <v>45876.274305555555</v>
      </c>
      <c r="W331" s="57">
        <v>45876.520833333336</v>
      </c>
      <c r="X331" s="57">
        <v>45877.729166666664</v>
      </c>
      <c r="Y331" s="57">
        <v>45877.756944444445</v>
      </c>
      <c r="Z331" s="57">
        <v>45877.791666666664</v>
      </c>
      <c r="AA331" s="51">
        <f t="shared" si="70"/>
        <v>115.58333333325572</v>
      </c>
      <c r="AB331" s="51">
        <f t="shared" si="76"/>
        <v>29.666666666627862</v>
      </c>
      <c r="AC331" s="51">
        <f t="shared" si="77"/>
        <v>0.66666666674427688</v>
      </c>
      <c r="AD331" s="51">
        <v>0</v>
      </c>
      <c r="AE331" s="51">
        <v>5.42</v>
      </c>
      <c r="AF331" s="51">
        <v>4.83</v>
      </c>
      <c r="AG331" s="51">
        <v>2</v>
      </c>
      <c r="AH331" s="51">
        <v>0</v>
      </c>
      <c r="AI331" s="51">
        <f t="shared" si="64"/>
        <v>12.25</v>
      </c>
      <c r="AJ331" s="78">
        <f t="shared" si="65"/>
        <v>12.25</v>
      </c>
      <c r="AK331" s="78"/>
      <c r="AL331" s="78"/>
      <c r="AM331" s="78"/>
      <c r="AN331" s="78"/>
      <c r="AO331" s="45">
        <v>7585.0550000000003</v>
      </c>
      <c r="AP331" s="45">
        <v>7559.067</v>
      </c>
      <c r="AQ331" s="57">
        <f t="shared" si="71"/>
        <v>45876.274305555555</v>
      </c>
      <c r="AR331" s="57">
        <v>45876.284722222219</v>
      </c>
      <c r="AS331" s="57">
        <f t="shared" si="74"/>
        <v>45877.729166666664</v>
      </c>
      <c r="AT331" s="57">
        <v>45877.777777777781</v>
      </c>
      <c r="AU331" s="57">
        <f t="shared" si="75"/>
        <v>45877.777777777781</v>
      </c>
      <c r="AV331" s="57">
        <v>45877.788194444445</v>
      </c>
      <c r="AW331" s="46">
        <v>4460</v>
      </c>
      <c r="AX331" s="46">
        <v>6541</v>
      </c>
      <c r="AY331" s="30">
        <v>31.82</v>
      </c>
      <c r="AZ331" s="30">
        <v>16.559999999999999</v>
      </c>
      <c r="BA331" s="30">
        <v>5.51</v>
      </c>
      <c r="BB331" s="30">
        <v>6.74</v>
      </c>
      <c r="BC331" s="30">
        <v>8.0776605944391182</v>
      </c>
      <c r="BD331" s="30">
        <v>40.31</v>
      </c>
      <c r="BE331" s="30">
        <v>36.39</v>
      </c>
      <c r="BF331" s="30">
        <v>0.27</v>
      </c>
      <c r="BG331" s="30">
        <v>0.43</v>
      </c>
      <c r="BH331" s="30">
        <v>0.39549376797698949</v>
      </c>
      <c r="BI331" s="30">
        <v>56.92</v>
      </c>
      <c r="BJ331" s="30">
        <v>4.04</v>
      </c>
      <c r="BK331" s="30">
        <v>0.8</v>
      </c>
      <c r="BL331" s="30">
        <v>1.04</v>
      </c>
      <c r="BM331" s="30">
        <v>14.61</v>
      </c>
      <c r="BN331" s="34">
        <v>59</v>
      </c>
      <c r="BO331" s="30" t="s">
        <v>97</v>
      </c>
      <c r="BP331" s="30" t="s">
        <v>100</v>
      </c>
      <c r="BQ331" s="34">
        <v>1200</v>
      </c>
      <c r="BR331" s="30">
        <v>35.82</v>
      </c>
      <c r="BS331" s="30">
        <v>20.94</v>
      </c>
      <c r="BT331" s="30">
        <v>21.9</v>
      </c>
      <c r="BU331" s="30">
        <v>9.6999999999999993</v>
      </c>
      <c r="BV331" s="30">
        <v>3.39</v>
      </c>
      <c r="BW331" s="30">
        <v>0.64</v>
      </c>
      <c r="BX331" s="30">
        <v>0.34</v>
      </c>
      <c r="BY331" s="30">
        <v>0.85</v>
      </c>
      <c r="BZ331" s="30">
        <v>5.2</v>
      </c>
      <c r="CA331" s="30">
        <v>1.05</v>
      </c>
      <c r="CB331" s="30">
        <v>0.18</v>
      </c>
      <c r="CC331" s="99">
        <v>4.4999999999999998E-2</v>
      </c>
      <c r="CD331" s="30">
        <v>99</v>
      </c>
      <c r="CE331" s="30">
        <v>98</v>
      </c>
      <c r="CF331" s="30">
        <v>78</v>
      </c>
      <c r="CG331" s="30">
        <v>21</v>
      </c>
      <c r="CH331" s="30"/>
      <c r="CI331" s="46">
        <v>4532</v>
      </c>
      <c r="CJ331" s="30"/>
      <c r="CK331" s="30">
        <v>30.11</v>
      </c>
      <c r="CL331" s="30"/>
      <c r="CM331" s="30">
        <v>5.14</v>
      </c>
      <c r="CN331" s="30"/>
      <c r="CO331" s="30"/>
      <c r="CP331" s="30"/>
      <c r="CQ331" s="30">
        <v>0.25</v>
      </c>
      <c r="CR331" s="46">
        <v>4003</v>
      </c>
      <c r="CS331" s="46">
        <v>35.729999999999997</v>
      </c>
      <c r="CT331" s="46">
        <v>5.16</v>
      </c>
      <c r="CU331" s="33">
        <v>0.23</v>
      </c>
      <c r="CV331" s="30">
        <v>0.39</v>
      </c>
      <c r="CW331" s="58">
        <f t="shared" si="73"/>
        <v>434.01341626890957</v>
      </c>
      <c r="CX331" s="59">
        <f>AP331/(AB331-AI331)</f>
        <v>434.01341626890957</v>
      </c>
      <c r="CY331" s="79">
        <v>500</v>
      </c>
      <c r="CZ331" s="57">
        <f>IF(AND(DATE(YEAR(T331),MONTH(T331),DAY(T331))&gt;=(S331-3),DATE(YEAR(T331),MONTH(T331),DAY(T331))&lt;=(S331+3)),T331,V331)</f>
        <v>45876.274305555555</v>
      </c>
      <c r="DA331" s="59">
        <f>CZ331-U331</f>
        <v>0</v>
      </c>
      <c r="DB331" s="51">
        <f>(((AR331-AQ331)*24)+DD331+AB331+((AV331-AU331)*24))/24</f>
        <v>1.4930555555547471</v>
      </c>
      <c r="DC331" s="51">
        <f>(AT331-AS331)*24</f>
        <v>1.1666666668024845</v>
      </c>
      <c r="DD331" s="51">
        <f>(W331-AR331)*24</f>
        <v>5.6666666668024845</v>
      </c>
      <c r="DE331" s="51">
        <f>AA331</f>
        <v>115.58333333325572</v>
      </c>
      <c r="DF331" s="51">
        <f t="shared" si="69"/>
        <v>5.6666666668024845</v>
      </c>
      <c r="DG331" s="51">
        <f>AB331</f>
        <v>29.666666666627862</v>
      </c>
      <c r="DH331" s="51">
        <f t="shared" si="67"/>
        <v>1.1666666668024845</v>
      </c>
    </row>
    <row r="332" spans="1:112" s="42" customFormat="1" x14ac:dyDescent="0.2">
      <c r="A332" s="75">
        <v>4780</v>
      </c>
      <c r="B332" s="29">
        <f t="shared" si="72"/>
        <v>45870</v>
      </c>
      <c r="C332" s="41" t="str">
        <f t="shared" si="68"/>
        <v>PRT 2025 8 #4780</v>
      </c>
      <c r="D332" s="41" t="str">
        <f t="shared" si="66"/>
        <v>PRATU ADARO MRC #4</v>
      </c>
      <c r="E332" s="39">
        <v>4780</v>
      </c>
      <c r="F332" s="38" t="s">
        <v>364</v>
      </c>
      <c r="G332" s="38" t="str">
        <f>INDEX([1]List!$D$2:$D$55,MATCH(F332,[1]List!$B$2:$B$55,0))</f>
        <v>FOB</v>
      </c>
      <c r="H332" s="38" t="s">
        <v>158</v>
      </c>
      <c r="I332" s="38" t="s">
        <v>324</v>
      </c>
      <c r="J332" s="39">
        <f>IF(F332="","",IF(F332="TIE LRC",COUNTIF($F$2:$F332,"TIE")+COUNTIF($F$2:$F332,"TME")+COUNTIF($F$2:$F332,"TIE LRC")+COUNTIF($F$2:$F332,"TIE MRC"),IF(F332="TIE MRC",COUNTIF($F$2:$F332,"TIE")+COUNTIF($F$2:$F332,"TME")+COUNTIF($F$2:$F332,"TIE LRC")+COUNTIF($F$2:$F332,"TIE MRC"),IF(F332="PLNBB LRC",COUNTIF($F$2:$F332,"PLNBB")+COUNTIF($F$2:$F332,"PLNBB LRC")+COUNTIF($F$2:$F332,"PLNBB MRC"),IF(F332="PLNBB MRC",COUNTIF($F$2:$F332,"PLNBB")+COUNTIF($F$2:$F332,"PLNBB LRC")+COUNTIF($F$2:$F332,"PLNBB MRC"),IF(F332="HE MRC",COUNTIF($F$2:$F332,"HE")+COUNTIF($F$2:$F332,"HE LRC")+COUNTIF($F$2:$F332,"HE MRC"),IF(F332="HE LRC",COUNTIF($F$2:$F332,"HE")+COUNTIF($F$2:$F332,"HE LRC")+COUNTIF($F$2:$F332,"HE MRC"),COUNTIF($F$2:$F332,F332))))))))</f>
        <v>4</v>
      </c>
      <c r="K332" s="42" t="s">
        <v>167</v>
      </c>
      <c r="L332" s="42" t="s">
        <v>152</v>
      </c>
      <c r="M332" s="42" t="s">
        <v>411</v>
      </c>
      <c r="N332" s="43" t="s">
        <v>318</v>
      </c>
      <c r="O332" s="70" t="s">
        <v>104</v>
      </c>
      <c r="P332" s="40"/>
      <c r="Q332" s="70">
        <v>45856</v>
      </c>
      <c r="R332" s="44"/>
      <c r="S332" s="70">
        <v>45890</v>
      </c>
      <c r="T332" s="57">
        <v>45872.375</v>
      </c>
      <c r="U332" s="57">
        <v>45877.645833333336</v>
      </c>
      <c r="V332" s="57">
        <v>45877.645833333336</v>
      </c>
      <c r="W332" s="57">
        <v>45877.743055555555</v>
      </c>
      <c r="X332" s="57">
        <v>45878.270833333336</v>
      </c>
      <c r="Y332" s="57">
        <v>45878.322916666664</v>
      </c>
      <c r="Z332" s="57">
        <v>45878.357638888891</v>
      </c>
      <c r="AA332" s="51">
        <f t="shared" si="70"/>
        <v>126.50000000005821</v>
      </c>
      <c r="AB332" s="51">
        <f t="shared" si="76"/>
        <v>13.916666666627862</v>
      </c>
      <c r="AC332" s="51">
        <f t="shared" si="77"/>
        <v>1.2499999998835847</v>
      </c>
      <c r="AD332" s="51">
        <v>0.33</v>
      </c>
      <c r="AE332" s="51">
        <v>1.67</v>
      </c>
      <c r="AF332" s="51">
        <v>0</v>
      </c>
      <c r="AG332" s="51">
        <v>0</v>
      </c>
      <c r="AH332" s="51">
        <v>0</v>
      </c>
      <c r="AI332" s="51">
        <f t="shared" si="64"/>
        <v>1.67</v>
      </c>
      <c r="AJ332" s="78">
        <f t="shared" si="65"/>
        <v>2</v>
      </c>
      <c r="AK332" s="78"/>
      <c r="AL332" s="78"/>
      <c r="AM332" s="78"/>
      <c r="AN332" s="78"/>
      <c r="AO332" s="45">
        <v>10008.290000000001</v>
      </c>
      <c r="AP332" s="45">
        <v>10007.064</v>
      </c>
      <c r="AQ332" s="57">
        <f t="shared" si="71"/>
        <v>45877.645833333336</v>
      </c>
      <c r="AR332" s="57">
        <v>45877.65625</v>
      </c>
      <c r="AS332" s="57">
        <f t="shared" si="74"/>
        <v>45878.270833333336</v>
      </c>
      <c r="AT332" s="57">
        <v>45878.34375</v>
      </c>
      <c r="AU332" s="57">
        <f t="shared" si="75"/>
        <v>45878.34375</v>
      </c>
      <c r="AV332" s="57">
        <v>45878.354166666664</v>
      </c>
      <c r="AW332" s="46">
        <v>4569</v>
      </c>
      <c r="AX332" s="46">
        <v>6611</v>
      </c>
      <c r="AY332" s="30">
        <v>30.88</v>
      </c>
      <c r="AZ332" s="30">
        <v>17.420000000000002</v>
      </c>
      <c r="BA332" s="30">
        <v>2.44</v>
      </c>
      <c r="BB332" s="30">
        <v>2.91</v>
      </c>
      <c r="BC332" s="30">
        <v>3.5238556551223059</v>
      </c>
      <c r="BD332" s="30">
        <v>41.73</v>
      </c>
      <c r="BE332" s="30">
        <v>37.94</v>
      </c>
      <c r="BF332" s="30">
        <v>0.1</v>
      </c>
      <c r="BG332" s="30">
        <v>0.15</v>
      </c>
      <c r="BH332" s="30">
        <v>0.14531363526277549</v>
      </c>
      <c r="BI332" s="30">
        <v>57.54</v>
      </c>
      <c r="BJ332" s="30">
        <v>4.32</v>
      </c>
      <c r="BK332" s="30">
        <v>0.9</v>
      </c>
      <c r="BL332" s="30">
        <v>1.1299999999999999</v>
      </c>
      <c r="BM332" s="30">
        <v>16.79</v>
      </c>
      <c r="BN332" s="34">
        <v>44</v>
      </c>
      <c r="BO332" s="30" t="s">
        <v>100</v>
      </c>
      <c r="BP332" s="30" t="s">
        <v>100</v>
      </c>
      <c r="BQ332" s="34">
        <v>1250</v>
      </c>
      <c r="BR332" s="30">
        <v>20.29</v>
      </c>
      <c r="BS332" s="30">
        <v>12.8</v>
      </c>
      <c r="BT332" s="30">
        <v>23.42</v>
      </c>
      <c r="BU332" s="30">
        <v>21.71</v>
      </c>
      <c r="BV332" s="30">
        <v>14.89</v>
      </c>
      <c r="BW332" s="30">
        <v>0.67</v>
      </c>
      <c r="BX332" s="30">
        <v>0.78</v>
      </c>
      <c r="BY332" s="30">
        <v>0.42</v>
      </c>
      <c r="BZ332" s="30">
        <v>4.42</v>
      </c>
      <c r="CA332" s="30">
        <v>0.3</v>
      </c>
      <c r="CB332" s="30">
        <v>0.3</v>
      </c>
      <c r="CC332" s="99">
        <v>6.5000000000000002E-2</v>
      </c>
      <c r="CD332" s="30">
        <v>99</v>
      </c>
      <c r="CE332" s="30">
        <v>97</v>
      </c>
      <c r="CF332" s="30">
        <v>79</v>
      </c>
      <c r="CG332" s="30">
        <v>19</v>
      </c>
      <c r="CH332" s="30"/>
      <c r="CI332" s="46">
        <v>4607</v>
      </c>
      <c r="CJ332" s="30"/>
      <c r="CK332" s="30">
        <v>30.1</v>
      </c>
      <c r="CL332" s="30"/>
      <c r="CM332" s="30">
        <v>2.2000000000000002</v>
      </c>
      <c r="CN332" s="30"/>
      <c r="CO332" s="30"/>
      <c r="CP332" s="30"/>
      <c r="CQ332" s="30">
        <v>0.09</v>
      </c>
      <c r="CR332" s="46">
        <v>4537</v>
      </c>
      <c r="CS332" s="46">
        <v>30.48</v>
      </c>
      <c r="CT332" s="46">
        <v>2.56</v>
      </c>
      <c r="CU332" s="33">
        <v>0.18</v>
      </c>
      <c r="CV332" s="30">
        <v>0.09</v>
      </c>
      <c r="CW332" s="58">
        <f t="shared" si="73"/>
        <v>817.12553075925769</v>
      </c>
      <c r="CX332" s="59">
        <f>AP332/(AB332-AI332)</f>
        <v>817.12553075925769</v>
      </c>
      <c r="CY332" s="79">
        <v>500</v>
      </c>
      <c r="CZ332" s="57">
        <f>IF(AND(DATE(YEAR(T332),MONTH(T332),DAY(T332))&gt;=(S332-3),DATE(YEAR(T332),MONTH(T332),DAY(T332))&lt;=(S332+3)),T332,V332)</f>
        <v>45877.645833333336</v>
      </c>
      <c r="DA332" s="59">
        <f>CZ332-U332</f>
        <v>0</v>
      </c>
      <c r="DB332" s="51">
        <f>(((AR332-AQ332)*24)+DD332+AB332+((AV332-AU332)*24))/24</f>
        <v>0.68749999999272404</v>
      </c>
      <c r="DC332" s="51">
        <f>(AT332-AS332)*24</f>
        <v>1.7499999999417923</v>
      </c>
      <c r="DD332" s="51">
        <f>(W332-AR332)*24</f>
        <v>2.0833333333139308</v>
      </c>
      <c r="DE332" s="51">
        <f>AA332</f>
        <v>126.50000000005821</v>
      </c>
      <c r="DF332" s="51">
        <f t="shared" si="69"/>
        <v>2.0833333333139308</v>
      </c>
      <c r="DG332" s="51">
        <f>AB332</f>
        <v>13.916666666627862</v>
      </c>
      <c r="DH332" s="51">
        <f t="shared" si="67"/>
        <v>1.7499999999417923</v>
      </c>
    </row>
    <row r="333" spans="1:112" s="42" customFormat="1" x14ac:dyDescent="0.2">
      <c r="A333" s="40">
        <v>4781</v>
      </c>
      <c r="B333" s="29">
        <f t="shared" si="72"/>
        <v>45870</v>
      </c>
      <c r="C333" s="41" t="str">
        <f t="shared" si="68"/>
        <v>PRT 2025 8 #4781</v>
      </c>
      <c r="D333" s="41" t="str">
        <f t="shared" si="66"/>
        <v>PRATU GEL MRC #17</v>
      </c>
      <c r="E333" s="39">
        <v>4781</v>
      </c>
      <c r="F333" s="38" t="s">
        <v>341</v>
      </c>
      <c r="G333" s="38" t="str">
        <f>INDEX([1]List!$D$2:$D$55,MATCH(F333,[1]List!$B$2:$B$55,0))</f>
        <v>CIF</v>
      </c>
      <c r="H333" s="38" t="s">
        <v>342</v>
      </c>
      <c r="I333" s="38" t="s">
        <v>408</v>
      </c>
      <c r="J333" s="39">
        <f>IF(F333="","",IF(F333="TIE LRC",COUNTIF($F$2:$F333,"TIE")+COUNTIF($F$2:$F333,"TME")+COUNTIF($F$2:$F333,"TIE LRC")+COUNTIF($F$2:$F333,"TIE MRC"),IF(F333="TIE MRC",COUNTIF($F$2:$F333,"TIE")+COUNTIF($F$2:$F333,"TME")+COUNTIF($F$2:$F333,"TIE LRC")+COUNTIF($F$2:$F333,"TIE MRC"),IF(F333="PLNBB LRC",COUNTIF($F$2:$F333,"PLNBB")+COUNTIF($F$2:$F333,"PLNBB LRC")+COUNTIF($F$2:$F333,"PLNBB MRC"),IF(F333="PLNBB MRC",COUNTIF($F$2:$F333,"PLNBB")+COUNTIF($F$2:$F333,"PLNBB LRC")+COUNTIF($F$2:$F333,"PLNBB MRC"),IF(F333="HE MRC",COUNTIF($F$2:$F333,"HE")+COUNTIF($F$2:$F333,"HE LRC")+COUNTIF($F$2:$F333,"HE MRC"),IF(F333="HE LRC",COUNTIF($F$2:$F333,"HE")+COUNTIF($F$2:$F333,"HE LRC")+COUNTIF($F$2:$F333,"HE MRC"),COUNTIF($F$2:$F333,F333))))))))</f>
        <v>17</v>
      </c>
      <c r="K333" s="42" t="s">
        <v>638</v>
      </c>
      <c r="L333" s="42" t="s">
        <v>639</v>
      </c>
      <c r="N333" s="43" t="s">
        <v>320</v>
      </c>
      <c r="O333" s="70" t="s">
        <v>567</v>
      </c>
      <c r="P333" s="40"/>
      <c r="Q333" s="70">
        <v>45859</v>
      </c>
      <c r="R333" s="44"/>
      <c r="S333" s="70">
        <v>45892</v>
      </c>
      <c r="T333" s="57">
        <v>45871.479166666664</v>
      </c>
      <c r="U333" s="57">
        <v>45877.822916666664</v>
      </c>
      <c r="V333" s="57">
        <v>45877.822916666664</v>
      </c>
      <c r="W333" s="57">
        <v>45878.329861111109</v>
      </c>
      <c r="X333" s="57">
        <v>45879.232638888891</v>
      </c>
      <c r="Y333" s="57">
        <v>45879.267361111109</v>
      </c>
      <c r="Z333" s="57">
        <v>45879.302083333336</v>
      </c>
      <c r="AA333" s="51">
        <f t="shared" si="70"/>
        <v>152.25</v>
      </c>
      <c r="AB333" s="51">
        <f t="shared" si="76"/>
        <v>22.5</v>
      </c>
      <c r="AC333" s="51">
        <f t="shared" si="77"/>
        <v>0.83333333325572312</v>
      </c>
      <c r="AD333" s="51">
        <v>0</v>
      </c>
      <c r="AE333" s="51">
        <v>3.58</v>
      </c>
      <c r="AF333" s="51">
        <v>4.58</v>
      </c>
      <c r="AG333" s="51">
        <v>0.08</v>
      </c>
      <c r="AH333" s="51">
        <v>0</v>
      </c>
      <c r="AI333" s="51">
        <f t="shared" ref="AI333:AI396" si="78">SUM(AE333:AH333)</f>
        <v>8.24</v>
      </c>
      <c r="AJ333" s="78">
        <f t="shared" ref="AJ333:AJ396" si="79">SUM(AD333:AH333)</f>
        <v>8.24</v>
      </c>
      <c r="AK333" s="78"/>
      <c r="AL333" s="78"/>
      <c r="AM333" s="78"/>
      <c r="AN333" s="78"/>
      <c r="AO333" s="45">
        <v>7549.1019999999999</v>
      </c>
      <c r="AP333" s="45">
        <v>7543.9669999999996</v>
      </c>
      <c r="AQ333" s="57">
        <f t="shared" si="71"/>
        <v>45877.822916666664</v>
      </c>
      <c r="AR333" s="57">
        <v>45877.833333333336</v>
      </c>
      <c r="AS333" s="57">
        <f t="shared" si="74"/>
        <v>45879.232638888891</v>
      </c>
      <c r="AT333" s="57">
        <v>45879.288194444445</v>
      </c>
      <c r="AU333" s="57">
        <f t="shared" si="75"/>
        <v>45879.288194444445</v>
      </c>
      <c r="AV333" s="57">
        <v>45879.298611111109</v>
      </c>
      <c r="AW333" s="46">
        <v>4465</v>
      </c>
      <c r="AX333" s="46">
        <v>6548</v>
      </c>
      <c r="AY333" s="30">
        <v>31.81</v>
      </c>
      <c r="AZ333" s="30">
        <v>17.3</v>
      </c>
      <c r="BA333" s="30">
        <v>5.45</v>
      </c>
      <c r="BB333" s="30">
        <v>6.61</v>
      </c>
      <c r="BC333" s="30">
        <v>7.9927448609431675</v>
      </c>
      <c r="BD333" s="30">
        <v>40.409999999999997</v>
      </c>
      <c r="BE333" s="30">
        <v>35.68</v>
      </c>
      <c r="BF333" s="30">
        <v>0.24</v>
      </c>
      <c r="BG333" s="30">
        <v>0.38</v>
      </c>
      <c r="BH333" s="30">
        <v>0.3506650544135429</v>
      </c>
      <c r="BI333" s="30">
        <v>56.55</v>
      </c>
      <c r="BJ333" s="30">
        <v>4.24</v>
      </c>
      <c r="BK333" s="30">
        <v>0.9</v>
      </c>
      <c r="BL333" s="30">
        <v>1.18</v>
      </c>
      <c r="BM333" s="30">
        <v>14.11</v>
      </c>
      <c r="BN333" s="34">
        <v>59</v>
      </c>
      <c r="BO333" s="30" t="s">
        <v>97</v>
      </c>
      <c r="BP333" s="30" t="s">
        <v>100</v>
      </c>
      <c r="BQ333" s="34">
        <v>1200</v>
      </c>
      <c r="BR333" s="30">
        <v>36.43</v>
      </c>
      <c r="BS333" s="30">
        <v>20.62</v>
      </c>
      <c r="BT333" s="30">
        <v>20.92</v>
      </c>
      <c r="BU333" s="30">
        <v>11.07</v>
      </c>
      <c r="BV333" s="30">
        <v>3.5</v>
      </c>
      <c r="BW333" s="30">
        <v>0.74</v>
      </c>
      <c r="BX333" s="30">
        <v>0.31</v>
      </c>
      <c r="BY333" s="30">
        <v>0.79</v>
      </c>
      <c r="BZ333" s="30">
        <v>4.18</v>
      </c>
      <c r="CA333" s="30">
        <v>1.22</v>
      </c>
      <c r="CB333" s="30">
        <v>0.2</v>
      </c>
      <c r="CC333" s="99">
        <v>5.8999999999999997E-2</v>
      </c>
      <c r="CD333" s="30">
        <v>99</v>
      </c>
      <c r="CE333" s="30">
        <v>97</v>
      </c>
      <c r="CF333" s="30">
        <v>78</v>
      </c>
      <c r="CG333" s="30">
        <v>21</v>
      </c>
      <c r="CH333" s="30"/>
      <c r="CI333" s="46">
        <v>4541</v>
      </c>
      <c r="CJ333" s="30"/>
      <c r="CK333" s="30">
        <v>31.12</v>
      </c>
      <c r="CL333" s="30"/>
      <c r="CM333" s="30">
        <v>4.97</v>
      </c>
      <c r="CN333" s="30"/>
      <c r="CO333" s="30"/>
      <c r="CP333" s="30"/>
      <c r="CQ333" s="30">
        <v>0.21</v>
      </c>
      <c r="CR333" s="46">
        <v>4372</v>
      </c>
      <c r="CS333" s="46">
        <v>33.42</v>
      </c>
      <c r="CT333" s="46">
        <v>4.95</v>
      </c>
      <c r="CU333" s="33">
        <v>0.24</v>
      </c>
      <c r="CV333" s="30">
        <v>0.25</v>
      </c>
      <c r="CW333" s="58">
        <f t="shared" si="73"/>
        <v>529.02994389901824</v>
      </c>
      <c r="CX333" s="59">
        <f>AP333/(AB333-AI333)</f>
        <v>529.02994389901824</v>
      </c>
      <c r="CY333" s="79">
        <v>500</v>
      </c>
      <c r="CZ333" s="57">
        <f>IF(AND(DATE(YEAR(T333),MONTH(T333),DAY(T333))&gt;=(S333-3),DATE(YEAR(T333),MONTH(T333),DAY(T333))&lt;=(S333+3)),T333,V333)</f>
        <v>45877.822916666664</v>
      </c>
      <c r="DA333" s="59">
        <f>CZ333-U333</f>
        <v>0</v>
      </c>
      <c r="DB333" s="51">
        <f>(((AR333-AQ333)*24)+DD333+AB333+((AV333-AU333)*24))/24</f>
        <v>1.4548611111094942</v>
      </c>
      <c r="DC333" s="51">
        <f>(AT333-AS333)*24</f>
        <v>1.3333333333139308</v>
      </c>
      <c r="DD333" s="51">
        <f>(W333-AR333)*24</f>
        <v>11.916666666569654</v>
      </c>
      <c r="DE333" s="51">
        <f>AA333</f>
        <v>152.25</v>
      </c>
      <c r="DF333" s="51">
        <f t="shared" si="69"/>
        <v>11.916666666569654</v>
      </c>
      <c r="DG333" s="51">
        <f>AB333</f>
        <v>22.5</v>
      </c>
      <c r="DH333" s="51">
        <f t="shared" si="67"/>
        <v>1.3333333333139308</v>
      </c>
    </row>
    <row r="334" spans="1:112" s="42" customFormat="1" x14ac:dyDescent="0.2">
      <c r="A334" s="40">
        <v>4782</v>
      </c>
      <c r="B334" s="29">
        <f t="shared" si="72"/>
        <v>45870</v>
      </c>
      <c r="C334" s="41" t="str">
        <f t="shared" si="68"/>
        <v>PRT 2025 8 #4782</v>
      </c>
      <c r="D334" s="41" t="str">
        <f t="shared" si="66"/>
        <v>PRATU PTBA #60</v>
      </c>
      <c r="E334" s="39">
        <v>4782</v>
      </c>
      <c r="F334" s="38" t="s">
        <v>98</v>
      </c>
      <c r="G334" s="38" t="str">
        <f>INDEX([1]List!$D$2:$D$55,MATCH(F334,[1]List!$B$2:$B$55,0))</f>
        <v>FOB</v>
      </c>
      <c r="H334" s="38" t="s">
        <v>156</v>
      </c>
      <c r="I334" s="38" t="s">
        <v>157</v>
      </c>
      <c r="J334" s="39">
        <f>IF(F334="","",IF(F334="TIE LRC",COUNTIF($F$2:$F334,"TIE")+COUNTIF($F$2:$F334,"TME")+COUNTIF($F$2:$F334,"TIE LRC")+COUNTIF($F$2:$F334,"TIE MRC"),IF(F334="TIE MRC",COUNTIF($F$2:$F334,"TIE")+COUNTIF($F$2:$F334,"TME")+COUNTIF($F$2:$F334,"TIE LRC")+COUNTIF($F$2:$F334,"TIE MRC"),IF(F334="PLNBB LRC",COUNTIF($F$2:$F334,"PLNBB")+COUNTIF($F$2:$F334,"PLNBB LRC")+COUNTIF($F$2:$F334,"PLNBB MRC"),IF(F334="PLNBB MRC",COUNTIF($F$2:$F334,"PLNBB")+COUNTIF($F$2:$F334,"PLNBB LRC")+COUNTIF($F$2:$F334,"PLNBB MRC"),IF(F334="HE MRC",COUNTIF($F$2:$F334,"HE")+COUNTIF($F$2:$F334,"HE LRC")+COUNTIF($F$2:$F334,"HE MRC"),IF(F334="HE LRC",COUNTIF($F$2:$F334,"HE")+COUNTIF($F$2:$F334,"HE LRC")+COUNTIF($F$2:$F334,"HE MRC"),COUNTIF($F$2:$F334,F334))))))))</f>
        <v>60</v>
      </c>
      <c r="L334" s="42" t="s">
        <v>224</v>
      </c>
      <c r="N334" s="43" t="s">
        <v>318</v>
      </c>
      <c r="O334" s="70" t="s">
        <v>104</v>
      </c>
      <c r="P334" s="40"/>
      <c r="Q334" s="70">
        <v>45870</v>
      </c>
      <c r="R334" s="44"/>
      <c r="S334" s="70">
        <v>45874</v>
      </c>
      <c r="T334" s="57">
        <v>45873.625</v>
      </c>
      <c r="U334" s="57">
        <v>45873.625</v>
      </c>
      <c r="V334" s="57">
        <v>45878.375</v>
      </c>
      <c r="W334" s="57">
        <v>45878.743055555555</v>
      </c>
      <c r="X334" s="57">
        <v>45879.538194444445</v>
      </c>
      <c r="Y334" s="57">
        <v>45879.579861111109</v>
      </c>
      <c r="Z334" s="57">
        <v>45879.618055555555</v>
      </c>
      <c r="AA334" s="51">
        <f t="shared" si="70"/>
        <v>114</v>
      </c>
      <c r="AB334" s="51">
        <f t="shared" si="76"/>
        <v>20.083333333313931</v>
      </c>
      <c r="AC334" s="51">
        <f t="shared" si="77"/>
        <v>0.99999999994179234</v>
      </c>
      <c r="AD334" s="51">
        <v>0.67</v>
      </c>
      <c r="AE334" s="51">
        <v>2.42</v>
      </c>
      <c r="AF334" s="51">
        <v>2.08</v>
      </c>
      <c r="AG334" s="51">
        <v>0.5</v>
      </c>
      <c r="AH334" s="51">
        <v>0</v>
      </c>
      <c r="AI334" s="51">
        <f t="shared" si="78"/>
        <v>5</v>
      </c>
      <c r="AJ334" s="78">
        <f t="shared" si="79"/>
        <v>5.67</v>
      </c>
      <c r="AK334" s="78"/>
      <c r="AL334" s="78"/>
      <c r="AM334" s="78"/>
      <c r="AN334" s="78"/>
      <c r="AO334" s="45">
        <v>8650.9480000000003</v>
      </c>
      <c r="AP334" s="45">
        <v>8649.9390000000003</v>
      </c>
      <c r="AQ334" s="57">
        <f t="shared" si="71"/>
        <v>45878.375</v>
      </c>
      <c r="AR334" s="57">
        <v>45878.388888888891</v>
      </c>
      <c r="AS334" s="57">
        <f t="shared" si="74"/>
        <v>45879.538194444445</v>
      </c>
      <c r="AT334" s="57">
        <v>45879.600694444445</v>
      </c>
      <c r="AU334" s="57">
        <f t="shared" si="75"/>
        <v>45879.600694444445</v>
      </c>
      <c r="AV334" s="57">
        <v>45879.614583333336</v>
      </c>
      <c r="AW334" s="46">
        <v>4782</v>
      </c>
      <c r="AX334" s="46">
        <v>6830</v>
      </c>
      <c r="AY334" s="30">
        <v>29.99</v>
      </c>
      <c r="AZ334" s="30">
        <v>13.4</v>
      </c>
      <c r="BA334" s="30">
        <v>3.91</v>
      </c>
      <c r="BB334" s="30">
        <v>4.84</v>
      </c>
      <c r="BC334" s="30">
        <v>5.5889145496535804</v>
      </c>
      <c r="BD334" s="30">
        <v>39.880000000000003</v>
      </c>
      <c r="BE334" s="30">
        <v>41.88</v>
      </c>
      <c r="BF334" s="30">
        <v>0.28999999999999998</v>
      </c>
      <c r="BG334" s="30">
        <v>0.44</v>
      </c>
      <c r="BH334" s="30">
        <v>0.41570438799076215</v>
      </c>
      <c r="BI334" s="30">
        <v>61.48</v>
      </c>
      <c r="BJ334" s="30">
        <v>4.41</v>
      </c>
      <c r="BK334" s="30">
        <v>0.95</v>
      </c>
      <c r="BL334" s="30">
        <v>1.1599999999999999</v>
      </c>
      <c r="BM334" s="30">
        <v>14.56</v>
      </c>
      <c r="BN334" s="34">
        <v>60</v>
      </c>
      <c r="BO334" s="30" t="s">
        <v>97</v>
      </c>
      <c r="BP334" s="30" t="s">
        <v>100</v>
      </c>
      <c r="BQ334" s="34">
        <v>1360</v>
      </c>
      <c r="BR334" s="30">
        <v>46.86</v>
      </c>
      <c r="BS334" s="30">
        <v>29.69</v>
      </c>
      <c r="BT334" s="30">
        <v>8.6199999999999992</v>
      </c>
      <c r="BU334" s="30">
        <v>3.81</v>
      </c>
      <c r="BV334" s="30">
        <v>2.88</v>
      </c>
      <c r="BW334" s="30">
        <v>1.76</v>
      </c>
      <c r="BX334" s="30">
        <v>0.66</v>
      </c>
      <c r="BY334" s="30">
        <v>0.85</v>
      </c>
      <c r="BZ334" s="30">
        <v>4.4400000000000004</v>
      </c>
      <c r="CA334" s="30">
        <v>0.12</v>
      </c>
      <c r="CB334" s="30">
        <v>0.3</v>
      </c>
      <c r="CC334" s="99">
        <v>5.1999999999999998E-2</v>
      </c>
      <c r="CD334" s="30">
        <v>99</v>
      </c>
      <c r="CE334" s="30">
        <v>98</v>
      </c>
      <c r="CF334" s="30">
        <v>78</v>
      </c>
      <c r="CG334" s="30">
        <v>23</v>
      </c>
      <c r="CH334" s="30"/>
      <c r="CI334" s="46">
        <v>4900</v>
      </c>
      <c r="CJ334" s="30"/>
      <c r="CK334" s="30">
        <v>28.46</v>
      </c>
      <c r="CL334" s="30">
        <v>14.85</v>
      </c>
      <c r="CM334" s="30">
        <v>4.5599999999999996</v>
      </c>
      <c r="CN334" s="30">
        <v>5.43</v>
      </c>
      <c r="CO334" s="30">
        <v>39.04</v>
      </c>
      <c r="CP334" s="30">
        <v>40.68</v>
      </c>
      <c r="CQ334" s="30">
        <v>0.36</v>
      </c>
      <c r="CR334" s="46" t="s">
        <v>319</v>
      </c>
      <c r="CS334" s="46" t="s">
        <v>319</v>
      </c>
      <c r="CT334" s="46" t="s">
        <v>319</v>
      </c>
      <c r="CU334" s="46" t="s">
        <v>319</v>
      </c>
      <c r="CV334" s="30">
        <v>0.46</v>
      </c>
      <c r="CW334" s="58">
        <f t="shared" si="73"/>
        <v>573.4766187852681</v>
      </c>
      <c r="CX334" s="59">
        <f>AP334/(AB334-AI334)</f>
        <v>573.4766187852681</v>
      </c>
      <c r="CY334" s="79">
        <v>500</v>
      </c>
      <c r="CZ334" s="57">
        <f>IF(AND(DATE(YEAR(T334),MONTH(T334),DAY(T334))&gt;=(S334-3),DATE(YEAR(T334),MONTH(T334),DAY(T334))&lt;=(S334+3)),T334,V334)</f>
        <v>45873.625</v>
      </c>
      <c r="DA334" s="59">
        <f>CZ334-U334</f>
        <v>0</v>
      </c>
      <c r="DB334" s="51">
        <f>(((AR334-AQ334)*24)+DD334+AB334+((AV334-AU334)*24))/24</f>
        <v>1.21875</v>
      </c>
      <c r="DC334" s="51">
        <f>(AT334-AS334)*24</f>
        <v>1.5</v>
      </c>
      <c r="DD334" s="51">
        <f>(W334-AR334)*24</f>
        <v>8.4999999999417923</v>
      </c>
      <c r="DE334" s="51">
        <f>AA334</f>
        <v>114</v>
      </c>
      <c r="DF334" s="51">
        <f t="shared" si="69"/>
        <v>8.4999999999417923</v>
      </c>
      <c r="DG334" s="51">
        <f>AB334</f>
        <v>20.083333333313931</v>
      </c>
      <c r="DH334" s="51">
        <f t="shared" si="67"/>
        <v>1.5</v>
      </c>
    </row>
    <row r="335" spans="1:112" s="42" customFormat="1" x14ac:dyDescent="0.2">
      <c r="A335" s="40">
        <v>4783</v>
      </c>
      <c r="B335" s="29">
        <f t="shared" si="72"/>
        <v>45870</v>
      </c>
      <c r="C335" s="41" t="str">
        <f t="shared" si="68"/>
        <v>PRT 2025 8 #4783</v>
      </c>
      <c r="D335" s="41" t="str">
        <f t="shared" si="66"/>
        <v>PRATU BGG #87</v>
      </c>
      <c r="E335" s="39">
        <v>4783</v>
      </c>
      <c r="F335" s="38" t="s">
        <v>240</v>
      </c>
      <c r="G335" s="38" t="str">
        <f>INDEX([1]List!$D$2:$D$55,MATCH(F335,[1]List!$B$2:$B$55,0))</f>
        <v>CIF</v>
      </c>
      <c r="H335" s="38" t="s">
        <v>211</v>
      </c>
      <c r="I335" s="38" t="s">
        <v>163</v>
      </c>
      <c r="J335" s="39">
        <f>IF(F335="","",IF(F335="TIE LRC",COUNTIF($F$2:$F335,"TIE")+COUNTIF($F$2:$F335,"TME")+COUNTIF($F$2:$F335,"TIE LRC")+COUNTIF($F$2:$F335,"TIE MRC"),IF(F335="TIE MRC",COUNTIF($F$2:$F335,"TIE")+COUNTIF($F$2:$F335,"TME")+COUNTIF($F$2:$F335,"TIE LRC")+COUNTIF($F$2:$F335,"TIE MRC"),IF(F335="PLNBB LRC",COUNTIF($F$2:$F335,"PLNBB")+COUNTIF($F$2:$F335,"PLNBB LRC")+COUNTIF($F$2:$F335,"PLNBB MRC"),IF(F335="PLNBB MRC",COUNTIF($F$2:$F335,"PLNBB")+COUNTIF($F$2:$F335,"PLNBB LRC")+COUNTIF($F$2:$F335,"PLNBB MRC"),IF(F335="HE MRC",COUNTIF($F$2:$F335,"HE")+COUNTIF($F$2:$F335,"HE LRC")+COUNTIF($F$2:$F335,"HE MRC"),IF(F335="HE LRC",COUNTIF($F$2:$F335,"HE")+COUNTIF($F$2:$F335,"HE LRC")+COUNTIF($F$2:$F335,"HE MRC"),COUNTIF($F$2:$F335,F335))))))))</f>
        <v>87</v>
      </c>
      <c r="K335" s="42" t="s">
        <v>218</v>
      </c>
      <c r="L335" s="42" t="s">
        <v>136</v>
      </c>
      <c r="N335" s="43" t="s">
        <v>318</v>
      </c>
      <c r="O335" s="70" t="s">
        <v>473</v>
      </c>
      <c r="P335" s="40"/>
      <c r="Q335" s="70">
        <v>45867</v>
      </c>
      <c r="R335" s="44"/>
      <c r="S335" s="70">
        <v>45893</v>
      </c>
      <c r="T335" s="57">
        <v>45874.277777777781</v>
      </c>
      <c r="U335" s="57">
        <v>45879.638888888891</v>
      </c>
      <c r="V335" s="57">
        <v>45879.638888888891</v>
      </c>
      <c r="W335" s="57">
        <v>45879.666666666664</v>
      </c>
      <c r="X335" s="57">
        <v>45880.350694444445</v>
      </c>
      <c r="Y335" s="57">
        <v>45880.378472222219</v>
      </c>
      <c r="Z335" s="57">
        <v>45880.413194444445</v>
      </c>
      <c r="AA335" s="51">
        <f t="shared" si="70"/>
        <v>128.66666666662786</v>
      </c>
      <c r="AB335" s="51">
        <f t="shared" si="76"/>
        <v>17.083333333313931</v>
      </c>
      <c r="AC335" s="51">
        <f t="shared" si="77"/>
        <v>0.6666666665696539</v>
      </c>
      <c r="AD335" s="51">
        <v>0.5</v>
      </c>
      <c r="AE335" s="51">
        <v>3.67</v>
      </c>
      <c r="AF335" s="51">
        <v>0</v>
      </c>
      <c r="AG335" s="51">
        <v>0</v>
      </c>
      <c r="AH335" s="51">
        <v>0</v>
      </c>
      <c r="AI335" s="51">
        <f t="shared" si="78"/>
        <v>3.67</v>
      </c>
      <c r="AJ335" s="78">
        <f t="shared" si="79"/>
        <v>4.17</v>
      </c>
      <c r="AK335" s="78"/>
      <c r="AL335" s="78"/>
      <c r="AM335" s="78"/>
      <c r="AN335" s="78"/>
      <c r="AO335" s="45">
        <v>7800.6490000000003</v>
      </c>
      <c r="AP335" s="45">
        <v>7798.0349999999999</v>
      </c>
      <c r="AQ335" s="57">
        <f t="shared" si="71"/>
        <v>45879.638888888891</v>
      </c>
      <c r="AR335" s="57">
        <v>45879.649305555555</v>
      </c>
      <c r="AS335" s="57">
        <f t="shared" si="74"/>
        <v>45880.350694444445</v>
      </c>
      <c r="AT335" s="57">
        <v>45880.399305555555</v>
      </c>
      <c r="AU335" s="57">
        <f t="shared" si="75"/>
        <v>45880.399305555555</v>
      </c>
      <c r="AV335" s="57">
        <v>45880.409722222219</v>
      </c>
      <c r="AW335" s="46">
        <v>4554</v>
      </c>
      <c r="AX335" s="46">
        <v>6598</v>
      </c>
      <c r="AY335" s="30">
        <v>30.98</v>
      </c>
      <c r="AZ335" s="30">
        <v>14.03</v>
      </c>
      <c r="BA335" s="30">
        <v>4.1900000000000004</v>
      </c>
      <c r="BB335" s="30">
        <v>5.22</v>
      </c>
      <c r="BC335" s="30">
        <v>6.071885541467954</v>
      </c>
      <c r="BD335" s="30">
        <v>41.98</v>
      </c>
      <c r="BE335" s="30">
        <v>38.770000000000003</v>
      </c>
      <c r="BF335" s="30">
        <v>0.19</v>
      </c>
      <c r="BG335" s="30">
        <v>0.3</v>
      </c>
      <c r="BH335" s="30">
        <v>0.24</v>
      </c>
      <c r="BI335" s="30">
        <v>59.14</v>
      </c>
      <c r="BJ335" s="30">
        <v>4.08</v>
      </c>
      <c r="BK335" s="30">
        <v>0.9</v>
      </c>
      <c r="BL335" s="30">
        <v>1.1100000000000001</v>
      </c>
      <c r="BM335" s="30">
        <v>16.39</v>
      </c>
      <c r="BN335" s="34">
        <v>59</v>
      </c>
      <c r="BO335" s="30" t="s">
        <v>97</v>
      </c>
      <c r="BP335" s="30" t="s">
        <v>97</v>
      </c>
      <c r="BQ335" s="34">
        <v>1260</v>
      </c>
      <c r="BR335" s="30">
        <v>46.38</v>
      </c>
      <c r="BS335" s="30">
        <v>23.54</v>
      </c>
      <c r="BT335" s="30">
        <v>13.26</v>
      </c>
      <c r="BU335" s="30">
        <v>5.16</v>
      </c>
      <c r="BV335" s="30">
        <v>1.83</v>
      </c>
      <c r="BW335" s="30">
        <v>0.48</v>
      </c>
      <c r="BX335" s="30">
        <v>0.53</v>
      </c>
      <c r="BY335" s="30">
        <v>1</v>
      </c>
      <c r="BZ335" s="30">
        <v>7.27</v>
      </c>
      <c r="CA335" s="30">
        <v>0.31</v>
      </c>
      <c r="CB335" s="30">
        <v>0.23</v>
      </c>
      <c r="CC335" s="99">
        <v>3.5000000000000003E-2</v>
      </c>
      <c r="CD335" s="30">
        <v>99</v>
      </c>
      <c r="CE335" s="30">
        <v>97</v>
      </c>
      <c r="CF335" s="30">
        <v>78</v>
      </c>
      <c r="CG335" s="30">
        <v>20</v>
      </c>
      <c r="CH335" s="30"/>
      <c r="CI335" s="46">
        <v>4607</v>
      </c>
      <c r="CJ335" s="30"/>
      <c r="CK335" s="30">
        <v>30.47</v>
      </c>
      <c r="CL335" s="30"/>
      <c r="CM335" s="30">
        <v>3.63</v>
      </c>
      <c r="CN335" s="30"/>
      <c r="CO335" s="30"/>
      <c r="CP335" s="30"/>
      <c r="CQ335" s="30">
        <v>0.14000000000000001</v>
      </c>
      <c r="CR335" s="46">
        <v>4518</v>
      </c>
      <c r="CS335" s="46">
        <v>30.92</v>
      </c>
      <c r="CT335" s="46">
        <v>3.92</v>
      </c>
      <c r="CU335" s="33">
        <v>0.23</v>
      </c>
      <c r="CV335" s="30">
        <v>0.45</v>
      </c>
      <c r="CW335" s="58">
        <f t="shared" si="73"/>
        <v>581.36443837062222</v>
      </c>
      <c r="CX335" s="59">
        <f>AP335/(AB335-AI335)</f>
        <v>581.36443837062222</v>
      </c>
      <c r="CY335" s="79">
        <v>500</v>
      </c>
      <c r="CZ335" s="57">
        <f>IF(AND(DATE(YEAR(T335),MONTH(T335),DAY(T335))&gt;=(S335-3),DATE(YEAR(T335),MONTH(T335),DAY(T335))&lt;=(S335+3)),T335,V335)</f>
        <v>45879.638888888891</v>
      </c>
      <c r="DA335" s="59">
        <f>CZ335-U335</f>
        <v>0</v>
      </c>
      <c r="DB335" s="51">
        <f>(((AR335-AQ335)*24)+DD335+AB335+((AV335-AU335)*24))/24</f>
        <v>0.74999999999272404</v>
      </c>
      <c r="DC335" s="51">
        <f>(AT335-AS335)*24</f>
        <v>1.1666666666278616</v>
      </c>
      <c r="DD335" s="51">
        <f>(W335-AR335)*24</f>
        <v>0.41666666662786156</v>
      </c>
      <c r="DE335" s="51">
        <f>AA335</f>
        <v>128.66666666662786</v>
      </c>
      <c r="DF335" s="51">
        <f t="shared" si="69"/>
        <v>0.41666666662786156</v>
      </c>
      <c r="DG335" s="51">
        <f>AB335</f>
        <v>17.083333333313931</v>
      </c>
      <c r="DH335" s="51">
        <f t="shared" si="67"/>
        <v>1.1666666666278616</v>
      </c>
    </row>
    <row r="336" spans="1:112" s="85" customFormat="1" x14ac:dyDescent="0.2">
      <c r="A336" s="80">
        <v>4784</v>
      </c>
      <c r="B336" s="81">
        <f t="shared" si="72"/>
        <v>45870</v>
      </c>
      <c r="C336" s="82" t="str">
        <f t="shared" si="68"/>
        <v>PRT 2025 7 #4784</v>
      </c>
      <c r="D336" s="82" t="str">
        <f t="shared" si="66"/>
        <v>PRATU GEL LRC #34</v>
      </c>
      <c r="E336" s="83">
        <v>4784</v>
      </c>
      <c r="F336" s="84" t="s">
        <v>300</v>
      </c>
      <c r="G336" s="84" t="str">
        <f>INDEX([1]List!$D$2:$D$55,MATCH(F336,[1]List!$B$2:$B$55,0))</f>
        <v>CIF</v>
      </c>
      <c r="H336" s="84" t="s">
        <v>392</v>
      </c>
      <c r="I336" s="84" t="s">
        <v>262</v>
      </c>
      <c r="J336" s="83">
        <f>IF(F336="","",IF(F336="TIE LRC",COUNTIF($F$2:$F336,"TIE")+COUNTIF($F$2:$F336,"TME")+COUNTIF($F$2:$F336,"TIE LRC")+COUNTIF($F$2:$F336,"TIE MRC"),IF(F336="TIE MRC",COUNTIF($F$2:$F336,"TIE")+COUNTIF($F$2:$F336,"TME")+COUNTIF($F$2:$F336,"TIE LRC")+COUNTIF($F$2:$F336,"TIE MRC"),IF(F336="PLNBB LRC",COUNTIF($F$2:$F336,"PLNBB")+COUNTIF($F$2:$F336,"PLNBB LRC")+COUNTIF($F$2:$F336,"PLNBB MRC"),IF(F336="PLNBB MRC",COUNTIF($F$2:$F336,"PLNBB")+COUNTIF($F$2:$F336,"PLNBB LRC")+COUNTIF($F$2:$F336,"PLNBB MRC"),IF(F336="HE MRC",COUNTIF($F$2:$F336,"HE")+COUNTIF($F$2:$F336,"HE LRC")+COUNTIF($F$2:$F336,"HE MRC"),IF(F336="HE LRC",COUNTIF($F$2:$F336,"HE")+COUNTIF($F$2:$F336,"HE LRC")+COUNTIF($F$2:$F336,"HE MRC"),COUNTIF($F$2:$F336,F336))))))))</f>
        <v>34</v>
      </c>
      <c r="K336" s="85" t="s">
        <v>409</v>
      </c>
      <c r="L336" s="85" t="s">
        <v>410</v>
      </c>
      <c r="N336" s="86" t="s">
        <v>308</v>
      </c>
      <c r="O336" s="76" t="s">
        <v>104</v>
      </c>
      <c r="P336" s="80"/>
      <c r="Q336" s="76">
        <v>45858</v>
      </c>
      <c r="R336" s="87"/>
      <c r="S336" s="76">
        <v>45856</v>
      </c>
      <c r="T336" s="88">
        <v>45866.395833333336</v>
      </c>
      <c r="U336" s="88">
        <v>45868.430555555555</v>
      </c>
      <c r="V336" s="88">
        <v>45868.430555555555</v>
      </c>
      <c r="W336" s="88">
        <v>45868.854166666664</v>
      </c>
      <c r="X336" s="88">
        <v>45880.8125</v>
      </c>
      <c r="Y336" s="88">
        <v>45880.861111111109</v>
      </c>
      <c r="Z336" s="88">
        <v>45880.934027777781</v>
      </c>
      <c r="AA336" s="89">
        <f t="shared" si="70"/>
        <v>48.833333333255723</v>
      </c>
      <c r="AB336" s="89">
        <f t="shared" si="76"/>
        <v>288.16666666668607</v>
      </c>
      <c r="AC336" s="89">
        <f t="shared" si="77"/>
        <v>1.1666666666278616</v>
      </c>
      <c r="AD336" s="89">
        <v>0</v>
      </c>
      <c r="AE336" s="89">
        <v>0</v>
      </c>
      <c r="AF336" s="89">
        <f>17.92+0.5</f>
        <v>18.420000000000002</v>
      </c>
      <c r="AG336" s="89">
        <v>3</v>
      </c>
      <c r="AH336" s="89">
        <v>153</v>
      </c>
      <c r="AI336" s="89">
        <f t="shared" si="78"/>
        <v>174.42000000000002</v>
      </c>
      <c r="AJ336" s="90">
        <f t="shared" si="79"/>
        <v>174.42000000000002</v>
      </c>
      <c r="AK336" s="90"/>
      <c r="AL336" s="90"/>
      <c r="AM336" s="90"/>
      <c r="AN336" s="90"/>
      <c r="AO336" s="91">
        <v>10013.459000000001</v>
      </c>
      <c r="AP336" s="91">
        <v>10006.125</v>
      </c>
      <c r="AQ336" s="88">
        <f t="shared" si="71"/>
        <v>45868.430555555555</v>
      </c>
      <c r="AR336" s="88">
        <v>45868.444444444445</v>
      </c>
      <c r="AS336" s="88">
        <f t="shared" si="74"/>
        <v>45880.8125</v>
      </c>
      <c r="AT336" s="88">
        <v>45880.864583333336</v>
      </c>
      <c r="AU336" s="88">
        <v>45880.916666666664</v>
      </c>
      <c r="AV336" s="88">
        <v>45880.930555555555</v>
      </c>
      <c r="AW336" s="92">
        <v>4075</v>
      </c>
      <c r="AX336" s="92">
        <v>6267</v>
      </c>
      <c r="AY336" s="93">
        <v>34.979999999999997</v>
      </c>
      <c r="AZ336" s="93">
        <v>16.82</v>
      </c>
      <c r="BA336" s="93">
        <v>4.8499999999999996</v>
      </c>
      <c r="BB336" s="93">
        <v>6.2</v>
      </c>
      <c r="BC336" s="93">
        <v>7.453714835296946</v>
      </c>
      <c r="BD336" s="93">
        <v>41.25</v>
      </c>
      <c r="BE336" s="93">
        <v>35.729999999999997</v>
      </c>
      <c r="BF336" s="93">
        <v>0.2</v>
      </c>
      <c r="BG336" s="93">
        <v>0.32</v>
      </c>
      <c r="BH336" s="93">
        <v>0.30055301755229619</v>
      </c>
      <c r="BI336" s="93">
        <v>55.09</v>
      </c>
      <c r="BJ336" s="93">
        <v>4.0199999999999996</v>
      </c>
      <c r="BK336" s="93">
        <v>0.84</v>
      </c>
      <c r="BL336" s="93">
        <v>1.0900000000000001</v>
      </c>
      <c r="BM336" s="93">
        <v>16.78</v>
      </c>
      <c r="BN336" s="94">
        <v>60</v>
      </c>
      <c r="BO336" s="93" t="s">
        <v>97</v>
      </c>
      <c r="BP336" s="93" t="s">
        <v>100</v>
      </c>
      <c r="BQ336" s="94">
        <v>1170</v>
      </c>
      <c r="BR336" s="93">
        <v>19.54</v>
      </c>
      <c r="BS336" s="93">
        <v>13.94</v>
      </c>
      <c r="BT336" s="93">
        <v>47.08</v>
      </c>
      <c r="BU336" s="93">
        <v>7.33</v>
      </c>
      <c r="BV336" s="93">
        <v>2.4500000000000002</v>
      </c>
      <c r="BW336" s="93">
        <v>0.23</v>
      </c>
      <c r="BX336" s="93">
        <v>0.36</v>
      </c>
      <c r="BY336" s="93">
        <v>0.57999999999999996</v>
      </c>
      <c r="BZ336" s="93">
        <v>7.13</v>
      </c>
      <c r="CA336" s="93">
        <v>1.3</v>
      </c>
      <c r="CB336" s="93">
        <v>7.0000000000000007E-2</v>
      </c>
      <c r="CC336" s="101">
        <v>5.8000000000000003E-2</v>
      </c>
      <c r="CD336" s="93">
        <v>99</v>
      </c>
      <c r="CE336" s="93">
        <v>98</v>
      </c>
      <c r="CF336" s="93">
        <v>78</v>
      </c>
      <c r="CG336" s="93">
        <v>20</v>
      </c>
      <c r="CH336" s="93"/>
      <c r="CI336" s="92">
        <v>4129</v>
      </c>
      <c r="CJ336" s="93"/>
      <c r="CK336" s="93">
        <v>34.68</v>
      </c>
      <c r="CL336" s="93"/>
      <c r="CM336" s="93">
        <v>4.08</v>
      </c>
      <c r="CN336" s="93"/>
      <c r="CO336" s="93"/>
      <c r="CP336" s="93"/>
      <c r="CQ336" s="93">
        <v>0.17</v>
      </c>
      <c r="CR336" s="92">
        <v>4016</v>
      </c>
      <c r="CS336" s="93">
        <v>35.65</v>
      </c>
      <c r="CT336" s="93">
        <v>4.3600000000000003</v>
      </c>
      <c r="CU336" s="93">
        <v>0.24</v>
      </c>
      <c r="CV336" s="93">
        <v>0.28000000000000003</v>
      </c>
      <c r="CW336" s="95">
        <f t="shared" si="73"/>
        <v>87.968511897769559</v>
      </c>
      <c r="CX336" s="96">
        <f>AP336/(AB336-AI336)</f>
        <v>87.968511897769559</v>
      </c>
      <c r="CY336" s="97">
        <v>100</v>
      </c>
      <c r="CZ336" s="88">
        <f>IF(AND(DATE(YEAR(T336),MONTH(T336),DAY(T336))&gt;=(S336-3),DATE(YEAR(T336),MONTH(T336),DAY(T336))&lt;=(S336+3)),T336,V336)</f>
        <v>45868.430555555555</v>
      </c>
      <c r="DA336" s="96">
        <f>CZ336-U336</f>
        <v>0</v>
      </c>
      <c r="DB336" s="89">
        <f>(((AR336-AQ336)*24)+DD336+AB336+((AV336-AU336)*24))/24</f>
        <v>12.444444444445253</v>
      </c>
      <c r="DC336" s="89">
        <f>(AT336-AS336)*24</f>
        <v>1.2500000000582077</v>
      </c>
      <c r="DD336" s="89">
        <f>(W336-AR336)*24</f>
        <v>9.8333333332557231</v>
      </c>
      <c r="DE336" s="89">
        <f>AA336</f>
        <v>48.833333333255723</v>
      </c>
      <c r="DF336" s="89">
        <f t="shared" si="69"/>
        <v>9.8333333332557231</v>
      </c>
      <c r="DG336" s="89">
        <f>AB336</f>
        <v>288.16666666668607</v>
      </c>
      <c r="DH336" s="89">
        <f t="shared" si="67"/>
        <v>1.2500000000582077</v>
      </c>
    </row>
    <row r="337" spans="1:112" s="42" customFormat="1" x14ac:dyDescent="0.2">
      <c r="A337" s="40">
        <v>4785</v>
      </c>
      <c r="B337" s="29">
        <f t="shared" si="72"/>
        <v>45870</v>
      </c>
      <c r="C337" s="41" t="str">
        <f t="shared" si="68"/>
        <v>PRT 2025 8 #4785</v>
      </c>
      <c r="D337" s="41" t="str">
        <f t="shared" ref="D337:D400" si="80">"PRATU "&amp;F337&amp;" #"&amp;J337</f>
        <v>PRATU GEL LRC #35</v>
      </c>
      <c r="E337" s="39">
        <v>4785</v>
      </c>
      <c r="F337" s="38" t="s">
        <v>300</v>
      </c>
      <c r="G337" s="38" t="str">
        <f>INDEX([1]List!$D$2:$D$55,MATCH(F337,[1]List!$B$2:$B$55,0))</f>
        <v>CIF</v>
      </c>
      <c r="H337" s="38" t="s">
        <v>392</v>
      </c>
      <c r="I337" s="38" t="s">
        <v>262</v>
      </c>
      <c r="J337" s="39">
        <f>IF(F337="","",IF(F337="TIE LRC",COUNTIF($F$2:$F337,"TIE")+COUNTIF($F$2:$F337,"TME")+COUNTIF($F$2:$F337,"TIE LRC")+COUNTIF($F$2:$F337,"TIE MRC"),IF(F337="TIE MRC",COUNTIF($F$2:$F337,"TIE")+COUNTIF($F$2:$F337,"TME")+COUNTIF($F$2:$F337,"TIE LRC")+COUNTIF($F$2:$F337,"TIE MRC"),IF(F337="PLNBB LRC",COUNTIF($F$2:$F337,"PLNBB")+COUNTIF($F$2:$F337,"PLNBB LRC")+COUNTIF($F$2:$F337,"PLNBB MRC"),IF(F337="PLNBB MRC",COUNTIF($F$2:$F337,"PLNBB")+COUNTIF($F$2:$F337,"PLNBB LRC")+COUNTIF($F$2:$F337,"PLNBB MRC"),IF(F337="HE MRC",COUNTIF($F$2:$F337,"HE")+COUNTIF($F$2:$F337,"HE LRC")+COUNTIF($F$2:$F337,"HE MRC"),IF(F337="HE LRC",COUNTIF($F$2:$F337,"HE")+COUNTIF($F$2:$F337,"HE LRC")+COUNTIF($F$2:$F337,"HE MRC"),COUNTIF($F$2:$F337,F337))))))))</f>
        <v>35</v>
      </c>
      <c r="K337" s="42" t="s">
        <v>535</v>
      </c>
      <c r="L337" s="42" t="s">
        <v>536</v>
      </c>
      <c r="N337" s="43" t="s">
        <v>320</v>
      </c>
      <c r="O337" s="70" t="s">
        <v>567</v>
      </c>
      <c r="P337" s="40"/>
      <c r="Q337" s="70">
        <v>45861</v>
      </c>
      <c r="R337" s="44"/>
      <c r="S337" s="70">
        <v>45863</v>
      </c>
      <c r="T337" s="57">
        <v>45871.604166666664</v>
      </c>
      <c r="U337" s="57">
        <v>45879.336805555555</v>
      </c>
      <c r="V337" s="57">
        <v>45879.336805555555</v>
      </c>
      <c r="W337" s="57">
        <v>45879.40625</v>
      </c>
      <c r="X337" s="57">
        <v>45881.524305555555</v>
      </c>
      <c r="Y337" s="57">
        <v>45881.597222222219</v>
      </c>
      <c r="Z337" s="57">
        <v>45881.631944444445</v>
      </c>
      <c r="AA337" s="51">
        <f t="shared" si="70"/>
        <v>185.58333333337214</v>
      </c>
      <c r="AB337" s="51">
        <f t="shared" si="76"/>
        <v>52.583333333255723</v>
      </c>
      <c r="AC337" s="51">
        <f t="shared" si="77"/>
        <v>1.7499999999417923</v>
      </c>
      <c r="AD337" s="51">
        <v>0</v>
      </c>
      <c r="AE337" s="51">
        <v>14.08</v>
      </c>
      <c r="AF337" s="51">
        <v>13.58</v>
      </c>
      <c r="AG337" s="51">
        <v>0.5</v>
      </c>
      <c r="AH337" s="51">
        <v>0</v>
      </c>
      <c r="AI337" s="51">
        <f t="shared" si="78"/>
        <v>28.16</v>
      </c>
      <c r="AJ337" s="78">
        <f t="shared" si="79"/>
        <v>28.16</v>
      </c>
      <c r="AK337" s="78"/>
      <c r="AL337" s="78"/>
      <c r="AM337" s="78"/>
      <c r="AN337" s="78"/>
      <c r="AO337" s="45">
        <v>10006.205</v>
      </c>
      <c r="AP337" s="45">
        <v>10003.603999999999</v>
      </c>
      <c r="AQ337" s="57">
        <f t="shared" si="71"/>
        <v>45879.336805555555</v>
      </c>
      <c r="AR337" s="57">
        <v>45879.347222222219</v>
      </c>
      <c r="AS337" s="57">
        <f t="shared" si="74"/>
        <v>45881.524305555555</v>
      </c>
      <c r="AT337" s="57">
        <v>45881.618055555555</v>
      </c>
      <c r="AU337" s="57">
        <f t="shared" si="75"/>
        <v>45881.618055555555</v>
      </c>
      <c r="AV337" s="57">
        <v>45881.628472222219</v>
      </c>
      <c r="AW337" s="46">
        <v>4072</v>
      </c>
      <c r="AX337" s="46">
        <v>6262</v>
      </c>
      <c r="AY337" s="30">
        <v>34.97</v>
      </c>
      <c r="AZ337" s="30">
        <v>17.34</v>
      </c>
      <c r="BA337" s="30">
        <v>4.8</v>
      </c>
      <c r="BB337" s="30">
        <v>6.1</v>
      </c>
      <c r="BC337" s="30">
        <v>7.3796273893055897</v>
      </c>
      <c r="BD337" s="30">
        <v>41.56</v>
      </c>
      <c r="BE337" s="30">
        <v>35</v>
      </c>
      <c r="BF337" s="30">
        <v>0.22</v>
      </c>
      <c r="BG337" s="30">
        <v>0.37</v>
      </c>
      <c r="BH337" s="30">
        <v>0.33873699491894516</v>
      </c>
      <c r="BI337" s="30">
        <v>53.28</v>
      </c>
      <c r="BJ337" s="30">
        <v>3.78</v>
      </c>
      <c r="BK337" s="30">
        <v>0.88</v>
      </c>
      <c r="BL337" s="30">
        <v>1.1499999999999999</v>
      </c>
      <c r="BM337" s="30">
        <v>18.34</v>
      </c>
      <c r="BN337" s="34">
        <v>60</v>
      </c>
      <c r="BO337" s="30" t="s">
        <v>97</v>
      </c>
      <c r="BP337" s="30" t="s">
        <v>100</v>
      </c>
      <c r="BQ337" s="34">
        <v>1160</v>
      </c>
      <c r="BR337" s="30">
        <v>31.27</v>
      </c>
      <c r="BS337" s="30">
        <v>17.12</v>
      </c>
      <c r="BT337" s="30">
        <v>30.98</v>
      </c>
      <c r="BU337" s="30">
        <v>8.91</v>
      </c>
      <c r="BV337" s="30">
        <v>1.67</v>
      </c>
      <c r="BW337" s="30">
        <v>0.36</v>
      </c>
      <c r="BX337" s="30">
        <v>0.37</v>
      </c>
      <c r="BY337" s="30">
        <v>0.74</v>
      </c>
      <c r="BZ337" s="30">
        <v>7.8</v>
      </c>
      <c r="CA337" s="30">
        <v>0.65</v>
      </c>
      <c r="CB337" s="30">
        <v>0.14000000000000001</v>
      </c>
      <c r="CC337" s="99">
        <v>6.6000000000000003E-2</v>
      </c>
      <c r="CD337" s="30">
        <v>99</v>
      </c>
      <c r="CE337" s="30">
        <v>98</v>
      </c>
      <c r="CF337" s="30">
        <v>78</v>
      </c>
      <c r="CG337" s="30">
        <v>20</v>
      </c>
      <c r="CH337" s="30"/>
      <c r="CI337" s="46">
        <v>4143</v>
      </c>
      <c r="CJ337" s="30"/>
      <c r="CK337" s="30">
        <v>34.57</v>
      </c>
      <c r="CL337" s="30"/>
      <c r="CM337" s="30">
        <v>4.16</v>
      </c>
      <c r="CN337" s="30"/>
      <c r="CO337" s="30"/>
      <c r="CP337" s="30"/>
      <c r="CQ337" s="30">
        <v>0.2</v>
      </c>
      <c r="CR337" s="46">
        <v>4081</v>
      </c>
      <c r="CS337" s="33">
        <v>35.1</v>
      </c>
      <c r="CT337" s="46">
        <v>5.61</v>
      </c>
      <c r="CU337" s="33">
        <v>0.23</v>
      </c>
      <c r="CV337" s="30">
        <v>0.3</v>
      </c>
      <c r="CW337" s="58">
        <f t="shared" si="73"/>
        <v>409.59208407390969</v>
      </c>
      <c r="CX337" s="59">
        <f>AP337/(AB337-AI337)</f>
        <v>409.59208407390969</v>
      </c>
      <c r="CY337" s="79">
        <v>500</v>
      </c>
      <c r="CZ337" s="57">
        <f>IF(AND(DATE(YEAR(T337),MONTH(T337),DAY(T337))&gt;=(S337-3),DATE(YEAR(T337),MONTH(T337),DAY(T337))&lt;=(S337+3)),T337,V337)</f>
        <v>45879.336805555555</v>
      </c>
      <c r="DA337" s="59">
        <f>CZ337-U337</f>
        <v>0</v>
      </c>
      <c r="DB337" s="51">
        <f>(((AR337-AQ337)*24)+DD337+AB337+((AV337-AU337)*24))/24</f>
        <v>2.2708333333284827</v>
      </c>
      <c r="DC337" s="51">
        <f>(AT337-AS337)*24</f>
        <v>2.25</v>
      </c>
      <c r="DD337" s="51">
        <f>(W337-AR337)*24</f>
        <v>1.4166666667442769</v>
      </c>
      <c r="DE337" s="51">
        <f>AA337</f>
        <v>185.58333333337214</v>
      </c>
      <c r="DF337" s="51">
        <f t="shared" si="69"/>
        <v>1.4166666667442769</v>
      </c>
      <c r="DG337" s="51">
        <f>AB337</f>
        <v>52.583333333255723</v>
      </c>
      <c r="DH337" s="51">
        <f t="shared" ref="DH337:DH400" si="81">DC337</f>
        <v>2.25</v>
      </c>
    </row>
    <row r="338" spans="1:112" s="42" customFormat="1" x14ac:dyDescent="0.2">
      <c r="A338" s="40">
        <v>4786</v>
      </c>
      <c r="B338" s="29">
        <f t="shared" si="72"/>
        <v>45870</v>
      </c>
      <c r="C338" s="41" t="str">
        <f t="shared" si="68"/>
        <v>PRT 2025 8 #4786</v>
      </c>
      <c r="D338" s="41" t="str">
        <f t="shared" si="80"/>
        <v>PRATU PTBA #61</v>
      </c>
      <c r="E338" s="39">
        <v>4786</v>
      </c>
      <c r="F338" s="38" t="s">
        <v>98</v>
      </c>
      <c r="G338" s="38" t="str">
        <f>INDEX([1]List!$D$2:$D$55,MATCH(F338,[1]List!$B$2:$B$55,0))</f>
        <v>FOB</v>
      </c>
      <c r="H338" s="38" t="s">
        <v>156</v>
      </c>
      <c r="I338" s="38" t="s">
        <v>157</v>
      </c>
      <c r="J338" s="39">
        <f>IF(F338="","",IF(F338="TIE LRC",COUNTIF($F$2:$F338,"TIE")+COUNTIF($F$2:$F338,"TME")+COUNTIF($F$2:$F338,"TIE LRC")+COUNTIF($F$2:$F338,"TIE MRC"),IF(F338="TIE MRC",COUNTIF($F$2:$F338,"TIE")+COUNTIF($F$2:$F338,"TME")+COUNTIF($F$2:$F338,"TIE LRC")+COUNTIF($F$2:$F338,"TIE MRC"),IF(F338="PLNBB LRC",COUNTIF($F$2:$F338,"PLNBB")+COUNTIF($F$2:$F338,"PLNBB LRC")+COUNTIF($F$2:$F338,"PLNBB MRC"),IF(F338="PLNBB MRC",COUNTIF($F$2:$F338,"PLNBB")+COUNTIF($F$2:$F338,"PLNBB LRC")+COUNTIF($F$2:$F338,"PLNBB MRC"),IF(F338="HE MRC",COUNTIF($F$2:$F338,"HE")+COUNTIF($F$2:$F338,"HE LRC")+COUNTIF($F$2:$F338,"HE MRC"),IF(F338="HE LRC",COUNTIF($F$2:$F338,"HE")+COUNTIF($F$2:$F338,"HE LRC")+COUNTIF($F$2:$F338,"HE MRC"),COUNTIF($F$2:$F338,F338))))))))</f>
        <v>61</v>
      </c>
      <c r="L338" s="42" t="s">
        <v>137</v>
      </c>
      <c r="N338" s="43" t="s">
        <v>318</v>
      </c>
      <c r="O338" s="70" t="s">
        <v>611</v>
      </c>
      <c r="P338" s="40"/>
      <c r="Q338" s="70">
        <v>45871</v>
      </c>
      <c r="R338" s="44"/>
      <c r="S338" s="70">
        <v>45875</v>
      </c>
      <c r="T338" s="57">
        <v>45874.3125</v>
      </c>
      <c r="U338" s="57">
        <v>45874.3125</v>
      </c>
      <c r="V338" s="57">
        <v>45880.427083333336</v>
      </c>
      <c r="W338" s="57">
        <v>45880.444444444445</v>
      </c>
      <c r="X338" s="57">
        <v>45881.774305555555</v>
      </c>
      <c r="Y338" s="57">
        <v>45881.836805555555</v>
      </c>
      <c r="Z338" s="57">
        <v>45881.875</v>
      </c>
      <c r="AA338" s="51">
        <f t="shared" si="70"/>
        <v>146.75000000005821</v>
      </c>
      <c r="AB338" s="51">
        <f t="shared" si="76"/>
        <v>33.416666666627862</v>
      </c>
      <c r="AC338" s="51">
        <f t="shared" si="77"/>
        <v>1.5</v>
      </c>
      <c r="AD338" s="51">
        <v>0.92</v>
      </c>
      <c r="AE338" s="51">
        <v>4.25</v>
      </c>
      <c r="AF338" s="51">
        <v>7.75</v>
      </c>
      <c r="AG338" s="51">
        <v>0.5</v>
      </c>
      <c r="AH338" s="51">
        <v>0</v>
      </c>
      <c r="AI338" s="51">
        <f t="shared" si="78"/>
        <v>12.5</v>
      </c>
      <c r="AJ338" s="78">
        <f t="shared" si="79"/>
        <v>13.42</v>
      </c>
      <c r="AK338" s="78"/>
      <c r="AL338" s="78"/>
      <c r="AM338" s="78"/>
      <c r="AN338" s="78"/>
      <c r="AO338" s="45">
        <v>10015.241</v>
      </c>
      <c r="AP338" s="45">
        <v>10014.23</v>
      </c>
      <c r="AQ338" s="57">
        <f t="shared" si="71"/>
        <v>45880.427083333336</v>
      </c>
      <c r="AR338" s="57">
        <v>45880.440972222219</v>
      </c>
      <c r="AS338" s="57">
        <f t="shared" si="74"/>
        <v>45881.774305555555</v>
      </c>
      <c r="AT338" s="57">
        <v>45881.857638888891</v>
      </c>
      <c r="AU338" s="57">
        <f t="shared" si="75"/>
        <v>45881.857638888891</v>
      </c>
      <c r="AV338" s="57">
        <v>45881.871527777781</v>
      </c>
      <c r="AW338" s="46">
        <v>4738</v>
      </c>
      <c r="AX338" s="46">
        <v>6751</v>
      </c>
      <c r="AY338" s="30">
        <v>29.82</v>
      </c>
      <c r="AZ338" s="30">
        <v>13.26</v>
      </c>
      <c r="BA338" s="30">
        <v>4.88</v>
      </c>
      <c r="BB338" s="30">
        <v>6.03</v>
      </c>
      <c r="BC338" s="30">
        <v>6.9518100069172242</v>
      </c>
      <c r="BD338" s="30">
        <v>39.880000000000003</v>
      </c>
      <c r="BE338" s="30">
        <v>40.83</v>
      </c>
      <c r="BF338" s="30">
        <v>0.23</v>
      </c>
      <c r="BG338" s="30">
        <v>0.35</v>
      </c>
      <c r="BH338" s="30">
        <v>0.32280378141572519</v>
      </c>
      <c r="BI338" s="30">
        <v>60.83</v>
      </c>
      <c r="BJ338" s="30">
        <v>4.3</v>
      </c>
      <c r="BK338" s="30">
        <v>0.95</v>
      </c>
      <c r="BL338" s="30">
        <v>1.18</v>
      </c>
      <c r="BM338" s="30">
        <v>14.35</v>
      </c>
      <c r="BN338" s="34">
        <v>61</v>
      </c>
      <c r="BO338" s="30" t="s">
        <v>97</v>
      </c>
      <c r="BP338" s="30" t="s">
        <v>100</v>
      </c>
      <c r="BQ338" s="34">
        <v>1240</v>
      </c>
      <c r="BR338" s="30">
        <v>43.44</v>
      </c>
      <c r="BS338" s="30">
        <v>25.58</v>
      </c>
      <c r="BT338" s="30">
        <v>11.26</v>
      </c>
      <c r="BU338" s="30">
        <v>8.2200000000000006</v>
      </c>
      <c r="BV338" s="30">
        <v>2.42</v>
      </c>
      <c r="BW338" s="30">
        <v>1.4</v>
      </c>
      <c r="BX338" s="30">
        <v>0.52</v>
      </c>
      <c r="BY338" s="30">
        <v>0.82</v>
      </c>
      <c r="BZ338" s="30">
        <v>5.38</v>
      </c>
      <c r="CA338" s="30">
        <v>0.25</v>
      </c>
      <c r="CB338" s="30">
        <v>0.7</v>
      </c>
      <c r="CC338" s="99">
        <v>3.5000000000000003E-2</v>
      </c>
      <c r="CD338" s="30">
        <v>99</v>
      </c>
      <c r="CE338" s="30">
        <v>98</v>
      </c>
      <c r="CF338" s="30">
        <v>78</v>
      </c>
      <c r="CG338" s="30">
        <v>23</v>
      </c>
      <c r="CH338" s="30"/>
      <c r="CI338" s="46">
        <v>4927</v>
      </c>
      <c r="CJ338" s="30"/>
      <c r="CK338" s="30">
        <v>28.75</v>
      </c>
      <c r="CL338" s="30">
        <v>14.8</v>
      </c>
      <c r="CM338" s="30">
        <v>5.74</v>
      </c>
      <c r="CN338" s="30">
        <v>6.86</v>
      </c>
      <c r="CO338" s="30">
        <v>39.33</v>
      </c>
      <c r="CP338" s="30">
        <v>39.01</v>
      </c>
      <c r="CQ338" s="30">
        <v>0.23</v>
      </c>
      <c r="CR338" s="46" t="s">
        <v>319</v>
      </c>
      <c r="CS338" s="46" t="s">
        <v>319</v>
      </c>
      <c r="CT338" s="46" t="s">
        <v>319</v>
      </c>
      <c r="CU338" s="33" t="s">
        <v>319</v>
      </c>
      <c r="CV338" s="30">
        <v>0.4</v>
      </c>
      <c r="CW338" s="58">
        <f t="shared" si="73"/>
        <v>478.76796812837824</v>
      </c>
      <c r="CX338" s="59">
        <f>AP338/(AB338-AI338)</f>
        <v>478.76796812837824</v>
      </c>
      <c r="CY338" s="79">
        <v>500</v>
      </c>
      <c r="CZ338" s="57">
        <f>IF(AND(DATE(YEAR(T338),MONTH(T338),DAY(T338))&gt;=(S338-3),DATE(YEAR(T338),MONTH(T338),DAY(T338))&lt;=(S338+3)),T338,V338)</f>
        <v>45874.3125</v>
      </c>
      <c r="DA338" s="59">
        <f>CZ338-U338</f>
        <v>0</v>
      </c>
      <c r="DB338" s="51">
        <f>(((AR338-AQ338)*24)+DD338+AB338+((AV338-AU338)*24))/24</f>
        <v>1.4236111111094942</v>
      </c>
      <c r="DC338" s="51">
        <f>(AT338-AS338)*24</f>
        <v>2.0000000000582077</v>
      </c>
      <c r="DD338" s="51">
        <f>(W338-AR338)*24</f>
        <v>8.3333333430346102E-2</v>
      </c>
      <c r="DE338" s="51">
        <f>AA338</f>
        <v>146.75000000005821</v>
      </c>
      <c r="DF338" s="51">
        <f t="shared" si="69"/>
        <v>8.3333333430346102E-2</v>
      </c>
      <c r="DG338" s="51">
        <f>AB338</f>
        <v>33.416666666627862</v>
      </c>
      <c r="DH338" s="51">
        <f t="shared" si="81"/>
        <v>2.0000000000582077</v>
      </c>
    </row>
    <row r="339" spans="1:112" s="42" customFormat="1" x14ac:dyDescent="0.2">
      <c r="A339" s="40">
        <v>4787</v>
      </c>
      <c r="B339" s="29">
        <f t="shared" si="72"/>
        <v>45870</v>
      </c>
      <c r="C339" s="41" t="str">
        <f t="shared" si="68"/>
        <v>PRT 2025 8 #4787</v>
      </c>
      <c r="D339" s="41" t="str">
        <f t="shared" si="80"/>
        <v>PRATU TBC LRC #31</v>
      </c>
      <c r="E339" s="39">
        <v>4787</v>
      </c>
      <c r="F339" s="38" t="s">
        <v>290</v>
      </c>
      <c r="G339" s="38" t="str">
        <f>INDEX([1]List!$D$2:$D$55,MATCH(F339,[1]List!$B$2:$B$55,0))</f>
        <v>CIF</v>
      </c>
      <c r="H339" s="38" t="s">
        <v>325</v>
      </c>
      <c r="I339" s="38" t="s">
        <v>176</v>
      </c>
      <c r="J339" s="39">
        <f>IF(F339="","",IF(F339="TIE LRC",COUNTIF($F$2:$F339,"TIE")+COUNTIF($F$2:$F339,"TME")+COUNTIF($F$2:$F339,"TIE LRC")+COUNTIF($F$2:$F339,"TIE MRC"),IF(F339="TIE MRC",COUNTIF($F$2:$F339,"TIE")+COUNTIF($F$2:$F339,"TME")+COUNTIF($F$2:$F339,"TIE LRC")+COUNTIF($F$2:$F339,"TIE MRC"),IF(F339="PLNBB LRC",COUNTIF($F$2:$F339,"PLNBB")+COUNTIF($F$2:$F339,"PLNBB LRC")+COUNTIF($F$2:$F339,"PLNBB MRC"),IF(F339="PLNBB MRC",COUNTIF($F$2:$F339,"PLNBB")+COUNTIF($F$2:$F339,"PLNBB LRC")+COUNTIF($F$2:$F339,"PLNBB MRC"),IF(F339="HE MRC",COUNTIF($F$2:$F339,"HE")+COUNTIF($F$2:$F339,"HE LRC")+COUNTIF($F$2:$F339,"HE MRC"),IF(F339="HE LRC",COUNTIF($F$2:$F339,"HE")+COUNTIF($F$2:$F339,"HE LRC")+COUNTIF($F$2:$F339,"HE MRC"),COUNTIF($F$2:$F339,F339))))))))</f>
        <v>31</v>
      </c>
      <c r="K339" s="42" t="s">
        <v>428</v>
      </c>
      <c r="L339" s="42" t="s">
        <v>429</v>
      </c>
      <c r="N339" s="43" t="s">
        <v>320</v>
      </c>
      <c r="O339" s="70" t="s">
        <v>473</v>
      </c>
      <c r="P339" s="40"/>
      <c r="Q339" s="70">
        <v>45863</v>
      </c>
      <c r="R339" s="44"/>
      <c r="S339" s="70">
        <v>45921</v>
      </c>
      <c r="T339" s="57">
        <v>45871.625</v>
      </c>
      <c r="U339" s="57">
        <v>45881.652777777781</v>
      </c>
      <c r="V339" s="57">
        <v>45881.652777777781</v>
      </c>
      <c r="W339" s="57">
        <v>45881.777777777781</v>
      </c>
      <c r="X339" s="57">
        <v>45883.079861111109</v>
      </c>
      <c r="Y339" s="57">
        <v>45883.104166666664</v>
      </c>
      <c r="Z339" s="57">
        <v>45883.138888888891</v>
      </c>
      <c r="AA339" s="51">
        <f t="shared" si="70"/>
        <v>240.66666666674428</v>
      </c>
      <c r="AB339" s="51">
        <f t="shared" si="76"/>
        <v>31.833333333197515</v>
      </c>
      <c r="AC339" s="51">
        <f t="shared" si="77"/>
        <v>0.58333333331393078</v>
      </c>
      <c r="AD339" s="51">
        <v>0.17</v>
      </c>
      <c r="AE339" s="51">
        <v>5.67</v>
      </c>
      <c r="AF339" s="51">
        <v>8.42</v>
      </c>
      <c r="AG339" s="51">
        <v>0.5</v>
      </c>
      <c r="AH339" s="51">
        <v>0</v>
      </c>
      <c r="AI339" s="51">
        <f t="shared" si="78"/>
        <v>14.59</v>
      </c>
      <c r="AJ339" s="78">
        <f t="shared" si="79"/>
        <v>14.76</v>
      </c>
      <c r="AK339" s="78"/>
      <c r="AL339" s="78"/>
      <c r="AM339" s="78"/>
      <c r="AN339" s="78"/>
      <c r="AO339" s="45">
        <v>7529.6509999999998</v>
      </c>
      <c r="AP339" s="45">
        <v>7524.5339999999997</v>
      </c>
      <c r="AQ339" s="57">
        <f t="shared" si="71"/>
        <v>45881.652777777781</v>
      </c>
      <c r="AR339" s="57">
        <v>45881.663194444445</v>
      </c>
      <c r="AS339" s="57">
        <f t="shared" si="74"/>
        <v>45883.079861111109</v>
      </c>
      <c r="AT339" s="57">
        <v>45883.125</v>
      </c>
      <c r="AU339" s="57">
        <f t="shared" si="75"/>
        <v>45883.125</v>
      </c>
      <c r="AV339" s="57">
        <v>45883.135416666664</v>
      </c>
      <c r="AW339" s="46">
        <v>4121</v>
      </c>
      <c r="AX339" s="46">
        <v>6336</v>
      </c>
      <c r="AY339" s="30">
        <v>34.96</v>
      </c>
      <c r="AZ339" s="30">
        <v>14.04</v>
      </c>
      <c r="BA339" s="30">
        <v>4.5</v>
      </c>
      <c r="BB339" s="30">
        <v>5.95</v>
      </c>
      <c r="BC339" s="30">
        <v>6.9218241042345268</v>
      </c>
      <c r="BD339" s="30">
        <v>40.78</v>
      </c>
      <c r="BE339" s="30">
        <v>39.229999999999997</v>
      </c>
      <c r="BF339" s="30">
        <v>0.24</v>
      </c>
      <c r="BG339" s="30">
        <v>0.4</v>
      </c>
      <c r="BH339" s="30">
        <v>0.37226617031177289</v>
      </c>
      <c r="BI339" s="30">
        <v>56.22</v>
      </c>
      <c r="BJ339" s="30">
        <v>3.74</v>
      </c>
      <c r="BK339" s="30">
        <v>0.94</v>
      </c>
      <c r="BL339" s="30">
        <v>1.17</v>
      </c>
      <c r="BM339" s="30">
        <v>18.79</v>
      </c>
      <c r="BN339" s="34">
        <v>59</v>
      </c>
      <c r="BO339" s="30" t="s">
        <v>97</v>
      </c>
      <c r="BP339" s="30" t="s">
        <v>100</v>
      </c>
      <c r="BQ339" s="34">
        <v>1200</v>
      </c>
      <c r="BR339" s="30">
        <v>36.75</v>
      </c>
      <c r="BS339" s="30">
        <v>20.420000000000002</v>
      </c>
      <c r="BT339" s="30">
        <v>24.06</v>
      </c>
      <c r="BU339" s="30">
        <v>9.3800000000000008</v>
      </c>
      <c r="BV339" s="30">
        <v>2.96</v>
      </c>
      <c r="BW339" s="30">
        <v>0.6</v>
      </c>
      <c r="BX339" s="30">
        <v>0.57999999999999996</v>
      </c>
      <c r="BY339" s="30">
        <v>0.74</v>
      </c>
      <c r="BZ339" s="30">
        <v>3.9</v>
      </c>
      <c r="CA339" s="30">
        <v>0.39</v>
      </c>
      <c r="CB339" s="30">
        <v>0.19</v>
      </c>
      <c r="CC339" s="99">
        <v>3.2000000000000001E-2</v>
      </c>
      <c r="CD339" s="30">
        <v>98</v>
      </c>
      <c r="CE339" s="30">
        <v>98</v>
      </c>
      <c r="CF339" s="30">
        <v>78</v>
      </c>
      <c r="CG339" s="30">
        <v>19</v>
      </c>
      <c r="CH339" s="30"/>
      <c r="CI339" s="46">
        <v>4203</v>
      </c>
      <c r="CJ339" s="30"/>
      <c r="CK339" s="30">
        <v>34.08</v>
      </c>
      <c r="CL339" s="30"/>
      <c r="CM339" s="30">
        <v>3.93</v>
      </c>
      <c r="CN339" s="30"/>
      <c r="CO339" s="30"/>
      <c r="CP339" s="30"/>
      <c r="CQ339" s="30">
        <v>0.2</v>
      </c>
      <c r="CR339" s="46">
        <v>4091</v>
      </c>
      <c r="CS339" s="46">
        <v>34.82</v>
      </c>
      <c r="CT339" s="46">
        <v>3.92</v>
      </c>
      <c r="CU339" s="33">
        <v>0.24</v>
      </c>
      <c r="CV339" s="30">
        <v>0.38</v>
      </c>
      <c r="CW339" s="58">
        <f t="shared" si="73"/>
        <v>436.3735163382525</v>
      </c>
      <c r="CX339" s="59">
        <f>AP339/(AB339-AI339)</f>
        <v>436.3735163382525</v>
      </c>
      <c r="CY339" s="79">
        <v>500</v>
      </c>
      <c r="CZ339" s="57">
        <f>IF(AND(DATE(YEAR(T339),MONTH(T339),DAY(T339))&gt;=(S339-3),DATE(YEAR(T339),MONTH(T339),DAY(T339))&lt;=(S339+3)),T339,V339)</f>
        <v>45881.652777777781</v>
      </c>
      <c r="DA339" s="59">
        <f>CZ339-U339</f>
        <v>0</v>
      </c>
      <c r="DB339" s="51">
        <f>(((AR339-AQ339)*24)+DD339+AB339+((AV339-AU339)*24))/24</f>
        <v>1.4618055555474712</v>
      </c>
      <c r="DC339" s="51">
        <f>(AT339-AS339)*24</f>
        <v>1.0833333333721384</v>
      </c>
      <c r="DD339" s="51">
        <f>(W339-AR339)*24</f>
        <v>2.7500000000582077</v>
      </c>
      <c r="DE339" s="51">
        <f>AA339</f>
        <v>240.66666666674428</v>
      </c>
      <c r="DF339" s="51">
        <f t="shared" si="69"/>
        <v>2.7500000000582077</v>
      </c>
      <c r="DG339" s="51">
        <f>AB339</f>
        <v>31.833333333197515</v>
      </c>
      <c r="DH339" s="51">
        <f t="shared" si="81"/>
        <v>1.0833333333721384</v>
      </c>
    </row>
    <row r="340" spans="1:112" s="42" customFormat="1" x14ac:dyDescent="0.2">
      <c r="A340" s="40">
        <v>4788</v>
      </c>
      <c r="B340" s="29">
        <f t="shared" si="72"/>
        <v>45870</v>
      </c>
      <c r="C340" s="41" t="str">
        <f t="shared" si="68"/>
        <v>PRT 2025 8 #4788</v>
      </c>
      <c r="D340" s="41" t="str">
        <f t="shared" si="80"/>
        <v>PRATU BGG #88</v>
      </c>
      <c r="E340" s="39">
        <v>4788</v>
      </c>
      <c r="F340" s="38" t="s">
        <v>240</v>
      </c>
      <c r="G340" s="38" t="str">
        <f>INDEX([1]List!$D$2:$D$55,MATCH(F340,[1]List!$B$2:$B$55,0))</f>
        <v>CIF</v>
      </c>
      <c r="H340" s="38" t="s">
        <v>211</v>
      </c>
      <c r="I340" s="38" t="s">
        <v>163</v>
      </c>
      <c r="J340" s="39">
        <f>IF(F340="","",IF(F340="TIE LRC",COUNTIF($F$2:$F340,"TIE")+COUNTIF($F$2:$F340,"TME")+COUNTIF($F$2:$F340,"TIE LRC")+COUNTIF($F$2:$F340,"TIE MRC"),IF(F340="TIE MRC",COUNTIF($F$2:$F340,"TIE")+COUNTIF($F$2:$F340,"TME")+COUNTIF($F$2:$F340,"TIE LRC")+COUNTIF($F$2:$F340,"TIE MRC"),IF(F340="PLNBB LRC",COUNTIF($F$2:$F340,"PLNBB")+COUNTIF($F$2:$F340,"PLNBB LRC")+COUNTIF($F$2:$F340,"PLNBB MRC"),IF(F340="PLNBB MRC",COUNTIF($F$2:$F340,"PLNBB")+COUNTIF($F$2:$F340,"PLNBB LRC")+COUNTIF($F$2:$F340,"PLNBB MRC"),IF(F340="HE MRC",COUNTIF($F$2:$F340,"HE")+COUNTIF($F$2:$F340,"HE LRC")+COUNTIF($F$2:$F340,"HE MRC"),IF(F340="HE LRC",COUNTIF($F$2:$F340,"HE")+COUNTIF($F$2:$F340,"HE LRC")+COUNTIF($F$2:$F340,"HE MRC"),COUNTIF($F$2:$F340,F340))))))))</f>
        <v>88</v>
      </c>
      <c r="K340" s="42" t="s">
        <v>640</v>
      </c>
      <c r="L340" s="42" t="s">
        <v>641</v>
      </c>
      <c r="N340" s="43" t="s">
        <v>318</v>
      </c>
      <c r="O340" s="70" t="s">
        <v>104</v>
      </c>
      <c r="P340" s="40"/>
      <c r="Q340" s="70">
        <v>45868</v>
      </c>
      <c r="R340" s="44"/>
      <c r="S340" s="70">
        <v>45894</v>
      </c>
      <c r="T340" s="57">
        <v>45874.958333333336</v>
      </c>
      <c r="U340" s="57">
        <v>45881.892361111109</v>
      </c>
      <c r="V340" s="57">
        <v>45881.892361111109</v>
      </c>
      <c r="W340" s="57">
        <v>45883.211805555555</v>
      </c>
      <c r="X340" s="57">
        <v>45883.836805555555</v>
      </c>
      <c r="Y340" s="57">
        <v>45883.861111111109</v>
      </c>
      <c r="Z340" s="57">
        <v>45883.895833333336</v>
      </c>
      <c r="AA340" s="51">
        <f t="shared" si="70"/>
        <v>166.41666666656965</v>
      </c>
      <c r="AB340" s="51">
        <f t="shared" si="76"/>
        <v>15.583333333313931</v>
      </c>
      <c r="AC340" s="51">
        <f t="shared" si="77"/>
        <v>0.58333333331393078</v>
      </c>
      <c r="AD340" s="51">
        <v>0.08</v>
      </c>
      <c r="AE340" s="51">
        <v>2.33</v>
      </c>
      <c r="AF340" s="51">
        <v>0</v>
      </c>
      <c r="AG340" s="51">
        <v>0</v>
      </c>
      <c r="AH340" s="51">
        <v>0</v>
      </c>
      <c r="AI340" s="51">
        <f t="shared" si="78"/>
        <v>2.33</v>
      </c>
      <c r="AJ340" s="78">
        <f t="shared" si="79"/>
        <v>2.41</v>
      </c>
      <c r="AK340" s="78"/>
      <c r="AL340" s="78"/>
      <c r="AM340" s="78"/>
      <c r="AN340" s="78"/>
      <c r="AO340" s="45">
        <v>8010.8050000000003</v>
      </c>
      <c r="AP340" s="45">
        <v>8008.4930000000004</v>
      </c>
      <c r="AQ340" s="57">
        <f t="shared" si="71"/>
        <v>45881.892361111109</v>
      </c>
      <c r="AR340" s="57">
        <v>45881.902777777781</v>
      </c>
      <c r="AS340" s="57">
        <f t="shared" si="74"/>
        <v>45883.836805555555</v>
      </c>
      <c r="AT340" s="57">
        <v>45883.881944444445</v>
      </c>
      <c r="AU340" s="57">
        <f t="shared" si="75"/>
        <v>45883.881944444445</v>
      </c>
      <c r="AV340" s="57">
        <v>45883.892361111109</v>
      </c>
      <c r="AW340" s="46">
        <v>4552</v>
      </c>
      <c r="AX340" s="46">
        <v>6592</v>
      </c>
      <c r="AY340" s="30">
        <v>30.95</v>
      </c>
      <c r="AZ340" s="30">
        <v>12.82</v>
      </c>
      <c r="BA340" s="30">
        <v>4.13</v>
      </c>
      <c r="BB340" s="30">
        <v>5.21</v>
      </c>
      <c r="BC340" s="30">
        <v>5.9761413168157826</v>
      </c>
      <c r="BD340" s="30">
        <v>42.68</v>
      </c>
      <c r="BE340" s="30">
        <v>39.29</v>
      </c>
      <c r="BF340" s="30">
        <v>0.22</v>
      </c>
      <c r="BG340" s="30">
        <v>0.34</v>
      </c>
      <c r="BH340" s="30">
        <v>0.32117458132599219</v>
      </c>
      <c r="BI340" s="30">
        <v>60.3</v>
      </c>
      <c r="BJ340" s="30">
        <v>3.86</v>
      </c>
      <c r="BK340" s="30">
        <v>0.95</v>
      </c>
      <c r="BL340" s="30">
        <v>1.1599999999999999</v>
      </c>
      <c r="BM340" s="30">
        <v>16.579999999999998</v>
      </c>
      <c r="BN340" s="34">
        <v>59</v>
      </c>
      <c r="BO340" s="30" t="s">
        <v>97</v>
      </c>
      <c r="BP340" s="30" t="s">
        <v>100</v>
      </c>
      <c r="BQ340" s="34">
        <v>1210</v>
      </c>
      <c r="BR340" s="30">
        <v>32.01</v>
      </c>
      <c r="BS340" s="30">
        <v>22.82</v>
      </c>
      <c r="BT340" s="30">
        <v>25.34</v>
      </c>
      <c r="BU340" s="30">
        <v>10.039999999999999</v>
      </c>
      <c r="BV340" s="30">
        <v>2.36</v>
      </c>
      <c r="BW340" s="30">
        <v>0.54</v>
      </c>
      <c r="BX340" s="30">
        <v>0.41</v>
      </c>
      <c r="BY340" s="30">
        <v>0.88</v>
      </c>
      <c r="BZ340" s="30">
        <v>4.88</v>
      </c>
      <c r="CA340" s="30">
        <v>0.52</v>
      </c>
      <c r="CB340" s="30">
        <v>0.19</v>
      </c>
      <c r="CC340" s="99">
        <v>3.4000000000000002E-2</v>
      </c>
      <c r="CD340" s="30">
        <v>99</v>
      </c>
      <c r="CE340" s="30">
        <v>97</v>
      </c>
      <c r="CF340" s="30">
        <v>78</v>
      </c>
      <c r="CG340" s="30">
        <v>20</v>
      </c>
      <c r="CH340" s="30"/>
      <c r="CI340" s="46">
        <v>4612</v>
      </c>
      <c r="CJ340" s="30"/>
      <c r="CK340" s="30">
        <v>30.45</v>
      </c>
      <c r="CL340" s="30"/>
      <c r="CM340" s="30">
        <v>3.68</v>
      </c>
      <c r="CN340" s="30"/>
      <c r="CO340" s="30"/>
      <c r="CP340" s="30"/>
      <c r="CQ340" s="30">
        <v>0.19</v>
      </c>
      <c r="CR340" s="46">
        <v>4532</v>
      </c>
      <c r="CS340" s="33">
        <v>31.2</v>
      </c>
      <c r="CT340" s="46">
        <v>4.12</v>
      </c>
      <c r="CU340" s="33">
        <v>0.22</v>
      </c>
      <c r="CV340" s="30">
        <v>0.49</v>
      </c>
      <c r="CW340" s="58">
        <f t="shared" si="73"/>
        <v>604.26255030269556</v>
      </c>
      <c r="CX340" s="59">
        <f>AP340/(AB340-AI340)</f>
        <v>604.26255030269556</v>
      </c>
      <c r="CY340" s="79">
        <v>500</v>
      </c>
      <c r="CZ340" s="57">
        <f>IF(AND(DATE(YEAR(T340),MONTH(T340),DAY(T340))&gt;=(S340-3),DATE(YEAR(T340),MONTH(T340),DAY(T340))&lt;=(S340+3)),T340,V340)</f>
        <v>45881.892361111109</v>
      </c>
      <c r="DA340" s="59">
        <f>CZ340-U340</f>
        <v>0</v>
      </c>
      <c r="DB340" s="51">
        <f>(((AR340-AQ340)*24)+DD340+AB340+((AV340-AU340)*24))/24</f>
        <v>1.9791666666642413</v>
      </c>
      <c r="DC340" s="51">
        <f>(AT340-AS340)*24</f>
        <v>1.0833333333721384</v>
      </c>
      <c r="DD340" s="51">
        <f>(W340-AR340)*24</f>
        <v>31.416666666569654</v>
      </c>
      <c r="DE340" s="51">
        <f>AA340</f>
        <v>166.41666666656965</v>
      </c>
      <c r="DF340" s="51">
        <f t="shared" si="69"/>
        <v>31.416666666569654</v>
      </c>
      <c r="DG340" s="51">
        <f>AB340</f>
        <v>15.583333333313931</v>
      </c>
      <c r="DH340" s="51">
        <f t="shared" si="81"/>
        <v>1.0833333333721384</v>
      </c>
    </row>
    <row r="341" spans="1:112" s="42" customFormat="1" x14ac:dyDescent="0.2">
      <c r="A341" s="40">
        <v>4789</v>
      </c>
      <c r="B341" s="29">
        <f t="shared" si="72"/>
        <v>45870</v>
      </c>
      <c r="C341" s="41" t="str">
        <f t="shared" si="68"/>
        <v>PRT 2025 8 #4789</v>
      </c>
      <c r="D341" s="41" t="str">
        <f t="shared" si="80"/>
        <v>PRATU BGG #89</v>
      </c>
      <c r="E341" s="39">
        <v>4789</v>
      </c>
      <c r="F341" s="38" t="s">
        <v>240</v>
      </c>
      <c r="G341" s="38" t="str">
        <f>INDEX([1]List!$D$2:$D$55,MATCH(F341,[1]List!$B$2:$B$55,0))</f>
        <v>CIF</v>
      </c>
      <c r="H341" s="38" t="s">
        <v>211</v>
      </c>
      <c r="I341" s="38" t="s">
        <v>247</v>
      </c>
      <c r="J341" s="39">
        <f>IF(F341="","",IF(F341="TIE LRC",COUNTIF($F$2:$F341,"TIE")+COUNTIF($F$2:$F341,"TME")+COUNTIF($F$2:$F341,"TIE LRC")+COUNTIF($F$2:$F341,"TIE MRC"),IF(F341="TIE MRC",COUNTIF($F$2:$F341,"TIE")+COUNTIF($F$2:$F341,"TME")+COUNTIF($F$2:$F341,"TIE LRC")+COUNTIF($F$2:$F341,"TIE MRC"),IF(F341="PLNBB LRC",COUNTIF($F$2:$F341,"PLNBB")+COUNTIF($F$2:$F341,"PLNBB LRC")+COUNTIF($F$2:$F341,"PLNBB MRC"),IF(F341="PLNBB MRC",COUNTIF($F$2:$F341,"PLNBB")+COUNTIF($F$2:$F341,"PLNBB LRC")+COUNTIF($F$2:$F341,"PLNBB MRC"),IF(F341="HE MRC",COUNTIF($F$2:$F341,"HE")+COUNTIF($F$2:$F341,"HE LRC")+COUNTIF($F$2:$F341,"HE MRC"),IF(F341="HE LRC",COUNTIF($F$2:$F341,"HE")+COUNTIF($F$2:$F341,"HE LRC")+COUNTIF($F$2:$F341,"HE MRC"),COUNTIF($F$2:$F341,F341))))))))</f>
        <v>89</v>
      </c>
      <c r="K341" s="42" t="s">
        <v>520</v>
      </c>
      <c r="L341" s="42" t="s">
        <v>521</v>
      </c>
      <c r="N341" s="43" t="s">
        <v>318</v>
      </c>
      <c r="O341" s="70" t="s">
        <v>473</v>
      </c>
      <c r="P341" s="40"/>
      <c r="Q341" s="70">
        <v>45870</v>
      </c>
      <c r="R341" s="44"/>
      <c r="S341" s="70">
        <v>45895</v>
      </c>
      <c r="T341" s="57">
        <v>45876.743055555555</v>
      </c>
      <c r="U341" s="57">
        <v>45883.913194444445</v>
      </c>
      <c r="V341" s="57">
        <v>45883.913194444445</v>
      </c>
      <c r="W341" s="57">
        <v>45884.010416666664</v>
      </c>
      <c r="X341" s="57">
        <v>45884.868055555555</v>
      </c>
      <c r="Y341" s="57">
        <v>45884.923611111109</v>
      </c>
      <c r="Z341" s="57">
        <v>45884.947916666664</v>
      </c>
      <c r="AA341" s="51">
        <f t="shared" si="70"/>
        <v>172.08333333337214</v>
      </c>
      <c r="AB341" s="51">
        <f t="shared" si="76"/>
        <v>21.916666666686069</v>
      </c>
      <c r="AC341" s="51">
        <f t="shared" si="77"/>
        <v>1.3333333333139308</v>
      </c>
      <c r="AD341" s="51">
        <v>0.25</v>
      </c>
      <c r="AE341" s="51">
        <v>2.58</v>
      </c>
      <c r="AF341" s="51">
        <v>4.08</v>
      </c>
      <c r="AG341" s="51">
        <v>1.75</v>
      </c>
      <c r="AH341" s="51">
        <v>0</v>
      </c>
      <c r="AI341" s="51">
        <f t="shared" si="78"/>
        <v>8.41</v>
      </c>
      <c r="AJ341" s="78">
        <f t="shared" si="79"/>
        <v>8.66</v>
      </c>
      <c r="AK341" s="78"/>
      <c r="AL341" s="78"/>
      <c r="AM341" s="78"/>
      <c r="AN341" s="78"/>
      <c r="AO341" s="45">
        <v>8699.7340000000004</v>
      </c>
      <c r="AP341" s="45">
        <v>8696.8639999999996</v>
      </c>
      <c r="AQ341" s="57">
        <f t="shared" si="71"/>
        <v>45883.913194444445</v>
      </c>
      <c r="AR341" s="57">
        <v>45883.923611111109</v>
      </c>
      <c r="AS341" s="57">
        <f t="shared" si="74"/>
        <v>45884.868055555555</v>
      </c>
      <c r="AT341" s="57">
        <v>45884.934027777781</v>
      </c>
      <c r="AU341" s="57">
        <f t="shared" si="75"/>
        <v>45884.934027777781</v>
      </c>
      <c r="AV341" s="57">
        <v>45884.944444444445</v>
      </c>
      <c r="AW341" s="46">
        <v>4559</v>
      </c>
      <c r="AX341" s="46">
        <v>6603</v>
      </c>
      <c r="AY341" s="30">
        <v>30.96</v>
      </c>
      <c r="AZ341" s="30">
        <v>12.92</v>
      </c>
      <c r="BA341" s="30">
        <v>4.18</v>
      </c>
      <c r="BB341" s="30">
        <v>5.27</v>
      </c>
      <c r="BC341" s="30">
        <v>6.0519062930638494</v>
      </c>
      <c r="BD341" s="30">
        <v>41.95</v>
      </c>
      <c r="BE341" s="30">
        <v>39.86</v>
      </c>
      <c r="BF341" s="30">
        <v>0.21</v>
      </c>
      <c r="BG341" s="30">
        <v>0.32</v>
      </c>
      <c r="BH341" s="30">
        <v>0.29857602204869088</v>
      </c>
      <c r="BI341" s="30">
        <v>59.12</v>
      </c>
      <c r="BJ341" s="30">
        <v>4.5</v>
      </c>
      <c r="BK341" s="30">
        <v>0.92</v>
      </c>
      <c r="BL341" s="30">
        <v>1.1200000000000001</v>
      </c>
      <c r="BM341" s="30">
        <v>17.010000000000002</v>
      </c>
      <c r="BN341" s="34">
        <v>58</v>
      </c>
      <c r="BO341" s="30" t="s">
        <v>97</v>
      </c>
      <c r="BP341" s="30" t="s">
        <v>100</v>
      </c>
      <c r="BQ341" s="34">
        <v>1280</v>
      </c>
      <c r="BR341" s="30">
        <v>32.85</v>
      </c>
      <c r="BS341" s="30">
        <v>22.87</v>
      </c>
      <c r="BT341" s="30">
        <v>26.42</v>
      </c>
      <c r="BU341" s="30">
        <v>7.56</v>
      </c>
      <c r="BV341" s="30">
        <v>1.28</v>
      </c>
      <c r="BW341" s="30">
        <v>0.47</v>
      </c>
      <c r="BX341" s="30">
        <v>0.36</v>
      </c>
      <c r="BY341" s="30">
        <v>0.94</v>
      </c>
      <c r="BZ341" s="30">
        <v>6.52</v>
      </c>
      <c r="CA341" s="30">
        <v>0.56000000000000005</v>
      </c>
      <c r="CB341" s="30">
        <v>0.16</v>
      </c>
      <c r="CC341" s="99">
        <v>5.1999999999999998E-2</v>
      </c>
      <c r="CD341" s="30">
        <v>99</v>
      </c>
      <c r="CE341" s="30">
        <v>98</v>
      </c>
      <c r="CF341" s="30">
        <v>79</v>
      </c>
      <c r="CG341" s="30">
        <v>20</v>
      </c>
      <c r="CH341" s="30"/>
      <c r="CI341" s="46">
        <v>4619</v>
      </c>
      <c r="CJ341" s="30"/>
      <c r="CK341" s="30">
        <v>30.45</v>
      </c>
      <c r="CL341" s="30"/>
      <c r="CM341" s="30">
        <v>3.64</v>
      </c>
      <c r="CN341" s="30"/>
      <c r="CO341" s="30"/>
      <c r="CP341" s="30"/>
      <c r="CQ341" s="30">
        <v>0.19</v>
      </c>
      <c r="CR341" s="46">
        <v>4520</v>
      </c>
      <c r="CS341" s="46">
        <v>31.33</v>
      </c>
      <c r="CT341" s="46">
        <v>4.18</v>
      </c>
      <c r="CU341" s="33">
        <v>0.23</v>
      </c>
      <c r="CV341" s="30">
        <v>0.86</v>
      </c>
      <c r="CW341" s="58">
        <f t="shared" si="73"/>
        <v>643.894175714771</v>
      </c>
      <c r="CX341" s="59">
        <f>AP341/(AB341-AI341)</f>
        <v>643.894175714771</v>
      </c>
      <c r="CY341" s="79">
        <v>500</v>
      </c>
      <c r="CZ341" s="57">
        <f>IF(AND(DATE(YEAR(T341),MONTH(T341),DAY(T341))&gt;=(S341-3),DATE(YEAR(T341),MONTH(T341),DAY(T341))&lt;=(S341+3)),T341,V341)</f>
        <v>45883.913194444445</v>
      </c>
      <c r="DA341" s="59">
        <f>CZ341-U341</f>
        <v>0</v>
      </c>
      <c r="DB341" s="51">
        <f>(((AR341-AQ341)*24)+DD341+AB341+((AV341-AU341)*24))/24</f>
        <v>1.0208333333284827</v>
      </c>
      <c r="DC341" s="51">
        <f>(AT341-AS341)*24</f>
        <v>1.5833333334303461</v>
      </c>
      <c r="DD341" s="51">
        <f>(W341-AR341)*24</f>
        <v>2.0833333333139308</v>
      </c>
      <c r="DE341" s="51">
        <f>AA341</f>
        <v>172.08333333337214</v>
      </c>
      <c r="DF341" s="51">
        <f t="shared" si="69"/>
        <v>2.0833333333139308</v>
      </c>
      <c r="DG341" s="51">
        <f>AB341</f>
        <v>21.916666666686069</v>
      </c>
      <c r="DH341" s="51">
        <f t="shared" si="81"/>
        <v>1.5833333334303461</v>
      </c>
    </row>
    <row r="342" spans="1:112" s="42" customFormat="1" x14ac:dyDescent="0.2">
      <c r="A342" s="40">
        <v>4790</v>
      </c>
      <c r="B342" s="29">
        <f t="shared" si="72"/>
        <v>45870</v>
      </c>
      <c r="C342" s="41" t="str">
        <f t="shared" si="68"/>
        <v>PRT 2025 8 #4790</v>
      </c>
      <c r="D342" s="41" t="str">
        <f t="shared" si="80"/>
        <v>PRATU TBC LRC #32</v>
      </c>
      <c r="E342" s="39">
        <v>4790</v>
      </c>
      <c r="F342" s="38" t="s">
        <v>290</v>
      </c>
      <c r="G342" s="38" t="str">
        <f>INDEX([1]List!$D$2:$D$55,MATCH(F342,[1]List!$B$2:$B$55,0))</f>
        <v>CIF</v>
      </c>
      <c r="H342" s="38" t="s">
        <v>325</v>
      </c>
      <c r="I342" s="38" t="s">
        <v>176</v>
      </c>
      <c r="J342" s="39">
        <f>IF(F342="","",IF(F342="TIE LRC",COUNTIF($F$2:$F342,"TIE")+COUNTIF($F$2:$F342,"TME")+COUNTIF($F$2:$F342,"TIE LRC")+COUNTIF($F$2:$F342,"TIE MRC"),IF(F342="TIE MRC",COUNTIF($F$2:$F342,"TIE")+COUNTIF($F$2:$F342,"TME")+COUNTIF($F$2:$F342,"TIE LRC")+COUNTIF($F$2:$F342,"TIE MRC"),IF(F342="PLNBB LRC",COUNTIF($F$2:$F342,"PLNBB")+COUNTIF($F$2:$F342,"PLNBB LRC")+COUNTIF($F$2:$F342,"PLNBB MRC"),IF(F342="PLNBB MRC",COUNTIF($F$2:$F342,"PLNBB")+COUNTIF($F$2:$F342,"PLNBB LRC")+COUNTIF($F$2:$F342,"PLNBB MRC"),IF(F342="HE MRC",COUNTIF($F$2:$F342,"HE")+COUNTIF($F$2:$F342,"HE LRC")+COUNTIF($F$2:$F342,"HE MRC"),IF(F342="HE LRC",COUNTIF($F$2:$F342,"HE")+COUNTIF($F$2:$F342,"HE LRC")+COUNTIF($F$2:$F342,"HE MRC"),COUNTIF($F$2:$F342,F342))))))))</f>
        <v>32</v>
      </c>
      <c r="K342" s="42" t="s">
        <v>284</v>
      </c>
      <c r="L342" s="42" t="s">
        <v>169</v>
      </c>
      <c r="N342" s="43" t="s">
        <v>320</v>
      </c>
      <c r="O342" s="70" t="s">
        <v>473</v>
      </c>
      <c r="P342" s="40"/>
      <c r="Q342" s="70">
        <v>45861</v>
      </c>
      <c r="R342" s="44"/>
      <c r="S342" s="70">
        <v>45921</v>
      </c>
      <c r="T342" s="57">
        <v>45872.333333333336</v>
      </c>
      <c r="U342" s="57">
        <v>45883.184027777781</v>
      </c>
      <c r="V342" s="57">
        <v>45883.184027777781</v>
      </c>
      <c r="W342" s="57">
        <v>45883.847222222219</v>
      </c>
      <c r="X342" s="57">
        <v>45885.055555555555</v>
      </c>
      <c r="Y342" s="57">
        <v>45885.09375</v>
      </c>
      <c r="Z342" s="57">
        <v>45885.118055555555</v>
      </c>
      <c r="AA342" s="51">
        <f t="shared" si="70"/>
        <v>260.41666666668607</v>
      </c>
      <c r="AB342" s="51">
        <f t="shared" si="76"/>
        <v>29.916666666744277</v>
      </c>
      <c r="AC342" s="51">
        <f t="shared" si="77"/>
        <v>0.91666666668606922</v>
      </c>
      <c r="AD342" s="51">
        <v>0</v>
      </c>
      <c r="AE342" s="51">
        <v>8</v>
      </c>
      <c r="AF342" s="51">
        <v>3.33</v>
      </c>
      <c r="AG342" s="51">
        <v>2</v>
      </c>
      <c r="AH342" s="51">
        <v>0</v>
      </c>
      <c r="AI342" s="51">
        <f t="shared" si="78"/>
        <v>13.33</v>
      </c>
      <c r="AJ342" s="78">
        <f t="shared" si="79"/>
        <v>13.33</v>
      </c>
      <c r="AK342" s="78"/>
      <c r="AL342" s="78"/>
      <c r="AM342" s="78"/>
      <c r="AN342" s="78"/>
      <c r="AO342" s="45">
        <v>7612.8689999999997</v>
      </c>
      <c r="AP342" s="45">
        <v>7587.79</v>
      </c>
      <c r="AQ342" s="57">
        <f t="shared" si="71"/>
        <v>45883.184027777781</v>
      </c>
      <c r="AR342" s="57">
        <v>45883.194444444445</v>
      </c>
      <c r="AS342" s="57">
        <f t="shared" si="74"/>
        <v>45885.055555555555</v>
      </c>
      <c r="AT342" s="57">
        <v>45885.104166666664</v>
      </c>
      <c r="AU342" s="57">
        <f t="shared" si="75"/>
        <v>45885.104166666664</v>
      </c>
      <c r="AV342" s="57">
        <v>45885.114583333336</v>
      </c>
      <c r="AW342" s="46">
        <v>4108</v>
      </c>
      <c r="AX342" s="46">
        <v>6310</v>
      </c>
      <c r="AY342" s="30">
        <v>34.9</v>
      </c>
      <c r="AZ342" s="30">
        <v>19.100000000000001</v>
      </c>
      <c r="BA342" s="30">
        <v>4.92</v>
      </c>
      <c r="BB342" s="30">
        <v>6.12</v>
      </c>
      <c r="BC342" s="30">
        <v>7.5648949320148322</v>
      </c>
      <c r="BD342" s="30">
        <v>40.92</v>
      </c>
      <c r="BE342" s="30">
        <v>33.86</v>
      </c>
      <c r="BF342" s="30">
        <v>0.23</v>
      </c>
      <c r="BG342" s="30">
        <v>0.37</v>
      </c>
      <c r="BH342" s="30">
        <v>0.34610630407911003</v>
      </c>
      <c r="BI342" s="30">
        <v>53.41</v>
      </c>
      <c r="BJ342" s="30">
        <v>3.51</v>
      </c>
      <c r="BK342" s="30">
        <v>0.88</v>
      </c>
      <c r="BL342" s="30">
        <v>1.18</v>
      </c>
      <c r="BM342" s="30">
        <v>16.7</v>
      </c>
      <c r="BN342" s="34">
        <v>59</v>
      </c>
      <c r="BO342" s="30" t="s">
        <v>97</v>
      </c>
      <c r="BP342" s="30" t="s">
        <v>100</v>
      </c>
      <c r="BQ342" s="34">
        <v>1240</v>
      </c>
      <c r="BR342" s="30">
        <v>43.15</v>
      </c>
      <c r="BS342" s="30">
        <v>22.92</v>
      </c>
      <c r="BT342" s="30">
        <v>19.059999999999999</v>
      </c>
      <c r="BU342" s="30">
        <v>7.36</v>
      </c>
      <c r="BV342" s="30">
        <v>2.02</v>
      </c>
      <c r="BW342" s="30">
        <v>0.46</v>
      </c>
      <c r="BX342" s="30">
        <v>0.57999999999999996</v>
      </c>
      <c r="BY342" s="30">
        <v>0.96</v>
      </c>
      <c r="BZ342" s="30">
        <v>2.98</v>
      </c>
      <c r="CA342" s="30">
        <v>0.35</v>
      </c>
      <c r="CB342" s="30">
        <v>0.15</v>
      </c>
      <c r="CC342" s="99">
        <v>2.1999999999999999E-2</v>
      </c>
      <c r="CD342" s="30">
        <v>98</v>
      </c>
      <c r="CE342" s="30">
        <v>98</v>
      </c>
      <c r="CF342" s="30">
        <v>78</v>
      </c>
      <c r="CG342" s="30">
        <v>19</v>
      </c>
      <c r="CH342" s="30"/>
      <c r="CI342" s="46">
        <v>4204</v>
      </c>
      <c r="CJ342" s="30"/>
      <c r="CK342" s="30">
        <v>34.01</v>
      </c>
      <c r="CL342" s="30"/>
      <c r="CM342" s="30">
        <v>3.96</v>
      </c>
      <c r="CN342" s="30"/>
      <c r="CO342" s="30"/>
      <c r="CP342" s="30"/>
      <c r="CQ342" s="30">
        <v>0.18</v>
      </c>
      <c r="CR342" s="46">
        <v>4123</v>
      </c>
      <c r="CS342" s="46">
        <v>34.979999999999997</v>
      </c>
      <c r="CT342" s="46">
        <v>3.92</v>
      </c>
      <c r="CU342" s="33">
        <v>0.23</v>
      </c>
      <c r="CV342" s="30">
        <v>0.46</v>
      </c>
      <c r="CW342" s="58">
        <f t="shared" si="73"/>
        <v>457.46322347052825</v>
      </c>
      <c r="CX342" s="59">
        <f>AP342/(AB342-AI342)</f>
        <v>457.46322347052825</v>
      </c>
      <c r="CY342" s="79">
        <v>500</v>
      </c>
      <c r="CZ342" s="57">
        <f>IF(AND(DATE(YEAR(T342),MONTH(T342),DAY(T342))&gt;=(S342-3),DATE(YEAR(T342),MONTH(T342),DAY(T342))&lt;=(S342+3)),T342,V342)</f>
        <v>45883.184027777781</v>
      </c>
      <c r="DA342" s="59">
        <f>CZ342-U342</f>
        <v>0</v>
      </c>
      <c r="DB342" s="51">
        <f>(((AR342-AQ342)*24)+DD342+AB342+((AV342-AU342)*24))/24</f>
        <v>1.9201388888905058</v>
      </c>
      <c r="DC342" s="51">
        <f>(AT342-AS342)*24</f>
        <v>1.1666666666278616</v>
      </c>
      <c r="DD342" s="51">
        <f>(W342-AR342)*24</f>
        <v>15.666666666569654</v>
      </c>
      <c r="DE342" s="51">
        <f>AA342</f>
        <v>260.41666666668607</v>
      </c>
      <c r="DF342" s="51">
        <f t="shared" si="69"/>
        <v>15.666666666569654</v>
      </c>
      <c r="DG342" s="51">
        <f>AB342</f>
        <v>29.916666666744277</v>
      </c>
      <c r="DH342" s="51">
        <f t="shared" si="81"/>
        <v>1.1666666666278616</v>
      </c>
    </row>
    <row r="343" spans="1:112" s="42" customFormat="1" x14ac:dyDescent="0.2">
      <c r="A343" s="40">
        <v>4791</v>
      </c>
      <c r="B343" s="29">
        <f t="shared" si="72"/>
        <v>45870</v>
      </c>
      <c r="C343" s="41" t="str">
        <f t="shared" si="68"/>
        <v>PRT 2025 8 #4791</v>
      </c>
      <c r="D343" s="41" t="str">
        <f t="shared" si="80"/>
        <v>PRATU PTBA #62</v>
      </c>
      <c r="E343" s="39">
        <v>4791</v>
      </c>
      <c r="F343" s="38" t="s">
        <v>98</v>
      </c>
      <c r="G343" s="38" t="str">
        <f>INDEX([1]List!$D$2:$D$55,MATCH(F343,[1]List!$B$2:$B$55,0))</f>
        <v>FOB</v>
      </c>
      <c r="H343" s="38" t="s">
        <v>156</v>
      </c>
      <c r="I343" s="38" t="s">
        <v>157</v>
      </c>
      <c r="J343" s="39">
        <f>IF(F343="","",IF(F343="TIE LRC",COUNTIF($F$2:$F343,"TIE")+COUNTIF($F$2:$F343,"TME")+COUNTIF($F$2:$F343,"TIE LRC")+COUNTIF($F$2:$F343,"TIE MRC"),IF(F343="TIE MRC",COUNTIF($F$2:$F343,"TIE")+COUNTIF($F$2:$F343,"TME")+COUNTIF($F$2:$F343,"TIE LRC")+COUNTIF($F$2:$F343,"TIE MRC"),IF(F343="PLNBB LRC",COUNTIF($F$2:$F343,"PLNBB")+COUNTIF($F$2:$F343,"PLNBB LRC")+COUNTIF($F$2:$F343,"PLNBB MRC"),IF(F343="PLNBB MRC",COUNTIF($F$2:$F343,"PLNBB")+COUNTIF($F$2:$F343,"PLNBB LRC")+COUNTIF($F$2:$F343,"PLNBB MRC"),IF(F343="HE MRC",COUNTIF($F$2:$F343,"HE")+COUNTIF($F$2:$F343,"HE LRC")+COUNTIF($F$2:$F343,"HE MRC"),IF(F343="HE LRC",COUNTIF($F$2:$F343,"HE")+COUNTIF($F$2:$F343,"HE LRC")+COUNTIF($F$2:$F343,"HE MRC"),COUNTIF($F$2:$F343,F343))))))))</f>
        <v>62</v>
      </c>
      <c r="L343" s="42" t="s">
        <v>144</v>
      </c>
      <c r="N343" s="43" t="s">
        <v>318</v>
      </c>
      <c r="O343" s="70" t="s">
        <v>104</v>
      </c>
      <c r="P343" s="40"/>
      <c r="Q343" s="70">
        <v>45875</v>
      </c>
      <c r="R343" s="44"/>
      <c r="S343" s="70">
        <v>45878</v>
      </c>
      <c r="T343" s="57">
        <v>45877.75</v>
      </c>
      <c r="U343" s="57">
        <v>45877.75</v>
      </c>
      <c r="V343" s="57">
        <v>45885.065972222219</v>
      </c>
      <c r="W343" s="57">
        <v>45885.097222222219</v>
      </c>
      <c r="X343" s="57">
        <v>45885.96875</v>
      </c>
      <c r="Y343" s="57">
        <v>45886.027777777781</v>
      </c>
      <c r="Z343" s="57">
        <v>45886.055555555555</v>
      </c>
      <c r="AA343" s="51">
        <f t="shared" si="70"/>
        <v>175.58333333325572</v>
      </c>
      <c r="AB343" s="51">
        <f t="shared" si="76"/>
        <v>22.333333333488554</v>
      </c>
      <c r="AC343" s="51">
        <f t="shared" si="77"/>
        <v>1.4166666667442769</v>
      </c>
      <c r="AD343" s="51">
        <v>0.42</v>
      </c>
      <c r="AE343" s="51">
        <v>3.58</v>
      </c>
      <c r="AF343" s="51">
        <v>1.5</v>
      </c>
      <c r="AG343" s="51">
        <v>0.25</v>
      </c>
      <c r="AH343" s="51">
        <v>0</v>
      </c>
      <c r="AI343" s="51">
        <f t="shared" si="78"/>
        <v>5.33</v>
      </c>
      <c r="AJ343" s="78">
        <f t="shared" si="79"/>
        <v>5.75</v>
      </c>
      <c r="AK343" s="78"/>
      <c r="AL343" s="78"/>
      <c r="AM343" s="78"/>
      <c r="AN343" s="78"/>
      <c r="AO343" s="45">
        <v>10027.813</v>
      </c>
      <c r="AP343" s="45">
        <v>10026.223</v>
      </c>
      <c r="AQ343" s="57">
        <f t="shared" si="71"/>
        <v>45885.065972222219</v>
      </c>
      <c r="AR343" s="57">
        <v>45885.079861111109</v>
      </c>
      <c r="AS343" s="57">
        <f t="shared" si="74"/>
        <v>45885.96875</v>
      </c>
      <c r="AT343" s="57">
        <v>45886.038194444445</v>
      </c>
      <c r="AU343" s="57">
        <f t="shared" si="75"/>
        <v>45886.038194444445</v>
      </c>
      <c r="AV343" s="57">
        <v>45886.052083333336</v>
      </c>
      <c r="AW343" s="46">
        <v>4788</v>
      </c>
      <c r="AX343" s="46">
        <v>6762</v>
      </c>
      <c r="AY343" s="30">
        <v>29.2</v>
      </c>
      <c r="AZ343" s="30">
        <v>15.4</v>
      </c>
      <c r="BA343" s="30">
        <v>5.37</v>
      </c>
      <c r="BB343" s="30">
        <v>6.42</v>
      </c>
      <c r="BC343" s="30">
        <v>7.5886524822695041</v>
      </c>
      <c r="BD343" s="30">
        <v>38.520000000000003</v>
      </c>
      <c r="BE343" s="30">
        <v>39.659999999999997</v>
      </c>
      <c r="BF343" s="30">
        <v>0.35</v>
      </c>
      <c r="BG343" s="30">
        <v>0.54</v>
      </c>
      <c r="BH343" s="30">
        <v>0.49645390070921991</v>
      </c>
      <c r="BI343" s="30">
        <v>58.9</v>
      </c>
      <c r="BJ343" s="30">
        <v>4.1399999999999997</v>
      </c>
      <c r="BK343" s="30">
        <v>0.91</v>
      </c>
      <c r="BL343" s="30">
        <v>1.1599999999999999</v>
      </c>
      <c r="BM343" s="30">
        <v>13.81</v>
      </c>
      <c r="BN343" s="34">
        <v>62</v>
      </c>
      <c r="BO343" s="30" t="s">
        <v>97</v>
      </c>
      <c r="BP343" s="30" t="s">
        <v>100</v>
      </c>
      <c r="BQ343" s="34">
        <v>1270</v>
      </c>
      <c r="BR343" s="30">
        <v>53.21</v>
      </c>
      <c r="BS343" s="30">
        <v>24.29</v>
      </c>
      <c r="BT343" s="30">
        <v>8.16</v>
      </c>
      <c r="BU343" s="30">
        <v>5.47</v>
      </c>
      <c r="BV343" s="30">
        <v>1.93</v>
      </c>
      <c r="BW343" s="30">
        <v>1.22</v>
      </c>
      <c r="BX343" s="30">
        <v>0.66</v>
      </c>
      <c r="BY343" s="30">
        <v>0.84</v>
      </c>
      <c r="BZ343" s="30">
        <v>3.88</v>
      </c>
      <c r="CA343" s="30">
        <v>0.12</v>
      </c>
      <c r="CB343" s="30">
        <v>0.22</v>
      </c>
      <c r="CC343" s="99">
        <v>2.8000000000000001E-2</v>
      </c>
      <c r="CD343" s="30">
        <v>99</v>
      </c>
      <c r="CE343" s="30">
        <v>98</v>
      </c>
      <c r="CF343" s="30">
        <v>78</v>
      </c>
      <c r="CG343" s="30">
        <v>23</v>
      </c>
      <c r="CH343" s="30"/>
      <c r="CI343" s="46">
        <v>4906</v>
      </c>
      <c r="CJ343" s="30"/>
      <c r="CK343" s="30">
        <v>28.29</v>
      </c>
      <c r="CL343" s="30">
        <v>14.25</v>
      </c>
      <c r="CM343" s="30">
        <v>4.6500000000000004</v>
      </c>
      <c r="CN343" s="30">
        <v>5.56</v>
      </c>
      <c r="CO343" s="30">
        <v>39.04</v>
      </c>
      <c r="CP343" s="30">
        <v>41.15</v>
      </c>
      <c r="CQ343" s="30">
        <v>0.36</v>
      </c>
      <c r="CR343" s="46" t="s">
        <v>319</v>
      </c>
      <c r="CS343" s="46" t="s">
        <v>319</v>
      </c>
      <c r="CT343" s="46" t="s">
        <v>319</v>
      </c>
      <c r="CU343" s="33" t="s">
        <v>319</v>
      </c>
      <c r="CV343" s="30">
        <v>0.62</v>
      </c>
      <c r="CW343" s="58">
        <f t="shared" si="73"/>
        <v>589.6622034841289</v>
      </c>
      <c r="CX343" s="59">
        <f>AP343/(AB343-AI343)</f>
        <v>589.6622034841289</v>
      </c>
      <c r="CY343" s="79">
        <v>500</v>
      </c>
      <c r="CZ343" s="57">
        <f>IF(AND(DATE(YEAR(T343),MONTH(T343),DAY(T343))&gt;=(S343-3),DATE(YEAR(T343),MONTH(T343),DAY(T343))&lt;=(S343+3)),T343,V343)</f>
        <v>45877.75</v>
      </c>
      <c r="DA343" s="59">
        <f>CZ343-U343</f>
        <v>0</v>
      </c>
      <c r="DB343" s="51">
        <f>(((AR343-AQ343)*24)+DD343+AB343+((AV343-AU343)*24))/24</f>
        <v>0.97569444445252884</v>
      </c>
      <c r="DC343" s="51">
        <f>(AT343-AS343)*24</f>
        <v>1.6666666666860692</v>
      </c>
      <c r="DD343" s="51">
        <f>(W343-AR343)*24</f>
        <v>0.41666666662786156</v>
      </c>
      <c r="DE343" s="51">
        <f>AA343</f>
        <v>175.58333333325572</v>
      </c>
      <c r="DF343" s="51">
        <f t="shared" si="69"/>
        <v>0.41666666662786156</v>
      </c>
      <c r="DG343" s="51">
        <f>AB343</f>
        <v>22.333333333488554</v>
      </c>
      <c r="DH343" s="51">
        <f t="shared" si="81"/>
        <v>1.6666666666860692</v>
      </c>
    </row>
    <row r="344" spans="1:112" s="42" customFormat="1" x14ac:dyDescent="0.2">
      <c r="A344" s="40">
        <v>4792</v>
      </c>
      <c r="B344" s="29">
        <f t="shared" si="72"/>
        <v>45870</v>
      </c>
      <c r="C344" s="41" t="str">
        <f t="shared" si="68"/>
        <v>PRT 2025 8 #4792</v>
      </c>
      <c r="D344" s="41" t="str">
        <f t="shared" si="80"/>
        <v>PRATU SPE #25</v>
      </c>
      <c r="E344" s="39">
        <v>4792</v>
      </c>
      <c r="F344" s="38" t="s">
        <v>326</v>
      </c>
      <c r="G344" s="38" t="str">
        <f>INDEX([1]List!$D$2:$D$55,MATCH(F344,[1]List!$B$2:$B$55,0))</f>
        <v>CIF</v>
      </c>
      <c r="H344" s="38" t="s">
        <v>642</v>
      </c>
      <c r="I344" s="38" t="s">
        <v>396</v>
      </c>
      <c r="J344" s="39">
        <f>IF(F344="","",IF(F344="TIE LRC",COUNTIF($F$2:$F344,"TIE")+COUNTIF($F$2:$F344,"TME")+COUNTIF($F$2:$F344,"TIE LRC")+COUNTIF($F$2:$F344,"TIE MRC"),IF(F344="TIE MRC",COUNTIF($F$2:$F344,"TIE")+COUNTIF($F$2:$F344,"TME")+COUNTIF($F$2:$F344,"TIE LRC")+COUNTIF($F$2:$F344,"TIE MRC"),IF(F344="PLNBB LRC",COUNTIF($F$2:$F344,"PLNBB")+COUNTIF($F$2:$F344,"PLNBB LRC")+COUNTIF($F$2:$F344,"PLNBB MRC"),IF(F344="PLNBB MRC",COUNTIF($F$2:$F344,"PLNBB")+COUNTIF($F$2:$F344,"PLNBB LRC")+COUNTIF($F$2:$F344,"PLNBB MRC"),IF(F344="HE MRC",COUNTIF($F$2:$F344,"HE")+COUNTIF($F$2:$F344,"HE LRC")+COUNTIF($F$2:$F344,"HE MRC"),IF(F344="HE LRC",COUNTIF($F$2:$F344,"HE")+COUNTIF($F$2:$F344,"HE LRC")+COUNTIF($F$2:$F344,"HE MRC"),COUNTIF($F$2:$F344,F344))))))))</f>
        <v>25</v>
      </c>
      <c r="K344" s="42" t="s">
        <v>526</v>
      </c>
      <c r="L344" s="42" t="s">
        <v>527</v>
      </c>
      <c r="N344" s="43" t="s">
        <v>320</v>
      </c>
      <c r="O344" s="70" t="s">
        <v>473</v>
      </c>
      <c r="P344" s="40"/>
      <c r="Q344" s="70">
        <v>45862</v>
      </c>
      <c r="R344" s="44"/>
      <c r="S344" s="70">
        <v>45892</v>
      </c>
      <c r="T344" s="57">
        <v>45872.350694444445</v>
      </c>
      <c r="U344" s="57">
        <v>45885.173611111109</v>
      </c>
      <c r="V344" s="57">
        <v>45885.173611111109</v>
      </c>
      <c r="W344" s="57">
        <v>45885.993055555555</v>
      </c>
      <c r="X344" s="57">
        <v>45886.541666666664</v>
      </c>
      <c r="Y344" s="57">
        <v>45886.583333333336</v>
      </c>
      <c r="Z344" s="57">
        <v>45886.607638888891</v>
      </c>
      <c r="AA344" s="51">
        <f t="shared" si="70"/>
        <v>307.74999999994179</v>
      </c>
      <c r="AB344" s="51">
        <f t="shared" si="76"/>
        <v>14.166666666744277</v>
      </c>
      <c r="AC344" s="51">
        <f t="shared" si="77"/>
        <v>1.0000000001164153</v>
      </c>
      <c r="AD344" s="51">
        <v>0.33</v>
      </c>
      <c r="AE344" s="51">
        <v>1</v>
      </c>
      <c r="AF344" s="51">
        <v>0</v>
      </c>
      <c r="AG344" s="51">
        <v>0.25</v>
      </c>
      <c r="AH344" s="51">
        <v>0</v>
      </c>
      <c r="AI344" s="51">
        <f t="shared" si="78"/>
        <v>1.25</v>
      </c>
      <c r="AJ344" s="78">
        <f t="shared" si="79"/>
        <v>1.58</v>
      </c>
      <c r="AK344" s="78"/>
      <c r="AL344" s="78"/>
      <c r="AM344" s="78"/>
      <c r="AN344" s="78"/>
      <c r="AO344" s="45">
        <v>8023.1580000000004</v>
      </c>
      <c r="AP344" s="45">
        <v>8017.95</v>
      </c>
      <c r="AQ344" s="57">
        <f t="shared" si="71"/>
        <v>45885.173611111109</v>
      </c>
      <c r="AR344" s="57">
        <v>45885.184027777781</v>
      </c>
      <c r="AS344" s="57">
        <f t="shared" si="74"/>
        <v>45886.541666666664</v>
      </c>
      <c r="AT344" s="57">
        <v>45886.59375</v>
      </c>
      <c r="AU344" s="57">
        <f t="shared" si="75"/>
        <v>45886.59375</v>
      </c>
      <c r="AV344" s="57">
        <v>45886.604166666664</v>
      </c>
      <c r="AW344" s="46">
        <v>4117</v>
      </c>
      <c r="AX344" s="46">
        <v>6331</v>
      </c>
      <c r="AY344" s="30">
        <v>34.97</v>
      </c>
      <c r="AZ344" s="30">
        <v>17.72</v>
      </c>
      <c r="BA344" s="30">
        <v>4.87</v>
      </c>
      <c r="BB344" s="30">
        <v>6.16</v>
      </c>
      <c r="BC344" s="30">
        <v>7.4866310160427805</v>
      </c>
      <c r="BD344" s="30">
        <v>42.84</v>
      </c>
      <c r="BE344" s="30">
        <v>33.28</v>
      </c>
      <c r="BF344" s="30">
        <v>0.2</v>
      </c>
      <c r="BG344" s="30">
        <v>0.33</v>
      </c>
      <c r="BH344" s="30">
        <v>0.30384054448225573</v>
      </c>
      <c r="BI344" s="30">
        <v>56.16</v>
      </c>
      <c r="BJ344" s="30">
        <v>3.86</v>
      </c>
      <c r="BK344" s="30">
        <v>0.89</v>
      </c>
      <c r="BL344" s="30">
        <v>1.17</v>
      </c>
      <c r="BM344" s="30">
        <v>14.96</v>
      </c>
      <c r="BN344" s="34">
        <v>59</v>
      </c>
      <c r="BO344" s="30" t="s">
        <v>97</v>
      </c>
      <c r="BP344" s="30" t="s">
        <v>100</v>
      </c>
      <c r="BQ344" s="34">
        <v>1180</v>
      </c>
      <c r="BR344" s="30">
        <v>42.54</v>
      </c>
      <c r="BS344" s="30">
        <v>18.46</v>
      </c>
      <c r="BT344" s="30">
        <v>18.760000000000002</v>
      </c>
      <c r="BU344" s="30">
        <v>9.8699999999999992</v>
      </c>
      <c r="BV344" s="30">
        <v>2.72</v>
      </c>
      <c r="BW344" s="30">
        <v>0.82</v>
      </c>
      <c r="BX344" s="30">
        <v>0.54</v>
      </c>
      <c r="BY344" s="30">
        <v>1.1000000000000001</v>
      </c>
      <c r="BZ344" s="30">
        <v>4.4800000000000004</v>
      </c>
      <c r="CA344" s="30">
        <v>0.48</v>
      </c>
      <c r="CB344" s="30">
        <v>0.22</v>
      </c>
      <c r="CC344" s="99">
        <v>3.7999999999999999E-2</v>
      </c>
      <c r="CD344" s="30">
        <v>99</v>
      </c>
      <c r="CE344" s="30">
        <v>97</v>
      </c>
      <c r="CF344" s="30">
        <v>78</v>
      </c>
      <c r="CG344" s="30">
        <v>21</v>
      </c>
      <c r="CH344" s="30"/>
      <c r="CI344" s="46">
        <v>4186</v>
      </c>
      <c r="CJ344" s="30"/>
      <c r="CK344" s="30">
        <v>34.47</v>
      </c>
      <c r="CL344" s="30"/>
      <c r="CM344" s="30">
        <v>4.3600000000000003</v>
      </c>
      <c r="CN344" s="30"/>
      <c r="CO344" s="30"/>
      <c r="CP344" s="30"/>
      <c r="CQ344" s="30">
        <v>0.16</v>
      </c>
      <c r="CR344" s="46">
        <v>4032</v>
      </c>
      <c r="CS344" s="46">
        <v>35.82</v>
      </c>
      <c r="CT344" s="46">
        <v>4.3499999999999996</v>
      </c>
      <c r="CU344" s="33">
        <v>0.25</v>
      </c>
      <c r="CV344" s="30">
        <v>0.4</v>
      </c>
      <c r="CW344" s="58">
        <f t="shared" si="73"/>
        <v>620.74451612530243</v>
      </c>
      <c r="CX344" s="59">
        <f>AP344/(AB344-AI344)</f>
        <v>620.74451612530243</v>
      </c>
      <c r="CY344" s="79">
        <v>500</v>
      </c>
      <c r="CZ344" s="57">
        <f>IF(AND(DATE(YEAR(T344),MONTH(T344),DAY(T344))&gt;=(S344-3),DATE(YEAR(T344),MONTH(T344),DAY(T344))&lt;=(S344+3)),T344,V344)</f>
        <v>45885.173611111109</v>
      </c>
      <c r="DA344" s="59">
        <f>CZ344-U344</f>
        <v>0</v>
      </c>
      <c r="DB344" s="51">
        <f>(((AR344-AQ344)*24)+DD344+AB344+((AV344-AU344)*24))/24</f>
        <v>1.4201388888905058</v>
      </c>
      <c r="DC344" s="51">
        <f>(AT344-AS344)*24</f>
        <v>1.2500000000582077</v>
      </c>
      <c r="DD344" s="51">
        <f>(W344-AR344)*24</f>
        <v>19.416666666569654</v>
      </c>
      <c r="DE344" s="51">
        <f>AA344</f>
        <v>307.74999999994179</v>
      </c>
      <c r="DF344" s="51">
        <f t="shared" si="69"/>
        <v>19.416666666569654</v>
      </c>
      <c r="DG344" s="51">
        <f>AB344</f>
        <v>14.166666666744277</v>
      </c>
      <c r="DH344" s="51">
        <f t="shared" si="81"/>
        <v>1.2500000000582077</v>
      </c>
    </row>
    <row r="345" spans="1:112" s="42" customFormat="1" x14ac:dyDescent="0.2">
      <c r="A345" s="40">
        <v>4793</v>
      </c>
      <c r="B345" s="29">
        <f t="shared" si="72"/>
        <v>45870</v>
      </c>
      <c r="C345" s="41" t="str">
        <f t="shared" si="68"/>
        <v>PRT 2025 8 #4793</v>
      </c>
      <c r="D345" s="41" t="str">
        <f t="shared" si="80"/>
        <v>PRATU TBC LRC #33</v>
      </c>
      <c r="E345" s="39">
        <v>4793</v>
      </c>
      <c r="F345" s="38" t="s">
        <v>290</v>
      </c>
      <c r="G345" s="38" t="str">
        <f>INDEX([1]List!$D$2:$D$55,MATCH(F345,[1]List!$B$2:$B$55,0))</f>
        <v>CIF</v>
      </c>
      <c r="H345" s="38" t="s">
        <v>325</v>
      </c>
      <c r="I345" s="38" t="s">
        <v>176</v>
      </c>
      <c r="J345" s="39">
        <f>IF(F345="","",IF(F345="TIE LRC",COUNTIF($F$2:$F345,"TIE")+COUNTIF($F$2:$F345,"TME")+COUNTIF($F$2:$F345,"TIE LRC")+COUNTIF($F$2:$F345,"TIE MRC"),IF(F345="TIE MRC",COUNTIF($F$2:$F345,"TIE")+COUNTIF($F$2:$F345,"TME")+COUNTIF($F$2:$F345,"TIE LRC")+COUNTIF($F$2:$F345,"TIE MRC"),IF(F345="PLNBB LRC",COUNTIF($F$2:$F345,"PLNBB")+COUNTIF($F$2:$F345,"PLNBB LRC")+COUNTIF($F$2:$F345,"PLNBB MRC"),IF(F345="PLNBB MRC",COUNTIF($F$2:$F345,"PLNBB")+COUNTIF($F$2:$F345,"PLNBB LRC")+COUNTIF($F$2:$F345,"PLNBB MRC"),IF(F345="HE MRC",COUNTIF($F$2:$F345,"HE")+COUNTIF($F$2:$F345,"HE LRC")+COUNTIF($F$2:$F345,"HE MRC"),IF(F345="HE LRC",COUNTIF($F$2:$F345,"HE")+COUNTIF($F$2:$F345,"HE LRC")+COUNTIF($F$2:$F345,"HE MRC"),COUNTIF($F$2:$F345,F345))))))))</f>
        <v>33</v>
      </c>
      <c r="K345" s="42" t="s">
        <v>272</v>
      </c>
      <c r="L345" s="42" t="s">
        <v>241</v>
      </c>
      <c r="N345" s="43" t="s">
        <v>320</v>
      </c>
      <c r="O345" s="70" t="s">
        <v>394</v>
      </c>
      <c r="P345" s="40"/>
      <c r="Q345" s="70">
        <v>45857</v>
      </c>
      <c r="R345" s="44"/>
      <c r="S345" s="70">
        <v>45930</v>
      </c>
      <c r="T345" s="57">
        <v>45872.479166666664</v>
      </c>
      <c r="U345" s="57">
        <v>45886.628472222219</v>
      </c>
      <c r="V345" s="57">
        <v>45886.628472222219</v>
      </c>
      <c r="W345" s="57">
        <v>45886.6875</v>
      </c>
      <c r="X345" s="57">
        <v>45887.211805555555</v>
      </c>
      <c r="Y345" s="57">
        <v>45887.256944444445</v>
      </c>
      <c r="Z345" s="57">
        <v>45887.28125</v>
      </c>
      <c r="AA345" s="51">
        <f t="shared" si="70"/>
        <v>339.58333333331393</v>
      </c>
      <c r="AB345" s="51">
        <f t="shared" si="76"/>
        <v>13.666666666686069</v>
      </c>
      <c r="AC345" s="51">
        <f t="shared" si="77"/>
        <v>1.0833333333721384</v>
      </c>
      <c r="AD345" s="51">
        <v>0</v>
      </c>
      <c r="AE345" s="51">
        <v>1.08</v>
      </c>
      <c r="AF345" s="51">
        <v>4.67</v>
      </c>
      <c r="AG345" s="51">
        <v>0.25</v>
      </c>
      <c r="AH345" s="51">
        <v>0</v>
      </c>
      <c r="AI345" s="51">
        <f t="shared" si="78"/>
        <v>6</v>
      </c>
      <c r="AJ345" s="78">
        <f t="shared" si="79"/>
        <v>6</v>
      </c>
      <c r="AK345" s="78"/>
      <c r="AL345" s="78"/>
      <c r="AM345" s="78"/>
      <c r="AN345" s="78"/>
      <c r="AO345" s="45">
        <v>7234.5280000000002</v>
      </c>
      <c r="AP345" s="45">
        <v>7118.9129999999996</v>
      </c>
      <c r="AQ345" s="57">
        <f t="shared" si="71"/>
        <v>45886.628472222219</v>
      </c>
      <c r="AR345" s="57">
        <v>45886.638888888891</v>
      </c>
      <c r="AS345" s="57">
        <f t="shared" si="74"/>
        <v>45887.211805555555</v>
      </c>
      <c r="AT345" s="57">
        <v>45887.267361111109</v>
      </c>
      <c r="AU345" s="57">
        <f t="shared" si="75"/>
        <v>45887.267361111109</v>
      </c>
      <c r="AV345" s="57">
        <v>45887.277777777781</v>
      </c>
      <c r="AW345" s="46">
        <v>4121</v>
      </c>
      <c r="AX345" s="46">
        <v>6335</v>
      </c>
      <c r="AY345" s="30">
        <v>34.950000000000003</v>
      </c>
      <c r="AZ345" s="30">
        <v>16.89</v>
      </c>
      <c r="BA345" s="30">
        <v>4.8499999999999996</v>
      </c>
      <c r="BB345" s="30">
        <v>6.2</v>
      </c>
      <c r="BC345" s="30">
        <v>7.459992780652148</v>
      </c>
      <c r="BD345" s="30">
        <v>40.75</v>
      </c>
      <c r="BE345" s="30">
        <v>36.159999999999997</v>
      </c>
      <c r="BF345" s="30">
        <v>0.25</v>
      </c>
      <c r="BG345" s="30">
        <v>0.42</v>
      </c>
      <c r="BH345" s="30">
        <v>0.38503188545301409</v>
      </c>
      <c r="BI345" s="30">
        <v>55.93</v>
      </c>
      <c r="BJ345" s="30">
        <v>3.96</v>
      </c>
      <c r="BK345" s="30">
        <v>0.78</v>
      </c>
      <c r="BL345" s="30">
        <v>1.01</v>
      </c>
      <c r="BM345" s="30">
        <v>15.92</v>
      </c>
      <c r="BN345" s="34">
        <v>59</v>
      </c>
      <c r="BO345" s="30" t="s">
        <v>97</v>
      </c>
      <c r="BP345" s="30" t="s">
        <v>100</v>
      </c>
      <c r="BQ345" s="34">
        <v>1280</v>
      </c>
      <c r="BR345" s="30">
        <v>34</v>
      </c>
      <c r="BS345" s="30">
        <v>20.09</v>
      </c>
      <c r="BT345" s="30">
        <v>23.03</v>
      </c>
      <c r="BU345" s="30">
        <v>10.84</v>
      </c>
      <c r="BV345" s="30">
        <v>4.4000000000000004</v>
      </c>
      <c r="BW345" s="30">
        <v>0.28000000000000003</v>
      </c>
      <c r="BX345" s="30">
        <v>0.36</v>
      </c>
      <c r="BY345" s="30">
        <v>0.38</v>
      </c>
      <c r="BZ345" s="30">
        <v>6.78</v>
      </c>
      <c r="CA345" s="30">
        <v>0.6</v>
      </c>
      <c r="CB345" s="30">
        <v>0.26</v>
      </c>
      <c r="CC345" s="99">
        <v>4.3999999999999997E-2</v>
      </c>
      <c r="CD345" s="30">
        <v>99</v>
      </c>
      <c r="CE345" s="30">
        <v>98</v>
      </c>
      <c r="CF345" s="30">
        <v>78</v>
      </c>
      <c r="CG345" s="30">
        <v>19</v>
      </c>
      <c r="CH345" s="30"/>
      <c r="CI345" s="46">
        <v>4219</v>
      </c>
      <c r="CJ345" s="30"/>
      <c r="CK345" s="30">
        <v>34.229999999999997</v>
      </c>
      <c r="CL345" s="30"/>
      <c r="CM345" s="30">
        <v>3.88</v>
      </c>
      <c r="CN345" s="30"/>
      <c r="CO345" s="30"/>
      <c r="CP345" s="30"/>
      <c r="CQ345" s="30">
        <v>0.21</v>
      </c>
      <c r="CR345" s="46">
        <v>4148</v>
      </c>
      <c r="CS345" s="46">
        <v>35.33</v>
      </c>
      <c r="CT345" s="46">
        <v>4.16</v>
      </c>
      <c r="CU345" s="33">
        <v>0.24</v>
      </c>
      <c r="CV345" s="30">
        <v>0.38</v>
      </c>
      <c r="CW345" s="58">
        <f t="shared" si="73"/>
        <v>928.55386956286736</v>
      </c>
      <c r="CX345" s="59">
        <f>AP345/(AB345-AI345)</f>
        <v>928.55386956286736</v>
      </c>
      <c r="CY345" s="79">
        <v>500</v>
      </c>
      <c r="CZ345" s="57">
        <f>IF(AND(DATE(YEAR(T345),MONTH(T345),DAY(T345))&gt;=(S345-3),DATE(YEAR(T345),MONTH(T345),DAY(T345))&lt;=(S345+3)),T345,V345)</f>
        <v>45886.628472222219</v>
      </c>
      <c r="DA345" s="59">
        <f>CZ345-U345</f>
        <v>0</v>
      </c>
      <c r="DB345" s="51">
        <f>(((AR345-AQ345)*24)+DD345+AB345+((AV345-AU345)*24))/24</f>
        <v>0.63888888889778173</v>
      </c>
      <c r="DC345" s="51">
        <f>(AT345-AS345)*24</f>
        <v>1.3333333333139308</v>
      </c>
      <c r="DD345" s="51">
        <f>(W345-AR345)*24</f>
        <v>1.1666666666278616</v>
      </c>
      <c r="DE345" s="51">
        <f>AA345</f>
        <v>339.58333333331393</v>
      </c>
      <c r="DF345" s="51">
        <f t="shared" si="69"/>
        <v>1.1666666666278616</v>
      </c>
      <c r="DG345" s="51">
        <f>AB345</f>
        <v>13.666666666686069</v>
      </c>
      <c r="DH345" s="51">
        <f t="shared" si="81"/>
        <v>1.3333333333139308</v>
      </c>
    </row>
    <row r="346" spans="1:112" s="42" customFormat="1" x14ac:dyDescent="0.2">
      <c r="A346" s="40">
        <v>4794</v>
      </c>
      <c r="B346" s="29">
        <f t="shared" si="72"/>
        <v>45870</v>
      </c>
      <c r="C346" s="41" t="str">
        <f t="shared" si="68"/>
        <v>PRT 2025 8 #4794</v>
      </c>
      <c r="D346" s="41" t="str">
        <f t="shared" si="80"/>
        <v>PRATU PTBA #63</v>
      </c>
      <c r="E346" s="39">
        <v>4794</v>
      </c>
      <c r="F346" s="38" t="s">
        <v>98</v>
      </c>
      <c r="G346" s="38" t="str">
        <f>INDEX([1]List!$D$2:$D$55,MATCH(F346,[1]List!$B$2:$B$55,0))</f>
        <v>FOB</v>
      </c>
      <c r="H346" s="38" t="s">
        <v>156</v>
      </c>
      <c r="I346" s="38" t="s">
        <v>157</v>
      </c>
      <c r="J346" s="39">
        <f>IF(F346="","",IF(F346="TIE LRC",COUNTIF($F$2:$F346,"TIE")+COUNTIF($F$2:$F346,"TME")+COUNTIF($F$2:$F346,"TIE LRC")+COUNTIF($F$2:$F346,"TIE MRC"),IF(F346="TIE MRC",COUNTIF($F$2:$F346,"TIE")+COUNTIF($F$2:$F346,"TME")+COUNTIF($F$2:$F346,"TIE LRC")+COUNTIF($F$2:$F346,"TIE MRC"),IF(F346="PLNBB LRC",COUNTIF($F$2:$F346,"PLNBB")+COUNTIF($F$2:$F346,"PLNBB LRC")+COUNTIF($F$2:$F346,"PLNBB MRC"),IF(F346="PLNBB MRC",COUNTIF($F$2:$F346,"PLNBB")+COUNTIF($F$2:$F346,"PLNBB LRC")+COUNTIF($F$2:$F346,"PLNBB MRC"),IF(F346="HE MRC",COUNTIF($F$2:$F346,"HE")+COUNTIF($F$2:$F346,"HE LRC")+COUNTIF($F$2:$F346,"HE MRC"),IF(F346="HE LRC",COUNTIF($F$2:$F346,"HE")+COUNTIF($F$2:$F346,"HE LRC")+COUNTIF($F$2:$F346,"HE MRC"),COUNTIF($F$2:$F346,F346))))))))</f>
        <v>63</v>
      </c>
      <c r="K346" s="42" t="s">
        <v>643</v>
      </c>
      <c r="L346" s="42" t="s">
        <v>644</v>
      </c>
      <c r="N346" s="43" t="s">
        <v>318</v>
      </c>
      <c r="O346" s="70" t="s">
        <v>473</v>
      </c>
      <c r="P346" s="40"/>
      <c r="Q346" s="70">
        <v>45870</v>
      </c>
      <c r="R346" s="44"/>
      <c r="S346" s="70">
        <v>45879</v>
      </c>
      <c r="T346" s="57">
        <v>45876.854166666664</v>
      </c>
      <c r="U346" s="57">
        <v>45876.854166666664</v>
      </c>
      <c r="V346" s="57">
        <v>45886.086805555555</v>
      </c>
      <c r="W346" s="57">
        <v>45886.548611111109</v>
      </c>
      <c r="X346" s="57">
        <v>45887.989583333336</v>
      </c>
      <c r="Y346" s="57">
        <v>45888.024305555555</v>
      </c>
      <c r="Z346" s="57">
        <v>45888.048611111109</v>
      </c>
      <c r="AA346" s="51">
        <f t="shared" si="70"/>
        <v>221.58333333337214</v>
      </c>
      <c r="AB346" s="51">
        <f t="shared" si="76"/>
        <v>35.416666666686069</v>
      </c>
      <c r="AC346" s="51">
        <f t="shared" si="77"/>
        <v>0.83333333325572312</v>
      </c>
      <c r="AD346" s="51">
        <v>0.42</v>
      </c>
      <c r="AE346" s="51">
        <v>5.83</v>
      </c>
      <c r="AF346" s="51">
        <v>9.75</v>
      </c>
      <c r="AG346" s="51">
        <v>0</v>
      </c>
      <c r="AH346" s="51">
        <v>0</v>
      </c>
      <c r="AI346" s="51">
        <f t="shared" si="78"/>
        <v>15.58</v>
      </c>
      <c r="AJ346" s="78">
        <f t="shared" si="79"/>
        <v>16</v>
      </c>
      <c r="AK346" s="78"/>
      <c r="AL346" s="78"/>
      <c r="AM346" s="78"/>
      <c r="AN346" s="78"/>
      <c r="AO346" s="45">
        <v>8519.7070000000003</v>
      </c>
      <c r="AP346" s="45">
        <v>8517.8179999999993</v>
      </c>
      <c r="AQ346" s="57">
        <f t="shared" si="71"/>
        <v>45886.086805555555</v>
      </c>
      <c r="AR346" s="57">
        <v>45886.097222222219</v>
      </c>
      <c r="AS346" s="57">
        <f t="shared" si="74"/>
        <v>45887.989583333336</v>
      </c>
      <c r="AT346" s="57">
        <v>45888.034722222219</v>
      </c>
      <c r="AU346" s="57">
        <f t="shared" si="75"/>
        <v>45888.034722222219</v>
      </c>
      <c r="AV346" s="57">
        <v>45888.045138888891</v>
      </c>
      <c r="AW346" s="46">
        <v>4942</v>
      </c>
      <c r="AX346" s="46">
        <v>6885</v>
      </c>
      <c r="AY346" s="30">
        <v>28.23</v>
      </c>
      <c r="AZ346" s="30">
        <v>14.15</v>
      </c>
      <c r="BA346" s="30">
        <v>4.1500000000000004</v>
      </c>
      <c r="BB346" s="30">
        <v>4.96</v>
      </c>
      <c r="BC346" s="30">
        <v>5.777518928363425</v>
      </c>
      <c r="BD346" s="30">
        <v>39.99</v>
      </c>
      <c r="BE346" s="30">
        <v>40.9</v>
      </c>
      <c r="BF346" s="30">
        <v>0.23</v>
      </c>
      <c r="BG346" s="30">
        <v>0.33</v>
      </c>
      <c r="BH346" s="30">
        <v>0.31450203843913804</v>
      </c>
      <c r="BI346" s="30">
        <v>61.25</v>
      </c>
      <c r="BJ346" s="30">
        <v>4.34</v>
      </c>
      <c r="BK346" s="30">
        <v>0.95</v>
      </c>
      <c r="BL346" s="30">
        <v>1.17</v>
      </c>
      <c r="BM346" s="30">
        <v>14.08</v>
      </c>
      <c r="BN346" s="34">
        <v>61</v>
      </c>
      <c r="BO346" s="30" t="s">
        <v>97</v>
      </c>
      <c r="BP346" s="30" t="s">
        <v>100</v>
      </c>
      <c r="BQ346" s="34">
        <v>1260</v>
      </c>
      <c r="BR346" s="30">
        <v>44.06</v>
      </c>
      <c r="BS346" s="30">
        <v>25.58</v>
      </c>
      <c r="BT346" s="30">
        <v>11.6</v>
      </c>
      <c r="BU346" s="30">
        <v>7.01</v>
      </c>
      <c r="BV346" s="30">
        <v>1.99</v>
      </c>
      <c r="BW346" s="30">
        <v>0.66</v>
      </c>
      <c r="BX346" s="30">
        <v>0.56999999999999995</v>
      </c>
      <c r="BY346" s="30">
        <v>0.86</v>
      </c>
      <c r="BZ346" s="30">
        <v>7.04</v>
      </c>
      <c r="CA346" s="30">
        <v>0.18</v>
      </c>
      <c r="CB346" s="30">
        <v>0.45</v>
      </c>
      <c r="CC346" s="99">
        <v>5.1999999999999998E-2</v>
      </c>
      <c r="CD346" s="30">
        <v>99</v>
      </c>
      <c r="CE346" s="30">
        <v>98</v>
      </c>
      <c r="CF346" s="30">
        <v>79</v>
      </c>
      <c r="CG346" s="30">
        <v>23</v>
      </c>
      <c r="CH346" s="30"/>
      <c r="CI346" s="46">
        <v>4906</v>
      </c>
      <c r="CJ346" s="30"/>
      <c r="CK346" s="30">
        <v>28.72</v>
      </c>
      <c r="CL346" s="30">
        <v>14.37</v>
      </c>
      <c r="CM346" s="30">
        <v>3.76</v>
      </c>
      <c r="CN346" s="30">
        <v>4.5199999999999996</v>
      </c>
      <c r="CO346" s="30">
        <v>40.96</v>
      </c>
      <c r="CP346" s="30">
        <v>40.15</v>
      </c>
      <c r="CQ346" s="30">
        <v>0.36</v>
      </c>
      <c r="CR346" s="46">
        <v>4413</v>
      </c>
      <c r="CS346" s="33">
        <v>32.4</v>
      </c>
      <c r="CT346" s="46">
        <v>4.47</v>
      </c>
      <c r="CU346" s="33">
        <v>0.49</v>
      </c>
      <c r="CV346" s="30">
        <v>0.43</v>
      </c>
      <c r="CW346" s="58">
        <f t="shared" si="73"/>
        <v>429.39764745378932</v>
      </c>
      <c r="CX346" s="59">
        <f>AP346/(AB346-AI346)</f>
        <v>429.39764745378932</v>
      </c>
      <c r="CY346" s="79">
        <v>500</v>
      </c>
      <c r="CZ346" s="57">
        <f>IF(AND(DATE(YEAR(T346),MONTH(T346),DAY(T346))&gt;=(S346-3),DATE(YEAR(T346),MONTH(T346),DAY(T346))&lt;=(S346+3)),T346,V346)</f>
        <v>45876.854166666664</v>
      </c>
      <c r="DA346" s="59">
        <f>CZ346-U346</f>
        <v>0</v>
      </c>
      <c r="DB346" s="51">
        <f>(((AR346-AQ346)*24)+DD346+AB346+((AV346-AU346)*24))/24</f>
        <v>1.9479166666715173</v>
      </c>
      <c r="DC346" s="51">
        <f>(AT346-AS346)*24</f>
        <v>1.0833333331975155</v>
      </c>
      <c r="DD346" s="51">
        <f>(W346-AR346)*24</f>
        <v>10.833333333372138</v>
      </c>
      <c r="DE346" s="51">
        <f>AA346</f>
        <v>221.58333333337214</v>
      </c>
      <c r="DF346" s="51">
        <f t="shared" si="69"/>
        <v>10.833333333372138</v>
      </c>
      <c r="DG346" s="51">
        <f>AB346</f>
        <v>35.416666666686069</v>
      </c>
      <c r="DH346" s="51">
        <f t="shared" si="81"/>
        <v>1.0833333331975155</v>
      </c>
    </row>
    <row r="347" spans="1:112" s="42" customFormat="1" x14ac:dyDescent="0.2">
      <c r="A347" s="40">
        <v>4795</v>
      </c>
      <c r="B347" s="29">
        <f t="shared" si="72"/>
        <v>45870</v>
      </c>
      <c r="C347" s="41" t="str">
        <f t="shared" si="68"/>
        <v>PRT 2025 8 #4795</v>
      </c>
      <c r="D347" s="41" t="str">
        <f t="shared" si="80"/>
        <v>PRATU SSN #8</v>
      </c>
      <c r="E347" s="39">
        <v>4795</v>
      </c>
      <c r="F347" s="38" t="s">
        <v>551</v>
      </c>
      <c r="G347" s="38" t="str">
        <f>INDEX([1]List!$D$2:$D$55,MATCH(F347,[1]List!$B$2:$B$55,0))</f>
        <v>CIF</v>
      </c>
      <c r="H347" s="38" t="s">
        <v>552</v>
      </c>
      <c r="I347" s="38" t="s">
        <v>285</v>
      </c>
      <c r="J347" s="39">
        <f>IF(F347="","",IF(F347="TIE LRC",COUNTIF($F$2:$F347,"TIE")+COUNTIF($F$2:$F347,"TME")+COUNTIF($F$2:$F347,"TIE LRC")+COUNTIF($F$2:$F347,"TIE MRC"),IF(F347="TIE MRC",COUNTIF($F$2:$F347,"TIE")+COUNTIF($F$2:$F347,"TME")+COUNTIF($F$2:$F347,"TIE LRC")+COUNTIF($F$2:$F347,"TIE MRC"),IF(F347="PLNBB LRC",COUNTIF($F$2:$F347,"PLNBB")+COUNTIF($F$2:$F347,"PLNBB LRC")+COUNTIF($F$2:$F347,"PLNBB MRC"),IF(F347="PLNBB MRC",COUNTIF($F$2:$F347,"PLNBB")+COUNTIF($F$2:$F347,"PLNBB LRC")+COUNTIF($F$2:$F347,"PLNBB MRC"),IF(F347="HE MRC",COUNTIF($F$2:$F347,"HE")+COUNTIF($F$2:$F347,"HE LRC")+COUNTIF($F$2:$F347,"HE MRC"),IF(F347="HE LRC",COUNTIF($F$2:$F347,"HE")+COUNTIF($F$2:$F347,"HE LRC")+COUNTIF($F$2:$F347,"HE MRC"),COUNTIF($F$2:$F347,F347))))))))</f>
        <v>8</v>
      </c>
      <c r="K347" s="42" t="s">
        <v>645</v>
      </c>
      <c r="L347" s="42" t="s">
        <v>646</v>
      </c>
      <c r="N347" s="43" t="s">
        <v>320</v>
      </c>
      <c r="O347" s="70" t="s">
        <v>394</v>
      </c>
      <c r="P347" s="40"/>
      <c r="Q347" s="70">
        <v>45867</v>
      </c>
      <c r="R347" s="44"/>
      <c r="S347" s="70">
        <v>45855</v>
      </c>
      <c r="T347" s="57">
        <v>45872.770833333336</v>
      </c>
      <c r="U347" s="57">
        <v>45887.309027777781</v>
      </c>
      <c r="V347" s="57">
        <v>45887.309027777781</v>
      </c>
      <c r="W347" s="57">
        <v>45887.395833333336</v>
      </c>
      <c r="X347" s="57">
        <v>45888.170138888891</v>
      </c>
      <c r="Y347" s="57">
        <v>45888.208333333336</v>
      </c>
      <c r="Z347" s="57">
        <v>45888.232638888891</v>
      </c>
      <c r="AA347" s="51">
        <f t="shared" si="70"/>
        <v>348.91666666668607</v>
      </c>
      <c r="AB347" s="51">
        <f t="shared" si="76"/>
        <v>19.5</v>
      </c>
      <c r="AC347" s="51">
        <f t="shared" si="77"/>
        <v>0.91666666668606922</v>
      </c>
      <c r="AD347" s="51">
        <v>0</v>
      </c>
      <c r="AE347" s="51">
        <v>2.83</v>
      </c>
      <c r="AF347" s="51">
        <v>3.83</v>
      </c>
      <c r="AG347" s="51">
        <v>0</v>
      </c>
      <c r="AH347" s="51">
        <v>0</v>
      </c>
      <c r="AI347" s="51">
        <f t="shared" si="78"/>
        <v>6.66</v>
      </c>
      <c r="AJ347" s="78">
        <f t="shared" si="79"/>
        <v>6.66</v>
      </c>
      <c r="AK347" s="78"/>
      <c r="AL347" s="78"/>
      <c r="AM347" s="78"/>
      <c r="AN347" s="78"/>
      <c r="AO347" s="45">
        <v>8000.6120000000001</v>
      </c>
      <c r="AP347" s="45">
        <v>7905.81</v>
      </c>
      <c r="AQ347" s="57">
        <f t="shared" si="71"/>
        <v>45887.309027777781</v>
      </c>
      <c r="AR347" s="57">
        <v>45887.319444444445</v>
      </c>
      <c r="AS347" s="57">
        <f t="shared" si="74"/>
        <v>45888.170138888891</v>
      </c>
      <c r="AT347" s="57">
        <v>45888.21875</v>
      </c>
      <c r="AU347" s="57">
        <f t="shared" si="75"/>
        <v>45888.21875</v>
      </c>
      <c r="AV347" s="57">
        <v>45888.229166666664</v>
      </c>
      <c r="AW347" s="46">
        <v>4062</v>
      </c>
      <c r="AX347" s="46">
        <v>6244</v>
      </c>
      <c r="AY347" s="30">
        <v>34.950000000000003</v>
      </c>
      <c r="AZ347" s="30">
        <v>21.77</v>
      </c>
      <c r="BA347" s="30">
        <v>4.96</v>
      </c>
      <c r="BB347" s="30">
        <v>5.96</v>
      </c>
      <c r="BC347" s="30">
        <v>7.6185606544803779</v>
      </c>
      <c r="BD347" s="30">
        <v>40.75</v>
      </c>
      <c r="BE347" s="30">
        <v>31.52</v>
      </c>
      <c r="BF347" s="30">
        <v>0.22</v>
      </c>
      <c r="BG347" s="30">
        <v>0.36</v>
      </c>
      <c r="BH347" s="30">
        <v>0.33235331714176147</v>
      </c>
      <c r="BI347" s="30">
        <v>50.65</v>
      </c>
      <c r="BJ347" s="30">
        <v>3.85</v>
      </c>
      <c r="BK347" s="30">
        <v>0.79</v>
      </c>
      <c r="BL347" s="30">
        <v>1.0900000000000001</v>
      </c>
      <c r="BM347" s="30">
        <v>16.72</v>
      </c>
      <c r="BN347" s="34">
        <v>61</v>
      </c>
      <c r="BO347" s="30" t="s">
        <v>97</v>
      </c>
      <c r="BP347" s="30" t="s">
        <v>97</v>
      </c>
      <c r="BQ347" s="34">
        <v>1160</v>
      </c>
      <c r="BR347" s="30">
        <v>44.95</v>
      </c>
      <c r="BS347" s="30">
        <v>32.74</v>
      </c>
      <c r="BT347" s="30">
        <v>11.7</v>
      </c>
      <c r="BU347" s="30">
        <v>4.04</v>
      </c>
      <c r="BV347" s="30">
        <v>1.74</v>
      </c>
      <c r="BW347" s="30">
        <v>0.16</v>
      </c>
      <c r="BX347" s="30">
        <v>0.6</v>
      </c>
      <c r="BY347" s="30">
        <v>1.25</v>
      </c>
      <c r="BZ347" s="30">
        <v>2.36</v>
      </c>
      <c r="CA347" s="30">
        <v>0.38</v>
      </c>
      <c r="CB347" s="30">
        <v>7.0000000000000007E-2</v>
      </c>
      <c r="CC347" s="99">
        <v>2.5000000000000001E-2</v>
      </c>
      <c r="CD347" s="30">
        <v>99</v>
      </c>
      <c r="CE347" s="30">
        <v>97</v>
      </c>
      <c r="CF347" s="30">
        <v>78</v>
      </c>
      <c r="CG347" s="30">
        <v>20</v>
      </c>
      <c r="CH347" s="30"/>
      <c r="CI347" s="46">
        <v>4150</v>
      </c>
      <c r="CJ347" s="30"/>
      <c r="CK347" s="30">
        <v>33.46</v>
      </c>
      <c r="CL347" s="30"/>
      <c r="CM347" s="30">
        <v>4.54</v>
      </c>
      <c r="CN347" s="30"/>
      <c r="CO347" s="30"/>
      <c r="CP347" s="30"/>
      <c r="CQ347" s="30">
        <v>0.18</v>
      </c>
      <c r="CR347" s="46">
        <v>4027</v>
      </c>
      <c r="CS347" s="33">
        <v>35.53</v>
      </c>
      <c r="CT347" s="46">
        <v>4.6100000000000003</v>
      </c>
      <c r="CU347" s="33">
        <v>0.23</v>
      </c>
      <c r="CV347" s="30">
        <v>1.35</v>
      </c>
      <c r="CW347" s="58">
        <f t="shared" si="73"/>
        <v>615.71728971962625</v>
      </c>
      <c r="CX347" s="59">
        <f>AP347/(AB347-AI347)</f>
        <v>615.71728971962625</v>
      </c>
      <c r="CY347" s="79">
        <v>500</v>
      </c>
      <c r="CZ347" s="57">
        <f>IF(AND(DATE(YEAR(T347),MONTH(T347),DAY(T347))&gt;=(S347-3),DATE(YEAR(T347),MONTH(T347),DAY(T347))&lt;=(S347+3)),T347,V347)</f>
        <v>45887.309027777781</v>
      </c>
      <c r="DA347" s="59">
        <f>CZ347-U347</f>
        <v>0</v>
      </c>
      <c r="DB347" s="51">
        <f>(((AR347-AQ347)*24)+DD347+AB347+((AV347-AU347)*24))/24</f>
        <v>0.90972222221898846</v>
      </c>
      <c r="DC347" s="51">
        <f>(AT347-AS347)*24</f>
        <v>1.1666666666278616</v>
      </c>
      <c r="DD347" s="51">
        <f>(W347-AR347)*24</f>
        <v>1.8333333333721384</v>
      </c>
      <c r="DE347" s="51">
        <f>AA347</f>
        <v>348.91666666668607</v>
      </c>
      <c r="DF347" s="51">
        <f t="shared" si="69"/>
        <v>1.8333333333721384</v>
      </c>
      <c r="DG347" s="51">
        <f>AB347</f>
        <v>19.5</v>
      </c>
      <c r="DH347" s="51">
        <f t="shared" si="81"/>
        <v>1.1666666666278616</v>
      </c>
    </row>
    <row r="348" spans="1:112" s="85" customFormat="1" x14ac:dyDescent="0.2">
      <c r="A348" s="80">
        <v>4796</v>
      </c>
      <c r="B348" s="81">
        <f t="shared" si="72"/>
        <v>45870</v>
      </c>
      <c r="C348" s="82" t="str">
        <f t="shared" si="68"/>
        <v>PRT 2025 8 #4796</v>
      </c>
      <c r="D348" s="82" t="str">
        <f t="shared" si="80"/>
        <v>PRATU MADHUCON #2</v>
      </c>
      <c r="E348" s="83">
        <v>4796</v>
      </c>
      <c r="F348" s="84" t="s">
        <v>624</v>
      </c>
      <c r="G348" s="84" t="str">
        <f>INDEX([1]List!$D$2:$D$55,MATCH(F348,[1]List!$B$2:$B$55,0))</f>
        <v>CIF</v>
      </c>
      <c r="H348" s="84" t="s">
        <v>625</v>
      </c>
      <c r="I348" s="84" t="s">
        <v>626</v>
      </c>
      <c r="J348" s="83">
        <f>IF(F348="","",IF(F348="TIE LRC",COUNTIF($F$2:$F348,"TIE")+COUNTIF($F$2:$F348,"TME")+COUNTIF($F$2:$F348,"TIE LRC")+COUNTIF($F$2:$F348,"TIE MRC"),IF(F348="TIE MRC",COUNTIF($F$2:$F348,"TIE")+COUNTIF($F$2:$F348,"TME")+COUNTIF($F$2:$F348,"TIE LRC")+COUNTIF($F$2:$F348,"TIE MRC"),IF(F348="PLNBB LRC",COUNTIF($F$2:$F348,"PLNBB")+COUNTIF($F$2:$F348,"PLNBB LRC")+COUNTIF($F$2:$F348,"PLNBB MRC"),IF(F348="PLNBB MRC",COUNTIF($F$2:$F348,"PLNBB")+COUNTIF($F$2:$F348,"PLNBB LRC")+COUNTIF($F$2:$F348,"PLNBB MRC"),IF(F348="HE MRC",COUNTIF($F$2:$F348,"HE")+COUNTIF($F$2:$F348,"HE LRC")+COUNTIF($F$2:$F348,"HE MRC"),IF(F348="HE LRC",COUNTIF($F$2:$F348,"HE")+COUNTIF($F$2:$F348,"HE LRC")+COUNTIF($F$2:$F348,"HE MRC"),COUNTIF($F$2:$F348,F348))))))))</f>
        <v>2</v>
      </c>
      <c r="K348" s="85" t="s">
        <v>647</v>
      </c>
      <c r="L348" s="85" t="s">
        <v>648</v>
      </c>
      <c r="N348" s="86" t="s">
        <v>308</v>
      </c>
      <c r="O348" s="76" t="s">
        <v>567</v>
      </c>
      <c r="P348" s="80"/>
      <c r="Q348" s="76">
        <v>45888</v>
      </c>
      <c r="R348" s="87"/>
      <c r="S348" s="76">
        <v>45870</v>
      </c>
      <c r="T348" s="88">
        <v>45876.458333333336</v>
      </c>
      <c r="U348" s="88">
        <v>45880.975694444445</v>
      </c>
      <c r="V348" s="88">
        <v>45880.975694444445</v>
      </c>
      <c r="W348" s="88">
        <v>45881.625</v>
      </c>
      <c r="X348" s="88">
        <v>45888.427083333336</v>
      </c>
      <c r="Y348" s="88">
        <v>45888.5</v>
      </c>
      <c r="Z348" s="88">
        <v>45888.621527777781</v>
      </c>
      <c r="AA348" s="89">
        <f t="shared" si="70"/>
        <v>108.41666666662786</v>
      </c>
      <c r="AB348" s="89">
        <f t="shared" si="76"/>
        <v>165</v>
      </c>
      <c r="AC348" s="89">
        <f t="shared" si="77"/>
        <v>1.7499999999417923</v>
      </c>
      <c r="AD348" s="89">
        <v>0</v>
      </c>
      <c r="AE348" s="89">
        <v>0</v>
      </c>
      <c r="AF348" s="89">
        <f>19.33+0.75</f>
        <v>20.079999999999998</v>
      </c>
      <c r="AG348" s="89">
        <v>1.5</v>
      </c>
      <c r="AH348" s="89">
        <v>45.34</v>
      </c>
      <c r="AI348" s="89">
        <f t="shared" si="78"/>
        <v>66.92</v>
      </c>
      <c r="AJ348" s="90">
        <f t="shared" si="79"/>
        <v>66.92</v>
      </c>
      <c r="AK348" s="90"/>
      <c r="AL348" s="90"/>
      <c r="AM348" s="90"/>
      <c r="AN348" s="90"/>
      <c r="AO348" s="91">
        <v>10001.643</v>
      </c>
      <c r="AP348" s="91">
        <v>9999.5650000000005</v>
      </c>
      <c r="AQ348" s="88">
        <f t="shared" si="71"/>
        <v>45880.975694444445</v>
      </c>
      <c r="AR348" s="88">
        <v>45880.989583333336</v>
      </c>
      <c r="AS348" s="88">
        <f t="shared" si="74"/>
        <v>45888.427083333336</v>
      </c>
      <c r="AT348" s="88">
        <v>45888.503472222219</v>
      </c>
      <c r="AU348" s="88">
        <v>45888.604166666664</v>
      </c>
      <c r="AV348" s="88">
        <v>45888.618055555555</v>
      </c>
      <c r="AW348" s="92">
        <v>4167</v>
      </c>
      <c r="AX348" s="92">
        <v>6396</v>
      </c>
      <c r="AY348" s="93">
        <v>34.85</v>
      </c>
      <c r="AZ348" s="93">
        <v>17.71</v>
      </c>
      <c r="BA348" s="93">
        <v>4.6500000000000004</v>
      </c>
      <c r="BB348" s="93">
        <v>5.87</v>
      </c>
      <c r="BC348" s="93">
        <v>7.1333090290436267</v>
      </c>
      <c r="BD348" s="93">
        <v>40.840000000000003</v>
      </c>
      <c r="BE348" s="93">
        <v>35.58</v>
      </c>
      <c r="BF348" s="93">
        <v>0.27</v>
      </c>
      <c r="BG348" s="93">
        <v>0.44</v>
      </c>
      <c r="BH348" s="93">
        <v>0.41317292502126629</v>
      </c>
      <c r="BI348" s="93">
        <v>55.35</v>
      </c>
      <c r="BJ348" s="93">
        <v>4.21</v>
      </c>
      <c r="BK348" s="93">
        <v>0.81</v>
      </c>
      <c r="BL348" s="93">
        <v>1.06</v>
      </c>
      <c r="BM348" s="93">
        <v>15.71</v>
      </c>
      <c r="BN348" s="94">
        <v>59</v>
      </c>
      <c r="BO348" s="93" t="s">
        <v>97</v>
      </c>
      <c r="BP348" s="93" t="s">
        <v>100</v>
      </c>
      <c r="BQ348" s="94">
        <v>1200</v>
      </c>
      <c r="BR348" s="93">
        <v>42.44</v>
      </c>
      <c r="BS348" s="93">
        <v>20.52</v>
      </c>
      <c r="BT348" s="93">
        <v>15.62</v>
      </c>
      <c r="BU348" s="93">
        <v>7.54</v>
      </c>
      <c r="BV348" s="93">
        <v>3.62</v>
      </c>
      <c r="BW348" s="93">
        <v>0.56000000000000005</v>
      </c>
      <c r="BX348" s="93">
        <v>0.71</v>
      </c>
      <c r="BY348" s="93">
        <v>0.64</v>
      </c>
      <c r="BZ348" s="93">
        <v>7.7</v>
      </c>
      <c r="CA348" s="93">
        <v>0.3</v>
      </c>
      <c r="CB348" s="93">
        <v>0.34</v>
      </c>
      <c r="CC348" s="101">
        <v>3.5999999999999997E-2</v>
      </c>
      <c r="CD348" s="93">
        <v>99</v>
      </c>
      <c r="CE348" s="93">
        <v>97</v>
      </c>
      <c r="CF348" s="93">
        <v>78</v>
      </c>
      <c r="CG348" s="93">
        <v>20</v>
      </c>
      <c r="CH348" s="93"/>
      <c r="CI348" s="92">
        <v>4167</v>
      </c>
      <c r="CJ348" s="93"/>
      <c r="CK348" s="93">
        <v>34.85</v>
      </c>
      <c r="CL348" s="93"/>
      <c r="CM348" s="93">
        <v>4.6500000000000004</v>
      </c>
      <c r="CN348" s="93"/>
      <c r="CO348" s="93"/>
      <c r="CP348" s="93"/>
      <c r="CQ348" s="93">
        <v>0.27</v>
      </c>
      <c r="CR348" s="92">
        <v>4210</v>
      </c>
      <c r="CS348" s="93">
        <v>33.81</v>
      </c>
      <c r="CT348" s="93">
        <v>5.64</v>
      </c>
      <c r="CU348" s="93">
        <v>0.24</v>
      </c>
      <c r="CV348" s="93">
        <v>2.57</v>
      </c>
      <c r="CW348" s="95">
        <f t="shared" si="73"/>
        <v>101.95315048939642</v>
      </c>
      <c r="CX348" s="96">
        <f>AP348/(AB348-AI348)</f>
        <v>101.95315048939642</v>
      </c>
      <c r="CY348" s="97">
        <v>100</v>
      </c>
      <c r="CZ348" s="88">
        <f>IF(AND(DATE(YEAR(T348),MONTH(T348),DAY(T348))&gt;=(S348-3),DATE(YEAR(T348),MONTH(T348),DAY(T348))&lt;=(S348+3)),T348,V348)</f>
        <v>45880.975694444445</v>
      </c>
      <c r="DA348" s="96">
        <f>CZ348-U348</f>
        <v>0</v>
      </c>
      <c r="DB348" s="89">
        <f>(((AR348-AQ348)*24)+DD348+AB348+((AV348-AU348)*24))/24</f>
        <v>7.5381944444452529</v>
      </c>
      <c r="DC348" s="89">
        <f>(AT348-AS348)*24</f>
        <v>1.8333333331975155</v>
      </c>
      <c r="DD348" s="89">
        <f>(W348-AR348)*24</f>
        <v>15.249999999941792</v>
      </c>
      <c r="DE348" s="89">
        <f>AA348</f>
        <v>108.41666666662786</v>
      </c>
      <c r="DF348" s="89">
        <f t="shared" si="69"/>
        <v>15.249999999941792</v>
      </c>
      <c r="DG348" s="89">
        <f>AB348</f>
        <v>165</v>
      </c>
      <c r="DH348" s="89">
        <f t="shared" si="81"/>
        <v>1.8333333331975155</v>
      </c>
    </row>
    <row r="349" spans="1:112" s="42" customFormat="1" x14ac:dyDescent="0.2">
      <c r="A349" s="40">
        <v>4797</v>
      </c>
      <c r="B349" s="29">
        <f t="shared" si="72"/>
        <v>45870</v>
      </c>
      <c r="C349" s="41" t="str">
        <f t="shared" si="68"/>
        <v>PRT 2025 8 #4797</v>
      </c>
      <c r="D349" s="41" t="str">
        <f t="shared" si="80"/>
        <v>PRATU BPS MRC #2</v>
      </c>
      <c r="E349" s="39">
        <v>4797</v>
      </c>
      <c r="F349" s="38" t="s">
        <v>635</v>
      </c>
      <c r="G349" s="38" t="str">
        <f>INDEX([1]List!$D$2:$D$55,MATCH(F349,[1]List!$B$2:$B$55,0))</f>
        <v>CIF</v>
      </c>
      <c r="H349" s="38" t="s">
        <v>395</v>
      </c>
      <c r="I349" s="38" t="s">
        <v>247</v>
      </c>
      <c r="J349" s="39">
        <f>IF(F349="","",IF(F349="TIE LRC",COUNTIF($F$2:$F349,"TIE")+COUNTIF($F$2:$F349,"TME")+COUNTIF($F$2:$F349,"TIE LRC")+COUNTIF($F$2:$F349,"TIE MRC"),IF(F349="TIE MRC",COUNTIF($F$2:$F349,"TIE")+COUNTIF($F$2:$F349,"TME")+COUNTIF($F$2:$F349,"TIE LRC")+COUNTIF($F$2:$F349,"TIE MRC"),IF(F349="PLNBB LRC",COUNTIF($F$2:$F349,"PLNBB")+COUNTIF($F$2:$F349,"PLNBB LRC")+COUNTIF($F$2:$F349,"PLNBB MRC"),IF(F349="PLNBB MRC",COUNTIF($F$2:$F349,"PLNBB")+COUNTIF($F$2:$F349,"PLNBB LRC")+COUNTIF($F$2:$F349,"PLNBB MRC"),IF(F349="HE MRC",COUNTIF($F$2:$F349,"HE")+COUNTIF($F$2:$F349,"HE LRC")+COUNTIF($F$2:$F349,"HE MRC"),IF(F349="HE LRC",COUNTIF($F$2:$F349,"HE")+COUNTIF($F$2:$F349,"HE LRC")+COUNTIF($F$2:$F349,"HE MRC"),COUNTIF($F$2:$F349,F349))))))))</f>
        <v>2</v>
      </c>
      <c r="K349" s="42" t="s">
        <v>269</v>
      </c>
      <c r="L349" s="42" t="s">
        <v>623</v>
      </c>
      <c r="N349" s="43" t="s">
        <v>318</v>
      </c>
      <c r="O349" s="70" t="s">
        <v>473</v>
      </c>
      <c r="P349" s="40"/>
      <c r="Q349" s="70">
        <v>45870</v>
      </c>
      <c r="R349" s="44"/>
      <c r="S349" s="70">
        <v>45887</v>
      </c>
      <c r="T349" s="57">
        <v>45878.506944444445</v>
      </c>
      <c r="U349" s="57">
        <v>45888.111111111109</v>
      </c>
      <c r="V349" s="57">
        <v>45888.111111111109</v>
      </c>
      <c r="W349" s="57">
        <v>45888.215277777781</v>
      </c>
      <c r="X349" s="57">
        <v>45888.819444444445</v>
      </c>
      <c r="Y349" s="57">
        <v>45888.847222222219</v>
      </c>
      <c r="Z349" s="57">
        <v>45888.871527777781</v>
      </c>
      <c r="AA349" s="51">
        <f t="shared" si="70"/>
        <v>230.49999999994179</v>
      </c>
      <c r="AB349" s="51">
        <f t="shared" si="76"/>
        <v>15.166666666511446</v>
      </c>
      <c r="AC349" s="51">
        <f t="shared" si="77"/>
        <v>0.6666666665696539</v>
      </c>
      <c r="AD349" s="51">
        <v>0</v>
      </c>
      <c r="AE349" s="51">
        <v>2.67</v>
      </c>
      <c r="AF349" s="51">
        <v>2.58</v>
      </c>
      <c r="AG349" s="51">
        <v>0</v>
      </c>
      <c r="AH349" s="51">
        <v>0</v>
      </c>
      <c r="AI349" s="51">
        <f t="shared" si="78"/>
        <v>5.25</v>
      </c>
      <c r="AJ349" s="78">
        <f t="shared" si="79"/>
        <v>5.25</v>
      </c>
      <c r="AK349" s="78"/>
      <c r="AL349" s="78"/>
      <c r="AM349" s="78"/>
      <c r="AN349" s="78"/>
      <c r="AO349" s="45">
        <v>7504.8239999999996</v>
      </c>
      <c r="AP349" s="45">
        <v>7502.45</v>
      </c>
      <c r="AQ349" s="57">
        <f t="shared" si="71"/>
        <v>45888.111111111109</v>
      </c>
      <c r="AR349" s="57">
        <v>45888.121527777781</v>
      </c>
      <c r="AS349" s="57">
        <f t="shared" si="74"/>
        <v>45888.819444444445</v>
      </c>
      <c r="AT349" s="57">
        <v>45888.857638888891</v>
      </c>
      <c r="AU349" s="57">
        <f t="shared" si="75"/>
        <v>45888.857638888891</v>
      </c>
      <c r="AV349" s="57">
        <v>45888.868055555555</v>
      </c>
      <c r="AW349" s="46">
        <v>4615</v>
      </c>
      <c r="AX349" s="46">
        <v>6698</v>
      </c>
      <c r="AY349" s="30">
        <v>31.1</v>
      </c>
      <c r="AZ349" s="30">
        <v>13.12</v>
      </c>
      <c r="BA349" s="30">
        <v>4.8899999999999997</v>
      </c>
      <c r="BB349" s="30">
        <v>6.16</v>
      </c>
      <c r="BC349" s="30">
        <v>7.0902394106814004</v>
      </c>
      <c r="BD349" s="30">
        <v>42.35</v>
      </c>
      <c r="BE349" s="30">
        <v>38.369999999999997</v>
      </c>
      <c r="BF349" s="30">
        <v>0.26</v>
      </c>
      <c r="BG349" s="30">
        <v>0.41</v>
      </c>
      <c r="BH349" s="30">
        <v>0.37983425414364641</v>
      </c>
      <c r="BI349" s="30">
        <v>60.25</v>
      </c>
      <c r="BJ349" s="30">
        <v>3.99</v>
      </c>
      <c r="BK349" s="30">
        <v>0.78</v>
      </c>
      <c r="BL349" s="30">
        <v>0.97</v>
      </c>
      <c r="BM349" s="30">
        <v>15.37</v>
      </c>
      <c r="BN349" s="34">
        <v>61</v>
      </c>
      <c r="BO349" s="30" t="s">
        <v>97</v>
      </c>
      <c r="BP349" s="30" t="s">
        <v>97</v>
      </c>
      <c r="BQ349" s="34">
        <v>1250</v>
      </c>
      <c r="BR349" s="30">
        <v>48.26</v>
      </c>
      <c r="BS349" s="30">
        <v>34.26</v>
      </c>
      <c r="BT349" s="30">
        <v>6.8</v>
      </c>
      <c r="BU349" s="30">
        <v>4.1500000000000004</v>
      </c>
      <c r="BV349" s="30">
        <v>1.5</v>
      </c>
      <c r="BW349" s="30">
        <v>0.24</v>
      </c>
      <c r="BX349" s="30">
        <v>0.5</v>
      </c>
      <c r="BY349" s="30">
        <v>0.86</v>
      </c>
      <c r="BZ349" s="30">
        <v>2.97</v>
      </c>
      <c r="CA349" s="30">
        <v>0.17</v>
      </c>
      <c r="CB349" s="30">
        <v>0.28999999999999998</v>
      </c>
      <c r="CC349" s="99">
        <v>3.4000000000000002E-2</v>
      </c>
      <c r="CD349" s="30">
        <v>99</v>
      </c>
      <c r="CE349" s="30">
        <v>98</v>
      </c>
      <c r="CF349" s="30">
        <v>79</v>
      </c>
      <c r="CG349" s="30">
        <v>20</v>
      </c>
      <c r="CH349" s="30"/>
      <c r="CI349" s="46">
        <v>4653</v>
      </c>
      <c r="CJ349" s="30"/>
      <c r="CK349" s="30">
        <v>29.87</v>
      </c>
      <c r="CL349" s="30"/>
      <c r="CM349" s="30">
        <v>4.38</v>
      </c>
      <c r="CN349" s="30"/>
      <c r="CO349" s="30"/>
      <c r="CP349" s="30"/>
      <c r="CQ349" s="30">
        <v>0.22</v>
      </c>
      <c r="CR349" s="46">
        <v>4429</v>
      </c>
      <c r="CS349" s="33">
        <v>31.33</v>
      </c>
      <c r="CT349" s="46">
        <v>4.18</v>
      </c>
      <c r="CU349" s="33">
        <v>0.23</v>
      </c>
      <c r="CV349" s="30">
        <v>0.55000000000000004</v>
      </c>
      <c r="CW349" s="58">
        <f t="shared" si="73"/>
        <v>756.54957984377461</v>
      </c>
      <c r="CX349" s="59">
        <f>AP349/(AB349-AI349)</f>
        <v>756.54957984377461</v>
      </c>
      <c r="CY349" s="79">
        <v>500</v>
      </c>
      <c r="CZ349" s="57">
        <f>IF(AND(DATE(YEAR(T349),MONTH(T349),DAY(T349))&gt;=(S349-3),DATE(YEAR(T349),MONTH(T349),DAY(T349))&lt;=(S349+3)),T349,V349)</f>
        <v>45888.111111111109</v>
      </c>
      <c r="DA349" s="59">
        <f>CZ349-U349</f>
        <v>0</v>
      </c>
      <c r="DB349" s="51">
        <f>(((AR349-AQ349)*24)+DD349+AB349+((AV349-AU349)*24))/24</f>
        <v>0.74652777777373558</v>
      </c>
      <c r="DC349" s="51">
        <f>(AT349-AS349)*24</f>
        <v>0.91666666668606922</v>
      </c>
      <c r="DD349" s="51">
        <f>(W349-AR349)*24</f>
        <v>2.25</v>
      </c>
      <c r="DE349" s="51">
        <f>AA349</f>
        <v>230.49999999994179</v>
      </c>
      <c r="DF349" s="51">
        <f t="shared" si="69"/>
        <v>2.25</v>
      </c>
      <c r="DG349" s="51">
        <f>AB349</f>
        <v>15.166666666511446</v>
      </c>
      <c r="DH349" s="51">
        <f t="shared" si="81"/>
        <v>0.91666666668606922</v>
      </c>
    </row>
    <row r="350" spans="1:112" s="42" customFormat="1" x14ac:dyDescent="0.2">
      <c r="A350" s="40">
        <v>4798</v>
      </c>
      <c r="B350" s="29">
        <f t="shared" si="72"/>
        <v>45870</v>
      </c>
      <c r="C350" s="41" t="str">
        <f t="shared" si="68"/>
        <v>PRT 2025 8 #4798</v>
      </c>
      <c r="D350" s="41" t="str">
        <f t="shared" si="80"/>
        <v>PRATU BAS #5</v>
      </c>
      <c r="E350" s="39">
        <v>4798</v>
      </c>
      <c r="F350" s="38" t="s">
        <v>488</v>
      </c>
      <c r="G350" s="38" t="str">
        <f>INDEX([1]List!$D$2:$D$55,MATCH(F350,[1]List!$B$2:$B$55,0))</f>
        <v>CIF</v>
      </c>
      <c r="H350" s="38" t="s">
        <v>576</v>
      </c>
      <c r="I350" s="38" t="s">
        <v>163</v>
      </c>
      <c r="J350" s="39">
        <f>IF(F350="","",IF(F350="TIE LRC",COUNTIF($F$2:$F350,"TIE")+COUNTIF($F$2:$F350,"TME")+COUNTIF($F$2:$F350,"TIE LRC")+COUNTIF($F$2:$F350,"TIE MRC"),IF(F350="TIE MRC",COUNTIF($F$2:$F350,"TIE")+COUNTIF($F$2:$F350,"TME")+COUNTIF($F$2:$F350,"TIE LRC")+COUNTIF($F$2:$F350,"TIE MRC"),IF(F350="PLNBB LRC",COUNTIF($F$2:$F350,"PLNBB")+COUNTIF($F$2:$F350,"PLNBB LRC")+COUNTIF($F$2:$F350,"PLNBB MRC"),IF(F350="PLNBB MRC",COUNTIF($F$2:$F350,"PLNBB")+COUNTIF($F$2:$F350,"PLNBB LRC")+COUNTIF($F$2:$F350,"PLNBB MRC"),IF(F350="HE MRC",COUNTIF($F$2:$F350,"HE")+COUNTIF($F$2:$F350,"HE LRC")+COUNTIF($F$2:$F350,"HE MRC"),IF(F350="HE LRC",COUNTIF($F$2:$F350,"HE")+COUNTIF($F$2:$F350,"HE LRC")+COUNTIF($F$2:$F350,"HE MRC"),COUNTIF($F$2:$F350,F350))))))))</f>
        <v>5</v>
      </c>
      <c r="K350" s="42" t="s">
        <v>151</v>
      </c>
      <c r="L350" s="42" t="s">
        <v>388</v>
      </c>
      <c r="N350" s="43" t="s">
        <v>320</v>
      </c>
      <c r="O350" s="70" t="s">
        <v>104</v>
      </c>
      <c r="P350" s="40"/>
      <c r="Q350" s="70">
        <v>45868</v>
      </c>
      <c r="R350" s="44"/>
      <c r="S350" s="70">
        <v>45876</v>
      </c>
      <c r="T350" s="57">
        <v>45876.729166666664</v>
      </c>
      <c r="U350" s="57">
        <v>45876.729166666664</v>
      </c>
      <c r="V350" s="57">
        <v>45888.274305555555</v>
      </c>
      <c r="W350" s="57">
        <v>45888.833333333336</v>
      </c>
      <c r="X350" s="57">
        <v>45890.458333333336</v>
      </c>
      <c r="Y350" s="57">
        <v>45890.513888888891</v>
      </c>
      <c r="Z350" s="57">
        <v>45890.538194444445</v>
      </c>
      <c r="AA350" s="51">
        <f t="shared" si="70"/>
        <v>277.08333333337214</v>
      </c>
      <c r="AB350" s="51">
        <f t="shared" si="76"/>
        <v>40.333333333313931</v>
      </c>
      <c r="AC350" s="51">
        <f t="shared" si="77"/>
        <v>1.3333333333139308</v>
      </c>
      <c r="AD350" s="51">
        <v>0</v>
      </c>
      <c r="AE350" s="51">
        <v>12.92</v>
      </c>
      <c r="AF350" s="51">
        <v>2.5</v>
      </c>
      <c r="AG350" s="51">
        <v>0.25</v>
      </c>
      <c r="AH350" s="51">
        <v>0</v>
      </c>
      <c r="AI350" s="51">
        <f t="shared" si="78"/>
        <v>15.67</v>
      </c>
      <c r="AJ350" s="78">
        <f t="shared" si="79"/>
        <v>15.67</v>
      </c>
      <c r="AK350" s="78"/>
      <c r="AL350" s="78"/>
      <c r="AM350" s="78"/>
      <c r="AN350" s="78"/>
      <c r="AO350" s="45">
        <v>8500.7950000000001</v>
      </c>
      <c r="AP350" s="45">
        <v>8496.8310000000001</v>
      </c>
      <c r="AQ350" s="57">
        <f t="shared" si="71"/>
        <v>45888.274305555555</v>
      </c>
      <c r="AR350" s="57">
        <v>45888.284722222219</v>
      </c>
      <c r="AS350" s="57">
        <f t="shared" si="74"/>
        <v>45890.458333333336</v>
      </c>
      <c r="AT350" s="57">
        <v>45890.524305555555</v>
      </c>
      <c r="AU350" s="57">
        <f t="shared" si="75"/>
        <v>45890.524305555555</v>
      </c>
      <c r="AV350" s="57">
        <v>45890.534722222219</v>
      </c>
      <c r="AW350" s="46">
        <v>4055</v>
      </c>
      <c r="AX350" s="46">
        <v>6327</v>
      </c>
      <c r="AY350" s="30">
        <v>35.9</v>
      </c>
      <c r="AZ350" s="30">
        <v>19.940000000000001</v>
      </c>
      <c r="BA350" s="30">
        <v>5.86</v>
      </c>
      <c r="BB350" s="30">
        <v>7.32</v>
      </c>
      <c r="BC350" s="30">
        <v>9.143142643017736</v>
      </c>
      <c r="BD350" s="30">
        <v>39.64</v>
      </c>
      <c r="BE350" s="30">
        <v>33.1</v>
      </c>
      <c r="BF350" s="30">
        <v>0.22</v>
      </c>
      <c r="BG350" s="30">
        <v>0.37</v>
      </c>
      <c r="BH350" s="30">
        <v>0.33724706470147386</v>
      </c>
      <c r="BI350" s="30">
        <v>52.19</v>
      </c>
      <c r="BJ350" s="30">
        <v>3.7</v>
      </c>
      <c r="BK350" s="30">
        <v>0.89</v>
      </c>
      <c r="BL350" s="30">
        <v>1.22</v>
      </c>
      <c r="BM350" s="30">
        <v>15.69</v>
      </c>
      <c r="BN350" s="34">
        <v>57</v>
      </c>
      <c r="BO350" s="30" t="s">
        <v>97</v>
      </c>
      <c r="BP350" s="30" t="s">
        <v>97</v>
      </c>
      <c r="BQ350" s="34">
        <v>1200</v>
      </c>
      <c r="BR350" s="30">
        <v>55.42</v>
      </c>
      <c r="BS350" s="30">
        <v>17.48</v>
      </c>
      <c r="BT350" s="30">
        <v>12.26</v>
      </c>
      <c r="BU350" s="30">
        <v>6.86</v>
      </c>
      <c r="BV350" s="30">
        <v>1.89</v>
      </c>
      <c r="BW350" s="30">
        <v>0.48</v>
      </c>
      <c r="BX350" s="30">
        <v>0.45</v>
      </c>
      <c r="BY350" s="30">
        <v>0.92</v>
      </c>
      <c r="BZ350" s="30">
        <v>3.62</v>
      </c>
      <c r="CA350" s="30">
        <v>0.46</v>
      </c>
      <c r="CB350" s="30">
        <v>0.16</v>
      </c>
      <c r="CC350" s="99">
        <v>4.2000000000000003E-2</v>
      </c>
      <c r="CD350" s="30">
        <v>99</v>
      </c>
      <c r="CE350" s="30">
        <v>97</v>
      </c>
      <c r="CF350" s="30">
        <v>78</v>
      </c>
      <c r="CG350" s="30">
        <v>20</v>
      </c>
      <c r="CH350" s="30"/>
      <c r="CI350" s="46">
        <v>4110</v>
      </c>
      <c r="CJ350" s="30"/>
      <c r="CK350" s="30">
        <v>35.4</v>
      </c>
      <c r="CL350" s="30"/>
      <c r="CM350" s="30">
        <v>4.8600000000000003</v>
      </c>
      <c r="CN350" s="30"/>
      <c r="CO350" s="30"/>
      <c r="CP350" s="30"/>
      <c r="CQ350" s="30">
        <v>0.18</v>
      </c>
      <c r="CR350" s="46">
        <v>3980</v>
      </c>
      <c r="CS350" s="33">
        <v>35.6</v>
      </c>
      <c r="CT350" s="46">
        <v>5.1100000000000003</v>
      </c>
      <c r="CU350" s="33">
        <v>0.24</v>
      </c>
      <c r="CV350" s="30">
        <v>0.27</v>
      </c>
      <c r="CW350" s="58">
        <f t="shared" si="73"/>
        <v>344.51267738910741</v>
      </c>
      <c r="CX350" s="59">
        <f>AP350/(AB350-AI350)</f>
        <v>344.51267738910741</v>
      </c>
      <c r="CY350" s="79">
        <v>500</v>
      </c>
      <c r="CZ350" s="57">
        <f>IF(AND(DATE(YEAR(T350),MONTH(T350),DAY(T350))&gt;=(S350-3),DATE(YEAR(T350),MONTH(T350),DAY(T350))&lt;=(S350+3)),T350,V350)</f>
        <v>45876.729166666664</v>
      </c>
      <c r="DA350" s="59">
        <f>CZ350-U350</f>
        <v>0</v>
      </c>
      <c r="DB350" s="51">
        <f>(((AR350-AQ350)*24)+DD350+AB350+((AV350-AU350)*24))/24</f>
        <v>2.25</v>
      </c>
      <c r="DC350" s="51">
        <f>(AT350-AS350)*24</f>
        <v>1.5833333332557231</v>
      </c>
      <c r="DD350" s="51">
        <f>(W350-AR350)*24</f>
        <v>13.166666666802485</v>
      </c>
      <c r="DE350" s="51">
        <f>AA350</f>
        <v>277.08333333337214</v>
      </c>
      <c r="DF350" s="51">
        <f t="shared" si="69"/>
        <v>13.166666666802485</v>
      </c>
      <c r="DG350" s="51">
        <f>AB350</f>
        <v>40.333333333313931</v>
      </c>
      <c r="DH350" s="51">
        <f t="shared" si="81"/>
        <v>1.5833333332557231</v>
      </c>
    </row>
    <row r="351" spans="1:112" s="42" customFormat="1" x14ac:dyDescent="0.2">
      <c r="A351" s="40">
        <v>4799</v>
      </c>
      <c r="B351" s="29">
        <f t="shared" si="72"/>
        <v>45870</v>
      </c>
      <c r="C351" s="41" t="str">
        <f t="shared" si="68"/>
        <v>PRT 2025 8 #4799</v>
      </c>
      <c r="D351" s="41" t="str">
        <f t="shared" si="80"/>
        <v>PRATU PTBA #64</v>
      </c>
      <c r="E351" s="39">
        <v>4799</v>
      </c>
      <c r="F351" s="38" t="s">
        <v>98</v>
      </c>
      <c r="G351" s="38" t="str">
        <f>INDEX([1]List!$D$2:$D$55,MATCH(F351,[1]List!$B$2:$B$55,0))</f>
        <v>FOB</v>
      </c>
      <c r="H351" s="38" t="s">
        <v>156</v>
      </c>
      <c r="I351" s="38" t="s">
        <v>157</v>
      </c>
      <c r="J351" s="39">
        <f>IF(F351="","",IF(F351="TIE LRC",COUNTIF($F$2:$F351,"TIE")+COUNTIF($F$2:$F351,"TME")+COUNTIF($F$2:$F351,"TIE LRC")+COUNTIF($F$2:$F351,"TIE MRC"),IF(F351="TIE MRC",COUNTIF($F$2:$F351,"TIE")+COUNTIF($F$2:$F351,"TME")+COUNTIF($F$2:$F351,"TIE LRC")+COUNTIF($F$2:$F351,"TIE MRC"),IF(F351="PLNBB LRC",COUNTIF($F$2:$F351,"PLNBB")+COUNTIF($F$2:$F351,"PLNBB LRC")+COUNTIF($F$2:$F351,"PLNBB MRC"),IF(F351="PLNBB MRC",COUNTIF($F$2:$F351,"PLNBB")+COUNTIF($F$2:$F351,"PLNBB LRC")+COUNTIF($F$2:$F351,"PLNBB MRC"),IF(F351="HE MRC",COUNTIF($F$2:$F351,"HE")+COUNTIF($F$2:$F351,"HE LRC")+COUNTIF($F$2:$F351,"HE MRC"),IF(F351="HE LRC",COUNTIF($F$2:$F351,"HE")+COUNTIF($F$2:$F351,"HE LRC")+COUNTIF($F$2:$F351,"HE MRC"),COUNTIF($F$2:$F351,F351))))))))</f>
        <v>64</v>
      </c>
      <c r="K351" s="42" t="s">
        <v>422</v>
      </c>
      <c r="L351" s="42" t="s">
        <v>423</v>
      </c>
      <c r="N351" s="43" t="s">
        <v>318</v>
      </c>
      <c r="O351" s="70" t="s">
        <v>104</v>
      </c>
      <c r="P351" s="40"/>
      <c r="Q351" s="70">
        <v>45872</v>
      </c>
      <c r="R351" s="44"/>
      <c r="S351" s="70">
        <v>45880</v>
      </c>
      <c r="T351" s="57">
        <v>45879.486111111109</v>
      </c>
      <c r="U351" s="57">
        <v>45879.486111111109</v>
      </c>
      <c r="V351" s="57">
        <v>45888.916666666664</v>
      </c>
      <c r="W351" s="57">
        <v>45890.118055555555</v>
      </c>
      <c r="X351" s="57">
        <v>45891.128472222219</v>
      </c>
      <c r="Y351" s="57">
        <v>45891.190972222219</v>
      </c>
      <c r="Z351" s="57">
        <v>45891.215277777781</v>
      </c>
      <c r="AA351" s="51">
        <f t="shared" si="70"/>
        <v>226.33333333331393</v>
      </c>
      <c r="AB351" s="51">
        <f t="shared" si="76"/>
        <v>25.749999999941792</v>
      </c>
      <c r="AC351" s="51">
        <f t="shared" si="77"/>
        <v>1.5</v>
      </c>
      <c r="AD351" s="51">
        <v>0</v>
      </c>
      <c r="AE351" s="51">
        <v>4.58</v>
      </c>
      <c r="AF351" s="51">
        <v>1.58</v>
      </c>
      <c r="AG351" s="51">
        <v>0.25</v>
      </c>
      <c r="AH351" s="51">
        <v>0</v>
      </c>
      <c r="AI351" s="51">
        <f t="shared" si="78"/>
        <v>6.41</v>
      </c>
      <c r="AJ351" s="78">
        <f t="shared" si="79"/>
        <v>6.41</v>
      </c>
      <c r="AK351" s="78"/>
      <c r="AL351" s="78"/>
      <c r="AM351" s="78"/>
      <c r="AN351" s="78"/>
      <c r="AO351" s="45">
        <v>10015.831</v>
      </c>
      <c r="AP351" s="45">
        <v>10013.464</v>
      </c>
      <c r="AQ351" s="57">
        <f t="shared" si="71"/>
        <v>45888.916666666664</v>
      </c>
      <c r="AR351" s="57">
        <v>45888.927083333336</v>
      </c>
      <c r="AS351" s="57">
        <f t="shared" si="74"/>
        <v>45891.128472222219</v>
      </c>
      <c r="AT351" s="57">
        <v>45891.201388888891</v>
      </c>
      <c r="AU351" s="57">
        <f t="shared" si="75"/>
        <v>45891.201388888891</v>
      </c>
      <c r="AV351" s="57">
        <v>45891.211805555555</v>
      </c>
      <c r="AW351" s="46">
        <v>4742</v>
      </c>
      <c r="AX351" s="46">
        <v>6858</v>
      </c>
      <c r="AY351" s="30">
        <v>30.85</v>
      </c>
      <c r="AZ351" s="30">
        <v>12.54</v>
      </c>
      <c r="BA351" s="30">
        <v>4.13</v>
      </c>
      <c r="BB351" s="30">
        <v>5.22</v>
      </c>
      <c r="BC351" s="30">
        <v>5.9684427166704772</v>
      </c>
      <c r="BD351" s="30">
        <v>40.200000000000003</v>
      </c>
      <c r="BE351" s="30">
        <v>42.04</v>
      </c>
      <c r="BF351" s="30">
        <v>0.32</v>
      </c>
      <c r="BG351" s="30">
        <v>0.49</v>
      </c>
      <c r="BH351" s="30">
        <v>0.45735193231191396</v>
      </c>
      <c r="BI351" s="30">
        <v>62.58</v>
      </c>
      <c r="BJ351" s="30">
        <v>4.33</v>
      </c>
      <c r="BK351" s="30">
        <v>0.96</v>
      </c>
      <c r="BL351" s="30">
        <v>1.17</v>
      </c>
      <c r="BM351" s="30">
        <v>13.97</v>
      </c>
      <c r="BN351" s="34">
        <v>62</v>
      </c>
      <c r="BO351" s="30" t="s">
        <v>97</v>
      </c>
      <c r="BP351" s="30" t="s">
        <v>100</v>
      </c>
      <c r="BQ351" s="34">
        <v>1250</v>
      </c>
      <c r="BR351" s="30">
        <v>45.52</v>
      </c>
      <c r="BS351" s="30">
        <v>26.55</v>
      </c>
      <c r="BT351" s="30">
        <v>11.16</v>
      </c>
      <c r="BU351" s="30">
        <v>6.69</v>
      </c>
      <c r="BV351" s="30">
        <v>2.76</v>
      </c>
      <c r="BW351" s="30">
        <v>0.71</v>
      </c>
      <c r="BX351" s="30">
        <v>0.64</v>
      </c>
      <c r="BY351" s="30">
        <v>0.94</v>
      </c>
      <c r="BZ351" s="30">
        <v>4.4400000000000004</v>
      </c>
      <c r="CA351" s="30">
        <v>0.18</v>
      </c>
      <c r="CB351" s="30">
        <v>0.42</v>
      </c>
      <c r="CC351" s="99">
        <v>3.4000000000000002E-2</v>
      </c>
      <c r="CD351" s="30">
        <v>99</v>
      </c>
      <c r="CE351" s="30">
        <v>98</v>
      </c>
      <c r="CF351" s="30">
        <v>79</v>
      </c>
      <c r="CG351" s="30">
        <v>23</v>
      </c>
      <c r="CH351" s="30"/>
      <c r="CI351" s="46">
        <v>4919</v>
      </c>
      <c r="CJ351" s="30"/>
      <c r="CK351" s="30">
        <v>28.17</v>
      </c>
      <c r="CL351" s="30">
        <v>14.09</v>
      </c>
      <c r="CM351" s="30">
        <v>3.37</v>
      </c>
      <c r="CN351" s="30">
        <v>4.03</v>
      </c>
      <c r="CO351" s="30">
        <v>39.619999999999997</v>
      </c>
      <c r="CP351" s="30">
        <v>42.26</v>
      </c>
      <c r="CQ351" s="30">
        <v>0.17</v>
      </c>
      <c r="CR351" s="46">
        <v>4437</v>
      </c>
      <c r="CS351" s="46">
        <v>32.19</v>
      </c>
      <c r="CT351" s="46">
        <v>4.5199999999999996</v>
      </c>
      <c r="CU351" s="33">
        <v>0.5</v>
      </c>
      <c r="CV351" s="30">
        <v>0.51</v>
      </c>
      <c r="CW351" s="58">
        <f t="shared" si="73"/>
        <v>517.75925543072071</v>
      </c>
      <c r="CX351" s="59">
        <f>AP351/(AB351-AI351)</f>
        <v>517.75925543072071</v>
      </c>
      <c r="CY351" s="79">
        <v>500</v>
      </c>
      <c r="CZ351" s="57">
        <f>IF(AND(DATE(YEAR(T351),MONTH(T351),DAY(T351))&gt;=(S351-3),DATE(YEAR(T351),MONTH(T351),DAY(T351))&lt;=(S351+3)),T351,V351)</f>
        <v>45879.486111111109</v>
      </c>
      <c r="DA351" s="59">
        <f>CZ351-U351</f>
        <v>0</v>
      </c>
      <c r="DB351" s="51">
        <f>(((AR351-AQ351)*24)+DD351+AB351+((AV351-AU351)*24))/24</f>
        <v>2.2847222222189885</v>
      </c>
      <c r="DC351" s="51">
        <f>(AT351-AS351)*24</f>
        <v>1.7500000001164153</v>
      </c>
      <c r="DD351" s="51">
        <f>(W351-AR351)*24</f>
        <v>28.583333333255723</v>
      </c>
      <c r="DE351" s="51">
        <f>AA351</f>
        <v>226.33333333331393</v>
      </c>
      <c r="DF351" s="51">
        <f t="shared" si="69"/>
        <v>28.583333333255723</v>
      </c>
      <c r="DG351" s="51">
        <f>AB351</f>
        <v>25.749999999941792</v>
      </c>
      <c r="DH351" s="51">
        <f t="shared" si="81"/>
        <v>1.7500000001164153</v>
      </c>
    </row>
    <row r="352" spans="1:112" s="42" customFormat="1" x14ac:dyDescent="0.2">
      <c r="A352" s="40">
        <v>4800</v>
      </c>
      <c r="B352" s="29">
        <f t="shared" si="72"/>
        <v>45870</v>
      </c>
      <c r="C352" s="41" t="str">
        <f t="shared" si="68"/>
        <v>PRT 2025 8 #4800</v>
      </c>
      <c r="D352" s="41" t="str">
        <f t="shared" si="80"/>
        <v>PRATU BGG #90</v>
      </c>
      <c r="E352" s="39">
        <v>4800</v>
      </c>
      <c r="F352" s="38" t="s">
        <v>240</v>
      </c>
      <c r="G352" s="38" t="str">
        <f>INDEX([1]List!$D$2:$D$55,MATCH(F352,[1]List!$B$2:$B$55,0))</f>
        <v>CIF</v>
      </c>
      <c r="H352" s="38" t="s">
        <v>211</v>
      </c>
      <c r="I352" s="38" t="s">
        <v>247</v>
      </c>
      <c r="J352" s="39">
        <f>IF(F352="","",IF(F352="TIE LRC",COUNTIF($F$2:$F352,"TIE")+COUNTIF($F$2:$F352,"TME")+COUNTIF($F$2:$F352,"TIE LRC")+COUNTIF($F$2:$F352,"TIE MRC"),IF(F352="TIE MRC",COUNTIF($F$2:$F352,"TIE")+COUNTIF($F$2:$F352,"TME")+COUNTIF($F$2:$F352,"TIE LRC")+COUNTIF($F$2:$F352,"TIE MRC"),IF(F352="PLNBB LRC",COUNTIF($F$2:$F352,"PLNBB")+COUNTIF($F$2:$F352,"PLNBB LRC")+COUNTIF($F$2:$F352,"PLNBB MRC"),IF(F352="PLNBB MRC",COUNTIF($F$2:$F352,"PLNBB")+COUNTIF($F$2:$F352,"PLNBB LRC")+COUNTIF($F$2:$F352,"PLNBB MRC"),IF(F352="HE MRC",COUNTIF($F$2:$F352,"HE")+COUNTIF($F$2:$F352,"HE LRC")+COUNTIF($F$2:$F352,"HE MRC"),IF(F352="HE LRC",COUNTIF($F$2:$F352,"HE")+COUNTIF($F$2:$F352,"HE LRC")+COUNTIF($F$2:$F352,"HE MRC"),COUNTIF($F$2:$F352,F352))))))))</f>
        <v>90</v>
      </c>
      <c r="K352" s="42" t="s">
        <v>592</v>
      </c>
      <c r="L352" s="42" t="s">
        <v>593</v>
      </c>
      <c r="N352" s="43" t="s">
        <v>318</v>
      </c>
      <c r="O352" s="70" t="s">
        <v>104</v>
      </c>
      <c r="P352" s="40"/>
      <c r="Q352" s="70">
        <v>45876</v>
      </c>
      <c r="R352" s="44"/>
      <c r="S352" s="70">
        <v>45896</v>
      </c>
      <c r="T352" s="57">
        <v>45881.545138888891</v>
      </c>
      <c r="U352" s="57">
        <v>45891.263888888891</v>
      </c>
      <c r="V352" s="57">
        <v>45891.263888888891</v>
      </c>
      <c r="W352" s="57">
        <v>45891.583333333336</v>
      </c>
      <c r="X352" s="57">
        <v>45892.239583333336</v>
      </c>
      <c r="Y352" s="57">
        <v>45892.34375</v>
      </c>
      <c r="Z352" s="57">
        <v>45892.368055555555</v>
      </c>
      <c r="AA352" s="51">
        <f t="shared" si="70"/>
        <v>233.25</v>
      </c>
      <c r="AB352" s="51">
        <f t="shared" si="76"/>
        <v>18.249999999941792</v>
      </c>
      <c r="AC352" s="51">
        <f t="shared" si="77"/>
        <v>2.4999999999417923</v>
      </c>
      <c r="AD352" s="51">
        <v>0</v>
      </c>
      <c r="AE352" s="51">
        <v>4.08</v>
      </c>
      <c r="AF352" s="51">
        <v>0</v>
      </c>
      <c r="AG352" s="51">
        <v>0</v>
      </c>
      <c r="AH352" s="51">
        <v>0</v>
      </c>
      <c r="AI352" s="51">
        <f t="shared" si="78"/>
        <v>4.08</v>
      </c>
      <c r="AJ352" s="78">
        <f t="shared" si="79"/>
        <v>4.08</v>
      </c>
      <c r="AK352" s="78"/>
      <c r="AL352" s="78"/>
      <c r="AM352" s="78"/>
      <c r="AN352" s="78"/>
      <c r="AO352" s="45">
        <v>8015.36</v>
      </c>
      <c r="AP352" s="45">
        <v>8009.8609999999999</v>
      </c>
      <c r="AQ352" s="57">
        <f t="shared" si="71"/>
        <v>45891.263888888891</v>
      </c>
      <c r="AR352" s="57">
        <v>45891.274305555555</v>
      </c>
      <c r="AS352" s="57">
        <f t="shared" si="74"/>
        <v>45892.239583333336</v>
      </c>
      <c r="AT352" s="57">
        <v>45892.354166666664</v>
      </c>
      <c r="AU352" s="57">
        <f t="shared" si="75"/>
        <v>45892.354166666664</v>
      </c>
      <c r="AV352" s="57">
        <v>45892.364583333336</v>
      </c>
      <c r="AW352" s="46">
        <v>4567</v>
      </c>
      <c r="AX352" s="46">
        <v>6607</v>
      </c>
      <c r="AY352" s="30">
        <v>30.88</v>
      </c>
      <c r="AZ352" s="30">
        <v>13.99</v>
      </c>
      <c r="BA352" s="30">
        <v>4.21</v>
      </c>
      <c r="BB352" s="30">
        <v>5.24</v>
      </c>
      <c r="BC352" s="30">
        <v>6.0923148471108011</v>
      </c>
      <c r="BD352" s="30">
        <v>41.8</v>
      </c>
      <c r="BE352" s="30">
        <v>38.97</v>
      </c>
      <c r="BF352" s="30">
        <v>0.21</v>
      </c>
      <c r="BG352" s="30">
        <v>0.32</v>
      </c>
      <c r="BH352" s="30">
        <v>0.3022904313451924</v>
      </c>
      <c r="BI352" s="30">
        <v>58.24</v>
      </c>
      <c r="BJ352" s="30">
        <v>4.24</v>
      </c>
      <c r="BK352" s="30">
        <v>0.95</v>
      </c>
      <c r="BL352" s="30">
        <v>1.18</v>
      </c>
      <c r="BM352" s="30">
        <v>17.079999999999998</v>
      </c>
      <c r="BN352" s="34">
        <v>61</v>
      </c>
      <c r="BO352" s="30" t="s">
        <v>97</v>
      </c>
      <c r="BP352" s="30" t="s">
        <v>100</v>
      </c>
      <c r="BQ352" s="34">
        <v>1300</v>
      </c>
      <c r="BR352" s="30">
        <v>31.46</v>
      </c>
      <c r="BS352" s="30">
        <v>25.16</v>
      </c>
      <c r="BT352" s="30">
        <v>25.02</v>
      </c>
      <c r="BU352" s="30">
        <v>8.98</v>
      </c>
      <c r="BV352" s="30">
        <v>1.45</v>
      </c>
      <c r="BW352" s="30">
        <v>0.72</v>
      </c>
      <c r="BX352" s="30">
        <v>0.33</v>
      </c>
      <c r="BY352" s="30">
        <v>1.32</v>
      </c>
      <c r="BZ352" s="30">
        <v>4.8</v>
      </c>
      <c r="CA352" s="30">
        <v>0.59</v>
      </c>
      <c r="CB352" s="30">
        <v>0.18</v>
      </c>
      <c r="CC352" s="99">
        <v>4.8000000000000001E-2</v>
      </c>
      <c r="CD352" s="30">
        <v>99</v>
      </c>
      <c r="CE352" s="30">
        <v>98</v>
      </c>
      <c r="CF352" s="30">
        <v>79</v>
      </c>
      <c r="CG352" s="30">
        <v>20</v>
      </c>
      <c r="CH352" s="30"/>
      <c r="CI352" s="46">
        <v>4623</v>
      </c>
      <c r="CJ352" s="30"/>
      <c r="CK352" s="30">
        <v>30.32</v>
      </c>
      <c r="CL352" s="30"/>
      <c r="CM352" s="30">
        <v>3.69</v>
      </c>
      <c r="CN352" s="30"/>
      <c r="CO352" s="30"/>
      <c r="CP352" s="30"/>
      <c r="CQ352" s="30">
        <v>0.18</v>
      </c>
      <c r="CR352" s="46">
        <v>4479</v>
      </c>
      <c r="CS352" s="33">
        <v>31.7</v>
      </c>
      <c r="CT352" s="46">
        <v>4.25</v>
      </c>
      <c r="CU352" s="33">
        <v>0.24</v>
      </c>
      <c r="CV352" s="30">
        <v>0.32</v>
      </c>
      <c r="CW352" s="58">
        <f t="shared" si="73"/>
        <v>565.26894848503196</v>
      </c>
      <c r="CX352" s="59">
        <f>AP352/(AB352-AI352)</f>
        <v>565.26894848503196</v>
      </c>
      <c r="CY352" s="79">
        <v>500</v>
      </c>
      <c r="CZ352" s="57">
        <f>IF(AND(DATE(YEAR(T352),MONTH(T352),DAY(T352))&gt;=(S352-3),DATE(YEAR(T352),MONTH(T352),DAY(T352))&lt;=(S352+3)),T352,V352)</f>
        <v>45891.263888888891</v>
      </c>
      <c r="DA352" s="59">
        <f>CZ352-U352</f>
        <v>0</v>
      </c>
      <c r="DB352" s="51">
        <f>(((AR352-AQ352)*24)+DD352+AB352+((AV352-AU352)*24))/24</f>
        <v>1.0902777777810115</v>
      </c>
      <c r="DC352" s="51">
        <f>(AT352-AS352)*24</f>
        <v>2.7499999998835847</v>
      </c>
      <c r="DD352" s="51">
        <f>(W352-AR352)*24</f>
        <v>7.4166666667442769</v>
      </c>
      <c r="DE352" s="51">
        <f>AA352</f>
        <v>233.25</v>
      </c>
      <c r="DF352" s="51">
        <f t="shared" si="69"/>
        <v>7.4166666667442769</v>
      </c>
      <c r="DG352" s="51">
        <f>AB352</f>
        <v>18.249999999941792</v>
      </c>
      <c r="DH352" s="51">
        <f t="shared" si="81"/>
        <v>2.7499999998835847</v>
      </c>
    </row>
    <row r="353" spans="1:112" s="42" customFormat="1" x14ac:dyDescent="0.2">
      <c r="A353" s="40">
        <v>4801</v>
      </c>
      <c r="B353" s="29">
        <f t="shared" si="72"/>
        <v>45870</v>
      </c>
      <c r="C353" s="41" t="str">
        <f t="shared" ref="C353:C416" si="82">"PRT"&amp;" "&amp;YEAR(T353)&amp;" "&amp;MONTH(T353)&amp;" #"&amp;A353</f>
        <v>PRT 2025 8 #4801</v>
      </c>
      <c r="D353" s="41" t="str">
        <f t="shared" si="80"/>
        <v>PRATU BAS #6</v>
      </c>
      <c r="E353" s="39">
        <v>4801</v>
      </c>
      <c r="F353" s="38" t="s">
        <v>488</v>
      </c>
      <c r="G353" s="38" t="str">
        <f>INDEX([1]List!$D$2:$D$55,MATCH(F353,[1]List!$B$2:$B$55,0))</f>
        <v>CIF</v>
      </c>
      <c r="H353" s="38" t="s">
        <v>576</v>
      </c>
      <c r="I353" s="38" t="s">
        <v>163</v>
      </c>
      <c r="J353" s="39">
        <f>IF(F353="","",IF(F353="TIE LRC",COUNTIF($F$2:$F353,"TIE")+COUNTIF($F$2:$F353,"TME")+COUNTIF($F$2:$F353,"TIE LRC")+COUNTIF($F$2:$F353,"TIE MRC"),IF(F353="TIE MRC",COUNTIF($F$2:$F353,"TIE")+COUNTIF($F$2:$F353,"TME")+COUNTIF($F$2:$F353,"TIE LRC")+COUNTIF($F$2:$F353,"TIE MRC"),IF(F353="PLNBB LRC",COUNTIF($F$2:$F353,"PLNBB")+COUNTIF($F$2:$F353,"PLNBB LRC")+COUNTIF($F$2:$F353,"PLNBB MRC"),IF(F353="PLNBB MRC",COUNTIF($F$2:$F353,"PLNBB")+COUNTIF($F$2:$F353,"PLNBB LRC")+COUNTIF($F$2:$F353,"PLNBB MRC"),IF(F353="HE MRC",COUNTIF($F$2:$F353,"HE")+COUNTIF($F$2:$F353,"HE LRC")+COUNTIF($F$2:$F353,"HE MRC"),IF(F353="HE LRC",COUNTIF($F$2:$F353,"HE")+COUNTIF($F$2:$F353,"HE LRC")+COUNTIF($F$2:$F353,"HE MRC"),COUNTIF($F$2:$F353,F353))))))))</f>
        <v>6</v>
      </c>
      <c r="K353" s="42" t="s">
        <v>184</v>
      </c>
      <c r="L353" s="42" t="s">
        <v>185</v>
      </c>
      <c r="N353" s="43" t="s">
        <v>320</v>
      </c>
      <c r="O353" s="70" t="s">
        <v>610</v>
      </c>
      <c r="P353" s="40"/>
      <c r="Q353" s="70">
        <v>45870</v>
      </c>
      <c r="R353" s="44"/>
      <c r="S353" s="70">
        <v>45883</v>
      </c>
      <c r="T353" s="57">
        <v>45877.541666666664</v>
      </c>
      <c r="U353" s="57">
        <v>45890.5625</v>
      </c>
      <c r="V353" s="57">
        <v>45890.5625</v>
      </c>
      <c r="W353" s="57">
        <v>45890.979166666664</v>
      </c>
      <c r="X353" s="57">
        <v>45892.829861111109</v>
      </c>
      <c r="Y353" s="57">
        <v>45892.895833333336</v>
      </c>
      <c r="Z353" s="57">
        <v>45892.920138888891</v>
      </c>
      <c r="AA353" s="51">
        <f t="shared" si="70"/>
        <v>312.50000000005821</v>
      </c>
      <c r="AB353" s="51">
        <f t="shared" si="76"/>
        <v>46.000000000116415</v>
      </c>
      <c r="AC353" s="51">
        <f t="shared" si="77"/>
        <v>1.5833333334303461</v>
      </c>
      <c r="AD353" s="51">
        <v>0.17</v>
      </c>
      <c r="AE353" s="51">
        <v>19.75</v>
      </c>
      <c r="AF353" s="51">
        <v>0</v>
      </c>
      <c r="AG353" s="51">
        <v>2</v>
      </c>
      <c r="AH353" s="51">
        <v>0</v>
      </c>
      <c r="AI353" s="51">
        <f t="shared" si="78"/>
        <v>21.75</v>
      </c>
      <c r="AJ353" s="78">
        <f t="shared" si="79"/>
        <v>21.92</v>
      </c>
      <c r="AK353" s="78"/>
      <c r="AL353" s="78"/>
      <c r="AM353" s="78"/>
      <c r="AN353" s="78"/>
      <c r="AO353" s="45">
        <v>7525.5389999999998</v>
      </c>
      <c r="AP353" s="45">
        <v>7519.1080000000002</v>
      </c>
      <c r="AQ353" s="57">
        <f t="shared" si="71"/>
        <v>45890.5625</v>
      </c>
      <c r="AR353" s="57">
        <v>45890.572916666664</v>
      </c>
      <c r="AS353" s="57">
        <f t="shared" si="74"/>
        <v>45892.829861111109</v>
      </c>
      <c r="AT353" s="57">
        <v>45892.90625</v>
      </c>
      <c r="AU353" s="57">
        <f t="shared" si="75"/>
        <v>45892.90625</v>
      </c>
      <c r="AV353" s="57">
        <v>45892.916666666664</v>
      </c>
      <c r="AW353" s="46">
        <v>4055</v>
      </c>
      <c r="AX353" s="46">
        <v>6331</v>
      </c>
      <c r="AY353" s="30">
        <v>35.950000000000003</v>
      </c>
      <c r="AZ353" s="30">
        <v>19.68</v>
      </c>
      <c r="BA353" s="30">
        <v>5.81</v>
      </c>
      <c r="BB353" s="30">
        <v>7.28</v>
      </c>
      <c r="BC353" s="30">
        <v>9.0637450199203187</v>
      </c>
      <c r="BD353" s="30">
        <v>38.68</v>
      </c>
      <c r="BE353" s="30">
        <v>34.36</v>
      </c>
      <c r="BF353" s="30">
        <v>0.21</v>
      </c>
      <c r="BG353" s="30">
        <v>0.36</v>
      </c>
      <c r="BH353" s="30">
        <v>0.32370517928286857</v>
      </c>
      <c r="BI353" s="30">
        <v>52.13</v>
      </c>
      <c r="BJ353" s="30">
        <v>3.72</v>
      </c>
      <c r="BK353" s="30">
        <v>0.94</v>
      </c>
      <c r="BL353" s="30">
        <v>1.29</v>
      </c>
      <c r="BM353" s="30">
        <v>15.99</v>
      </c>
      <c r="BN353" s="34">
        <v>57</v>
      </c>
      <c r="BO353" s="30" t="s">
        <v>97</v>
      </c>
      <c r="BP353" s="30" t="s">
        <v>97</v>
      </c>
      <c r="BQ353" s="34">
        <v>1320</v>
      </c>
      <c r="BR353" s="30">
        <v>49.33</v>
      </c>
      <c r="BS353" s="30">
        <v>26.43</v>
      </c>
      <c r="BT353" s="30">
        <v>10.47</v>
      </c>
      <c r="BU353" s="30">
        <v>6.12</v>
      </c>
      <c r="BV353" s="30">
        <v>1.53</v>
      </c>
      <c r="BW353" s="30">
        <v>0.32</v>
      </c>
      <c r="BX353" s="30">
        <v>0.46</v>
      </c>
      <c r="BY353" s="30">
        <v>1.1200000000000001</v>
      </c>
      <c r="BZ353" s="30">
        <v>3.62</v>
      </c>
      <c r="CA353" s="30">
        <v>0.38</v>
      </c>
      <c r="CB353" s="30">
        <v>0.22</v>
      </c>
      <c r="CC353" s="99">
        <v>3.2000000000000001E-2</v>
      </c>
      <c r="CD353" s="30">
        <v>99</v>
      </c>
      <c r="CE353" s="30">
        <v>97</v>
      </c>
      <c r="CF353" s="30">
        <v>78</v>
      </c>
      <c r="CG353" s="30">
        <v>20</v>
      </c>
      <c r="CH353" s="30"/>
      <c r="CI353" s="46">
        <v>4106</v>
      </c>
      <c r="CJ353" s="30"/>
      <c r="CK353" s="30">
        <v>35.51</v>
      </c>
      <c r="CL353" s="30"/>
      <c r="CM353" s="30">
        <v>4.7699999999999996</v>
      </c>
      <c r="CN353" s="30"/>
      <c r="CO353" s="30"/>
      <c r="CP353" s="30"/>
      <c r="CQ353" s="30">
        <v>0.17</v>
      </c>
      <c r="CR353" s="46">
        <v>4002</v>
      </c>
      <c r="CS353" s="46">
        <v>35.44</v>
      </c>
      <c r="CT353" s="33">
        <v>5.2</v>
      </c>
      <c r="CU353" s="33">
        <v>0.23</v>
      </c>
      <c r="CV353" s="30">
        <v>0.56999999999999995</v>
      </c>
      <c r="CW353" s="58">
        <f t="shared" si="73"/>
        <v>310.066309276862</v>
      </c>
      <c r="CX353" s="59">
        <f>AP353/(AB353-AI353)</f>
        <v>310.066309276862</v>
      </c>
      <c r="CY353" s="79">
        <v>500</v>
      </c>
      <c r="CZ353" s="57">
        <f>IF(AND(DATE(YEAR(T353),MONTH(T353),DAY(T353))&gt;=(S353-3),DATE(YEAR(T353),MONTH(T353),DAY(T353))&lt;=(S353+3)),T353,V353)</f>
        <v>45890.5625</v>
      </c>
      <c r="DA353" s="59">
        <f>CZ353-U353</f>
        <v>0</v>
      </c>
      <c r="DB353" s="51">
        <f>(((AR353-AQ353)*24)+DD353+AB353+((AV353-AU353)*24))/24</f>
        <v>2.34375</v>
      </c>
      <c r="DC353" s="51">
        <f>(AT353-AS353)*24</f>
        <v>1.8333333333721384</v>
      </c>
      <c r="DD353" s="51">
        <f>(W353-AR353)*24</f>
        <v>9.75</v>
      </c>
      <c r="DE353" s="51">
        <f>AA353</f>
        <v>312.50000000005821</v>
      </c>
      <c r="DF353" s="51">
        <f t="shared" ref="DF353:DF416" si="83">DD353</f>
        <v>9.75</v>
      </c>
      <c r="DG353" s="51">
        <f>AB353</f>
        <v>46.000000000116415</v>
      </c>
      <c r="DH353" s="51">
        <f t="shared" si="81"/>
        <v>1.8333333333721384</v>
      </c>
    </row>
    <row r="354" spans="1:112" s="42" customFormat="1" x14ac:dyDescent="0.2">
      <c r="A354" s="40">
        <v>4802</v>
      </c>
      <c r="B354" s="29">
        <f t="shared" si="72"/>
        <v>45870</v>
      </c>
      <c r="C354" s="41" t="str">
        <f t="shared" si="82"/>
        <v>PRT 2025 8 #4802</v>
      </c>
      <c r="D354" s="41" t="str">
        <f t="shared" si="80"/>
        <v>PRATU UMM MRC #3</v>
      </c>
      <c r="E354" s="39">
        <v>4802</v>
      </c>
      <c r="F354" s="38" t="s">
        <v>377</v>
      </c>
      <c r="G354" s="38" t="str">
        <f>INDEX([1]List!$D$2:$D$55,MATCH(F354,[1]List!$B$2:$B$55,0))</f>
        <v>CIF</v>
      </c>
      <c r="H354" s="38" t="s">
        <v>378</v>
      </c>
      <c r="I354" s="38" t="s">
        <v>379</v>
      </c>
      <c r="J354" s="39">
        <f>IF(F354="","",IF(F354="TIE LRC",COUNTIF($F$2:$F354,"TIE")+COUNTIF($F$2:$F354,"TME")+COUNTIF($F$2:$F354,"TIE LRC")+COUNTIF($F$2:$F354,"TIE MRC"),IF(F354="TIE MRC",COUNTIF($F$2:$F354,"TIE")+COUNTIF($F$2:$F354,"TME")+COUNTIF($F$2:$F354,"TIE LRC")+COUNTIF($F$2:$F354,"TIE MRC"),IF(F354="PLNBB LRC",COUNTIF($F$2:$F354,"PLNBB")+COUNTIF($F$2:$F354,"PLNBB LRC")+COUNTIF($F$2:$F354,"PLNBB MRC"),IF(F354="PLNBB MRC",COUNTIF($F$2:$F354,"PLNBB")+COUNTIF($F$2:$F354,"PLNBB LRC")+COUNTIF($F$2:$F354,"PLNBB MRC"),IF(F354="HE MRC",COUNTIF($F$2:$F354,"HE")+COUNTIF($F$2:$F354,"HE LRC")+COUNTIF($F$2:$F354,"HE MRC"),IF(F354="HE LRC",COUNTIF($F$2:$F354,"HE")+COUNTIF($F$2:$F354,"HE LRC")+COUNTIF($F$2:$F354,"HE MRC"),COUNTIF($F$2:$F354,F354))))))))</f>
        <v>3</v>
      </c>
      <c r="K354" s="42" t="s">
        <v>229</v>
      </c>
      <c r="L354" s="42" t="s">
        <v>230</v>
      </c>
      <c r="N354" s="43" t="s">
        <v>318</v>
      </c>
      <c r="O354" s="70" t="s">
        <v>473</v>
      </c>
      <c r="P354" s="40"/>
      <c r="Q354" s="70">
        <v>45880</v>
      </c>
      <c r="R354" s="44"/>
      <c r="S354" s="70">
        <v>45882</v>
      </c>
      <c r="T354" s="57">
        <v>45888.461805555555</v>
      </c>
      <c r="U354" s="57">
        <v>45892.402777777781</v>
      </c>
      <c r="V354" s="57">
        <v>45892.402777777781</v>
      </c>
      <c r="W354" s="57">
        <v>45892.423611111109</v>
      </c>
      <c r="X354" s="57">
        <v>45893.090277777781</v>
      </c>
      <c r="Y354" s="57">
        <v>45893.121527777781</v>
      </c>
      <c r="Z354" s="57">
        <v>45893.145833333336</v>
      </c>
      <c r="AA354" s="51">
        <f t="shared" si="70"/>
        <v>94.583333333430346</v>
      </c>
      <c r="AB354" s="51">
        <f t="shared" si="76"/>
        <v>16.750000000116415</v>
      </c>
      <c r="AC354" s="51">
        <f t="shared" si="77"/>
        <v>0.75</v>
      </c>
      <c r="AD354" s="51">
        <v>0</v>
      </c>
      <c r="AE354" s="51">
        <v>2.67</v>
      </c>
      <c r="AF354" s="51">
        <v>1.83</v>
      </c>
      <c r="AG354" s="51">
        <v>0.25</v>
      </c>
      <c r="AH354" s="51">
        <v>0</v>
      </c>
      <c r="AI354" s="51">
        <f t="shared" si="78"/>
        <v>4.75</v>
      </c>
      <c r="AJ354" s="78">
        <f t="shared" si="79"/>
        <v>4.75</v>
      </c>
      <c r="AK354" s="78"/>
      <c r="AL354" s="78"/>
      <c r="AM354" s="78"/>
      <c r="AN354" s="78"/>
      <c r="AO354" s="45">
        <v>7508.2820000000002</v>
      </c>
      <c r="AP354" s="45">
        <v>7505.6049999999996</v>
      </c>
      <c r="AQ354" s="57">
        <f t="shared" si="71"/>
        <v>45892.402777777781</v>
      </c>
      <c r="AR354" s="57">
        <v>45892.413194444445</v>
      </c>
      <c r="AS354" s="57">
        <f t="shared" si="74"/>
        <v>45893.090277777781</v>
      </c>
      <c r="AT354" s="57">
        <v>45893.131944444445</v>
      </c>
      <c r="AU354" s="57">
        <f t="shared" si="75"/>
        <v>45893.131944444445</v>
      </c>
      <c r="AV354" s="57">
        <v>45893.142361111109</v>
      </c>
      <c r="AW354" s="46">
        <v>4620</v>
      </c>
      <c r="AX354" s="46">
        <v>6692</v>
      </c>
      <c r="AY354" s="30">
        <v>30.97</v>
      </c>
      <c r="AZ354" s="30">
        <v>15.59</v>
      </c>
      <c r="BA354" s="30">
        <v>4.87</v>
      </c>
      <c r="BB354" s="30">
        <v>5.95</v>
      </c>
      <c r="BC354" s="30">
        <v>7.0489278521502197</v>
      </c>
      <c r="BD354" s="30">
        <v>40.75</v>
      </c>
      <c r="BE354" s="30">
        <v>37.71</v>
      </c>
      <c r="BF354" s="30">
        <v>0.28000000000000003</v>
      </c>
      <c r="BG354" s="30">
        <v>0.43</v>
      </c>
      <c r="BH354" s="30">
        <v>0.4027958772657268</v>
      </c>
      <c r="BI354" s="30">
        <v>58.32</v>
      </c>
      <c r="BJ354" s="30">
        <v>4.1100000000000003</v>
      </c>
      <c r="BK354" s="30">
        <v>0.93</v>
      </c>
      <c r="BL354" s="30">
        <v>1.19</v>
      </c>
      <c r="BM354" s="30">
        <v>14.76</v>
      </c>
      <c r="BN354" s="34">
        <v>59</v>
      </c>
      <c r="BO354" s="30" t="s">
        <v>97</v>
      </c>
      <c r="BP354" s="30" t="s">
        <v>97</v>
      </c>
      <c r="BQ354" s="34">
        <v>1290</v>
      </c>
      <c r="BR354" s="30">
        <v>52.67</v>
      </c>
      <c r="BS354" s="30">
        <v>19.72</v>
      </c>
      <c r="BT354" s="30">
        <v>10.84</v>
      </c>
      <c r="BU354" s="30">
        <v>6.51</v>
      </c>
      <c r="BV354" s="30">
        <v>1.6</v>
      </c>
      <c r="BW354" s="30">
        <v>0.65</v>
      </c>
      <c r="BX354" s="30">
        <v>0.47</v>
      </c>
      <c r="BY354" s="30">
        <v>0.59</v>
      </c>
      <c r="BZ354" s="30">
        <v>6.22</v>
      </c>
      <c r="CA354" s="30">
        <v>0.14000000000000001</v>
      </c>
      <c r="CB354" s="30">
        <v>0.6</v>
      </c>
      <c r="CC354" s="99">
        <v>6.6000000000000003E-2</v>
      </c>
      <c r="CD354" s="30">
        <v>99</v>
      </c>
      <c r="CE354" s="30">
        <v>97</v>
      </c>
      <c r="CF354" s="30">
        <v>78</v>
      </c>
      <c r="CG354" s="30">
        <v>21</v>
      </c>
      <c r="CH354" s="30"/>
      <c r="CI354" s="46">
        <v>4667</v>
      </c>
      <c r="CJ354" s="30"/>
      <c r="CK354" s="30">
        <v>29.18</v>
      </c>
      <c r="CL354" s="30"/>
      <c r="CM354" s="30">
        <v>4.4800000000000004</v>
      </c>
      <c r="CN354" s="30"/>
      <c r="CO354" s="30"/>
      <c r="CP354" s="30"/>
      <c r="CQ354" s="30">
        <v>0.24</v>
      </c>
      <c r="CR354" s="46">
        <v>4513</v>
      </c>
      <c r="CS354" s="46">
        <v>31.18</v>
      </c>
      <c r="CT354" s="46">
        <v>4.3499999999999996</v>
      </c>
      <c r="CU354" s="33">
        <v>0.22</v>
      </c>
      <c r="CV354" s="30">
        <v>1.43</v>
      </c>
      <c r="CW354" s="58">
        <f t="shared" si="73"/>
        <v>625.46708332726541</v>
      </c>
      <c r="CX354" s="59">
        <f>AP354/(AB354-AI354)</f>
        <v>625.46708332726541</v>
      </c>
      <c r="CY354" s="79">
        <v>500</v>
      </c>
      <c r="CZ354" s="57">
        <f>IF(AND(DATE(YEAR(T354),MONTH(T354),DAY(T354))&gt;=(S354-3),DATE(YEAR(T354),MONTH(T354),DAY(T354))&lt;=(S354+3)),T354,V354)</f>
        <v>45892.402777777781</v>
      </c>
      <c r="DA354" s="59">
        <f>CZ354-U354</f>
        <v>0</v>
      </c>
      <c r="DB354" s="51">
        <f>(((AR354-AQ354)*24)+DD354+AB354+((AV354-AU354)*24))/24</f>
        <v>0.72916666666424135</v>
      </c>
      <c r="DC354" s="51">
        <f>(AT354-AS354)*24</f>
        <v>0.99999999994179234</v>
      </c>
      <c r="DD354" s="51">
        <f>(W354-AR354)*24</f>
        <v>0.24999999994179234</v>
      </c>
      <c r="DE354" s="51">
        <f>AA354</f>
        <v>94.583333333430346</v>
      </c>
      <c r="DF354" s="51">
        <f t="shared" si="83"/>
        <v>0.24999999994179234</v>
      </c>
      <c r="DG354" s="51">
        <f>AB354</f>
        <v>16.750000000116415</v>
      </c>
      <c r="DH354" s="51">
        <f t="shared" si="81"/>
        <v>0.99999999994179234</v>
      </c>
    </row>
    <row r="355" spans="1:112" s="42" customFormat="1" x14ac:dyDescent="0.2">
      <c r="A355" s="40">
        <v>4803</v>
      </c>
      <c r="B355" s="29">
        <f t="shared" si="72"/>
        <v>45870</v>
      </c>
      <c r="C355" s="41" t="str">
        <f t="shared" si="82"/>
        <v>PRT 2025 8 #4803</v>
      </c>
      <c r="D355" s="41" t="str">
        <f t="shared" si="80"/>
        <v>PRATU TBC LRC #34</v>
      </c>
      <c r="E355" s="39">
        <v>4803</v>
      </c>
      <c r="F355" s="38" t="s">
        <v>290</v>
      </c>
      <c r="G355" s="38" t="str">
        <f>INDEX([1]List!$D$2:$D$55,MATCH(F355,[1]List!$B$2:$B$55,0))</f>
        <v>CIF</v>
      </c>
      <c r="H355" s="38" t="s">
        <v>325</v>
      </c>
      <c r="I355" s="38" t="s">
        <v>176</v>
      </c>
      <c r="J355" s="39">
        <f>IF(F355="","",IF(F355="TIE LRC",COUNTIF($F$2:$F355,"TIE")+COUNTIF($F$2:$F355,"TME")+COUNTIF($F$2:$F355,"TIE LRC")+COUNTIF($F$2:$F355,"TIE MRC"),IF(F355="TIE MRC",COUNTIF($F$2:$F355,"TIE")+COUNTIF($F$2:$F355,"TME")+COUNTIF($F$2:$F355,"TIE LRC")+COUNTIF($F$2:$F355,"TIE MRC"),IF(F355="PLNBB LRC",COUNTIF($F$2:$F355,"PLNBB")+COUNTIF($F$2:$F355,"PLNBB LRC")+COUNTIF($F$2:$F355,"PLNBB MRC"),IF(F355="PLNBB MRC",COUNTIF($F$2:$F355,"PLNBB")+COUNTIF($F$2:$F355,"PLNBB LRC")+COUNTIF($F$2:$F355,"PLNBB MRC"),IF(F355="HE MRC",COUNTIF($F$2:$F355,"HE")+COUNTIF($F$2:$F355,"HE LRC")+COUNTIF($F$2:$F355,"HE MRC"),IF(F355="HE LRC",COUNTIF($F$2:$F355,"HE")+COUNTIF($F$2:$F355,"HE LRC")+COUNTIF($F$2:$F355,"HE MRC"),COUNTIF($F$2:$F355,F355))))))))</f>
        <v>34</v>
      </c>
      <c r="K355" s="42" t="s">
        <v>577</v>
      </c>
      <c r="L355" s="42" t="s">
        <v>578</v>
      </c>
      <c r="N355" s="43" t="s">
        <v>320</v>
      </c>
      <c r="O355" s="70" t="s">
        <v>473</v>
      </c>
      <c r="P355" s="40"/>
      <c r="Q355" s="70">
        <v>45871</v>
      </c>
      <c r="R355" s="44"/>
      <c r="S355" s="70">
        <v>45931</v>
      </c>
      <c r="T355" s="57">
        <v>45880.0625</v>
      </c>
      <c r="U355" s="57">
        <v>45892.958333333336</v>
      </c>
      <c r="V355" s="57">
        <v>45892.958333333336</v>
      </c>
      <c r="W355" s="57">
        <v>45893.048611111109</v>
      </c>
      <c r="X355" s="57">
        <v>45893.819444444445</v>
      </c>
      <c r="Y355" s="57">
        <v>45893.854166666664</v>
      </c>
      <c r="Z355" s="57">
        <v>45893.878472222219</v>
      </c>
      <c r="AA355" s="51">
        <f t="shared" si="70"/>
        <v>309.50000000005821</v>
      </c>
      <c r="AB355" s="51">
        <f t="shared" si="76"/>
        <v>19.333333333313931</v>
      </c>
      <c r="AC355" s="51">
        <f t="shared" si="77"/>
        <v>0.83333333325572312</v>
      </c>
      <c r="AD355" s="51">
        <v>0.5</v>
      </c>
      <c r="AE355" s="51">
        <v>2.75</v>
      </c>
      <c r="AF355" s="51">
        <v>1.25</v>
      </c>
      <c r="AG355" s="51">
        <v>0</v>
      </c>
      <c r="AH355" s="51">
        <v>0</v>
      </c>
      <c r="AI355" s="51">
        <f t="shared" si="78"/>
        <v>4</v>
      </c>
      <c r="AJ355" s="78">
        <f t="shared" si="79"/>
        <v>4.5</v>
      </c>
      <c r="AK355" s="78"/>
      <c r="AL355" s="78"/>
      <c r="AM355" s="78"/>
      <c r="AN355" s="78"/>
      <c r="AO355" s="45">
        <v>7804.8469999999998</v>
      </c>
      <c r="AP355" s="45">
        <v>7779.5349999999999</v>
      </c>
      <c r="AQ355" s="57">
        <f t="shared" si="71"/>
        <v>45892.958333333336</v>
      </c>
      <c r="AR355" s="57">
        <v>45892.96875</v>
      </c>
      <c r="AS355" s="57">
        <f t="shared" si="74"/>
        <v>45893.819444444445</v>
      </c>
      <c r="AT355" s="57">
        <v>45893.864583333336</v>
      </c>
      <c r="AU355" s="57">
        <f t="shared" si="75"/>
        <v>45893.864583333336</v>
      </c>
      <c r="AV355" s="57">
        <v>45893.875</v>
      </c>
      <c r="AW355" s="46">
        <v>4118</v>
      </c>
      <c r="AX355" s="46">
        <v>6331</v>
      </c>
      <c r="AY355" s="30">
        <v>34.96</v>
      </c>
      <c r="AZ355" s="30">
        <v>15.09</v>
      </c>
      <c r="BA355" s="30">
        <v>4.21</v>
      </c>
      <c r="BB355" s="30">
        <v>5.5</v>
      </c>
      <c r="BC355" s="30">
        <v>6.4774467082793548</v>
      </c>
      <c r="BD355" s="30">
        <v>39.96</v>
      </c>
      <c r="BE355" s="30">
        <v>39.450000000000003</v>
      </c>
      <c r="BF355" s="30">
        <v>0.19</v>
      </c>
      <c r="BG355" s="30">
        <v>0.31</v>
      </c>
      <c r="BH355" s="30">
        <v>0.29442939583087979</v>
      </c>
      <c r="BI355" s="30">
        <v>55.85</v>
      </c>
      <c r="BJ355" s="30">
        <v>3.78</v>
      </c>
      <c r="BK355" s="30">
        <v>0.85</v>
      </c>
      <c r="BL355" s="30">
        <v>1.07</v>
      </c>
      <c r="BM355" s="30">
        <v>18.68</v>
      </c>
      <c r="BN355" s="34">
        <v>59</v>
      </c>
      <c r="BO355" s="30" t="s">
        <v>97</v>
      </c>
      <c r="BP355" s="30" t="s">
        <v>97</v>
      </c>
      <c r="BQ355" s="34">
        <v>1240</v>
      </c>
      <c r="BR355" s="30">
        <v>44.6</v>
      </c>
      <c r="BS355" s="30">
        <v>23.43</v>
      </c>
      <c r="BT355" s="30">
        <v>16.52</v>
      </c>
      <c r="BU355" s="30">
        <v>7.5</v>
      </c>
      <c r="BV355" s="30">
        <v>2.06</v>
      </c>
      <c r="BW355" s="30">
        <v>0.38</v>
      </c>
      <c r="BX355" s="30">
        <v>0.74</v>
      </c>
      <c r="BY355" s="30">
        <v>0.92</v>
      </c>
      <c r="BZ355" s="30">
        <v>3.44</v>
      </c>
      <c r="CA355" s="30">
        <v>0.28000000000000003</v>
      </c>
      <c r="CB355" s="30">
        <v>0.14000000000000001</v>
      </c>
      <c r="CC355" s="99">
        <v>3.2000000000000001E-2</v>
      </c>
      <c r="CD355" s="30">
        <v>99</v>
      </c>
      <c r="CE355" s="30">
        <v>98</v>
      </c>
      <c r="CF355" s="30">
        <v>78</v>
      </c>
      <c r="CG355" s="30">
        <v>19</v>
      </c>
      <c r="CH355" s="30"/>
      <c r="CI355" s="46">
        <v>4204</v>
      </c>
      <c r="CJ355" s="30"/>
      <c r="CK355" s="30">
        <v>34.47</v>
      </c>
      <c r="CL355" s="30"/>
      <c r="CM355" s="30">
        <v>3.99</v>
      </c>
      <c r="CN355" s="30"/>
      <c r="CO355" s="30"/>
      <c r="CP355" s="30"/>
      <c r="CQ355" s="30">
        <v>0.15</v>
      </c>
      <c r="CR355" s="46">
        <v>4045</v>
      </c>
      <c r="CS355" s="46">
        <v>35.119999999999997</v>
      </c>
      <c r="CT355" s="46">
        <v>3.87</v>
      </c>
      <c r="CU355" s="33">
        <v>0.22</v>
      </c>
      <c r="CV355" s="30">
        <v>0.35</v>
      </c>
      <c r="CW355" s="58">
        <f t="shared" si="73"/>
        <v>507.36097826151155</v>
      </c>
      <c r="CX355" s="59">
        <f>AP355/(AB355-AI355)</f>
        <v>507.36097826151155</v>
      </c>
      <c r="CY355" s="79">
        <v>500</v>
      </c>
      <c r="CZ355" s="57">
        <f>IF(AND(DATE(YEAR(T355),MONTH(T355),DAY(T355))&gt;=(S355-3),DATE(YEAR(T355),MONTH(T355),DAY(T355))&lt;=(S355+3)),T355,V355)</f>
        <v>45892.958333333336</v>
      </c>
      <c r="DA355" s="59">
        <f>CZ355-U355</f>
        <v>0</v>
      </c>
      <c r="DB355" s="51">
        <f>(((AR355-AQ355)*24)+DD355+AB355+((AV355-AU355)*24))/24</f>
        <v>0.90624999999272404</v>
      </c>
      <c r="DC355" s="51">
        <f>(AT355-AS355)*24</f>
        <v>1.0833333333721384</v>
      </c>
      <c r="DD355" s="51">
        <f>(W355-AR355)*24</f>
        <v>1.9166666666278616</v>
      </c>
      <c r="DE355" s="51">
        <f>AA355</f>
        <v>309.50000000005821</v>
      </c>
      <c r="DF355" s="51">
        <f t="shared" si="83"/>
        <v>1.9166666666278616</v>
      </c>
      <c r="DG355" s="51">
        <f>AB355</f>
        <v>19.333333333313931</v>
      </c>
      <c r="DH355" s="51">
        <f t="shared" si="81"/>
        <v>1.0833333333721384</v>
      </c>
    </row>
    <row r="356" spans="1:112" s="42" customFormat="1" x14ac:dyDescent="0.2">
      <c r="A356" s="40">
        <v>4804</v>
      </c>
      <c r="B356" s="29">
        <f t="shared" si="72"/>
        <v>45870</v>
      </c>
      <c r="C356" s="41" t="str">
        <f t="shared" si="82"/>
        <v>PRT 2025 8 #4804</v>
      </c>
      <c r="D356" s="41" t="str">
        <f t="shared" si="80"/>
        <v>PRATU GEL MRC #18</v>
      </c>
      <c r="E356" s="39">
        <v>4804</v>
      </c>
      <c r="F356" s="38" t="s">
        <v>341</v>
      </c>
      <c r="G356" s="38" t="str">
        <f>INDEX([1]List!$D$2:$D$55,MATCH(F356,[1]List!$B$2:$B$55,0))</f>
        <v>CIF</v>
      </c>
      <c r="H356" s="38" t="s">
        <v>342</v>
      </c>
      <c r="I356" s="38" t="s">
        <v>408</v>
      </c>
      <c r="J356" s="39">
        <f>IF(F356="","",IF(F356="TIE LRC",COUNTIF($F$2:$F356,"TIE")+COUNTIF($F$2:$F356,"TME")+COUNTIF($F$2:$F356,"TIE LRC")+COUNTIF($F$2:$F356,"TIE MRC"),IF(F356="TIE MRC",COUNTIF($F$2:$F356,"TIE")+COUNTIF($F$2:$F356,"TME")+COUNTIF($F$2:$F356,"TIE LRC")+COUNTIF($F$2:$F356,"TIE MRC"),IF(F356="PLNBB LRC",COUNTIF($F$2:$F356,"PLNBB")+COUNTIF($F$2:$F356,"PLNBB LRC")+COUNTIF($F$2:$F356,"PLNBB MRC"),IF(F356="PLNBB MRC",COUNTIF($F$2:$F356,"PLNBB")+COUNTIF($F$2:$F356,"PLNBB LRC")+COUNTIF($F$2:$F356,"PLNBB MRC"),IF(F356="HE MRC",COUNTIF($F$2:$F356,"HE")+COUNTIF($F$2:$F356,"HE LRC")+COUNTIF($F$2:$F356,"HE MRC"),IF(F356="HE LRC",COUNTIF($F$2:$F356,"HE")+COUNTIF($F$2:$F356,"HE LRC")+COUNTIF($F$2:$F356,"HE MRC"),COUNTIF($F$2:$F356,F356))))))))</f>
        <v>18</v>
      </c>
      <c r="K356" s="42" t="s">
        <v>594</v>
      </c>
      <c r="L356" s="42" t="s">
        <v>595</v>
      </c>
      <c r="N356" s="43" t="s">
        <v>318</v>
      </c>
      <c r="O356" s="70" t="s">
        <v>567</v>
      </c>
      <c r="P356" s="40"/>
      <c r="Q356" s="70">
        <v>45880</v>
      </c>
      <c r="R356" s="44"/>
      <c r="S356" s="70">
        <v>45895</v>
      </c>
      <c r="T356" s="57">
        <v>45891.347222222219</v>
      </c>
      <c r="U356" s="57">
        <v>45893.211805555555</v>
      </c>
      <c r="V356" s="57">
        <v>45893.211805555555</v>
      </c>
      <c r="W356" s="57">
        <v>45893.833333333336</v>
      </c>
      <c r="X356" s="57">
        <v>45894.534722222219</v>
      </c>
      <c r="Y356" s="57">
        <v>45894.572916666664</v>
      </c>
      <c r="Z356" s="57">
        <v>45894.597222222219</v>
      </c>
      <c r="AA356" s="51">
        <f t="shared" si="70"/>
        <v>44.750000000058208</v>
      </c>
      <c r="AB356" s="51">
        <f t="shared" si="76"/>
        <v>17.749999999883585</v>
      </c>
      <c r="AC356" s="51">
        <f t="shared" si="77"/>
        <v>0.91666666668606922</v>
      </c>
      <c r="AD356" s="51">
        <v>0.17</v>
      </c>
      <c r="AE356" s="51">
        <v>3.08</v>
      </c>
      <c r="AF356" s="51">
        <v>0</v>
      </c>
      <c r="AG356" s="51">
        <v>0</v>
      </c>
      <c r="AH356" s="51">
        <v>0</v>
      </c>
      <c r="AI356" s="51">
        <f t="shared" si="78"/>
        <v>3.08</v>
      </c>
      <c r="AJ356" s="78">
        <f t="shared" si="79"/>
        <v>3.25</v>
      </c>
      <c r="AK356" s="78"/>
      <c r="AL356" s="78"/>
      <c r="AM356" s="78"/>
      <c r="AN356" s="78"/>
      <c r="AO356" s="45">
        <v>10502.637000000001</v>
      </c>
      <c r="AP356" s="45">
        <v>10499.159</v>
      </c>
      <c r="AQ356" s="57">
        <f t="shared" si="71"/>
        <v>45893.211805555555</v>
      </c>
      <c r="AR356" s="57">
        <v>45893.222222222219</v>
      </c>
      <c r="AS356" s="57">
        <f t="shared" si="74"/>
        <v>45894.534722222219</v>
      </c>
      <c r="AT356" s="57">
        <v>45894.583333333336</v>
      </c>
      <c r="AU356" s="57">
        <f t="shared" si="75"/>
        <v>45894.583333333336</v>
      </c>
      <c r="AV356" s="57">
        <v>45894.59375</v>
      </c>
      <c r="AW356" s="46">
        <v>4441</v>
      </c>
      <c r="AX356" s="46">
        <v>6486</v>
      </c>
      <c r="AY356" s="30">
        <v>31.52</v>
      </c>
      <c r="AZ356" s="30">
        <v>17.45</v>
      </c>
      <c r="BA356" s="30">
        <v>6.4</v>
      </c>
      <c r="BB356" s="30">
        <v>7.71</v>
      </c>
      <c r="BC356" s="30">
        <v>9.3397940642035131</v>
      </c>
      <c r="BD356" s="30">
        <v>42.82</v>
      </c>
      <c r="BE356" s="30">
        <v>32.020000000000003</v>
      </c>
      <c r="BF356" s="30">
        <v>0.37</v>
      </c>
      <c r="BG356" s="30">
        <v>0.6</v>
      </c>
      <c r="BH356" s="30">
        <v>0.54512416717141132</v>
      </c>
      <c r="BI356" s="30">
        <v>55.41</v>
      </c>
      <c r="BJ356" s="30">
        <v>3.92</v>
      </c>
      <c r="BK356" s="30">
        <v>0.85</v>
      </c>
      <c r="BL356" s="30">
        <v>1.1399999999999999</v>
      </c>
      <c r="BM356" s="30">
        <v>14.21</v>
      </c>
      <c r="BN356" s="34">
        <v>58</v>
      </c>
      <c r="BO356" s="30" t="s">
        <v>97</v>
      </c>
      <c r="BP356" s="30" t="s">
        <v>100</v>
      </c>
      <c r="BQ356" s="34">
        <v>1150</v>
      </c>
      <c r="BR356" s="30">
        <v>35.69</v>
      </c>
      <c r="BS356" s="30">
        <v>19.440000000000001</v>
      </c>
      <c r="BT356" s="30">
        <v>22.71</v>
      </c>
      <c r="BU356" s="30">
        <v>11.25</v>
      </c>
      <c r="BV356" s="30">
        <v>3.46</v>
      </c>
      <c r="BW356" s="30">
        <v>0.49</v>
      </c>
      <c r="BX356" s="30">
        <v>0.31</v>
      </c>
      <c r="BY356" s="30">
        <v>0.78</v>
      </c>
      <c r="BZ356" s="30">
        <v>4.42</v>
      </c>
      <c r="CA356" s="30">
        <v>1.24</v>
      </c>
      <c r="CB356" s="30">
        <v>0.2</v>
      </c>
      <c r="CC356" s="99">
        <v>0.04</v>
      </c>
      <c r="CD356" s="30">
        <v>99</v>
      </c>
      <c r="CE356" s="30">
        <v>97</v>
      </c>
      <c r="CF356" s="30">
        <v>78</v>
      </c>
      <c r="CG356" s="30">
        <v>21</v>
      </c>
      <c r="CH356" s="30"/>
      <c r="CI356" s="46">
        <v>4524</v>
      </c>
      <c r="CJ356" s="30"/>
      <c r="CK356" s="30">
        <v>29.79</v>
      </c>
      <c r="CL356" s="30"/>
      <c r="CM356" s="30">
        <v>6.19</v>
      </c>
      <c r="CN356" s="30"/>
      <c r="CO356" s="30"/>
      <c r="CP356" s="30"/>
      <c r="CQ356" s="30">
        <v>0.35</v>
      </c>
      <c r="CR356" s="46">
        <v>4311</v>
      </c>
      <c r="CS356" s="46">
        <v>33.76</v>
      </c>
      <c r="CT356" s="46">
        <v>4.76</v>
      </c>
      <c r="CU356" s="33">
        <v>0.25</v>
      </c>
      <c r="CV356" s="30">
        <v>0.41</v>
      </c>
      <c r="CW356" s="58">
        <f t="shared" si="73"/>
        <v>715.68909339354582</v>
      </c>
      <c r="CX356" s="59">
        <f>AP356/(AB356-AI356)</f>
        <v>715.68909339354582</v>
      </c>
      <c r="CY356" s="79">
        <v>500</v>
      </c>
      <c r="CZ356" s="57">
        <f>IF(AND(DATE(YEAR(T356),MONTH(T356),DAY(T356))&gt;=(S356-3),DATE(YEAR(T356),MONTH(T356),DAY(T356))&lt;=(S356+3)),T356,V356)</f>
        <v>45893.211805555555</v>
      </c>
      <c r="DA356" s="59">
        <f>CZ356-U356</f>
        <v>0</v>
      </c>
      <c r="DB356" s="51">
        <f>(((AR356-AQ356)*24)+DD356+AB356+((AV356-AU356)*24))/24</f>
        <v>1.3715277777737356</v>
      </c>
      <c r="DC356" s="51">
        <f>(AT356-AS356)*24</f>
        <v>1.1666666668024845</v>
      </c>
      <c r="DD356" s="51">
        <f>(W356-AR356)*24</f>
        <v>14.666666666802485</v>
      </c>
      <c r="DE356" s="51">
        <f>AA356</f>
        <v>44.750000000058208</v>
      </c>
      <c r="DF356" s="51">
        <f t="shared" si="83"/>
        <v>14.666666666802485</v>
      </c>
      <c r="DG356" s="51">
        <f>AB356</f>
        <v>17.749999999883585</v>
      </c>
      <c r="DH356" s="51">
        <f t="shared" si="81"/>
        <v>1.1666666668024845</v>
      </c>
    </row>
    <row r="357" spans="1:112" s="42" customFormat="1" x14ac:dyDescent="0.2">
      <c r="A357" s="40">
        <v>4805</v>
      </c>
      <c r="B357" s="29">
        <f t="shared" si="72"/>
        <v>45870</v>
      </c>
      <c r="C357" s="41" t="str">
        <f t="shared" si="82"/>
        <v>PRT 2025 8 #4805</v>
      </c>
      <c r="D357" s="41" t="str">
        <f t="shared" si="80"/>
        <v>PRATU SSN #9</v>
      </c>
      <c r="E357" s="39">
        <v>4805</v>
      </c>
      <c r="F357" s="38" t="s">
        <v>551</v>
      </c>
      <c r="G357" s="38" t="str">
        <f>INDEX([1]List!$D$2:$D$55,MATCH(F357,[1]List!$B$2:$B$55,0))</f>
        <v>CIF</v>
      </c>
      <c r="H357" s="38" t="s">
        <v>552</v>
      </c>
      <c r="I357" s="38" t="s">
        <v>285</v>
      </c>
      <c r="J357" s="39">
        <f>IF(F357="","",IF(F357="TIE LRC",COUNTIF($F$2:$F357,"TIE")+COUNTIF($F$2:$F357,"TME")+COUNTIF($F$2:$F357,"TIE LRC")+COUNTIF($F$2:$F357,"TIE MRC"),IF(F357="TIE MRC",COUNTIF($F$2:$F357,"TIE")+COUNTIF($F$2:$F357,"TME")+COUNTIF($F$2:$F357,"TIE LRC")+COUNTIF($F$2:$F357,"TIE MRC"),IF(F357="PLNBB LRC",COUNTIF($F$2:$F357,"PLNBB")+COUNTIF($F$2:$F357,"PLNBB LRC")+COUNTIF($F$2:$F357,"PLNBB MRC"),IF(F357="PLNBB MRC",COUNTIF($F$2:$F357,"PLNBB")+COUNTIF($F$2:$F357,"PLNBB LRC")+COUNTIF($F$2:$F357,"PLNBB MRC"),IF(F357="HE MRC",COUNTIF($F$2:$F357,"HE")+COUNTIF($F$2:$F357,"HE LRC")+COUNTIF($F$2:$F357,"HE MRC"),IF(F357="HE LRC",COUNTIF($F$2:$F357,"HE")+COUNTIF($F$2:$F357,"HE LRC")+COUNTIF($F$2:$F357,"HE MRC"),COUNTIF($F$2:$F357,F357))))))))</f>
        <v>9</v>
      </c>
      <c r="K357" s="42" t="s">
        <v>568</v>
      </c>
      <c r="L357" s="42" t="s">
        <v>569</v>
      </c>
      <c r="N357" s="43" t="s">
        <v>320</v>
      </c>
      <c r="O357" s="70" t="s">
        <v>473</v>
      </c>
      <c r="P357" s="40"/>
      <c r="Q357" s="70">
        <v>45876</v>
      </c>
      <c r="R357" s="44"/>
      <c r="S357" s="70">
        <v>45885</v>
      </c>
      <c r="T357" s="57">
        <v>45882.75</v>
      </c>
      <c r="U357" s="57">
        <v>45882.75</v>
      </c>
      <c r="V357" s="57">
        <v>45893.916666666664</v>
      </c>
      <c r="W357" s="57">
        <v>45894.5625</v>
      </c>
      <c r="X357" s="57">
        <v>45895.697916666664</v>
      </c>
      <c r="Y357" s="57">
        <v>45895.725694444445</v>
      </c>
      <c r="Z357" s="57">
        <v>45895.75</v>
      </c>
      <c r="AA357" s="51">
        <f t="shared" si="70"/>
        <v>267.99999999994179</v>
      </c>
      <c r="AB357" s="51">
        <f t="shared" si="76"/>
        <v>27.916666666686069</v>
      </c>
      <c r="AC357" s="51">
        <f t="shared" si="77"/>
        <v>0.66666666674427688</v>
      </c>
      <c r="AD357" s="51">
        <v>0.5</v>
      </c>
      <c r="AE357" s="51">
        <v>5.5</v>
      </c>
      <c r="AF357" s="51">
        <v>2.67</v>
      </c>
      <c r="AG357" s="51">
        <v>0.25</v>
      </c>
      <c r="AH357" s="51">
        <v>0</v>
      </c>
      <c r="AI357" s="51">
        <f t="shared" si="78"/>
        <v>8.42</v>
      </c>
      <c r="AJ357" s="78">
        <f t="shared" si="79"/>
        <v>8.92</v>
      </c>
      <c r="AK357" s="78"/>
      <c r="AL357" s="78"/>
      <c r="AM357" s="78"/>
      <c r="AN357" s="78"/>
      <c r="AO357" s="45">
        <v>8705.4490000000005</v>
      </c>
      <c r="AP357" s="45">
        <v>8704.3780000000006</v>
      </c>
      <c r="AQ357" s="57">
        <f t="shared" si="71"/>
        <v>45893.916666666664</v>
      </c>
      <c r="AR357" s="57">
        <v>45893.927083333336</v>
      </c>
      <c r="AS357" s="57">
        <f t="shared" si="74"/>
        <v>45895.697916666664</v>
      </c>
      <c r="AT357" s="57">
        <v>45895.736111111109</v>
      </c>
      <c r="AU357" s="57">
        <f t="shared" si="75"/>
        <v>45895.736111111109</v>
      </c>
      <c r="AV357" s="57">
        <v>45895.746527777781</v>
      </c>
      <c r="AW357" s="46">
        <v>4055</v>
      </c>
      <c r="AX357" s="46">
        <v>6234</v>
      </c>
      <c r="AY357" s="30">
        <v>34.950000000000003</v>
      </c>
      <c r="AZ357" s="30">
        <v>15.79</v>
      </c>
      <c r="BA357" s="30">
        <v>4.92</v>
      </c>
      <c r="BB357" s="30">
        <v>6.37</v>
      </c>
      <c r="BC357" s="30">
        <v>7.5644222776392347</v>
      </c>
      <c r="BD357" s="30">
        <v>41.89</v>
      </c>
      <c r="BE357" s="30">
        <v>35.950000000000003</v>
      </c>
      <c r="BF357" s="30">
        <v>0.18</v>
      </c>
      <c r="BG357" s="30">
        <v>0.3</v>
      </c>
      <c r="BH357" s="30">
        <v>0.27312670704191899</v>
      </c>
      <c r="BI357" s="30">
        <v>55.37</v>
      </c>
      <c r="BJ357" s="30">
        <v>3.98</v>
      </c>
      <c r="BK357" s="30">
        <v>0.89</v>
      </c>
      <c r="BL357" s="30">
        <v>1.1399999999999999</v>
      </c>
      <c r="BM357" s="30">
        <v>17.37</v>
      </c>
      <c r="BN357" s="34">
        <v>60</v>
      </c>
      <c r="BO357" s="30" t="s">
        <v>97</v>
      </c>
      <c r="BP357" s="30" t="s">
        <v>97</v>
      </c>
      <c r="BQ357" s="34">
        <v>1260</v>
      </c>
      <c r="BR357" s="30">
        <v>45.85</v>
      </c>
      <c r="BS357" s="30">
        <v>34.979999999999997</v>
      </c>
      <c r="BT357" s="30">
        <v>10</v>
      </c>
      <c r="BU357" s="30">
        <v>3.1</v>
      </c>
      <c r="BV357" s="30">
        <v>1.2</v>
      </c>
      <c r="BW357" s="30">
        <v>0.15</v>
      </c>
      <c r="BX357" s="30">
        <v>0.56000000000000005</v>
      </c>
      <c r="BY357" s="30">
        <v>1.26</v>
      </c>
      <c r="BZ357" s="30">
        <v>2.56</v>
      </c>
      <c r="CA357" s="30">
        <v>0.26</v>
      </c>
      <c r="CB357" s="30">
        <v>0.06</v>
      </c>
      <c r="CC357" s="99">
        <v>4.5999999999999999E-2</v>
      </c>
      <c r="CD357" s="30">
        <v>99</v>
      </c>
      <c r="CE357" s="30">
        <v>98</v>
      </c>
      <c r="CF357" s="30">
        <v>78</v>
      </c>
      <c r="CG357" s="30">
        <v>20</v>
      </c>
      <c r="CH357" s="30"/>
      <c r="CI357" s="46">
        <v>4132</v>
      </c>
      <c r="CJ357" s="30"/>
      <c r="CK357" s="30">
        <v>33.5</v>
      </c>
      <c r="CL357" s="30"/>
      <c r="CM357" s="30">
        <v>4.3899999999999997</v>
      </c>
      <c r="CN357" s="30"/>
      <c r="CO357" s="30"/>
      <c r="CP357" s="30"/>
      <c r="CQ357" s="30">
        <v>0.14000000000000001</v>
      </c>
      <c r="CR357" s="46">
        <v>4019</v>
      </c>
      <c r="CS357" s="46">
        <v>35.869999999999997</v>
      </c>
      <c r="CT357" s="46">
        <v>4.71</v>
      </c>
      <c r="CU357" s="33">
        <v>0.22</v>
      </c>
      <c r="CV357" s="30">
        <v>0.4</v>
      </c>
      <c r="CW357" s="58">
        <f t="shared" si="73"/>
        <v>446.45467601254944</v>
      </c>
      <c r="CX357" s="59">
        <f>AP357/(AB357-AI357)</f>
        <v>446.45467601254944</v>
      </c>
      <c r="CY357" s="79">
        <v>500</v>
      </c>
      <c r="CZ357" s="57">
        <f>IF(AND(DATE(YEAR(T357),MONTH(T357),DAY(T357))&gt;=(S357-3),DATE(YEAR(T357),MONTH(T357),DAY(T357))&lt;=(S357+3)),T357,V357)</f>
        <v>45882.75</v>
      </c>
      <c r="DA357" s="59">
        <f>CZ357-U357</f>
        <v>0</v>
      </c>
      <c r="DB357" s="51">
        <f>(((AR357-AQ357)*24)+DD357+AB357+((AV357-AU357)*24))/24</f>
        <v>1.8194444444525288</v>
      </c>
      <c r="DC357" s="51">
        <f>(AT357-AS357)*24</f>
        <v>0.91666666668606922</v>
      </c>
      <c r="DD357" s="51">
        <f>(W357-AR357)*24</f>
        <v>15.249999999941792</v>
      </c>
      <c r="DE357" s="51">
        <f>AA357</f>
        <v>267.99999999994179</v>
      </c>
      <c r="DF357" s="51">
        <f t="shared" si="83"/>
        <v>15.249999999941792</v>
      </c>
      <c r="DG357" s="51">
        <f>AB357</f>
        <v>27.916666666686069</v>
      </c>
      <c r="DH357" s="51">
        <f t="shared" si="81"/>
        <v>0.91666666668606922</v>
      </c>
    </row>
    <row r="358" spans="1:112" s="42" customFormat="1" x14ac:dyDescent="0.2">
      <c r="A358" s="40">
        <v>4806</v>
      </c>
      <c r="B358" s="29">
        <f t="shared" si="72"/>
        <v>45870</v>
      </c>
      <c r="C358" s="41" t="str">
        <f t="shared" si="82"/>
        <v>PRT 2025 8 #4806</v>
      </c>
      <c r="D358" s="41" t="str">
        <f t="shared" si="80"/>
        <v>PRATU GEL MRC #19</v>
      </c>
      <c r="E358" s="39">
        <v>4806</v>
      </c>
      <c r="F358" s="38" t="s">
        <v>341</v>
      </c>
      <c r="G358" s="38" t="str">
        <f>INDEX([1]List!$D$2:$D$55,MATCH(F358,[1]List!$B$2:$B$55,0))</f>
        <v>CIF</v>
      </c>
      <c r="H358" s="38" t="s">
        <v>342</v>
      </c>
      <c r="I358" s="38" t="s">
        <v>408</v>
      </c>
      <c r="J358" s="39">
        <f>IF(F358="","",IF(F358="TIE LRC",COUNTIF($F$2:$F358,"TIE")+COUNTIF($F$2:$F358,"TME")+COUNTIF($F$2:$F358,"TIE LRC")+COUNTIF($F$2:$F358,"TIE MRC"),IF(F358="TIE MRC",COUNTIF($F$2:$F358,"TIE")+COUNTIF($F$2:$F358,"TME")+COUNTIF($F$2:$F358,"TIE LRC")+COUNTIF($F$2:$F358,"TIE MRC"),IF(F358="PLNBB LRC",COUNTIF($F$2:$F358,"PLNBB")+COUNTIF($F$2:$F358,"PLNBB LRC")+COUNTIF($F$2:$F358,"PLNBB MRC"),IF(F358="PLNBB MRC",COUNTIF($F$2:$F358,"PLNBB")+COUNTIF($F$2:$F358,"PLNBB LRC")+COUNTIF($F$2:$F358,"PLNBB MRC"),IF(F358="HE MRC",COUNTIF($F$2:$F358,"HE")+COUNTIF($F$2:$F358,"HE LRC")+COUNTIF($F$2:$F358,"HE MRC"),IF(F358="HE LRC",COUNTIF($F$2:$F358,"HE")+COUNTIF($F$2:$F358,"HE LRC")+COUNTIF($F$2:$F358,"HE MRC"),COUNTIF($F$2:$F358,F358))))))))</f>
        <v>19</v>
      </c>
      <c r="K358" s="42" t="s">
        <v>146</v>
      </c>
      <c r="L358" s="42" t="s">
        <v>649</v>
      </c>
      <c r="N358" s="43" t="s">
        <v>318</v>
      </c>
      <c r="O358" s="70" t="s">
        <v>473</v>
      </c>
      <c r="P358" s="40"/>
      <c r="Q358" s="70">
        <v>45878</v>
      </c>
      <c r="R358" s="44"/>
      <c r="S358" s="70">
        <v>45920</v>
      </c>
      <c r="T358" s="57">
        <v>45891.625</v>
      </c>
      <c r="U358" s="57">
        <v>45894.659722222219</v>
      </c>
      <c r="V358" s="57">
        <v>45894.659722222219</v>
      </c>
      <c r="W358" s="57">
        <v>45895.6875</v>
      </c>
      <c r="X358" s="57">
        <v>45896.173611111109</v>
      </c>
      <c r="Y358" s="57">
        <v>45896.215277777781</v>
      </c>
      <c r="Z358" s="57">
        <v>45896.239583333336</v>
      </c>
      <c r="AA358" s="51">
        <f t="shared" si="70"/>
        <v>72.833333333255723</v>
      </c>
      <c r="AB358" s="51">
        <f t="shared" si="76"/>
        <v>12.666666666744277</v>
      </c>
      <c r="AC358" s="51">
        <f t="shared" si="77"/>
        <v>1.0000000001164153</v>
      </c>
      <c r="AD358" s="51">
        <v>0.17</v>
      </c>
      <c r="AE358" s="51">
        <v>2</v>
      </c>
      <c r="AF358" s="51">
        <v>0</v>
      </c>
      <c r="AG358" s="51">
        <v>0.25</v>
      </c>
      <c r="AH358" s="51">
        <v>0</v>
      </c>
      <c r="AI358" s="51">
        <f t="shared" si="78"/>
        <v>2.25</v>
      </c>
      <c r="AJ358" s="78">
        <f t="shared" si="79"/>
        <v>2.42</v>
      </c>
      <c r="AK358" s="78"/>
      <c r="AL358" s="78"/>
      <c r="AM358" s="78"/>
      <c r="AN358" s="78"/>
      <c r="AO358" s="45">
        <v>7567.6319999999996</v>
      </c>
      <c r="AP358" s="45">
        <v>7565.2979999999998</v>
      </c>
      <c r="AQ358" s="57">
        <f t="shared" si="71"/>
        <v>45894.659722222219</v>
      </c>
      <c r="AR358" s="57">
        <v>45894.670138888891</v>
      </c>
      <c r="AS358" s="57">
        <f t="shared" si="74"/>
        <v>45896.173611111109</v>
      </c>
      <c r="AT358" s="57">
        <v>45896.225694444445</v>
      </c>
      <c r="AU358" s="57">
        <f t="shared" si="75"/>
        <v>45896.225694444445</v>
      </c>
      <c r="AV358" s="57">
        <v>45896.236111111109</v>
      </c>
      <c r="AW358" s="46">
        <v>4455</v>
      </c>
      <c r="AX358" s="46">
        <v>6531</v>
      </c>
      <c r="AY358" s="30">
        <v>31.78</v>
      </c>
      <c r="AZ358" s="30">
        <v>15.4</v>
      </c>
      <c r="BA358" s="30">
        <v>5.74</v>
      </c>
      <c r="BB358" s="30">
        <v>7.12</v>
      </c>
      <c r="BC358" s="30">
        <v>8.4160756501182039</v>
      </c>
      <c r="BD358" s="30">
        <v>40.1</v>
      </c>
      <c r="BE358" s="30">
        <v>37.380000000000003</v>
      </c>
      <c r="BF358" s="30">
        <v>0.27</v>
      </c>
      <c r="BG358" s="30">
        <v>0.43</v>
      </c>
      <c r="BH358" s="30">
        <v>0.39007092198581561</v>
      </c>
      <c r="BI358" s="30">
        <v>57.63</v>
      </c>
      <c r="BJ358" s="30">
        <v>4.1500000000000004</v>
      </c>
      <c r="BK358" s="30">
        <v>0.82</v>
      </c>
      <c r="BL358" s="30">
        <v>1.06</v>
      </c>
      <c r="BM358" s="30">
        <v>14.55</v>
      </c>
      <c r="BN358" s="34">
        <v>61</v>
      </c>
      <c r="BO358" s="30" t="s">
        <v>97</v>
      </c>
      <c r="BP358" s="30" t="s">
        <v>100</v>
      </c>
      <c r="BQ358" s="34">
        <v>1210</v>
      </c>
      <c r="BR358" s="30">
        <v>37.270000000000003</v>
      </c>
      <c r="BS358" s="30">
        <v>20.32</v>
      </c>
      <c r="BT358" s="30">
        <v>20.78</v>
      </c>
      <c r="BU358" s="30">
        <v>11.3</v>
      </c>
      <c r="BV358" s="30">
        <v>3.26</v>
      </c>
      <c r="BW358" s="30">
        <v>0.44</v>
      </c>
      <c r="BX358" s="30">
        <v>0.31</v>
      </c>
      <c r="BY358" s="30">
        <v>0.86</v>
      </c>
      <c r="BZ358" s="30">
        <v>3.98</v>
      </c>
      <c r="CA358" s="30">
        <v>1.28</v>
      </c>
      <c r="CB358" s="30">
        <v>0.19</v>
      </c>
      <c r="CC358" s="99">
        <v>0.03</v>
      </c>
      <c r="CD358" s="30">
        <v>99</v>
      </c>
      <c r="CE358" s="30">
        <v>97</v>
      </c>
      <c r="CF358" s="30">
        <v>78</v>
      </c>
      <c r="CG358" s="30">
        <v>21</v>
      </c>
      <c r="CH358" s="30"/>
      <c r="CI358" s="46">
        <v>4526</v>
      </c>
      <c r="CJ358" s="30"/>
      <c r="CK358" s="30">
        <v>30.02</v>
      </c>
      <c r="CL358" s="30"/>
      <c r="CM358" s="30">
        <v>5.24</v>
      </c>
      <c r="CN358" s="30"/>
      <c r="CO358" s="30"/>
      <c r="CP358" s="30"/>
      <c r="CQ358" s="30">
        <v>0.25</v>
      </c>
      <c r="CR358" s="46">
        <v>4370</v>
      </c>
      <c r="CS358" s="46">
        <v>33.89</v>
      </c>
      <c r="CT358" s="46">
        <v>4.8499999999999996</v>
      </c>
      <c r="CU358" s="33">
        <v>0.22</v>
      </c>
      <c r="CV358" s="30">
        <v>0.32</v>
      </c>
      <c r="CW358" s="58">
        <f t="shared" si="73"/>
        <v>726.26860799458882</v>
      </c>
      <c r="CX358" s="59">
        <f>AP358/(AB358-AI358)</f>
        <v>726.26860799458882</v>
      </c>
      <c r="CY358" s="79">
        <v>500</v>
      </c>
      <c r="CZ358" s="57">
        <f>IF(AND(DATE(YEAR(T358),MONTH(T358),DAY(T358))&gt;=(S358-3),DATE(YEAR(T358),MONTH(T358),DAY(T358))&lt;=(S358+3)),T358,V358)</f>
        <v>45894.659722222219</v>
      </c>
      <c r="DA358" s="59">
        <f>CZ358-U358</f>
        <v>0</v>
      </c>
      <c r="DB358" s="51">
        <f>(((AR358-AQ358)*24)+DD358+AB358+((AV358-AU358)*24))/24</f>
        <v>1.5659722222262644</v>
      </c>
      <c r="DC358" s="51">
        <f>(AT358-AS358)*24</f>
        <v>1.2500000000582077</v>
      </c>
      <c r="DD358" s="51">
        <f>(W358-AR358)*24</f>
        <v>24.416666666627862</v>
      </c>
      <c r="DE358" s="51">
        <f>AA358</f>
        <v>72.833333333255723</v>
      </c>
      <c r="DF358" s="51">
        <f t="shared" si="83"/>
        <v>24.416666666627862</v>
      </c>
      <c r="DG358" s="51">
        <f>AB358</f>
        <v>12.666666666744277</v>
      </c>
      <c r="DH358" s="51">
        <f t="shared" si="81"/>
        <v>1.2500000000582077</v>
      </c>
    </row>
    <row r="359" spans="1:112" s="42" customFormat="1" x14ac:dyDescent="0.2">
      <c r="A359" s="40">
        <v>4807</v>
      </c>
      <c r="B359" s="29">
        <f t="shared" si="72"/>
        <v>45870</v>
      </c>
      <c r="C359" s="41" t="str">
        <f t="shared" si="82"/>
        <v>PRT 2025 8 #4807</v>
      </c>
      <c r="D359" s="41" t="str">
        <f t="shared" si="80"/>
        <v>PRATU IJAP #4</v>
      </c>
      <c r="E359" s="39">
        <v>4807</v>
      </c>
      <c r="F359" s="38" t="s">
        <v>464</v>
      </c>
      <c r="G359" s="38" t="str">
        <f>INDEX([1]List!$D$2:$D$55,MATCH(F359,[1]List!$B$2:$B$55,0))</f>
        <v>CIF</v>
      </c>
      <c r="H359" s="38" t="s">
        <v>440</v>
      </c>
      <c r="I359" s="38" t="s">
        <v>163</v>
      </c>
      <c r="J359" s="39">
        <f>IF(F359="","",IF(F359="TIE LRC",COUNTIF($F$2:$F359,"TIE")+COUNTIF($F$2:$F359,"TME")+COUNTIF($F$2:$F359,"TIE LRC")+COUNTIF($F$2:$F359,"TIE MRC"),IF(F359="TIE MRC",COUNTIF($F$2:$F359,"TIE")+COUNTIF($F$2:$F359,"TME")+COUNTIF($F$2:$F359,"TIE LRC")+COUNTIF($F$2:$F359,"TIE MRC"),IF(F359="PLNBB LRC",COUNTIF($F$2:$F359,"PLNBB")+COUNTIF($F$2:$F359,"PLNBB LRC")+COUNTIF($F$2:$F359,"PLNBB MRC"),IF(F359="PLNBB MRC",COUNTIF($F$2:$F359,"PLNBB")+COUNTIF($F$2:$F359,"PLNBB LRC")+COUNTIF($F$2:$F359,"PLNBB MRC"),IF(F359="HE MRC",COUNTIF($F$2:$F359,"HE")+COUNTIF($F$2:$F359,"HE LRC")+COUNTIF($F$2:$F359,"HE MRC"),IF(F359="HE LRC",COUNTIF($F$2:$F359,"HE")+COUNTIF($F$2:$F359,"HE LRC")+COUNTIF($F$2:$F359,"HE MRC"),COUNTIF($F$2:$F359,F359))))))))</f>
        <v>4</v>
      </c>
      <c r="K359" s="42" t="s">
        <v>650</v>
      </c>
      <c r="L359" s="42" t="s">
        <v>651</v>
      </c>
      <c r="N359" s="43" t="s">
        <v>318</v>
      </c>
      <c r="O359" s="70" t="s">
        <v>104</v>
      </c>
      <c r="P359" s="40"/>
      <c r="Q359" s="70">
        <v>45886</v>
      </c>
      <c r="R359" s="44"/>
      <c r="S359" s="70">
        <v>45886</v>
      </c>
      <c r="T359" s="57">
        <v>45892.291666666664</v>
      </c>
      <c r="U359" s="57">
        <v>45896.28125</v>
      </c>
      <c r="V359" s="57">
        <v>45896.28125</v>
      </c>
      <c r="W359" s="57">
        <v>45896.336805555555</v>
      </c>
      <c r="X359" s="57">
        <v>45896.802083333336</v>
      </c>
      <c r="Y359" s="57">
        <v>45896.836805555555</v>
      </c>
      <c r="Z359" s="57">
        <v>45896.861111111109</v>
      </c>
      <c r="AA359" s="51">
        <f t="shared" si="70"/>
        <v>95.750000000058208</v>
      </c>
      <c r="AB359" s="51">
        <f t="shared" si="76"/>
        <v>12</v>
      </c>
      <c r="AC359" s="51">
        <f t="shared" si="77"/>
        <v>0.83333333325572312</v>
      </c>
      <c r="AD359" s="51">
        <v>0.08</v>
      </c>
      <c r="AE359" s="51">
        <v>2.17</v>
      </c>
      <c r="AF359" s="51">
        <v>1.33</v>
      </c>
      <c r="AG359" s="51">
        <v>0</v>
      </c>
      <c r="AH359" s="51">
        <v>0</v>
      </c>
      <c r="AI359" s="51">
        <f t="shared" si="78"/>
        <v>3.5</v>
      </c>
      <c r="AJ359" s="78">
        <f t="shared" si="79"/>
        <v>3.58</v>
      </c>
      <c r="AK359" s="78"/>
      <c r="AL359" s="78"/>
      <c r="AM359" s="78"/>
      <c r="AN359" s="78"/>
      <c r="AO359" s="45">
        <v>8002.89</v>
      </c>
      <c r="AP359" s="45">
        <v>8000.5780000000004</v>
      </c>
      <c r="AQ359" s="57">
        <f t="shared" si="71"/>
        <v>45896.28125</v>
      </c>
      <c r="AR359" s="57">
        <v>45896.291666666664</v>
      </c>
      <c r="AS359" s="57">
        <f t="shared" si="74"/>
        <v>45896.802083333336</v>
      </c>
      <c r="AT359" s="57">
        <v>45896.847222222219</v>
      </c>
      <c r="AU359" s="57">
        <f t="shared" si="75"/>
        <v>45896.847222222219</v>
      </c>
      <c r="AV359" s="57">
        <v>45896.857638888891</v>
      </c>
      <c r="AW359" s="46">
        <v>4564</v>
      </c>
      <c r="AX359" s="46">
        <v>6605</v>
      </c>
      <c r="AY359" s="30">
        <v>30.9</v>
      </c>
      <c r="AZ359" s="30">
        <v>14.45</v>
      </c>
      <c r="BA359" s="30">
        <v>4.12</v>
      </c>
      <c r="BB359" s="30">
        <v>5.0999999999999996</v>
      </c>
      <c r="BC359" s="30">
        <v>5.9614260666277028</v>
      </c>
      <c r="BD359" s="30">
        <v>42.69</v>
      </c>
      <c r="BE359" s="30">
        <v>37.76</v>
      </c>
      <c r="BF359" s="30">
        <v>0.23</v>
      </c>
      <c r="BG359" s="30">
        <v>0.35</v>
      </c>
      <c r="BH359" s="30">
        <v>0.32729398012857985</v>
      </c>
      <c r="BI359" s="30">
        <v>58.72</v>
      </c>
      <c r="BJ359" s="30">
        <v>4.08</v>
      </c>
      <c r="BK359" s="30">
        <v>0.95</v>
      </c>
      <c r="BL359" s="30">
        <v>1.18</v>
      </c>
      <c r="BM359" s="30">
        <v>16.420000000000002</v>
      </c>
      <c r="BN359" s="34">
        <v>58</v>
      </c>
      <c r="BO359" s="30" t="s">
        <v>97</v>
      </c>
      <c r="BP359" s="30" t="s">
        <v>100</v>
      </c>
      <c r="BQ359" s="34">
        <v>1250</v>
      </c>
      <c r="BR359" s="30">
        <v>46.48</v>
      </c>
      <c r="BS359" s="30">
        <v>22.74</v>
      </c>
      <c r="BT359" s="30">
        <v>13.45</v>
      </c>
      <c r="BU359" s="30">
        <v>8.32</v>
      </c>
      <c r="BV359" s="30">
        <v>1.54</v>
      </c>
      <c r="BW359" s="30">
        <v>0.6</v>
      </c>
      <c r="BX359" s="30">
        <v>0.44</v>
      </c>
      <c r="BY359" s="30">
        <v>0.8</v>
      </c>
      <c r="BZ359" s="30">
        <v>5.14</v>
      </c>
      <c r="CA359" s="30">
        <v>0.34</v>
      </c>
      <c r="CB359" s="30">
        <v>0.13</v>
      </c>
      <c r="CC359" s="99">
        <v>2.8000000000000001E-2</v>
      </c>
      <c r="CD359" s="30">
        <v>99</v>
      </c>
      <c r="CE359" s="30">
        <v>98</v>
      </c>
      <c r="CF359" s="30">
        <v>79</v>
      </c>
      <c r="CG359" s="30">
        <v>19</v>
      </c>
      <c r="CH359" s="30"/>
      <c r="CI359" s="46">
        <v>4625</v>
      </c>
      <c r="CJ359" s="30"/>
      <c r="CK359" s="30">
        <v>30.52</v>
      </c>
      <c r="CL359" s="30"/>
      <c r="CM359" s="30">
        <v>3.7</v>
      </c>
      <c r="CN359" s="30"/>
      <c r="CO359" s="30"/>
      <c r="CP359" s="30"/>
      <c r="CQ359" s="30">
        <v>0.18</v>
      </c>
      <c r="CR359" s="46">
        <v>4448</v>
      </c>
      <c r="CS359" s="46">
        <v>33.35</v>
      </c>
      <c r="CT359" s="46">
        <v>4.01</v>
      </c>
      <c r="CU359" s="33">
        <v>0.23</v>
      </c>
      <c r="CV359" s="30">
        <v>0.34</v>
      </c>
      <c r="CW359" s="58">
        <f t="shared" si="73"/>
        <v>941.24447058823534</v>
      </c>
      <c r="CX359" s="59">
        <f>AP359/(AB359-AI359)</f>
        <v>941.24447058823534</v>
      </c>
      <c r="CY359" s="79">
        <v>500</v>
      </c>
      <c r="CZ359" s="57">
        <f>IF(AND(DATE(YEAR(T359),MONTH(T359),DAY(T359))&gt;=(S359-3),DATE(YEAR(T359),MONTH(T359),DAY(T359))&lt;=(S359+3)),T359,V359)</f>
        <v>45896.28125</v>
      </c>
      <c r="DA359" s="59">
        <f>CZ359-U359</f>
        <v>0</v>
      </c>
      <c r="DB359" s="51">
        <f>(((AR359-AQ359)*24)+DD359+AB359+((AV359-AU359)*24))/24</f>
        <v>0.56597222222626442</v>
      </c>
      <c r="DC359" s="51">
        <f>(AT359-AS359)*24</f>
        <v>1.0833333331975155</v>
      </c>
      <c r="DD359" s="51">
        <f>(W359-AR359)*24</f>
        <v>1.0833333333721384</v>
      </c>
      <c r="DE359" s="51">
        <f>AA359</f>
        <v>95.750000000058208</v>
      </c>
      <c r="DF359" s="51">
        <f t="shared" si="83"/>
        <v>1.0833333333721384</v>
      </c>
      <c r="DG359" s="51">
        <f>AB359</f>
        <v>12</v>
      </c>
      <c r="DH359" s="51">
        <f t="shared" si="81"/>
        <v>1.0833333331975155</v>
      </c>
    </row>
    <row r="360" spans="1:112" s="42" customFormat="1" x14ac:dyDescent="0.2">
      <c r="A360" s="75">
        <v>4808</v>
      </c>
      <c r="B360" s="29">
        <f t="shared" si="72"/>
        <v>45870</v>
      </c>
      <c r="C360" s="41" t="str">
        <f t="shared" si="82"/>
        <v>PRT 2025 8 #4808</v>
      </c>
      <c r="D360" s="41" t="str">
        <f t="shared" si="80"/>
        <v>PRATU ADARO MRC #5</v>
      </c>
      <c r="E360" s="39">
        <v>4808</v>
      </c>
      <c r="F360" s="38" t="s">
        <v>364</v>
      </c>
      <c r="G360" s="38" t="str">
        <f>INDEX([1]List!$D$2:$D$55,MATCH(F360,[1]List!$B$2:$B$55,0))</f>
        <v>FOB</v>
      </c>
      <c r="H360" s="38" t="s">
        <v>158</v>
      </c>
      <c r="I360" s="38" t="s">
        <v>324</v>
      </c>
      <c r="J360" s="39">
        <f>IF(F360="","",IF(F360="TIE LRC",COUNTIF($F$2:$F360,"TIE")+COUNTIF($F$2:$F360,"TME")+COUNTIF($F$2:$F360,"TIE LRC")+COUNTIF($F$2:$F360,"TIE MRC"),IF(F360="TIE MRC",COUNTIF($F$2:$F360,"TIE")+COUNTIF($F$2:$F360,"TME")+COUNTIF($F$2:$F360,"TIE LRC")+COUNTIF($F$2:$F360,"TIE MRC"),IF(F360="PLNBB LRC",COUNTIF($F$2:$F360,"PLNBB")+COUNTIF($F$2:$F360,"PLNBB LRC")+COUNTIF($F$2:$F360,"PLNBB MRC"),IF(F360="PLNBB MRC",COUNTIF($F$2:$F360,"PLNBB")+COUNTIF($F$2:$F360,"PLNBB LRC")+COUNTIF($F$2:$F360,"PLNBB MRC"),IF(F360="HE MRC",COUNTIF($F$2:$F360,"HE")+COUNTIF($F$2:$F360,"HE LRC")+COUNTIF($F$2:$F360,"HE MRC"),IF(F360="HE LRC",COUNTIF($F$2:$F360,"HE")+COUNTIF($F$2:$F360,"HE LRC")+COUNTIF($F$2:$F360,"HE MRC"),COUNTIF($F$2:$F360,F360))))))))</f>
        <v>5</v>
      </c>
      <c r="K360" s="42" t="s">
        <v>170</v>
      </c>
      <c r="L360" s="42" t="s">
        <v>153</v>
      </c>
      <c r="M360" s="42" t="s">
        <v>411</v>
      </c>
      <c r="N360" s="43" t="s">
        <v>318</v>
      </c>
      <c r="O360" s="70" t="s">
        <v>104</v>
      </c>
      <c r="P360" s="40"/>
      <c r="Q360" s="70">
        <v>45880</v>
      </c>
      <c r="R360" s="44"/>
      <c r="S360" s="70">
        <v>45895</v>
      </c>
      <c r="T360" s="57">
        <v>45892.354166666664</v>
      </c>
      <c r="U360" s="57">
        <v>45892.354166666664</v>
      </c>
      <c r="V360" s="57">
        <v>45896.899305555555</v>
      </c>
      <c r="W360" s="57">
        <v>45896.947916666664</v>
      </c>
      <c r="X360" s="57">
        <v>45897.774305555555</v>
      </c>
      <c r="Y360" s="57">
        <v>45897.826388888891</v>
      </c>
      <c r="Z360" s="57">
        <v>45897.850694444445</v>
      </c>
      <c r="AA360" s="51">
        <f t="shared" si="70"/>
        <v>109.08333333337214</v>
      </c>
      <c r="AB360" s="51">
        <f t="shared" si="76"/>
        <v>21.083333333430346</v>
      </c>
      <c r="AC360" s="51">
        <f t="shared" si="77"/>
        <v>1.2500000000582077</v>
      </c>
      <c r="AD360" s="51">
        <v>0.5</v>
      </c>
      <c r="AE360" s="51">
        <v>3.08</v>
      </c>
      <c r="AF360" s="51">
        <v>0.92</v>
      </c>
      <c r="AG360" s="51">
        <v>0.25</v>
      </c>
      <c r="AH360" s="51">
        <v>0</v>
      </c>
      <c r="AI360" s="51">
        <f t="shared" si="78"/>
        <v>4.25</v>
      </c>
      <c r="AJ360" s="78">
        <f t="shared" si="79"/>
        <v>4.75</v>
      </c>
      <c r="AK360" s="78"/>
      <c r="AL360" s="78"/>
      <c r="AM360" s="78"/>
      <c r="AN360" s="78"/>
      <c r="AO360" s="45">
        <v>10006.227000000001</v>
      </c>
      <c r="AP360" s="45">
        <v>9995.6659999999993</v>
      </c>
      <c r="AQ360" s="57">
        <f t="shared" si="71"/>
        <v>45896.899305555555</v>
      </c>
      <c r="AR360" s="57">
        <v>45896.354166666664</v>
      </c>
      <c r="AS360" s="57">
        <f t="shared" si="74"/>
        <v>45897.774305555555</v>
      </c>
      <c r="AT360" s="57">
        <v>45897.836805555555</v>
      </c>
      <c r="AU360" s="57">
        <f t="shared" si="75"/>
        <v>45897.836805555555</v>
      </c>
      <c r="AV360" s="57">
        <v>45897.847222222219</v>
      </c>
      <c r="AW360" s="46">
        <v>4565</v>
      </c>
      <c r="AX360" s="46">
        <v>6601</v>
      </c>
      <c r="AY360" s="30">
        <v>30.84</v>
      </c>
      <c r="AZ360" s="30">
        <v>16.54</v>
      </c>
      <c r="BA360" s="30">
        <v>2.54</v>
      </c>
      <c r="BB360" s="30">
        <v>3.07</v>
      </c>
      <c r="BC360" s="30">
        <v>3.678408818595734</v>
      </c>
      <c r="BD360" s="30">
        <v>41.69</v>
      </c>
      <c r="BE360" s="30">
        <v>38.700000000000003</v>
      </c>
      <c r="BF360" s="30">
        <v>0.1</v>
      </c>
      <c r="BG360" s="30">
        <v>0.15</v>
      </c>
      <c r="BH360" s="30">
        <v>0.14378145219266714</v>
      </c>
      <c r="BI360" s="30">
        <v>57.11</v>
      </c>
      <c r="BJ360" s="30">
        <v>4.18</v>
      </c>
      <c r="BK360" s="30">
        <v>0.95</v>
      </c>
      <c r="BL360" s="30">
        <v>1.18</v>
      </c>
      <c r="BM360" s="30">
        <v>18.03</v>
      </c>
      <c r="BN360" s="34">
        <v>43</v>
      </c>
      <c r="BO360" s="30" t="s">
        <v>100</v>
      </c>
      <c r="BP360" s="30" t="s">
        <v>100</v>
      </c>
      <c r="BQ360" s="34">
        <v>1250</v>
      </c>
      <c r="BR360" s="30">
        <v>19.420000000000002</v>
      </c>
      <c r="BS360" s="30">
        <v>13.1</v>
      </c>
      <c r="BT360" s="30">
        <v>20.61</v>
      </c>
      <c r="BU360" s="30">
        <v>25.28</v>
      </c>
      <c r="BV360" s="30">
        <v>14.04</v>
      </c>
      <c r="BW360" s="30">
        <v>0.94</v>
      </c>
      <c r="BX360" s="30">
        <v>0.68</v>
      </c>
      <c r="BY360" s="30">
        <v>0.46</v>
      </c>
      <c r="BZ360" s="30">
        <v>4.9000000000000004</v>
      </c>
      <c r="CA360" s="30">
        <v>0.28999999999999998</v>
      </c>
      <c r="CB360" s="30">
        <v>0.28000000000000003</v>
      </c>
      <c r="CC360" s="99">
        <v>6.5000000000000002E-2</v>
      </c>
      <c r="CD360" s="30">
        <v>99</v>
      </c>
      <c r="CE360" s="30">
        <v>97</v>
      </c>
      <c r="CF360" s="30">
        <v>79</v>
      </c>
      <c r="CG360" s="30">
        <v>19</v>
      </c>
      <c r="CH360" s="30"/>
      <c r="CI360" s="46">
        <v>4623</v>
      </c>
      <c r="CJ360" s="30"/>
      <c r="CK360" s="30">
        <v>29.9</v>
      </c>
      <c r="CL360" s="30"/>
      <c r="CM360" s="30">
        <v>2.1</v>
      </c>
      <c r="CN360" s="30"/>
      <c r="CO360" s="30"/>
      <c r="CP360" s="30"/>
      <c r="CQ360" s="30">
        <v>0.1</v>
      </c>
      <c r="CR360" s="46">
        <v>4461</v>
      </c>
      <c r="CS360" s="46">
        <v>30.27</v>
      </c>
      <c r="CT360" s="46">
        <v>2.76</v>
      </c>
      <c r="CU360" s="33">
        <v>0.2</v>
      </c>
      <c r="CV360" s="30">
        <v>0.15</v>
      </c>
      <c r="CW360" s="58">
        <f t="shared" si="73"/>
        <v>593.80194059063717</v>
      </c>
      <c r="CX360" s="59">
        <f>AP360/(AB360-AI360)</f>
        <v>593.80194059063717</v>
      </c>
      <c r="CY360" s="79">
        <v>500</v>
      </c>
      <c r="CZ360" s="57">
        <f>IF(AND(DATE(YEAR(T360),MONTH(T360),DAY(T360))&gt;=(S360-3),DATE(YEAR(T360),MONTH(T360),DAY(T360))&lt;=(S360+3)),T360,V360)</f>
        <v>45892.354166666664</v>
      </c>
      <c r="DA360" s="59">
        <f>CZ360-U360</f>
        <v>0</v>
      </c>
      <c r="DB360" s="51">
        <f>(((AR360-AQ360)*24)+DD360+AB360+((AV360-AU360)*24))/24</f>
        <v>0.9375</v>
      </c>
      <c r="DC360" s="51">
        <f>(AT360-AS360)*24</f>
        <v>1.5</v>
      </c>
      <c r="DD360" s="51">
        <f>(W360-AR360)*24</f>
        <v>14.25</v>
      </c>
      <c r="DE360" s="51">
        <f>AA360</f>
        <v>109.08333333337214</v>
      </c>
      <c r="DF360" s="51">
        <f t="shared" si="83"/>
        <v>14.25</v>
      </c>
      <c r="DG360" s="51">
        <f>AB360</f>
        <v>21.083333333430346</v>
      </c>
      <c r="DH360" s="51">
        <f t="shared" si="81"/>
        <v>1.5</v>
      </c>
    </row>
    <row r="361" spans="1:112" s="85" customFormat="1" x14ac:dyDescent="0.2">
      <c r="A361" s="80">
        <v>4809</v>
      </c>
      <c r="B361" s="81">
        <f t="shared" si="72"/>
        <v>45870</v>
      </c>
      <c r="C361" s="82" t="str">
        <f t="shared" si="82"/>
        <v>PRT 2025 8 #4809</v>
      </c>
      <c r="D361" s="82" t="str">
        <f t="shared" si="80"/>
        <v>PRATU SPE #26</v>
      </c>
      <c r="E361" s="83">
        <v>4809</v>
      </c>
      <c r="F361" s="84" t="s">
        <v>326</v>
      </c>
      <c r="G361" s="84" t="str">
        <f>INDEX([1]List!$D$2:$D$55,MATCH(F361,[1]List!$B$2:$B$55,0))</f>
        <v>CIF</v>
      </c>
      <c r="H361" s="84" t="s">
        <v>642</v>
      </c>
      <c r="I361" s="84" t="s">
        <v>396</v>
      </c>
      <c r="J361" s="83">
        <f>IF(F361="","",IF(F361="TIE LRC",COUNTIF($F$2:$F361,"TIE")+COUNTIF($F$2:$F361,"TME")+COUNTIF($F$2:$F361,"TIE LRC")+COUNTIF($F$2:$F361,"TIE MRC"),IF(F361="TIE MRC",COUNTIF($F$2:$F361,"TIE")+COUNTIF($F$2:$F361,"TME")+COUNTIF($F$2:$F361,"TIE LRC")+COUNTIF($F$2:$F361,"TIE MRC"),IF(F361="PLNBB LRC",COUNTIF($F$2:$F361,"PLNBB")+COUNTIF($F$2:$F361,"PLNBB LRC")+COUNTIF($F$2:$F361,"PLNBB MRC"),IF(F361="PLNBB MRC",COUNTIF($F$2:$F361,"PLNBB")+COUNTIF($F$2:$F361,"PLNBB LRC")+COUNTIF($F$2:$F361,"PLNBB MRC"),IF(F361="HE MRC",COUNTIF($F$2:$F361,"HE")+COUNTIF($F$2:$F361,"HE LRC")+COUNTIF($F$2:$F361,"HE MRC"),IF(F361="HE LRC",COUNTIF($F$2:$F361,"HE")+COUNTIF($F$2:$F361,"HE LRC")+COUNTIF($F$2:$F361,"HE MRC"),COUNTIF($F$2:$F361,F361))))))))</f>
        <v>26</v>
      </c>
      <c r="K361" s="85" t="s">
        <v>418</v>
      </c>
      <c r="L361" s="85" t="s">
        <v>419</v>
      </c>
      <c r="N361" s="86" t="s">
        <v>308</v>
      </c>
      <c r="O361" s="76" t="s">
        <v>473</v>
      </c>
      <c r="P361" s="80"/>
      <c r="Q361" s="76">
        <v>45868</v>
      </c>
      <c r="R361" s="87"/>
      <c r="S361" s="76">
        <v>45892</v>
      </c>
      <c r="T361" s="88">
        <v>45877.875</v>
      </c>
      <c r="U361" s="88">
        <v>45888.652777777781</v>
      </c>
      <c r="V361" s="88">
        <v>45888.652777777781</v>
      </c>
      <c r="W361" s="88">
        <v>45889.402777777781</v>
      </c>
      <c r="X361" s="88">
        <v>45897.854166666664</v>
      </c>
      <c r="Y361" s="88">
        <v>45897.916666666664</v>
      </c>
      <c r="Z361" s="88">
        <v>45898.034722222219</v>
      </c>
      <c r="AA361" s="89">
        <f t="shared" si="70"/>
        <v>258.66666666674428</v>
      </c>
      <c r="AB361" s="89">
        <f t="shared" si="76"/>
        <v>204.33333333319752</v>
      </c>
      <c r="AC361" s="89">
        <f t="shared" si="77"/>
        <v>1.5</v>
      </c>
      <c r="AD361" s="89">
        <v>0</v>
      </c>
      <c r="AE361" s="89">
        <v>0</v>
      </c>
      <c r="AF361" s="89">
        <f>15.92+2.33</f>
        <v>18.25</v>
      </c>
      <c r="AG361" s="89">
        <v>0</v>
      </c>
      <c r="AH361" s="89">
        <v>115.58</v>
      </c>
      <c r="AI361" s="89">
        <f t="shared" si="78"/>
        <v>133.82999999999998</v>
      </c>
      <c r="AJ361" s="90">
        <f t="shared" si="79"/>
        <v>133.82999999999998</v>
      </c>
      <c r="AK361" s="90"/>
      <c r="AL361" s="90"/>
      <c r="AM361" s="90"/>
      <c r="AN361" s="90"/>
      <c r="AO361" s="91">
        <v>7803.348</v>
      </c>
      <c r="AP361" s="91">
        <v>7799.7929999999997</v>
      </c>
      <c r="AQ361" s="88">
        <f t="shared" si="71"/>
        <v>45888.652777777781</v>
      </c>
      <c r="AR361" s="88">
        <v>45888.666666666664</v>
      </c>
      <c r="AS361" s="88">
        <f t="shared" si="74"/>
        <v>45897.854166666664</v>
      </c>
      <c r="AT361" s="88">
        <v>45897.920138888891</v>
      </c>
      <c r="AU361" s="88">
        <v>45898.013888888891</v>
      </c>
      <c r="AV361" s="88">
        <v>45898.027777777781</v>
      </c>
      <c r="AW361" s="92">
        <v>4120</v>
      </c>
      <c r="AX361" s="92">
        <v>6333</v>
      </c>
      <c r="AY361" s="93">
        <v>34.950000000000003</v>
      </c>
      <c r="AZ361" s="93">
        <v>17.32</v>
      </c>
      <c r="BA361" s="93">
        <v>4.8499999999999996</v>
      </c>
      <c r="BB361" s="93">
        <v>6.16</v>
      </c>
      <c r="BC361" s="93">
        <v>7.4504112239961291</v>
      </c>
      <c r="BD361" s="93">
        <v>42.97</v>
      </c>
      <c r="BE361" s="93">
        <v>33.549999999999997</v>
      </c>
      <c r="BF361" s="93">
        <v>0.18</v>
      </c>
      <c r="BG361" s="93">
        <v>0.3</v>
      </c>
      <c r="BH361" s="93">
        <v>0.27818093855829701</v>
      </c>
      <c r="BI361" s="93">
        <v>55.42</v>
      </c>
      <c r="BJ361" s="93">
        <v>3.88</v>
      </c>
      <c r="BK361" s="93">
        <v>0.89</v>
      </c>
      <c r="BL361" s="93">
        <v>1.1599999999999999</v>
      </c>
      <c r="BM361" s="93">
        <v>16.100000000000001</v>
      </c>
      <c r="BN361" s="94">
        <v>60</v>
      </c>
      <c r="BO361" s="93" t="s">
        <v>97</v>
      </c>
      <c r="BP361" s="93" t="s">
        <v>97</v>
      </c>
      <c r="BQ361" s="94">
        <v>1270</v>
      </c>
      <c r="BR361" s="93">
        <v>41.43</v>
      </c>
      <c r="BS361" s="93">
        <v>27.34</v>
      </c>
      <c r="BT361" s="93">
        <v>14.6</v>
      </c>
      <c r="BU361" s="93">
        <v>8.7799999999999994</v>
      </c>
      <c r="BV361" s="93">
        <v>2.15</v>
      </c>
      <c r="BW361" s="93">
        <v>0.46</v>
      </c>
      <c r="BX361" s="93">
        <v>0.7</v>
      </c>
      <c r="BY361" s="93">
        <v>1.1200000000000001</v>
      </c>
      <c r="BZ361" s="93">
        <v>2.92</v>
      </c>
      <c r="CA361" s="93">
        <v>0.33</v>
      </c>
      <c r="CB361" s="93">
        <v>0.16</v>
      </c>
      <c r="CC361" s="101">
        <v>4.9000000000000002E-2</v>
      </c>
      <c r="CD361" s="93">
        <v>99</v>
      </c>
      <c r="CE361" s="93">
        <v>97</v>
      </c>
      <c r="CF361" s="93">
        <v>78</v>
      </c>
      <c r="CG361" s="93">
        <v>21</v>
      </c>
      <c r="CH361" s="93"/>
      <c r="CI361" s="92">
        <v>4178</v>
      </c>
      <c r="CJ361" s="93"/>
      <c r="CK361" s="93">
        <v>34.39</v>
      </c>
      <c r="CL361" s="93"/>
      <c r="CM361" s="93">
        <v>4.21</v>
      </c>
      <c r="CN361" s="93"/>
      <c r="CO361" s="93"/>
      <c r="CP361" s="93"/>
      <c r="CQ361" s="93">
        <v>0.16</v>
      </c>
      <c r="CR361" s="92">
        <v>4061</v>
      </c>
      <c r="CS361" s="93">
        <v>35.49</v>
      </c>
      <c r="CT361" s="93">
        <v>4.41</v>
      </c>
      <c r="CU361" s="93">
        <v>0.24</v>
      </c>
      <c r="CV361" s="93">
        <v>0.36</v>
      </c>
      <c r="CW361" s="95">
        <f t="shared" si="73"/>
        <v>110.63013096328812</v>
      </c>
      <c r="CX361" s="96">
        <f>AP361/(AB361-AI361)</f>
        <v>110.63013096328812</v>
      </c>
      <c r="CY361" s="97">
        <v>100</v>
      </c>
      <c r="CZ361" s="88">
        <f>IF(AND(DATE(YEAR(T361),MONTH(T361),DAY(T361))&gt;=(S361-3),DATE(YEAR(T361),MONTH(T361),DAY(T361))&lt;=(S361+3)),T361,V361)</f>
        <v>45888.652777777781</v>
      </c>
      <c r="DA361" s="96">
        <f>CZ361-U361</f>
        <v>0</v>
      </c>
      <c r="DB361" s="89">
        <f>(((AR361-AQ361)*24)+DD361+AB361+((AV361-AU361)*24))/24</f>
        <v>9.2777777777737356</v>
      </c>
      <c r="DC361" s="89">
        <f>(AT361-AS361)*24</f>
        <v>1.5833333334303461</v>
      </c>
      <c r="DD361" s="89">
        <f>(W361-AR361)*24</f>
        <v>17.666666666802485</v>
      </c>
      <c r="DE361" s="89">
        <f>AA361</f>
        <v>258.66666666674428</v>
      </c>
      <c r="DF361" s="89">
        <f t="shared" si="83"/>
        <v>17.666666666802485</v>
      </c>
      <c r="DG361" s="89">
        <f>AB361</f>
        <v>204.33333333319752</v>
      </c>
      <c r="DH361" s="89">
        <f t="shared" si="81"/>
        <v>1.5833333334303461</v>
      </c>
    </row>
    <row r="362" spans="1:112" s="42" customFormat="1" x14ac:dyDescent="0.2">
      <c r="A362" s="40">
        <v>4810</v>
      </c>
      <c r="B362" s="29">
        <f t="shared" si="72"/>
        <v>45870</v>
      </c>
      <c r="C362" s="41" t="str">
        <f t="shared" si="82"/>
        <v>PRT 2025 8 #4810</v>
      </c>
      <c r="D362" s="41" t="str">
        <f t="shared" si="80"/>
        <v>PRATU GEL LRC #36</v>
      </c>
      <c r="E362" s="39">
        <v>4810</v>
      </c>
      <c r="F362" s="38" t="s">
        <v>300</v>
      </c>
      <c r="G362" s="38" t="str">
        <f>INDEX([1]List!$D$2:$D$55,MATCH(F362,[1]List!$B$2:$B$55,0))</f>
        <v>CIF</v>
      </c>
      <c r="H362" s="38" t="s">
        <v>392</v>
      </c>
      <c r="I362" s="38" t="s">
        <v>262</v>
      </c>
      <c r="J362" s="39">
        <f>IF(F362="","",IF(F362="TIE LRC",COUNTIF($F$2:$F362,"TIE")+COUNTIF($F$2:$F362,"TME")+COUNTIF($F$2:$F362,"TIE LRC")+COUNTIF($F$2:$F362,"TIE MRC"),IF(F362="TIE MRC",COUNTIF($F$2:$F362,"TIE")+COUNTIF($F$2:$F362,"TME")+COUNTIF($F$2:$F362,"TIE LRC")+COUNTIF($F$2:$F362,"TIE MRC"),IF(F362="PLNBB LRC",COUNTIF($F$2:$F362,"PLNBB")+COUNTIF($F$2:$F362,"PLNBB LRC")+COUNTIF($F$2:$F362,"PLNBB MRC"),IF(F362="PLNBB MRC",COUNTIF($F$2:$F362,"PLNBB")+COUNTIF($F$2:$F362,"PLNBB LRC")+COUNTIF($F$2:$F362,"PLNBB MRC"),IF(F362="HE MRC",COUNTIF($F$2:$F362,"HE")+COUNTIF($F$2:$F362,"HE LRC")+COUNTIF($F$2:$F362,"HE MRC"),IF(F362="HE LRC",COUNTIF($F$2:$F362,"HE")+COUNTIF($F$2:$F362,"HE LRC")+COUNTIF($F$2:$F362,"HE MRC"),COUNTIF($F$2:$F362,F362))))))))</f>
        <v>36</v>
      </c>
      <c r="K362" s="42" t="s">
        <v>484</v>
      </c>
      <c r="L362" s="42" t="s">
        <v>485</v>
      </c>
      <c r="N362" s="43" t="s">
        <v>320</v>
      </c>
      <c r="O362" s="70" t="s">
        <v>567</v>
      </c>
      <c r="P362" s="40"/>
      <c r="Q362" s="70">
        <v>45881</v>
      </c>
      <c r="R362" s="44"/>
      <c r="S362" s="70">
        <v>45894</v>
      </c>
      <c r="T362" s="57">
        <v>45887.458333333336</v>
      </c>
      <c r="U362" s="57">
        <v>45895.791666666664</v>
      </c>
      <c r="V362" s="57">
        <v>45895.791666666664</v>
      </c>
      <c r="W362" s="57">
        <v>45896.194444444445</v>
      </c>
      <c r="X362" s="57">
        <v>45898.416666666664</v>
      </c>
      <c r="Y362" s="57">
        <v>45898.465277777781</v>
      </c>
      <c r="Z362" s="57">
        <v>45898.489583333336</v>
      </c>
      <c r="AA362" s="51">
        <f t="shared" si="70"/>
        <v>199.99999999988358</v>
      </c>
      <c r="AB362" s="51">
        <f t="shared" si="76"/>
        <v>54.500000000058208</v>
      </c>
      <c r="AC362" s="51">
        <f t="shared" si="77"/>
        <v>1.1666666668024845</v>
      </c>
      <c r="AD362" s="51">
        <v>0</v>
      </c>
      <c r="AE362" s="51">
        <v>16.329999999999998</v>
      </c>
      <c r="AF362" s="51">
        <v>12.17</v>
      </c>
      <c r="AG362" s="51">
        <v>0.25</v>
      </c>
      <c r="AH362" s="51">
        <v>0</v>
      </c>
      <c r="AI362" s="51">
        <f t="shared" si="78"/>
        <v>28.75</v>
      </c>
      <c r="AJ362" s="78">
        <f t="shared" si="79"/>
        <v>28.75</v>
      </c>
      <c r="AK362" s="78"/>
      <c r="AL362" s="78"/>
      <c r="AM362" s="78"/>
      <c r="AN362" s="78"/>
      <c r="AO362" s="45">
        <v>10020.694</v>
      </c>
      <c r="AP362" s="45">
        <v>10018.141</v>
      </c>
      <c r="AQ362" s="57">
        <f t="shared" si="71"/>
        <v>45895.791666666664</v>
      </c>
      <c r="AR362" s="57">
        <v>45895.802083333336</v>
      </c>
      <c r="AS362" s="57">
        <f t="shared" si="74"/>
        <v>45898.416666666664</v>
      </c>
      <c r="AT362" s="57">
        <v>45898.475694444445</v>
      </c>
      <c r="AU362" s="57">
        <f t="shared" si="75"/>
        <v>45898.475694444445</v>
      </c>
      <c r="AV362" s="57">
        <v>45898.486111111109</v>
      </c>
      <c r="AW362" s="46">
        <v>4068</v>
      </c>
      <c r="AX362" s="46">
        <v>6256</v>
      </c>
      <c r="AY362" s="30">
        <v>34.97</v>
      </c>
      <c r="AZ362" s="30">
        <v>13.95</v>
      </c>
      <c r="BA362" s="30">
        <v>4.8</v>
      </c>
      <c r="BB362" s="30">
        <v>6.35</v>
      </c>
      <c r="BC362" s="30">
        <v>7.3794305636257995</v>
      </c>
      <c r="BD362" s="30">
        <v>41.71</v>
      </c>
      <c r="BE362" s="30">
        <v>37.99</v>
      </c>
      <c r="BF362" s="30">
        <v>0.2</v>
      </c>
      <c r="BG362" s="30">
        <v>0.33</v>
      </c>
      <c r="BH362" s="30">
        <v>0.30214991284137133</v>
      </c>
      <c r="BI362" s="30">
        <v>55.02</v>
      </c>
      <c r="BJ362" s="30">
        <v>4.04</v>
      </c>
      <c r="BK362" s="30">
        <v>0.95</v>
      </c>
      <c r="BL362" s="30">
        <v>1.19</v>
      </c>
      <c r="BM362" s="30">
        <v>19.43</v>
      </c>
      <c r="BN362" s="34">
        <v>59</v>
      </c>
      <c r="BO362" s="30" t="s">
        <v>97</v>
      </c>
      <c r="BP362" s="30" t="s">
        <v>100</v>
      </c>
      <c r="BQ362" s="34">
        <v>1150</v>
      </c>
      <c r="BR362" s="30">
        <v>18.510000000000002</v>
      </c>
      <c r="BS362" s="30">
        <v>13.7</v>
      </c>
      <c r="BT362" s="30">
        <v>51.93</v>
      </c>
      <c r="BU362" s="30">
        <v>6.3</v>
      </c>
      <c r="BV362" s="30">
        <v>2.71</v>
      </c>
      <c r="BW362" s="30">
        <v>0.26</v>
      </c>
      <c r="BX362" s="30">
        <v>0.34</v>
      </c>
      <c r="BY362" s="30">
        <v>0.98</v>
      </c>
      <c r="BZ362" s="30">
        <v>3.68</v>
      </c>
      <c r="CA362" s="30">
        <v>1.53</v>
      </c>
      <c r="CB362" s="30">
        <v>0.06</v>
      </c>
      <c r="CC362" s="99">
        <v>6.8000000000000005E-2</v>
      </c>
      <c r="CD362" s="30">
        <v>99</v>
      </c>
      <c r="CE362" s="30">
        <v>97</v>
      </c>
      <c r="CF362" s="30">
        <v>78</v>
      </c>
      <c r="CG362" s="30">
        <v>21</v>
      </c>
      <c r="CH362" s="30"/>
      <c r="CI362" s="46">
        <v>4138</v>
      </c>
      <c r="CJ362" s="30"/>
      <c r="CK362" s="30">
        <v>34.450000000000003</v>
      </c>
      <c r="CL362" s="30"/>
      <c r="CM362" s="30">
        <v>4.16</v>
      </c>
      <c r="CN362" s="30"/>
      <c r="CO362" s="30"/>
      <c r="CP362" s="30"/>
      <c r="CQ362" s="30">
        <v>0.14000000000000001</v>
      </c>
      <c r="CR362" s="46">
        <v>4038</v>
      </c>
      <c r="CS362" s="46">
        <v>35.24</v>
      </c>
      <c r="CT362" s="46">
        <v>5.45</v>
      </c>
      <c r="CU362" s="33">
        <v>0.24</v>
      </c>
      <c r="CV362" s="30">
        <v>0.36</v>
      </c>
      <c r="CW362" s="58">
        <f t="shared" si="73"/>
        <v>389.05401941659625</v>
      </c>
      <c r="CX362" s="59">
        <f>AP362/(AB362-AI362)</f>
        <v>389.05401941659625</v>
      </c>
      <c r="CY362" s="79">
        <v>500</v>
      </c>
      <c r="CZ362" s="57">
        <f>IF(AND(DATE(YEAR(T362),MONTH(T362),DAY(T362))&gt;=(S362-3),DATE(YEAR(T362),MONTH(T362),DAY(T362))&lt;=(S362+3)),T362,V362)</f>
        <v>45895.791666666664</v>
      </c>
      <c r="DA362" s="59">
        <f>CZ362-U362</f>
        <v>0</v>
      </c>
      <c r="DB362" s="51">
        <f>(((AR362-AQ362)*24)+DD362+AB362+((AV362-AU362)*24))/24</f>
        <v>2.6840277777810115</v>
      </c>
      <c r="DC362" s="51">
        <f>(AT362-AS362)*24</f>
        <v>1.4166666667442769</v>
      </c>
      <c r="DD362" s="51">
        <f>(W362-AR362)*24</f>
        <v>9.4166666666278616</v>
      </c>
      <c r="DE362" s="51">
        <f>AA362</f>
        <v>199.99999999988358</v>
      </c>
      <c r="DF362" s="51">
        <f t="shared" si="83"/>
        <v>9.4166666666278616</v>
      </c>
      <c r="DG362" s="51">
        <f>AB362</f>
        <v>54.500000000058208</v>
      </c>
      <c r="DH362" s="51">
        <f t="shared" si="81"/>
        <v>1.4166666667442769</v>
      </c>
    </row>
    <row r="363" spans="1:112" s="42" customFormat="1" x14ac:dyDescent="0.2">
      <c r="A363" s="40">
        <v>4811</v>
      </c>
      <c r="B363" s="29">
        <f t="shared" si="72"/>
        <v>45870</v>
      </c>
      <c r="C363" s="41" t="str">
        <f t="shared" si="82"/>
        <v>PRT 2025 8 #4811</v>
      </c>
      <c r="D363" s="41" t="str">
        <f t="shared" si="80"/>
        <v>PRATU BGG #91</v>
      </c>
      <c r="E363" s="39">
        <v>4811</v>
      </c>
      <c r="F363" s="38" t="s">
        <v>240</v>
      </c>
      <c r="G363" s="38" t="str">
        <f>INDEX([1]List!$D$2:$D$55,MATCH(F363,[1]List!$B$2:$B$55,0))</f>
        <v>CIF</v>
      </c>
      <c r="H363" s="38" t="s">
        <v>211</v>
      </c>
      <c r="I363" s="38" t="s">
        <v>247</v>
      </c>
      <c r="J363" s="39">
        <f>IF(F363="","",IF(F363="TIE LRC",COUNTIF($F$2:$F363,"TIE")+COUNTIF($F$2:$F363,"TME")+COUNTIF($F$2:$F363,"TIE LRC")+COUNTIF($F$2:$F363,"TIE MRC"),IF(F363="TIE MRC",COUNTIF($F$2:$F363,"TIE")+COUNTIF($F$2:$F363,"TME")+COUNTIF($F$2:$F363,"TIE LRC")+COUNTIF($F$2:$F363,"TIE MRC"),IF(F363="PLNBB LRC",COUNTIF($F$2:$F363,"PLNBB")+COUNTIF($F$2:$F363,"PLNBB LRC")+COUNTIF($F$2:$F363,"PLNBB MRC"),IF(F363="PLNBB MRC",COUNTIF($F$2:$F363,"PLNBB")+COUNTIF($F$2:$F363,"PLNBB LRC")+COUNTIF($F$2:$F363,"PLNBB MRC"),IF(F363="HE MRC",COUNTIF($F$2:$F363,"HE")+COUNTIF($F$2:$F363,"HE LRC")+COUNTIF($F$2:$F363,"HE MRC"),IF(F363="HE LRC",COUNTIF($F$2:$F363,"HE")+COUNTIF($F$2:$F363,"HE LRC")+COUNTIF($F$2:$F363,"HE MRC"),COUNTIF($F$2:$F363,F363))))))))</f>
        <v>91</v>
      </c>
      <c r="K363" s="42" t="s">
        <v>480</v>
      </c>
      <c r="L363" s="42" t="s">
        <v>437</v>
      </c>
      <c r="N363" s="43" t="s">
        <v>318</v>
      </c>
      <c r="O363" s="70" t="s">
        <v>473</v>
      </c>
      <c r="P363" s="40"/>
      <c r="Q363" s="70">
        <v>45891</v>
      </c>
      <c r="R363" s="44"/>
      <c r="S363" s="70">
        <v>45897</v>
      </c>
      <c r="T363" s="57">
        <v>45897.177083333336</v>
      </c>
      <c r="U363" s="57">
        <v>45897.177083333336</v>
      </c>
      <c r="V363" s="57">
        <v>45897.878472222219</v>
      </c>
      <c r="W363" s="57">
        <v>45897.947916666664</v>
      </c>
      <c r="X363" s="57">
        <v>45898.611111111109</v>
      </c>
      <c r="Y363" s="57">
        <v>45898.663194444445</v>
      </c>
      <c r="Z363" s="57">
        <v>45898.6875</v>
      </c>
      <c r="AA363" s="51">
        <f t="shared" si="70"/>
        <v>16.833333333197515</v>
      </c>
      <c r="AB363" s="51">
        <f t="shared" si="76"/>
        <v>17.166666666744277</v>
      </c>
      <c r="AC363" s="51">
        <f t="shared" si="77"/>
        <v>1.2500000000582077</v>
      </c>
      <c r="AD363" s="51">
        <v>0.25</v>
      </c>
      <c r="AE363" s="51">
        <v>3.25</v>
      </c>
      <c r="AF363" s="51">
        <v>0</v>
      </c>
      <c r="AG363" s="51">
        <v>0</v>
      </c>
      <c r="AH363" s="51">
        <v>0</v>
      </c>
      <c r="AI363" s="51">
        <f t="shared" si="78"/>
        <v>3.25</v>
      </c>
      <c r="AJ363" s="78">
        <f t="shared" si="79"/>
        <v>3.5</v>
      </c>
      <c r="AK363" s="78"/>
      <c r="AL363" s="78"/>
      <c r="AM363" s="78"/>
      <c r="AN363" s="78"/>
      <c r="AO363" s="45">
        <v>8691.3619999999992</v>
      </c>
      <c r="AP363" s="45">
        <v>8689.0239999999994</v>
      </c>
      <c r="AQ363" s="57">
        <f t="shared" si="71"/>
        <v>45897.878472222219</v>
      </c>
      <c r="AR363" s="57">
        <v>45897.888888888891</v>
      </c>
      <c r="AS363" s="57">
        <f t="shared" si="74"/>
        <v>45898.611111111109</v>
      </c>
      <c r="AT363" s="57">
        <v>45898.673611111109</v>
      </c>
      <c r="AU363" s="57">
        <f t="shared" si="75"/>
        <v>45898.673611111109</v>
      </c>
      <c r="AV363" s="57">
        <v>45898.684027777781</v>
      </c>
      <c r="AW363" s="46">
        <v>4536</v>
      </c>
      <c r="AX363" s="46">
        <v>6569</v>
      </c>
      <c r="AY363" s="30">
        <v>30.95</v>
      </c>
      <c r="AZ363" s="30">
        <v>16.29</v>
      </c>
      <c r="BA363" s="30">
        <v>4.18</v>
      </c>
      <c r="BB363" s="30">
        <v>5.07</v>
      </c>
      <c r="BC363" s="30">
        <v>6.0566240592521794</v>
      </c>
      <c r="BD363" s="30">
        <v>42.86</v>
      </c>
      <c r="BE363" s="30">
        <v>35.78</v>
      </c>
      <c r="BF363" s="30">
        <v>0.2</v>
      </c>
      <c r="BG363" s="30">
        <v>0.31</v>
      </c>
      <c r="BH363" s="30">
        <v>0.28670409747939313</v>
      </c>
      <c r="BI363" s="30">
        <v>57.52</v>
      </c>
      <c r="BJ363" s="30">
        <v>4.01</v>
      </c>
      <c r="BK363" s="30">
        <v>0.93</v>
      </c>
      <c r="BL363" s="30">
        <v>1.18</v>
      </c>
      <c r="BM363" s="30">
        <v>15.94</v>
      </c>
      <c r="BN363" s="34">
        <v>59</v>
      </c>
      <c r="BO363" s="30" t="s">
        <v>97</v>
      </c>
      <c r="BP363" s="30" t="s">
        <v>100</v>
      </c>
      <c r="BQ363" s="34">
        <v>1290</v>
      </c>
      <c r="BR363" s="30">
        <v>35.86</v>
      </c>
      <c r="BS363" s="30">
        <v>25.67</v>
      </c>
      <c r="BT363" s="30">
        <v>21.74</v>
      </c>
      <c r="BU363" s="30">
        <v>7.69</v>
      </c>
      <c r="BV363" s="30">
        <v>1.4</v>
      </c>
      <c r="BW363" s="30">
        <v>0.54</v>
      </c>
      <c r="BX363" s="30">
        <v>0.38</v>
      </c>
      <c r="BY363" s="30">
        <v>1.07</v>
      </c>
      <c r="BZ363" s="30">
        <v>5.01</v>
      </c>
      <c r="CA363" s="30">
        <v>0.48</v>
      </c>
      <c r="CB363" s="30">
        <v>0.15</v>
      </c>
      <c r="CC363" s="99">
        <v>0.05</v>
      </c>
      <c r="CD363" s="30">
        <v>99</v>
      </c>
      <c r="CE363" s="30">
        <v>98</v>
      </c>
      <c r="CF363" s="30">
        <v>79</v>
      </c>
      <c r="CG363" s="30">
        <v>20</v>
      </c>
      <c r="CH363" s="30"/>
      <c r="CI363" s="46">
        <v>4616</v>
      </c>
      <c r="CJ363" s="30"/>
      <c r="CK363" s="30">
        <v>30.54</v>
      </c>
      <c r="CL363" s="30"/>
      <c r="CM363" s="30">
        <v>3.66</v>
      </c>
      <c r="CN363" s="30"/>
      <c r="CO363" s="30"/>
      <c r="CP363" s="30"/>
      <c r="CQ363" s="30">
        <v>0.18</v>
      </c>
      <c r="CR363" s="46">
        <v>4562</v>
      </c>
      <c r="CS363" s="46">
        <v>31.25</v>
      </c>
      <c r="CT363" s="46">
        <v>4.24</v>
      </c>
      <c r="CU363" s="33">
        <v>0.24</v>
      </c>
      <c r="CV363" s="30">
        <v>0.35</v>
      </c>
      <c r="CW363" s="58">
        <f t="shared" si="73"/>
        <v>624.36100598454198</v>
      </c>
      <c r="CX363" s="59">
        <f>AP363/(AB363-AI363)</f>
        <v>624.36100598454198</v>
      </c>
      <c r="CY363" s="79">
        <v>500</v>
      </c>
      <c r="CZ363" s="57">
        <f>IF(AND(DATE(YEAR(T363),MONTH(T363),DAY(T363))&gt;=(S363-3),DATE(YEAR(T363),MONTH(T363),DAY(T363))&lt;=(S363+3)),T363,V363)</f>
        <v>45897.177083333336</v>
      </c>
      <c r="DA363" s="59">
        <f>CZ363-U363</f>
        <v>0</v>
      </c>
      <c r="DB363" s="51">
        <f>(((AR363-AQ363)*24)+DD363+AB363+((AV363-AU363)*24))/24</f>
        <v>0.79513888889778173</v>
      </c>
      <c r="DC363" s="51">
        <f>(AT363-AS363)*24</f>
        <v>1.5</v>
      </c>
      <c r="DD363" s="51">
        <f>(W363-AR363)*24</f>
        <v>1.4166666665696539</v>
      </c>
      <c r="DE363" s="51">
        <f>AA363</f>
        <v>16.833333333197515</v>
      </c>
      <c r="DF363" s="51">
        <f t="shared" si="83"/>
        <v>1.4166666665696539</v>
      </c>
      <c r="DG363" s="51">
        <f>AB363</f>
        <v>17.166666666744277</v>
      </c>
      <c r="DH363" s="51">
        <f t="shared" si="81"/>
        <v>1.5</v>
      </c>
    </row>
    <row r="364" spans="1:112" s="42" customFormat="1" x14ac:dyDescent="0.2">
      <c r="A364" s="40">
        <v>4812</v>
      </c>
      <c r="B364" s="29">
        <f t="shared" si="72"/>
        <v>45870</v>
      </c>
      <c r="C364" s="41" t="str">
        <f t="shared" si="82"/>
        <v>PRT 2025 8 #4812</v>
      </c>
      <c r="D364" s="41" t="str">
        <f t="shared" si="80"/>
        <v>PRATU TBC LRC #35</v>
      </c>
      <c r="E364" s="39">
        <v>4812</v>
      </c>
      <c r="F364" s="38" t="s">
        <v>290</v>
      </c>
      <c r="G364" s="38" t="str">
        <f>INDEX([1]List!$D$2:$D$55,MATCH(F364,[1]List!$B$2:$B$55,0))</f>
        <v>CIF</v>
      </c>
      <c r="H364" s="38" t="s">
        <v>325</v>
      </c>
      <c r="I364" s="38" t="s">
        <v>176</v>
      </c>
      <c r="J364" s="39">
        <f>IF(F364="","",IF(F364="TIE LRC",COUNTIF($F$2:$F364,"TIE")+COUNTIF($F$2:$F364,"TME")+COUNTIF($F$2:$F364,"TIE LRC")+COUNTIF($F$2:$F364,"TIE MRC"),IF(F364="TIE MRC",COUNTIF($F$2:$F364,"TIE")+COUNTIF($F$2:$F364,"TME")+COUNTIF($F$2:$F364,"TIE LRC")+COUNTIF($F$2:$F364,"TIE MRC"),IF(F364="PLNBB LRC",COUNTIF($F$2:$F364,"PLNBB")+COUNTIF($F$2:$F364,"PLNBB LRC")+COUNTIF($F$2:$F364,"PLNBB MRC"),IF(F364="PLNBB MRC",COUNTIF($F$2:$F364,"PLNBB")+COUNTIF($F$2:$F364,"PLNBB LRC")+COUNTIF($F$2:$F364,"PLNBB MRC"),IF(F364="HE MRC",COUNTIF($F$2:$F364,"HE")+COUNTIF($F$2:$F364,"HE LRC")+COUNTIF($F$2:$F364,"HE MRC"),IF(F364="HE LRC",COUNTIF($F$2:$F364,"HE")+COUNTIF($F$2:$F364,"HE LRC")+COUNTIF($F$2:$F364,"HE MRC"),COUNTIF($F$2:$F364,F364))))))))</f>
        <v>35</v>
      </c>
      <c r="K364" s="42" t="s">
        <v>103</v>
      </c>
      <c r="L364" s="42" t="s">
        <v>652</v>
      </c>
      <c r="N364" s="43" t="s">
        <v>320</v>
      </c>
      <c r="O364" s="70" t="s">
        <v>473</v>
      </c>
      <c r="P364" s="40"/>
      <c r="Q364" s="70">
        <v>45880</v>
      </c>
      <c r="R364" s="44"/>
      <c r="S364" s="70">
        <v>45932</v>
      </c>
      <c r="T364" s="57">
        <v>45891.4375</v>
      </c>
      <c r="U364" s="57">
        <v>45898.520833333336</v>
      </c>
      <c r="V364" s="57">
        <v>45898.520833333336</v>
      </c>
      <c r="W364" s="57">
        <v>45898.6875</v>
      </c>
      <c r="X364" s="57">
        <v>45899.559027777781</v>
      </c>
      <c r="Y364" s="57">
        <v>45899.583333333336</v>
      </c>
      <c r="Z364" s="57">
        <v>45899.618055555555</v>
      </c>
      <c r="AA364" s="51">
        <f t="shared" si="70"/>
        <v>170.00000000005821</v>
      </c>
      <c r="AB364" s="51">
        <f t="shared" si="76"/>
        <v>21.500000000058208</v>
      </c>
      <c r="AC364" s="51">
        <f t="shared" si="77"/>
        <v>0.58333333331393078</v>
      </c>
      <c r="AD364" s="51">
        <v>0</v>
      </c>
      <c r="AE364" s="51">
        <v>3.67</v>
      </c>
      <c r="AF364" s="51">
        <v>3.5</v>
      </c>
      <c r="AG364" s="51">
        <v>0</v>
      </c>
      <c r="AH364" s="51">
        <v>0</v>
      </c>
      <c r="AI364" s="51">
        <f t="shared" si="78"/>
        <v>7.17</v>
      </c>
      <c r="AJ364" s="78">
        <f t="shared" si="79"/>
        <v>7.17</v>
      </c>
      <c r="AK364" s="78"/>
      <c r="AL364" s="78"/>
      <c r="AM364" s="78"/>
      <c r="AN364" s="78"/>
      <c r="AO364" s="45">
        <v>7534.2160000000003</v>
      </c>
      <c r="AP364" s="45">
        <v>7528.3059999999996</v>
      </c>
      <c r="AQ364" s="57">
        <f t="shared" si="71"/>
        <v>45898.520833333336</v>
      </c>
      <c r="AR364" s="57">
        <v>45898.53125</v>
      </c>
      <c r="AS364" s="57">
        <f t="shared" si="74"/>
        <v>45899.559027777781</v>
      </c>
      <c r="AT364" s="57">
        <v>45899.604166666664</v>
      </c>
      <c r="AU364" s="57">
        <f t="shared" si="75"/>
        <v>45899.604166666664</v>
      </c>
      <c r="AV364" s="57">
        <v>45899.614583333336</v>
      </c>
      <c r="AW364" s="46">
        <v>4124</v>
      </c>
      <c r="AX364" s="46">
        <v>6335</v>
      </c>
      <c r="AY364" s="30">
        <v>34.9</v>
      </c>
      <c r="AZ364" s="30">
        <v>16.97</v>
      </c>
      <c r="BA364" s="30">
        <v>4.7699999999999996</v>
      </c>
      <c r="BB364" s="30">
        <v>6.08</v>
      </c>
      <c r="BC364" s="30">
        <v>7.3226544622425624</v>
      </c>
      <c r="BD364" s="30">
        <v>39.97</v>
      </c>
      <c r="BE364" s="30">
        <v>36.979999999999997</v>
      </c>
      <c r="BF364" s="30">
        <v>0.19</v>
      </c>
      <c r="BG364" s="30">
        <v>0.31</v>
      </c>
      <c r="BH364" s="30">
        <v>0.28905214982536431</v>
      </c>
      <c r="BI364" s="30">
        <v>54.25</v>
      </c>
      <c r="BJ364" s="30">
        <v>3.75</v>
      </c>
      <c r="BK364" s="30">
        <v>0.89</v>
      </c>
      <c r="BL364" s="30">
        <v>1.1599999999999999</v>
      </c>
      <c r="BM364" s="30">
        <v>17.82</v>
      </c>
      <c r="BN364" s="34">
        <v>59</v>
      </c>
      <c r="BO364" s="30" t="s">
        <v>97</v>
      </c>
      <c r="BP364" s="30" t="s">
        <v>97</v>
      </c>
      <c r="BQ364" s="34">
        <v>1190</v>
      </c>
      <c r="BR364" s="30">
        <v>50.31</v>
      </c>
      <c r="BS364" s="30">
        <v>20.48</v>
      </c>
      <c r="BT364" s="30">
        <v>14.38</v>
      </c>
      <c r="BU364" s="30">
        <v>8.14</v>
      </c>
      <c r="BV364" s="30">
        <v>1.86</v>
      </c>
      <c r="BW364" s="30">
        <v>0.36</v>
      </c>
      <c r="BX364" s="30">
        <v>0.76</v>
      </c>
      <c r="BY364" s="30">
        <v>0.92</v>
      </c>
      <c r="BZ364" s="30">
        <v>2.39</v>
      </c>
      <c r="CA364" s="30">
        <v>0.26</v>
      </c>
      <c r="CB364" s="30">
        <v>0.12</v>
      </c>
      <c r="CC364" s="99">
        <v>3.5000000000000003E-2</v>
      </c>
      <c r="CD364" s="30">
        <v>99</v>
      </c>
      <c r="CE364" s="30">
        <v>98</v>
      </c>
      <c r="CF364" s="30">
        <v>78</v>
      </c>
      <c r="CG364" s="30">
        <v>19</v>
      </c>
      <c r="CH364" s="30"/>
      <c r="CI364" s="46">
        <v>4208</v>
      </c>
      <c r="CJ364" s="30"/>
      <c r="CK364" s="30">
        <v>34.119999999999997</v>
      </c>
      <c r="CL364" s="30"/>
      <c r="CM364" s="30">
        <v>3.87</v>
      </c>
      <c r="CN364" s="30"/>
      <c r="CO364" s="30"/>
      <c r="CP364" s="30"/>
      <c r="CQ364" s="30">
        <v>0.16</v>
      </c>
      <c r="CR364" s="46">
        <v>4075</v>
      </c>
      <c r="CS364" s="33">
        <v>35.4</v>
      </c>
      <c r="CT364" s="46">
        <v>3.79</v>
      </c>
      <c r="CU364" s="33">
        <v>0.23</v>
      </c>
      <c r="CV364" s="30">
        <v>0.34</v>
      </c>
      <c r="CW364" s="58">
        <f t="shared" si="73"/>
        <v>525.3528262365262</v>
      </c>
      <c r="CX364" s="59">
        <f>AP364/(AB364-AI364)</f>
        <v>525.3528262365262</v>
      </c>
      <c r="CY364" s="79">
        <v>500</v>
      </c>
      <c r="CZ364" s="57">
        <f>IF(AND(DATE(YEAR(T364),MONTH(T364),DAY(T364))&gt;=(S364-3),DATE(YEAR(T364),MONTH(T364),DAY(T364))&lt;=(S364+3)),T364,V364)</f>
        <v>45898.520833333336</v>
      </c>
      <c r="DA364" s="59">
        <f>CZ364-U364</f>
        <v>0</v>
      </c>
      <c r="DB364" s="51">
        <f>(((AR364-AQ364)*24)+DD364+AB364+((AV364-AU364)*24))/24</f>
        <v>1.0729166666715173</v>
      </c>
      <c r="DC364" s="51">
        <f>(AT364-AS364)*24</f>
        <v>1.0833333331975155</v>
      </c>
      <c r="DD364" s="51">
        <f>(W364-AR364)*24</f>
        <v>3.75</v>
      </c>
      <c r="DE364" s="51">
        <f>AA364</f>
        <v>170.00000000005821</v>
      </c>
      <c r="DF364" s="51">
        <f t="shared" si="83"/>
        <v>3.75</v>
      </c>
      <c r="DG364" s="51">
        <f>AB364</f>
        <v>21.500000000058208</v>
      </c>
      <c r="DH364" s="51">
        <f t="shared" si="81"/>
        <v>1.0833333331975155</v>
      </c>
    </row>
    <row r="365" spans="1:112" s="42" customFormat="1" x14ac:dyDescent="0.2">
      <c r="A365" s="40">
        <v>4813</v>
      </c>
      <c r="B365" s="29">
        <f t="shared" si="72"/>
        <v>45870</v>
      </c>
      <c r="C365" s="41" t="str">
        <f t="shared" si="82"/>
        <v>PRT 2025 8 #4813</v>
      </c>
      <c r="D365" s="41" t="str">
        <f t="shared" si="80"/>
        <v>PRATU GEL MRC #20</v>
      </c>
      <c r="E365" s="39">
        <v>4813</v>
      </c>
      <c r="F365" s="38" t="s">
        <v>341</v>
      </c>
      <c r="G365" s="38" t="str">
        <f>INDEX([1]List!$D$2:$D$55,MATCH(F365,[1]List!$B$2:$B$55,0))</f>
        <v>CIF</v>
      </c>
      <c r="H365" s="38" t="s">
        <v>342</v>
      </c>
      <c r="I365" s="38" t="s">
        <v>408</v>
      </c>
      <c r="J365" s="39">
        <f>IF(F365="","",IF(F365="TIE LRC",COUNTIF($F$2:$F365,"TIE")+COUNTIF($F$2:$F365,"TME")+COUNTIF($F$2:$F365,"TIE LRC")+COUNTIF($F$2:$F365,"TIE MRC"),IF(F365="TIE MRC",COUNTIF($F$2:$F365,"TIE")+COUNTIF($F$2:$F365,"TME")+COUNTIF($F$2:$F365,"TIE LRC")+COUNTIF($F$2:$F365,"TIE MRC"),IF(F365="PLNBB LRC",COUNTIF($F$2:$F365,"PLNBB")+COUNTIF($F$2:$F365,"PLNBB LRC")+COUNTIF($F$2:$F365,"PLNBB MRC"),IF(F365="PLNBB MRC",COUNTIF($F$2:$F365,"PLNBB")+COUNTIF($F$2:$F365,"PLNBB LRC")+COUNTIF($F$2:$F365,"PLNBB MRC"),IF(F365="HE MRC",COUNTIF($F$2:$F365,"HE")+COUNTIF($F$2:$F365,"HE LRC")+COUNTIF($F$2:$F365,"HE MRC"),IF(F365="HE LRC",COUNTIF($F$2:$F365,"HE")+COUNTIF($F$2:$F365,"HE LRC")+COUNTIF($F$2:$F365,"HE MRC"),COUNTIF($F$2:$F365,F365))))))))</f>
        <v>20</v>
      </c>
      <c r="K365" s="42" t="s">
        <v>409</v>
      </c>
      <c r="L365" s="42" t="s">
        <v>410</v>
      </c>
      <c r="N365" s="43" t="s">
        <v>318</v>
      </c>
      <c r="O365" s="70" t="s">
        <v>104</v>
      </c>
      <c r="P365" s="40"/>
      <c r="Q365" s="70">
        <v>45887</v>
      </c>
      <c r="R365" s="44"/>
      <c r="S365" s="70">
        <v>45950</v>
      </c>
      <c r="T365" s="57">
        <v>45896.5625</v>
      </c>
      <c r="U365" s="57">
        <v>45898.753472222219</v>
      </c>
      <c r="V365" s="57">
        <v>45898.753472222219</v>
      </c>
      <c r="W365" s="57">
        <v>45899.590277777781</v>
      </c>
      <c r="X365" s="57">
        <v>45900.486111111109</v>
      </c>
      <c r="Y365" s="57">
        <v>45900.513888888891</v>
      </c>
      <c r="Z365" s="57">
        <v>45900.548611111109</v>
      </c>
      <c r="AA365" s="51">
        <f t="shared" si="70"/>
        <v>52.583333333255723</v>
      </c>
      <c r="AB365" s="51">
        <f t="shared" si="76"/>
        <v>22.166666666627862</v>
      </c>
      <c r="AC365" s="51">
        <f t="shared" si="77"/>
        <v>0.66666666674427688</v>
      </c>
      <c r="AD365" s="51">
        <v>0</v>
      </c>
      <c r="AE365" s="51">
        <v>4.17</v>
      </c>
      <c r="AF365" s="51">
        <v>2</v>
      </c>
      <c r="AG365" s="51">
        <v>0</v>
      </c>
      <c r="AH365" s="51">
        <v>0</v>
      </c>
      <c r="AI365" s="51">
        <f t="shared" si="78"/>
        <v>6.17</v>
      </c>
      <c r="AJ365" s="78">
        <f t="shared" si="79"/>
        <v>6.17</v>
      </c>
      <c r="AK365" s="78"/>
      <c r="AL365" s="78"/>
      <c r="AM365" s="78"/>
      <c r="AN365" s="78"/>
      <c r="AO365" s="45">
        <v>10501.378000000001</v>
      </c>
      <c r="AP365" s="45">
        <v>10493.277</v>
      </c>
      <c r="AQ365" s="57">
        <f t="shared" si="71"/>
        <v>45898.753472222219</v>
      </c>
      <c r="AR365" s="57">
        <v>45898.763888888891</v>
      </c>
      <c r="AS365" s="57">
        <f t="shared" si="74"/>
        <v>45900.486111111109</v>
      </c>
      <c r="AT365" s="57">
        <v>45900.534722222219</v>
      </c>
      <c r="AU365" s="57">
        <f t="shared" si="75"/>
        <v>45900.534722222219</v>
      </c>
      <c r="AV365" s="57">
        <v>45900.545138888891</v>
      </c>
      <c r="AW365" s="46">
        <v>4451</v>
      </c>
      <c r="AX365" s="46">
        <v>6477</v>
      </c>
      <c r="AY365" s="30">
        <v>31.28</v>
      </c>
      <c r="AZ365" s="30">
        <v>14.98</v>
      </c>
      <c r="BA365" s="30">
        <v>6.67</v>
      </c>
      <c r="BB365" s="30">
        <v>8.25</v>
      </c>
      <c r="BC365" s="30">
        <v>9.7035991531404377</v>
      </c>
      <c r="BD365" s="30">
        <v>42.28</v>
      </c>
      <c r="BE365" s="30">
        <v>34.49</v>
      </c>
      <c r="BF365" s="30">
        <v>0.37</v>
      </c>
      <c r="BG365" s="30">
        <v>0.6</v>
      </c>
      <c r="BH365" s="30">
        <v>0.57633498000470484</v>
      </c>
      <c r="BI365" s="30">
        <v>57.39</v>
      </c>
      <c r="BJ365" s="30">
        <v>3.95</v>
      </c>
      <c r="BK365" s="30">
        <v>0.91</v>
      </c>
      <c r="BL365" s="30">
        <v>1.19</v>
      </c>
      <c r="BM365" s="30">
        <v>14.06</v>
      </c>
      <c r="BN365" s="34">
        <v>59</v>
      </c>
      <c r="BO365" s="30" t="s">
        <v>97</v>
      </c>
      <c r="BP365" s="30" t="s">
        <v>100</v>
      </c>
      <c r="BQ365" s="34">
        <v>1190</v>
      </c>
      <c r="BR365" s="30">
        <v>39.71</v>
      </c>
      <c r="BS365" s="30">
        <v>20.38</v>
      </c>
      <c r="BT365" s="30">
        <v>20.82</v>
      </c>
      <c r="BU365" s="30">
        <v>9.1999999999999993</v>
      </c>
      <c r="BV365" s="30">
        <v>2.96</v>
      </c>
      <c r="BW365" s="30">
        <v>0.61</v>
      </c>
      <c r="BX365" s="30">
        <v>0.33</v>
      </c>
      <c r="BY365" s="30">
        <v>0.94</v>
      </c>
      <c r="BZ365" s="30">
        <v>3.7</v>
      </c>
      <c r="CA365" s="30">
        <v>1.1599999999999999</v>
      </c>
      <c r="CB365" s="30">
        <v>0.18</v>
      </c>
      <c r="CC365" s="99">
        <v>3.4000000000000002E-2</v>
      </c>
      <c r="CD365" s="30">
        <v>99</v>
      </c>
      <c r="CE365" s="30">
        <v>97</v>
      </c>
      <c r="CF365" s="30">
        <v>78</v>
      </c>
      <c r="CG365" s="30">
        <v>20</v>
      </c>
      <c r="CH365" s="30"/>
      <c r="CI365" s="46">
        <v>4532</v>
      </c>
      <c r="CJ365" s="30"/>
      <c r="CK365" s="30">
        <v>29.66</v>
      </c>
      <c r="CL365" s="30"/>
      <c r="CM365" s="30">
        <v>6.33</v>
      </c>
      <c r="CN365" s="30"/>
      <c r="CO365" s="30"/>
      <c r="CP365" s="30"/>
      <c r="CQ365" s="30">
        <v>0.35</v>
      </c>
      <c r="CR365" s="46">
        <v>4340</v>
      </c>
      <c r="CS365" s="46">
        <v>33.44</v>
      </c>
      <c r="CT365" s="46">
        <v>4.68</v>
      </c>
      <c r="CU365" s="33">
        <v>0.26</v>
      </c>
      <c r="CV365" s="30">
        <v>0.48</v>
      </c>
      <c r="CW365" s="58">
        <f t="shared" si="73"/>
        <v>655.96647218329576</v>
      </c>
      <c r="CX365" s="59">
        <f>AP365/(AB365-AI365)</f>
        <v>655.96647218329576</v>
      </c>
      <c r="CY365" s="79">
        <v>500</v>
      </c>
      <c r="CZ365" s="57">
        <f>IF(AND(DATE(YEAR(T365),MONTH(T365),DAY(T365))&gt;=(S365-3),DATE(YEAR(T365),MONTH(T365),DAY(T365))&lt;=(S365+3)),T365,V365)</f>
        <v>45898.753472222219</v>
      </c>
      <c r="DA365" s="59">
        <f>CZ365-U365</f>
        <v>0</v>
      </c>
      <c r="DB365" s="51">
        <f>(((AR365-AQ365)*24)+DD365+AB365+((AV365-AU365)*24))/24</f>
        <v>1.7708333333430346</v>
      </c>
      <c r="DC365" s="51">
        <f>(AT365-AS365)*24</f>
        <v>1.1666666666278616</v>
      </c>
      <c r="DD365" s="51">
        <f>(W365-AR365)*24</f>
        <v>19.833333333372138</v>
      </c>
      <c r="DE365" s="51">
        <f>AA365</f>
        <v>52.583333333255723</v>
      </c>
      <c r="DF365" s="51">
        <f t="shared" si="83"/>
        <v>19.833333333372138</v>
      </c>
      <c r="DG365" s="51">
        <f>AB365</f>
        <v>22.166666666627862</v>
      </c>
      <c r="DH365" s="51">
        <f t="shared" si="81"/>
        <v>1.1666666666278616</v>
      </c>
    </row>
    <row r="366" spans="1:112" s="63" customFormat="1" x14ac:dyDescent="0.2">
      <c r="A366" s="65">
        <v>4814</v>
      </c>
      <c r="B366" s="72">
        <f t="shared" si="72"/>
        <v>45901</v>
      </c>
      <c r="C366" s="60" t="str">
        <f t="shared" si="82"/>
        <v>PRT 2025 8 #4814</v>
      </c>
      <c r="D366" s="60" t="str">
        <f t="shared" si="80"/>
        <v>PRATU BGG #92</v>
      </c>
      <c r="E366" s="61">
        <v>4814</v>
      </c>
      <c r="F366" s="62" t="s">
        <v>240</v>
      </c>
      <c r="G366" s="62" t="str">
        <f>INDEX([1]List!$D$2:$D$55,MATCH(F366,[1]List!$B$2:$B$55,0))</f>
        <v>CIF</v>
      </c>
      <c r="H366" s="62" t="s">
        <v>211</v>
      </c>
      <c r="I366" s="62" t="s">
        <v>247</v>
      </c>
      <c r="J366" s="61">
        <f>IF(F366="","",IF(F366="TIE LRC",COUNTIF($F$2:$F366,"TIE")+COUNTIF($F$2:$F366,"TME")+COUNTIF($F$2:$F366,"TIE LRC")+COUNTIF($F$2:$F366,"TIE MRC"),IF(F366="TIE MRC",COUNTIF($F$2:$F366,"TIE")+COUNTIF($F$2:$F366,"TME")+COUNTIF($F$2:$F366,"TIE LRC")+COUNTIF($F$2:$F366,"TIE MRC"),IF(F366="PLNBB LRC",COUNTIF($F$2:$F366,"PLNBB")+COUNTIF($F$2:$F366,"PLNBB LRC")+COUNTIF($F$2:$F366,"PLNBB MRC"),IF(F366="PLNBB MRC",COUNTIF($F$2:$F366,"PLNBB")+COUNTIF($F$2:$F366,"PLNBB LRC")+COUNTIF($F$2:$F366,"PLNBB MRC"),IF(F366="HE MRC",COUNTIF($F$2:$F366,"HE")+COUNTIF($F$2:$F366,"HE LRC")+COUNTIF($F$2:$F366,"HE MRC"),IF(F366="HE LRC",COUNTIF($F$2:$F366,"HE")+COUNTIF($F$2:$F366,"HE LRC")+COUNTIF($F$2:$F366,"HE MRC"),COUNTIF($F$2:$F366,F366))))))))</f>
        <v>92</v>
      </c>
      <c r="K366" s="63" t="s">
        <v>561</v>
      </c>
      <c r="L366" s="63" t="s">
        <v>562</v>
      </c>
      <c r="N366" s="64" t="s">
        <v>318</v>
      </c>
      <c r="O366" s="69" t="s">
        <v>473</v>
      </c>
      <c r="P366" s="65"/>
      <c r="Q366" s="69">
        <v>45892</v>
      </c>
      <c r="R366" s="66"/>
      <c r="S366" s="69">
        <v>45921</v>
      </c>
      <c r="T366" s="67">
        <v>45898.65625</v>
      </c>
      <c r="U366" s="67">
        <v>45900.565972222219</v>
      </c>
      <c r="V366" s="67">
        <v>45900.565972222219</v>
      </c>
      <c r="W366" s="67">
        <v>45900.954861111109</v>
      </c>
      <c r="X366" s="67">
        <v>45901.67083333333</v>
      </c>
      <c r="Y366" s="67">
        <v>45901.71875</v>
      </c>
      <c r="Z366" s="67">
        <v>45901.753472222219</v>
      </c>
      <c r="AA366" s="53">
        <f t="shared" si="70"/>
        <v>45.833333333255723</v>
      </c>
      <c r="AB366" s="53">
        <f t="shared" si="76"/>
        <v>18.333333333372138</v>
      </c>
      <c r="AC366" s="53">
        <f t="shared" si="77"/>
        <v>1.1500000000814907</v>
      </c>
      <c r="AD366" s="53">
        <v>0.42</v>
      </c>
      <c r="AE366" s="53">
        <v>3</v>
      </c>
      <c r="AF366" s="53">
        <v>0</v>
      </c>
      <c r="AG366" s="53">
        <v>0.5</v>
      </c>
      <c r="AH366" s="53">
        <v>0</v>
      </c>
      <c r="AI366" s="53">
        <f t="shared" si="78"/>
        <v>3.5</v>
      </c>
      <c r="AJ366" s="77">
        <f t="shared" si="79"/>
        <v>3.92</v>
      </c>
      <c r="AK366" s="77"/>
      <c r="AL366" s="77"/>
      <c r="AM366" s="77"/>
      <c r="AN366" s="77"/>
      <c r="AO366" s="68">
        <v>8691.9920000000002</v>
      </c>
      <c r="AP366" s="68">
        <v>8689.7150000000001</v>
      </c>
      <c r="AQ366" s="67">
        <f t="shared" si="71"/>
        <v>45900.565972222219</v>
      </c>
      <c r="AR366" s="67">
        <v>45900.576388888891</v>
      </c>
      <c r="AS366" s="67">
        <f t="shared" si="74"/>
        <v>45901.67083333333</v>
      </c>
      <c r="AT366" s="67">
        <v>45901.739583333336</v>
      </c>
      <c r="AU366" s="67">
        <f t="shared" si="75"/>
        <v>45901.739583333336</v>
      </c>
      <c r="AV366" s="67">
        <v>45901.75</v>
      </c>
      <c r="AW366" s="54">
        <v>4540</v>
      </c>
      <c r="AX366" s="54">
        <v>6576</v>
      </c>
      <c r="AY366" s="55">
        <v>30.97</v>
      </c>
      <c r="AZ366" s="55">
        <v>13.25</v>
      </c>
      <c r="BA366" s="55">
        <v>4.12</v>
      </c>
      <c r="BB366" s="55">
        <v>5.18</v>
      </c>
      <c r="BC366" s="55">
        <v>5.97</v>
      </c>
      <c r="BD366" s="55">
        <v>42.69</v>
      </c>
      <c r="BE366" s="55">
        <v>38.880000000000003</v>
      </c>
      <c r="BF366" s="55">
        <v>0.19</v>
      </c>
      <c r="BG366" s="55">
        <v>0.28999999999999998</v>
      </c>
      <c r="BH366" s="55">
        <v>0.28000000000000003</v>
      </c>
      <c r="BI366" s="55">
        <v>59.64</v>
      </c>
      <c r="BJ366" s="55">
        <v>4.3099999999999996</v>
      </c>
      <c r="BK366" s="55">
        <v>0.95</v>
      </c>
      <c r="BL366" s="55">
        <v>1.1599999999999999</v>
      </c>
      <c r="BM366" s="55">
        <v>16.43</v>
      </c>
      <c r="BN366" s="56">
        <v>58</v>
      </c>
      <c r="BO366" s="55" t="s">
        <v>97</v>
      </c>
      <c r="BP366" s="55" t="s">
        <v>100</v>
      </c>
      <c r="BQ366" s="56">
        <v>1290</v>
      </c>
      <c r="BR366" s="55">
        <v>36.840000000000003</v>
      </c>
      <c r="BS366" s="55">
        <v>25.09</v>
      </c>
      <c r="BT366" s="55">
        <v>20.74</v>
      </c>
      <c r="BU366" s="55">
        <v>8.0299999999999994</v>
      </c>
      <c r="BV366" s="55">
        <v>1.3</v>
      </c>
      <c r="BW366" s="55">
        <v>0.89</v>
      </c>
      <c r="BX366" s="55">
        <v>0.41</v>
      </c>
      <c r="BY366" s="55">
        <v>1.02</v>
      </c>
      <c r="BZ366" s="55">
        <v>5.08</v>
      </c>
      <c r="CA366" s="55">
        <v>0.47</v>
      </c>
      <c r="CB366" s="55">
        <v>0.15</v>
      </c>
      <c r="CC366" s="100">
        <v>3.7999999999999999E-2</v>
      </c>
      <c r="CD366" s="55">
        <v>99</v>
      </c>
      <c r="CE366" s="55">
        <v>98</v>
      </c>
      <c r="CF366" s="55">
        <v>78</v>
      </c>
      <c r="CG366" s="55">
        <v>20</v>
      </c>
      <c r="CH366" s="55"/>
      <c r="CI366" s="54">
        <v>4611</v>
      </c>
      <c r="CJ366" s="55"/>
      <c r="CK366" s="55">
        <v>30.48</v>
      </c>
      <c r="CL366" s="55"/>
      <c r="CM366" s="55">
        <v>3.86</v>
      </c>
      <c r="CN366" s="55"/>
      <c r="CO366" s="55"/>
      <c r="CP366" s="55"/>
      <c r="CQ366" s="55">
        <v>0.17</v>
      </c>
      <c r="CR366" s="54">
        <v>4520</v>
      </c>
      <c r="CS366" s="54">
        <v>30.82</v>
      </c>
      <c r="CT366" s="98">
        <v>3.9</v>
      </c>
      <c r="CU366" s="98">
        <v>0.23</v>
      </c>
      <c r="CV366" s="55">
        <v>0.37</v>
      </c>
      <c r="CW366" s="73">
        <f t="shared" si="73"/>
        <v>585.82348314453486</v>
      </c>
      <c r="CX366" s="74">
        <f>AP366/(AB366-AI366)</f>
        <v>585.82348314453486</v>
      </c>
      <c r="CY366" s="71">
        <v>500</v>
      </c>
      <c r="CZ366" s="67">
        <f>IF(AND(DATE(YEAR(T366),MONTH(T366),DAY(T366))&gt;=(S366-3),DATE(YEAR(T366),MONTH(T366),DAY(T366))&lt;=(S366+3)),T366,V366)</f>
        <v>45900.565972222219</v>
      </c>
      <c r="DA366" s="74">
        <f>CZ366-U366</f>
        <v>0</v>
      </c>
      <c r="DB366" s="53">
        <f>(((AR366-AQ366)*24)+DD366+AB366+((AV366-AU366)*24))/24</f>
        <v>1.1631944444452529</v>
      </c>
      <c r="DC366" s="53">
        <f>(AT366-AS366)*24</f>
        <v>1.6500000001396984</v>
      </c>
      <c r="DD366" s="53">
        <f>(W366-AR366)*24</f>
        <v>9.0833333332557231</v>
      </c>
      <c r="DE366" s="53">
        <f>AA366</f>
        <v>45.833333333255723</v>
      </c>
      <c r="DF366" s="53">
        <f t="shared" si="83"/>
        <v>9.0833333332557231</v>
      </c>
      <c r="DG366" s="53">
        <f>AB366</f>
        <v>18.333333333372138</v>
      </c>
      <c r="DH366" s="53">
        <f t="shared" si="81"/>
        <v>1.6500000001396984</v>
      </c>
    </row>
    <row r="367" spans="1:112" s="63" customFormat="1" x14ac:dyDescent="0.2">
      <c r="A367" s="65">
        <v>4815</v>
      </c>
      <c r="B367" s="72">
        <f t="shared" si="72"/>
        <v>45901</v>
      </c>
      <c r="C367" s="60" t="str">
        <f t="shared" si="82"/>
        <v>PRT 2025 8 #4815</v>
      </c>
      <c r="D367" s="60" t="str">
        <f t="shared" si="80"/>
        <v>PRATU SSN #10</v>
      </c>
      <c r="E367" s="61">
        <v>4815</v>
      </c>
      <c r="F367" s="62" t="s">
        <v>551</v>
      </c>
      <c r="G367" s="62" t="str">
        <f>INDEX([1]List!$D$2:$D$55,MATCH(F367,[1]List!$B$2:$B$55,0))</f>
        <v>CIF</v>
      </c>
      <c r="H367" s="62" t="s">
        <v>552</v>
      </c>
      <c r="I367" s="62" t="s">
        <v>285</v>
      </c>
      <c r="J367" s="61">
        <f>IF(F367="","",IF(F367="TIE LRC",COUNTIF($F$2:$F367,"TIE")+COUNTIF($F$2:$F367,"TME")+COUNTIF($F$2:$F367,"TIE LRC")+COUNTIF($F$2:$F367,"TIE MRC"),IF(F367="TIE MRC",COUNTIF($F$2:$F367,"TIE")+COUNTIF($F$2:$F367,"TME")+COUNTIF($F$2:$F367,"TIE LRC")+COUNTIF($F$2:$F367,"TIE MRC"),IF(F367="PLNBB LRC",COUNTIF($F$2:$F367,"PLNBB")+COUNTIF($F$2:$F367,"PLNBB LRC")+COUNTIF($F$2:$F367,"PLNBB MRC"),IF(F367="PLNBB MRC",COUNTIF($F$2:$F367,"PLNBB")+COUNTIF($F$2:$F367,"PLNBB LRC")+COUNTIF($F$2:$F367,"PLNBB MRC"),IF(F367="HE MRC",COUNTIF($F$2:$F367,"HE")+COUNTIF($F$2:$F367,"HE LRC")+COUNTIF($F$2:$F367,"HE MRC"),IF(F367="HE LRC",COUNTIF($F$2:$F367,"HE")+COUNTIF($F$2:$F367,"HE LRC")+COUNTIF($F$2:$F367,"HE MRC"),COUNTIF($F$2:$F367,F367))))))))</f>
        <v>10</v>
      </c>
      <c r="K367" s="63" t="s">
        <v>280</v>
      </c>
      <c r="L367" s="63" t="s">
        <v>281</v>
      </c>
      <c r="N367" s="64" t="s">
        <v>320</v>
      </c>
      <c r="O367" s="69" t="s">
        <v>473</v>
      </c>
      <c r="P367" s="65"/>
      <c r="Q367" s="69">
        <v>45886</v>
      </c>
      <c r="R367" s="66"/>
      <c r="S367" s="69">
        <v>45888</v>
      </c>
      <c r="T367" s="67">
        <v>45893.416666666664</v>
      </c>
      <c r="U367" s="67">
        <v>45899.635416666664</v>
      </c>
      <c r="V367" s="67">
        <v>45899.635416666664</v>
      </c>
      <c r="W367" s="67">
        <v>45900.520833333336</v>
      </c>
      <c r="X367" s="67">
        <v>45901.829861111109</v>
      </c>
      <c r="Y367" s="67">
        <v>45901.850694444445</v>
      </c>
      <c r="Z367" s="67">
        <v>45901.885416666664</v>
      </c>
      <c r="AA367" s="53">
        <f t="shared" ref="AA367:AA561" si="84">(V367-T367)*24</f>
        <v>149.25</v>
      </c>
      <c r="AB367" s="53">
        <f t="shared" si="76"/>
        <v>31.916666666627862</v>
      </c>
      <c r="AC367" s="53">
        <f t="shared" si="77"/>
        <v>0.50000000005820766</v>
      </c>
      <c r="AD367" s="53">
        <v>0.5</v>
      </c>
      <c r="AE367" s="53">
        <v>6.25</v>
      </c>
      <c r="AF367" s="53">
        <v>1.83</v>
      </c>
      <c r="AG367" s="53">
        <v>0.5</v>
      </c>
      <c r="AH367" s="53">
        <v>0</v>
      </c>
      <c r="AI367" s="53">
        <f t="shared" si="78"/>
        <v>8.58</v>
      </c>
      <c r="AJ367" s="77">
        <f t="shared" si="79"/>
        <v>9.08</v>
      </c>
      <c r="AK367" s="77"/>
      <c r="AL367" s="77"/>
      <c r="AM367" s="77"/>
      <c r="AN367" s="77"/>
      <c r="AO367" s="68">
        <v>8658.7939999999999</v>
      </c>
      <c r="AP367" s="68">
        <v>8656.0679999999993</v>
      </c>
      <c r="AQ367" s="67">
        <f t="shared" si="71"/>
        <v>45899.635416666664</v>
      </c>
      <c r="AR367" s="67">
        <v>45899.645833333336</v>
      </c>
      <c r="AS367" s="67">
        <f t="shared" si="74"/>
        <v>45901.829861111109</v>
      </c>
      <c r="AT367" s="67">
        <v>45901.871527777781</v>
      </c>
      <c r="AU367" s="67">
        <f t="shared" si="75"/>
        <v>45901.871527777781</v>
      </c>
      <c r="AV367" s="67">
        <v>45901.881944444445</v>
      </c>
      <c r="AW367" s="102">
        <v>4065</v>
      </c>
      <c r="AX367" s="102">
        <v>6248</v>
      </c>
      <c r="AY367" s="55">
        <v>34.94</v>
      </c>
      <c r="AZ367" s="55">
        <v>20.53</v>
      </c>
      <c r="BA367" s="55">
        <v>4.95</v>
      </c>
      <c r="BB367" s="55">
        <v>6.05</v>
      </c>
      <c r="BC367" s="55">
        <v>7.61</v>
      </c>
      <c r="BD367" s="55">
        <v>40.450000000000003</v>
      </c>
      <c r="BE367" s="55">
        <v>32.97</v>
      </c>
      <c r="BF367" s="55">
        <v>0.17</v>
      </c>
      <c r="BG367" s="55">
        <v>0.28999999999999998</v>
      </c>
      <c r="BH367" s="55">
        <v>0.26</v>
      </c>
      <c r="BI367" s="55">
        <v>51.2</v>
      </c>
      <c r="BJ367" s="55">
        <v>3.66</v>
      </c>
      <c r="BK367" s="55">
        <v>0.67</v>
      </c>
      <c r="BL367" s="55">
        <v>0.91</v>
      </c>
      <c r="BM367" s="55">
        <v>17.68</v>
      </c>
      <c r="BN367" s="56">
        <v>61</v>
      </c>
      <c r="BO367" s="55" t="s">
        <v>97</v>
      </c>
      <c r="BP367" s="55" t="s">
        <v>100</v>
      </c>
      <c r="BQ367" s="56">
        <v>1210</v>
      </c>
      <c r="BR367" s="55">
        <v>48.38</v>
      </c>
      <c r="BS367" s="55">
        <v>20.04</v>
      </c>
      <c r="BT367" s="55">
        <v>15.16</v>
      </c>
      <c r="BU367" s="55">
        <v>5.61</v>
      </c>
      <c r="BV367" s="55">
        <v>1.62</v>
      </c>
      <c r="BW367" s="55">
        <v>1.18</v>
      </c>
      <c r="BX367" s="55">
        <v>0.53</v>
      </c>
      <c r="BY367" s="55">
        <v>0.95</v>
      </c>
      <c r="BZ367" s="55">
        <v>6.11</v>
      </c>
      <c r="CA367" s="55">
        <v>0.21</v>
      </c>
      <c r="CB367" s="55">
        <v>0.2</v>
      </c>
      <c r="CC367" s="100">
        <v>1.9E-2</v>
      </c>
      <c r="CD367" s="55">
        <v>99</v>
      </c>
      <c r="CE367" s="55">
        <v>98</v>
      </c>
      <c r="CF367" s="55">
        <v>78</v>
      </c>
      <c r="CG367" s="55">
        <v>20</v>
      </c>
      <c r="CH367" s="55"/>
      <c r="CI367" s="102">
        <v>4130</v>
      </c>
      <c r="CJ367" s="55"/>
      <c r="CK367" s="55">
        <v>33.700000000000003</v>
      </c>
      <c r="CL367" s="55"/>
      <c r="CM367" s="55">
        <v>4.54</v>
      </c>
      <c r="CN367" s="55"/>
      <c r="CO367" s="55"/>
      <c r="CP367" s="55"/>
      <c r="CQ367" s="55">
        <v>0.13</v>
      </c>
      <c r="CR367" s="102">
        <v>4065</v>
      </c>
      <c r="CS367" s="103">
        <v>35.299999999999997</v>
      </c>
      <c r="CT367" s="102">
        <v>4.42</v>
      </c>
      <c r="CU367" s="102">
        <v>0.23</v>
      </c>
      <c r="CV367" s="55">
        <v>0.4</v>
      </c>
      <c r="CW367" s="73">
        <f t="shared" si="73"/>
        <v>370.92135409288926</v>
      </c>
      <c r="CX367" s="74">
        <f>AP367/(AB367-AI367)</f>
        <v>370.92135409288926</v>
      </c>
      <c r="CY367" s="71">
        <v>500</v>
      </c>
      <c r="CZ367" s="67">
        <f>IF(AND(DATE(YEAR(T367),MONTH(T367),DAY(T367))&gt;=(S367-3),DATE(YEAR(T367),MONTH(T367),DAY(T367))&lt;=(S367+3)),T367,V367)</f>
        <v>45899.635416666664</v>
      </c>
      <c r="DA367" s="74">
        <f>CZ367-U367</f>
        <v>0</v>
      </c>
      <c r="DB367" s="53">
        <f>(((AR367-AQ367)*24)+DD367+AB367+((AV367-AU367)*24))/24</f>
        <v>2.2256944444452529</v>
      </c>
      <c r="DC367" s="53">
        <f>(AT367-AS367)*24</f>
        <v>1.0000000001164153</v>
      </c>
      <c r="DD367" s="53">
        <f>(W367-AR367)*24</f>
        <v>21</v>
      </c>
      <c r="DE367" s="53">
        <f>AA367</f>
        <v>149.25</v>
      </c>
      <c r="DF367" s="53">
        <f t="shared" si="83"/>
        <v>21</v>
      </c>
      <c r="DG367" s="53">
        <f>AB367</f>
        <v>31.916666666627862</v>
      </c>
      <c r="DH367" s="53">
        <f t="shared" si="81"/>
        <v>1.0000000001164153</v>
      </c>
    </row>
    <row r="368" spans="1:112" s="63" customFormat="1" x14ac:dyDescent="0.2">
      <c r="A368" s="65">
        <v>4816</v>
      </c>
      <c r="B368" s="72">
        <f t="shared" si="72"/>
        <v>45901</v>
      </c>
      <c r="C368" s="60" t="str">
        <f t="shared" si="82"/>
        <v>PRT 2025 8 #4816</v>
      </c>
      <c r="D368" s="60" t="str">
        <f t="shared" si="80"/>
        <v>PRATU PTBA #65</v>
      </c>
      <c r="E368" s="61">
        <v>4816</v>
      </c>
      <c r="F368" s="62" t="s">
        <v>98</v>
      </c>
      <c r="G368" s="62" t="str">
        <f>INDEX([1]List!$D$2:$D$55,MATCH(F368,[1]List!$B$2:$B$55,0))</f>
        <v>FOB</v>
      </c>
      <c r="H368" s="62" t="s">
        <v>156</v>
      </c>
      <c r="I368" s="62" t="s">
        <v>157</v>
      </c>
      <c r="J368" s="61">
        <f>IF(F368="","",IF(F368="TIE LRC",COUNTIF($F$2:$F368,"TIE")+COUNTIF($F$2:$F368,"TME")+COUNTIF($F$2:$F368,"TIE LRC")+COUNTIF($F$2:$F368,"TIE MRC"),IF(F368="TIE MRC",COUNTIF($F$2:$F368,"TIE")+COUNTIF($F$2:$F368,"TME")+COUNTIF($F$2:$F368,"TIE LRC")+COUNTIF($F$2:$F368,"TIE MRC"),IF(F368="PLNBB LRC",COUNTIF($F$2:$F368,"PLNBB")+COUNTIF($F$2:$F368,"PLNBB LRC")+COUNTIF($F$2:$F368,"PLNBB MRC"),IF(F368="PLNBB MRC",COUNTIF($F$2:$F368,"PLNBB")+COUNTIF($F$2:$F368,"PLNBB LRC")+COUNTIF($F$2:$F368,"PLNBB MRC"),IF(F368="HE MRC",COUNTIF($F$2:$F368,"HE")+COUNTIF($F$2:$F368,"HE LRC")+COUNTIF($F$2:$F368,"HE MRC"),IF(F368="HE LRC",COUNTIF($F$2:$F368,"HE")+COUNTIF($F$2:$F368,"HE LRC")+COUNTIF($F$2:$F368,"HE MRC"),COUNTIF($F$2:$F368,F368))))))))</f>
        <v>65</v>
      </c>
      <c r="L368" s="63" t="s">
        <v>445</v>
      </c>
      <c r="N368" s="64" t="s">
        <v>318</v>
      </c>
      <c r="O368" s="69" t="s">
        <v>611</v>
      </c>
      <c r="P368" s="65"/>
      <c r="Q368" s="69">
        <v>45894</v>
      </c>
      <c r="R368" s="66"/>
      <c r="S368" s="69">
        <v>45881</v>
      </c>
      <c r="T368" s="67">
        <v>45899.25</v>
      </c>
      <c r="U368" s="67">
        <v>45901.788194444445</v>
      </c>
      <c r="V368" s="67">
        <v>45901.788194444445</v>
      </c>
      <c r="W368" s="67">
        <v>45901.805555555555</v>
      </c>
      <c r="X368" s="67">
        <v>45902.378472222219</v>
      </c>
      <c r="Y368" s="67">
        <v>45902.416666666664</v>
      </c>
      <c r="Z368" s="67">
        <v>45902.454861111109</v>
      </c>
      <c r="AA368" s="53">
        <f t="shared" si="84"/>
        <v>60.916666666686069</v>
      </c>
      <c r="AB368" s="53">
        <f t="shared" si="76"/>
        <v>14.666666666627862</v>
      </c>
      <c r="AC368" s="53">
        <f t="shared" si="77"/>
        <v>0.91666666668606922</v>
      </c>
      <c r="AD368" s="53">
        <v>0.5</v>
      </c>
      <c r="AE368" s="53">
        <v>2.33</v>
      </c>
      <c r="AF368" s="53">
        <v>0</v>
      </c>
      <c r="AG368" s="53">
        <v>0</v>
      </c>
      <c r="AH368" s="53">
        <v>0</v>
      </c>
      <c r="AI368" s="53">
        <f t="shared" si="78"/>
        <v>2.33</v>
      </c>
      <c r="AJ368" s="77">
        <f t="shared" si="79"/>
        <v>2.83</v>
      </c>
      <c r="AK368" s="77"/>
      <c r="AL368" s="77"/>
      <c r="AM368" s="77"/>
      <c r="AN368" s="77"/>
      <c r="AO368" s="68">
        <v>7614.0119999999997</v>
      </c>
      <c r="AP368" s="68">
        <v>7613.0020000000004</v>
      </c>
      <c r="AQ368" s="67">
        <f t="shared" si="71"/>
        <v>45901.788194444445</v>
      </c>
      <c r="AR368" s="67">
        <v>45901.802083333336</v>
      </c>
      <c r="AS368" s="67">
        <f t="shared" si="74"/>
        <v>45902.378472222219</v>
      </c>
      <c r="AT368" s="67">
        <v>45902.4375</v>
      </c>
      <c r="AU368" s="67">
        <f t="shared" si="75"/>
        <v>45902.4375</v>
      </c>
      <c r="AV368" s="67">
        <v>45902.451388888891</v>
      </c>
      <c r="AW368" s="102">
        <v>4865</v>
      </c>
      <c r="AX368" s="102">
        <v>6883</v>
      </c>
      <c r="AY368" s="55">
        <v>29.31</v>
      </c>
      <c r="AZ368" s="55">
        <v>13.84</v>
      </c>
      <c r="BA368" s="55">
        <v>4.09</v>
      </c>
      <c r="BB368" s="55">
        <v>4.9800000000000004</v>
      </c>
      <c r="BC368" s="55">
        <v>5.78</v>
      </c>
      <c r="BD368" s="55">
        <v>41.82</v>
      </c>
      <c r="BE368" s="55">
        <v>39.36</v>
      </c>
      <c r="BF368" s="55">
        <v>0.19</v>
      </c>
      <c r="BG368" s="55">
        <v>0.28000000000000003</v>
      </c>
      <c r="BH368" s="55">
        <v>0.27</v>
      </c>
      <c r="BI368" s="55">
        <v>60.44</v>
      </c>
      <c r="BJ368" s="55">
        <v>4.34</v>
      </c>
      <c r="BK368" s="55">
        <v>0.9</v>
      </c>
      <c r="BL368" s="55">
        <v>1.1100000000000001</v>
      </c>
      <c r="BM368" s="55">
        <v>15.27</v>
      </c>
      <c r="BN368" s="56">
        <v>61</v>
      </c>
      <c r="BO368" s="55" t="s">
        <v>97</v>
      </c>
      <c r="BP368" s="55" t="s">
        <v>97</v>
      </c>
      <c r="BQ368" s="56">
        <v>1380</v>
      </c>
      <c r="BR368" s="55">
        <v>52.84</v>
      </c>
      <c r="BS368" s="55">
        <v>36.700000000000003</v>
      </c>
      <c r="BT368" s="55">
        <v>5.2</v>
      </c>
      <c r="BU368" s="55">
        <v>1.5</v>
      </c>
      <c r="BV368" s="55">
        <v>0.66</v>
      </c>
      <c r="BW368" s="55">
        <v>0.06</v>
      </c>
      <c r="BX368" s="55">
        <v>0.78</v>
      </c>
      <c r="BY368" s="55">
        <v>1.37</v>
      </c>
      <c r="BZ368" s="55">
        <v>0.76</v>
      </c>
      <c r="CA368" s="55">
        <v>0.09</v>
      </c>
      <c r="CB368" s="55">
        <v>0.04</v>
      </c>
      <c r="CC368" s="100">
        <v>3.5000000000000003E-2</v>
      </c>
      <c r="CD368" s="55">
        <v>99</v>
      </c>
      <c r="CE368" s="55">
        <v>98</v>
      </c>
      <c r="CF368" s="55">
        <v>78</v>
      </c>
      <c r="CG368" s="55">
        <v>23</v>
      </c>
      <c r="CH368" s="55"/>
      <c r="CI368" s="102">
        <v>4939</v>
      </c>
      <c r="CJ368" s="55"/>
      <c r="CK368" s="55">
        <v>28.65</v>
      </c>
      <c r="CL368" s="55">
        <v>13.83</v>
      </c>
      <c r="CM368" s="55">
        <v>4.84</v>
      </c>
      <c r="CN368" s="55">
        <v>5.85</v>
      </c>
      <c r="CO368" s="55">
        <v>39.159999999999997</v>
      </c>
      <c r="CP368" s="55">
        <v>41.16</v>
      </c>
      <c r="CQ368" s="55">
        <v>0.42</v>
      </c>
      <c r="CR368" s="102" t="s">
        <v>319</v>
      </c>
      <c r="CS368" s="102" t="s">
        <v>319</v>
      </c>
      <c r="CT368" s="102" t="s">
        <v>319</v>
      </c>
      <c r="CU368" s="102" t="s">
        <v>319</v>
      </c>
      <c r="CV368" s="55">
        <v>0.31</v>
      </c>
      <c r="CW368" s="73">
        <f t="shared" si="73"/>
        <v>617.10364766473504</v>
      </c>
      <c r="CX368" s="74">
        <f>AP368/(AB368-AI368)</f>
        <v>617.10364766473504</v>
      </c>
      <c r="CY368" s="71">
        <v>500</v>
      </c>
      <c r="CZ368" s="67">
        <f>IF(AND(DATE(YEAR(T368),MONTH(T368),DAY(T368))&gt;=(S368-3),DATE(YEAR(T368),MONTH(T368),DAY(T368))&lt;=(S368+3)),T368,V368)</f>
        <v>45901.788194444445</v>
      </c>
      <c r="DA368" s="74">
        <f>CZ368-U368</f>
        <v>0</v>
      </c>
      <c r="DB368" s="53">
        <f>(((AR368-AQ368)*24)+DD368+AB368+((AV368-AU368)*24))/24</f>
        <v>0.64236111110949423</v>
      </c>
      <c r="DC368" s="53">
        <f>(AT368-AS368)*24</f>
        <v>1.4166666667442769</v>
      </c>
      <c r="DD368" s="53">
        <f>(W368-AR368)*24</f>
        <v>8.3333333255723119E-2</v>
      </c>
      <c r="DE368" s="53">
        <f>AA368</f>
        <v>60.916666666686069</v>
      </c>
      <c r="DF368" s="53">
        <f t="shared" si="83"/>
        <v>8.3333333255723119E-2</v>
      </c>
      <c r="DG368" s="53">
        <f>AB368</f>
        <v>14.666666666627862</v>
      </c>
      <c r="DH368" s="53">
        <f t="shared" si="81"/>
        <v>1.4166666667442769</v>
      </c>
    </row>
    <row r="369" spans="1:112" s="63" customFormat="1" x14ac:dyDescent="0.2">
      <c r="A369" s="65">
        <v>4817</v>
      </c>
      <c r="B369" s="72">
        <f t="shared" si="72"/>
        <v>45901</v>
      </c>
      <c r="C369" s="60" t="str">
        <f t="shared" si="82"/>
        <v>PRT 2025 8 #4817</v>
      </c>
      <c r="D369" s="60" t="str">
        <f t="shared" si="80"/>
        <v>PRATU PTBA #66</v>
      </c>
      <c r="E369" s="61">
        <v>4817</v>
      </c>
      <c r="F369" s="62" t="s">
        <v>98</v>
      </c>
      <c r="G369" s="62" t="str">
        <f>INDEX([1]List!$D$2:$D$55,MATCH(F369,[1]List!$B$2:$B$55,0))</f>
        <v>FOB</v>
      </c>
      <c r="H369" s="62" t="s">
        <v>156</v>
      </c>
      <c r="I369" s="62" t="s">
        <v>157</v>
      </c>
      <c r="J369" s="61">
        <f>IF(F369="","",IF(F369="TIE LRC",COUNTIF($F$2:$F369,"TIE")+COUNTIF($F$2:$F369,"TME")+COUNTIF($F$2:$F369,"TIE LRC")+COUNTIF($F$2:$F369,"TIE MRC"),IF(F369="TIE MRC",COUNTIF($F$2:$F369,"TIE")+COUNTIF($F$2:$F369,"TME")+COUNTIF($F$2:$F369,"TIE LRC")+COUNTIF($F$2:$F369,"TIE MRC"),IF(F369="PLNBB LRC",COUNTIF($F$2:$F369,"PLNBB")+COUNTIF($F$2:$F369,"PLNBB LRC")+COUNTIF($F$2:$F369,"PLNBB MRC"),IF(F369="PLNBB MRC",COUNTIF($F$2:$F369,"PLNBB")+COUNTIF($F$2:$F369,"PLNBB LRC")+COUNTIF($F$2:$F369,"PLNBB MRC"),IF(F369="HE MRC",COUNTIF($F$2:$F369,"HE")+COUNTIF($F$2:$F369,"HE LRC")+COUNTIF($F$2:$F369,"HE MRC"),IF(F369="HE LRC",COUNTIF($F$2:$F369,"HE")+COUNTIF($F$2:$F369,"HE LRC")+COUNTIF($F$2:$F369,"HE MRC"),COUNTIF($F$2:$F369,F369))))))))</f>
        <v>66</v>
      </c>
      <c r="K369" s="63" t="s">
        <v>653</v>
      </c>
      <c r="L369" s="63" t="s">
        <v>160</v>
      </c>
      <c r="N369" s="64" t="s">
        <v>318</v>
      </c>
      <c r="O369" s="69" t="s">
        <v>104</v>
      </c>
      <c r="P369" s="65"/>
      <c r="Q369" s="69">
        <v>45893</v>
      </c>
      <c r="R369" s="66"/>
      <c r="S369" s="69">
        <v>45884</v>
      </c>
      <c r="T369" s="67">
        <v>45900.5</v>
      </c>
      <c r="U369" s="67">
        <v>45902.486111111109</v>
      </c>
      <c r="V369" s="67">
        <v>45902.486111111109</v>
      </c>
      <c r="W369" s="67">
        <v>45902.5</v>
      </c>
      <c r="X369" s="67">
        <v>45903.28125</v>
      </c>
      <c r="Y369" s="67">
        <v>45903.354166666664</v>
      </c>
      <c r="Z369" s="67">
        <v>45903.388888888891</v>
      </c>
      <c r="AA369" s="53">
        <f t="shared" si="84"/>
        <v>47.666666666627862</v>
      </c>
      <c r="AB369" s="53">
        <f t="shared" si="76"/>
        <v>20.499999999941792</v>
      </c>
      <c r="AC369" s="53">
        <f t="shared" si="77"/>
        <v>1.7499999999417923</v>
      </c>
      <c r="AD369" s="53">
        <v>0.42</v>
      </c>
      <c r="AE369" s="53">
        <v>3.75</v>
      </c>
      <c r="AF369" s="53">
        <v>0</v>
      </c>
      <c r="AG369" s="53">
        <v>0.5</v>
      </c>
      <c r="AH369" s="53">
        <v>0</v>
      </c>
      <c r="AI369" s="53">
        <f t="shared" si="78"/>
        <v>4.25</v>
      </c>
      <c r="AJ369" s="77">
        <f t="shared" si="79"/>
        <v>4.67</v>
      </c>
      <c r="AK369" s="77"/>
      <c r="AL369" s="77"/>
      <c r="AM369" s="77"/>
      <c r="AN369" s="77"/>
      <c r="AO369" s="68">
        <v>10026.593999999999</v>
      </c>
      <c r="AP369" s="68">
        <v>10024.162</v>
      </c>
      <c r="AQ369" s="67">
        <f t="shared" ref="AQ369:AQ432" si="85">V369</f>
        <v>45902.486111111109</v>
      </c>
      <c r="AR369" s="67">
        <v>45902.496527777781</v>
      </c>
      <c r="AS369" s="67">
        <f t="shared" si="74"/>
        <v>45903.28125</v>
      </c>
      <c r="AT369" s="67">
        <v>45903.375</v>
      </c>
      <c r="AU369" s="67">
        <f t="shared" si="75"/>
        <v>45903.375</v>
      </c>
      <c r="AV369" s="67">
        <v>45903.385416666664</v>
      </c>
      <c r="AW369" s="102">
        <v>4740</v>
      </c>
      <c r="AX369" s="102">
        <v>6941</v>
      </c>
      <c r="AY369" s="55">
        <v>31.71</v>
      </c>
      <c r="AZ369" s="55">
        <v>14.36</v>
      </c>
      <c r="BA369" s="55">
        <v>3.72</v>
      </c>
      <c r="BB369" s="55">
        <v>4.66</v>
      </c>
      <c r="BC369" s="55">
        <v>5.44</v>
      </c>
      <c r="BD369" s="55">
        <v>39.86</v>
      </c>
      <c r="BE369" s="55">
        <v>41.12</v>
      </c>
      <c r="BF369" s="55">
        <v>0.22</v>
      </c>
      <c r="BG369" s="55">
        <v>0.35</v>
      </c>
      <c r="BH369" s="55">
        <v>0.33</v>
      </c>
      <c r="BI369" s="55">
        <v>61.14</v>
      </c>
      <c r="BJ369" s="55">
        <v>4.3</v>
      </c>
      <c r="BK369" s="55">
        <v>0.96</v>
      </c>
      <c r="BL369" s="55">
        <v>1.19</v>
      </c>
      <c r="BM369" s="55">
        <v>14.3</v>
      </c>
      <c r="BN369" s="56">
        <v>63</v>
      </c>
      <c r="BO369" s="55" t="s">
        <v>97</v>
      </c>
      <c r="BP369" s="55" t="s">
        <v>100</v>
      </c>
      <c r="BQ369" s="56">
        <v>1320</v>
      </c>
      <c r="BR369" s="55">
        <v>44.72</v>
      </c>
      <c r="BS369" s="55">
        <v>28.82</v>
      </c>
      <c r="BT369" s="55">
        <v>9.3000000000000007</v>
      </c>
      <c r="BU369" s="55">
        <v>5.91</v>
      </c>
      <c r="BV369" s="55">
        <v>1.96</v>
      </c>
      <c r="BW369" s="55">
        <v>1.73</v>
      </c>
      <c r="BX369" s="55">
        <v>0.59</v>
      </c>
      <c r="BY369" s="55">
        <v>0.9</v>
      </c>
      <c r="BZ369" s="55">
        <v>5.62</v>
      </c>
      <c r="CA369" s="55">
        <v>0.15</v>
      </c>
      <c r="CB369" s="55">
        <v>0.32</v>
      </c>
      <c r="CC369" s="100">
        <v>0.04</v>
      </c>
      <c r="CD369" s="55">
        <v>99</v>
      </c>
      <c r="CE369" s="55">
        <v>98</v>
      </c>
      <c r="CF369" s="55">
        <v>78</v>
      </c>
      <c r="CG369" s="55">
        <v>23</v>
      </c>
      <c r="CH369" s="55"/>
      <c r="CI369" s="102">
        <v>4901</v>
      </c>
      <c r="CJ369" s="55"/>
      <c r="CK369" s="55">
        <v>28.52</v>
      </c>
      <c r="CL369" s="55">
        <v>15.05</v>
      </c>
      <c r="CM369" s="55">
        <v>3.65</v>
      </c>
      <c r="CN369" s="55">
        <v>4.34</v>
      </c>
      <c r="CO369" s="55">
        <v>39.06</v>
      </c>
      <c r="CP369" s="55">
        <v>41.55</v>
      </c>
      <c r="CQ369" s="55">
        <v>0.34</v>
      </c>
      <c r="CR369" s="102">
        <v>4440</v>
      </c>
      <c r="CS369" s="102">
        <v>32.42</v>
      </c>
      <c r="CT369" s="102">
        <v>4.6100000000000003</v>
      </c>
      <c r="CU369" s="103">
        <v>0.5</v>
      </c>
      <c r="CV369" s="55">
        <v>0.43</v>
      </c>
      <c r="CW369" s="73">
        <f t="shared" si="73"/>
        <v>616.87150769451739</v>
      </c>
      <c r="CX369" s="74">
        <f>AP369/(AB369-AI369)</f>
        <v>616.87150769451739</v>
      </c>
      <c r="CY369" s="71">
        <v>500</v>
      </c>
      <c r="CZ369" s="67">
        <f>IF(AND(DATE(YEAR(T369),MONTH(T369),DAY(T369))&gt;=(S369-3),DATE(YEAR(T369),MONTH(T369),DAY(T369))&lt;=(S369+3)),T369,V369)</f>
        <v>45902.486111111109</v>
      </c>
      <c r="DA369" s="74">
        <f>CZ369-U369</f>
        <v>0</v>
      </c>
      <c r="DB369" s="53">
        <f>(((AR369-AQ369)*24)+DD369+AB369+((AV369-AU369)*24))/24</f>
        <v>0.87847222221898846</v>
      </c>
      <c r="DC369" s="53">
        <f>(AT369-AS369)*24</f>
        <v>2.25</v>
      </c>
      <c r="DD369" s="53">
        <f>(W369-AR369)*24</f>
        <v>8.3333333255723119E-2</v>
      </c>
      <c r="DE369" s="53">
        <f>AA369</f>
        <v>47.666666666627862</v>
      </c>
      <c r="DF369" s="53">
        <f t="shared" si="83"/>
        <v>8.3333333255723119E-2</v>
      </c>
      <c r="DG369" s="53">
        <f>AB369</f>
        <v>20.499999999941792</v>
      </c>
      <c r="DH369" s="53">
        <f t="shared" si="81"/>
        <v>2.25</v>
      </c>
    </row>
    <row r="370" spans="1:112" s="63" customFormat="1" x14ac:dyDescent="0.2">
      <c r="A370" s="65">
        <v>4818</v>
      </c>
      <c r="B370" s="72">
        <f t="shared" si="72"/>
        <v>45901</v>
      </c>
      <c r="C370" s="60" t="str">
        <f t="shared" si="82"/>
        <v>PRT 2025 8 #4818</v>
      </c>
      <c r="D370" s="60" t="str">
        <f t="shared" si="80"/>
        <v>PRATU BGG #93</v>
      </c>
      <c r="E370" s="61">
        <v>4818</v>
      </c>
      <c r="F370" s="62" t="s">
        <v>240</v>
      </c>
      <c r="G370" s="62" t="str">
        <f>INDEX([1]List!$D$2:$D$55,MATCH(F370,[1]List!$B$2:$B$55,0))</f>
        <v>CIF</v>
      </c>
      <c r="H370" s="62" t="s">
        <v>211</v>
      </c>
      <c r="I370" s="62" t="s">
        <v>247</v>
      </c>
      <c r="J370" s="61">
        <f>IF(F370="","",IF(F370="TIE LRC",COUNTIF($F$2:$F370,"TIE")+COUNTIF($F$2:$F370,"TME")+COUNTIF($F$2:$F370,"TIE LRC")+COUNTIF($F$2:$F370,"TIE MRC"),IF(F370="TIE MRC",COUNTIF($F$2:$F370,"TIE")+COUNTIF($F$2:$F370,"TME")+COUNTIF($F$2:$F370,"TIE LRC")+COUNTIF($F$2:$F370,"TIE MRC"),IF(F370="PLNBB LRC",COUNTIF($F$2:$F370,"PLNBB")+COUNTIF($F$2:$F370,"PLNBB LRC")+COUNTIF($F$2:$F370,"PLNBB MRC"),IF(F370="PLNBB MRC",COUNTIF($F$2:$F370,"PLNBB")+COUNTIF($F$2:$F370,"PLNBB LRC")+COUNTIF($F$2:$F370,"PLNBB MRC"),IF(F370="HE MRC",COUNTIF($F$2:$F370,"HE")+COUNTIF($F$2:$F370,"HE LRC")+COUNTIF($F$2:$F370,"HE MRC"),IF(F370="HE LRC",COUNTIF($F$2:$F370,"HE")+COUNTIF($F$2:$F370,"HE LRC")+COUNTIF($F$2:$F370,"HE MRC"),COUNTIF($F$2:$F370,F370))))))))</f>
        <v>93</v>
      </c>
      <c r="K370" s="63" t="s">
        <v>520</v>
      </c>
      <c r="L370" s="63" t="s">
        <v>521</v>
      </c>
      <c r="N370" s="64" t="s">
        <v>318</v>
      </c>
      <c r="O370" s="69" t="s">
        <v>473</v>
      </c>
      <c r="P370" s="65"/>
      <c r="Q370" s="69">
        <v>45894</v>
      </c>
      <c r="R370" s="66"/>
      <c r="S370" s="69">
        <v>45922</v>
      </c>
      <c r="T370" s="67">
        <v>45900.850694444445</v>
      </c>
      <c r="U370" s="67">
        <v>45903.40625</v>
      </c>
      <c r="V370" s="67">
        <v>45903.40625</v>
      </c>
      <c r="W370" s="67">
        <v>45903.420138888891</v>
      </c>
      <c r="X370" s="67">
        <v>45903.993055555555</v>
      </c>
      <c r="Y370" s="67">
        <v>45904.020833333336</v>
      </c>
      <c r="Z370" s="67">
        <v>45904.055555555555</v>
      </c>
      <c r="AA370" s="53">
        <f t="shared" si="84"/>
        <v>61.333333333313931</v>
      </c>
      <c r="AB370" s="53">
        <f t="shared" si="76"/>
        <v>14.416666666686069</v>
      </c>
      <c r="AC370" s="53">
        <f t="shared" si="77"/>
        <v>0.66666666674427688</v>
      </c>
      <c r="AD370" s="53">
        <v>0.25</v>
      </c>
      <c r="AE370" s="53">
        <v>2.17</v>
      </c>
      <c r="AF370" s="53">
        <v>1.75</v>
      </c>
      <c r="AG370" s="53">
        <v>0</v>
      </c>
      <c r="AH370" s="53">
        <v>0</v>
      </c>
      <c r="AI370" s="53">
        <f t="shared" si="78"/>
        <v>3.92</v>
      </c>
      <c r="AJ370" s="77">
        <f t="shared" si="79"/>
        <v>4.17</v>
      </c>
      <c r="AK370" s="77"/>
      <c r="AL370" s="77"/>
      <c r="AM370" s="77"/>
      <c r="AN370" s="77"/>
      <c r="AO370" s="68">
        <v>8690.8880000000008</v>
      </c>
      <c r="AP370" s="68">
        <v>8688.1640000000007</v>
      </c>
      <c r="AQ370" s="67">
        <f t="shared" si="85"/>
        <v>45903.40625</v>
      </c>
      <c r="AR370" s="67">
        <v>45903.416666666664</v>
      </c>
      <c r="AS370" s="67">
        <f t="shared" si="74"/>
        <v>45903.993055555555</v>
      </c>
      <c r="AT370" s="67">
        <v>45904.041666666664</v>
      </c>
      <c r="AU370" s="67">
        <f t="shared" si="75"/>
        <v>45904.041666666664</v>
      </c>
      <c r="AV370" s="67">
        <v>45904.052083333336</v>
      </c>
      <c r="AW370" s="102">
        <v>4542</v>
      </c>
      <c r="AX370" s="102">
        <v>6580</v>
      </c>
      <c r="AY370" s="55">
        <v>30.98</v>
      </c>
      <c r="AZ370" s="55">
        <v>13.36</v>
      </c>
      <c r="BA370" s="55">
        <v>4.01</v>
      </c>
      <c r="BB370" s="55">
        <v>5.03</v>
      </c>
      <c r="BC370" s="55">
        <v>5.81</v>
      </c>
      <c r="BD370" s="55">
        <v>42.74</v>
      </c>
      <c r="BE370" s="55">
        <v>38.869999999999997</v>
      </c>
      <c r="BF370" s="55">
        <v>0.2</v>
      </c>
      <c r="BG370" s="55">
        <v>0.31</v>
      </c>
      <c r="BH370" s="55">
        <v>0.28999999999999998</v>
      </c>
      <c r="BI370" s="55">
        <v>59.83</v>
      </c>
      <c r="BJ370" s="55">
        <v>4.28</v>
      </c>
      <c r="BK370" s="55">
        <v>0.92</v>
      </c>
      <c r="BL370" s="55">
        <v>1.1299999999999999</v>
      </c>
      <c r="BM370" s="55">
        <v>16.329999999999998</v>
      </c>
      <c r="BN370" s="56">
        <v>57</v>
      </c>
      <c r="BO370" s="55" t="s">
        <v>97</v>
      </c>
      <c r="BP370" s="55" t="s">
        <v>100</v>
      </c>
      <c r="BQ370" s="56">
        <v>1260</v>
      </c>
      <c r="BR370" s="55">
        <v>32.200000000000003</v>
      </c>
      <c r="BS370" s="55">
        <v>26.46</v>
      </c>
      <c r="BT370" s="55">
        <v>25.48</v>
      </c>
      <c r="BU370" s="55">
        <v>6.64</v>
      </c>
      <c r="BV370" s="55">
        <v>1.42</v>
      </c>
      <c r="BW370" s="55">
        <v>0.69</v>
      </c>
      <c r="BX370" s="55">
        <v>0.4</v>
      </c>
      <c r="BY370" s="55">
        <v>1.1200000000000001</v>
      </c>
      <c r="BZ370" s="55">
        <v>4.9400000000000004</v>
      </c>
      <c r="CA370" s="55">
        <v>0.52</v>
      </c>
      <c r="CB370" s="55">
        <v>0.16</v>
      </c>
      <c r="CC370" s="100">
        <v>3.4000000000000002E-2</v>
      </c>
      <c r="CD370" s="55">
        <v>99</v>
      </c>
      <c r="CE370" s="55">
        <v>98</v>
      </c>
      <c r="CF370" s="55">
        <v>78</v>
      </c>
      <c r="CG370" s="55">
        <v>20</v>
      </c>
      <c r="CH370" s="55"/>
      <c r="CI370" s="102">
        <v>4591</v>
      </c>
      <c r="CJ370" s="55"/>
      <c r="CK370" s="55">
        <v>30.61</v>
      </c>
      <c r="CL370" s="55"/>
      <c r="CM370" s="55">
        <v>3.82</v>
      </c>
      <c r="CN370" s="55"/>
      <c r="CO370" s="55"/>
      <c r="CP370" s="55"/>
      <c r="CQ370" s="55">
        <v>0.18</v>
      </c>
      <c r="CR370" s="102">
        <v>4550</v>
      </c>
      <c r="CS370" s="103">
        <v>30.7</v>
      </c>
      <c r="CT370" s="102">
        <v>3.92</v>
      </c>
      <c r="CU370" s="103">
        <v>0.21</v>
      </c>
      <c r="CV370" s="55">
        <v>0.3</v>
      </c>
      <c r="CW370" s="73">
        <f t="shared" si="73"/>
        <v>827.70695458722844</v>
      </c>
      <c r="CX370" s="74">
        <f>AP370/(AB370-AI370)</f>
        <v>827.70695458722844</v>
      </c>
      <c r="CY370" s="71">
        <v>500</v>
      </c>
      <c r="CZ370" s="67">
        <f>IF(AND(DATE(YEAR(T370),MONTH(T370),DAY(T370))&gt;=(S370-3),DATE(YEAR(T370),MONTH(T370),DAY(T370))&lt;=(S370+3)),T370,V370)</f>
        <v>45903.40625</v>
      </c>
      <c r="DA370" s="74">
        <f>CZ370-U370</f>
        <v>0</v>
      </c>
      <c r="DB370" s="53">
        <f>(((AR370-AQ370)*24)+DD370+AB370+((AV370-AU370)*24))/24</f>
        <v>0.62500000000727596</v>
      </c>
      <c r="DC370" s="53">
        <f>(AT370-AS370)*24</f>
        <v>1.1666666666278616</v>
      </c>
      <c r="DD370" s="53">
        <f>(W370-AR370)*24</f>
        <v>8.3333333430346102E-2</v>
      </c>
      <c r="DE370" s="53">
        <f>AA370</f>
        <v>61.333333333313931</v>
      </c>
      <c r="DF370" s="53">
        <f t="shared" si="83"/>
        <v>8.3333333430346102E-2</v>
      </c>
      <c r="DG370" s="53">
        <f>AB370</f>
        <v>14.416666666686069</v>
      </c>
      <c r="DH370" s="53">
        <f t="shared" si="81"/>
        <v>1.1666666666278616</v>
      </c>
    </row>
    <row r="371" spans="1:112" s="63" customFormat="1" x14ac:dyDescent="0.2">
      <c r="A371" s="65">
        <v>4819</v>
      </c>
      <c r="B371" s="72">
        <f t="shared" si="72"/>
        <v>45901</v>
      </c>
      <c r="C371" s="60" t="str">
        <f t="shared" si="82"/>
        <v>PRT 2025 8 #4819</v>
      </c>
      <c r="D371" s="60" t="str">
        <f t="shared" si="80"/>
        <v>PRATU BE #5</v>
      </c>
      <c r="E371" s="61">
        <v>4819</v>
      </c>
      <c r="F371" s="62" t="s">
        <v>506</v>
      </c>
      <c r="G371" s="62" t="str">
        <f>INDEX([1]List!$D$2:$D$55,MATCH(F371,[1]List!$B$2:$B$55,0))</f>
        <v>CIF</v>
      </c>
      <c r="H371" s="62" t="s">
        <v>348</v>
      </c>
      <c r="I371" s="62" t="s">
        <v>252</v>
      </c>
      <c r="J371" s="61">
        <f>IF(F371="","",IF(F371="TIE LRC",COUNTIF($F$2:$F371,"TIE")+COUNTIF($F$2:$F371,"TME")+COUNTIF($F$2:$F371,"TIE LRC")+COUNTIF($F$2:$F371,"TIE MRC"),IF(F371="TIE MRC",COUNTIF($F$2:$F371,"TIE")+COUNTIF($F$2:$F371,"TME")+COUNTIF($F$2:$F371,"TIE LRC")+COUNTIF($F$2:$F371,"TIE MRC"),IF(F371="PLNBB LRC",COUNTIF($F$2:$F371,"PLNBB")+COUNTIF($F$2:$F371,"PLNBB LRC")+COUNTIF($F$2:$F371,"PLNBB MRC"),IF(F371="PLNBB MRC",COUNTIF($F$2:$F371,"PLNBB")+COUNTIF($F$2:$F371,"PLNBB LRC")+COUNTIF($F$2:$F371,"PLNBB MRC"),IF(F371="HE MRC",COUNTIF($F$2:$F371,"HE")+COUNTIF($F$2:$F371,"HE LRC")+COUNTIF($F$2:$F371,"HE MRC"),IF(F371="HE LRC",COUNTIF($F$2:$F371,"HE")+COUNTIF($F$2:$F371,"HE LRC")+COUNTIF($F$2:$F371,"HE MRC"),COUNTIF($F$2:$F371,F371))))))))</f>
        <v>5</v>
      </c>
      <c r="K371" s="63" t="s">
        <v>632</v>
      </c>
      <c r="L371" s="63" t="s">
        <v>633</v>
      </c>
      <c r="N371" s="64" t="s">
        <v>320</v>
      </c>
      <c r="O371" s="69" t="s">
        <v>394</v>
      </c>
      <c r="P371" s="65"/>
      <c r="Q371" s="69">
        <v>45885</v>
      </c>
      <c r="R371" s="66"/>
      <c r="S371" s="69">
        <v>45893</v>
      </c>
      <c r="T371" s="67">
        <v>45894.520833333336</v>
      </c>
      <c r="U371" s="67">
        <v>45894.520833333336</v>
      </c>
      <c r="V371" s="67">
        <v>45901.909722222219</v>
      </c>
      <c r="W371" s="67">
        <v>45902.440972222219</v>
      </c>
      <c r="X371" s="67">
        <v>45904.253472222219</v>
      </c>
      <c r="Y371" s="67">
        <v>45904.28125</v>
      </c>
      <c r="Z371" s="67">
        <v>45904.315972222219</v>
      </c>
      <c r="AA371" s="53">
        <f t="shared" si="84"/>
        <v>177.33333333319752</v>
      </c>
      <c r="AB371" s="53">
        <f t="shared" si="76"/>
        <v>44.166666666744277</v>
      </c>
      <c r="AC371" s="53">
        <f t="shared" si="77"/>
        <v>0.66666666674427688</v>
      </c>
      <c r="AD371" s="53">
        <v>0</v>
      </c>
      <c r="AE371" s="53">
        <v>7.5</v>
      </c>
      <c r="AF371" s="53">
        <v>17</v>
      </c>
      <c r="AG371" s="53">
        <v>0.5</v>
      </c>
      <c r="AH371" s="53">
        <v>0</v>
      </c>
      <c r="AI371" s="53">
        <f t="shared" si="78"/>
        <v>25</v>
      </c>
      <c r="AJ371" s="77">
        <f t="shared" si="79"/>
        <v>25</v>
      </c>
      <c r="AK371" s="77"/>
      <c r="AL371" s="77"/>
      <c r="AM371" s="77"/>
      <c r="AN371" s="77"/>
      <c r="AO371" s="68">
        <v>7707.3670000000002</v>
      </c>
      <c r="AP371" s="68">
        <v>7702.4009999999998</v>
      </c>
      <c r="AQ371" s="67">
        <f t="shared" si="85"/>
        <v>45901.909722222219</v>
      </c>
      <c r="AR371" s="67">
        <v>45901.920138888891</v>
      </c>
      <c r="AS371" s="67">
        <f t="shared" si="74"/>
        <v>45904.253472222219</v>
      </c>
      <c r="AT371" s="67">
        <v>45904.302083333336</v>
      </c>
      <c r="AU371" s="67">
        <f t="shared" si="75"/>
        <v>45904.302083333336</v>
      </c>
      <c r="AV371" s="67">
        <v>45904.3125</v>
      </c>
      <c r="AW371" s="102">
        <v>4002</v>
      </c>
      <c r="AX371" s="102">
        <v>6333</v>
      </c>
      <c r="AY371" s="55">
        <v>36.81</v>
      </c>
      <c r="AZ371" s="55">
        <v>17.78</v>
      </c>
      <c r="BA371" s="55">
        <v>5.16</v>
      </c>
      <c r="BB371" s="55">
        <v>6.71</v>
      </c>
      <c r="BC371" s="55">
        <v>8.16</v>
      </c>
      <c r="BD371" s="55">
        <v>42.64</v>
      </c>
      <c r="BE371" s="55">
        <v>32.869999999999997</v>
      </c>
      <c r="BF371" s="55">
        <v>0.22</v>
      </c>
      <c r="BG371" s="55">
        <v>0.37</v>
      </c>
      <c r="BH371" s="55">
        <v>0.34</v>
      </c>
      <c r="BI371" s="55">
        <v>54.75</v>
      </c>
      <c r="BJ371" s="55">
        <v>4.08</v>
      </c>
      <c r="BK371" s="55">
        <v>0.85</v>
      </c>
      <c r="BL371" s="55">
        <v>1.1299999999999999</v>
      </c>
      <c r="BM371" s="55">
        <v>15.55</v>
      </c>
      <c r="BN371" s="56">
        <v>61</v>
      </c>
      <c r="BO371" s="55" t="s">
        <v>97</v>
      </c>
      <c r="BP371" s="55" t="s">
        <v>97</v>
      </c>
      <c r="BQ371" s="56">
        <v>1340</v>
      </c>
      <c r="BR371" s="55">
        <v>46.12</v>
      </c>
      <c r="BS371" s="55">
        <v>29.56</v>
      </c>
      <c r="BT371" s="55">
        <v>10.51</v>
      </c>
      <c r="BU371" s="55">
        <v>6.76</v>
      </c>
      <c r="BV371" s="55">
        <v>1.2</v>
      </c>
      <c r="BW371" s="55">
        <v>0.35</v>
      </c>
      <c r="BX371" s="55">
        <v>0.52</v>
      </c>
      <c r="BY371" s="55">
        <v>1.26</v>
      </c>
      <c r="BZ371" s="55">
        <v>3.4</v>
      </c>
      <c r="CA371" s="55">
        <v>0.21</v>
      </c>
      <c r="CB371" s="55">
        <v>0.11</v>
      </c>
      <c r="CC371" s="100">
        <v>0.03</v>
      </c>
      <c r="CD371" s="55">
        <v>98</v>
      </c>
      <c r="CE371" s="55">
        <v>98</v>
      </c>
      <c r="CF371" s="55">
        <v>77</v>
      </c>
      <c r="CG371" s="55">
        <v>20</v>
      </c>
      <c r="CH371" s="55"/>
      <c r="CI371" s="102">
        <v>4035</v>
      </c>
      <c r="CJ371" s="55"/>
      <c r="CK371" s="55">
        <v>35.880000000000003</v>
      </c>
      <c r="CL371" s="55"/>
      <c r="CM371" s="55">
        <v>4.83</v>
      </c>
      <c r="CN371" s="55"/>
      <c r="CO371" s="55"/>
      <c r="CP371" s="55"/>
      <c r="CQ371" s="55">
        <v>0.17</v>
      </c>
      <c r="CR371" s="102">
        <v>4069</v>
      </c>
      <c r="CS371" s="102">
        <v>35.33</v>
      </c>
      <c r="CT371" s="102">
        <v>4.47</v>
      </c>
      <c r="CU371" s="103">
        <v>0.24</v>
      </c>
      <c r="CV371" s="55">
        <v>0.51</v>
      </c>
      <c r="CW371" s="73">
        <f t="shared" si="73"/>
        <v>401.86439999837273</v>
      </c>
      <c r="CX371" s="74">
        <f>AP371/(AB371-AI371)</f>
        <v>401.86439999837273</v>
      </c>
      <c r="CY371" s="71">
        <v>500</v>
      </c>
      <c r="CZ371" s="67">
        <f>IF(AND(DATE(YEAR(T371),MONTH(T371),DAY(T371))&gt;=(S371-3),DATE(YEAR(T371),MONTH(T371),DAY(T371))&lt;=(S371+3)),T371,V371)</f>
        <v>45894.520833333336</v>
      </c>
      <c r="DA371" s="74">
        <f>CZ371-U371</f>
        <v>0</v>
      </c>
      <c r="DB371" s="53">
        <f>(((AR371-AQ371)*24)+DD371+AB371+((AV371-AU371)*24))/24</f>
        <v>2.3819444444452529</v>
      </c>
      <c r="DC371" s="53">
        <f>(AT371-AS371)*24</f>
        <v>1.1666666668024845</v>
      </c>
      <c r="DD371" s="53">
        <f>(W371-AR371)*24</f>
        <v>12.499999999883585</v>
      </c>
      <c r="DE371" s="53">
        <f>AA371</f>
        <v>177.33333333319752</v>
      </c>
      <c r="DF371" s="53">
        <f t="shared" si="83"/>
        <v>12.499999999883585</v>
      </c>
      <c r="DG371" s="53">
        <f>AB371</f>
        <v>44.166666666744277</v>
      </c>
      <c r="DH371" s="53">
        <f t="shared" si="81"/>
        <v>1.1666666668024845</v>
      </c>
    </row>
    <row r="372" spans="1:112" s="63" customFormat="1" x14ac:dyDescent="0.2">
      <c r="A372" s="65">
        <v>4820</v>
      </c>
      <c r="B372" s="72">
        <f t="shared" si="72"/>
        <v>45901</v>
      </c>
      <c r="C372" s="60" t="str">
        <f t="shared" si="82"/>
        <v>PRT 2025 9 #4820</v>
      </c>
      <c r="D372" s="60" t="str">
        <f t="shared" si="80"/>
        <v>PRATU BGG #94</v>
      </c>
      <c r="E372" s="61">
        <v>4820</v>
      </c>
      <c r="F372" s="62" t="s">
        <v>240</v>
      </c>
      <c r="G372" s="62" t="str">
        <f>INDEX([1]List!$D$2:$D$55,MATCH(F372,[1]List!$B$2:$B$55,0))</f>
        <v>CIF</v>
      </c>
      <c r="H372" s="62" t="s">
        <v>211</v>
      </c>
      <c r="I372" s="62" t="s">
        <v>247</v>
      </c>
      <c r="J372" s="61">
        <f>IF(F372="","",IF(F372="TIE LRC",COUNTIF($F$2:$F372,"TIE")+COUNTIF($F$2:$F372,"TME")+COUNTIF($F$2:$F372,"TIE LRC")+COUNTIF($F$2:$F372,"TIE MRC"),IF(F372="TIE MRC",COUNTIF($F$2:$F372,"TIE")+COUNTIF($F$2:$F372,"TME")+COUNTIF($F$2:$F372,"TIE LRC")+COUNTIF($F$2:$F372,"TIE MRC"),IF(F372="PLNBB LRC",COUNTIF($F$2:$F372,"PLNBB")+COUNTIF($F$2:$F372,"PLNBB LRC")+COUNTIF($F$2:$F372,"PLNBB MRC"),IF(F372="PLNBB MRC",COUNTIF($F$2:$F372,"PLNBB")+COUNTIF($F$2:$F372,"PLNBB LRC")+COUNTIF($F$2:$F372,"PLNBB MRC"),IF(F372="HE MRC",COUNTIF($F$2:$F372,"HE")+COUNTIF($F$2:$F372,"HE LRC")+COUNTIF($F$2:$F372,"HE MRC"),IF(F372="HE LRC",COUNTIF($F$2:$F372,"HE")+COUNTIF($F$2:$F372,"HE LRC")+COUNTIF($F$2:$F372,"HE MRC"),COUNTIF($F$2:$F372,F372))))))))</f>
        <v>94</v>
      </c>
      <c r="K372" s="63" t="s">
        <v>555</v>
      </c>
      <c r="L372" s="63" t="s">
        <v>556</v>
      </c>
      <c r="N372" s="64" t="s">
        <v>318</v>
      </c>
      <c r="O372" s="69" t="s">
        <v>473</v>
      </c>
      <c r="P372" s="65"/>
      <c r="Q372" s="69">
        <v>45895</v>
      </c>
      <c r="R372" s="66"/>
      <c r="S372" s="69">
        <v>45923</v>
      </c>
      <c r="T372" s="67">
        <v>45901.3125</v>
      </c>
      <c r="U372" s="67">
        <v>45904.083333333336</v>
      </c>
      <c r="V372" s="67">
        <v>45904.083333333336</v>
      </c>
      <c r="W372" s="67">
        <v>45904.100694444445</v>
      </c>
      <c r="X372" s="67">
        <v>45904.607638888891</v>
      </c>
      <c r="Y372" s="67">
        <v>45904.673611111109</v>
      </c>
      <c r="Z372" s="67">
        <v>45904.708333333336</v>
      </c>
      <c r="AA372" s="53">
        <f t="shared" si="84"/>
        <v>66.500000000058208</v>
      </c>
      <c r="AB372" s="53">
        <f t="shared" si="76"/>
        <v>13.749999999941792</v>
      </c>
      <c r="AC372" s="53">
        <f t="shared" si="77"/>
        <v>1.5833333332557231</v>
      </c>
      <c r="AD372" s="53">
        <v>0.25</v>
      </c>
      <c r="AE372" s="53">
        <v>1.75</v>
      </c>
      <c r="AF372" s="53">
        <v>0</v>
      </c>
      <c r="AG372" s="53">
        <v>0</v>
      </c>
      <c r="AH372" s="53">
        <v>0</v>
      </c>
      <c r="AI372" s="53">
        <f t="shared" si="78"/>
        <v>1.75</v>
      </c>
      <c r="AJ372" s="77">
        <f t="shared" si="79"/>
        <v>2</v>
      </c>
      <c r="AK372" s="77"/>
      <c r="AL372" s="77"/>
      <c r="AM372" s="77"/>
      <c r="AN372" s="77"/>
      <c r="AO372" s="68">
        <v>8698.9809999999998</v>
      </c>
      <c r="AP372" s="68">
        <v>8696.6209999999992</v>
      </c>
      <c r="AQ372" s="67">
        <f t="shared" si="85"/>
        <v>45904.083333333336</v>
      </c>
      <c r="AR372" s="67">
        <v>45904.09375</v>
      </c>
      <c r="AS372" s="67">
        <f t="shared" si="74"/>
        <v>45904.607638888891</v>
      </c>
      <c r="AT372" s="67">
        <v>45904.694444444445</v>
      </c>
      <c r="AU372" s="67">
        <f t="shared" si="75"/>
        <v>45904.694444444445</v>
      </c>
      <c r="AV372" s="67">
        <v>45904.704861111109</v>
      </c>
      <c r="AW372" s="102">
        <v>4562</v>
      </c>
      <c r="AX372" s="102">
        <v>6604</v>
      </c>
      <c r="AY372" s="55">
        <v>30.92</v>
      </c>
      <c r="AZ372" s="55">
        <v>13.08</v>
      </c>
      <c r="BA372" s="55">
        <v>4.12</v>
      </c>
      <c r="BB372" s="55">
        <v>5.18</v>
      </c>
      <c r="BC372" s="55">
        <v>5.96</v>
      </c>
      <c r="BD372" s="55">
        <v>42.07</v>
      </c>
      <c r="BE372" s="55">
        <v>39.67</v>
      </c>
      <c r="BF372" s="55">
        <v>0.21</v>
      </c>
      <c r="BG372" s="55">
        <v>0.32</v>
      </c>
      <c r="BH372" s="55">
        <v>0.3</v>
      </c>
      <c r="BI372" s="55">
        <v>60.48</v>
      </c>
      <c r="BJ372" s="55">
        <v>4.28</v>
      </c>
      <c r="BK372" s="55">
        <v>0.94</v>
      </c>
      <c r="BL372" s="55">
        <v>1.1499999999999999</v>
      </c>
      <c r="BM372" s="55">
        <v>15.78</v>
      </c>
      <c r="BN372" s="56">
        <v>56</v>
      </c>
      <c r="BO372" s="55" t="s">
        <v>97</v>
      </c>
      <c r="BP372" s="55" t="s">
        <v>100</v>
      </c>
      <c r="BQ372" s="56">
        <v>1320</v>
      </c>
      <c r="BR372" s="55">
        <v>34.17</v>
      </c>
      <c r="BS372" s="55">
        <v>26.36</v>
      </c>
      <c r="BT372" s="55">
        <v>21.56</v>
      </c>
      <c r="BU372" s="55">
        <v>8.91</v>
      </c>
      <c r="BV372" s="55">
        <v>1.32</v>
      </c>
      <c r="BW372" s="55">
        <v>0.66</v>
      </c>
      <c r="BX372" s="55">
        <v>0.36</v>
      </c>
      <c r="BY372" s="55">
        <v>1.02</v>
      </c>
      <c r="BZ372" s="55">
        <v>4.9800000000000004</v>
      </c>
      <c r="CA372" s="55">
        <v>0.5</v>
      </c>
      <c r="CB372" s="55">
        <v>0.15</v>
      </c>
      <c r="CC372" s="100">
        <v>4.8000000000000001E-2</v>
      </c>
      <c r="CD372" s="55">
        <v>99</v>
      </c>
      <c r="CE372" s="55">
        <v>98</v>
      </c>
      <c r="CF372" s="55">
        <v>78</v>
      </c>
      <c r="CG372" s="55">
        <v>20</v>
      </c>
      <c r="CH372" s="55"/>
      <c r="CI372" s="102">
        <v>4619</v>
      </c>
      <c r="CJ372" s="55"/>
      <c r="CK372" s="55">
        <v>30.45</v>
      </c>
      <c r="CL372" s="55"/>
      <c r="CM372" s="55">
        <v>3.92</v>
      </c>
      <c r="CN372" s="55"/>
      <c r="CO372" s="55"/>
      <c r="CP372" s="55"/>
      <c r="CQ372" s="55">
        <v>0.18</v>
      </c>
      <c r="CR372" s="102">
        <v>4609</v>
      </c>
      <c r="CS372" s="102">
        <v>30.53</v>
      </c>
      <c r="CT372" s="102">
        <v>3.98</v>
      </c>
      <c r="CU372" s="103">
        <v>0.2</v>
      </c>
      <c r="CV372" s="55">
        <v>0.3</v>
      </c>
      <c r="CW372" s="73">
        <f t="shared" si="73"/>
        <v>724.71841667018191</v>
      </c>
      <c r="CX372" s="74">
        <f>AP372/(AB372-AI372)</f>
        <v>724.71841667018191</v>
      </c>
      <c r="CY372" s="71">
        <v>500</v>
      </c>
      <c r="CZ372" s="67">
        <f>IF(AND(DATE(YEAR(T372),MONTH(T372),DAY(T372))&gt;=(S372-3),DATE(YEAR(T372),MONTH(T372),DAY(T372))&lt;=(S372+3)),T372,V372)</f>
        <v>45904.083333333336</v>
      </c>
      <c r="DA372" s="74">
        <f>CZ372-U372</f>
        <v>0</v>
      </c>
      <c r="DB372" s="53">
        <f>(((AR372-AQ372)*24)+DD372+AB372+((AV372-AU372)*24))/24</f>
        <v>0.60069444443797693</v>
      </c>
      <c r="DC372" s="53">
        <f>(AT372-AS372)*24</f>
        <v>2.0833333333139308</v>
      </c>
      <c r="DD372" s="53">
        <f>(W372-AR372)*24</f>
        <v>0.16666666668606922</v>
      </c>
      <c r="DE372" s="53">
        <f>AA372</f>
        <v>66.500000000058208</v>
      </c>
      <c r="DF372" s="53">
        <f t="shared" si="83"/>
        <v>0.16666666668606922</v>
      </c>
      <c r="DG372" s="53">
        <f>AB372</f>
        <v>13.749999999941792</v>
      </c>
      <c r="DH372" s="53">
        <f t="shared" si="81"/>
        <v>2.0833333333139308</v>
      </c>
    </row>
    <row r="373" spans="1:112" s="63" customFormat="1" x14ac:dyDescent="0.2">
      <c r="A373" s="65">
        <v>4821</v>
      </c>
      <c r="B373" s="72">
        <f t="shared" si="72"/>
        <v>45901</v>
      </c>
      <c r="C373" s="60" t="str">
        <f t="shared" si="82"/>
        <v>PRT 2025 8 #4821</v>
      </c>
      <c r="D373" s="60" t="str">
        <f t="shared" si="80"/>
        <v>PRATU TBC LRC #36</v>
      </c>
      <c r="E373" s="61">
        <v>4821</v>
      </c>
      <c r="F373" s="62" t="s">
        <v>290</v>
      </c>
      <c r="G373" s="62" t="str">
        <f>INDEX([1]List!$D$2:$D$55,MATCH(F373,[1]List!$B$2:$B$55,0))</f>
        <v>CIF</v>
      </c>
      <c r="H373" s="62" t="s">
        <v>325</v>
      </c>
      <c r="I373" s="62" t="s">
        <v>176</v>
      </c>
      <c r="J373" s="61">
        <f>IF(F373="","",IF(F373="TIE LRC",COUNTIF($F$2:$F373,"TIE")+COUNTIF($F$2:$F373,"TME")+COUNTIF($F$2:$F373,"TIE LRC")+COUNTIF($F$2:$F373,"TIE MRC"),IF(F373="TIE MRC",COUNTIF($F$2:$F373,"TIE")+COUNTIF($F$2:$F373,"TME")+COUNTIF($F$2:$F373,"TIE LRC")+COUNTIF($F$2:$F373,"TIE MRC"),IF(F373="PLNBB LRC",COUNTIF($F$2:$F373,"PLNBB")+COUNTIF($F$2:$F373,"PLNBB LRC")+COUNTIF($F$2:$F373,"PLNBB MRC"),IF(F373="PLNBB MRC",COUNTIF($F$2:$F373,"PLNBB")+COUNTIF($F$2:$F373,"PLNBB LRC")+COUNTIF($F$2:$F373,"PLNBB MRC"),IF(F373="HE MRC",COUNTIF($F$2:$F373,"HE")+COUNTIF($F$2:$F373,"HE LRC")+COUNTIF($F$2:$F373,"HE MRC"),IF(F373="HE LRC",COUNTIF($F$2:$F373,"HE")+COUNTIF($F$2:$F373,"HE LRC")+COUNTIF($F$2:$F373,"HE MRC"),COUNTIF($F$2:$F373,F373))))))))</f>
        <v>36</v>
      </c>
      <c r="K373" s="63" t="s">
        <v>106</v>
      </c>
      <c r="L373" s="63" t="s">
        <v>107</v>
      </c>
      <c r="N373" s="64" t="s">
        <v>320</v>
      </c>
      <c r="O373" s="69" t="s">
        <v>610</v>
      </c>
      <c r="P373" s="65"/>
      <c r="Q373" s="69">
        <v>45888</v>
      </c>
      <c r="R373" s="66"/>
      <c r="S373" s="69">
        <v>45933</v>
      </c>
      <c r="T373" s="67">
        <v>45898.479166666664</v>
      </c>
      <c r="U373" s="67">
        <v>45904.340277777781</v>
      </c>
      <c r="V373" s="67">
        <v>45904.340277777781</v>
      </c>
      <c r="W373" s="67">
        <v>45904.670138888891</v>
      </c>
      <c r="X373" s="67">
        <v>45905.197916666664</v>
      </c>
      <c r="Y373" s="67">
        <v>45905.243055555555</v>
      </c>
      <c r="Z373" s="67">
        <v>45905.277777777781</v>
      </c>
      <c r="AA373" s="53">
        <f t="shared" si="84"/>
        <v>140.66666666680248</v>
      </c>
      <c r="AB373" s="53">
        <f t="shared" si="76"/>
        <v>13.749999999941792</v>
      </c>
      <c r="AC373" s="53">
        <f t="shared" si="77"/>
        <v>1.0833333333721384</v>
      </c>
      <c r="AD373" s="53">
        <v>0</v>
      </c>
      <c r="AE373" s="53">
        <v>1.92</v>
      </c>
      <c r="AF373" s="53">
        <v>0</v>
      </c>
      <c r="AG373" s="53">
        <v>0.5</v>
      </c>
      <c r="AH373" s="53">
        <v>0</v>
      </c>
      <c r="AI373" s="53">
        <f t="shared" si="78"/>
        <v>2.42</v>
      </c>
      <c r="AJ373" s="77">
        <f t="shared" si="79"/>
        <v>2.42</v>
      </c>
      <c r="AK373" s="77"/>
      <c r="AL373" s="77"/>
      <c r="AM373" s="77"/>
      <c r="AN373" s="77"/>
      <c r="AO373" s="68">
        <v>7592.2139999999999</v>
      </c>
      <c r="AP373" s="68">
        <v>7582.0240000000003</v>
      </c>
      <c r="AQ373" s="67">
        <f t="shared" si="85"/>
        <v>45904.340277777781</v>
      </c>
      <c r="AR373" s="67">
        <v>45904.350694444445</v>
      </c>
      <c r="AS373" s="67">
        <f t="shared" si="74"/>
        <v>45905.197916666664</v>
      </c>
      <c r="AT373" s="67">
        <v>45905.263888888891</v>
      </c>
      <c r="AU373" s="67">
        <f t="shared" si="75"/>
        <v>45905.263888888891</v>
      </c>
      <c r="AV373" s="67">
        <v>45905.274305555555</v>
      </c>
      <c r="AW373" s="102">
        <v>4117</v>
      </c>
      <c r="AX373" s="102">
        <v>6348</v>
      </c>
      <c r="AY373" s="55">
        <v>35.15</v>
      </c>
      <c r="AZ373" s="55">
        <v>16.89</v>
      </c>
      <c r="BA373" s="55">
        <v>4.43</v>
      </c>
      <c r="BB373" s="55">
        <v>5.68</v>
      </c>
      <c r="BC373" s="55">
        <v>6.83</v>
      </c>
      <c r="BD373" s="55">
        <v>40.270000000000003</v>
      </c>
      <c r="BE373" s="55">
        <v>37.159999999999997</v>
      </c>
      <c r="BF373" s="55">
        <v>0.2</v>
      </c>
      <c r="BG373" s="55">
        <v>0.32</v>
      </c>
      <c r="BH373" s="55">
        <v>0.3</v>
      </c>
      <c r="BI373" s="55">
        <v>54.86</v>
      </c>
      <c r="BJ373" s="55">
        <v>3.94</v>
      </c>
      <c r="BK373" s="55">
        <v>0.82</v>
      </c>
      <c r="BL373" s="55">
        <v>1.06</v>
      </c>
      <c r="BM373" s="55">
        <v>17.559999999999999</v>
      </c>
      <c r="BN373" s="56">
        <v>59</v>
      </c>
      <c r="BO373" s="55" t="s">
        <v>97</v>
      </c>
      <c r="BP373" s="55" t="s">
        <v>100</v>
      </c>
      <c r="BQ373" s="56">
        <v>1250</v>
      </c>
      <c r="BR373" s="55">
        <v>32.17</v>
      </c>
      <c r="BS373" s="55">
        <v>21.5</v>
      </c>
      <c r="BT373" s="55">
        <v>23.8</v>
      </c>
      <c r="BU373" s="55">
        <v>12.38</v>
      </c>
      <c r="BV373" s="55">
        <v>3.14</v>
      </c>
      <c r="BW373" s="55">
        <v>0.48</v>
      </c>
      <c r="BX373" s="55">
        <v>0.42</v>
      </c>
      <c r="BY373" s="55">
        <v>0.7</v>
      </c>
      <c r="BZ373" s="55">
        <v>4.68</v>
      </c>
      <c r="CA373" s="55">
        <v>0.51</v>
      </c>
      <c r="CB373" s="55">
        <v>0.22</v>
      </c>
      <c r="CC373" s="100">
        <v>0.04</v>
      </c>
      <c r="CD373" s="55">
        <v>99</v>
      </c>
      <c r="CE373" s="55">
        <v>98</v>
      </c>
      <c r="CF373" s="55">
        <v>78</v>
      </c>
      <c r="CG373" s="55">
        <v>20</v>
      </c>
      <c r="CH373" s="55"/>
      <c r="CI373" s="102">
        <v>4211</v>
      </c>
      <c r="CJ373" s="55"/>
      <c r="CK373" s="55">
        <v>34.56</v>
      </c>
      <c r="CL373" s="55"/>
      <c r="CM373" s="55">
        <v>3.77</v>
      </c>
      <c r="CN373" s="55"/>
      <c r="CO373" s="55"/>
      <c r="CP373" s="55"/>
      <c r="CQ373" s="55">
        <v>0.17</v>
      </c>
      <c r="CR373" s="102">
        <v>4019</v>
      </c>
      <c r="CS373" s="102">
        <v>35.22</v>
      </c>
      <c r="CT373" s="102">
        <v>3.82</v>
      </c>
      <c r="CU373" s="103">
        <v>0.19</v>
      </c>
      <c r="CV373" s="55">
        <v>0.3</v>
      </c>
      <c r="CW373" s="73">
        <f t="shared" si="73"/>
        <v>669.19894086839827</v>
      </c>
      <c r="CX373" s="74">
        <f>AP373/(AB373-AI373)</f>
        <v>669.19894086839827</v>
      </c>
      <c r="CY373" s="71">
        <v>500</v>
      </c>
      <c r="CZ373" s="67">
        <f>IF(AND(DATE(YEAR(T373),MONTH(T373),DAY(T373))&gt;=(S373-3),DATE(YEAR(T373),MONTH(T373),DAY(T373))&lt;=(S373+3)),T373,V373)</f>
        <v>45904.340277777781</v>
      </c>
      <c r="DA373" s="74">
        <f>CZ373-U373</f>
        <v>0</v>
      </c>
      <c r="DB373" s="53">
        <f>(((AR373-AQ373)*24)+DD373+AB373+((AV373-AU373)*24))/24</f>
        <v>0.91319444443797693</v>
      </c>
      <c r="DC373" s="53">
        <f>(AT373-AS373)*24</f>
        <v>1.5833333334303461</v>
      </c>
      <c r="DD373" s="53">
        <f>(W373-AR373)*24</f>
        <v>7.6666666666860692</v>
      </c>
      <c r="DE373" s="53">
        <f>AA373</f>
        <v>140.66666666680248</v>
      </c>
      <c r="DF373" s="53">
        <f t="shared" si="83"/>
        <v>7.6666666666860692</v>
      </c>
      <c r="DG373" s="53">
        <f>AB373</f>
        <v>13.749999999941792</v>
      </c>
      <c r="DH373" s="53">
        <f t="shared" si="81"/>
        <v>1.5833333334303461</v>
      </c>
    </row>
    <row r="374" spans="1:112" s="63" customFormat="1" x14ac:dyDescent="0.2">
      <c r="A374" s="65">
        <v>4822</v>
      </c>
      <c r="B374" s="72">
        <f t="shared" si="72"/>
        <v>45901</v>
      </c>
      <c r="C374" s="60" t="str">
        <f t="shared" si="82"/>
        <v>PRT 2025 9 #4822</v>
      </c>
      <c r="D374" s="60" t="str">
        <f t="shared" si="80"/>
        <v>PRATU PTBA #67</v>
      </c>
      <c r="E374" s="61">
        <v>4822</v>
      </c>
      <c r="F374" s="62" t="s">
        <v>98</v>
      </c>
      <c r="G374" s="62" t="str">
        <f>INDEX([1]List!$D$2:$D$55,MATCH(F374,[1]List!$B$2:$B$55,0))</f>
        <v>FOB</v>
      </c>
      <c r="H374" s="62" t="s">
        <v>156</v>
      </c>
      <c r="I374" s="62" t="s">
        <v>157</v>
      </c>
      <c r="J374" s="61">
        <f>IF(F374="","",IF(F374="TIE LRC",COUNTIF($F$2:$F374,"TIE")+COUNTIF($F$2:$F374,"TME")+COUNTIF($F$2:$F374,"TIE LRC")+COUNTIF($F$2:$F374,"TIE MRC"),IF(F374="TIE MRC",COUNTIF($F$2:$F374,"TIE")+COUNTIF($F$2:$F374,"TME")+COUNTIF($F$2:$F374,"TIE LRC")+COUNTIF($F$2:$F374,"TIE MRC"),IF(F374="PLNBB LRC",COUNTIF($F$2:$F374,"PLNBB")+COUNTIF($F$2:$F374,"PLNBB LRC")+COUNTIF($F$2:$F374,"PLNBB MRC"),IF(F374="PLNBB MRC",COUNTIF($F$2:$F374,"PLNBB")+COUNTIF($F$2:$F374,"PLNBB LRC")+COUNTIF($F$2:$F374,"PLNBB MRC"),IF(F374="HE MRC",COUNTIF($F$2:$F374,"HE")+COUNTIF($F$2:$F374,"HE LRC")+COUNTIF($F$2:$F374,"HE MRC"),IF(F374="HE LRC",COUNTIF($F$2:$F374,"HE")+COUNTIF($F$2:$F374,"HE LRC")+COUNTIF($F$2:$F374,"HE MRC"),COUNTIF($F$2:$F374,F374))))))))</f>
        <v>67</v>
      </c>
      <c r="K374" s="63" t="s">
        <v>132</v>
      </c>
      <c r="L374" s="63" t="s">
        <v>175</v>
      </c>
      <c r="N374" s="64" t="s">
        <v>318</v>
      </c>
      <c r="O374" s="69" t="s">
        <v>104</v>
      </c>
      <c r="P374" s="65"/>
      <c r="Q374" s="69">
        <v>45895</v>
      </c>
      <c r="R374" s="66"/>
      <c r="S374" s="69">
        <v>45886</v>
      </c>
      <c r="T374" s="67">
        <v>45901.5</v>
      </c>
      <c r="U374" s="67">
        <v>45904.732638888891</v>
      </c>
      <c r="V374" s="67">
        <v>45904.732638888891</v>
      </c>
      <c r="W374" s="67">
        <v>45904.875</v>
      </c>
      <c r="X374" s="67">
        <v>45906.006944444445</v>
      </c>
      <c r="Y374" s="67">
        <v>45906.065972222219</v>
      </c>
      <c r="Z374" s="67">
        <v>45906.100694444445</v>
      </c>
      <c r="AA374" s="53">
        <f t="shared" si="84"/>
        <v>77.583333333372138</v>
      </c>
      <c r="AB374" s="53">
        <f t="shared" si="76"/>
        <v>28.583333333255723</v>
      </c>
      <c r="AC374" s="53">
        <f t="shared" si="77"/>
        <v>1.4166666665696539</v>
      </c>
      <c r="AD374" s="53">
        <v>9.58</v>
      </c>
      <c r="AE374" s="53">
        <v>4.17</v>
      </c>
      <c r="AF374" s="53">
        <v>0</v>
      </c>
      <c r="AG374" s="53">
        <v>0</v>
      </c>
      <c r="AH374" s="53">
        <v>0</v>
      </c>
      <c r="AI374" s="53">
        <f t="shared" si="78"/>
        <v>4.17</v>
      </c>
      <c r="AJ374" s="77">
        <f t="shared" si="79"/>
        <v>13.75</v>
      </c>
      <c r="AK374" s="77"/>
      <c r="AL374" s="77"/>
      <c r="AM374" s="77"/>
      <c r="AN374" s="77"/>
      <c r="AO374" s="68">
        <v>10008.995000000001</v>
      </c>
      <c r="AP374" s="68">
        <v>10007.319</v>
      </c>
      <c r="AQ374" s="67">
        <f t="shared" si="85"/>
        <v>45904.732638888891</v>
      </c>
      <c r="AR374" s="67">
        <v>45904.743055555555</v>
      </c>
      <c r="AS374" s="67">
        <f t="shared" si="74"/>
        <v>45906.006944444445</v>
      </c>
      <c r="AT374" s="67">
        <v>45906.086805555555</v>
      </c>
      <c r="AU374" s="67">
        <f t="shared" si="75"/>
        <v>45906.086805555555</v>
      </c>
      <c r="AV374" s="67">
        <v>45906.097222222219</v>
      </c>
      <c r="AW374" s="102">
        <v>4778</v>
      </c>
      <c r="AX374" s="102">
        <v>6850</v>
      </c>
      <c r="AY374" s="55">
        <v>30.24</v>
      </c>
      <c r="AZ374" s="55">
        <v>11.17</v>
      </c>
      <c r="BA374" s="55">
        <v>5.21</v>
      </c>
      <c r="BB374" s="55">
        <v>6.64</v>
      </c>
      <c r="BC374" s="55">
        <v>7.47</v>
      </c>
      <c r="BD374" s="55">
        <v>45.28</v>
      </c>
      <c r="BE374" s="55">
        <v>36.909999999999997</v>
      </c>
      <c r="BF374" s="55">
        <v>0.49</v>
      </c>
      <c r="BG374" s="55">
        <v>0.77</v>
      </c>
      <c r="BH374" s="55">
        <v>0.71</v>
      </c>
      <c r="BI374" s="55">
        <v>63.06</v>
      </c>
      <c r="BJ374" s="55">
        <v>4.43</v>
      </c>
      <c r="BK374" s="55">
        <v>0.96</v>
      </c>
      <c r="BL374" s="55">
        <v>1.17</v>
      </c>
      <c r="BM374" s="55">
        <v>13.11</v>
      </c>
      <c r="BN374" s="56">
        <v>61</v>
      </c>
      <c r="BO374" s="55" t="s">
        <v>97</v>
      </c>
      <c r="BP374" s="55" t="s">
        <v>100</v>
      </c>
      <c r="BQ374" s="56">
        <v>1260</v>
      </c>
      <c r="BR374" s="55">
        <v>61.65</v>
      </c>
      <c r="BS374" s="55">
        <v>14.24</v>
      </c>
      <c r="BT374" s="55">
        <v>14.31</v>
      </c>
      <c r="BU374" s="55">
        <v>2.95</v>
      </c>
      <c r="BV374" s="55">
        <v>1.7</v>
      </c>
      <c r="BW374" s="55">
        <v>1.42</v>
      </c>
      <c r="BX374" s="55">
        <v>0.49</v>
      </c>
      <c r="BY374" s="55">
        <v>0.51</v>
      </c>
      <c r="BZ374" s="55">
        <v>2.46</v>
      </c>
      <c r="CA374" s="55">
        <v>0.05</v>
      </c>
      <c r="CB374" s="55">
        <v>0.23</v>
      </c>
      <c r="CC374" s="100">
        <v>3.7999999999999999E-2</v>
      </c>
      <c r="CD374" s="55">
        <v>99</v>
      </c>
      <c r="CE374" s="55">
        <v>98</v>
      </c>
      <c r="CF374" s="55">
        <v>79</v>
      </c>
      <c r="CG374" s="55">
        <v>23</v>
      </c>
      <c r="CH374" s="55"/>
      <c r="CI374" s="102">
        <v>4916</v>
      </c>
      <c r="CJ374" s="55"/>
      <c r="CK374" s="55">
        <v>29.31</v>
      </c>
      <c r="CL374" s="55">
        <v>15.99</v>
      </c>
      <c r="CM374" s="55">
        <v>3.27</v>
      </c>
      <c r="CN374" s="55">
        <v>3.89</v>
      </c>
      <c r="CO374" s="55">
        <v>39.14</v>
      </c>
      <c r="CP374" s="55">
        <v>40.98</v>
      </c>
      <c r="CQ374" s="55">
        <v>0.5</v>
      </c>
      <c r="CR374" s="102">
        <v>4591</v>
      </c>
      <c r="CS374" s="102">
        <v>31.67</v>
      </c>
      <c r="CT374" s="102">
        <v>4.55</v>
      </c>
      <c r="CU374" s="102">
        <v>0.49</v>
      </c>
      <c r="CV374" s="55">
        <v>0.81</v>
      </c>
      <c r="CW374" s="73">
        <f t="shared" si="73"/>
        <v>409.91202894723432</v>
      </c>
      <c r="CX374" s="74">
        <f>AP374/(AB374-AI374)</f>
        <v>409.91202894723432</v>
      </c>
      <c r="CY374" s="71">
        <v>500</v>
      </c>
      <c r="CZ374" s="67">
        <f>IF(AND(DATE(YEAR(T374),MONTH(T374),DAY(T374))&gt;=(S374-3),DATE(YEAR(T374),MONTH(T374),DAY(T374))&lt;=(S374+3)),T374,V374)</f>
        <v>45904.732638888891</v>
      </c>
      <c r="DA374" s="74">
        <f>CZ374-U374</f>
        <v>0</v>
      </c>
      <c r="DB374" s="53">
        <f>(((AR374-AQ374)*24)+DD374+AB374+((AV374-AU374)*24))/24</f>
        <v>1.343749999992724</v>
      </c>
      <c r="DC374" s="53">
        <f>(AT374-AS374)*24</f>
        <v>1.9166666666278616</v>
      </c>
      <c r="DD374" s="53">
        <f>(W374-AR374)*24</f>
        <v>3.1666666666860692</v>
      </c>
      <c r="DE374" s="53">
        <f>AA374</f>
        <v>77.583333333372138</v>
      </c>
      <c r="DF374" s="53">
        <f t="shared" si="83"/>
        <v>3.1666666666860692</v>
      </c>
      <c r="DG374" s="53">
        <f>AB374</f>
        <v>28.583333333255723</v>
      </c>
      <c r="DH374" s="53">
        <f t="shared" si="81"/>
        <v>1.9166666666278616</v>
      </c>
    </row>
    <row r="375" spans="1:112" s="63" customFormat="1" x14ac:dyDescent="0.2">
      <c r="A375" s="65">
        <v>4823</v>
      </c>
      <c r="B375" s="72">
        <f t="shared" ref="B375:B438" si="86">EOMONTH(Y375,-1)+1</f>
        <v>45901</v>
      </c>
      <c r="C375" s="60" t="str">
        <f t="shared" si="82"/>
        <v>PRT 2025 8 #4823</v>
      </c>
      <c r="D375" s="60" t="str">
        <f t="shared" si="80"/>
        <v>PRATU SPE #27</v>
      </c>
      <c r="E375" s="61">
        <v>4823</v>
      </c>
      <c r="F375" s="62" t="s">
        <v>326</v>
      </c>
      <c r="G375" s="62" t="str">
        <f>INDEX([1]List!$D$2:$D$55,MATCH(F375,[1]List!$B$2:$B$55,0))</f>
        <v>CIF</v>
      </c>
      <c r="H375" s="62" t="s">
        <v>642</v>
      </c>
      <c r="I375" s="62" t="s">
        <v>396</v>
      </c>
      <c r="J375" s="61">
        <f>IF(F375="","",IF(F375="TIE LRC",COUNTIF($F$2:$F375,"TIE")+COUNTIF($F$2:$F375,"TME")+COUNTIF($F$2:$F375,"TIE LRC")+COUNTIF($F$2:$F375,"TIE MRC"),IF(F375="TIE MRC",COUNTIF($F$2:$F375,"TIE")+COUNTIF($F$2:$F375,"TME")+COUNTIF($F$2:$F375,"TIE LRC")+COUNTIF($F$2:$F375,"TIE MRC"),IF(F375="PLNBB LRC",COUNTIF($F$2:$F375,"PLNBB")+COUNTIF($F$2:$F375,"PLNBB LRC")+COUNTIF($F$2:$F375,"PLNBB MRC"),IF(F375="PLNBB MRC",COUNTIF($F$2:$F375,"PLNBB")+COUNTIF($F$2:$F375,"PLNBB LRC")+COUNTIF($F$2:$F375,"PLNBB MRC"),IF(F375="HE MRC",COUNTIF($F$2:$F375,"HE")+COUNTIF($F$2:$F375,"HE LRC")+COUNTIF($F$2:$F375,"HE MRC"),IF(F375="HE LRC",COUNTIF($F$2:$F375,"HE")+COUNTIF($F$2:$F375,"HE LRC")+COUNTIF($F$2:$F375,"HE MRC"),COUNTIF($F$2:$F375,F375))))))))</f>
        <v>27</v>
      </c>
      <c r="K375" s="63" t="s">
        <v>397</v>
      </c>
      <c r="L375" s="63" t="s">
        <v>398</v>
      </c>
      <c r="N375" s="64" t="s">
        <v>320</v>
      </c>
      <c r="O375" s="69" t="s">
        <v>473</v>
      </c>
      <c r="P375" s="65"/>
      <c r="Q375" s="69">
        <v>45891</v>
      </c>
      <c r="R375" s="66"/>
      <c r="S375" s="69">
        <v>45893</v>
      </c>
      <c r="T375" s="67">
        <v>45899.083333333336</v>
      </c>
      <c r="U375" s="67">
        <v>45905.326388888891</v>
      </c>
      <c r="V375" s="67">
        <v>45905.326388888891</v>
      </c>
      <c r="W375" s="67">
        <v>45905.34375</v>
      </c>
      <c r="X375" s="67">
        <v>45906.611111111109</v>
      </c>
      <c r="Y375" s="67">
        <v>45906.666666666664</v>
      </c>
      <c r="Z375" s="67">
        <v>45906.701388888891</v>
      </c>
      <c r="AA375" s="53">
        <f t="shared" si="84"/>
        <v>149.83333333331393</v>
      </c>
      <c r="AB375" s="53">
        <f t="shared" si="76"/>
        <v>31.749999999941792</v>
      </c>
      <c r="AC375" s="53">
        <f t="shared" si="77"/>
        <v>1.3333333333139308</v>
      </c>
      <c r="AD375" s="53">
        <v>0</v>
      </c>
      <c r="AE375" s="53">
        <v>4.17</v>
      </c>
      <c r="AF375" s="53">
        <v>9.25</v>
      </c>
      <c r="AG375" s="53">
        <v>2.5</v>
      </c>
      <c r="AH375" s="53">
        <v>0</v>
      </c>
      <c r="AI375" s="53">
        <f t="shared" si="78"/>
        <v>15.92</v>
      </c>
      <c r="AJ375" s="77">
        <f t="shared" si="79"/>
        <v>15.92</v>
      </c>
      <c r="AK375" s="77"/>
      <c r="AL375" s="77"/>
      <c r="AM375" s="77"/>
      <c r="AN375" s="77"/>
      <c r="AO375" s="68">
        <v>7748.26</v>
      </c>
      <c r="AP375" s="68">
        <v>7738.0110000000004</v>
      </c>
      <c r="AQ375" s="67">
        <f t="shared" si="85"/>
        <v>45905.326388888891</v>
      </c>
      <c r="AR375" s="67">
        <v>45905.336805555555</v>
      </c>
      <c r="AS375" s="67">
        <f t="shared" si="74"/>
        <v>45906.611111111109</v>
      </c>
      <c r="AT375" s="67">
        <v>45906.6875</v>
      </c>
      <c r="AU375" s="67">
        <f t="shared" si="75"/>
        <v>45906.6875</v>
      </c>
      <c r="AV375" s="67">
        <v>45906.697916666664</v>
      </c>
      <c r="AW375" s="102">
        <v>4125</v>
      </c>
      <c r="AX375" s="102">
        <v>6345</v>
      </c>
      <c r="AY375" s="55">
        <v>34.979999999999997</v>
      </c>
      <c r="AZ375" s="55">
        <v>17.649999999999999</v>
      </c>
      <c r="BA375" s="55">
        <v>4.88</v>
      </c>
      <c r="BB375" s="55">
        <v>6.18</v>
      </c>
      <c r="BC375" s="55">
        <v>7.5</v>
      </c>
      <c r="BD375" s="55">
        <v>41.87</v>
      </c>
      <c r="BE375" s="55">
        <v>34.299999999999997</v>
      </c>
      <c r="BF375" s="55">
        <v>0.27</v>
      </c>
      <c r="BG375" s="55">
        <v>0.45</v>
      </c>
      <c r="BH375" s="55">
        <v>0.41</v>
      </c>
      <c r="BI375" s="55">
        <v>54.25</v>
      </c>
      <c r="BJ375" s="55">
        <v>4.0199999999999996</v>
      </c>
      <c r="BK375" s="55">
        <v>0.84</v>
      </c>
      <c r="BL375" s="55">
        <v>1.1000000000000001</v>
      </c>
      <c r="BM375" s="55">
        <v>16.72</v>
      </c>
      <c r="BN375" s="56">
        <v>60</v>
      </c>
      <c r="BO375" s="55" t="s">
        <v>97</v>
      </c>
      <c r="BP375" s="55" t="s">
        <v>100</v>
      </c>
      <c r="BQ375" s="56">
        <v>1160</v>
      </c>
      <c r="BR375" s="55">
        <v>46.66</v>
      </c>
      <c r="BS375" s="55">
        <v>20.7</v>
      </c>
      <c r="BT375" s="55">
        <v>12.01</v>
      </c>
      <c r="BU375" s="55">
        <v>9.56</v>
      </c>
      <c r="BV375" s="55">
        <v>1.48</v>
      </c>
      <c r="BW375" s="55">
        <v>1.08</v>
      </c>
      <c r="BX375" s="55">
        <v>0.44</v>
      </c>
      <c r="BY375" s="55">
        <v>0.66</v>
      </c>
      <c r="BZ375" s="55">
        <v>6.9</v>
      </c>
      <c r="CA375" s="55">
        <v>0.3</v>
      </c>
      <c r="CB375" s="55">
        <v>0.21</v>
      </c>
      <c r="CC375" s="100">
        <v>4.5999999999999999E-2</v>
      </c>
      <c r="CD375" s="55">
        <v>99</v>
      </c>
      <c r="CE375" s="55">
        <v>98</v>
      </c>
      <c r="CF375" s="55">
        <v>78</v>
      </c>
      <c r="CG375" s="55">
        <v>21</v>
      </c>
      <c r="CH375" s="55"/>
      <c r="CI375" s="102">
        <v>4187</v>
      </c>
      <c r="CJ375" s="55"/>
      <c r="CK375" s="55">
        <v>34.659999999999997</v>
      </c>
      <c r="CL375" s="55"/>
      <c r="CM375" s="55">
        <v>4.18</v>
      </c>
      <c r="CN375" s="55"/>
      <c r="CO375" s="55"/>
      <c r="CP375" s="55"/>
      <c r="CQ375" s="55">
        <v>0.25</v>
      </c>
      <c r="CR375" s="102">
        <v>4024</v>
      </c>
      <c r="CS375" s="102">
        <v>35.83</v>
      </c>
      <c r="CT375" s="103">
        <v>4.4000000000000004</v>
      </c>
      <c r="CU375" s="102">
        <v>0.25</v>
      </c>
      <c r="CV375" s="55">
        <v>0.37</v>
      </c>
      <c r="CW375" s="73">
        <f t="shared" si="73"/>
        <v>488.81939355833566</v>
      </c>
      <c r="CX375" s="74">
        <f>AP375/(AB375-AI375)</f>
        <v>488.81939355833566</v>
      </c>
      <c r="CY375" s="71">
        <v>500</v>
      </c>
      <c r="CZ375" s="67">
        <f>IF(AND(DATE(YEAR(T375),MONTH(T375),DAY(T375))&gt;=(S375-3),DATE(YEAR(T375),MONTH(T375),DAY(T375))&lt;=(S375+3)),T375,V375)</f>
        <v>45905.326388888891</v>
      </c>
      <c r="DA375" s="74">
        <f>CZ375-U375</f>
        <v>0</v>
      </c>
      <c r="DB375" s="53">
        <f>(((AR375-AQ375)*24)+DD375+AB375+((AV375-AU375)*24))/24</f>
        <v>1.3506944444379769</v>
      </c>
      <c r="DC375" s="53">
        <f>(AT375-AS375)*24</f>
        <v>1.8333333333721384</v>
      </c>
      <c r="DD375" s="53">
        <f>(W375-AR375)*24</f>
        <v>0.16666666668606922</v>
      </c>
      <c r="DE375" s="53">
        <f>AA375</f>
        <v>149.83333333331393</v>
      </c>
      <c r="DF375" s="53">
        <f t="shared" si="83"/>
        <v>0.16666666668606922</v>
      </c>
      <c r="DG375" s="53">
        <f>AB375</f>
        <v>31.749999999941792</v>
      </c>
      <c r="DH375" s="53">
        <f t="shared" si="81"/>
        <v>1.8333333333721384</v>
      </c>
    </row>
    <row r="376" spans="1:112" s="63" customFormat="1" x14ac:dyDescent="0.2">
      <c r="A376" s="65">
        <v>4824</v>
      </c>
      <c r="B376" s="72">
        <f t="shared" si="86"/>
        <v>45901</v>
      </c>
      <c r="C376" s="60" t="str">
        <f t="shared" si="82"/>
        <v>PRT 2025 9 #4824</v>
      </c>
      <c r="D376" s="60" t="str">
        <f t="shared" si="80"/>
        <v>PRATU BGG #95</v>
      </c>
      <c r="E376" s="61">
        <v>4824</v>
      </c>
      <c r="F376" s="62" t="s">
        <v>240</v>
      </c>
      <c r="G376" s="62" t="str">
        <f>INDEX([1]List!$D$2:$D$55,MATCH(F376,[1]List!$B$2:$B$55,0))</f>
        <v>CIF</v>
      </c>
      <c r="H376" s="62" t="s">
        <v>211</v>
      </c>
      <c r="I376" s="62" t="s">
        <v>247</v>
      </c>
      <c r="J376" s="61">
        <f>IF(F376="","",IF(F376="TIE LRC",COUNTIF($F$2:$F376,"TIE")+COUNTIF($F$2:$F376,"TME")+COUNTIF($F$2:$F376,"TIE LRC")+COUNTIF($F$2:$F376,"TIE MRC"),IF(F376="TIE MRC",COUNTIF($F$2:$F376,"TIE")+COUNTIF($F$2:$F376,"TME")+COUNTIF($F$2:$F376,"TIE LRC")+COUNTIF($F$2:$F376,"TIE MRC"),IF(F376="PLNBB LRC",COUNTIF($F$2:$F376,"PLNBB")+COUNTIF($F$2:$F376,"PLNBB LRC")+COUNTIF($F$2:$F376,"PLNBB MRC"),IF(F376="PLNBB MRC",COUNTIF($F$2:$F376,"PLNBB")+COUNTIF($F$2:$F376,"PLNBB LRC")+COUNTIF($F$2:$F376,"PLNBB MRC"),IF(F376="HE MRC",COUNTIF($F$2:$F376,"HE")+COUNTIF($F$2:$F376,"HE LRC")+COUNTIF($F$2:$F376,"HE MRC"),IF(F376="HE LRC",COUNTIF($F$2:$F376,"HE")+COUNTIF($F$2:$F376,"HE LRC")+COUNTIF($F$2:$F376,"HE MRC"),COUNTIF($F$2:$F376,F376))))))))</f>
        <v>95</v>
      </c>
      <c r="K376" s="63" t="s">
        <v>592</v>
      </c>
      <c r="L376" s="63" t="s">
        <v>593</v>
      </c>
      <c r="N376" s="64" t="s">
        <v>318</v>
      </c>
      <c r="O376" s="69" t="s">
        <v>104</v>
      </c>
      <c r="P376" s="65"/>
      <c r="Q376" s="69">
        <v>45897</v>
      </c>
      <c r="R376" s="66"/>
      <c r="S376" s="69">
        <v>45924</v>
      </c>
      <c r="T376" s="67">
        <v>45902.298611111109</v>
      </c>
      <c r="U376" s="67">
        <v>45906.149305555555</v>
      </c>
      <c r="V376" s="67">
        <v>45906.149305555555</v>
      </c>
      <c r="W376" s="67">
        <v>45906.211805555555</v>
      </c>
      <c r="X376" s="67">
        <v>45906.836805555555</v>
      </c>
      <c r="Y376" s="67">
        <v>45906.861111111109</v>
      </c>
      <c r="Z376" s="67">
        <v>45906.895833333336</v>
      </c>
      <c r="AA376" s="53">
        <f t="shared" si="84"/>
        <v>92.416666666686069</v>
      </c>
      <c r="AB376" s="53">
        <f t="shared" si="76"/>
        <v>15.583333333313931</v>
      </c>
      <c r="AC376" s="53">
        <f t="shared" si="77"/>
        <v>0.58333333331393078</v>
      </c>
      <c r="AD376" s="53">
        <v>0</v>
      </c>
      <c r="AE376" s="53">
        <v>3.08</v>
      </c>
      <c r="AF376" s="53">
        <v>0</v>
      </c>
      <c r="AG376" s="53">
        <v>0.33</v>
      </c>
      <c r="AH376" s="53">
        <v>0</v>
      </c>
      <c r="AI376" s="53">
        <f t="shared" si="78"/>
        <v>3.41</v>
      </c>
      <c r="AJ376" s="77">
        <f t="shared" si="79"/>
        <v>3.41</v>
      </c>
      <c r="AK376" s="77"/>
      <c r="AL376" s="77"/>
      <c r="AM376" s="77"/>
      <c r="AN376" s="77"/>
      <c r="AO376" s="68">
        <v>8009.1949999999997</v>
      </c>
      <c r="AP376" s="68">
        <v>8006.4440000000004</v>
      </c>
      <c r="AQ376" s="67">
        <f t="shared" si="85"/>
        <v>45906.149305555555</v>
      </c>
      <c r="AR376" s="67">
        <v>45906.159722222219</v>
      </c>
      <c r="AS376" s="67">
        <f t="shared" si="74"/>
        <v>45906.836805555555</v>
      </c>
      <c r="AT376" s="67">
        <v>45906.881944444445</v>
      </c>
      <c r="AU376" s="67">
        <f t="shared" si="75"/>
        <v>45906.881944444445</v>
      </c>
      <c r="AV376" s="67">
        <v>45906.892361111109</v>
      </c>
      <c r="AW376" s="102">
        <v>4572</v>
      </c>
      <c r="AX376" s="102">
        <v>6616</v>
      </c>
      <c r="AY376" s="55">
        <v>30.9</v>
      </c>
      <c r="AZ376" s="55">
        <v>13.98</v>
      </c>
      <c r="BA376" s="55">
        <v>4.0599999999999996</v>
      </c>
      <c r="BB376" s="55">
        <v>5.05</v>
      </c>
      <c r="BC376" s="55">
        <v>5.87</v>
      </c>
      <c r="BD376" s="55">
        <v>42.14</v>
      </c>
      <c r="BE376" s="55">
        <v>38.83</v>
      </c>
      <c r="BF376" s="55">
        <v>0.25</v>
      </c>
      <c r="BG376" s="55">
        <v>0.38</v>
      </c>
      <c r="BH376" s="55">
        <v>0.36</v>
      </c>
      <c r="BI376" s="55">
        <v>59.59</v>
      </c>
      <c r="BJ376" s="55">
        <v>4.24</v>
      </c>
      <c r="BK376" s="55">
        <v>0.95</v>
      </c>
      <c r="BL376" s="55">
        <v>1.17</v>
      </c>
      <c r="BM376" s="55">
        <v>15.88</v>
      </c>
      <c r="BN376" s="56">
        <v>58</v>
      </c>
      <c r="BO376" s="55" t="s">
        <v>97</v>
      </c>
      <c r="BP376" s="55" t="s">
        <v>100</v>
      </c>
      <c r="BQ376" s="56">
        <v>1270</v>
      </c>
      <c r="BR376" s="55">
        <v>35.94</v>
      </c>
      <c r="BS376" s="55">
        <v>20.36</v>
      </c>
      <c r="BT376" s="55">
        <v>26.13</v>
      </c>
      <c r="BU376" s="55">
        <v>6.22</v>
      </c>
      <c r="BV376" s="55">
        <v>1.68</v>
      </c>
      <c r="BW376" s="55">
        <v>0.47</v>
      </c>
      <c r="BX376" s="55">
        <v>0.39</v>
      </c>
      <c r="BY376" s="55">
        <v>0.77</v>
      </c>
      <c r="BZ376" s="55">
        <v>7.23</v>
      </c>
      <c r="CA376" s="55">
        <v>0.61</v>
      </c>
      <c r="CB376" s="55">
        <v>0.2</v>
      </c>
      <c r="CC376" s="100">
        <v>9.5000000000000001E-2</v>
      </c>
      <c r="CD376" s="55">
        <v>99</v>
      </c>
      <c r="CE376" s="55">
        <v>98</v>
      </c>
      <c r="CF376" s="55">
        <v>78</v>
      </c>
      <c r="CG376" s="55">
        <v>20</v>
      </c>
      <c r="CH376" s="55"/>
      <c r="CI376" s="102">
        <v>4630</v>
      </c>
      <c r="CJ376" s="55"/>
      <c r="CK376" s="55">
        <v>30.34</v>
      </c>
      <c r="CL376" s="55"/>
      <c r="CM376" s="55">
        <v>3.75</v>
      </c>
      <c r="CN376" s="55"/>
      <c r="CO376" s="55"/>
      <c r="CP376" s="55"/>
      <c r="CQ376" s="55">
        <v>0.22</v>
      </c>
      <c r="CR376" s="102">
        <v>4572</v>
      </c>
      <c r="CS376" s="102">
        <v>30.36</v>
      </c>
      <c r="CT376" s="102">
        <v>3.74</v>
      </c>
      <c r="CU376" s="102">
        <v>0.23</v>
      </c>
      <c r="CV376" s="55"/>
      <c r="CW376" s="73">
        <f t="shared" si="73"/>
        <v>657.70350492985449</v>
      </c>
      <c r="CX376" s="74">
        <f>AP376/(AB376-AI376)</f>
        <v>657.70350492985449</v>
      </c>
      <c r="CY376" s="71">
        <v>500</v>
      </c>
      <c r="CZ376" s="67">
        <f>IF(AND(DATE(YEAR(T376),MONTH(T376),DAY(T376))&gt;=(S376-3),DATE(YEAR(T376),MONTH(T376),DAY(T376))&lt;=(S376+3)),T376,V376)</f>
        <v>45906.149305555555</v>
      </c>
      <c r="DA376" s="74">
        <f>CZ376-U376</f>
        <v>0</v>
      </c>
      <c r="DB376" s="53">
        <f>(((AR376-AQ376)*24)+DD376+AB376+((AV376-AU376)*24))/24</f>
        <v>0.72222222221898846</v>
      </c>
      <c r="DC376" s="53">
        <f>(AT376-AS376)*24</f>
        <v>1.0833333333721384</v>
      </c>
      <c r="DD376" s="53">
        <f>(W376-AR376)*24</f>
        <v>1.2500000000582077</v>
      </c>
      <c r="DE376" s="53">
        <f>AA376</f>
        <v>92.416666666686069</v>
      </c>
      <c r="DF376" s="53">
        <f t="shared" si="83"/>
        <v>1.2500000000582077</v>
      </c>
      <c r="DG376" s="53">
        <f>AB376</f>
        <v>15.583333333313931</v>
      </c>
      <c r="DH376" s="53">
        <f t="shared" si="81"/>
        <v>1.0833333333721384</v>
      </c>
    </row>
    <row r="377" spans="1:112" s="63" customFormat="1" x14ac:dyDescent="0.2">
      <c r="A377" s="65">
        <v>4825</v>
      </c>
      <c r="B377" s="72">
        <f t="shared" si="86"/>
        <v>45901</v>
      </c>
      <c r="C377" s="60" t="str">
        <f t="shared" si="82"/>
        <v>PRT 2025 9 #4825</v>
      </c>
      <c r="D377" s="60" t="str">
        <f t="shared" si="80"/>
        <v>PRATU GEL MRC #21</v>
      </c>
      <c r="E377" s="61">
        <v>4825</v>
      </c>
      <c r="F377" s="62" t="s">
        <v>341</v>
      </c>
      <c r="G377" s="62" t="str">
        <f>INDEX([1]List!$D$2:$D$55,MATCH(F377,[1]List!$B$2:$B$55,0))</f>
        <v>CIF</v>
      </c>
      <c r="H377" s="62" t="s">
        <v>342</v>
      </c>
      <c r="I377" s="62" t="s">
        <v>408</v>
      </c>
      <c r="J377" s="61">
        <f>IF(F377="","",IF(F377="TIE LRC",COUNTIF($F$2:$F377,"TIE")+COUNTIF($F$2:$F377,"TME")+COUNTIF($F$2:$F377,"TIE LRC")+COUNTIF($F$2:$F377,"TIE MRC"),IF(F377="TIE MRC",COUNTIF($F$2:$F377,"TIE")+COUNTIF($F$2:$F377,"TME")+COUNTIF($F$2:$F377,"TIE LRC")+COUNTIF($F$2:$F377,"TIE MRC"),IF(F377="PLNBB LRC",COUNTIF($F$2:$F377,"PLNBB")+COUNTIF($F$2:$F377,"PLNBB LRC")+COUNTIF($F$2:$F377,"PLNBB MRC"),IF(F377="PLNBB MRC",COUNTIF($F$2:$F377,"PLNBB")+COUNTIF($F$2:$F377,"PLNBB LRC")+COUNTIF($F$2:$F377,"PLNBB MRC"),IF(F377="HE MRC",COUNTIF($F$2:$F377,"HE")+COUNTIF($F$2:$F377,"HE LRC")+COUNTIF($F$2:$F377,"HE MRC"),IF(F377="HE LRC",COUNTIF($F$2:$F377,"HE")+COUNTIF($F$2:$F377,"HE LRC")+COUNTIF($F$2:$F377,"HE MRC"),COUNTIF($F$2:$F377,F377))))))))</f>
        <v>21</v>
      </c>
      <c r="K377" s="63" t="s">
        <v>638</v>
      </c>
      <c r="L377" s="63" t="s">
        <v>639</v>
      </c>
      <c r="N377" s="64" t="s">
        <v>318</v>
      </c>
      <c r="O377" s="69" t="s">
        <v>567</v>
      </c>
      <c r="P377" s="65"/>
      <c r="Q377" s="69">
        <v>45894</v>
      </c>
      <c r="R377" s="66"/>
      <c r="S377" s="69">
        <v>45920</v>
      </c>
      <c r="T377" s="67">
        <v>45902.5</v>
      </c>
      <c r="U377" s="67">
        <v>45906.920138888891</v>
      </c>
      <c r="V377" s="67">
        <v>45906.920138888891</v>
      </c>
      <c r="W377" s="67">
        <v>45907.211805555555</v>
      </c>
      <c r="X377" s="67">
        <v>45907.972222222219</v>
      </c>
      <c r="Y377" s="67">
        <v>45908.020833333336</v>
      </c>
      <c r="Z377" s="67">
        <v>45908.055555555555</v>
      </c>
      <c r="AA377" s="53">
        <f t="shared" si="84"/>
        <v>106.08333333337214</v>
      </c>
      <c r="AB377" s="53">
        <f t="shared" si="76"/>
        <v>19.416666666744277</v>
      </c>
      <c r="AC377" s="53">
        <f t="shared" si="77"/>
        <v>1.1666666668024845</v>
      </c>
      <c r="AD377" s="53">
        <v>0.33</v>
      </c>
      <c r="AE377" s="53">
        <v>4.75</v>
      </c>
      <c r="AF377" s="53">
        <v>0</v>
      </c>
      <c r="AG377" s="53">
        <v>0.5</v>
      </c>
      <c r="AH377" s="53">
        <v>0</v>
      </c>
      <c r="AI377" s="53">
        <f t="shared" si="78"/>
        <v>5.25</v>
      </c>
      <c r="AJ377" s="77">
        <f t="shared" si="79"/>
        <v>5.58</v>
      </c>
      <c r="AK377" s="77"/>
      <c r="AL377" s="77"/>
      <c r="AM377" s="77"/>
      <c r="AN377" s="77"/>
      <c r="AO377" s="68">
        <v>7573.674</v>
      </c>
      <c r="AP377" s="68">
        <v>7552.9859999999999</v>
      </c>
      <c r="AQ377" s="67">
        <f t="shared" si="85"/>
        <v>45906.920138888891</v>
      </c>
      <c r="AR377" s="67">
        <v>45906.930555555555</v>
      </c>
      <c r="AS377" s="67">
        <f t="shared" si="74"/>
        <v>45907.972222222219</v>
      </c>
      <c r="AT377" s="67">
        <v>45908.041666666664</v>
      </c>
      <c r="AU377" s="67">
        <f t="shared" si="75"/>
        <v>45908.041666666664</v>
      </c>
      <c r="AV377" s="67">
        <v>45908.052083333336</v>
      </c>
      <c r="AW377" s="102">
        <v>4440</v>
      </c>
      <c r="AX377" s="102">
        <v>6515</v>
      </c>
      <c r="AY377" s="55">
        <v>31.85</v>
      </c>
      <c r="AZ377" s="55">
        <v>15.36</v>
      </c>
      <c r="BA377" s="55">
        <v>5.88</v>
      </c>
      <c r="BB377" s="55">
        <v>7.3</v>
      </c>
      <c r="BC377" s="55">
        <v>8.6199999999999992</v>
      </c>
      <c r="BD377" s="55">
        <v>39.450000000000003</v>
      </c>
      <c r="BE377" s="55">
        <v>37.89</v>
      </c>
      <c r="BF377" s="55">
        <v>0.25</v>
      </c>
      <c r="BG377" s="55">
        <v>0.4</v>
      </c>
      <c r="BH377" s="55">
        <v>0.37</v>
      </c>
      <c r="BI377" s="55">
        <v>57.36</v>
      </c>
      <c r="BJ377" s="55">
        <v>4</v>
      </c>
      <c r="BK377" s="55">
        <v>0.87</v>
      </c>
      <c r="BL377" s="55">
        <v>1.1200000000000001</v>
      </c>
      <c r="BM377" s="55">
        <v>14.8</v>
      </c>
      <c r="BN377" s="56">
        <v>58</v>
      </c>
      <c r="BO377" s="55" t="s">
        <v>97</v>
      </c>
      <c r="BP377" s="55" t="s">
        <v>100</v>
      </c>
      <c r="BQ377" s="56">
        <v>1160</v>
      </c>
      <c r="BR377" s="55">
        <v>34.36</v>
      </c>
      <c r="BS377" s="55">
        <v>18.88</v>
      </c>
      <c r="BT377" s="55">
        <v>20.09</v>
      </c>
      <c r="BU377" s="55">
        <v>15.15</v>
      </c>
      <c r="BV377" s="55">
        <v>1.62</v>
      </c>
      <c r="BW377" s="55">
        <v>0.5</v>
      </c>
      <c r="BX377" s="55">
        <v>0.42</v>
      </c>
      <c r="BY377" s="55">
        <v>0.76</v>
      </c>
      <c r="BZ377" s="55">
        <v>7.44</v>
      </c>
      <c r="CA377" s="55">
        <v>0.6</v>
      </c>
      <c r="CB377" s="55">
        <v>0.19</v>
      </c>
      <c r="CC377" s="100">
        <v>4.2999999999999997E-2</v>
      </c>
      <c r="CD377" s="55">
        <v>99</v>
      </c>
      <c r="CE377" s="55">
        <v>97</v>
      </c>
      <c r="CF377" s="55">
        <v>78</v>
      </c>
      <c r="CG377" s="55">
        <v>20</v>
      </c>
      <c r="CH377" s="55"/>
      <c r="CI377" s="102">
        <v>4528</v>
      </c>
      <c r="CJ377" s="55"/>
      <c r="CK377" s="55">
        <v>29.29</v>
      </c>
      <c r="CL377" s="55"/>
      <c r="CM377" s="55">
        <v>5.57</v>
      </c>
      <c r="CN377" s="55"/>
      <c r="CO377" s="55"/>
      <c r="CP377" s="55"/>
      <c r="CQ377" s="55">
        <v>0.23</v>
      </c>
      <c r="CR377" s="102">
        <v>4451</v>
      </c>
      <c r="CS377" s="102">
        <v>32.15</v>
      </c>
      <c r="CT377" s="102">
        <v>4.76</v>
      </c>
      <c r="CU377" s="102">
        <v>0.23</v>
      </c>
      <c r="CV377" s="55"/>
      <c r="CW377" s="73">
        <f t="shared" si="73"/>
        <v>533.1519529382557</v>
      </c>
      <c r="CX377" s="74">
        <f>AP377/(AB377-AI377)</f>
        <v>533.1519529382557</v>
      </c>
      <c r="CY377" s="71">
        <v>500</v>
      </c>
      <c r="CZ377" s="67">
        <f>IF(AND(DATE(YEAR(T377),MONTH(T377),DAY(T377))&gt;=(S377-3),DATE(YEAR(T377),MONTH(T377),DAY(T377))&lt;=(S377+3)),T377,V377)</f>
        <v>45906.920138888891</v>
      </c>
      <c r="DA377" s="74">
        <f>CZ377-U377</f>
        <v>0</v>
      </c>
      <c r="DB377" s="53">
        <f>(((AR377-AQ377)*24)+DD377+AB377+((AV377-AU377)*24))/24</f>
        <v>1.1111111111167702</v>
      </c>
      <c r="DC377" s="53">
        <f>(AT377-AS377)*24</f>
        <v>1.6666666666860692</v>
      </c>
      <c r="DD377" s="53">
        <f>(W377-AR377)*24</f>
        <v>6.75</v>
      </c>
      <c r="DE377" s="53">
        <f>AA377</f>
        <v>106.08333333337214</v>
      </c>
      <c r="DF377" s="53">
        <f t="shared" si="83"/>
        <v>6.75</v>
      </c>
      <c r="DG377" s="53">
        <f>AB377</f>
        <v>19.416666666744277</v>
      </c>
      <c r="DH377" s="53">
        <f t="shared" si="81"/>
        <v>1.6666666666860692</v>
      </c>
    </row>
    <row r="378" spans="1:112" s="63" customFormat="1" x14ac:dyDescent="0.2">
      <c r="A378" s="65">
        <v>4826</v>
      </c>
      <c r="B378" s="72">
        <f t="shared" si="86"/>
        <v>45901</v>
      </c>
      <c r="C378" s="60" t="str">
        <f t="shared" si="82"/>
        <v>PRT 2025 8 #4826</v>
      </c>
      <c r="D378" s="60" t="str">
        <f t="shared" si="80"/>
        <v>PRATU GEL LRC #37</v>
      </c>
      <c r="E378" s="61">
        <v>4826</v>
      </c>
      <c r="F378" s="62" t="s">
        <v>300</v>
      </c>
      <c r="G378" s="62" t="str">
        <f>INDEX([1]List!$D$2:$D$55,MATCH(F378,[1]List!$B$2:$B$55,0))</f>
        <v>CIF</v>
      </c>
      <c r="H378" s="62" t="s">
        <v>392</v>
      </c>
      <c r="I378" s="62" t="s">
        <v>262</v>
      </c>
      <c r="J378" s="61">
        <f>IF(F378="","",IF(F378="TIE LRC",COUNTIF($F$2:$F378,"TIE")+COUNTIF($F$2:$F378,"TME")+COUNTIF($F$2:$F378,"TIE LRC")+COUNTIF($F$2:$F378,"TIE MRC"),IF(F378="TIE MRC",COUNTIF($F$2:$F378,"TIE")+COUNTIF($F$2:$F378,"TME")+COUNTIF($F$2:$F378,"TIE LRC")+COUNTIF($F$2:$F378,"TIE MRC"),IF(F378="PLNBB LRC",COUNTIF($F$2:$F378,"PLNBB")+COUNTIF($F$2:$F378,"PLNBB LRC")+COUNTIF($F$2:$F378,"PLNBB MRC"),IF(F378="PLNBB MRC",COUNTIF($F$2:$F378,"PLNBB")+COUNTIF($F$2:$F378,"PLNBB LRC")+COUNTIF($F$2:$F378,"PLNBB MRC"),IF(F378="HE MRC",COUNTIF($F$2:$F378,"HE")+COUNTIF($F$2:$F378,"HE LRC")+COUNTIF($F$2:$F378,"HE MRC"),IF(F378="HE LRC",COUNTIF($F$2:$F378,"HE")+COUNTIF($F$2:$F378,"HE LRC")+COUNTIF($F$2:$F378,"HE MRC"),COUNTIF($F$2:$F378,F378))))))))</f>
        <v>37</v>
      </c>
      <c r="K378" s="63" t="s">
        <v>471</v>
      </c>
      <c r="L378" s="63" t="s">
        <v>472</v>
      </c>
      <c r="N378" s="64" t="s">
        <v>320</v>
      </c>
      <c r="O378" s="69" t="s">
        <v>567</v>
      </c>
      <c r="P378" s="65"/>
      <c r="Q378" s="69">
        <v>45890</v>
      </c>
      <c r="R378" s="66"/>
      <c r="S378" s="69">
        <v>45899</v>
      </c>
      <c r="T378" s="67">
        <v>45899.951388888891</v>
      </c>
      <c r="U378" s="67">
        <v>45899.951388888891</v>
      </c>
      <c r="V378" s="67">
        <v>45906.722222222219</v>
      </c>
      <c r="W378" s="67">
        <v>45906.854166666664</v>
      </c>
      <c r="X378" s="67">
        <v>45908.211805555555</v>
      </c>
      <c r="Y378" s="67">
        <v>45908.364583333336</v>
      </c>
      <c r="Z378" s="67">
        <v>45908.399305555555</v>
      </c>
      <c r="AA378" s="53">
        <f t="shared" si="84"/>
        <v>162.49999999988358</v>
      </c>
      <c r="AB378" s="53">
        <f t="shared" si="76"/>
        <v>36.250000000116415</v>
      </c>
      <c r="AC378" s="53">
        <f t="shared" si="77"/>
        <v>3.6666666667442769</v>
      </c>
      <c r="AD378" s="53">
        <v>0.33</v>
      </c>
      <c r="AE378" s="53">
        <v>10.5</v>
      </c>
      <c r="AF378" s="53">
        <v>2.08</v>
      </c>
      <c r="AG378" s="53">
        <v>0</v>
      </c>
      <c r="AH378" s="53">
        <v>0</v>
      </c>
      <c r="AI378" s="53">
        <f t="shared" si="78"/>
        <v>12.58</v>
      </c>
      <c r="AJ378" s="77">
        <f t="shared" si="79"/>
        <v>12.91</v>
      </c>
      <c r="AK378" s="77"/>
      <c r="AL378" s="77"/>
      <c r="AM378" s="77"/>
      <c r="AN378" s="77"/>
      <c r="AO378" s="68">
        <v>10002.905000000001</v>
      </c>
      <c r="AP378" s="68">
        <v>10000.851000000001</v>
      </c>
      <c r="AQ378" s="67">
        <f t="shared" si="85"/>
        <v>45906.722222222219</v>
      </c>
      <c r="AR378" s="67">
        <v>45906.732638888891</v>
      </c>
      <c r="AS378" s="67">
        <f t="shared" si="74"/>
        <v>45908.211805555555</v>
      </c>
      <c r="AT378" s="67">
        <v>45908.385416666664</v>
      </c>
      <c r="AU378" s="67">
        <f t="shared" si="75"/>
        <v>45908.385416666664</v>
      </c>
      <c r="AV378" s="67">
        <v>45908.395833333336</v>
      </c>
      <c r="AW378" s="102">
        <v>4065</v>
      </c>
      <c r="AX378" s="102">
        <v>6264</v>
      </c>
      <c r="AY378" s="55">
        <v>35.1</v>
      </c>
      <c r="AZ378" s="55">
        <v>19.62</v>
      </c>
      <c r="BA378" s="55">
        <v>4.5999999999999996</v>
      </c>
      <c r="BB378" s="55">
        <v>5.7</v>
      </c>
      <c r="BC378" s="55">
        <v>7.09</v>
      </c>
      <c r="BD378" s="55">
        <v>41.16</v>
      </c>
      <c r="BE378" s="55">
        <v>33.520000000000003</v>
      </c>
      <c r="BF378" s="55">
        <v>0.19</v>
      </c>
      <c r="BG378" s="55">
        <v>0.31</v>
      </c>
      <c r="BH378" s="55">
        <v>0.28999999999999998</v>
      </c>
      <c r="BI378" s="55">
        <v>53.98</v>
      </c>
      <c r="BJ378" s="55">
        <v>3.84</v>
      </c>
      <c r="BK378" s="55">
        <v>0.66</v>
      </c>
      <c r="BL378" s="55">
        <v>0.88</v>
      </c>
      <c r="BM378" s="55">
        <v>15.97</v>
      </c>
      <c r="BN378" s="56">
        <v>60</v>
      </c>
      <c r="BO378" s="55" t="s">
        <v>97</v>
      </c>
      <c r="BP378" s="55" t="s">
        <v>100</v>
      </c>
      <c r="BQ378" s="56">
        <v>1160</v>
      </c>
      <c r="BR378" s="55">
        <v>23.23</v>
      </c>
      <c r="BS378" s="55">
        <v>16.170000000000002</v>
      </c>
      <c r="BT378" s="55">
        <v>27.74</v>
      </c>
      <c r="BU378" s="55">
        <v>21.86</v>
      </c>
      <c r="BV378" s="55">
        <v>3.76</v>
      </c>
      <c r="BW378" s="55">
        <v>0.33</v>
      </c>
      <c r="BX378" s="55">
        <v>0.27</v>
      </c>
      <c r="BY378" s="55">
        <v>0.75</v>
      </c>
      <c r="BZ378" s="55">
        <v>4.74</v>
      </c>
      <c r="CA378" s="55">
        <v>0.95</v>
      </c>
      <c r="CB378" s="55">
        <v>0.18</v>
      </c>
      <c r="CC378" s="100">
        <v>5.6000000000000001E-2</v>
      </c>
      <c r="CD378" s="55">
        <v>99</v>
      </c>
      <c r="CE378" s="55">
        <v>97</v>
      </c>
      <c r="CF378" s="55">
        <v>78</v>
      </c>
      <c r="CG378" s="55">
        <v>20</v>
      </c>
      <c r="CH378" s="55"/>
      <c r="CI378" s="102">
        <v>4125</v>
      </c>
      <c r="CJ378" s="55"/>
      <c r="CK378" s="55">
        <v>34.700000000000003</v>
      </c>
      <c r="CL378" s="55"/>
      <c r="CM378" s="55">
        <v>3.92</v>
      </c>
      <c r="CN378" s="55"/>
      <c r="CO378" s="55"/>
      <c r="CP378" s="55"/>
      <c r="CQ378" s="55">
        <v>0.16</v>
      </c>
      <c r="CR378" s="102">
        <v>4003</v>
      </c>
      <c r="CS378" s="102">
        <v>35.68</v>
      </c>
      <c r="CT378" s="102">
        <v>5.22</v>
      </c>
      <c r="CU378" s="102">
        <v>0.23</v>
      </c>
      <c r="CV378" s="55"/>
      <c r="CW378" s="73">
        <f t="shared" si="73"/>
        <v>422.511660327453</v>
      </c>
      <c r="CX378" s="74">
        <f>AP378/(AB378-AI378)</f>
        <v>422.511660327453</v>
      </c>
      <c r="CY378" s="71">
        <v>500</v>
      </c>
      <c r="CZ378" s="67">
        <f>IF(AND(DATE(YEAR(T378),MONTH(T378),DAY(T378))&gt;=(S378-3),DATE(YEAR(T378),MONTH(T378),DAY(T378))&lt;=(S378+3)),T378,V378)</f>
        <v>45899.951388888891</v>
      </c>
      <c r="DA378" s="74">
        <f>CZ378-U378</f>
        <v>0</v>
      </c>
      <c r="DB378" s="53">
        <f>(((AR378-AQ378)*24)+DD378+AB378+((AV378-AU378)*24))/24</f>
        <v>1.6527777777882875</v>
      </c>
      <c r="DC378" s="53">
        <f>(AT378-AS378)*24</f>
        <v>4.1666666666278616</v>
      </c>
      <c r="DD378" s="53">
        <f>(W378-AR378)*24</f>
        <v>2.9166666665696539</v>
      </c>
      <c r="DE378" s="53">
        <f>AA378</f>
        <v>162.49999999988358</v>
      </c>
      <c r="DF378" s="53">
        <f t="shared" si="83"/>
        <v>2.9166666665696539</v>
      </c>
      <c r="DG378" s="53">
        <f>AB378</f>
        <v>36.250000000116415</v>
      </c>
      <c r="DH378" s="53">
        <f t="shared" si="81"/>
        <v>4.1666666666278616</v>
      </c>
    </row>
    <row r="379" spans="1:112" s="63" customFormat="1" x14ac:dyDescent="0.2">
      <c r="A379" s="65">
        <v>4827</v>
      </c>
      <c r="B379" s="72">
        <f t="shared" si="86"/>
        <v>45901</v>
      </c>
      <c r="C379" s="60" t="str">
        <f t="shared" si="82"/>
        <v>PRT 2025 9 #4827</v>
      </c>
      <c r="D379" s="60" t="str">
        <f t="shared" si="80"/>
        <v>PRATU GEL MRC #22</v>
      </c>
      <c r="E379" s="61">
        <v>4827</v>
      </c>
      <c r="F379" s="62" t="s">
        <v>341</v>
      </c>
      <c r="G379" s="62" t="str">
        <f>INDEX([1]List!$D$2:$D$55,MATCH(F379,[1]List!$B$2:$B$55,0))</f>
        <v>CIF</v>
      </c>
      <c r="H379" s="62" t="s">
        <v>342</v>
      </c>
      <c r="I379" s="62" t="s">
        <v>408</v>
      </c>
      <c r="J379" s="61">
        <f>IF(F379="","",IF(F379="TIE LRC",COUNTIF($F$2:$F379,"TIE")+COUNTIF($F$2:$F379,"TME")+COUNTIF($F$2:$F379,"TIE LRC")+COUNTIF($F$2:$F379,"TIE MRC"),IF(F379="TIE MRC",COUNTIF($F$2:$F379,"TIE")+COUNTIF($F$2:$F379,"TME")+COUNTIF($F$2:$F379,"TIE LRC")+COUNTIF($F$2:$F379,"TIE MRC"),IF(F379="PLNBB LRC",COUNTIF($F$2:$F379,"PLNBB")+COUNTIF($F$2:$F379,"PLNBB LRC")+COUNTIF($F$2:$F379,"PLNBB MRC"),IF(F379="PLNBB MRC",COUNTIF($F$2:$F379,"PLNBB")+COUNTIF($F$2:$F379,"PLNBB LRC")+COUNTIF($F$2:$F379,"PLNBB MRC"),IF(F379="HE MRC",COUNTIF($F$2:$F379,"HE")+COUNTIF($F$2:$F379,"HE LRC")+COUNTIF($F$2:$F379,"HE MRC"),IF(F379="HE LRC",COUNTIF($F$2:$F379,"HE")+COUNTIF($F$2:$F379,"HE LRC")+COUNTIF($F$2:$F379,"HE MRC"),COUNTIF($F$2:$F379,F379))))))))</f>
        <v>22</v>
      </c>
      <c r="K379" s="63" t="s">
        <v>444</v>
      </c>
      <c r="L379" s="63" t="s">
        <v>414</v>
      </c>
      <c r="N379" s="64" t="s">
        <v>318</v>
      </c>
      <c r="O379" s="69" t="s">
        <v>567</v>
      </c>
      <c r="P379" s="65"/>
      <c r="Q379" s="69">
        <v>45883</v>
      </c>
      <c r="R379" s="66"/>
      <c r="S379" s="69">
        <v>45950</v>
      </c>
      <c r="T379" s="67">
        <v>45903.371527777781</v>
      </c>
      <c r="U379" s="67">
        <v>45908.138888888891</v>
      </c>
      <c r="V379" s="67">
        <v>45908.138888888891</v>
      </c>
      <c r="W379" s="67">
        <v>45908.378472222219</v>
      </c>
      <c r="X379" s="67">
        <v>45909.350694444445</v>
      </c>
      <c r="Y379" s="67">
        <v>45909.392361111109</v>
      </c>
      <c r="Z379" s="67">
        <v>45909.427083333336</v>
      </c>
      <c r="AA379" s="53">
        <f t="shared" si="84"/>
        <v>114.41666666662786</v>
      </c>
      <c r="AB379" s="53">
        <f t="shared" si="76"/>
        <v>24.333333333372138</v>
      </c>
      <c r="AC379" s="53">
        <f t="shared" si="77"/>
        <v>0.99999999994179234</v>
      </c>
      <c r="AD379" s="53">
        <v>0.5</v>
      </c>
      <c r="AE379" s="53">
        <v>6</v>
      </c>
      <c r="AF379" s="53">
        <v>0</v>
      </c>
      <c r="AG379" s="53">
        <v>0.5</v>
      </c>
      <c r="AH379" s="53">
        <v>0</v>
      </c>
      <c r="AI379" s="53">
        <f t="shared" si="78"/>
        <v>6.5</v>
      </c>
      <c r="AJ379" s="77">
        <f t="shared" si="79"/>
        <v>7</v>
      </c>
      <c r="AK379" s="77"/>
      <c r="AL379" s="77"/>
      <c r="AM379" s="77"/>
      <c r="AN379" s="77"/>
      <c r="AO379" s="68">
        <v>10503.924000000001</v>
      </c>
      <c r="AP379" s="68">
        <v>10492.929</v>
      </c>
      <c r="AQ379" s="67">
        <f t="shared" si="85"/>
        <v>45908.138888888891</v>
      </c>
      <c r="AR379" s="67">
        <v>45908.149305555555</v>
      </c>
      <c r="AS379" s="67">
        <f t="shared" si="74"/>
        <v>45909.350694444445</v>
      </c>
      <c r="AT379" s="67">
        <v>45909.413194444445</v>
      </c>
      <c r="AU379" s="67">
        <f t="shared" si="75"/>
        <v>45909.413194444445</v>
      </c>
      <c r="AV379" s="67">
        <v>45909.423611111109</v>
      </c>
      <c r="AW379" s="102">
        <v>4433</v>
      </c>
      <c r="AX379" s="102">
        <v>6502</v>
      </c>
      <c r="AY379" s="55">
        <v>31.82</v>
      </c>
      <c r="AZ379" s="55">
        <v>14.92</v>
      </c>
      <c r="BA379" s="55">
        <v>6.97</v>
      </c>
      <c r="BB379" s="55">
        <v>8.6999999999999993</v>
      </c>
      <c r="BC379" s="55">
        <v>10.23</v>
      </c>
      <c r="BD379" s="55">
        <v>41.54</v>
      </c>
      <c r="BE379" s="55">
        <v>34.840000000000003</v>
      </c>
      <c r="BF379" s="55">
        <v>0.39</v>
      </c>
      <c r="BG379" s="55">
        <v>0.64</v>
      </c>
      <c r="BH379" s="55">
        <v>0.57999999999999996</v>
      </c>
      <c r="BI379" s="55">
        <v>57.85</v>
      </c>
      <c r="BJ379" s="55">
        <v>4.08</v>
      </c>
      <c r="BK379" s="55">
        <v>0.86</v>
      </c>
      <c r="BL379" s="55">
        <v>1.1299999999999999</v>
      </c>
      <c r="BM379" s="55">
        <v>13.1</v>
      </c>
      <c r="BN379" s="56">
        <v>59</v>
      </c>
      <c r="BO379" s="55" t="s">
        <v>97</v>
      </c>
      <c r="BP379" s="55" t="s">
        <v>100</v>
      </c>
      <c r="BQ379" s="56">
        <v>1150</v>
      </c>
      <c r="BR379" s="55">
        <v>36.24</v>
      </c>
      <c r="BS379" s="55">
        <v>19.16</v>
      </c>
      <c r="BT379" s="55">
        <v>22.84</v>
      </c>
      <c r="BU379" s="55">
        <v>11.5</v>
      </c>
      <c r="BV379" s="55">
        <v>3.26</v>
      </c>
      <c r="BW379" s="55">
        <v>0.48</v>
      </c>
      <c r="BX379" s="55">
        <v>0.3</v>
      </c>
      <c r="BY379" s="55">
        <v>0.85</v>
      </c>
      <c r="BZ379" s="55">
        <v>3.82</v>
      </c>
      <c r="CA379" s="55">
        <v>1.36</v>
      </c>
      <c r="CB379" s="55">
        <v>0.19</v>
      </c>
      <c r="CC379" s="100">
        <v>4.2000000000000003E-2</v>
      </c>
      <c r="CD379" s="55">
        <v>99</v>
      </c>
      <c r="CE379" s="55">
        <v>98</v>
      </c>
      <c r="CF379" s="55">
        <v>78</v>
      </c>
      <c r="CG379" s="55">
        <v>20</v>
      </c>
      <c r="CH379" s="55"/>
      <c r="CI379" s="102">
        <v>4527</v>
      </c>
      <c r="CJ379" s="55"/>
      <c r="CK379" s="55">
        <v>29.7</v>
      </c>
      <c r="CL379" s="55"/>
      <c r="CM379" s="55">
        <v>6.91</v>
      </c>
      <c r="CN379" s="55"/>
      <c r="CO379" s="55"/>
      <c r="CP379" s="55"/>
      <c r="CQ379" s="55">
        <v>0.38</v>
      </c>
      <c r="CR379" s="102">
        <v>4438</v>
      </c>
      <c r="CS379" s="102">
        <v>32.39</v>
      </c>
      <c r="CT379" s="102">
        <v>4.82</v>
      </c>
      <c r="CU379" s="102">
        <v>0.25</v>
      </c>
      <c r="CV379" s="55"/>
      <c r="CW379" s="73">
        <f t="shared" si="73"/>
        <v>588.38854205479447</v>
      </c>
      <c r="CX379" s="74">
        <f>AP379/(AB379-AI379)</f>
        <v>588.38854205479447</v>
      </c>
      <c r="CY379" s="71">
        <v>500</v>
      </c>
      <c r="CZ379" s="67">
        <f>IF(AND(DATE(YEAR(T379),MONTH(T379),DAY(T379))&gt;=(S379-3),DATE(YEAR(T379),MONTH(T379),DAY(T379))&lt;=(S379+3)),T379,V379)</f>
        <v>45908.138888888891</v>
      </c>
      <c r="DA379" s="74">
        <f>CZ379-U379</f>
        <v>0</v>
      </c>
      <c r="DB379" s="53">
        <f>(((AR379-AQ379)*24)+DD379+AB379+((AV379-AU379)*24))/24</f>
        <v>1.2638888888832298</v>
      </c>
      <c r="DC379" s="53">
        <f>(AT379-AS379)*24</f>
        <v>1.5</v>
      </c>
      <c r="DD379" s="53">
        <f>(W379-AR379)*24</f>
        <v>5.4999999999417923</v>
      </c>
      <c r="DE379" s="53">
        <f>AA379</f>
        <v>114.41666666662786</v>
      </c>
      <c r="DF379" s="53">
        <f t="shared" si="83"/>
        <v>5.4999999999417923</v>
      </c>
      <c r="DG379" s="53">
        <f>AB379</f>
        <v>24.333333333372138</v>
      </c>
      <c r="DH379" s="53">
        <f t="shared" si="81"/>
        <v>1.5</v>
      </c>
    </row>
    <row r="380" spans="1:112" s="63" customFormat="1" x14ac:dyDescent="0.2">
      <c r="A380" s="65">
        <v>4828</v>
      </c>
      <c r="B380" s="72">
        <f t="shared" si="86"/>
        <v>45901</v>
      </c>
      <c r="C380" s="60" t="str">
        <f t="shared" si="82"/>
        <v>PRT 2025 9 #4828</v>
      </c>
      <c r="D380" s="60" t="str">
        <f t="shared" si="80"/>
        <v>PRATU BGG #96</v>
      </c>
      <c r="E380" s="61">
        <v>4828</v>
      </c>
      <c r="F380" s="62" t="s">
        <v>240</v>
      </c>
      <c r="G380" s="62" t="str">
        <f>INDEX([1]List!$D$2:$D$55,MATCH(F380,[1]List!$B$2:$B$55,0))</f>
        <v>CIF</v>
      </c>
      <c r="H380" s="62" t="s">
        <v>211</v>
      </c>
      <c r="I380" s="62" t="s">
        <v>247</v>
      </c>
      <c r="J380" s="61">
        <f>IF(F380="","",IF(F380="TIE LRC",COUNTIF($F$2:$F380,"TIE")+COUNTIF($F$2:$F380,"TME")+COUNTIF($F$2:$F380,"TIE LRC")+COUNTIF($F$2:$F380,"TIE MRC"),IF(F380="TIE MRC",COUNTIF($F$2:$F380,"TIE")+COUNTIF($F$2:$F380,"TME")+COUNTIF($F$2:$F380,"TIE LRC")+COUNTIF($F$2:$F380,"TIE MRC"),IF(F380="PLNBB LRC",COUNTIF($F$2:$F380,"PLNBB")+COUNTIF($F$2:$F380,"PLNBB LRC")+COUNTIF($F$2:$F380,"PLNBB MRC"),IF(F380="PLNBB MRC",COUNTIF($F$2:$F380,"PLNBB")+COUNTIF($F$2:$F380,"PLNBB LRC")+COUNTIF($F$2:$F380,"PLNBB MRC"),IF(F380="HE MRC",COUNTIF($F$2:$F380,"HE")+COUNTIF($F$2:$F380,"HE LRC")+COUNTIF($F$2:$F380,"HE MRC"),IF(F380="HE LRC",COUNTIF($F$2:$F380,"HE")+COUNTIF($F$2:$F380,"HE LRC")+COUNTIF($F$2:$F380,"HE MRC"),COUNTIF($F$2:$F380,F380))))))))</f>
        <v>96</v>
      </c>
      <c r="K380" s="63" t="s">
        <v>650</v>
      </c>
      <c r="L380" s="63" t="s">
        <v>651</v>
      </c>
      <c r="N380" s="64" t="s">
        <v>318</v>
      </c>
      <c r="O380" s="69" t="s">
        <v>104</v>
      </c>
      <c r="P380" s="65"/>
      <c r="Q380" s="69">
        <v>45902</v>
      </c>
      <c r="R380" s="66"/>
      <c r="S380" s="69">
        <v>45925</v>
      </c>
      <c r="T380" s="67">
        <v>45908.375</v>
      </c>
      <c r="U380" s="67">
        <v>45909.444444444445</v>
      </c>
      <c r="V380" s="67">
        <v>45909.444444444445</v>
      </c>
      <c r="W380" s="67">
        <v>45909.458333333336</v>
      </c>
      <c r="X380" s="67">
        <v>45910.059027777781</v>
      </c>
      <c r="Y380" s="67">
        <v>45910.09375</v>
      </c>
      <c r="Z380" s="67">
        <v>45910.128472222219</v>
      </c>
      <c r="AA380" s="53">
        <f t="shared" si="84"/>
        <v>25.666666666686069</v>
      </c>
      <c r="AB380" s="53">
        <f t="shared" si="76"/>
        <v>15.249999999941792</v>
      </c>
      <c r="AC380" s="53">
        <f t="shared" si="77"/>
        <v>0.83333333325572312</v>
      </c>
      <c r="AD380" s="53">
        <v>0.25</v>
      </c>
      <c r="AE380" s="53">
        <v>3.25</v>
      </c>
      <c r="AF380" s="53">
        <v>0</v>
      </c>
      <c r="AG380" s="53">
        <v>0</v>
      </c>
      <c r="AH380" s="53">
        <v>0</v>
      </c>
      <c r="AI380" s="53">
        <f t="shared" si="78"/>
        <v>3.25</v>
      </c>
      <c r="AJ380" s="77">
        <f t="shared" si="79"/>
        <v>3.5</v>
      </c>
      <c r="AK380" s="77"/>
      <c r="AL380" s="77"/>
      <c r="AM380" s="77"/>
      <c r="AN380" s="77"/>
      <c r="AO380" s="68">
        <v>8007.0929999999998</v>
      </c>
      <c r="AP380" s="68">
        <v>7998.5370000000003</v>
      </c>
      <c r="AQ380" s="67">
        <f t="shared" si="85"/>
        <v>45909.444444444445</v>
      </c>
      <c r="AR380" s="67">
        <v>45909.454861111109</v>
      </c>
      <c r="AS380" s="67">
        <f t="shared" si="74"/>
        <v>45910.059027777781</v>
      </c>
      <c r="AT380" s="67">
        <v>45910.114583333336</v>
      </c>
      <c r="AU380" s="67">
        <f t="shared" si="75"/>
        <v>45910.114583333336</v>
      </c>
      <c r="AV380" s="67">
        <v>45910.125</v>
      </c>
      <c r="AW380" s="102">
        <v>4558</v>
      </c>
      <c r="AX380" s="102">
        <v>6598</v>
      </c>
      <c r="AY380" s="55">
        <v>30.92</v>
      </c>
      <c r="AZ380" s="55">
        <v>13.98</v>
      </c>
      <c r="BA380" s="55">
        <v>4.03</v>
      </c>
      <c r="BB380" s="55">
        <v>5.0199999999999996</v>
      </c>
      <c r="BC380" s="55">
        <v>5.84</v>
      </c>
      <c r="BD380" s="55">
        <v>42.6</v>
      </c>
      <c r="BE380" s="55">
        <v>38.4</v>
      </c>
      <c r="BF380" s="55">
        <v>0.21</v>
      </c>
      <c r="BG380" s="55">
        <v>0.32</v>
      </c>
      <c r="BH380" s="55">
        <v>0.3</v>
      </c>
      <c r="BI380" s="55">
        <v>59.13</v>
      </c>
      <c r="BJ380" s="55">
        <v>4.22</v>
      </c>
      <c r="BK380" s="55">
        <v>0.93</v>
      </c>
      <c r="BL380" s="55">
        <v>1.1499999999999999</v>
      </c>
      <c r="BM380" s="55">
        <v>16.46</v>
      </c>
      <c r="BN380" s="56">
        <v>58</v>
      </c>
      <c r="BO380" s="55" t="s">
        <v>97</v>
      </c>
      <c r="BP380" s="55" t="s">
        <v>100</v>
      </c>
      <c r="BQ380" s="56">
        <v>1260</v>
      </c>
      <c r="BR380" s="55">
        <v>32.49</v>
      </c>
      <c r="BS380" s="55">
        <v>25.69</v>
      </c>
      <c r="BT380" s="55">
        <v>25.46</v>
      </c>
      <c r="BU380" s="55">
        <v>6.36</v>
      </c>
      <c r="BV380" s="55">
        <v>1.64</v>
      </c>
      <c r="BW380" s="55">
        <v>0.63</v>
      </c>
      <c r="BX380" s="55">
        <v>0.36</v>
      </c>
      <c r="BY380" s="55">
        <v>0.88</v>
      </c>
      <c r="BZ380" s="55">
        <v>5.76</v>
      </c>
      <c r="CA380" s="55">
        <v>0.54</v>
      </c>
      <c r="CB380" s="55">
        <v>0.18</v>
      </c>
      <c r="CC380" s="100">
        <v>2.9000000000000001E-2</v>
      </c>
      <c r="CD380" s="55">
        <v>99</v>
      </c>
      <c r="CE380" s="55">
        <v>97</v>
      </c>
      <c r="CF380" s="55">
        <v>78</v>
      </c>
      <c r="CG380" s="55">
        <v>20</v>
      </c>
      <c r="CH380" s="55"/>
      <c r="CI380" s="102">
        <v>4615</v>
      </c>
      <c r="CJ380" s="55"/>
      <c r="CK380" s="55">
        <v>30.45</v>
      </c>
      <c r="CL380" s="55"/>
      <c r="CM380" s="55">
        <v>3.7</v>
      </c>
      <c r="CN380" s="55"/>
      <c r="CO380" s="55"/>
      <c r="CP380" s="55"/>
      <c r="CQ380" s="55">
        <v>0.18</v>
      </c>
      <c r="CR380" s="102">
        <v>4589</v>
      </c>
      <c r="CS380" s="102">
        <v>30.18</v>
      </c>
      <c r="CT380" s="102">
        <v>3.85</v>
      </c>
      <c r="CU380" s="102">
        <v>0.25</v>
      </c>
      <c r="CV380" s="55"/>
      <c r="CW380" s="73">
        <f t="shared" ref="CW380:CW443" si="87">CX380</f>
        <v>666.54475000323316</v>
      </c>
      <c r="CX380" s="74">
        <f>AP380/(AB380-AI380)</f>
        <v>666.54475000323316</v>
      </c>
      <c r="CY380" s="71">
        <v>500</v>
      </c>
      <c r="CZ380" s="67">
        <f>IF(AND(DATE(YEAR(T380),MONTH(T380),DAY(T380))&gt;=(S380-3),DATE(YEAR(T380),MONTH(T380),DAY(T380))&lt;=(S380+3)),T380,V380)</f>
        <v>45909.444444444445</v>
      </c>
      <c r="DA380" s="74">
        <f>CZ380-U380</f>
        <v>0</v>
      </c>
      <c r="DB380" s="53">
        <f>(((AR380-AQ380)*24)+DD380+AB380+((AV380-AU380)*24))/24</f>
        <v>0.65972222221898846</v>
      </c>
      <c r="DC380" s="53">
        <f>(AT380-AS380)*24</f>
        <v>1.3333333333139308</v>
      </c>
      <c r="DD380" s="53">
        <f>(W380-AR380)*24</f>
        <v>8.3333333430346102E-2</v>
      </c>
      <c r="DE380" s="53">
        <f>AA380</f>
        <v>25.666666666686069</v>
      </c>
      <c r="DF380" s="53">
        <f t="shared" si="83"/>
        <v>8.3333333430346102E-2</v>
      </c>
      <c r="DG380" s="53">
        <f>AB380</f>
        <v>15.249999999941792</v>
      </c>
      <c r="DH380" s="53">
        <f t="shared" si="81"/>
        <v>1.3333333333139308</v>
      </c>
    </row>
    <row r="381" spans="1:112" s="63" customFormat="1" x14ac:dyDescent="0.2">
      <c r="A381" s="65">
        <v>4829</v>
      </c>
      <c r="B381" s="72">
        <f t="shared" si="86"/>
        <v>45901</v>
      </c>
      <c r="C381" s="60" t="str">
        <f t="shared" si="82"/>
        <v>PRT 2025 8 #4829</v>
      </c>
      <c r="D381" s="60" t="str">
        <f t="shared" si="80"/>
        <v>PRATU SPE #28</v>
      </c>
      <c r="E381" s="61">
        <v>4829</v>
      </c>
      <c r="F381" s="62" t="s">
        <v>326</v>
      </c>
      <c r="G381" s="62" t="str">
        <f>INDEX([1]List!$D$2:$D$55,MATCH(F381,[1]List!$B$2:$B$55,0))</f>
        <v>CIF</v>
      </c>
      <c r="H381" s="62" t="s">
        <v>642</v>
      </c>
      <c r="I381" s="62" t="s">
        <v>470</v>
      </c>
      <c r="J381" s="61">
        <f>IF(F381="","",IF(F381="TIE LRC",COUNTIF($F$2:$F381,"TIE")+COUNTIF($F$2:$F381,"TME")+COUNTIF($F$2:$F381,"TIE LRC")+COUNTIF($F$2:$F381,"TIE MRC"),IF(F381="TIE MRC",COUNTIF($F$2:$F381,"TIE")+COUNTIF($F$2:$F381,"TME")+COUNTIF($F$2:$F381,"TIE LRC")+COUNTIF($F$2:$F381,"TIE MRC"),IF(F381="PLNBB LRC",COUNTIF($F$2:$F381,"PLNBB")+COUNTIF($F$2:$F381,"PLNBB LRC")+COUNTIF($F$2:$F381,"PLNBB MRC"),IF(F381="PLNBB MRC",COUNTIF($F$2:$F381,"PLNBB")+COUNTIF($F$2:$F381,"PLNBB LRC")+COUNTIF($F$2:$F381,"PLNBB MRC"),IF(F381="HE MRC",COUNTIF($F$2:$F381,"HE")+COUNTIF($F$2:$F381,"HE LRC")+COUNTIF($F$2:$F381,"HE MRC"),IF(F381="HE LRC",COUNTIF($F$2:$F381,"HE")+COUNTIF($F$2:$F381,"HE LRC")+COUNTIF($F$2:$F381,"HE MRC"),COUNTIF($F$2:$F381,F381))))))))</f>
        <v>28</v>
      </c>
      <c r="K381" s="63" t="s">
        <v>654</v>
      </c>
      <c r="L381" s="63" t="s">
        <v>655</v>
      </c>
      <c r="N381" s="64" t="s">
        <v>320</v>
      </c>
      <c r="O381" s="69" t="s">
        <v>473</v>
      </c>
      <c r="P381" s="65"/>
      <c r="Q381" s="69">
        <v>45885</v>
      </c>
      <c r="R381" s="66"/>
      <c r="S381" s="69">
        <v>45923</v>
      </c>
      <c r="T381" s="67">
        <v>45900.020833333336</v>
      </c>
      <c r="U381" s="67">
        <v>45908.427083333336</v>
      </c>
      <c r="V381" s="67">
        <v>45908.427083333336</v>
      </c>
      <c r="W381" s="67">
        <v>45909.215277777781</v>
      </c>
      <c r="X381" s="67">
        <v>45910.878472222219</v>
      </c>
      <c r="Y381" s="67">
        <v>45910.958333333336</v>
      </c>
      <c r="Z381" s="67">
        <v>45910.993055555555</v>
      </c>
      <c r="AA381" s="53">
        <f t="shared" si="84"/>
        <v>201.75</v>
      </c>
      <c r="AB381" s="53">
        <f t="shared" si="76"/>
        <v>41.833333333313931</v>
      </c>
      <c r="AC381" s="53">
        <f t="shared" si="77"/>
        <v>1.9166666668024845</v>
      </c>
      <c r="AD381" s="53">
        <v>1.92</v>
      </c>
      <c r="AE381" s="53">
        <v>12.67</v>
      </c>
      <c r="AF381" s="53">
        <v>4.33</v>
      </c>
      <c r="AG381" s="53">
        <v>0.5</v>
      </c>
      <c r="AH381" s="53">
        <v>0</v>
      </c>
      <c r="AI381" s="53">
        <f t="shared" si="78"/>
        <v>17.5</v>
      </c>
      <c r="AJ381" s="77">
        <f t="shared" si="79"/>
        <v>19.420000000000002</v>
      </c>
      <c r="AK381" s="77"/>
      <c r="AL381" s="77"/>
      <c r="AM381" s="77"/>
      <c r="AN381" s="77"/>
      <c r="AO381" s="68">
        <v>8702.5609999999997</v>
      </c>
      <c r="AP381" s="68">
        <v>8700.2520000000004</v>
      </c>
      <c r="AQ381" s="67">
        <f t="shared" si="85"/>
        <v>45908.427083333336</v>
      </c>
      <c r="AR381" s="67">
        <v>45908.4375</v>
      </c>
      <c r="AS381" s="67">
        <f t="shared" ref="AS381:AS444" si="88">X381</f>
        <v>45910.878472222219</v>
      </c>
      <c r="AT381" s="67">
        <v>45910.979166666664</v>
      </c>
      <c r="AU381" s="67">
        <f t="shared" si="75"/>
        <v>45910.979166666664</v>
      </c>
      <c r="AV381" s="67">
        <v>45910.989583333336</v>
      </c>
      <c r="AW381" s="102">
        <v>4141</v>
      </c>
      <c r="AX381" s="102">
        <v>6366</v>
      </c>
      <c r="AY381" s="55">
        <v>34.950000000000003</v>
      </c>
      <c r="AZ381" s="55">
        <v>16.29</v>
      </c>
      <c r="BA381" s="55">
        <v>4.82</v>
      </c>
      <c r="BB381" s="55">
        <v>6.2</v>
      </c>
      <c r="BC381" s="55">
        <v>7.41</v>
      </c>
      <c r="BD381" s="55">
        <v>42.29</v>
      </c>
      <c r="BE381" s="55">
        <v>35.22</v>
      </c>
      <c r="BF381" s="55">
        <v>0.26</v>
      </c>
      <c r="BG381" s="55">
        <v>0.44</v>
      </c>
      <c r="BH381" s="55">
        <v>0.41</v>
      </c>
      <c r="BI381" s="55">
        <v>55.6</v>
      </c>
      <c r="BJ381" s="55">
        <v>4.0199999999999996</v>
      </c>
      <c r="BK381" s="55">
        <v>0.9</v>
      </c>
      <c r="BL381" s="55">
        <v>1.1599999999999999</v>
      </c>
      <c r="BM381" s="55">
        <v>16.649999999999999</v>
      </c>
      <c r="BN381" s="56">
        <v>61</v>
      </c>
      <c r="BO381" s="55" t="s">
        <v>97</v>
      </c>
      <c r="BP381" s="55" t="s">
        <v>100</v>
      </c>
      <c r="BQ381" s="56">
        <v>1260</v>
      </c>
      <c r="BR381" s="55">
        <v>32.25</v>
      </c>
      <c r="BS381" s="55">
        <v>24.89</v>
      </c>
      <c r="BT381" s="55">
        <v>26.21</v>
      </c>
      <c r="BU381" s="55">
        <v>6.94</v>
      </c>
      <c r="BV381" s="55">
        <v>1.44</v>
      </c>
      <c r="BW381" s="55">
        <v>0.35</v>
      </c>
      <c r="BX381" s="55">
        <v>0.38</v>
      </c>
      <c r="BY381" s="55">
        <v>0.96</v>
      </c>
      <c r="BZ381" s="55">
        <v>5.84</v>
      </c>
      <c r="CA381" s="55">
        <v>0.56000000000000005</v>
      </c>
      <c r="CB381" s="55">
        <v>0.18</v>
      </c>
      <c r="CC381" s="100">
        <v>3.3000000000000002E-2</v>
      </c>
      <c r="CD381" s="55">
        <v>99</v>
      </c>
      <c r="CE381" s="55">
        <v>98</v>
      </c>
      <c r="CF381" s="55">
        <v>78</v>
      </c>
      <c r="CG381" s="55">
        <v>21</v>
      </c>
      <c r="CH381" s="55"/>
      <c r="CI381" s="102">
        <v>4188</v>
      </c>
      <c r="CJ381" s="55"/>
      <c r="CK381" s="55">
        <v>34.36</v>
      </c>
      <c r="CL381" s="55"/>
      <c r="CM381" s="55">
        <v>4.13</v>
      </c>
      <c r="CN381" s="55"/>
      <c r="CO381" s="55"/>
      <c r="CP381" s="55"/>
      <c r="CQ381" s="55">
        <v>0.24</v>
      </c>
      <c r="CR381" s="102">
        <v>4019</v>
      </c>
      <c r="CS381" s="102">
        <v>35.53</v>
      </c>
      <c r="CT381" s="102">
        <v>4.5199999999999996</v>
      </c>
      <c r="CU381" s="102">
        <v>0.24</v>
      </c>
      <c r="CV381" s="55"/>
      <c r="CW381" s="73">
        <f t="shared" si="87"/>
        <v>357.54460274001116</v>
      </c>
      <c r="CX381" s="74">
        <f>AP381/(AB381-AI381)</f>
        <v>357.54460274001116</v>
      </c>
      <c r="CY381" s="71">
        <v>500</v>
      </c>
      <c r="CZ381" s="67">
        <f>IF(AND(DATE(YEAR(T381),MONTH(T381),DAY(T381))&gt;=(S381-3),DATE(YEAR(T381),MONTH(T381),DAY(T381))&lt;=(S381+3)),T381,V381)</f>
        <v>45908.427083333336</v>
      </c>
      <c r="DA381" s="74">
        <f>CZ381-U381</f>
        <v>0</v>
      </c>
      <c r="DB381" s="53">
        <f>(((AR381-AQ381)*24)+DD381+AB381+((AV381-AU381)*24))/24</f>
        <v>2.5416666666715173</v>
      </c>
      <c r="DC381" s="53">
        <f>(AT381-AS381)*24</f>
        <v>2.4166666666860692</v>
      </c>
      <c r="DD381" s="53">
        <f>(W381-AR381)*24</f>
        <v>18.666666666744277</v>
      </c>
      <c r="DE381" s="53">
        <f>AA381</f>
        <v>201.75</v>
      </c>
      <c r="DF381" s="53">
        <f t="shared" si="83"/>
        <v>18.666666666744277</v>
      </c>
      <c r="DG381" s="53">
        <f>AB381</f>
        <v>41.833333333313931</v>
      </c>
      <c r="DH381" s="53">
        <f t="shared" si="81"/>
        <v>2.4166666666860692</v>
      </c>
    </row>
    <row r="382" spans="1:112" s="63" customFormat="1" x14ac:dyDescent="0.2">
      <c r="A382" s="65">
        <v>4830</v>
      </c>
      <c r="B382" s="72">
        <f t="shared" si="86"/>
        <v>45901</v>
      </c>
      <c r="C382" s="60" t="str">
        <f t="shared" si="82"/>
        <v>PRT 2025 9 #4830</v>
      </c>
      <c r="D382" s="60" t="str">
        <f t="shared" si="80"/>
        <v>PRATU PTBA #68</v>
      </c>
      <c r="E382" s="61">
        <v>4830</v>
      </c>
      <c r="F382" s="62" t="s">
        <v>98</v>
      </c>
      <c r="G382" s="62" t="str">
        <f>INDEX([1]List!$D$2:$D$55,MATCH(F382,[1]List!$B$2:$B$55,0))</f>
        <v>FOB</v>
      </c>
      <c r="H382" s="62" t="s">
        <v>156</v>
      </c>
      <c r="I382" s="62" t="s">
        <v>157</v>
      </c>
      <c r="J382" s="61">
        <f>IF(F382="","",IF(F382="TIE LRC",COUNTIF($F$2:$F382,"TIE")+COUNTIF($F$2:$F382,"TME")+COUNTIF($F$2:$F382,"TIE LRC")+COUNTIF($F$2:$F382,"TIE MRC"),IF(F382="TIE MRC",COUNTIF($F$2:$F382,"TIE")+COUNTIF($F$2:$F382,"TME")+COUNTIF($F$2:$F382,"TIE LRC")+COUNTIF($F$2:$F382,"TIE MRC"),IF(F382="PLNBB LRC",COUNTIF($F$2:$F382,"PLNBB")+COUNTIF($F$2:$F382,"PLNBB LRC")+COUNTIF($F$2:$F382,"PLNBB MRC"),IF(F382="PLNBB MRC",COUNTIF($F$2:$F382,"PLNBB")+COUNTIF($F$2:$F382,"PLNBB LRC")+COUNTIF($F$2:$F382,"PLNBB MRC"),IF(F382="HE MRC",COUNTIF($F$2:$F382,"HE")+COUNTIF($F$2:$F382,"HE LRC")+COUNTIF($F$2:$F382,"HE MRC"),IF(F382="HE LRC",COUNTIF($F$2:$F382,"HE")+COUNTIF($F$2:$F382,"HE LRC")+COUNTIF($F$2:$F382,"HE MRC"),COUNTIF($F$2:$F382,F382))))))))</f>
        <v>68</v>
      </c>
      <c r="L382" s="63" t="s">
        <v>177</v>
      </c>
      <c r="N382" s="64" t="s">
        <v>318</v>
      </c>
      <c r="O382" s="69" t="s">
        <v>104</v>
      </c>
      <c r="P382" s="65"/>
      <c r="Q382" s="69">
        <v>45906</v>
      </c>
      <c r="R382" s="66"/>
      <c r="S382" s="69">
        <v>45904</v>
      </c>
      <c r="T382" s="67">
        <v>45909.392361111109</v>
      </c>
      <c r="U382" s="67">
        <v>45910.170138888891</v>
      </c>
      <c r="V382" s="67">
        <v>45910.170138888891</v>
      </c>
      <c r="W382" s="67">
        <v>45910.208333333336</v>
      </c>
      <c r="X382" s="67">
        <v>45911.190972222219</v>
      </c>
      <c r="Y382" s="67">
        <v>45911.253472222219</v>
      </c>
      <c r="Z382" s="67">
        <v>45911.291666666664</v>
      </c>
      <c r="AA382" s="53">
        <f t="shared" si="84"/>
        <v>18.666666666744277</v>
      </c>
      <c r="AB382" s="53">
        <f t="shared" si="76"/>
        <v>25.083333333197515</v>
      </c>
      <c r="AC382" s="53">
        <f t="shared" si="77"/>
        <v>1.5</v>
      </c>
      <c r="AD382" s="53">
        <v>0.33</v>
      </c>
      <c r="AE382" s="53">
        <v>4.25</v>
      </c>
      <c r="AF382" s="53">
        <v>4.75</v>
      </c>
      <c r="AG382" s="53">
        <v>0.5</v>
      </c>
      <c r="AH382" s="53">
        <v>0</v>
      </c>
      <c r="AI382" s="53">
        <f t="shared" si="78"/>
        <v>9.5</v>
      </c>
      <c r="AJ382" s="77">
        <f t="shared" si="79"/>
        <v>9.83</v>
      </c>
      <c r="AK382" s="77"/>
      <c r="AL382" s="77"/>
      <c r="AM382" s="77"/>
      <c r="AN382" s="77"/>
      <c r="AO382" s="68">
        <v>10096.395</v>
      </c>
      <c r="AP382" s="68">
        <v>10095.295</v>
      </c>
      <c r="AQ382" s="67">
        <f t="shared" si="85"/>
        <v>45910.170138888891</v>
      </c>
      <c r="AR382" s="67">
        <v>45910.184027777781</v>
      </c>
      <c r="AS382" s="67">
        <f t="shared" si="88"/>
        <v>45911.190972222219</v>
      </c>
      <c r="AT382" s="67">
        <v>45911.274305555555</v>
      </c>
      <c r="AU382" s="67">
        <f t="shared" si="75"/>
        <v>45911.274305555555</v>
      </c>
      <c r="AV382" s="67">
        <v>45911.288194444445</v>
      </c>
      <c r="AW382" s="102">
        <v>4770</v>
      </c>
      <c r="AX382" s="102">
        <v>6814</v>
      </c>
      <c r="AY382" s="55">
        <v>29.99</v>
      </c>
      <c r="AZ382" s="55">
        <v>16.8</v>
      </c>
      <c r="BA382" s="55">
        <v>4.41</v>
      </c>
      <c r="BB382" s="55">
        <v>5.24</v>
      </c>
      <c r="BC382" s="55">
        <v>6.3</v>
      </c>
      <c r="BD382" s="55">
        <v>37.4</v>
      </c>
      <c r="BE382" s="55">
        <v>40.56</v>
      </c>
      <c r="BF382" s="55">
        <v>0.24</v>
      </c>
      <c r="BG382" s="55">
        <v>0.37</v>
      </c>
      <c r="BH382" s="55">
        <v>0.35</v>
      </c>
      <c r="BI382" s="55">
        <v>58.72</v>
      </c>
      <c r="BJ382" s="55">
        <v>3.98</v>
      </c>
      <c r="BK382" s="55">
        <v>0.93</v>
      </c>
      <c r="BL382" s="55">
        <v>1.19</v>
      </c>
      <c r="BM382" s="55">
        <v>14.04</v>
      </c>
      <c r="BN382" s="56">
        <v>59</v>
      </c>
      <c r="BO382" s="55" t="s">
        <v>97</v>
      </c>
      <c r="BP382" s="55" t="s">
        <v>100</v>
      </c>
      <c r="BQ382" s="56">
        <v>1380</v>
      </c>
      <c r="BR382" s="55">
        <v>43.97</v>
      </c>
      <c r="BS382" s="55">
        <v>28.02</v>
      </c>
      <c r="BT382" s="55">
        <v>10.28</v>
      </c>
      <c r="BU382" s="55">
        <v>6.6</v>
      </c>
      <c r="BV382" s="55">
        <v>2.19</v>
      </c>
      <c r="BW382" s="55">
        <v>0.84</v>
      </c>
      <c r="BX382" s="55">
        <v>0.6</v>
      </c>
      <c r="BY382" s="55">
        <v>0.96</v>
      </c>
      <c r="BZ382" s="55">
        <v>5.97</v>
      </c>
      <c r="CA382" s="55">
        <v>0.17</v>
      </c>
      <c r="CB382" s="55">
        <v>0.35</v>
      </c>
      <c r="CC382" s="100">
        <v>2.9000000000000001E-2</v>
      </c>
      <c r="CD382" s="55">
        <v>99</v>
      </c>
      <c r="CE382" s="55">
        <v>98</v>
      </c>
      <c r="CF382" s="55">
        <v>78</v>
      </c>
      <c r="CG382" s="55">
        <v>23</v>
      </c>
      <c r="CH382" s="55"/>
      <c r="CI382" s="102">
        <v>4908</v>
      </c>
      <c r="CJ382" s="55"/>
      <c r="CK382" s="55">
        <v>28</v>
      </c>
      <c r="CL382" s="55">
        <v>13.85</v>
      </c>
      <c r="CM382" s="55">
        <v>4.47</v>
      </c>
      <c r="CN382" s="55">
        <v>5.35</v>
      </c>
      <c r="CO382" s="55">
        <v>39.58</v>
      </c>
      <c r="CP382" s="55">
        <v>41.22</v>
      </c>
      <c r="CQ382" s="55">
        <v>0.33</v>
      </c>
      <c r="CR382" s="102" t="s">
        <v>319</v>
      </c>
      <c r="CS382" s="102" t="s">
        <v>319</v>
      </c>
      <c r="CT382" s="102" t="s">
        <v>319</v>
      </c>
      <c r="CU382" s="102" t="s">
        <v>319</v>
      </c>
      <c r="CV382" s="55"/>
      <c r="CW382" s="73">
        <f t="shared" si="87"/>
        <v>647.82641711794565</v>
      </c>
      <c r="CX382" s="74">
        <f>AP382/(AB382-AI382)</f>
        <v>647.82641711794565</v>
      </c>
      <c r="CY382" s="71">
        <v>500</v>
      </c>
      <c r="CZ382" s="67">
        <f>IF(AND(DATE(YEAR(T382),MONTH(T382),DAY(T382))&gt;=(S382-3),DATE(YEAR(T382),MONTH(T382),DAY(T382))&lt;=(S382+3)),T382,V382)</f>
        <v>45910.170138888891</v>
      </c>
      <c r="DA382" s="74">
        <f>CZ382-U382</f>
        <v>0</v>
      </c>
      <c r="DB382" s="53">
        <f>(((AR382-AQ382)*24)+DD382+AB382+((AV382-AU382)*24))/24</f>
        <v>1.0972222222189885</v>
      </c>
      <c r="DC382" s="53">
        <f>(AT382-AS382)*24</f>
        <v>2.0000000000582077</v>
      </c>
      <c r="DD382" s="53">
        <f>(W382-AR382)*24</f>
        <v>0.58333333331393078</v>
      </c>
      <c r="DE382" s="53">
        <f>AA382</f>
        <v>18.666666666744277</v>
      </c>
      <c r="DF382" s="53">
        <f t="shared" si="83"/>
        <v>0.58333333331393078</v>
      </c>
      <c r="DG382" s="53">
        <f>AB382</f>
        <v>25.083333333197515</v>
      </c>
      <c r="DH382" s="53">
        <f t="shared" si="81"/>
        <v>2.0000000000582077</v>
      </c>
    </row>
    <row r="383" spans="1:112" s="63" customFormat="1" x14ac:dyDescent="0.2">
      <c r="A383" s="65">
        <v>4831</v>
      </c>
      <c r="B383" s="72">
        <f t="shared" si="86"/>
        <v>45901</v>
      </c>
      <c r="C383" s="60" t="str">
        <f t="shared" si="82"/>
        <v>PRT 2025 9 #4831</v>
      </c>
      <c r="D383" s="60" t="str">
        <f t="shared" si="80"/>
        <v>PRATU HE #5</v>
      </c>
      <c r="E383" s="61">
        <v>4831</v>
      </c>
      <c r="F383" s="62" t="s">
        <v>139</v>
      </c>
      <c r="G383" s="62" t="str">
        <f>INDEX([1]List!$D$2:$D$55,MATCH(F383,[1]List!$B$2:$B$55,0))</f>
        <v>CIF</v>
      </c>
      <c r="H383" s="62" t="s">
        <v>301</v>
      </c>
      <c r="I383" s="62" t="s">
        <v>155</v>
      </c>
      <c r="J383" s="61">
        <f>IF(F383="","",IF(F383="TIE LRC",COUNTIF($F$2:$F383,"TIE")+COUNTIF($F$2:$F383,"TME")+COUNTIF($F$2:$F383,"TIE LRC")+COUNTIF($F$2:$F383,"TIE MRC"),IF(F383="TIE MRC",COUNTIF($F$2:$F383,"TIE")+COUNTIF($F$2:$F383,"TME")+COUNTIF($F$2:$F383,"TIE LRC")+COUNTIF($F$2:$F383,"TIE MRC"),IF(F383="PLNBB LRC",COUNTIF($F$2:$F383,"PLNBB")+COUNTIF($F$2:$F383,"PLNBB LRC")+COUNTIF($F$2:$F383,"PLNBB MRC"),IF(F383="PLNBB MRC",COUNTIF($F$2:$F383,"PLNBB")+COUNTIF($F$2:$F383,"PLNBB LRC")+COUNTIF($F$2:$F383,"PLNBB MRC"),IF(F383="HE MRC",COUNTIF($F$2:$F383,"HE")+COUNTIF($F$2:$F383,"HE LRC")+COUNTIF($F$2:$F383,"HE MRC"),IF(F383="HE LRC",COUNTIF($F$2:$F383,"HE")+COUNTIF($F$2:$F383,"HE LRC")+COUNTIF($F$2:$F383,"HE MRC"),COUNTIF($F$2:$F383,F383))))))))</f>
        <v>5</v>
      </c>
      <c r="K383" s="63" t="s">
        <v>321</v>
      </c>
      <c r="L383" s="63" t="s">
        <v>110</v>
      </c>
      <c r="N383" s="64" t="s">
        <v>320</v>
      </c>
      <c r="O383" s="69" t="s">
        <v>394</v>
      </c>
      <c r="P383" s="65"/>
      <c r="Q383" s="69">
        <v>45890</v>
      </c>
      <c r="R383" s="66"/>
      <c r="S383" s="69">
        <v>45894</v>
      </c>
      <c r="T383" s="67">
        <v>45903.166666666664</v>
      </c>
      <c r="U383" s="67">
        <v>45911.017361111109</v>
      </c>
      <c r="V383" s="67">
        <v>45911.017361111109</v>
      </c>
      <c r="W383" s="67">
        <v>45911.03125</v>
      </c>
      <c r="X383" s="67">
        <v>45911.673611111109</v>
      </c>
      <c r="Y383" s="67">
        <v>45911.722222222219</v>
      </c>
      <c r="Z383" s="67">
        <v>45911.756944444445</v>
      </c>
      <c r="AA383" s="53">
        <f t="shared" si="84"/>
        <v>188.41666666668607</v>
      </c>
      <c r="AB383" s="53">
        <f t="shared" si="76"/>
        <v>16.583333333255723</v>
      </c>
      <c r="AC383" s="53">
        <f t="shared" si="77"/>
        <v>1.1666666666278616</v>
      </c>
      <c r="AD383" s="53">
        <v>0</v>
      </c>
      <c r="AE383" s="53">
        <v>2.58</v>
      </c>
      <c r="AF383" s="53">
        <v>3.17</v>
      </c>
      <c r="AG383" s="53">
        <v>0.5</v>
      </c>
      <c r="AH383" s="53">
        <v>0</v>
      </c>
      <c r="AI383" s="53">
        <f t="shared" si="78"/>
        <v>6.25</v>
      </c>
      <c r="AJ383" s="77">
        <f t="shared" si="79"/>
        <v>6.25</v>
      </c>
      <c r="AK383" s="77"/>
      <c r="AL383" s="77"/>
      <c r="AM383" s="77"/>
      <c r="AN383" s="77"/>
      <c r="AO383" s="68">
        <v>7003.8289999999997</v>
      </c>
      <c r="AP383" s="68">
        <v>6997.9470000000001</v>
      </c>
      <c r="AQ383" s="67">
        <f t="shared" si="85"/>
        <v>45911.017361111109</v>
      </c>
      <c r="AR383" s="67">
        <v>45911.027777777781</v>
      </c>
      <c r="AS383" s="67">
        <f t="shared" si="88"/>
        <v>45911.673611111109</v>
      </c>
      <c r="AT383" s="67">
        <v>45911.743055555555</v>
      </c>
      <c r="AU383" s="67">
        <f t="shared" si="75"/>
        <v>45911.743055555555</v>
      </c>
      <c r="AV383" s="67">
        <v>45911.753472222219</v>
      </c>
      <c r="AW383" s="102">
        <v>4105</v>
      </c>
      <c r="AX383" s="102">
        <v>6514</v>
      </c>
      <c r="AY383" s="55">
        <v>36.979999999999997</v>
      </c>
      <c r="AZ383" s="55">
        <v>21.98</v>
      </c>
      <c r="BA383" s="55">
        <v>4.3899999999999997</v>
      </c>
      <c r="BB383" s="55">
        <v>5.44</v>
      </c>
      <c r="BC383" s="55">
        <v>6.97</v>
      </c>
      <c r="BD383" s="55">
        <v>40.950000000000003</v>
      </c>
      <c r="BE383" s="55">
        <v>31.63</v>
      </c>
      <c r="BF383" s="55">
        <v>0.23</v>
      </c>
      <c r="BG383" s="55">
        <v>0.39</v>
      </c>
      <c r="BH383" s="55">
        <v>0.36</v>
      </c>
      <c r="BI383" s="55">
        <v>53.95</v>
      </c>
      <c r="BJ383" s="55">
        <v>3.72</v>
      </c>
      <c r="BK383" s="55">
        <v>0.85</v>
      </c>
      <c r="BL383" s="55">
        <v>1.17</v>
      </c>
      <c r="BM383" s="55">
        <v>13.78</v>
      </c>
      <c r="BN383" s="56">
        <v>57</v>
      </c>
      <c r="BO383" s="55" t="s">
        <v>97</v>
      </c>
      <c r="BP383" s="55" t="s">
        <v>100</v>
      </c>
      <c r="BQ383" s="56">
        <v>1200</v>
      </c>
      <c r="BR383" s="55">
        <v>37.57</v>
      </c>
      <c r="BS383" s="55">
        <v>19.61</v>
      </c>
      <c r="BT383" s="55">
        <v>25.22</v>
      </c>
      <c r="BU383" s="55">
        <v>7</v>
      </c>
      <c r="BV383" s="55">
        <v>1.62</v>
      </c>
      <c r="BW383" s="55">
        <v>0.71</v>
      </c>
      <c r="BX383" s="55">
        <v>0.44</v>
      </c>
      <c r="BY383" s="55">
        <v>0.64</v>
      </c>
      <c r="BZ383" s="55">
        <v>6.18</v>
      </c>
      <c r="CA383" s="55">
        <v>0.76</v>
      </c>
      <c r="CB383" s="55">
        <v>0.23</v>
      </c>
      <c r="CC383" s="100">
        <v>4.7E-2</v>
      </c>
      <c r="CD383" s="55">
        <v>99</v>
      </c>
      <c r="CE383" s="55">
        <v>97</v>
      </c>
      <c r="CF383" s="55">
        <v>78</v>
      </c>
      <c r="CG383" s="55">
        <v>20</v>
      </c>
      <c r="CH383" s="55"/>
      <c r="CI383" s="102">
        <v>4155</v>
      </c>
      <c r="CJ383" s="55"/>
      <c r="CK383" s="55">
        <v>36.450000000000003</v>
      </c>
      <c r="CL383" s="55"/>
      <c r="CM383" s="55">
        <v>3.75</v>
      </c>
      <c r="CN383" s="55"/>
      <c r="CO383" s="55"/>
      <c r="CP383" s="55"/>
      <c r="CQ383" s="55">
        <v>0.2</v>
      </c>
      <c r="CR383" s="102">
        <v>4044</v>
      </c>
      <c r="CS383" s="102">
        <v>35.28</v>
      </c>
      <c r="CT383" s="102">
        <v>4.1900000000000004</v>
      </c>
      <c r="CU383" s="102">
        <v>0.27</v>
      </c>
      <c r="CV383" s="55"/>
      <c r="CW383" s="73">
        <f t="shared" si="87"/>
        <v>677.22067742444119</v>
      </c>
      <c r="CX383" s="74">
        <f>AP383/(AB383-AI383)</f>
        <v>677.22067742444119</v>
      </c>
      <c r="CY383" s="71">
        <v>500</v>
      </c>
      <c r="CZ383" s="67">
        <f>IF(AND(DATE(YEAR(T383),MONTH(T383),DAY(T383))&gt;=(S383-3),DATE(YEAR(T383),MONTH(T383),DAY(T383))&lt;=(S383+3)),T383,V383)</f>
        <v>45911.017361111109</v>
      </c>
      <c r="DA383" s="74">
        <f>CZ383-U383</f>
        <v>0</v>
      </c>
      <c r="DB383" s="53">
        <f>(((AR383-AQ383)*24)+DD383+AB383+((AV383-AU383)*24))/24</f>
        <v>0.71527777777373558</v>
      </c>
      <c r="DC383" s="53">
        <f>(AT383-AS383)*24</f>
        <v>1.6666666666860692</v>
      </c>
      <c r="DD383" s="53">
        <f>(W383-AR383)*24</f>
        <v>8.3333333255723119E-2</v>
      </c>
      <c r="DE383" s="53">
        <f>AA383</f>
        <v>188.41666666668607</v>
      </c>
      <c r="DF383" s="53">
        <f t="shared" si="83"/>
        <v>8.3333333255723119E-2</v>
      </c>
      <c r="DG383" s="53">
        <f>AB383</f>
        <v>16.583333333255723</v>
      </c>
      <c r="DH383" s="53">
        <f t="shared" si="81"/>
        <v>1.6666666666860692</v>
      </c>
    </row>
    <row r="384" spans="1:112" s="63" customFormat="1" x14ac:dyDescent="0.2">
      <c r="A384" s="65">
        <v>4832</v>
      </c>
      <c r="B384" s="72">
        <f t="shared" si="86"/>
        <v>45901</v>
      </c>
      <c r="C384" s="60" t="str">
        <f t="shared" si="82"/>
        <v>PRT 2025 9 #4832</v>
      </c>
      <c r="D384" s="60" t="str">
        <f t="shared" si="80"/>
        <v>PRATU PTBA #69</v>
      </c>
      <c r="E384" s="61">
        <v>4832</v>
      </c>
      <c r="F384" s="62" t="s">
        <v>98</v>
      </c>
      <c r="G384" s="62" t="str">
        <f>INDEX([1]List!$D$2:$D$55,MATCH(F384,[1]List!$B$2:$B$55,0))</f>
        <v>FOB</v>
      </c>
      <c r="H384" s="62" t="s">
        <v>156</v>
      </c>
      <c r="I384" s="62" t="s">
        <v>157</v>
      </c>
      <c r="J384" s="61">
        <f>IF(F384="","",IF(F384="TIE LRC",COUNTIF($F$2:$F384,"TIE")+COUNTIF($F$2:$F384,"TME")+COUNTIF($F$2:$F384,"TIE LRC")+COUNTIF($F$2:$F384,"TIE MRC"),IF(F384="TIE MRC",COUNTIF($F$2:$F384,"TIE")+COUNTIF($F$2:$F384,"TME")+COUNTIF($F$2:$F384,"TIE LRC")+COUNTIF($F$2:$F384,"TIE MRC"),IF(F384="PLNBB LRC",COUNTIF($F$2:$F384,"PLNBB")+COUNTIF($F$2:$F384,"PLNBB LRC")+COUNTIF($F$2:$F384,"PLNBB MRC"),IF(F384="PLNBB MRC",COUNTIF($F$2:$F384,"PLNBB")+COUNTIF($F$2:$F384,"PLNBB LRC")+COUNTIF($F$2:$F384,"PLNBB MRC"),IF(F384="HE MRC",COUNTIF($F$2:$F384,"HE")+COUNTIF($F$2:$F384,"HE LRC")+COUNTIF($F$2:$F384,"HE MRC"),IF(F384="HE LRC",COUNTIF($F$2:$F384,"HE")+COUNTIF($F$2:$F384,"HE LRC")+COUNTIF($F$2:$F384,"HE MRC"),COUNTIF($F$2:$F384,F384))))))))</f>
        <v>69</v>
      </c>
      <c r="K384" s="63" t="s">
        <v>122</v>
      </c>
      <c r="L384" s="63" t="s">
        <v>245</v>
      </c>
      <c r="N384" s="64" t="s">
        <v>318</v>
      </c>
      <c r="O384" s="69" t="s">
        <v>104</v>
      </c>
      <c r="P384" s="65"/>
      <c r="Q384" s="69">
        <v>45905</v>
      </c>
      <c r="R384" s="66"/>
      <c r="S384" s="69">
        <v>45905</v>
      </c>
      <c r="T384" s="67">
        <v>45910.625</v>
      </c>
      <c r="U384" s="67">
        <v>45911.569444444445</v>
      </c>
      <c r="V384" s="67">
        <v>45911.569444444445</v>
      </c>
      <c r="W384" s="67">
        <v>45911.65625</v>
      </c>
      <c r="X384" s="67">
        <v>45912.677083333336</v>
      </c>
      <c r="Y384" s="67">
        <v>45912.743055555555</v>
      </c>
      <c r="Z384" s="67">
        <v>45912.777777777781</v>
      </c>
      <c r="AA384" s="53">
        <f t="shared" si="84"/>
        <v>22.666666666686069</v>
      </c>
      <c r="AB384" s="53">
        <f t="shared" si="76"/>
        <v>26.083333333313931</v>
      </c>
      <c r="AC384" s="53">
        <f t="shared" si="77"/>
        <v>1.5833333332557231</v>
      </c>
      <c r="AD384" s="53">
        <v>0.5</v>
      </c>
      <c r="AE384" s="53">
        <v>4.25</v>
      </c>
      <c r="AF384" s="53">
        <v>0</v>
      </c>
      <c r="AG384" s="53">
        <v>1.83</v>
      </c>
      <c r="AH384" s="53">
        <v>0</v>
      </c>
      <c r="AI384" s="53">
        <f t="shared" si="78"/>
        <v>6.08</v>
      </c>
      <c r="AJ384" s="77">
        <f t="shared" si="79"/>
        <v>6.58</v>
      </c>
      <c r="AK384" s="77"/>
      <c r="AL384" s="77"/>
      <c r="AM384" s="77"/>
      <c r="AN384" s="77"/>
      <c r="AO384" s="68">
        <v>12017.642</v>
      </c>
      <c r="AP384" s="68">
        <v>12015.066000000001</v>
      </c>
      <c r="AQ384" s="67">
        <f t="shared" si="85"/>
        <v>45911.569444444445</v>
      </c>
      <c r="AR384" s="67">
        <v>45911.579861111109</v>
      </c>
      <c r="AS384" s="67">
        <f t="shared" si="88"/>
        <v>45912.677083333336</v>
      </c>
      <c r="AT384" s="67">
        <v>45912.763888888891</v>
      </c>
      <c r="AU384" s="67">
        <f t="shared" si="75"/>
        <v>45912.763888888891</v>
      </c>
      <c r="AV384" s="67">
        <v>45912.774305555555</v>
      </c>
      <c r="AW384" s="102">
        <v>4571</v>
      </c>
      <c r="AX384" s="102">
        <v>6558</v>
      </c>
      <c r="AY384" s="55">
        <v>30.3</v>
      </c>
      <c r="AZ384" s="55">
        <v>16</v>
      </c>
      <c r="BA384" s="55">
        <v>6.39</v>
      </c>
      <c r="BB384" s="55">
        <v>7.7</v>
      </c>
      <c r="BC384" s="55">
        <v>9.17</v>
      </c>
      <c r="BD384" s="55">
        <v>37.799999999999997</v>
      </c>
      <c r="BE384" s="55">
        <v>38.5</v>
      </c>
      <c r="BF384" s="55">
        <v>0.37</v>
      </c>
      <c r="BG384" s="55">
        <v>0.59</v>
      </c>
      <c r="BH384" s="55">
        <v>0.54</v>
      </c>
      <c r="BI384" s="55">
        <v>57.77</v>
      </c>
      <c r="BJ384" s="55">
        <v>4.0599999999999996</v>
      </c>
      <c r="BK384" s="55">
        <v>0.98</v>
      </c>
      <c r="BL384" s="55">
        <v>1.19</v>
      </c>
      <c r="BM384" s="55">
        <v>13.11</v>
      </c>
      <c r="BN384" s="56">
        <v>63</v>
      </c>
      <c r="BO384" s="55" t="s">
        <v>97</v>
      </c>
      <c r="BP384" s="55" t="s">
        <v>97</v>
      </c>
      <c r="BQ384" s="56">
        <v>1400</v>
      </c>
      <c r="BR384" s="55">
        <v>53.74</v>
      </c>
      <c r="BS384" s="55">
        <v>25.34</v>
      </c>
      <c r="BT384" s="55">
        <v>7.61</v>
      </c>
      <c r="BU384" s="55">
        <v>4.17</v>
      </c>
      <c r="BV384" s="55">
        <v>1.82</v>
      </c>
      <c r="BW384" s="55">
        <v>0.95</v>
      </c>
      <c r="BX384" s="55">
        <v>0.51</v>
      </c>
      <c r="BY384" s="55">
        <v>0.98</v>
      </c>
      <c r="BZ384" s="55">
        <v>4.4400000000000004</v>
      </c>
      <c r="CA384" s="55">
        <v>0.15</v>
      </c>
      <c r="CB384" s="55">
        <v>0.3</v>
      </c>
      <c r="CC384" s="100">
        <v>2.1999999999999999E-2</v>
      </c>
      <c r="CD384" s="55">
        <v>99</v>
      </c>
      <c r="CE384" s="55">
        <v>98</v>
      </c>
      <c r="CF384" s="55">
        <v>79</v>
      </c>
      <c r="CG384" s="55">
        <v>20</v>
      </c>
      <c r="CH384" s="55"/>
      <c r="CI384" s="102">
        <v>4909</v>
      </c>
      <c r="CJ384" s="55"/>
      <c r="CK384" s="55">
        <v>28.25</v>
      </c>
      <c r="CL384" s="55">
        <v>14.07</v>
      </c>
      <c r="CM384" s="55">
        <v>4.8899999999999997</v>
      </c>
      <c r="CN384" s="55">
        <v>5.86</v>
      </c>
      <c r="CO384" s="55">
        <v>39.409999999999997</v>
      </c>
      <c r="CP384" s="55">
        <v>40.659999999999997</v>
      </c>
      <c r="CQ384" s="55">
        <v>0.5</v>
      </c>
      <c r="CR384" s="102">
        <v>4470</v>
      </c>
      <c r="CS384" s="102">
        <v>32.020000000000003</v>
      </c>
      <c r="CT384" s="102">
        <v>4.6500000000000004</v>
      </c>
      <c r="CU384" s="102">
        <v>0.49</v>
      </c>
      <c r="CV384" s="55"/>
      <c r="CW384" s="73">
        <f t="shared" si="87"/>
        <v>600.65319113539351</v>
      </c>
      <c r="CX384" s="74">
        <f>AP384/(AB384-AI384)</f>
        <v>600.65319113539351</v>
      </c>
      <c r="CY384" s="71">
        <v>500</v>
      </c>
      <c r="CZ384" s="67">
        <f>IF(AND(DATE(YEAR(T384),MONTH(T384),DAY(T384))&gt;=(S384-3),DATE(YEAR(T384),MONTH(T384),DAY(T384))&lt;=(S384+3)),T384,V384)</f>
        <v>45911.569444444445</v>
      </c>
      <c r="DA384" s="74">
        <f>CZ384-U384</f>
        <v>0</v>
      </c>
      <c r="DB384" s="53">
        <f>(((AR384-AQ384)*24)+DD384+AB384+((AV384-AU384)*24))/24</f>
        <v>1.1840277777737356</v>
      </c>
      <c r="DC384" s="53">
        <f>(AT384-AS384)*24</f>
        <v>2.0833333333139308</v>
      </c>
      <c r="DD384" s="53">
        <f>(W384-AR384)*24</f>
        <v>1.8333333333721384</v>
      </c>
      <c r="DE384" s="53">
        <f>AA384</f>
        <v>22.666666666686069</v>
      </c>
      <c r="DF384" s="53">
        <f t="shared" si="83"/>
        <v>1.8333333333721384</v>
      </c>
      <c r="DG384" s="53">
        <f>AB384</f>
        <v>26.083333333313931</v>
      </c>
      <c r="DH384" s="53">
        <f t="shared" si="81"/>
        <v>2.0833333333139308</v>
      </c>
    </row>
    <row r="385" spans="1:112" s="63" customFormat="1" x14ac:dyDescent="0.2">
      <c r="A385" s="65">
        <v>4833</v>
      </c>
      <c r="B385" s="72">
        <f t="shared" si="86"/>
        <v>45901</v>
      </c>
      <c r="C385" s="60" t="str">
        <f t="shared" si="82"/>
        <v>PRT 2025 8 #4833</v>
      </c>
      <c r="D385" s="60" t="str">
        <f t="shared" si="80"/>
        <v>PRATU FMB #1</v>
      </c>
      <c r="E385" s="61">
        <v>4833</v>
      </c>
      <c r="F385" s="62" t="s">
        <v>656</v>
      </c>
      <c r="G385" s="62" t="str">
        <f>INDEX([1]List!$D$2:$D$55,MATCH(F385,[1]List!$B$2:$B$55,0))</f>
        <v>CIF</v>
      </c>
      <c r="H385" s="62" t="s">
        <v>657</v>
      </c>
      <c r="I385" s="62" t="s">
        <v>658</v>
      </c>
      <c r="J385" s="61">
        <f>IF(F385="","",IF(F385="TIE LRC",COUNTIF($F$2:$F385,"TIE")+COUNTIF($F$2:$F385,"TME")+COUNTIF($F$2:$F385,"TIE LRC")+COUNTIF($F$2:$F385,"TIE MRC"),IF(F385="TIE MRC",COUNTIF($F$2:$F385,"TIE")+COUNTIF($F$2:$F385,"TME")+COUNTIF($F$2:$F385,"TIE LRC")+COUNTIF($F$2:$F385,"TIE MRC"),IF(F385="PLNBB LRC",COUNTIF($F$2:$F385,"PLNBB")+COUNTIF($F$2:$F385,"PLNBB LRC")+COUNTIF($F$2:$F385,"PLNBB MRC"),IF(F385="PLNBB MRC",COUNTIF($F$2:$F385,"PLNBB")+COUNTIF($F$2:$F385,"PLNBB LRC")+COUNTIF($F$2:$F385,"PLNBB MRC"),IF(F385="HE MRC",COUNTIF($F$2:$F385,"HE")+COUNTIF($F$2:$F385,"HE LRC")+COUNTIF($F$2:$F385,"HE MRC"),IF(F385="HE LRC",COUNTIF($F$2:$F385,"HE")+COUNTIF($F$2:$F385,"HE LRC")+COUNTIF($F$2:$F385,"HE MRC"),COUNTIF($F$2:$F385,F385))))))))</f>
        <v>1</v>
      </c>
      <c r="K385" s="63" t="s">
        <v>482</v>
      </c>
      <c r="L385" s="63" t="s">
        <v>483</v>
      </c>
      <c r="N385" s="64" t="s">
        <v>320</v>
      </c>
      <c r="O385" s="69" t="s">
        <v>473</v>
      </c>
      <c r="P385" s="65"/>
      <c r="Q385" s="69">
        <v>45895</v>
      </c>
      <c r="R385" s="66"/>
      <c r="S385" s="69">
        <v>45900</v>
      </c>
      <c r="T385" s="67">
        <v>45900.270833333336</v>
      </c>
      <c r="U385" s="67">
        <v>45900.270833333336</v>
      </c>
      <c r="V385" s="67">
        <v>45911.791666666664</v>
      </c>
      <c r="W385" s="67">
        <v>45911.805555555555</v>
      </c>
      <c r="X385" s="67">
        <v>45913.107638888891</v>
      </c>
      <c r="Y385" s="67">
        <v>45913.152777777781</v>
      </c>
      <c r="Z385" s="67">
        <v>45913.1875</v>
      </c>
      <c r="AA385" s="53">
        <f t="shared" si="84"/>
        <v>276.49999999988358</v>
      </c>
      <c r="AB385" s="53">
        <f t="shared" si="76"/>
        <v>32.333333333430346</v>
      </c>
      <c r="AC385" s="53">
        <f t="shared" si="77"/>
        <v>1.0833333333721384</v>
      </c>
      <c r="AD385" s="53">
        <v>0.25</v>
      </c>
      <c r="AE385" s="53">
        <v>4.58</v>
      </c>
      <c r="AF385" s="53">
        <v>7.58</v>
      </c>
      <c r="AG385" s="53">
        <v>1.83</v>
      </c>
      <c r="AH385" s="53">
        <v>0</v>
      </c>
      <c r="AI385" s="53">
        <f t="shared" si="78"/>
        <v>13.99</v>
      </c>
      <c r="AJ385" s="77">
        <f t="shared" si="79"/>
        <v>14.24</v>
      </c>
      <c r="AK385" s="77"/>
      <c r="AL385" s="77"/>
      <c r="AM385" s="77"/>
      <c r="AN385" s="77"/>
      <c r="AO385" s="68">
        <v>8282.1360000000004</v>
      </c>
      <c r="AP385" s="68">
        <v>8279.6530000000002</v>
      </c>
      <c r="AQ385" s="67">
        <f t="shared" si="85"/>
        <v>45911.791666666664</v>
      </c>
      <c r="AR385" s="67">
        <v>45911.802083333336</v>
      </c>
      <c r="AS385" s="67">
        <f t="shared" si="88"/>
        <v>45913.107638888891</v>
      </c>
      <c r="AT385" s="67">
        <v>45913.173611111109</v>
      </c>
      <c r="AU385" s="67">
        <f t="shared" si="75"/>
        <v>45913.173611111109</v>
      </c>
      <c r="AV385" s="67">
        <v>45913.184027777781</v>
      </c>
      <c r="AW385" s="102">
        <v>4008</v>
      </c>
      <c r="AX385" s="102">
        <v>6211</v>
      </c>
      <c r="AY385" s="55">
        <v>35.479999999999997</v>
      </c>
      <c r="AZ385" s="55">
        <v>19.39</v>
      </c>
      <c r="BA385" s="55">
        <v>5.17</v>
      </c>
      <c r="BB385" s="55">
        <v>6.46</v>
      </c>
      <c r="BC385" s="55">
        <v>8.01</v>
      </c>
      <c r="BD385" s="55">
        <v>39.909999999999997</v>
      </c>
      <c r="BE385" s="55">
        <v>34.24</v>
      </c>
      <c r="BF385" s="55">
        <v>0.24</v>
      </c>
      <c r="BG385" s="55">
        <v>0.4</v>
      </c>
      <c r="BH385" s="55">
        <v>0.37</v>
      </c>
      <c r="BI385" s="55">
        <v>52.1</v>
      </c>
      <c r="BJ385" s="55">
        <v>3.71</v>
      </c>
      <c r="BK385" s="55">
        <v>0.75</v>
      </c>
      <c r="BL385" s="55">
        <v>1.01</v>
      </c>
      <c r="BM385" s="55">
        <v>17.29</v>
      </c>
      <c r="BN385" s="56">
        <v>62</v>
      </c>
      <c r="BO385" s="55" t="s">
        <v>97</v>
      </c>
      <c r="BP385" s="55" t="s">
        <v>100</v>
      </c>
      <c r="BQ385" s="56">
        <v>1170</v>
      </c>
      <c r="BR385" s="55">
        <v>44.3</v>
      </c>
      <c r="BS385" s="55">
        <v>17.670000000000002</v>
      </c>
      <c r="BT385" s="55">
        <v>19.04</v>
      </c>
      <c r="BU385" s="55">
        <v>8.02</v>
      </c>
      <c r="BV385" s="55">
        <v>2.52</v>
      </c>
      <c r="BW385" s="55">
        <v>0.74</v>
      </c>
      <c r="BX385" s="55">
        <v>0.38</v>
      </c>
      <c r="BY385" s="55">
        <v>0.64</v>
      </c>
      <c r="BZ385" s="55">
        <v>5.92</v>
      </c>
      <c r="CA385" s="55">
        <v>0.56000000000000005</v>
      </c>
      <c r="CB385" s="55">
        <v>0.21</v>
      </c>
      <c r="CC385" s="100">
        <v>3.2000000000000001E-2</v>
      </c>
      <c r="CD385" s="55">
        <v>98</v>
      </c>
      <c r="CE385" s="55">
        <v>98</v>
      </c>
      <c r="CF385" s="55">
        <v>78</v>
      </c>
      <c r="CG385" s="55">
        <v>20</v>
      </c>
      <c r="CH385" s="55"/>
      <c r="CI385" s="102">
        <v>4094</v>
      </c>
      <c r="CJ385" s="55"/>
      <c r="CK385" s="55">
        <v>35.26</v>
      </c>
      <c r="CL385" s="55"/>
      <c r="CM385" s="55">
        <v>4.9000000000000004</v>
      </c>
      <c r="CN385" s="55"/>
      <c r="CO385" s="55"/>
      <c r="CP385" s="55"/>
      <c r="CQ385" s="55">
        <v>0.23</v>
      </c>
      <c r="CR385" s="102">
        <v>4051</v>
      </c>
      <c r="CS385" s="102">
        <v>35.119999999999997</v>
      </c>
      <c r="CT385" s="102">
        <v>5.01</v>
      </c>
      <c r="CU385" s="102">
        <v>0.34</v>
      </c>
      <c r="CV385" s="55"/>
      <c r="CW385" s="73">
        <f t="shared" si="87"/>
        <v>451.37123387004613</v>
      </c>
      <c r="CX385" s="74">
        <f>AP385/(AB385-AI385)</f>
        <v>451.37123387004613</v>
      </c>
      <c r="CY385" s="71">
        <v>500</v>
      </c>
      <c r="CZ385" s="67">
        <f>IF(AND(DATE(YEAR(T385),MONTH(T385),DAY(T385))&gt;=(S385-3),DATE(YEAR(T385),MONTH(T385),DAY(T385))&lt;=(S385+3)),T385,V385)</f>
        <v>45900.270833333336</v>
      </c>
      <c r="DA385" s="74">
        <f>CZ385-U385</f>
        <v>0</v>
      </c>
      <c r="DB385" s="53">
        <f>(((AR385-AQ385)*24)+DD385+AB385+((AV385-AU385)*24))/24</f>
        <v>1.3715277777882875</v>
      </c>
      <c r="DC385" s="53">
        <f>(AT385-AS385)*24</f>
        <v>1.5833333332557231</v>
      </c>
      <c r="DD385" s="53">
        <f>(W385-AR385)*24</f>
        <v>8.3333333255723119E-2</v>
      </c>
      <c r="DE385" s="53">
        <f>AA385</f>
        <v>276.49999999988358</v>
      </c>
      <c r="DF385" s="53">
        <f t="shared" si="83"/>
        <v>8.3333333255723119E-2</v>
      </c>
      <c r="DG385" s="53">
        <f>AB385</f>
        <v>32.333333333430346</v>
      </c>
      <c r="DH385" s="53">
        <f t="shared" si="81"/>
        <v>1.5833333332557231</v>
      </c>
    </row>
    <row r="386" spans="1:112" s="63" customFormat="1" x14ac:dyDescent="0.2">
      <c r="A386" s="65">
        <v>4834</v>
      </c>
      <c r="B386" s="72">
        <f t="shared" si="86"/>
        <v>45901</v>
      </c>
      <c r="C386" s="60" t="str">
        <f t="shared" si="82"/>
        <v>PRT 2025 9 #4834</v>
      </c>
      <c r="D386" s="60" t="str">
        <f t="shared" si="80"/>
        <v>PRATU UMM LRC #7</v>
      </c>
      <c r="E386" s="61">
        <v>4834</v>
      </c>
      <c r="F386" s="62" t="s">
        <v>347</v>
      </c>
      <c r="G386" s="62" t="str">
        <f>INDEX([1]List!$D$2:$D$55,MATCH(F386,[1]List!$B$2:$B$55,0))</f>
        <v>CIF</v>
      </c>
      <c r="H386" s="62" t="s">
        <v>395</v>
      </c>
      <c r="I386" s="62" t="s">
        <v>247</v>
      </c>
      <c r="J386" s="61">
        <f>IF(F386="","",IF(F386="TIE LRC",COUNTIF($F$2:$F386,"TIE")+COUNTIF($F$2:$F386,"TME")+COUNTIF($F$2:$F386,"TIE LRC")+COUNTIF($F$2:$F386,"TIE MRC"),IF(F386="TIE MRC",COUNTIF($F$2:$F386,"TIE")+COUNTIF($F$2:$F386,"TME")+COUNTIF($F$2:$F386,"TIE LRC")+COUNTIF($F$2:$F386,"TIE MRC"),IF(F386="PLNBB LRC",COUNTIF($F$2:$F386,"PLNBB")+COUNTIF($F$2:$F386,"PLNBB LRC")+COUNTIF($F$2:$F386,"PLNBB MRC"),IF(F386="PLNBB MRC",COUNTIF($F$2:$F386,"PLNBB")+COUNTIF($F$2:$F386,"PLNBB LRC")+COUNTIF($F$2:$F386,"PLNBB MRC"),IF(F386="HE MRC",COUNTIF($F$2:$F386,"HE")+COUNTIF($F$2:$F386,"HE LRC")+COUNTIF($F$2:$F386,"HE MRC"),IF(F386="HE LRC",COUNTIF($F$2:$F386,"HE")+COUNTIF($F$2:$F386,"HE LRC")+COUNTIF($F$2:$F386,"HE MRC"),COUNTIF($F$2:$F386,F386))))))))</f>
        <v>7</v>
      </c>
      <c r="K386" s="63" t="s">
        <v>269</v>
      </c>
      <c r="L386" s="63" t="s">
        <v>623</v>
      </c>
      <c r="N386" s="64" t="s">
        <v>318</v>
      </c>
      <c r="O386" s="69" t="s">
        <v>473</v>
      </c>
      <c r="P386" s="65"/>
      <c r="Q386" s="69">
        <v>45895</v>
      </c>
      <c r="R386" s="66"/>
      <c r="S386" s="69">
        <v>45908</v>
      </c>
      <c r="T386" s="67">
        <v>45902.4375</v>
      </c>
      <c r="U386" s="67">
        <v>45912.809027777781</v>
      </c>
      <c r="V386" s="67">
        <v>45912.809027777781</v>
      </c>
      <c r="W386" s="67">
        <v>45912.840277777781</v>
      </c>
      <c r="X386" s="67">
        <v>45913.489583333336</v>
      </c>
      <c r="Y386" s="67">
        <v>45913.524305555555</v>
      </c>
      <c r="Z386" s="67">
        <v>45913.559027777781</v>
      </c>
      <c r="AA386" s="53">
        <f t="shared" si="84"/>
        <v>248.91666666674428</v>
      </c>
      <c r="AB386" s="53">
        <f t="shared" si="76"/>
        <v>16.416666666569654</v>
      </c>
      <c r="AC386" s="53">
        <f t="shared" si="77"/>
        <v>0.83333333325572312</v>
      </c>
      <c r="AD386" s="53">
        <v>0.33</v>
      </c>
      <c r="AE386" s="53">
        <v>3.92</v>
      </c>
      <c r="AF386" s="53">
        <v>0</v>
      </c>
      <c r="AG386" s="53">
        <v>0.5</v>
      </c>
      <c r="AH386" s="53">
        <v>0</v>
      </c>
      <c r="AI386" s="53">
        <f t="shared" si="78"/>
        <v>4.42</v>
      </c>
      <c r="AJ386" s="77">
        <f t="shared" si="79"/>
        <v>4.75</v>
      </c>
      <c r="AK386" s="77"/>
      <c r="AL386" s="77"/>
      <c r="AM386" s="77"/>
      <c r="AN386" s="77"/>
      <c r="AO386" s="68">
        <v>7549.2709999999997</v>
      </c>
      <c r="AP386" s="68">
        <v>7540.277</v>
      </c>
      <c r="AQ386" s="67">
        <f t="shared" si="85"/>
        <v>45912.809027777781</v>
      </c>
      <c r="AR386" s="67">
        <v>45912.819444444445</v>
      </c>
      <c r="AS386" s="67">
        <f t="shared" si="88"/>
        <v>45913.489583333336</v>
      </c>
      <c r="AT386" s="67">
        <v>45913.545138888891</v>
      </c>
      <c r="AU386" s="67">
        <f t="shared" si="75"/>
        <v>45913.545138888891</v>
      </c>
      <c r="AV386" s="67">
        <v>45913.555555555555</v>
      </c>
      <c r="AW386" s="102">
        <v>4159</v>
      </c>
      <c r="AX386" s="102">
        <v>6392</v>
      </c>
      <c r="AY386" s="55">
        <v>34.94</v>
      </c>
      <c r="AZ386" s="55">
        <v>20.92</v>
      </c>
      <c r="BA386" s="55">
        <v>4.8</v>
      </c>
      <c r="BB386" s="55">
        <v>5.84</v>
      </c>
      <c r="BC386" s="55">
        <v>7.38</v>
      </c>
      <c r="BD386" s="55">
        <v>42.12</v>
      </c>
      <c r="BE386" s="55">
        <v>31.12</v>
      </c>
      <c r="BF386" s="55">
        <v>0.21</v>
      </c>
      <c r="BG386" s="55">
        <v>0.34</v>
      </c>
      <c r="BH386" s="55">
        <v>0.32</v>
      </c>
      <c r="BI386" s="55">
        <v>53.7</v>
      </c>
      <c r="BJ386" s="55">
        <v>3.76</v>
      </c>
      <c r="BK386" s="55">
        <v>0.86</v>
      </c>
      <c r="BL386" s="55">
        <v>1.17</v>
      </c>
      <c r="BM386" s="55">
        <v>14.67</v>
      </c>
      <c r="BN386" s="56">
        <v>61</v>
      </c>
      <c r="BO386" s="55" t="s">
        <v>97</v>
      </c>
      <c r="BP386" s="55" t="s">
        <v>100</v>
      </c>
      <c r="BQ386" s="56">
        <v>1280</v>
      </c>
      <c r="BR386" s="55">
        <v>35.130000000000003</v>
      </c>
      <c r="BS386" s="55">
        <v>23.2</v>
      </c>
      <c r="BT386" s="55">
        <v>24.33</v>
      </c>
      <c r="BU386" s="55">
        <v>6.85</v>
      </c>
      <c r="BV386" s="55">
        <v>2.35</v>
      </c>
      <c r="BW386" s="55">
        <v>0.61</v>
      </c>
      <c r="BX386" s="55">
        <v>0.39</v>
      </c>
      <c r="BY386" s="55">
        <v>0.95</v>
      </c>
      <c r="BZ386" s="55">
        <v>5.25</v>
      </c>
      <c r="CA386" s="55">
        <v>0.77</v>
      </c>
      <c r="CB386" s="55">
        <v>0.18</v>
      </c>
      <c r="CC386" s="100">
        <v>2.9000000000000001E-2</v>
      </c>
      <c r="CD386" s="55">
        <v>99</v>
      </c>
      <c r="CE386" s="55">
        <v>97</v>
      </c>
      <c r="CF386" s="55">
        <v>78</v>
      </c>
      <c r="CG386" s="55">
        <v>20</v>
      </c>
      <c r="CH386" s="55"/>
      <c r="CI386" s="102">
        <v>4193</v>
      </c>
      <c r="CJ386" s="55"/>
      <c r="CK386" s="55">
        <v>34.57</v>
      </c>
      <c r="CL386" s="55"/>
      <c r="CM386" s="55">
        <v>4.3</v>
      </c>
      <c r="CN386" s="55"/>
      <c r="CO386" s="55"/>
      <c r="CP386" s="55"/>
      <c r="CQ386" s="55">
        <v>0.18</v>
      </c>
      <c r="CR386" s="102">
        <v>4493</v>
      </c>
      <c r="CS386" s="102">
        <v>31.05</v>
      </c>
      <c r="CT386" s="102">
        <v>4.22</v>
      </c>
      <c r="CU386" s="102">
        <v>0.26</v>
      </c>
      <c r="CV386" s="55"/>
      <c r="CW386" s="73">
        <f t="shared" si="87"/>
        <v>628.5310086185865</v>
      </c>
      <c r="CX386" s="74">
        <f>AP386/(AB386-AI386)</f>
        <v>628.5310086185865</v>
      </c>
      <c r="CY386" s="71">
        <v>500</v>
      </c>
      <c r="CZ386" s="67">
        <f>IF(AND(DATE(YEAR(T386),MONTH(T386),DAY(T386))&gt;=(S386-3),DATE(YEAR(T386),MONTH(T386),DAY(T386))&lt;=(S386+3)),T386,V386)</f>
        <v>45912.809027777781</v>
      </c>
      <c r="DA386" s="74">
        <f>CZ386-U386</f>
        <v>0</v>
      </c>
      <c r="DB386" s="53">
        <f>(((AR386-AQ386)*24)+DD386+AB386+((AV386-AU386)*24))/24</f>
        <v>0.72569444443797693</v>
      </c>
      <c r="DC386" s="53">
        <f>(AT386-AS386)*24</f>
        <v>1.3333333333139308</v>
      </c>
      <c r="DD386" s="53">
        <f>(W386-AR386)*24</f>
        <v>0.50000000005820766</v>
      </c>
      <c r="DE386" s="53">
        <f>AA386</f>
        <v>248.91666666674428</v>
      </c>
      <c r="DF386" s="53">
        <f t="shared" si="83"/>
        <v>0.50000000005820766</v>
      </c>
      <c r="DG386" s="53">
        <f>AB386</f>
        <v>16.416666666569654</v>
      </c>
      <c r="DH386" s="53">
        <f t="shared" si="81"/>
        <v>1.3333333333139308</v>
      </c>
    </row>
    <row r="387" spans="1:112" s="63" customFormat="1" x14ac:dyDescent="0.2">
      <c r="A387" s="65">
        <v>4835</v>
      </c>
      <c r="B387" s="72">
        <f t="shared" si="86"/>
        <v>45901</v>
      </c>
      <c r="C387" s="60" t="str">
        <f t="shared" si="82"/>
        <v>PRT 2025 9 #4835</v>
      </c>
      <c r="D387" s="60" t="str">
        <f t="shared" si="80"/>
        <v>PRATU SPE #29</v>
      </c>
      <c r="E387" s="61">
        <v>4835</v>
      </c>
      <c r="F387" s="62" t="s">
        <v>326</v>
      </c>
      <c r="G387" s="62" t="str">
        <f>INDEX([1]List!$D$2:$D$55,MATCH(F387,[1]List!$B$2:$B$55,0))</f>
        <v>CIF</v>
      </c>
      <c r="H387" s="62" t="s">
        <v>642</v>
      </c>
      <c r="I387" s="62" t="s">
        <v>470</v>
      </c>
      <c r="J387" s="61">
        <f>IF(F387="","",IF(F387="TIE LRC",COUNTIF($F$2:$F387,"TIE")+COUNTIF($F$2:$F387,"TME")+COUNTIF($F$2:$F387,"TIE LRC")+COUNTIF($F$2:$F387,"TIE MRC"),IF(F387="TIE MRC",COUNTIF($F$2:$F387,"TIE")+COUNTIF($F$2:$F387,"TME")+COUNTIF($F$2:$F387,"TIE LRC")+COUNTIF($F$2:$F387,"TIE MRC"),IF(F387="PLNBB LRC",COUNTIF($F$2:$F387,"PLNBB")+COUNTIF($F$2:$F387,"PLNBB LRC")+COUNTIF($F$2:$F387,"PLNBB MRC"),IF(F387="PLNBB MRC",COUNTIF($F$2:$F387,"PLNBB")+COUNTIF($F$2:$F387,"PLNBB LRC")+COUNTIF($F$2:$F387,"PLNBB MRC"),IF(F387="HE MRC",COUNTIF($F$2:$F387,"HE")+COUNTIF($F$2:$F387,"HE LRC")+COUNTIF($F$2:$F387,"HE MRC"),IF(F387="HE LRC",COUNTIF($F$2:$F387,"HE")+COUNTIF($F$2:$F387,"HE LRC")+COUNTIF($F$2:$F387,"HE MRC"),COUNTIF($F$2:$F387,F387))))))))</f>
        <v>29</v>
      </c>
      <c r="K387" s="63" t="s">
        <v>438</v>
      </c>
      <c r="L387" s="63" t="s">
        <v>439</v>
      </c>
      <c r="N387" s="64" t="s">
        <v>320</v>
      </c>
      <c r="O387" s="69" t="s">
        <v>473</v>
      </c>
      <c r="P387" s="65"/>
      <c r="Q387" s="69">
        <v>45892</v>
      </c>
      <c r="R387" s="66"/>
      <c r="S387" s="69"/>
      <c r="T387" s="67">
        <v>45902.611111111109</v>
      </c>
      <c r="U387" s="67"/>
      <c r="V387" s="67">
        <v>45913.211805555555</v>
      </c>
      <c r="W387" s="67">
        <v>45913.375</v>
      </c>
      <c r="X387" s="67">
        <v>45914.354166666664</v>
      </c>
      <c r="Y387" s="67">
        <v>45914.399305555555</v>
      </c>
      <c r="Z387" s="67">
        <v>45914.434027777781</v>
      </c>
      <c r="AA387" s="53">
        <f t="shared" si="84"/>
        <v>254.41666666668607</v>
      </c>
      <c r="AB387" s="53">
        <f t="shared" si="76"/>
        <v>24.583333333313931</v>
      </c>
      <c r="AC387" s="53">
        <f t="shared" si="77"/>
        <v>1.0833333333721384</v>
      </c>
      <c r="AD387" s="53">
        <v>0</v>
      </c>
      <c r="AE387" s="53">
        <v>4</v>
      </c>
      <c r="AF387" s="53">
        <v>4.42</v>
      </c>
      <c r="AG387" s="53">
        <v>0</v>
      </c>
      <c r="AH387" s="53">
        <v>0</v>
      </c>
      <c r="AI387" s="53">
        <f t="shared" si="78"/>
        <v>8.42</v>
      </c>
      <c r="AJ387" s="77">
        <f t="shared" si="79"/>
        <v>8.42</v>
      </c>
      <c r="AK387" s="77"/>
      <c r="AL387" s="77"/>
      <c r="AM387" s="77"/>
      <c r="AN387" s="77"/>
      <c r="AO387" s="68">
        <v>7442.7259999999997</v>
      </c>
      <c r="AP387" s="68">
        <v>7437.03</v>
      </c>
      <c r="AQ387" s="67">
        <f t="shared" si="85"/>
        <v>45913.211805555555</v>
      </c>
      <c r="AR387" s="67">
        <v>45913.222222222219</v>
      </c>
      <c r="AS387" s="67">
        <f t="shared" si="88"/>
        <v>45914.354166666664</v>
      </c>
      <c r="AT387" s="67">
        <v>45914.420138888891</v>
      </c>
      <c r="AU387" s="67">
        <f t="shared" si="75"/>
        <v>45914.420138888891</v>
      </c>
      <c r="AV387" s="67">
        <v>45914.430555555555</v>
      </c>
      <c r="AW387" s="102">
        <v>4128</v>
      </c>
      <c r="AX387" s="102">
        <v>6343</v>
      </c>
      <c r="AY387" s="55">
        <v>34.92</v>
      </c>
      <c r="AZ387" s="55">
        <v>17.510000000000002</v>
      </c>
      <c r="BA387" s="55">
        <v>4.83</v>
      </c>
      <c r="BB387" s="55">
        <v>6.12</v>
      </c>
      <c r="BC387" s="55">
        <v>7.42</v>
      </c>
      <c r="BD387" s="55">
        <v>41.42</v>
      </c>
      <c r="BE387" s="55">
        <v>34.950000000000003</v>
      </c>
      <c r="BF387" s="55">
        <v>0.27</v>
      </c>
      <c r="BG387" s="55">
        <v>0.45</v>
      </c>
      <c r="BH387" s="55">
        <v>0.41</v>
      </c>
      <c r="BI387" s="55">
        <v>55.72</v>
      </c>
      <c r="BJ387" s="55">
        <v>3.78</v>
      </c>
      <c r="BK387" s="55">
        <v>0.9</v>
      </c>
      <c r="BL387" s="55">
        <v>1.18</v>
      </c>
      <c r="BM387" s="55">
        <v>15.63</v>
      </c>
      <c r="BN387" s="56">
        <v>61</v>
      </c>
      <c r="BO387" s="55" t="s">
        <v>97</v>
      </c>
      <c r="BP387" s="55" t="s">
        <v>97</v>
      </c>
      <c r="BQ387" s="56">
        <v>1270</v>
      </c>
      <c r="BR387" s="55">
        <v>32.96</v>
      </c>
      <c r="BS387" s="55">
        <v>32.72</v>
      </c>
      <c r="BT387" s="55">
        <v>20.329999999999998</v>
      </c>
      <c r="BU387" s="55">
        <v>5.46</v>
      </c>
      <c r="BV387" s="55">
        <v>2.06</v>
      </c>
      <c r="BW387" s="55">
        <v>0.44</v>
      </c>
      <c r="BX387" s="55">
        <v>0.62</v>
      </c>
      <c r="BY387" s="55">
        <v>0.68</v>
      </c>
      <c r="BZ387" s="55">
        <v>3.9</v>
      </c>
      <c r="CA387" s="55">
        <v>0.38</v>
      </c>
      <c r="CB387" s="55">
        <v>0.46</v>
      </c>
      <c r="CC387" s="100">
        <v>5.8000000000000003E-2</v>
      </c>
      <c r="CD387" s="55">
        <v>99</v>
      </c>
      <c r="CE387" s="55">
        <v>97</v>
      </c>
      <c r="CF387" s="55">
        <v>78</v>
      </c>
      <c r="CG387" s="55">
        <v>21</v>
      </c>
      <c r="CH387" s="55"/>
      <c r="CI387" s="102">
        <v>4194</v>
      </c>
      <c r="CJ387" s="55"/>
      <c r="CK387" s="55">
        <v>34.47</v>
      </c>
      <c r="CL387" s="55"/>
      <c r="CM387" s="55">
        <v>4.29</v>
      </c>
      <c r="CN387" s="55"/>
      <c r="CO387" s="55"/>
      <c r="CP387" s="55"/>
      <c r="CQ387" s="55">
        <v>0.25</v>
      </c>
      <c r="CR387" s="102">
        <v>4031</v>
      </c>
      <c r="CS387" s="102">
        <v>35.6</v>
      </c>
      <c r="CT387" s="102">
        <v>4.43</v>
      </c>
      <c r="CU387" s="102">
        <v>0.23</v>
      </c>
      <c r="CV387" s="55"/>
      <c r="CW387" s="73">
        <f t="shared" si="87"/>
        <v>460.11734378277549</v>
      </c>
      <c r="CX387" s="74">
        <f>AP387/(AB387-AI387)</f>
        <v>460.11734378277549</v>
      </c>
      <c r="CY387" s="71">
        <v>500</v>
      </c>
      <c r="CZ387" s="67">
        <f>IF(AND(DATE(YEAR(T387),MONTH(T387),DAY(T387))&gt;=(S387-3),DATE(YEAR(T387),MONTH(T387),DAY(T387))&lt;=(S387+3)),T387,V387)</f>
        <v>45913.211805555555</v>
      </c>
      <c r="DA387" s="74">
        <f>CZ387-U387</f>
        <v>45913.211805555555</v>
      </c>
      <c r="DB387" s="53">
        <f>(((AR387-AQ387)*24)+DD387+AB387+((AV387-AU387)*24))/24</f>
        <v>1.1979166666642413</v>
      </c>
      <c r="DC387" s="53">
        <f>(AT387-AS387)*24</f>
        <v>1.5833333334303461</v>
      </c>
      <c r="DD387" s="53">
        <f>(W387-AR387)*24</f>
        <v>3.6666666667442769</v>
      </c>
      <c r="DE387" s="53">
        <f>AA387</f>
        <v>254.41666666668607</v>
      </c>
      <c r="DF387" s="53">
        <f t="shared" si="83"/>
        <v>3.6666666667442769</v>
      </c>
      <c r="DG387" s="53">
        <f>AB387</f>
        <v>24.583333333313931</v>
      </c>
      <c r="DH387" s="53">
        <f t="shared" si="81"/>
        <v>1.5833333334303461</v>
      </c>
    </row>
    <row r="388" spans="1:112" s="63" customFormat="1" x14ac:dyDescent="0.2">
      <c r="A388" s="65">
        <v>4836</v>
      </c>
      <c r="B388" s="72">
        <f t="shared" si="86"/>
        <v>45901</v>
      </c>
      <c r="C388" s="60" t="str">
        <f t="shared" si="82"/>
        <v>PRT 2025 9 #4836</v>
      </c>
      <c r="D388" s="60" t="str">
        <f t="shared" si="80"/>
        <v>PRATU SSN #11</v>
      </c>
      <c r="E388" s="61">
        <v>4836</v>
      </c>
      <c r="F388" s="62" t="s">
        <v>551</v>
      </c>
      <c r="G388" s="62" t="str">
        <f>INDEX([1]List!$D$2:$D$55,MATCH(F388,[1]List!$B$2:$B$55,0))</f>
        <v>CIF</v>
      </c>
      <c r="H388" s="62" t="s">
        <v>552</v>
      </c>
      <c r="I388" s="62" t="s">
        <v>285</v>
      </c>
      <c r="J388" s="61">
        <f>IF(F388="","",IF(F388="TIE LRC",COUNTIF($F$2:$F388,"TIE")+COUNTIF($F$2:$F388,"TME")+COUNTIF($F$2:$F388,"TIE LRC")+COUNTIF($F$2:$F388,"TIE MRC"),IF(F388="TIE MRC",COUNTIF($F$2:$F388,"TIE")+COUNTIF($F$2:$F388,"TME")+COUNTIF($F$2:$F388,"TIE LRC")+COUNTIF($F$2:$F388,"TIE MRC"),IF(F388="PLNBB LRC",COUNTIF($F$2:$F388,"PLNBB")+COUNTIF($F$2:$F388,"PLNBB LRC")+COUNTIF($F$2:$F388,"PLNBB MRC"),IF(F388="PLNBB MRC",COUNTIF($F$2:$F388,"PLNBB")+COUNTIF($F$2:$F388,"PLNBB LRC")+COUNTIF($F$2:$F388,"PLNBB MRC"),IF(F388="HE MRC",COUNTIF($F$2:$F388,"HE")+COUNTIF($F$2:$F388,"HE LRC")+COUNTIF($F$2:$F388,"HE MRC"),IF(F388="HE LRC",COUNTIF($F$2:$F388,"HE")+COUNTIF($F$2:$F388,"HE LRC")+COUNTIF($F$2:$F388,"HE MRC"),COUNTIF($F$2:$F388,F388))))))))</f>
        <v>11</v>
      </c>
      <c r="K388" s="63" t="s">
        <v>205</v>
      </c>
      <c r="L388" s="63" t="s">
        <v>449</v>
      </c>
      <c r="N388" s="64" t="s">
        <v>318</v>
      </c>
      <c r="O388" s="69" t="s">
        <v>473</v>
      </c>
      <c r="P388" s="65"/>
      <c r="Q388" s="69">
        <v>45897</v>
      </c>
      <c r="R388" s="66"/>
      <c r="S388" s="69">
        <v>45907</v>
      </c>
      <c r="T388" s="67">
        <v>45904.829861111109</v>
      </c>
      <c r="U388" s="67">
        <v>45904.829861111109</v>
      </c>
      <c r="V388" s="67">
        <v>45913.576388888891</v>
      </c>
      <c r="W388" s="67">
        <v>45914.097222222219</v>
      </c>
      <c r="X388" s="67">
        <v>45915</v>
      </c>
      <c r="Y388" s="67">
        <v>45915.034722222219</v>
      </c>
      <c r="Z388" s="67">
        <v>45915.069444444445</v>
      </c>
      <c r="AA388" s="53">
        <f t="shared" si="84"/>
        <v>209.91666666674428</v>
      </c>
      <c r="AB388" s="53">
        <f t="shared" si="76"/>
        <v>22.5</v>
      </c>
      <c r="AC388" s="53">
        <f t="shared" si="77"/>
        <v>0.83333333325572312</v>
      </c>
      <c r="AD388" s="53">
        <v>0</v>
      </c>
      <c r="AE388" s="53">
        <v>5.25</v>
      </c>
      <c r="AF388" s="53">
        <v>1.58</v>
      </c>
      <c r="AG388" s="53">
        <v>0</v>
      </c>
      <c r="AH388" s="53">
        <v>0</v>
      </c>
      <c r="AI388" s="53">
        <f t="shared" si="78"/>
        <v>6.83</v>
      </c>
      <c r="AJ388" s="77">
        <f t="shared" si="79"/>
        <v>6.83</v>
      </c>
      <c r="AK388" s="77"/>
      <c r="AL388" s="77"/>
      <c r="AM388" s="77"/>
      <c r="AN388" s="77"/>
      <c r="AO388" s="68">
        <v>8684.6640000000007</v>
      </c>
      <c r="AP388" s="68">
        <v>8680.9580000000005</v>
      </c>
      <c r="AQ388" s="67">
        <f t="shared" si="85"/>
        <v>45913.576388888891</v>
      </c>
      <c r="AR388" s="67">
        <v>45913.586805555555</v>
      </c>
      <c r="AS388" s="67">
        <f t="shared" si="88"/>
        <v>45915</v>
      </c>
      <c r="AT388" s="67">
        <v>45915.055555555555</v>
      </c>
      <c r="AU388" s="67">
        <f t="shared" si="75"/>
        <v>45915.055555555555</v>
      </c>
      <c r="AV388" s="67">
        <v>45915.065972222219</v>
      </c>
      <c r="AW388" s="102">
        <v>4062</v>
      </c>
      <c r="AX388" s="102">
        <v>6244</v>
      </c>
      <c r="AY388" s="55">
        <v>34.950000000000003</v>
      </c>
      <c r="AZ388" s="55">
        <v>19.829999999999998</v>
      </c>
      <c r="BA388" s="55">
        <v>4.88</v>
      </c>
      <c r="BB388" s="55">
        <v>6.02</v>
      </c>
      <c r="BC388" s="55">
        <v>7.51</v>
      </c>
      <c r="BD388" s="55">
        <v>42.83</v>
      </c>
      <c r="BE388" s="55">
        <v>31.32</v>
      </c>
      <c r="BF388" s="55">
        <v>0.26</v>
      </c>
      <c r="BG388" s="55">
        <v>0.43</v>
      </c>
      <c r="BH388" s="55">
        <v>0.4</v>
      </c>
      <c r="BI388" s="55">
        <v>52.54</v>
      </c>
      <c r="BJ388" s="55">
        <v>3.77</v>
      </c>
      <c r="BK388" s="55">
        <v>0.87</v>
      </c>
      <c r="BL388" s="55">
        <v>1.17</v>
      </c>
      <c r="BM388" s="55">
        <v>16.649999999999999</v>
      </c>
      <c r="BN388" s="56">
        <v>61</v>
      </c>
      <c r="BO388" s="55" t="s">
        <v>97</v>
      </c>
      <c r="BP388" s="55" t="s">
        <v>100</v>
      </c>
      <c r="BQ388" s="56">
        <v>1180</v>
      </c>
      <c r="BR388" s="55">
        <v>31.94</v>
      </c>
      <c r="BS388" s="55">
        <v>22.17</v>
      </c>
      <c r="BT388" s="55">
        <v>28.61</v>
      </c>
      <c r="BU388" s="55">
        <v>8</v>
      </c>
      <c r="BV388" s="55">
        <v>1.87</v>
      </c>
      <c r="BW388" s="55">
        <v>0.52</v>
      </c>
      <c r="BX388" s="55">
        <v>0.42</v>
      </c>
      <c r="BY388" s="55">
        <v>0.9</v>
      </c>
      <c r="BZ388" s="55">
        <v>4.75</v>
      </c>
      <c r="CA388" s="55">
        <v>0.72</v>
      </c>
      <c r="CB388" s="55">
        <v>0.1</v>
      </c>
      <c r="CC388" s="100">
        <v>4.3999999999999997E-2</v>
      </c>
      <c r="CD388" s="55">
        <v>99</v>
      </c>
      <c r="CE388" s="55">
        <v>98</v>
      </c>
      <c r="CF388" s="55">
        <v>78</v>
      </c>
      <c r="CG388" s="55">
        <v>20</v>
      </c>
      <c r="CH388" s="55"/>
      <c r="CI388" s="102">
        <v>4136</v>
      </c>
      <c r="CJ388" s="55"/>
      <c r="CK388" s="55">
        <v>33.65</v>
      </c>
      <c r="CL388" s="55"/>
      <c r="CM388" s="55">
        <v>4.34</v>
      </c>
      <c r="CN388" s="55"/>
      <c r="CO388" s="55"/>
      <c r="CP388" s="55"/>
      <c r="CQ388" s="55">
        <v>0.24</v>
      </c>
      <c r="CR388" s="102">
        <v>4011</v>
      </c>
      <c r="CS388" s="102">
        <v>35.81</v>
      </c>
      <c r="CT388" s="102">
        <v>4.41</v>
      </c>
      <c r="CU388" s="102">
        <v>0.25</v>
      </c>
      <c r="CV388" s="55"/>
      <c r="CW388" s="73">
        <f t="shared" si="87"/>
        <v>553.98583280153161</v>
      </c>
      <c r="CX388" s="74">
        <f>AP388/(AB388-AI388)</f>
        <v>553.98583280153161</v>
      </c>
      <c r="CY388" s="71">
        <v>500</v>
      </c>
      <c r="CZ388" s="67">
        <f>IF(AND(DATE(YEAR(T388),MONTH(T388),DAY(T388))&gt;=(S388-3),DATE(YEAR(T388),MONTH(T388),DAY(T388))&lt;=(S388+3)),T388,V388)</f>
        <v>45904.829861111109</v>
      </c>
      <c r="DA388" s="74">
        <f>CZ388-U388</f>
        <v>0</v>
      </c>
      <c r="DB388" s="53">
        <f>(((AR388-AQ388)*24)+DD388+AB388+((AV388-AU388)*24))/24</f>
        <v>1.468749999992724</v>
      </c>
      <c r="DC388" s="53">
        <f>(AT388-AS388)*24</f>
        <v>1.3333333333139308</v>
      </c>
      <c r="DD388" s="53">
        <f>(W388-AR388)*24</f>
        <v>12.249999999941792</v>
      </c>
      <c r="DE388" s="53">
        <f>AA388</f>
        <v>209.91666666674428</v>
      </c>
      <c r="DF388" s="53">
        <f t="shared" si="83"/>
        <v>12.249999999941792</v>
      </c>
      <c r="DG388" s="53">
        <f>AB388</f>
        <v>22.5</v>
      </c>
      <c r="DH388" s="53">
        <f t="shared" si="81"/>
        <v>1.3333333333139308</v>
      </c>
    </row>
    <row r="389" spans="1:112" s="63" customFormat="1" x14ac:dyDescent="0.2">
      <c r="A389" s="65">
        <v>4837</v>
      </c>
      <c r="B389" s="72">
        <f t="shared" si="86"/>
        <v>45901</v>
      </c>
      <c r="C389" s="60" t="str">
        <f t="shared" si="82"/>
        <v>PRT 2025 9 #4837</v>
      </c>
      <c r="D389" s="60" t="str">
        <f t="shared" si="80"/>
        <v>PRATU SSN #12</v>
      </c>
      <c r="E389" s="61">
        <v>4837</v>
      </c>
      <c r="F389" s="62" t="s">
        <v>551</v>
      </c>
      <c r="G389" s="62" t="str">
        <f>INDEX([1]List!$D$2:$D$55,MATCH(F389,[1]List!$B$2:$B$55,0))</f>
        <v>CIF</v>
      </c>
      <c r="H389" s="62" t="s">
        <v>552</v>
      </c>
      <c r="I389" s="62" t="s">
        <v>285</v>
      </c>
      <c r="J389" s="61">
        <f>IF(F389="","",IF(F389="TIE LRC",COUNTIF($F$2:$F389,"TIE")+COUNTIF($F$2:$F389,"TME")+COUNTIF($F$2:$F389,"TIE LRC")+COUNTIF($F$2:$F389,"TIE MRC"),IF(F389="TIE MRC",COUNTIF($F$2:$F389,"TIE")+COUNTIF($F$2:$F389,"TME")+COUNTIF($F$2:$F389,"TIE LRC")+COUNTIF($F$2:$F389,"TIE MRC"),IF(F389="PLNBB LRC",COUNTIF($F$2:$F389,"PLNBB")+COUNTIF($F$2:$F389,"PLNBB LRC")+COUNTIF($F$2:$F389,"PLNBB MRC"),IF(F389="PLNBB MRC",COUNTIF($F$2:$F389,"PLNBB")+COUNTIF($F$2:$F389,"PLNBB LRC")+COUNTIF($F$2:$F389,"PLNBB MRC"),IF(F389="HE MRC",COUNTIF($F$2:$F389,"HE")+COUNTIF($F$2:$F389,"HE LRC")+COUNTIF($F$2:$F389,"HE MRC"),IF(F389="HE LRC",COUNTIF($F$2:$F389,"HE")+COUNTIF($F$2:$F389,"HE LRC")+COUNTIF($F$2:$F389,"HE MRC"),COUNTIF($F$2:$F389,F389))))))))</f>
        <v>12</v>
      </c>
      <c r="K389" s="63" t="s">
        <v>242</v>
      </c>
      <c r="L389" s="63" t="s">
        <v>243</v>
      </c>
      <c r="N389" s="64" t="s">
        <v>320</v>
      </c>
      <c r="O389" s="69" t="s">
        <v>473</v>
      </c>
      <c r="P389" s="65"/>
      <c r="Q389" s="69">
        <v>45900</v>
      </c>
      <c r="R389" s="66"/>
      <c r="S389" s="69">
        <v>45915</v>
      </c>
      <c r="T389" s="67">
        <v>45908.59375</v>
      </c>
      <c r="U389" s="67">
        <v>45914.454861111109</v>
      </c>
      <c r="V389" s="67">
        <v>45914.454861111109</v>
      </c>
      <c r="W389" s="67">
        <v>45915.013888888891</v>
      </c>
      <c r="X389" s="67">
        <v>45916.208333333336</v>
      </c>
      <c r="Y389" s="67">
        <v>45916.256944444445</v>
      </c>
      <c r="Z389" s="67">
        <v>45916.291666666664</v>
      </c>
      <c r="AA389" s="53">
        <f t="shared" si="84"/>
        <v>140.66666666662786</v>
      </c>
      <c r="AB389" s="53">
        <f t="shared" si="76"/>
        <v>29.833333333313931</v>
      </c>
      <c r="AC389" s="53">
        <f t="shared" si="77"/>
        <v>1.1666666666278616</v>
      </c>
      <c r="AD389" s="53">
        <v>5.83</v>
      </c>
      <c r="AE389" s="53">
        <v>4.83</v>
      </c>
      <c r="AF389" s="53">
        <v>0.75</v>
      </c>
      <c r="AG389" s="53">
        <v>0.5</v>
      </c>
      <c r="AH389" s="53">
        <v>0</v>
      </c>
      <c r="AI389" s="53">
        <f t="shared" si="78"/>
        <v>6.08</v>
      </c>
      <c r="AJ389" s="77">
        <f t="shared" si="79"/>
        <v>11.91</v>
      </c>
      <c r="AK389" s="77"/>
      <c r="AL389" s="77"/>
      <c r="AM389" s="77"/>
      <c r="AN389" s="77"/>
      <c r="AO389" s="68">
        <v>8680.0889999999999</v>
      </c>
      <c r="AP389" s="68">
        <v>8677.5560000000005</v>
      </c>
      <c r="AQ389" s="67">
        <f t="shared" si="85"/>
        <v>45914.454861111109</v>
      </c>
      <c r="AR389" s="67">
        <v>45914.465277777781</v>
      </c>
      <c r="AS389" s="67">
        <f t="shared" si="88"/>
        <v>45916.208333333336</v>
      </c>
      <c r="AT389" s="67">
        <v>45916.277777777781</v>
      </c>
      <c r="AU389" s="67">
        <f t="shared" ref="AU389:AU469" si="89">AT389</f>
        <v>45916.277777777781</v>
      </c>
      <c r="AV389" s="67">
        <v>45916.288194444445</v>
      </c>
      <c r="AW389" s="102">
        <v>4060</v>
      </c>
      <c r="AX389" s="102">
        <v>6238</v>
      </c>
      <c r="AY389" s="55">
        <v>34.92</v>
      </c>
      <c r="AZ389" s="55">
        <v>18.52</v>
      </c>
      <c r="BA389" s="55">
        <v>4.97</v>
      </c>
      <c r="BB389" s="55">
        <v>6.22</v>
      </c>
      <c r="BC389" s="55">
        <v>7.63</v>
      </c>
      <c r="BD389" s="55">
        <v>41.4</v>
      </c>
      <c r="BE389" s="55">
        <v>33.86</v>
      </c>
      <c r="BF389" s="55">
        <v>0.27</v>
      </c>
      <c r="BG389" s="55">
        <v>0.45</v>
      </c>
      <c r="BH389" s="55">
        <v>0.42</v>
      </c>
      <c r="BI389" s="55">
        <v>53.2</v>
      </c>
      <c r="BJ389" s="55">
        <v>3.9</v>
      </c>
      <c r="BK389" s="55">
        <v>0.88</v>
      </c>
      <c r="BL389" s="55">
        <v>1.17</v>
      </c>
      <c r="BM389" s="55">
        <v>16.940000000000001</v>
      </c>
      <c r="BN389" s="56">
        <v>60</v>
      </c>
      <c r="BO389" s="55" t="s">
        <v>97</v>
      </c>
      <c r="BP389" s="55" t="s">
        <v>100</v>
      </c>
      <c r="BQ389" s="56">
        <v>1150</v>
      </c>
      <c r="BR389" s="55">
        <v>34.58</v>
      </c>
      <c r="BS389" s="55">
        <v>20.74</v>
      </c>
      <c r="BT389" s="55">
        <v>25.52</v>
      </c>
      <c r="BU389" s="55">
        <v>9.06</v>
      </c>
      <c r="BV389" s="55">
        <v>2.6</v>
      </c>
      <c r="BW389" s="55">
        <v>0.71</v>
      </c>
      <c r="BX389" s="55">
        <v>0.46</v>
      </c>
      <c r="BY389" s="55">
        <v>0.98</v>
      </c>
      <c r="BZ389" s="55">
        <v>4.5199999999999996</v>
      </c>
      <c r="CA389" s="55">
        <v>0.7</v>
      </c>
      <c r="CB389" s="55">
        <v>0.12</v>
      </c>
      <c r="CC389" s="100">
        <v>3.6999999999999998E-2</v>
      </c>
      <c r="CD389" s="55">
        <v>99</v>
      </c>
      <c r="CE389" s="55">
        <v>98</v>
      </c>
      <c r="CF389" s="55">
        <v>79</v>
      </c>
      <c r="CG389" s="55">
        <v>20</v>
      </c>
      <c r="CH389" s="55"/>
      <c r="CI389" s="102">
        <v>4153</v>
      </c>
      <c r="CJ389" s="55"/>
      <c r="CK389" s="55">
        <v>33.1</v>
      </c>
      <c r="CL389" s="55"/>
      <c r="CM389" s="55">
        <v>4.8499999999999996</v>
      </c>
      <c r="CN389" s="55"/>
      <c r="CO389" s="55"/>
      <c r="CP389" s="55"/>
      <c r="CQ389" s="55">
        <v>0.25</v>
      </c>
      <c r="CR389" s="102">
        <v>4039</v>
      </c>
      <c r="CS389" s="102">
        <v>35.65</v>
      </c>
      <c r="CT389" s="102">
        <v>4.34</v>
      </c>
      <c r="CU389" s="102">
        <v>0.23</v>
      </c>
      <c r="CV389" s="55"/>
      <c r="CW389" s="73">
        <f t="shared" si="87"/>
        <v>365.31950603453919</v>
      </c>
      <c r="CX389" s="74">
        <f>AP389/(AB389-AI389)</f>
        <v>365.31950603453919</v>
      </c>
      <c r="CY389" s="71">
        <v>500</v>
      </c>
      <c r="CZ389" s="67">
        <f>IF(AND(DATE(YEAR(T389),MONTH(T389),DAY(T389))&gt;=(S389-3),DATE(YEAR(T389),MONTH(T389),DAY(T389))&lt;=(S389+3)),T389,V389)</f>
        <v>45914.454861111109</v>
      </c>
      <c r="DA389" s="74">
        <f>CZ389-U389</f>
        <v>0</v>
      </c>
      <c r="DB389" s="53">
        <f>(((AR389-AQ389)*24)+DD389+AB389+((AV389-AU389)*24))/24</f>
        <v>1.8125</v>
      </c>
      <c r="DC389" s="53">
        <f>(AT389-AS389)*24</f>
        <v>1.6666666666860692</v>
      </c>
      <c r="DD389" s="53">
        <f>(W389-AR389)*24</f>
        <v>13.166666666627862</v>
      </c>
      <c r="DE389" s="53">
        <f>AA389</f>
        <v>140.66666666662786</v>
      </c>
      <c r="DF389" s="53">
        <f t="shared" si="83"/>
        <v>13.166666666627862</v>
      </c>
      <c r="DG389" s="53">
        <f>AB389</f>
        <v>29.833333333313931</v>
      </c>
      <c r="DH389" s="53">
        <f t="shared" si="81"/>
        <v>1.6666666666860692</v>
      </c>
    </row>
    <row r="390" spans="1:112" s="63" customFormat="1" x14ac:dyDescent="0.2">
      <c r="A390" s="65">
        <v>4838</v>
      </c>
      <c r="B390" s="72">
        <f t="shared" si="86"/>
        <v>45901</v>
      </c>
      <c r="C390" s="60" t="str">
        <f t="shared" si="82"/>
        <v>PRT 2025 9 #4838</v>
      </c>
      <c r="D390" s="60" t="str">
        <f t="shared" si="80"/>
        <v>PRATU PTBA #70</v>
      </c>
      <c r="E390" s="61">
        <v>4838</v>
      </c>
      <c r="F390" s="62" t="s">
        <v>98</v>
      </c>
      <c r="G390" s="62" t="str">
        <f>INDEX([1]List!$D$2:$D$55,MATCH(F390,[1]List!$B$2:$B$55,0))</f>
        <v>FOB</v>
      </c>
      <c r="H390" s="62" t="s">
        <v>156</v>
      </c>
      <c r="I390" s="62" t="s">
        <v>157</v>
      </c>
      <c r="J390" s="61">
        <f>IF(F390="","",IF(F390="TIE LRC",COUNTIF($F$2:$F390,"TIE")+COUNTIF($F$2:$F390,"TME")+COUNTIF($F$2:$F390,"TIE LRC")+COUNTIF($F$2:$F390,"TIE MRC"),IF(F390="TIE MRC",COUNTIF($F$2:$F390,"TIE")+COUNTIF($F$2:$F390,"TME")+COUNTIF($F$2:$F390,"TIE LRC")+COUNTIF($F$2:$F390,"TIE MRC"),IF(F390="PLNBB LRC",COUNTIF($F$2:$F390,"PLNBB")+COUNTIF($F$2:$F390,"PLNBB LRC")+COUNTIF($F$2:$F390,"PLNBB MRC"),IF(F390="PLNBB MRC",COUNTIF($F$2:$F390,"PLNBB")+COUNTIF($F$2:$F390,"PLNBB LRC")+COUNTIF($F$2:$F390,"PLNBB MRC"),IF(F390="HE MRC",COUNTIF($F$2:$F390,"HE")+COUNTIF($F$2:$F390,"HE LRC")+COUNTIF($F$2:$F390,"HE MRC"),IF(F390="HE LRC",COUNTIF($F$2:$F390,"HE")+COUNTIF($F$2:$F390,"HE LRC")+COUNTIF($F$2:$F390,"HE MRC"),COUNTIF($F$2:$F390,F390))))))))</f>
        <v>70</v>
      </c>
      <c r="K390" s="63" t="s">
        <v>369</v>
      </c>
      <c r="L390" s="63" t="s">
        <v>370</v>
      </c>
      <c r="N390" s="64" t="s">
        <v>318</v>
      </c>
      <c r="O390" s="69" t="s">
        <v>610</v>
      </c>
      <c r="P390" s="65"/>
      <c r="Q390" s="69">
        <v>45907</v>
      </c>
      <c r="R390" s="66"/>
      <c r="S390" s="69">
        <v>45906</v>
      </c>
      <c r="T390" s="67">
        <v>45910.708333333336</v>
      </c>
      <c r="U390" s="67">
        <v>45915.170138888891</v>
      </c>
      <c r="V390" s="67">
        <v>45915.170138888891</v>
      </c>
      <c r="W390" s="67">
        <v>45915.243055555555</v>
      </c>
      <c r="X390" s="67">
        <v>45916.361111111109</v>
      </c>
      <c r="Y390" s="67">
        <v>45916.388888888891</v>
      </c>
      <c r="Z390" s="67">
        <v>45916.423611111109</v>
      </c>
      <c r="AA390" s="53">
        <f t="shared" si="84"/>
        <v>107.08333333331393</v>
      </c>
      <c r="AB390" s="53">
        <f t="shared" si="76"/>
        <v>27.500000000058208</v>
      </c>
      <c r="AC390" s="53">
        <f t="shared" si="77"/>
        <v>0.66666666674427688</v>
      </c>
      <c r="AD390" s="53">
        <v>0.25</v>
      </c>
      <c r="AE390" s="53">
        <v>6.25</v>
      </c>
      <c r="AF390" s="53">
        <v>3.67</v>
      </c>
      <c r="AG390" s="53">
        <v>0</v>
      </c>
      <c r="AH390" s="53">
        <v>0</v>
      </c>
      <c r="AI390" s="53">
        <f t="shared" si="78"/>
        <v>9.92</v>
      </c>
      <c r="AJ390" s="77">
        <f t="shared" si="79"/>
        <v>10.17</v>
      </c>
      <c r="AK390" s="77"/>
      <c r="AL390" s="77"/>
      <c r="AM390" s="77"/>
      <c r="AN390" s="77"/>
      <c r="AO390" s="68">
        <v>9009.02</v>
      </c>
      <c r="AP390" s="68">
        <v>9007.1910000000007</v>
      </c>
      <c r="AQ390" s="67">
        <f t="shared" si="85"/>
        <v>45915.170138888891</v>
      </c>
      <c r="AR390" s="67">
        <v>45915.180555555555</v>
      </c>
      <c r="AS390" s="67">
        <f t="shared" si="88"/>
        <v>45916.361111111109</v>
      </c>
      <c r="AT390" s="67">
        <v>45916.409722222219</v>
      </c>
      <c r="AU390" s="67">
        <f t="shared" si="89"/>
        <v>45916.409722222219</v>
      </c>
      <c r="AV390" s="67">
        <v>45916.420138888891</v>
      </c>
      <c r="AW390" s="102">
        <v>4671</v>
      </c>
      <c r="AX390" s="102">
        <v>6616</v>
      </c>
      <c r="AY390" s="55">
        <v>29.39</v>
      </c>
      <c r="AZ390" s="55">
        <v>13.66</v>
      </c>
      <c r="BA390" s="55">
        <v>6.31</v>
      </c>
      <c r="BB390" s="55">
        <v>7.72</v>
      </c>
      <c r="BC390" s="55">
        <v>8.94</v>
      </c>
      <c r="BD390" s="55">
        <v>38.619999999999997</v>
      </c>
      <c r="BE390" s="55">
        <v>40</v>
      </c>
      <c r="BF390" s="55">
        <v>0.38</v>
      </c>
      <c r="BG390" s="55">
        <v>0.6</v>
      </c>
      <c r="BH390" s="55">
        <v>0.54</v>
      </c>
      <c r="BI390" s="55">
        <v>59.06</v>
      </c>
      <c r="BJ390" s="55">
        <v>4.26</v>
      </c>
      <c r="BK390" s="55">
        <v>0.93</v>
      </c>
      <c r="BL390" s="55">
        <v>1.18</v>
      </c>
      <c r="BM390" s="55">
        <v>13.9</v>
      </c>
      <c r="BN390" s="56">
        <v>62</v>
      </c>
      <c r="BO390" s="55" t="s">
        <v>97</v>
      </c>
      <c r="BP390" s="55" t="s">
        <v>100</v>
      </c>
      <c r="BQ390" s="56">
        <v>1310</v>
      </c>
      <c r="BR390" s="55">
        <v>49.05</v>
      </c>
      <c r="BS390" s="55">
        <v>26.24</v>
      </c>
      <c r="BT390" s="55">
        <v>8.73</v>
      </c>
      <c r="BU390" s="55">
        <v>5.4</v>
      </c>
      <c r="BV390" s="55">
        <v>2.52</v>
      </c>
      <c r="BW390" s="55">
        <v>1.42</v>
      </c>
      <c r="BX390" s="55">
        <v>0.64</v>
      </c>
      <c r="BY390" s="55">
        <v>0.85</v>
      </c>
      <c r="BZ390" s="55">
        <v>4.5599999999999996</v>
      </c>
      <c r="CA390" s="55">
        <v>0.14000000000000001</v>
      </c>
      <c r="CB390" s="55">
        <v>0.46</v>
      </c>
      <c r="CC390" s="100">
        <v>2.5999999999999999E-2</v>
      </c>
      <c r="CD390" s="55">
        <v>99</v>
      </c>
      <c r="CE390" s="55">
        <v>98</v>
      </c>
      <c r="CF390" s="55">
        <v>78</v>
      </c>
      <c r="CG390" s="55">
        <v>23</v>
      </c>
      <c r="CH390" s="55"/>
      <c r="CI390" s="102">
        <v>4914</v>
      </c>
      <c r="CJ390" s="55"/>
      <c r="CK390" s="55">
        <v>28.95</v>
      </c>
      <c r="CL390" s="55">
        <v>14.41</v>
      </c>
      <c r="CM390" s="55">
        <v>4.76</v>
      </c>
      <c r="CN390" s="55">
        <v>5.74</v>
      </c>
      <c r="CO390" s="55">
        <v>39.159999999999997</v>
      </c>
      <c r="CP390" s="55">
        <v>40.69</v>
      </c>
      <c r="CQ390" s="55">
        <v>0.32</v>
      </c>
      <c r="CR390" s="102">
        <v>4495</v>
      </c>
      <c r="CS390" s="102">
        <v>31.89</v>
      </c>
      <c r="CT390" s="102">
        <v>4.54</v>
      </c>
      <c r="CU390" s="102">
        <v>0.51</v>
      </c>
      <c r="CV390" s="55"/>
      <c r="CW390" s="73">
        <f t="shared" si="87"/>
        <v>512.35443685837197</v>
      </c>
      <c r="CX390" s="74">
        <f>AP390/(AB390-AI390)</f>
        <v>512.35443685837197</v>
      </c>
      <c r="CY390" s="71">
        <v>500</v>
      </c>
      <c r="CZ390" s="67">
        <f>IF(AND(DATE(YEAR(T390),MONTH(T390),DAY(T390))&gt;=(S390-3),DATE(YEAR(T390),MONTH(T390),DAY(T390))&lt;=(S390+3)),T390,V390)</f>
        <v>45915.170138888891</v>
      </c>
      <c r="DA390" s="74">
        <f>CZ390-U390</f>
        <v>0</v>
      </c>
      <c r="DB390" s="53">
        <f>(((AR390-AQ390)*24)+DD390+AB390+((AV390-AU390)*24))/24</f>
        <v>1.2291666666715173</v>
      </c>
      <c r="DC390" s="53">
        <f>(AT390-AS390)*24</f>
        <v>1.1666666666278616</v>
      </c>
      <c r="DD390" s="53">
        <f>(W390-AR390)*24</f>
        <v>1.5</v>
      </c>
      <c r="DE390" s="53">
        <f>AA390</f>
        <v>107.08333333331393</v>
      </c>
      <c r="DF390" s="53">
        <f t="shared" si="83"/>
        <v>1.5</v>
      </c>
      <c r="DG390" s="53">
        <f>AB390</f>
        <v>27.500000000058208</v>
      </c>
      <c r="DH390" s="53">
        <f t="shared" si="81"/>
        <v>1.1666666666278616</v>
      </c>
    </row>
    <row r="391" spans="1:112" s="63" customFormat="1" x14ac:dyDescent="0.2">
      <c r="A391" s="65">
        <v>4839</v>
      </c>
      <c r="B391" s="72">
        <f t="shared" si="86"/>
        <v>45901</v>
      </c>
      <c r="C391" s="60" t="str">
        <f t="shared" si="82"/>
        <v>PRT 2025 9 #4839</v>
      </c>
      <c r="D391" s="60" t="str">
        <f t="shared" si="80"/>
        <v>PRATU PTBA #71</v>
      </c>
      <c r="E391" s="61">
        <v>4839</v>
      </c>
      <c r="F391" s="62" t="s">
        <v>98</v>
      </c>
      <c r="G391" s="62" t="str">
        <f>INDEX([1]List!$D$2:$D$55,MATCH(F391,[1]List!$B$2:$B$55,0))</f>
        <v>FOB</v>
      </c>
      <c r="H391" s="62" t="s">
        <v>156</v>
      </c>
      <c r="I391" s="62" t="s">
        <v>157</v>
      </c>
      <c r="J391" s="61">
        <f>IF(F391="","",IF(F391="TIE LRC",COUNTIF($F$2:$F391,"TIE")+COUNTIF($F$2:$F391,"TME")+COUNTIF($F$2:$F391,"TIE LRC")+COUNTIF($F$2:$F391,"TIE MRC"),IF(F391="TIE MRC",COUNTIF($F$2:$F391,"TIE")+COUNTIF($F$2:$F391,"TME")+COUNTIF($F$2:$F391,"TIE LRC")+COUNTIF($F$2:$F391,"TIE MRC"),IF(F391="PLNBB LRC",COUNTIF($F$2:$F391,"PLNBB")+COUNTIF($F$2:$F391,"PLNBB LRC")+COUNTIF($F$2:$F391,"PLNBB MRC"),IF(F391="PLNBB MRC",COUNTIF($F$2:$F391,"PLNBB")+COUNTIF($F$2:$F391,"PLNBB LRC")+COUNTIF($F$2:$F391,"PLNBB MRC"),IF(F391="HE MRC",COUNTIF($F$2:$F391,"HE")+COUNTIF($F$2:$F391,"HE LRC")+COUNTIF($F$2:$F391,"HE MRC"),IF(F391="HE LRC",COUNTIF($F$2:$F391,"HE")+COUNTIF($F$2:$F391,"HE LRC")+COUNTIF($F$2:$F391,"HE MRC"),COUNTIF($F$2:$F391,F391))))))))</f>
        <v>71</v>
      </c>
      <c r="L391" s="63" t="s">
        <v>144</v>
      </c>
      <c r="N391" s="64" t="s">
        <v>318</v>
      </c>
      <c r="O391" s="69" t="s">
        <v>104</v>
      </c>
      <c r="P391" s="65"/>
      <c r="Q391" s="69">
        <v>45908</v>
      </c>
      <c r="R391" s="66"/>
      <c r="S391" s="69">
        <v>45909</v>
      </c>
      <c r="T391" s="67">
        <v>45911.166666666664</v>
      </c>
      <c r="U391" s="67">
        <v>45911.166666666664</v>
      </c>
      <c r="V391" s="67">
        <v>45916.461805555555</v>
      </c>
      <c r="W391" s="67">
        <v>45916.479166666664</v>
      </c>
      <c r="X391" s="67">
        <v>45917.475694444445</v>
      </c>
      <c r="Y391" s="67">
        <v>45917.510416666664</v>
      </c>
      <c r="Z391" s="67">
        <v>45917.548611111109</v>
      </c>
      <c r="AA391" s="53">
        <f t="shared" si="84"/>
        <v>127.08333333337214</v>
      </c>
      <c r="AB391" s="53">
        <f t="shared" ref="AB391:AB585" si="90">(Y391-W391)*24</f>
        <v>24.75</v>
      </c>
      <c r="AC391" s="53">
        <f t="shared" ref="AC391:AC585" si="91">(Y391-X391)*24</f>
        <v>0.83333333325572312</v>
      </c>
      <c r="AD391" s="53">
        <v>0.67</v>
      </c>
      <c r="AE391" s="53">
        <v>3.17</v>
      </c>
      <c r="AF391" s="53">
        <v>3.75</v>
      </c>
      <c r="AG391" s="53">
        <v>0.5</v>
      </c>
      <c r="AH391" s="53">
        <v>0</v>
      </c>
      <c r="AI391" s="53">
        <f t="shared" si="78"/>
        <v>7.42</v>
      </c>
      <c r="AJ391" s="77">
        <f t="shared" si="79"/>
        <v>8.09</v>
      </c>
      <c r="AK391" s="77"/>
      <c r="AL391" s="77"/>
      <c r="AM391" s="77"/>
      <c r="AN391" s="77"/>
      <c r="AO391" s="68">
        <v>10011.221</v>
      </c>
      <c r="AP391" s="68">
        <v>10010.061</v>
      </c>
      <c r="AQ391" s="67">
        <f t="shared" si="85"/>
        <v>45916.461805555555</v>
      </c>
      <c r="AR391" s="67">
        <v>45916.475694444445</v>
      </c>
      <c r="AS391" s="67">
        <f t="shared" si="88"/>
        <v>45917.475694444445</v>
      </c>
      <c r="AT391" s="67">
        <v>45917.53125</v>
      </c>
      <c r="AU391" s="67">
        <f t="shared" si="89"/>
        <v>45917.53125</v>
      </c>
      <c r="AV391" s="67">
        <v>45917.545138888891</v>
      </c>
      <c r="AW391" s="102">
        <v>4676</v>
      </c>
      <c r="AX391" s="102">
        <v>6743</v>
      </c>
      <c r="AY391" s="55">
        <v>30.66</v>
      </c>
      <c r="AZ391" s="55">
        <v>16.18</v>
      </c>
      <c r="BA391" s="55">
        <v>5.16</v>
      </c>
      <c r="BB391" s="55">
        <v>6.24</v>
      </c>
      <c r="BC391" s="55">
        <v>7.44</v>
      </c>
      <c r="BD391" s="55">
        <v>38.200000000000003</v>
      </c>
      <c r="BE391" s="55">
        <v>39.380000000000003</v>
      </c>
      <c r="BF391" s="55">
        <v>0.28000000000000003</v>
      </c>
      <c r="BG391" s="55">
        <v>0.44</v>
      </c>
      <c r="BH391" s="55">
        <v>0.41</v>
      </c>
      <c r="BI391" s="55">
        <v>58.44</v>
      </c>
      <c r="BJ391" s="55">
        <v>4.13</v>
      </c>
      <c r="BK391" s="55">
        <v>0.92</v>
      </c>
      <c r="BL391" s="55">
        <v>1.19</v>
      </c>
      <c r="BM391" s="55">
        <v>13.75</v>
      </c>
      <c r="BN391" s="56">
        <v>61</v>
      </c>
      <c r="BO391" s="55" t="s">
        <v>97</v>
      </c>
      <c r="BP391" s="55" t="s">
        <v>100</v>
      </c>
      <c r="BQ391" s="56">
        <v>1380</v>
      </c>
      <c r="BR391" s="55">
        <v>48.91</v>
      </c>
      <c r="BS391" s="55">
        <v>26.22</v>
      </c>
      <c r="BT391" s="55">
        <v>9.14</v>
      </c>
      <c r="BU391" s="55">
        <v>5.04</v>
      </c>
      <c r="BV391" s="55">
        <v>1.72</v>
      </c>
      <c r="BW391" s="55">
        <v>1.46</v>
      </c>
      <c r="BX391" s="55">
        <v>0.62</v>
      </c>
      <c r="BY391" s="55">
        <v>0.94</v>
      </c>
      <c r="BZ391" s="55">
        <v>5.0599999999999996</v>
      </c>
      <c r="CA391" s="55">
        <v>0.18</v>
      </c>
      <c r="CB391" s="55">
        <v>0.72</v>
      </c>
      <c r="CC391" s="100">
        <v>2.5999999999999999E-2</v>
      </c>
      <c r="CD391" s="55">
        <v>99</v>
      </c>
      <c r="CE391" s="55">
        <v>98</v>
      </c>
      <c r="CF391" s="55">
        <v>79</v>
      </c>
      <c r="CG391" s="55">
        <v>23</v>
      </c>
      <c r="CH391" s="55"/>
      <c r="CI391" s="102">
        <v>4911</v>
      </c>
      <c r="CJ391" s="55"/>
      <c r="CK391" s="55">
        <v>28</v>
      </c>
      <c r="CL391" s="55">
        <v>14.86</v>
      </c>
      <c r="CM391" s="55">
        <v>3.8</v>
      </c>
      <c r="CN391" s="55">
        <v>4.49</v>
      </c>
      <c r="CO391" s="55">
        <v>39.380000000000003</v>
      </c>
      <c r="CP391" s="55">
        <v>41.27</v>
      </c>
      <c r="CQ391" s="55">
        <v>0.44</v>
      </c>
      <c r="CR391" s="102" t="s">
        <v>319</v>
      </c>
      <c r="CS391" s="102" t="s">
        <v>319</v>
      </c>
      <c r="CT391" s="102" t="s">
        <v>319</v>
      </c>
      <c r="CU391" s="102" t="s">
        <v>319</v>
      </c>
      <c r="CV391" s="55"/>
      <c r="CW391" s="73">
        <f t="shared" si="87"/>
        <v>577.61459896133874</v>
      </c>
      <c r="CX391" s="74">
        <f>AP391/(AB391-AI391)</f>
        <v>577.61459896133874</v>
      </c>
      <c r="CY391" s="71">
        <v>500</v>
      </c>
      <c r="CZ391" s="67">
        <f>IF(AND(DATE(YEAR(T391),MONTH(T391),DAY(T391))&gt;=(S391-3),DATE(YEAR(T391),MONTH(T391),DAY(T391))&lt;=(S391+3)),T391,V391)</f>
        <v>45911.166666666664</v>
      </c>
      <c r="DA391" s="74">
        <f>CZ391-U391</f>
        <v>0</v>
      </c>
      <c r="DB391" s="53">
        <f>(((AR391-AQ391)*24)+DD391+AB391+((AV391-AU391)*24))/24</f>
        <v>1.0625</v>
      </c>
      <c r="DC391" s="53">
        <f>(AT391-AS391)*24</f>
        <v>1.3333333333139308</v>
      </c>
      <c r="DD391" s="53">
        <f>(W391-AR391)*24</f>
        <v>8.3333333255723119E-2</v>
      </c>
      <c r="DE391" s="53">
        <f>AA391</f>
        <v>127.08333333337214</v>
      </c>
      <c r="DF391" s="53">
        <f t="shared" si="83"/>
        <v>8.3333333255723119E-2</v>
      </c>
      <c r="DG391" s="53">
        <f>AB391</f>
        <v>24.75</v>
      </c>
      <c r="DH391" s="53">
        <f t="shared" si="81"/>
        <v>1.3333333333139308</v>
      </c>
    </row>
    <row r="392" spans="1:112" s="63" customFormat="1" x14ac:dyDescent="0.2">
      <c r="A392" s="65">
        <v>4840</v>
      </c>
      <c r="B392" s="72">
        <f t="shared" si="86"/>
        <v>45901</v>
      </c>
      <c r="C392" s="60" t="str">
        <f t="shared" si="82"/>
        <v>PRT 2025 9 #4840</v>
      </c>
      <c r="D392" s="60" t="str">
        <f t="shared" si="80"/>
        <v>PRATU GEL LRC #38</v>
      </c>
      <c r="E392" s="61">
        <v>4840</v>
      </c>
      <c r="F392" s="62" t="s">
        <v>300</v>
      </c>
      <c r="G392" s="62" t="str">
        <f>INDEX([1]List!$D$2:$D$55,MATCH(F392,[1]List!$B$2:$B$55,0))</f>
        <v>CIF</v>
      </c>
      <c r="H392" s="62" t="s">
        <v>349</v>
      </c>
      <c r="I392" s="62" t="s">
        <v>408</v>
      </c>
      <c r="J392" s="61">
        <f>IF(F392="","",IF(F392="TIE LRC",COUNTIF($F$2:$F392,"TIE")+COUNTIF($F$2:$F392,"TME")+COUNTIF($F$2:$F392,"TIE LRC")+COUNTIF($F$2:$F392,"TIE MRC"),IF(F392="TIE MRC",COUNTIF($F$2:$F392,"TIE")+COUNTIF($F$2:$F392,"TME")+COUNTIF($F$2:$F392,"TIE LRC")+COUNTIF($F$2:$F392,"TIE MRC"),IF(F392="PLNBB LRC",COUNTIF($F$2:$F392,"PLNBB")+COUNTIF($F$2:$F392,"PLNBB LRC")+COUNTIF($F$2:$F392,"PLNBB MRC"),IF(F392="PLNBB MRC",COUNTIF($F$2:$F392,"PLNBB")+COUNTIF($F$2:$F392,"PLNBB LRC")+COUNTIF($F$2:$F392,"PLNBB MRC"),IF(F392="HE MRC",COUNTIF($F$2:$F392,"HE")+COUNTIF($F$2:$F392,"HE LRC")+COUNTIF($F$2:$F392,"HE MRC"),IF(F392="HE LRC",COUNTIF($F$2:$F392,"HE")+COUNTIF($F$2:$F392,"HE LRC")+COUNTIF($F$2:$F392,"HE MRC"),COUNTIF($F$2:$F392,F392))))))))</f>
        <v>38</v>
      </c>
      <c r="K392" s="63" t="s">
        <v>434</v>
      </c>
      <c r="L392" s="63" t="s">
        <v>435</v>
      </c>
      <c r="N392" s="64" t="s">
        <v>320</v>
      </c>
      <c r="O392" s="69" t="s">
        <v>567</v>
      </c>
      <c r="P392" s="65"/>
      <c r="Q392" s="69">
        <v>45899</v>
      </c>
      <c r="R392" s="66"/>
      <c r="S392" s="69">
        <v>45917</v>
      </c>
      <c r="T392" s="67">
        <v>45909.770833333336</v>
      </c>
      <c r="U392" s="67">
        <v>45916.309027777781</v>
      </c>
      <c r="V392" s="67">
        <v>45916.309027777781</v>
      </c>
      <c r="W392" s="67">
        <v>45916.402777777781</v>
      </c>
      <c r="X392" s="67">
        <v>45917.524305555555</v>
      </c>
      <c r="Y392" s="67">
        <v>45917.555555555555</v>
      </c>
      <c r="Z392" s="67">
        <v>45917.590277777781</v>
      </c>
      <c r="AA392" s="53">
        <f t="shared" si="84"/>
        <v>156.91666666668607</v>
      </c>
      <c r="AB392" s="53">
        <f t="shared" si="90"/>
        <v>27.666666666569654</v>
      </c>
      <c r="AC392" s="53">
        <f t="shared" si="91"/>
        <v>0.75</v>
      </c>
      <c r="AD392" s="53">
        <v>2.92</v>
      </c>
      <c r="AE392" s="53">
        <v>4.17</v>
      </c>
      <c r="AF392" s="53">
        <v>1.83</v>
      </c>
      <c r="AG392" s="53">
        <v>0</v>
      </c>
      <c r="AH392" s="53">
        <v>0</v>
      </c>
      <c r="AI392" s="53">
        <f t="shared" si="78"/>
        <v>6</v>
      </c>
      <c r="AJ392" s="77">
        <f t="shared" si="79"/>
        <v>8.92</v>
      </c>
      <c r="AK392" s="77"/>
      <c r="AL392" s="77"/>
      <c r="AM392" s="77"/>
      <c r="AN392" s="77"/>
      <c r="AO392" s="68">
        <v>10504.531000000001</v>
      </c>
      <c r="AP392" s="68">
        <v>10486.558999999999</v>
      </c>
      <c r="AQ392" s="67">
        <f t="shared" si="85"/>
        <v>45916.309027777781</v>
      </c>
      <c r="AR392" s="67">
        <v>45916.319444444445</v>
      </c>
      <c r="AS392" s="67">
        <f t="shared" si="88"/>
        <v>45917.524305555555</v>
      </c>
      <c r="AT392" s="67">
        <v>45917.576388888891</v>
      </c>
      <c r="AU392" s="67">
        <f t="shared" si="89"/>
        <v>45917.576388888891</v>
      </c>
      <c r="AV392" s="67">
        <v>45917.586805555555</v>
      </c>
      <c r="AW392" s="102">
        <v>4069</v>
      </c>
      <c r="AX392" s="102">
        <v>6258</v>
      </c>
      <c r="AY392" s="55">
        <v>34.979999999999997</v>
      </c>
      <c r="AZ392" s="55">
        <v>22.71</v>
      </c>
      <c r="BA392" s="55">
        <v>4.87</v>
      </c>
      <c r="BB392" s="55">
        <v>5.79</v>
      </c>
      <c r="BC392" s="55">
        <v>7.49</v>
      </c>
      <c r="BD392" s="55">
        <v>41.85</v>
      </c>
      <c r="BE392" s="55">
        <v>29.65</v>
      </c>
      <c r="BF392" s="55">
        <v>0.22</v>
      </c>
      <c r="BG392" s="55">
        <v>0.36</v>
      </c>
      <c r="BH392" s="55">
        <v>0.34</v>
      </c>
      <c r="BI392" s="55">
        <v>51.12</v>
      </c>
      <c r="BJ392" s="55">
        <v>3.6</v>
      </c>
      <c r="BK392" s="55">
        <v>0.8</v>
      </c>
      <c r="BL392" s="55">
        <v>1.1200000000000001</v>
      </c>
      <c r="BM392" s="55">
        <v>15.72</v>
      </c>
      <c r="BN392" s="56">
        <v>59</v>
      </c>
      <c r="BO392" s="55" t="s">
        <v>97</v>
      </c>
      <c r="BP392" s="55" t="s">
        <v>100</v>
      </c>
      <c r="BQ392" s="56">
        <v>1150</v>
      </c>
      <c r="BR392" s="55">
        <v>36.46</v>
      </c>
      <c r="BS392" s="55">
        <v>21.41</v>
      </c>
      <c r="BT392" s="55">
        <v>17.440000000000001</v>
      </c>
      <c r="BU392" s="55">
        <v>13.92</v>
      </c>
      <c r="BV392" s="55">
        <v>3.16</v>
      </c>
      <c r="BW392" s="55">
        <v>0.74</v>
      </c>
      <c r="BX392" s="55">
        <v>0.28000000000000003</v>
      </c>
      <c r="BY392" s="55">
        <v>0.82</v>
      </c>
      <c r="BZ392" s="55">
        <v>4.1399999999999997</v>
      </c>
      <c r="CA392" s="55">
        <v>1.4</v>
      </c>
      <c r="CB392" s="55">
        <v>0.24</v>
      </c>
      <c r="CC392" s="100">
        <v>5.0999999999999997E-2</v>
      </c>
      <c r="CD392" s="55">
        <v>99</v>
      </c>
      <c r="CE392" s="55">
        <v>98</v>
      </c>
      <c r="CF392" s="55">
        <v>78</v>
      </c>
      <c r="CG392" s="55">
        <v>20</v>
      </c>
      <c r="CH392" s="55"/>
      <c r="CI392" s="102">
        <v>4137</v>
      </c>
      <c r="CJ392" s="55"/>
      <c r="CK392" s="55">
        <v>34.82</v>
      </c>
      <c r="CL392" s="55"/>
      <c r="CM392" s="55">
        <v>4.54</v>
      </c>
      <c r="CN392" s="55"/>
      <c r="CO392" s="55"/>
      <c r="CP392" s="55"/>
      <c r="CQ392" s="55">
        <v>0.2</v>
      </c>
      <c r="CR392" s="102">
        <v>4319</v>
      </c>
      <c r="CS392" s="102">
        <v>32.119999999999997</v>
      </c>
      <c r="CT392" s="102">
        <v>5.39</v>
      </c>
      <c r="CU392" s="102">
        <v>0.24</v>
      </c>
      <c r="CV392" s="55"/>
      <c r="CW392" s="73">
        <f t="shared" si="87"/>
        <v>483.99503077139781</v>
      </c>
      <c r="CX392" s="74">
        <f>AP392/(AB392-AI392)</f>
        <v>483.99503077139781</v>
      </c>
      <c r="CY392" s="71">
        <v>500</v>
      </c>
      <c r="CZ392" s="67">
        <f>IF(AND(DATE(YEAR(T392),MONTH(T392),DAY(T392))&gt;=(S392-3),DATE(YEAR(T392),MONTH(T392),DAY(T392))&lt;=(S392+3)),T392,V392)</f>
        <v>45916.309027777781</v>
      </c>
      <c r="DA392" s="74">
        <f>CZ392-U392</f>
        <v>0</v>
      </c>
      <c r="DB392" s="53">
        <f>(((AR392-AQ392)*24)+DD392+AB392+((AV392-AU392)*24))/24</f>
        <v>1.2569444444379769</v>
      </c>
      <c r="DC392" s="53">
        <f>(AT392-AS392)*24</f>
        <v>1.2500000000582077</v>
      </c>
      <c r="DD392" s="53">
        <f>(W392-AR392)*24</f>
        <v>2.0000000000582077</v>
      </c>
      <c r="DE392" s="53">
        <f>AA392</f>
        <v>156.91666666668607</v>
      </c>
      <c r="DF392" s="53">
        <f t="shared" si="83"/>
        <v>2.0000000000582077</v>
      </c>
      <c r="DG392" s="53">
        <f>AB392</f>
        <v>27.666666666569654</v>
      </c>
      <c r="DH392" s="53">
        <f t="shared" si="81"/>
        <v>1.2500000000582077</v>
      </c>
    </row>
    <row r="393" spans="1:112" s="63" customFormat="1" x14ac:dyDescent="0.2">
      <c r="A393" s="65">
        <v>4841</v>
      </c>
      <c r="B393" s="72">
        <f t="shared" si="86"/>
        <v>45901</v>
      </c>
      <c r="C393" s="60" t="str">
        <f t="shared" si="82"/>
        <v>PRT 2025 9 #4841</v>
      </c>
      <c r="D393" s="60" t="str">
        <f t="shared" si="80"/>
        <v>PRATU BGG #97</v>
      </c>
      <c r="E393" s="61">
        <v>4841</v>
      </c>
      <c r="F393" s="62" t="s">
        <v>240</v>
      </c>
      <c r="G393" s="62" t="str">
        <f>INDEX([1]List!$D$2:$D$55,MATCH(F393,[1]List!$B$2:$B$55,0))</f>
        <v>CIF</v>
      </c>
      <c r="H393" s="62" t="s">
        <v>211</v>
      </c>
      <c r="I393" s="62" t="s">
        <v>247</v>
      </c>
      <c r="J393" s="61">
        <f>IF(F393="","",IF(F393="TIE LRC",COUNTIF($F$2:$F393,"TIE")+COUNTIF($F$2:$F393,"TME")+COUNTIF($F$2:$F393,"TIE LRC")+COUNTIF($F$2:$F393,"TIE MRC"),IF(F393="TIE MRC",COUNTIF($F$2:$F393,"TIE")+COUNTIF($F$2:$F393,"TME")+COUNTIF($F$2:$F393,"TIE LRC")+COUNTIF($F$2:$F393,"TIE MRC"),IF(F393="PLNBB LRC",COUNTIF($F$2:$F393,"PLNBB")+COUNTIF($F$2:$F393,"PLNBB LRC")+COUNTIF($F$2:$F393,"PLNBB MRC"),IF(F393="PLNBB MRC",COUNTIF($F$2:$F393,"PLNBB")+COUNTIF($F$2:$F393,"PLNBB LRC")+COUNTIF($F$2:$F393,"PLNBB MRC"),IF(F393="HE MRC",COUNTIF($F$2:$F393,"HE")+COUNTIF($F$2:$F393,"HE LRC")+COUNTIF($F$2:$F393,"HE MRC"),IF(F393="HE LRC",COUNTIF($F$2:$F393,"HE")+COUNTIF($F$2:$F393,"HE LRC")+COUNTIF($F$2:$F393,"HE MRC"),COUNTIF($F$2:$F393,F393))))))))</f>
        <v>97</v>
      </c>
      <c r="K393" s="63" t="s">
        <v>263</v>
      </c>
      <c r="L393" s="63" t="s">
        <v>264</v>
      </c>
      <c r="N393" s="64" t="s">
        <v>318</v>
      </c>
      <c r="O393" s="69" t="s">
        <v>473</v>
      </c>
      <c r="P393" s="65"/>
      <c r="Q393" s="69">
        <v>45909</v>
      </c>
      <c r="R393" s="66"/>
      <c r="S393" s="69">
        <v>45926</v>
      </c>
      <c r="T393" s="67">
        <v>45915.625</v>
      </c>
      <c r="U393" s="67">
        <v>45917.576388888891</v>
      </c>
      <c r="V393" s="67">
        <v>45917.576388888891</v>
      </c>
      <c r="W393" s="67">
        <v>45917.590277777781</v>
      </c>
      <c r="X393" s="67">
        <v>45918.138888888891</v>
      </c>
      <c r="Y393" s="67">
        <v>45918.166666666664</v>
      </c>
      <c r="Z393" s="67">
        <v>45918.201388888891</v>
      </c>
      <c r="AA393" s="53">
        <f t="shared" si="84"/>
        <v>46.833333333372138</v>
      </c>
      <c r="AB393" s="53">
        <f t="shared" si="90"/>
        <v>13.833333333197515</v>
      </c>
      <c r="AC393" s="53">
        <f t="shared" si="91"/>
        <v>0.6666666665696539</v>
      </c>
      <c r="AD393" s="53">
        <v>0.17</v>
      </c>
      <c r="AE393" s="53">
        <v>2.67</v>
      </c>
      <c r="AF393" s="53">
        <v>0</v>
      </c>
      <c r="AG393" s="53">
        <v>0.5</v>
      </c>
      <c r="AH393" s="53">
        <v>0</v>
      </c>
      <c r="AI393" s="53">
        <f t="shared" si="78"/>
        <v>3.17</v>
      </c>
      <c r="AJ393" s="77">
        <f t="shared" si="79"/>
        <v>3.34</v>
      </c>
      <c r="AK393" s="77"/>
      <c r="AL393" s="77"/>
      <c r="AM393" s="77"/>
      <c r="AN393" s="77"/>
      <c r="AO393" s="68">
        <v>8699.8189999999995</v>
      </c>
      <c r="AP393" s="68">
        <v>8697.3870000000006</v>
      </c>
      <c r="AQ393" s="67">
        <f t="shared" si="85"/>
        <v>45917.576388888891</v>
      </c>
      <c r="AR393" s="67">
        <v>45917.586805555555</v>
      </c>
      <c r="AS393" s="67">
        <f t="shared" si="88"/>
        <v>45918.138888888891</v>
      </c>
      <c r="AT393" s="67">
        <v>45918.1875</v>
      </c>
      <c r="AU393" s="67">
        <f t="shared" si="89"/>
        <v>45918.1875</v>
      </c>
      <c r="AV393" s="67">
        <v>45918.197916666664</v>
      </c>
      <c r="AW393" s="102">
        <v>4556</v>
      </c>
      <c r="AX393" s="102">
        <v>6598</v>
      </c>
      <c r="AY393" s="103">
        <v>30.95</v>
      </c>
      <c r="AZ393" s="103">
        <v>17.079999999999998</v>
      </c>
      <c r="BA393" s="103">
        <v>4.0599999999999996</v>
      </c>
      <c r="BB393" s="103">
        <v>4.88</v>
      </c>
      <c r="BC393" s="103">
        <v>5.89</v>
      </c>
      <c r="BD393" s="103">
        <v>42.33</v>
      </c>
      <c r="BE393" s="103">
        <v>35.71</v>
      </c>
      <c r="BF393" s="103">
        <v>0.22</v>
      </c>
      <c r="BG393" s="103">
        <v>0.33</v>
      </c>
      <c r="BH393" s="103">
        <v>0.31</v>
      </c>
      <c r="BI393" s="103">
        <v>57.51</v>
      </c>
      <c r="BJ393" s="103">
        <v>4</v>
      </c>
      <c r="BK393" s="103">
        <v>0.93</v>
      </c>
      <c r="BL393" s="103">
        <v>1.19</v>
      </c>
      <c r="BM393" s="103">
        <v>15.34</v>
      </c>
      <c r="BN393" s="102">
        <v>58</v>
      </c>
      <c r="BO393" s="102" t="s">
        <v>97</v>
      </c>
      <c r="BP393" s="102" t="s">
        <v>100</v>
      </c>
      <c r="BQ393" s="102">
        <v>1230</v>
      </c>
      <c r="BR393" s="103">
        <v>44</v>
      </c>
      <c r="BS393" s="103">
        <v>9.3699999999999992</v>
      </c>
      <c r="BT393" s="103">
        <v>28</v>
      </c>
      <c r="BU393" s="103">
        <v>6.84</v>
      </c>
      <c r="BV393" s="103">
        <v>3.14</v>
      </c>
      <c r="BW393" s="103">
        <v>0.43</v>
      </c>
      <c r="BX393" s="103">
        <v>0.54</v>
      </c>
      <c r="BY393" s="103">
        <v>0.33</v>
      </c>
      <c r="BZ393" s="103">
        <v>6.45</v>
      </c>
      <c r="CA393" s="103">
        <v>0.6</v>
      </c>
      <c r="CB393" s="103">
        <v>0.3</v>
      </c>
      <c r="CC393" s="103">
        <v>4.3999999999999997E-2</v>
      </c>
      <c r="CD393" s="103">
        <v>99</v>
      </c>
      <c r="CE393" s="103">
        <v>97</v>
      </c>
      <c r="CF393" s="103">
        <v>78</v>
      </c>
      <c r="CG393" s="103">
        <v>20</v>
      </c>
      <c r="CH393" s="55"/>
      <c r="CI393" s="102">
        <v>4613</v>
      </c>
      <c r="CJ393" s="55"/>
      <c r="CK393" s="55">
        <v>30.45</v>
      </c>
      <c r="CL393" s="55"/>
      <c r="CM393" s="55">
        <v>3.76</v>
      </c>
      <c r="CN393" s="55"/>
      <c r="CO393" s="55"/>
      <c r="CP393" s="55"/>
      <c r="CQ393" s="55">
        <v>0.18</v>
      </c>
      <c r="CR393" s="102">
        <v>4549</v>
      </c>
      <c r="CS393" s="102">
        <v>30.35</v>
      </c>
      <c r="CT393" s="102">
        <v>3.67</v>
      </c>
      <c r="CU393" s="102">
        <v>0.23</v>
      </c>
      <c r="CV393" s="55"/>
      <c r="CW393" s="73">
        <f t="shared" si="87"/>
        <v>815.63491717200168</v>
      </c>
      <c r="CX393" s="74">
        <f>AP393/(AB393-AI393)</f>
        <v>815.63491717200168</v>
      </c>
      <c r="CY393" s="71">
        <v>500</v>
      </c>
      <c r="CZ393" s="67">
        <f>IF(AND(DATE(YEAR(T393),MONTH(T393),DAY(T393))&gt;=(S393-3),DATE(YEAR(T393),MONTH(T393),DAY(T393))&lt;=(S393+3)),T393,V393)</f>
        <v>45917.576388888891</v>
      </c>
      <c r="DA393" s="74">
        <f>CZ393-U393</f>
        <v>0</v>
      </c>
      <c r="DB393" s="53">
        <f>(((AR393-AQ393)*24)+DD393+AB393+((AV393-AU393)*24))/24</f>
        <v>0.60069444443797693</v>
      </c>
      <c r="DC393" s="53">
        <f>(AT393-AS393)*24</f>
        <v>1.1666666666278616</v>
      </c>
      <c r="DD393" s="53">
        <f>(W393-AR393)*24</f>
        <v>8.3333333430346102E-2</v>
      </c>
      <c r="DE393" s="53">
        <f>AA393</f>
        <v>46.833333333372138</v>
      </c>
      <c r="DF393" s="53">
        <f t="shared" si="83"/>
        <v>8.3333333430346102E-2</v>
      </c>
      <c r="DG393" s="53">
        <f>AB393</f>
        <v>13.833333333197515</v>
      </c>
      <c r="DH393" s="53">
        <f t="shared" si="81"/>
        <v>1.1666666666278616</v>
      </c>
    </row>
    <row r="394" spans="1:112" s="63" customFormat="1" x14ac:dyDescent="0.2">
      <c r="A394" s="65">
        <v>4842</v>
      </c>
      <c r="B394" s="72">
        <f t="shared" si="86"/>
        <v>45901</v>
      </c>
      <c r="C394" s="60" t="str">
        <f t="shared" si="82"/>
        <v>PRT 2025 9 #4842</v>
      </c>
      <c r="D394" s="60" t="str">
        <f t="shared" si="80"/>
        <v>PRATU GEL LRC #39</v>
      </c>
      <c r="E394" s="61">
        <v>4842</v>
      </c>
      <c r="F394" s="62" t="s">
        <v>300</v>
      </c>
      <c r="G394" s="62" t="str">
        <f>INDEX([1]List!$D$2:$D$55,MATCH(F394,[1]List!$B$2:$B$55,0))</f>
        <v>CIF</v>
      </c>
      <c r="H394" s="62" t="s">
        <v>392</v>
      </c>
      <c r="I394" s="62" t="s">
        <v>262</v>
      </c>
      <c r="J394" s="61">
        <f>IF(F394="","",IF(F394="TIE LRC",COUNTIF($F$2:$F394,"TIE")+COUNTIF($F$2:$F394,"TME")+COUNTIF($F$2:$F394,"TIE LRC")+COUNTIF($F$2:$F394,"TIE MRC"),IF(F394="TIE MRC",COUNTIF($F$2:$F394,"TIE")+COUNTIF($F$2:$F394,"TME")+COUNTIF($F$2:$F394,"TIE LRC")+COUNTIF($F$2:$F394,"TIE MRC"),IF(F394="PLNBB LRC",COUNTIF($F$2:$F394,"PLNBB")+COUNTIF($F$2:$F394,"PLNBB LRC")+COUNTIF($F$2:$F394,"PLNBB MRC"),IF(F394="PLNBB MRC",COUNTIF($F$2:$F394,"PLNBB")+COUNTIF($F$2:$F394,"PLNBB LRC")+COUNTIF($F$2:$F394,"PLNBB MRC"),IF(F394="HE MRC",COUNTIF($F$2:$F394,"HE")+COUNTIF($F$2:$F394,"HE LRC")+COUNTIF($F$2:$F394,"HE MRC"),IF(F394="HE LRC",COUNTIF($F$2:$F394,"HE")+COUNTIF($F$2:$F394,"HE LRC")+COUNTIF($F$2:$F394,"HE MRC"),COUNTIF($F$2:$F394,F394))))))))</f>
        <v>39</v>
      </c>
      <c r="K394" s="63" t="s">
        <v>535</v>
      </c>
      <c r="L394" s="63" t="s">
        <v>536</v>
      </c>
      <c r="N394" s="64" t="s">
        <v>320</v>
      </c>
      <c r="O394" s="69" t="s">
        <v>567</v>
      </c>
      <c r="P394" s="65"/>
      <c r="Q394" s="69">
        <v>45900</v>
      </c>
      <c r="R394" s="66"/>
      <c r="S394" s="69">
        <v>45929</v>
      </c>
      <c r="T394" s="67">
        <v>45912.004166666666</v>
      </c>
      <c r="U394" s="67">
        <v>45917.625</v>
      </c>
      <c r="V394" s="67">
        <v>45917.625</v>
      </c>
      <c r="W394" s="67">
        <v>45918.006944444445</v>
      </c>
      <c r="X394" s="67">
        <v>45919.03125</v>
      </c>
      <c r="Y394" s="67">
        <v>45919.069444444445</v>
      </c>
      <c r="Z394" s="67">
        <v>45919.104166666664</v>
      </c>
      <c r="AA394" s="53">
        <f t="shared" si="84"/>
        <v>134.90000000002328</v>
      </c>
      <c r="AB394" s="53">
        <f t="shared" si="90"/>
        <v>25.5</v>
      </c>
      <c r="AC394" s="53">
        <f t="shared" si="91"/>
        <v>0.91666666668606922</v>
      </c>
      <c r="AD394" s="53">
        <v>0.5</v>
      </c>
      <c r="AE394" s="53">
        <v>3.83</v>
      </c>
      <c r="AF394" s="53">
        <v>1.17</v>
      </c>
      <c r="AG394" s="53">
        <v>0</v>
      </c>
      <c r="AH394" s="53">
        <v>0</v>
      </c>
      <c r="AI394" s="53">
        <f t="shared" si="78"/>
        <v>5</v>
      </c>
      <c r="AJ394" s="77">
        <f t="shared" si="79"/>
        <v>5.5</v>
      </c>
      <c r="AK394" s="77"/>
      <c r="AL394" s="77"/>
      <c r="AM394" s="77"/>
      <c r="AN394" s="77"/>
      <c r="AO394" s="68">
        <v>10011.834999999999</v>
      </c>
      <c r="AP394" s="68">
        <v>10008.950000000001</v>
      </c>
      <c r="AQ394" s="67">
        <f t="shared" si="85"/>
        <v>45917.625</v>
      </c>
      <c r="AR394" s="67">
        <v>45917.635416666664</v>
      </c>
      <c r="AS394" s="67">
        <f t="shared" si="88"/>
        <v>45919.03125</v>
      </c>
      <c r="AT394" s="67">
        <v>45919.090277777781</v>
      </c>
      <c r="AU394" s="67">
        <f t="shared" si="89"/>
        <v>45919.090277777781</v>
      </c>
      <c r="AV394" s="67">
        <v>45919.100694444445</v>
      </c>
      <c r="AW394" s="102">
        <v>4070</v>
      </c>
      <c r="AX394" s="102">
        <v>6258</v>
      </c>
      <c r="AY394" s="103">
        <v>34.96</v>
      </c>
      <c r="AZ394" s="103">
        <v>21.48</v>
      </c>
      <c r="BA394" s="103">
        <v>4.88</v>
      </c>
      <c r="BB394" s="103">
        <v>5.89</v>
      </c>
      <c r="BC394" s="103">
        <v>7.5</v>
      </c>
      <c r="BD394" s="103">
        <v>40.58</v>
      </c>
      <c r="BE394" s="103">
        <v>32.049999999999997</v>
      </c>
      <c r="BF394" s="103">
        <v>0.21</v>
      </c>
      <c r="BG394" s="103">
        <v>0.34</v>
      </c>
      <c r="BH394" s="103">
        <v>0.32</v>
      </c>
      <c r="BI394" s="103">
        <v>50.96</v>
      </c>
      <c r="BJ394" s="103">
        <v>3.5</v>
      </c>
      <c r="BK394" s="103">
        <v>0.82</v>
      </c>
      <c r="BL394" s="103">
        <v>1.1299999999999999</v>
      </c>
      <c r="BM394" s="103">
        <v>17.100000000000001</v>
      </c>
      <c r="BN394" s="102">
        <v>61</v>
      </c>
      <c r="BO394" s="102" t="s">
        <v>97</v>
      </c>
      <c r="BP394" s="102" t="s">
        <v>100</v>
      </c>
      <c r="BQ394" s="102">
        <v>1150</v>
      </c>
      <c r="BR394" s="103">
        <v>31.98</v>
      </c>
      <c r="BS394" s="103">
        <v>25.22</v>
      </c>
      <c r="BT394" s="103">
        <v>25.02</v>
      </c>
      <c r="BU394" s="103">
        <v>8</v>
      </c>
      <c r="BV394" s="103">
        <v>1.61</v>
      </c>
      <c r="BW394" s="103">
        <v>0.77</v>
      </c>
      <c r="BX394" s="103">
        <v>0.36</v>
      </c>
      <c r="BY394" s="103">
        <v>0.92</v>
      </c>
      <c r="BZ394" s="103">
        <v>5.36</v>
      </c>
      <c r="CA394" s="103">
        <v>0.57999999999999996</v>
      </c>
      <c r="CB394" s="103">
        <v>0.18</v>
      </c>
      <c r="CC394" s="103">
        <v>0.04</v>
      </c>
      <c r="CD394" s="103">
        <v>99</v>
      </c>
      <c r="CE394" s="103">
        <v>97</v>
      </c>
      <c r="CF394" s="103">
        <v>78</v>
      </c>
      <c r="CG394" s="103">
        <v>20</v>
      </c>
      <c r="CH394" s="55"/>
      <c r="CI394" s="102">
        <v>4128</v>
      </c>
      <c r="CJ394" s="55"/>
      <c r="CK394" s="55">
        <v>34.85</v>
      </c>
      <c r="CL394" s="55"/>
      <c r="CM394" s="55">
        <v>4.32</v>
      </c>
      <c r="CN394" s="55"/>
      <c r="CO394" s="55"/>
      <c r="CP394" s="55"/>
      <c r="CQ394" s="55">
        <v>0.23</v>
      </c>
      <c r="CR394" s="102">
        <v>3994</v>
      </c>
      <c r="CS394" s="102">
        <v>35.96</v>
      </c>
      <c r="CT394" s="103">
        <v>5.2</v>
      </c>
      <c r="CU394" s="102">
        <v>0.25</v>
      </c>
      <c r="CV394" s="55"/>
      <c r="CW394" s="73">
        <f t="shared" si="87"/>
        <v>488.24146341463415</v>
      </c>
      <c r="CX394" s="74">
        <f>AP394/(AB394-AI394)</f>
        <v>488.24146341463415</v>
      </c>
      <c r="CY394" s="71">
        <v>500</v>
      </c>
      <c r="CZ394" s="67">
        <f>IF(AND(DATE(YEAR(T394),MONTH(T394),DAY(T394))&gt;=(S394-3),DATE(YEAR(T394),MONTH(T394),DAY(T394))&lt;=(S394+3)),T394,V394)</f>
        <v>45917.625</v>
      </c>
      <c r="DA394" s="74">
        <f>CZ394-U394</f>
        <v>0</v>
      </c>
      <c r="DB394" s="53">
        <f>(((AR394-AQ394)*24)+DD394+AB394+((AV394-AU394)*24))/24</f>
        <v>1.4548611111094942</v>
      </c>
      <c r="DC394" s="53">
        <f>(AT394-AS394)*24</f>
        <v>1.4166666667442769</v>
      </c>
      <c r="DD394" s="53">
        <f>(W394-AR394)*24</f>
        <v>8.9166666667442769</v>
      </c>
      <c r="DE394" s="53">
        <f>AA394</f>
        <v>134.90000000002328</v>
      </c>
      <c r="DF394" s="53">
        <f t="shared" si="83"/>
        <v>8.9166666667442769</v>
      </c>
      <c r="DG394" s="53">
        <f>AB394</f>
        <v>25.5</v>
      </c>
      <c r="DH394" s="53">
        <f t="shared" si="81"/>
        <v>1.4166666667442769</v>
      </c>
    </row>
    <row r="395" spans="1:112" s="63" customFormat="1" x14ac:dyDescent="0.2">
      <c r="A395" s="65">
        <v>4843</v>
      </c>
      <c r="B395" s="72">
        <f t="shared" si="86"/>
        <v>45901</v>
      </c>
      <c r="C395" s="60" t="str">
        <f t="shared" si="82"/>
        <v>PRT 2025 9 #4843</v>
      </c>
      <c r="D395" s="60" t="str">
        <f t="shared" si="80"/>
        <v>PRATU BGG #98</v>
      </c>
      <c r="E395" s="61">
        <v>4843</v>
      </c>
      <c r="F395" s="62" t="s">
        <v>240</v>
      </c>
      <c r="G395" s="62" t="str">
        <f>INDEX([1]List!$D$2:$D$55,MATCH(F395,[1]List!$B$2:$B$55,0))</f>
        <v>CIF</v>
      </c>
      <c r="H395" s="62" t="s">
        <v>211</v>
      </c>
      <c r="I395" s="62" t="s">
        <v>247</v>
      </c>
      <c r="J395" s="61">
        <f>IF(F395="","",IF(F395="TIE LRC",COUNTIF($F$2:$F395,"TIE")+COUNTIF($F$2:$F395,"TME")+COUNTIF($F$2:$F395,"TIE LRC")+COUNTIF($F$2:$F395,"TIE MRC"),IF(F395="TIE MRC",COUNTIF($F$2:$F395,"TIE")+COUNTIF($F$2:$F395,"TME")+COUNTIF($F$2:$F395,"TIE LRC")+COUNTIF($F$2:$F395,"TIE MRC"),IF(F395="PLNBB LRC",COUNTIF($F$2:$F395,"PLNBB")+COUNTIF($F$2:$F395,"PLNBB LRC")+COUNTIF($F$2:$F395,"PLNBB MRC"),IF(F395="PLNBB MRC",COUNTIF($F$2:$F395,"PLNBB")+COUNTIF($F$2:$F395,"PLNBB LRC")+COUNTIF($F$2:$F395,"PLNBB MRC"),IF(F395="HE MRC",COUNTIF($F$2:$F395,"HE")+COUNTIF($F$2:$F395,"HE LRC")+COUNTIF($F$2:$F395,"HE MRC"),IF(F395="HE LRC",COUNTIF($F$2:$F395,"HE")+COUNTIF($F$2:$F395,"HE LRC")+COUNTIF($F$2:$F395,"HE MRC"),COUNTIF($F$2:$F395,F395))))))))</f>
        <v>98</v>
      </c>
      <c r="K395" s="63" t="s">
        <v>592</v>
      </c>
      <c r="L395" s="63" t="s">
        <v>593</v>
      </c>
      <c r="N395" s="64" t="s">
        <v>320</v>
      </c>
      <c r="O395" s="69" t="s">
        <v>104</v>
      </c>
      <c r="P395" s="65"/>
      <c r="Q395" s="69">
        <v>45912</v>
      </c>
      <c r="R395" s="66"/>
      <c r="S395" s="69">
        <v>45927</v>
      </c>
      <c r="T395" s="67">
        <v>45918.666666666664</v>
      </c>
      <c r="U395" s="67">
        <v>45919.131944444445</v>
      </c>
      <c r="V395" s="67">
        <v>45919.131944444445</v>
      </c>
      <c r="W395" s="67">
        <v>45919.197916666664</v>
      </c>
      <c r="X395" s="67">
        <v>45919.784722222219</v>
      </c>
      <c r="Y395" s="67">
        <v>45919.8125</v>
      </c>
      <c r="Z395" s="67">
        <v>45919.847222222219</v>
      </c>
      <c r="AA395" s="53">
        <f t="shared" si="84"/>
        <v>11.166666666744277</v>
      </c>
      <c r="AB395" s="53">
        <f t="shared" si="90"/>
        <v>14.750000000058208</v>
      </c>
      <c r="AC395" s="53">
        <f t="shared" si="91"/>
        <v>0.66666666674427688</v>
      </c>
      <c r="AD395" s="53">
        <v>0.42</v>
      </c>
      <c r="AE395" s="53">
        <v>2.5</v>
      </c>
      <c r="AF395" s="53">
        <v>0</v>
      </c>
      <c r="AG395" s="53">
        <v>1.75</v>
      </c>
      <c r="AH395" s="53">
        <v>0</v>
      </c>
      <c r="AI395" s="53">
        <f t="shared" si="78"/>
        <v>4.25</v>
      </c>
      <c r="AJ395" s="77">
        <f t="shared" si="79"/>
        <v>4.67</v>
      </c>
      <c r="AK395" s="77"/>
      <c r="AL395" s="77"/>
      <c r="AM395" s="77"/>
      <c r="AN395" s="77"/>
      <c r="AO395" s="68">
        <v>8001.326</v>
      </c>
      <c r="AP395" s="68">
        <v>7995.5389999999998</v>
      </c>
      <c r="AQ395" s="67">
        <f t="shared" si="85"/>
        <v>45919.131944444445</v>
      </c>
      <c r="AR395" s="67">
        <v>45919.142361111109</v>
      </c>
      <c r="AS395" s="67">
        <f t="shared" si="88"/>
        <v>45919.784722222219</v>
      </c>
      <c r="AT395" s="67">
        <v>45919.833333333336</v>
      </c>
      <c r="AU395" s="67">
        <f t="shared" si="89"/>
        <v>45919.833333333336</v>
      </c>
      <c r="AV395" s="67">
        <v>45919.84375</v>
      </c>
      <c r="AW395" s="102">
        <v>4556</v>
      </c>
      <c r="AX395" s="102">
        <v>6594</v>
      </c>
      <c r="AY395" s="103">
        <v>30.91</v>
      </c>
      <c r="AZ395" s="103">
        <v>14.83</v>
      </c>
      <c r="BA395" s="103">
        <v>3.98</v>
      </c>
      <c r="BB395" s="103">
        <v>4.91</v>
      </c>
      <c r="BC395" s="103">
        <v>5.76</v>
      </c>
      <c r="BD395" s="103">
        <v>43.14</v>
      </c>
      <c r="BE395" s="103">
        <v>37.119999999999997</v>
      </c>
      <c r="BF395" s="103">
        <v>0.21</v>
      </c>
      <c r="BG395" s="103">
        <v>0.32</v>
      </c>
      <c r="BH395" s="103">
        <v>0.31</v>
      </c>
      <c r="BI395" s="103">
        <v>59.2</v>
      </c>
      <c r="BJ395" s="103">
        <v>3.99</v>
      </c>
      <c r="BK395" s="103">
        <v>0.95</v>
      </c>
      <c r="BL395" s="103">
        <v>1.18</v>
      </c>
      <c r="BM395" s="103">
        <v>15.86</v>
      </c>
      <c r="BN395" s="102">
        <v>59</v>
      </c>
      <c r="BO395" s="102" t="s">
        <v>97</v>
      </c>
      <c r="BP395" s="102" t="s">
        <v>100</v>
      </c>
      <c r="BQ395" s="102">
        <v>1230</v>
      </c>
      <c r="BR395" s="103">
        <v>48.05</v>
      </c>
      <c r="BS395" s="103">
        <v>19.440000000000001</v>
      </c>
      <c r="BT395" s="103">
        <v>14.55</v>
      </c>
      <c r="BU395" s="103">
        <v>9.56</v>
      </c>
      <c r="BV395" s="103">
        <v>1.34</v>
      </c>
      <c r="BW395" s="103">
        <v>0.66</v>
      </c>
      <c r="BX395" s="103">
        <v>0.42</v>
      </c>
      <c r="BY395" s="103">
        <v>0.86</v>
      </c>
      <c r="BZ395" s="103">
        <v>4.5999999999999996</v>
      </c>
      <c r="CA395" s="103">
        <v>0.38</v>
      </c>
      <c r="CB395" s="103">
        <v>0.13</v>
      </c>
      <c r="CC395" s="103">
        <v>2.9000000000000001E-2</v>
      </c>
      <c r="CD395" s="103">
        <v>99</v>
      </c>
      <c r="CE395" s="103">
        <v>97</v>
      </c>
      <c r="CF395" s="103">
        <v>78</v>
      </c>
      <c r="CG395" s="103">
        <v>20</v>
      </c>
      <c r="CH395" s="55"/>
      <c r="CI395" s="102">
        <v>4620</v>
      </c>
      <c r="CJ395" s="55"/>
      <c r="CK395" s="55">
        <v>30.42</v>
      </c>
      <c r="CL395" s="55"/>
      <c r="CM395" s="55">
        <v>3.78</v>
      </c>
      <c r="CN395" s="55"/>
      <c r="CO395" s="55"/>
      <c r="CP395" s="55"/>
      <c r="CQ395" s="55">
        <v>0.19</v>
      </c>
      <c r="CR395" s="102">
        <v>4566</v>
      </c>
      <c r="CS395" s="102">
        <v>30.18</v>
      </c>
      <c r="CT395" s="102">
        <v>3.49</v>
      </c>
      <c r="CU395" s="102">
        <v>0.24</v>
      </c>
      <c r="CV395" s="55"/>
      <c r="CW395" s="73">
        <f t="shared" si="87"/>
        <v>761.47990475768336</v>
      </c>
      <c r="CX395" s="74">
        <f>AP395/(AB395-AI395)</f>
        <v>761.47990475768336</v>
      </c>
      <c r="CY395" s="71">
        <v>500</v>
      </c>
      <c r="CZ395" s="67">
        <f>IF(AND(DATE(YEAR(T395),MONTH(T395),DAY(T395))&gt;=(S395-3),DATE(YEAR(T395),MONTH(T395),DAY(T395))&lt;=(S395+3)),T395,V395)</f>
        <v>45919.131944444445</v>
      </c>
      <c r="DA395" s="74">
        <f>CZ395-U395</f>
        <v>0</v>
      </c>
      <c r="DB395" s="53">
        <f>(((AR395-AQ395)*24)+DD395+AB395+((AV395-AU395)*24))/24</f>
        <v>0.69097222221898846</v>
      </c>
      <c r="DC395" s="53">
        <f>(AT395-AS395)*24</f>
        <v>1.1666666668024845</v>
      </c>
      <c r="DD395" s="53">
        <f>(W395-AR395)*24</f>
        <v>1.3333333333139308</v>
      </c>
      <c r="DE395" s="53">
        <f>AA395</f>
        <v>11.166666666744277</v>
      </c>
      <c r="DF395" s="53">
        <f t="shared" si="83"/>
        <v>1.3333333333139308</v>
      </c>
      <c r="DG395" s="53">
        <f>AB395</f>
        <v>14.750000000058208</v>
      </c>
      <c r="DH395" s="53">
        <f t="shared" si="81"/>
        <v>1.1666666668024845</v>
      </c>
    </row>
    <row r="396" spans="1:112" s="63" customFormat="1" x14ac:dyDescent="0.2">
      <c r="A396" s="65">
        <v>4844</v>
      </c>
      <c r="B396" s="72">
        <f t="shared" si="86"/>
        <v>45901</v>
      </c>
      <c r="C396" s="60" t="str">
        <f t="shared" si="82"/>
        <v>PRT 2025 9 #4844</v>
      </c>
      <c r="D396" s="60" t="str">
        <f t="shared" si="80"/>
        <v>PRATU HE #6</v>
      </c>
      <c r="E396" s="61">
        <v>4844</v>
      </c>
      <c r="F396" s="62" t="s">
        <v>139</v>
      </c>
      <c r="G396" s="62" t="str">
        <f>INDEX([1]List!$D$2:$D$55,MATCH(F396,[1]List!$B$2:$B$55,0))</f>
        <v>CIF</v>
      </c>
      <c r="H396" s="62" t="s">
        <v>301</v>
      </c>
      <c r="I396" s="62" t="s">
        <v>155</v>
      </c>
      <c r="J396" s="61">
        <f>IF(F396="","",IF(F396="TIE LRC",COUNTIF($F$2:$F396,"TIE")+COUNTIF($F$2:$F396,"TME")+COUNTIF($F$2:$F396,"TIE LRC")+COUNTIF($F$2:$F396,"TIE MRC"),IF(F396="TIE MRC",COUNTIF($F$2:$F396,"TIE")+COUNTIF($F$2:$F396,"TME")+COUNTIF($F$2:$F396,"TIE LRC")+COUNTIF($F$2:$F396,"TIE MRC"),IF(F396="PLNBB LRC",COUNTIF($F$2:$F396,"PLNBB")+COUNTIF($F$2:$F396,"PLNBB LRC")+COUNTIF($F$2:$F396,"PLNBB MRC"),IF(F396="PLNBB MRC",COUNTIF($F$2:$F396,"PLNBB")+COUNTIF($F$2:$F396,"PLNBB LRC")+COUNTIF($F$2:$F396,"PLNBB MRC"),IF(F396="HE MRC",COUNTIF($F$2:$F396,"HE")+COUNTIF($F$2:$F396,"HE LRC")+COUNTIF($F$2:$F396,"HE MRC"),IF(F396="HE LRC",COUNTIF($F$2:$F396,"HE")+COUNTIF($F$2:$F396,"HE LRC")+COUNTIF($F$2:$F396,"HE MRC"),COUNTIF($F$2:$F396,F396))))))))</f>
        <v>6</v>
      </c>
      <c r="K396" s="63" t="s">
        <v>659</v>
      </c>
      <c r="L396" s="63" t="s">
        <v>660</v>
      </c>
      <c r="N396" s="64" t="s">
        <v>318</v>
      </c>
      <c r="O396" s="69" t="s">
        <v>473</v>
      </c>
      <c r="P396" s="65"/>
      <c r="Q396" s="69">
        <v>45905</v>
      </c>
      <c r="R396" s="66"/>
      <c r="S396" s="69">
        <v>45925</v>
      </c>
      <c r="T396" s="67">
        <v>45913.208333333336</v>
      </c>
      <c r="U396" s="67">
        <v>45918.25</v>
      </c>
      <c r="V396" s="67">
        <v>45918.25</v>
      </c>
      <c r="W396" s="67">
        <v>45919.079861111109</v>
      </c>
      <c r="X396" s="67">
        <v>45919.826388888891</v>
      </c>
      <c r="Y396" s="67">
        <v>45919.857638888891</v>
      </c>
      <c r="Z396" s="67">
        <v>45919.892361111109</v>
      </c>
      <c r="AA396" s="53">
        <f t="shared" si="84"/>
        <v>120.99999999994179</v>
      </c>
      <c r="AB396" s="53">
        <f t="shared" si="90"/>
        <v>18.666666666744277</v>
      </c>
      <c r="AC396" s="53">
        <f t="shared" si="91"/>
        <v>0.75</v>
      </c>
      <c r="AD396" s="53">
        <v>0.17</v>
      </c>
      <c r="AE396" s="53">
        <v>4.67</v>
      </c>
      <c r="AF396" s="53">
        <v>1.08</v>
      </c>
      <c r="AG396" s="53">
        <v>1.83</v>
      </c>
      <c r="AH396" s="53">
        <v>0</v>
      </c>
      <c r="AI396" s="53">
        <f t="shared" si="78"/>
        <v>7.58</v>
      </c>
      <c r="AJ396" s="77">
        <f t="shared" si="79"/>
        <v>7.75</v>
      </c>
      <c r="AK396" s="77"/>
      <c r="AL396" s="77"/>
      <c r="AM396" s="77"/>
      <c r="AN396" s="77"/>
      <c r="AO396" s="68">
        <v>7500.7529999999997</v>
      </c>
      <c r="AP396" s="68">
        <v>7498.0569999999998</v>
      </c>
      <c r="AQ396" s="67">
        <f t="shared" si="85"/>
        <v>45918.25</v>
      </c>
      <c r="AR396" s="67">
        <v>45918.260416666664</v>
      </c>
      <c r="AS396" s="67">
        <f t="shared" si="88"/>
        <v>45919.826388888891</v>
      </c>
      <c r="AT396" s="67">
        <v>45919.878472222219</v>
      </c>
      <c r="AU396" s="67">
        <f t="shared" si="89"/>
        <v>45919.878472222219</v>
      </c>
      <c r="AV396" s="67">
        <v>45919.888888888891</v>
      </c>
      <c r="AW396" s="102">
        <v>4092</v>
      </c>
      <c r="AX396" s="102">
        <v>6490</v>
      </c>
      <c r="AY396" s="103">
        <v>36.96</v>
      </c>
      <c r="AZ396" s="103">
        <v>18.510000000000002</v>
      </c>
      <c r="BA396" s="103">
        <v>4.16</v>
      </c>
      <c r="BB396" s="103">
        <v>5.38</v>
      </c>
      <c r="BC396" s="103">
        <v>6.6</v>
      </c>
      <c r="BD396" s="103">
        <v>40.44</v>
      </c>
      <c r="BE396" s="103">
        <v>35.67</v>
      </c>
      <c r="BF396" s="103">
        <v>0.19</v>
      </c>
      <c r="BG396" s="103">
        <v>0.32</v>
      </c>
      <c r="BH396" s="103">
        <v>0.28999999999999998</v>
      </c>
      <c r="BI396" s="103">
        <v>54.1</v>
      </c>
      <c r="BJ396" s="103">
        <v>3.76</v>
      </c>
      <c r="BK396" s="103">
        <v>0.81</v>
      </c>
      <c r="BL396" s="103">
        <v>1.06</v>
      </c>
      <c r="BM396" s="103">
        <v>17.2</v>
      </c>
      <c r="BN396" s="102">
        <v>57</v>
      </c>
      <c r="BO396" s="102" t="s">
        <v>97</v>
      </c>
      <c r="BP396" s="102" t="s">
        <v>100</v>
      </c>
      <c r="BQ396" s="102">
        <v>1170</v>
      </c>
      <c r="BR396" s="103">
        <v>38.43</v>
      </c>
      <c r="BS396" s="103">
        <v>18.2</v>
      </c>
      <c r="BT396" s="103">
        <v>22.84</v>
      </c>
      <c r="BU396" s="103">
        <v>8.86</v>
      </c>
      <c r="BV396" s="103">
        <v>2.1800000000000002</v>
      </c>
      <c r="BW396" s="103">
        <v>0.67</v>
      </c>
      <c r="BX396" s="103">
        <v>0.44</v>
      </c>
      <c r="BY396" s="103">
        <v>0.67</v>
      </c>
      <c r="BZ396" s="103">
        <v>6.8</v>
      </c>
      <c r="CA396" s="103">
        <v>0.67</v>
      </c>
      <c r="CB396" s="103">
        <v>0.22</v>
      </c>
      <c r="CC396" s="103">
        <v>4.5999999999999999E-2</v>
      </c>
      <c r="CD396" s="103">
        <v>99</v>
      </c>
      <c r="CE396" s="103">
        <v>97</v>
      </c>
      <c r="CF396" s="103">
        <v>78</v>
      </c>
      <c r="CG396" s="103">
        <v>20</v>
      </c>
      <c r="CH396" s="55"/>
      <c r="CI396" s="102">
        <v>4157</v>
      </c>
      <c r="CJ396" s="55"/>
      <c r="CK396" s="55">
        <v>36.299999999999997</v>
      </c>
      <c r="CL396" s="55"/>
      <c r="CM396" s="55">
        <v>3.64</v>
      </c>
      <c r="CN396" s="55"/>
      <c r="CO396" s="55"/>
      <c r="CP396" s="55"/>
      <c r="CQ396" s="55">
        <v>0.15</v>
      </c>
      <c r="CR396" s="102">
        <v>4060</v>
      </c>
      <c r="CS396" s="102">
        <v>35.14</v>
      </c>
      <c r="CT396" s="102">
        <v>4.25</v>
      </c>
      <c r="CU396" s="102">
        <v>0.25</v>
      </c>
      <c r="CV396" s="55"/>
      <c r="CW396" s="73">
        <f t="shared" si="87"/>
        <v>676.31301863627584</v>
      </c>
      <c r="CX396" s="74">
        <f>AP396/(AB396-AI396)</f>
        <v>676.31301863627584</v>
      </c>
      <c r="CY396" s="71">
        <v>500</v>
      </c>
      <c r="CZ396" s="67">
        <f>IF(AND(DATE(YEAR(T396),MONTH(T396),DAY(T396))&gt;=(S396-3),DATE(YEAR(T396),MONTH(T396),DAY(T396))&lt;=(S396+3)),T396,V396)</f>
        <v>45918.25</v>
      </c>
      <c r="DA396" s="74">
        <f>CZ396-U396</f>
        <v>0</v>
      </c>
      <c r="DB396" s="53">
        <f>(((AR396-AQ396)*24)+DD396+AB396+((AV396-AU396)*24))/24</f>
        <v>1.6180555555620231</v>
      </c>
      <c r="DC396" s="53">
        <f>(AT396-AS396)*24</f>
        <v>1.2499999998835847</v>
      </c>
      <c r="DD396" s="53">
        <f>(W396-AR396)*24</f>
        <v>19.666666666686069</v>
      </c>
      <c r="DE396" s="53">
        <f>AA396</f>
        <v>120.99999999994179</v>
      </c>
      <c r="DF396" s="53">
        <f t="shared" si="83"/>
        <v>19.666666666686069</v>
      </c>
      <c r="DG396" s="53">
        <f>AB396</f>
        <v>18.666666666744277</v>
      </c>
      <c r="DH396" s="53">
        <f t="shared" si="81"/>
        <v>1.2499999998835847</v>
      </c>
    </row>
    <row r="397" spans="1:112" s="63" customFormat="1" ht="13.35" customHeight="1" x14ac:dyDescent="0.2">
      <c r="A397" s="65">
        <v>4845</v>
      </c>
      <c r="B397" s="72">
        <f t="shared" si="86"/>
        <v>45901</v>
      </c>
      <c r="C397" s="60" t="str">
        <f t="shared" si="82"/>
        <v>PRT 2025 9 #4845</v>
      </c>
      <c r="D397" s="60" t="str">
        <f t="shared" si="80"/>
        <v>PRATU BE #6</v>
      </c>
      <c r="E397" s="61">
        <v>4845</v>
      </c>
      <c r="F397" s="62" t="s">
        <v>506</v>
      </c>
      <c r="G397" s="62" t="str">
        <f>INDEX([1]List!$D$2:$D$55,MATCH(F397,[1]List!$B$2:$B$55,0))</f>
        <v>CIF</v>
      </c>
      <c r="H397" s="62" t="s">
        <v>348</v>
      </c>
      <c r="I397" s="62" t="s">
        <v>252</v>
      </c>
      <c r="J397" s="61">
        <f>IF(F397="","",IF(F397="TIE LRC",COUNTIF($F$2:$F397,"TIE")+COUNTIF($F$2:$F397,"TME")+COUNTIF($F$2:$F397,"TIE LRC")+COUNTIF($F$2:$F397,"TIE MRC"),IF(F397="TIE MRC",COUNTIF($F$2:$F397,"TIE")+COUNTIF($F$2:$F397,"TME")+COUNTIF($F$2:$F397,"TIE LRC")+COUNTIF($F$2:$F397,"TIE MRC"),IF(F397="PLNBB LRC",COUNTIF($F$2:$F397,"PLNBB")+COUNTIF($F$2:$F397,"PLNBB LRC")+COUNTIF($F$2:$F397,"PLNBB MRC"),IF(F397="PLNBB MRC",COUNTIF($F$2:$F397,"PLNBB")+COUNTIF($F$2:$F397,"PLNBB LRC")+COUNTIF($F$2:$F397,"PLNBB MRC"),IF(F397="HE MRC",COUNTIF($F$2:$F397,"HE")+COUNTIF($F$2:$F397,"HE LRC")+COUNTIF($F$2:$F397,"HE MRC"),IF(F397="HE LRC",COUNTIF($F$2:$F397,"HE")+COUNTIF($F$2:$F397,"HE LRC")+COUNTIF($F$2:$F397,"HE MRC"),COUNTIF($F$2:$F397,F397))))))))</f>
        <v>6</v>
      </c>
      <c r="K397" s="63" t="s">
        <v>661</v>
      </c>
      <c r="L397" s="63" t="s">
        <v>662</v>
      </c>
      <c r="N397" s="64" t="s">
        <v>318</v>
      </c>
      <c r="O397" s="69" t="s">
        <v>610</v>
      </c>
      <c r="P397" s="65"/>
      <c r="Q397" s="69">
        <v>45903</v>
      </c>
      <c r="R397" s="66"/>
      <c r="S397" s="69">
        <v>45900</v>
      </c>
      <c r="T397" s="67">
        <v>45913.958333333336</v>
      </c>
      <c r="U397" s="67">
        <v>45919.927083333336</v>
      </c>
      <c r="V397" s="67">
        <v>45919.927083333336</v>
      </c>
      <c r="W397" s="67">
        <v>45919.989583333336</v>
      </c>
      <c r="X397" s="67">
        <v>45921.097222222219</v>
      </c>
      <c r="Y397" s="67">
        <v>45921.131944444445</v>
      </c>
      <c r="Z397" s="67">
        <v>45921.166666666664</v>
      </c>
      <c r="AA397" s="53">
        <f t="shared" si="84"/>
        <v>143.25</v>
      </c>
      <c r="AB397" s="53">
        <f t="shared" si="90"/>
        <v>27.416666666627862</v>
      </c>
      <c r="AC397" s="53">
        <f t="shared" si="91"/>
        <v>0.8333333334303461</v>
      </c>
      <c r="AD397" s="53">
        <v>0</v>
      </c>
      <c r="AE397" s="53">
        <v>8.67</v>
      </c>
      <c r="AF397" s="53">
        <v>2.5</v>
      </c>
      <c r="AG397" s="53">
        <v>0.5</v>
      </c>
      <c r="AH397" s="53">
        <v>0</v>
      </c>
      <c r="AI397" s="53">
        <f t="shared" ref="AI397:AI460" si="92">SUM(AE397:AH397)</f>
        <v>11.67</v>
      </c>
      <c r="AJ397" s="77">
        <f t="shared" ref="AJ397:AJ460" si="93">SUM(AD397:AH397)</f>
        <v>11.67</v>
      </c>
      <c r="AK397" s="77"/>
      <c r="AL397" s="77"/>
      <c r="AM397" s="77"/>
      <c r="AN397" s="77"/>
      <c r="AO397" s="68">
        <v>7709.9639999999999</v>
      </c>
      <c r="AP397" s="68">
        <v>7707.8649999999998</v>
      </c>
      <c r="AQ397" s="67">
        <f t="shared" si="85"/>
        <v>45919.927083333336</v>
      </c>
      <c r="AR397" s="67">
        <v>45919.9375</v>
      </c>
      <c r="AS397" s="67">
        <f t="shared" si="88"/>
        <v>45921.097222222219</v>
      </c>
      <c r="AT397" s="67">
        <v>45921.152777777781</v>
      </c>
      <c r="AU397" s="67">
        <f t="shared" si="89"/>
        <v>45921.152777777781</v>
      </c>
      <c r="AV397" s="67">
        <v>45921.163194444445</v>
      </c>
      <c r="AW397" s="102">
        <v>4076</v>
      </c>
      <c r="AX397" s="102">
        <v>6294</v>
      </c>
      <c r="AY397" s="103">
        <v>35.24</v>
      </c>
      <c r="AZ397" s="103">
        <v>19.68</v>
      </c>
      <c r="BA397" s="103">
        <v>4.72</v>
      </c>
      <c r="BB397" s="103">
        <v>5.86</v>
      </c>
      <c r="BC397" s="103">
        <v>7.3</v>
      </c>
      <c r="BD397" s="103">
        <v>39.35</v>
      </c>
      <c r="BE397" s="103">
        <v>35.11</v>
      </c>
      <c r="BF397" s="103">
        <v>0.2</v>
      </c>
      <c r="BG397" s="103">
        <v>0.34</v>
      </c>
      <c r="BH397" s="103">
        <v>0.31</v>
      </c>
      <c r="BI397" s="103">
        <v>53.73</v>
      </c>
      <c r="BJ397" s="103">
        <v>3.82</v>
      </c>
      <c r="BK397" s="103">
        <v>0.88</v>
      </c>
      <c r="BL397" s="103">
        <v>1.18</v>
      </c>
      <c r="BM397" s="103">
        <v>15.78</v>
      </c>
      <c r="BN397" s="102">
        <v>61</v>
      </c>
      <c r="BO397" s="102" t="s">
        <v>97</v>
      </c>
      <c r="BP397" s="102" t="s">
        <v>100</v>
      </c>
      <c r="BQ397" s="102">
        <v>1230</v>
      </c>
      <c r="BR397" s="103">
        <v>47.27</v>
      </c>
      <c r="BS397" s="103">
        <v>21.52</v>
      </c>
      <c r="BT397" s="103">
        <v>14.23</v>
      </c>
      <c r="BU397" s="103">
        <v>9.16</v>
      </c>
      <c r="BV397" s="103">
        <v>1.8</v>
      </c>
      <c r="BW397" s="103">
        <v>0.56000000000000005</v>
      </c>
      <c r="BX397" s="103">
        <v>0.62</v>
      </c>
      <c r="BY397" s="103">
        <v>0.84</v>
      </c>
      <c r="BZ397" s="103">
        <v>3.48</v>
      </c>
      <c r="CA397" s="103">
        <v>0.38</v>
      </c>
      <c r="CB397" s="103">
        <v>0.13</v>
      </c>
      <c r="CC397" s="103">
        <v>3.5999999999999997E-2</v>
      </c>
      <c r="CD397" s="103">
        <v>98</v>
      </c>
      <c r="CE397" s="103">
        <v>98</v>
      </c>
      <c r="CF397" s="103">
        <v>77</v>
      </c>
      <c r="CG397" s="103">
        <v>20</v>
      </c>
      <c r="CH397" s="55"/>
      <c r="CI397" s="102">
        <v>4124</v>
      </c>
      <c r="CJ397" s="55"/>
      <c r="CK397" s="55">
        <v>34.79</v>
      </c>
      <c r="CL397" s="55"/>
      <c r="CM397" s="55">
        <v>4.17</v>
      </c>
      <c r="CN397" s="55"/>
      <c r="CO397" s="55"/>
      <c r="CP397" s="55"/>
      <c r="CQ397" s="55">
        <v>0.16</v>
      </c>
      <c r="CR397" s="102">
        <v>4082</v>
      </c>
      <c r="CS397" s="102">
        <v>35.26</v>
      </c>
      <c r="CT397" s="102">
        <v>4.51</v>
      </c>
      <c r="CU397" s="102">
        <v>0.25</v>
      </c>
      <c r="CV397" s="55"/>
      <c r="CW397" s="73">
        <f t="shared" si="87"/>
        <v>489.49185012821727</v>
      </c>
      <c r="CX397" s="74">
        <f>AP397/(AB397-AI397)</f>
        <v>489.49185012821727</v>
      </c>
      <c r="CY397" s="71">
        <v>500</v>
      </c>
      <c r="CZ397" s="67">
        <f>IF(AND(DATE(YEAR(T397),MONTH(T397),DAY(T397))&gt;=(S397-3),DATE(YEAR(T397),MONTH(T397),DAY(T397))&lt;=(S397+3)),T397,V397)</f>
        <v>45919.927083333336</v>
      </c>
      <c r="DA397" s="74">
        <f>CZ397-U397</f>
        <v>0</v>
      </c>
      <c r="DB397" s="53">
        <f>(((AR397-AQ397)*24)+DD397+AB397+((AV397-AU397)*24))/24</f>
        <v>1.2152777777737356</v>
      </c>
      <c r="DC397" s="53">
        <f>(AT397-AS397)*24</f>
        <v>1.3333333334885538</v>
      </c>
      <c r="DD397" s="53">
        <f>(W397-AR397)*24</f>
        <v>1.2500000000582077</v>
      </c>
      <c r="DE397" s="53">
        <f>AA397</f>
        <v>143.25</v>
      </c>
      <c r="DF397" s="53">
        <f t="shared" si="83"/>
        <v>1.2500000000582077</v>
      </c>
      <c r="DG397" s="53">
        <f>AB397</f>
        <v>27.416666666627862</v>
      </c>
      <c r="DH397" s="53">
        <f t="shared" si="81"/>
        <v>1.3333333334885538</v>
      </c>
    </row>
    <row r="398" spans="1:112" s="63" customFormat="1" x14ac:dyDescent="0.2">
      <c r="A398" s="65">
        <v>4846</v>
      </c>
      <c r="B398" s="72">
        <f t="shared" si="86"/>
        <v>45901</v>
      </c>
      <c r="C398" s="60" t="str">
        <f t="shared" si="82"/>
        <v>PRT 2025 9 #4846</v>
      </c>
      <c r="D398" s="60" t="str">
        <f t="shared" si="80"/>
        <v>PRATU GEL LRC #40</v>
      </c>
      <c r="E398" s="61">
        <v>4846</v>
      </c>
      <c r="F398" s="62" t="s">
        <v>300</v>
      </c>
      <c r="G398" s="62" t="str">
        <f>INDEX([1]List!$D$2:$D$55,MATCH(F398,[1]List!$B$2:$B$55,0))</f>
        <v>CIF</v>
      </c>
      <c r="H398" s="62" t="s">
        <v>392</v>
      </c>
      <c r="I398" s="62" t="s">
        <v>262</v>
      </c>
      <c r="J398" s="61">
        <f>IF(F398="","",IF(F398="TIE LRC",COUNTIF($F$2:$F398,"TIE")+COUNTIF($F$2:$F398,"TME")+COUNTIF($F$2:$F398,"TIE LRC")+COUNTIF($F$2:$F398,"TIE MRC"),IF(F398="TIE MRC",COUNTIF($F$2:$F398,"TIE")+COUNTIF($F$2:$F398,"TME")+COUNTIF($F$2:$F398,"TIE LRC")+COUNTIF($F$2:$F398,"TIE MRC"),IF(F398="PLNBB LRC",COUNTIF($F$2:$F398,"PLNBB")+COUNTIF($F$2:$F398,"PLNBB LRC")+COUNTIF($F$2:$F398,"PLNBB MRC"),IF(F398="PLNBB MRC",COUNTIF($F$2:$F398,"PLNBB")+COUNTIF($F$2:$F398,"PLNBB LRC")+COUNTIF($F$2:$F398,"PLNBB MRC"),IF(F398="HE MRC",COUNTIF($F$2:$F398,"HE")+COUNTIF($F$2:$F398,"HE LRC")+COUNTIF($F$2:$F398,"HE MRC"),IF(F398="HE LRC",COUNTIF($F$2:$F398,"HE")+COUNTIF($F$2:$F398,"HE LRC")+COUNTIF($F$2:$F398,"HE MRC"),COUNTIF($F$2:$F398,F398))))))))</f>
        <v>40</v>
      </c>
      <c r="K398" s="63" t="s">
        <v>484</v>
      </c>
      <c r="L398" s="63" t="s">
        <v>485</v>
      </c>
      <c r="N398" s="64" t="s">
        <v>318</v>
      </c>
      <c r="O398" s="69" t="s">
        <v>567</v>
      </c>
      <c r="P398" s="65"/>
      <c r="Q398" s="69">
        <v>45905</v>
      </c>
      <c r="R398" s="66"/>
      <c r="S398" s="69">
        <v>45960</v>
      </c>
      <c r="T398" s="67">
        <v>45914.291666666664</v>
      </c>
      <c r="U398" s="67">
        <v>45921.197916666664</v>
      </c>
      <c r="V398" s="67">
        <v>45921.197916666664</v>
      </c>
      <c r="W398" s="67">
        <v>45921.225694444445</v>
      </c>
      <c r="X398" s="67">
        <v>45922.163194444445</v>
      </c>
      <c r="Y398" s="67">
        <v>45922.211805555555</v>
      </c>
      <c r="Z398" s="67">
        <v>45922.246527777781</v>
      </c>
      <c r="AA398" s="53">
        <f t="shared" si="84"/>
        <v>165.75</v>
      </c>
      <c r="AB398" s="53">
        <f t="shared" si="90"/>
        <v>23.666666666627862</v>
      </c>
      <c r="AC398" s="53">
        <f t="shared" si="91"/>
        <v>1.1666666666278616</v>
      </c>
      <c r="AD398" s="53">
        <v>0.5</v>
      </c>
      <c r="AE398" s="53">
        <v>4.17</v>
      </c>
      <c r="AF398" s="53">
        <v>2.5</v>
      </c>
      <c r="AG398" s="53">
        <v>0</v>
      </c>
      <c r="AH398" s="53">
        <v>0</v>
      </c>
      <c r="AI398" s="53">
        <f t="shared" si="92"/>
        <v>6.67</v>
      </c>
      <c r="AJ398" s="77">
        <f t="shared" si="93"/>
        <v>7.17</v>
      </c>
      <c r="AK398" s="77"/>
      <c r="AL398" s="77"/>
      <c r="AM398" s="77"/>
      <c r="AN398" s="77"/>
      <c r="AO398" s="68">
        <v>10003.779</v>
      </c>
      <c r="AP398" s="68">
        <v>10001.638000000001</v>
      </c>
      <c r="AQ398" s="67">
        <f t="shared" si="85"/>
        <v>45921.197916666664</v>
      </c>
      <c r="AR398" s="67">
        <v>45921.208333333336</v>
      </c>
      <c r="AS398" s="67">
        <f t="shared" si="88"/>
        <v>45922.163194444445</v>
      </c>
      <c r="AT398" s="67">
        <v>45922.232638888891</v>
      </c>
      <c r="AU398" s="67">
        <f t="shared" si="89"/>
        <v>45922.232638888891</v>
      </c>
      <c r="AV398" s="67">
        <v>45922.243055555555</v>
      </c>
      <c r="AW398" s="102">
        <v>4079</v>
      </c>
      <c r="AX398" s="102">
        <v>6267</v>
      </c>
      <c r="AY398" s="103">
        <v>34.92</v>
      </c>
      <c r="AZ398" s="103">
        <v>19.95</v>
      </c>
      <c r="BA398" s="103">
        <v>4.75</v>
      </c>
      <c r="BB398" s="103">
        <v>5.84</v>
      </c>
      <c r="BC398" s="103">
        <v>7.3</v>
      </c>
      <c r="BD398" s="103">
        <v>42.16</v>
      </c>
      <c r="BE398" s="103">
        <v>32.049999999999997</v>
      </c>
      <c r="BF398" s="103">
        <v>0.24</v>
      </c>
      <c r="BG398" s="103">
        <v>0.4</v>
      </c>
      <c r="BH398" s="103">
        <v>0.37</v>
      </c>
      <c r="BI398" s="103">
        <v>52.1</v>
      </c>
      <c r="BJ398" s="103">
        <v>3.62</v>
      </c>
      <c r="BK398" s="103">
        <v>0.84</v>
      </c>
      <c r="BL398" s="103">
        <v>1.1299999999999999</v>
      </c>
      <c r="BM398" s="103">
        <v>17.350000000000001</v>
      </c>
      <c r="BN398" s="102">
        <v>59</v>
      </c>
      <c r="BO398" s="102" t="s">
        <v>100</v>
      </c>
      <c r="BP398" s="102" t="s">
        <v>100</v>
      </c>
      <c r="BQ398" s="102">
        <v>1150</v>
      </c>
      <c r="BR398" s="103">
        <v>18.829999999999998</v>
      </c>
      <c r="BS398" s="103">
        <v>16.149999999999999</v>
      </c>
      <c r="BT398" s="103">
        <v>46.04</v>
      </c>
      <c r="BU398" s="103">
        <v>8.48</v>
      </c>
      <c r="BV398" s="103">
        <v>2.75</v>
      </c>
      <c r="BW398" s="103">
        <v>0.27</v>
      </c>
      <c r="BX398" s="103">
        <v>0.34</v>
      </c>
      <c r="BY398" s="103">
        <v>0.8</v>
      </c>
      <c r="BZ398" s="103">
        <v>4.82</v>
      </c>
      <c r="CA398" s="103">
        <v>1.42</v>
      </c>
      <c r="CB398" s="103">
        <v>0.1</v>
      </c>
      <c r="CC398" s="103">
        <v>5.6000000000000001E-2</v>
      </c>
      <c r="CD398" s="103">
        <v>99</v>
      </c>
      <c r="CE398" s="103">
        <v>98</v>
      </c>
      <c r="CF398" s="103">
        <v>78</v>
      </c>
      <c r="CG398" s="103">
        <v>20</v>
      </c>
      <c r="CH398" s="55"/>
      <c r="CI398" s="102">
        <v>4129</v>
      </c>
      <c r="CJ398" s="55"/>
      <c r="CK398" s="55">
        <v>34.630000000000003</v>
      </c>
      <c r="CL398" s="55"/>
      <c r="CM398" s="55">
        <v>4.2699999999999996</v>
      </c>
      <c r="CN398" s="55"/>
      <c r="CO398" s="55"/>
      <c r="CP398" s="55"/>
      <c r="CQ398" s="55">
        <v>0.17</v>
      </c>
      <c r="CR398" s="102">
        <v>4022</v>
      </c>
      <c r="CS398" s="102">
        <v>35.700000000000003</v>
      </c>
      <c r="CT398" s="102">
        <v>5.03</v>
      </c>
      <c r="CU398" s="102">
        <v>0.24</v>
      </c>
      <c r="CV398" s="55"/>
      <c r="CW398" s="73">
        <f t="shared" si="87"/>
        <v>588.44702883052582</v>
      </c>
      <c r="CX398" s="74">
        <f>AP398/(AB398-AI398)</f>
        <v>588.44702883052582</v>
      </c>
      <c r="CY398" s="71">
        <v>500</v>
      </c>
      <c r="CZ398" s="67">
        <f>IF(AND(DATE(YEAR(T398),MONTH(T398),DAY(T398))&gt;=(S398-3),DATE(YEAR(T398),MONTH(T398),DAY(T398))&lt;=(S398+3)),T398,V398)</f>
        <v>45921.197916666664</v>
      </c>
      <c r="DA398" s="74">
        <f>CZ398-U398</f>
        <v>0</v>
      </c>
      <c r="DB398" s="53">
        <f>(((AR398-AQ398)*24)+DD398+AB398+((AV398-AU398)*24))/24</f>
        <v>1.0243055555547471</v>
      </c>
      <c r="DC398" s="53">
        <f>(AT398-AS398)*24</f>
        <v>1.6666666666860692</v>
      </c>
      <c r="DD398" s="53">
        <f>(W398-AR398)*24</f>
        <v>0.41666666662786156</v>
      </c>
      <c r="DE398" s="53">
        <f>AA398</f>
        <v>165.75</v>
      </c>
      <c r="DF398" s="53">
        <f t="shared" si="83"/>
        <v>0.41666666662786156</v>
      </c>
      <c r="DG398" s="53">
        <f>AB398</f>
        <v>23.666666666627862</v>
      </c>
      <c r="DH398" s="53">
        <f t="shared" si="81"/>
        <v>1.6666666666860692</v>
      </c>
    </row>
    <row r="399" spans="1:112" s="63" customFormat="1" x14ac:dyDescent="0.2">
      <c r="A399" s="65">
        <v>4847</v>
      </c>
      <c r="B399" s="72">
        <f t="shared" si="86"/>
        <v>45901</v>
      </c>
      <c r="C399" s="60" t="str">
        <f t="shared" si="82"/>
        <v>PRT 2025 9 #4847</v>
      </c>
      <c r="D399" s="60" t="str">
        <f t="shared" si="80"/>
        <v>PRATU BGG #99</v>
      </c>
      <c r="E399" s="61">
        <v>4847</v>
      </c>
      <c r="F399" s="62" t="s">
        <v>240</v>
      </c>
      <c r="G399" s="62" t="str">
        <f>INDEX([1]List!$D$2:$D$55,MATCH(F399,[1]List!$B$2:$B$55,0))</f>
        <v>CIF</v>
      </c>
      <c r="H399" s="62" t="s">
        <v>211</v>
      </c>
      <c r="I399" s="62" t="s">
        <v>247</v>
      </c>
      <c r="J399" s="61">
        <f>IF(F399="","",IF(F399="TIE LRC",COUNTIF($F$2:$F399,"TIE")+COUNTIF($F$2:$F399,"TME")+COUNTIF($F$2:$F399,"TIE LRC")+COUNTIF($F$2:$F399,"TIE MRC"),IF(F399="TIE MRC",COUNTIF($F$2:$F399,"TIE")+COUNTIF($F$2:$F399,"TME")+COUNTIF($F$2:$F399,"TIE LRC")+COUNTIF($F$2:$F399,"TIE MRC"),IF(F399="PLNBB LRC",COUNTIF($F$2:$F399,"PLNBB")+COUNTIF($F$2:$F399,"PLNBB LRC")+COUNTIF($F$2:$F399,"PLNBB MRC"),IF(F399="PLNBB MRC",COUNTIF($F$2:$F399,"PLNBB")+COUNTIF($F$2:$F399,"PLNBB LRC")+COUNTIF($F$2:$F399,"PLNBB MRC"),IF(F399="HE MRC",COUNTIF($F$2:$F399,"HE")+COUNTIF($F$2:$F399,"HE LRC")+COUNTIF($F$2:$F399,"HE MRC"),IF(F399="HE LRC",COUNTIF($F$2:$F399,"HE")+COUNTIF($F$2:$F399,"HE LRC")+COUNTIF($F$2:$F399,"HE MRC"),COUNTIF($F$2:$F399,F399))))))))</f>
        <v>99</v>
      </c>
      <c r="K399" s="63" t="s">
        <v>180</v>
      </c>
      <c r="L399" s="63" t="s">
        <v>181</v>
      </c>
      <c r="N399" s="64" t="s">
        <v>320</v>
      </c>
      <c r="O399" s="69" t="s">
        <v>473</v>
      </c>
      <c r="P399" s="65"/>
      <c r="Q399" s="69">
        <v>45914</v>
      </c>
      <c r="R399" s="66"/>
      <c r="S399" s="69">
        <v>45928</v>
      </c>
      <c r="T399" s="67">
        <v>45920.722222222219</v>
      </c>
      <c r="U399" s="67">
        <v>45921.354166666664</v>
      </c>
      <c r="V399" s="67">
        <v>45921.354166666664</v>
      </c>
      <c r="W399" s="67">
        <v>45922.211805555555</v>
      </c>
      <c r="X399" s="67">
        <v>45922.715277777781</v>
      </c>
      <c r="Y399" s="67">
        <v>45922.743055555555</v>
      </c>
      <c r="Z399" s="67">
        <v>45922.777777777781</v>
      </c>
      <c r="AA399" s="53">
        <f t="shared" si="84"/>
        <v>15.166666666686069</v>
      </c>
      <c r="AB399" s="53">
        <f t="shared" si="90"/>
        <v>12.75</v>
      </c>
      <c r="AC399" s="53">
        <f t="shared" si="91"/>
        <v>0.6666666665696539</v>
      </c>
      <c r="AD399" s="53">
        <v>0</v>
      </c>
      <c r="AE399" s="53">
        <v>2.75</v>
      </c>
      <c r="AF399" s="53">
        <v>0</v>
      </c>
      <c r="AG399" s="53">
        <v>0.5</v>
      </c>
      <c r="AH399" s="53">
        <v>0</v>
      </c>
      <c r="AI399" s="53">
        <f t="shared" si="92"/>
        <v>3.25</v>
      </c>
      <c r="AJ399" s="77">
        <f t="shared" si="93"/>
        <v>3.25</v>
      </c>
      <c r="AK399" s="77"/>
      <c r="AL399" s="77"/>
      <c r="AM399" s="77"/>
      <c r="AN399" s="77"/>
      <c r="AO399" s="68">
        <v>7535.0619999999999</v>
      </c>
      <c r="AP399" s="68">
        <v>7532.1959999999999</v>
      </c>
      <c r="AQ399" s="67">
        <f t="shared" si="85"/>
        <v>45921.354166666664</v>
      </c>
      <c r="AR399" s="67">
        <v>45921.364583333336</v>
      </c>
      <c r="AS399" s="67">
        <f t="shared" si="88"/>
        <v>45922.715277777781</v>
      </c>
      <c r="AT399" s="67">
        <v>45922.763888888891</v>
      </c>
      <c r="AU399" s="67">
        <f t="shared" si="89"/>
        <v>45922.763888888891</v>
      </c>
      <c r="AV399" s="67">
        <v>45922.774305555555</v>
      </c>
      <c r="AW399" s="102">
        <v>4567</v>
      </c>
      <c r="AX399" s="102">
        <v>6609</v>
      </c>
      <c r="AY399" s="103">
        <v>30.9</v>
      </c>
      <c r="AZ399" s="103">
        <v>14.39</v>
      </c>
      <c r="BA399" s="103">
        <v>4.1900000000000004</v>
      </c>
      <c r="BB399" s="103">
        <v>5.19</v>
      </c>
      <c r="BC399" s="103">
        <v>6.06</v>
      </c>
      <c r="BD399" s="103">
        <v>41.28</v>
      </c>
      <c r="BE399" s="103">
        <v>39.14</v>
      </c>
      <c r="BF399" s="103">
        <v>0.19</v>
      </c>
      <c r="BG399" s="103">
        <v>0.3</v>
      </c>
      <c r="BH399" s="103">
        <v>0.28000000000000003</v>
      </c>
      <c r="BI399" s="103">
        <v>58.65</v>
      </c>
      <c r="BJ399" s="103">
        <v>4.21</v>
      </c>
      <c r="BK399" s="103">
        <v>0.85</v>
      </c>
      <c r="BL399" s="103">
        <v>1.06</v>
      </c>
      <c r="BM399" s="103">
        <v>16.47</v>
      </c>
      <c r="BN399" s="102">
        <v>58</v>
      </c>
      <c r="BO399" s="102" t="s">
        <v>97</v>
      </c>
      <c r="BP399" s="102" t="s">
        <v>100</v>
      </c>
      <c r="BQ399" s="102">
        <v>1290</v>
      </c>
      <c r="BR399" s="103">
        <v>38.159999999999997</v>
      </c>
      <c r="BS399" s="103">
        <v>24.62</v>
      </c>
      <c r="BT399" s="103">
        <v>20.32</v>
      </c>
      <c r="BU399" s="103">
        <v>7.3</v>
      </c>
      <c r="BV399" s="103">
        <v>1.3</v>
      </c>
      <c r="BW399" s="103">
        <v>0.64</v>
      </c>
      <c r="BX399" s="103">
        <v>0.4</v>
      </c>
      <c r="BY399" s="103">
        <v>0.99</v>
      </c>
      <c r="BZ399" s="103">
        <v>5.64</v>
      </c>
      <c r="CA399" s="103">
        <v>0.47</v>
      </c>
      <c r="CB399" s="103">
        <v>0.16</v>
      </c>
      <c r="CC399" s="103">
        <v>4.3999999999999997E-2</v>
      </c>
      <c r="CD399" s="103">
        <v>99</v>
      </c>
      <c r="CE399" s="103">
        <v>98</v>
      </c>
      <c r="CF399" s="103">
        <v>78</v>
      </c>
      <c r="CG399" s="103">
        <v>20</v>
      </c>
      <c r="CH399" s="55"/>
      <c r="CI399" s="102">
        <v>4623</v>
      </c>
      <c r="CJ399" s="55"/>
      <c r="CK399" s="55">
        <v>30.39</v>
      </c>
      <c r="CL399" s="55"/>
      <c r="CM399" s="55">
        <v>3.95</v>
      </c>
      <c r="CN399" s="55"/>
      <c r="CO399" s="55"/>
      <c r="CP399" s="55"/>
      <c r="CQ399" s="55">
        <v>0.17</v>
      </c>
      <c r="CR399" s="102">
        <v>4550</v>
      </c>
      <c r="CS399" s="102">
        <v>30.31</v>
      </c>
      <c r="CT399" s="102">
        <v>3.65</v>
      </c>
      <c r="CU399" s="102">
        <v>0.23</v>
      </c>
      <c r="CV399" s="55"/>
      <c r="CW399" s="73">
        <f t="shared" si="87"/>
        <v>792.86273684210528</v>
      </c>
      <c r="CX399" s="74">
        <f>AP399/(AB399-AI399)</f>
        <v>792.86273684210528</v>
      </c>
      <c r="CY399" s="71">
        <v>500</v>
      </c>
      <c r="CZ399" s="67">
        <f>IF(AND(DATE(YEAR(T399),MONTH(T399),DAY(T399))&gt;=(S399-3),DATE(YEAR(T399),MONTH(T399),DAY(T399))&lt;=(S399+3)),T399,V399)</f>
        <v>45921.354166666664</v>
      </c>
      <c r="DA399" s="74">
        <f>CZ399-U399</f>
        <v>0</v>
      </c>
      <c r="DB399" s="53">
        <f>(((AR399-AQ399)*24)+DD399+AB399+((AV399-AU399)*24))/24</f>
        <v>1.3993055555547471</v>
      </c>
      <c r="DC399" s="53">
        <f>(AT399-AS399)*24</f>
        <v>1.1666666666278616</v>
      </c>
      <c r="DD399" s="53">
        <f>(W399-AR399)*24</f>
        <v>20.333333333255723</v>
      </c>
      <c r="DE399" s="53">
        <f>AA399</f>
        <v>15.166666666686069</v>
      </c>
      <c r="DF399" s="53">
        <f t="shared" si="83"/>
        <v>20.333333333255723</v>
      </c>
      <c r="DG399" s="53">
        <f>AB399</f>
        <v>12.75</v>
      </c>
      <c r="DH399" s="53">
        <f t="shared" si="81"/>
        <v>1.1666666666278616</v>
      </c>
    </row>
    <row r="400" spans="1:112" s="63" customFormat="1" x14ac:dyDescent="0.2">
      <c r="A400" s="65">
        <v>4848</v>
      </c>
      <c r="B400" s="72">
        <f t="shared" si="86"/>
        <v>45901</v>
      </c>
      <c r="C400" s="60" t="str">
        <f t="shared" si="82"/>
        <v>PRT 2025 9 #4848</v>
      </c>
      <c r="D400" s="60" t="str">
        <f t="shared" si="80"/>
        <v>PRATU GEL LRC #41</v>
      </c>
      <c r="E400" s="61">
        <v>4848</v>
      </c>
      <c r="F400" s="62" t="s">
        <v>300</v>
      </c>
      <c r="G400" s="62" t="str">
        <f>INDEX([1]List!$D$2:$D$55,MATCH(F400,[1]List!$B$2:$B$55,0))</f>
        <v>CIF</v>
      </c>
      <c r="H400" s="62" t="s">
        <v>349</v>
      </c>
      <c r="I400" s="62" t="s">
        <v>408</v>
      </c>
      <c r="J400" s="61">
        <f>IF(F400="","",IF(F400="TIE LRC",COUNTIF($F$2:$F400,"TIE")+COUNTIF($F$2:$F400,"TME")+COUNTIF($F$2:$F400,"TIE LRC")+COUNTIF($F$2:$F400,"TIE MRC"),IF(F400="TIE MRC",COUNTIF($F$2:$F400,"TIE")+COUNTIF($F$2:$F400,"TME")+COUNTIF($F$2:$F400,"TIE LRC")+COUNTIF($F$2:$F400,"TIE MRC"),IF(F400="PLNBB LRC",COUNTIF($F$2:$F400,"PLNBB")+COUNTIF($F$2:$F400,"PLNBB LRC")+COUNTIF($F$2:$F400,"PLNBB MRC"),IF(F400="PLNBB MRC",COUNTIF($F$2:$F400,"PLNBB")+COUNTIF($F$2:$F400,"PLNBB LRC")+COUNTIF($F$2:$F400,"PLNBB MRC"),IF(F400="HE MRC",COUNTIF($F$2:$F400,"HE")+COUNTIF($F$2:$F400,"HE LRC")+COUNTIF($F$2:$F400,"HE MRC"),IF(F400="HE LRC",COUNTIF($F$2:$F400,"HE")+COUNTIF($F$2:$F400,"HE LRC")+COUNTIF($F$2:$F400,"HE MRC"),COUNTIF($F$2:$F400,F400))))))))</f>
        <v>41</v>
      </c>
      <c r="K400" s="63" t="s">
        <v>663</v>
      </c>
      <c r="L400" s="63" t="s">
        <v>648</v>
      </c>
      <c r="N400" s="64" t="s">
        <v>318</v>
      </c>
      <c r="O400" s="69" t="s">
        <v>567</v>
      </c>
      <c r="P400" s="65"/>
      <c r="Q400" s="69">
        <v>45900</v>
      </c>
      <c r="R400" s="66"/>
      <c r="S400" s="69">
        <v>45942</v>
      </c>
      <c r="T400" s="67">
        <v>45914.4375</v>
      </c>
      <c r="U400" s="67">
        <v>45922.277777777781</v>
      </c>
      <c r="V400" s="67">
        <v>45922.277777777781</v>
      </c>
      <c r="W400" s="67">
        <v>45922.746527777781</v>
      </c>
      <c r="X400" s="67">
        <v>45924.211805555555</v>
      </c>
      <c r="Y400" s="67">
        <v>45924.25</v>
      </c>
      <c r="Z400" s="67">
        <v>45924.284722222219</v>
      </c>
      <c r="AA400" s="53">
        <f t="shared" si="84"/>
        <v>188.16666666674428</v>
      </c>
      <c r="AB400" s="53">
        <f t="shared" si="90"/>
        <v>36.083333333255723</v>
      </c>
      <c r="AC400" s="53">
        <f t="shared" si="91"/>
        <v>0.91666666668606922</v>
      </c>
      <c r="AD400" s="53">
        <v>0</v>
      </c>
      <c r="AE400" s="53">
        <v>6.42</v>
      </c>
      <c r="AF400" s="53">
        <v>7.92</v>
      </c>
      <c r="AG400" s="53">
        <v>0.5</v>
      </c>
      <c r="AH400" s="53">
        <v>0</v>
      </c>
      <c r="AI400" s="53">
        <f t="shared" si="92"/>
        <v>14.84</v>
      </c>
      <c r="AJ400" s="77">
        <f t="shared" si="93"/>
        <v>14.84</v>
      </c>
      <c r="AK400" s="77"/>
      <c r="AL400" s="77"/>
      <c r="AM400" s="77"/>
      <c r="AN400" s="77"/>
      <c r="AO400" s="68">
        <v>10405.951999999999</v>
      </c>
      <c r="AP400" s="68">
        <v>10397.254999999999</v>
      </c>
      <c r="AQ400" s="67">
        <f t="shared" si="85"/>
        <v>45922.277777777781</v>
      </c>
      <c r="AR400" s="67">
        <v>45922.288194444445</v>
      </c>
      <c r="AS400" s="67">
        <f t="shared" si="88"/>
        <v>45924.211805555555</v>
      </c>
      <c r="AT400" s="67">
        <v>45924.270833333336</v>
      </c>
      <c r="AU400" s="67">
        <f t="shared" si="89"/>
        <v>45924.270833333336</v>
      </c>
      <c r="AV400" s="67">
        <v>45924.28125</v>
      </c>
      <c r="AW400" s="102">
        <v>4075</v>
      </c>
      <c r="AX400" s="102">
        <v>6264</v>
      </c>
      <c r="AY400" s="102">
        <v>34.950000000000003</v>
      </c>
      <c r="AZ400" s="103">
        <v>20.85</v>
      </c>
      <c r="BA400" s="103">
        <v>4.9800000000000004</v>
      </c>
      <c r="BB400" s="103">
        <v>6.06</v>
      </c>
      <c r="BC400" s="103">
        <v>7.66</v>
      </c>
      <c r="BD400" s="103">
        <v>41.9</v>
      </c>
      <c r="BE400" s="103">
        <v>31.19</v>
      </c>
      <c r="BF400" s="103">
        <v>0.25</v>
      </c>
      <c r="BG400" s="103">
        <v>0.41</v>
      </c>
      <c r="BH400" s="103">
        <v>0.38</v>
      </c>
      <c r="BI400" s="103">
        <v>51.92</v>
      </c>
      <c r="BJ400" s="103">
        <v>3.64</v>
      </c>
      <c r="BK400" s="103">
        <v>0.85</v>
      </c>
      <c r="BL400" s="103">
        <v>1.1599999999999999</v>
      </c>
      <c r="BM400" s="103">
        <v>16.38</v>
      </c>
      <c r="BN400" s="102">
        <v>61</v>
      </c>
      <c r="BO400" s="102" t="s">
        <v>97</v>
      </c>
      <c r="BP400" s="102" t="s">
        <v>100</v>
      </c>
      <c r="BQ400" s="102">
        <v>1180</v>
      </c>
      <c r="BR400" s="103">
        <v>35.86</v>
      </c>
      <c r="BS400" s="103">
        <v>21.12</v>
      </c>
      <c r="BT400" s="103">
        <v>20.440000000000001</v>
      </c>
      <c r="BU400" s="103">
        <v>11.3</v>
      </c>
      <c r="BV400" s="103">
        <v>3.16</v>
      </c>
      <c r="BW400" s="103">
        <v>0.75</v>
      </c>
      <c r="BX400" s="103">
        <v>0.3</v>
      </c>
      <c r="BY400" s="103">
        <v>0.93</v>
      </c>
      <c r="BZ400" s="103">
        <v>4.8</v>
      </c>
      <c r="CA400" s="103">
        <v>1.1599999999999999</v>
      </c>
      <c r="CB400" s="103">
        <v>0.19</v>
      </c>
      <c r="CC400" s="103">
        <v>4.2999999999999997E-2</v>
      </c>
      <c r="CD400" s="103">
        <v>99</v>
      </c>
      <c r="CE400" s="103">
        <v>97</v>
      </c>
      <c r="CF400" s="103">
        <v>78</v>
      </c>
      <c r="CG400" s="103">
        <v>20</v>
      </c>
      <c r="CH400" s="55"/>
      <c r="CI400" s="102">
        <v>4119</v>
      </c>
      <c r="CJ400" s="55"/>
      <c r="CK400" s="55">
        <v>34.81</v>
      </c>
      <c r="CL400" s="55"/>
      <c r="CM400" s="55">
        <v>4.76</v>
      </c>
      <c r="CN400" s="55"/>
      <c r="CO400" s="55"/>
      <c r="CP400" s="55"/>
      <c r="CQ400" s="55">
        <v>0.21</v>
      </c>
      <c r="CR400" s="102">
        <v>4048</v>
      </c>
      <c r="CS400" s="102">
        <v>35.520000000000003</v>
      </c>
      <c r="CT400" s="102">
        <v>5.22</v>
      </c>
      <c r="CU400" s="102">
        <v>0.25</v>
      </c>
      <c r="CV400" s="55"/>
      <c r="CW400" s="73">
        <f t="shared" si="87"/>
        <v>489.43613682902799</v>
      </c>
      <c r="CX400" s="74">
        <f>AP400/(AB400-AI400)</f>
        <v>489.43613682902799</v>
      </c>
      <c r="CY400" s="71">
        <v>500</v>
      </c>
      <c r="CZ400" s="67">
        <f>IF(AND(DATE(YEAR(T400),MONTH(T400),DAY(T400))&gt;=(S400-3),DATE(YEAR(T400),MONTH(T400),DAY(T400))&lt;=(S400+3)),T400,V400)</f>
        <v>45922.277777777781</v>
      </c>
      <c r="DA400" s="74">
        <f>CZ400-U400</f>
        <v>0</v>
      </c>
      <c r="DB400" s="53">
        <f>(((AR400-AQ400)*24)+DD400+AB400+((AV400-AU400)*24))/24</f>
        <v>1.9826388888832298</v>
      </c>
      <c r="DC400" s="53">
        <f>(AT400-AS400)*24</f>
        <v>1.4166666667442769</v>
      </c>
      <c r="DD400" s="53">
        <f>(W400-AR400)*24</f>
        <v>11.000000000058208</v>
      </c>
      <c r="DE400" s="53">
        <f>AA400</f>
        <v>188.16666666674428</v>
      </c>
      <c r="DF400" s="53">
        <f t="shared" si="83"/>
        <v>11.000000000058208</v>
      </c>
      <c r="DG400" s="53">
        <f>AB400</f>
        <v>36.083333333255723</v>
      </c>
      <c r="DH400" s="53">
        <f t="shared" si="81"/>
        <v>1.4166666667442769</v>
      </c>
    </row>
    <row r="401" spans="1:112" s="63" customFormat="1" x14ac:dyDescent="0.2">
      <c r="A401" s="65">
        <v>4849</v>
      </c>
      <c r="B401" s="72">
        <f t="shared" si="86"/>
        <v>45901</v>
      </c>
      <c r="C401" s="60" t="str">
        <f t="shared" si="82"/>
        <v>PRT 2025 9 #4849</v>
      </c>
      <c r="D401" s="60" t="str">
        <f t="shared" ref="D401:D464" si="94">"PRATU "&amp;F401&amp;" #"&amp;J401</f>
        <v>PRATU BAS #7</v>
      </c>
      <c r="E401" s="61">
        <v>4849</v>
      </c>
      <c r="F401" s="62" t="s">
        <v>488</v>
      </c>
      <c r="G401" s="62" t="str">
        <f>INDEX([1]List!$D$2:$D$55,MATCH(F401,[1]List!$B$2:$B$55,0))</f>
        <v>CIF</v>
      </c>
      <c r="H401" s="62" t="s">
        <v>576</v>
      </c>
      <c r="I401" s="62" t="s">
        <v>163</v>
      </c>
      <c r="J401" s="61">
        <f>IF(F401="","",IF(F401="TIE LRC",COUNTIF($F$2:$F401,"TIE")+COUNTIF($F$2:$F401,"TME")+COUNTIF($F$2:$F401,"TIE LRC")+COUNTIF($F$2:$F401,"TIE MRC"),IF(F401="TIE MRC",COUNTIF($F$2:$F401,"TIE")+COUNTIF($F$2:$F401,"TME")+COUNTIF($F$2:$F401,"TIE LRC")+COUNTIF($F$2:$F401,"TIE MRC"),IF(F401="PLNBB LRC",COUNTIF($F$2:$F401,"PLNBB")+COUNTIF($F$2:$F401,"PLNBB LRC")+COUNTIF($F$2:$F401,"PLNBB MRC"),IF(F401="PLNBB MRC",COUNTIF($F$2:$F401,"PLNBB")+COUNTIF($F$2:$F401,"PLNBB LRC")+COUNTIF($F$2:$F401,"PLNBB MRC"),IF(F401="HE MRC",COUNTIF($F$2:$F401,"HE")+COUNTIF($F$2:$F401,"HE LRC")+COUNTIF($F$2:$F401,"HE MRC"),IF(F401="HE LRC",COUNTIF($F$2:$F401,"HE")+COUNTIF($F$2:$F401,"HE LRC")+COUNTIF($F$2:$F401,"HE MRC"),COUNTIF($F$2:$F401,F401))))))))</f>
        <v>7</v>
      </c>
      <c r="K401" s="63" t="s">
        <v>441</v>
      </c>
      <c r="L401" s="63" t="s">
        <v>457</v>
      </c>
      <c r="N401" s="64" t="s">
        <v>320</v>
      </c>
      <c r="O401" s="69" t="s">
        <v>104</v>
      </c>
      <c r="P401" s="65"/>
      <c r="Q401" s="69">
        <v>45912</v>
      </c>
      <c r="R401" s="66"/>
      <c r="S401" s="69">
        <v>45914</v>
      </c>
      <c r="T401" s="67">
        <v>45921.583333333336</v>
      </c>
      <c r="U401" s="67">
        <v>45922.802083333336</v>
      </c>
      <c r="V401" s="67">
        <v>45922.802083333336</v>
      </c>
      <c r="W401" s="67">
        <v>45924.347222222219</v>
      </c>
      <c r="X401" s="67">
        <v>45927.666666666664</v>
      </c>
      <c r="Y401" s="67">
        <v>45927.743055555555</v>
      </c>
      <c r="Z401" s="67">
        <v>45927.777777777781</v>
      </c>
      <c r="AA401" s="53">
        <f t="shared" si="84"/>
        <v>29.25</v>
      </c>
      <c r="AB401" s="53">
        <f t="shared" si="90"/>
        <v>81.500000000058208</v>
      </c>
      <c r="AC401" s="53">
        <f t="shared" si="91"/>
        <v>1.8333333333721384</v>
      </c>
      <c r="AD401" s="53">
        <v>13.33</v>
      </c>
      <c r="AE401" s="53">
        <v>28.08</v>
      </c>
      <c r="AF401" s="53">
        <v>3.92</v>
      </c>
      <c r="AG401" s="53">
        <v>1.75</v>
      </c>
      <c r="AH401" s="53">
        <v>0</v>
      </c>
      <c r="AI401" s="53">
        <f t="shared" si="92"/>
        <v>33.75</v>
      </c>
      <c r="AJ401" s="77">
        <f t="shared" si="93"/>
        <v>47.08</v>
      </c>
      <c r="AK401" s="77"/>
      <c r="AL401" s="77"/>
      <c r="AM401" s="77"/>
      <c r="AN401" s="77"/>
      <c r="AO401" s="68">
        <v>8503.5859999999993</v>
      </c>
      <c r="AP401" s="68">
        <v>8501.2929999999997</v>
      </c>
      <c r="AQ401" s="67">
        <f t="shared" si="85"/>
        <v>45922.802083333336</v>
      </c>
      <c r="AR401" s="67">
        <v>45922.8125</v>
      </c>
      <c r="AS401" s="67">
        <f t="shared" si="88"/>
        <v>45927.666666666664</v>
      </c>
      <c r="AT401" s="67">
        <v>45927.763888888891</v>
      </c>
      <c r="AU401" s="67">
        <f t="shared" si="89"/>
        <v>45927.763888888891</v>
      </c>
      <c r="AV401" s="67">
        <v>45927.774305555555</v>
      </c>
      <c r="AW401" s="102">
        <v>4047</v>
      </c>
      <c r="AX401" s="102">
        <v>6259</v>
      </c>
      <c r="AY401" s="102">
        <v>35.33</v>
      </c>
      <c r="AZ401" s="103">
        <v>20.75</v>
      </c>
      <c r="BA401" s="103">
        <v>5.23</v>
      </c>
      <c r="BB401" s="103">
        <v>6.41</v>
      </c>
      <c r="BC401" s="103">
        <v>8.09</v>
      </c>
      <c r="BD401" s="103">
        <v>37.18</v>
      </c>
      <c r="BE401" s="103">
        <v>35.659999999999997</v>
      </c>
      <c r="BF401" s="103">
        <v>0.32</v>
      </c>
      <c r="BG401" s="103">
        <v>0.54</v>
      </c>
      <c r="BH401" s="103">
        <v>0.49</v>
      </c>
      <c r="BI401" s="103">
        <v>51.97</v>
      </c>
      <c r="BJ401" s="103">
        <v>3.16</v>
      </c>
      <c r="BK401" s="103">
        <v>0.86</v>
      </c>
      <c r="BL401" s="103">
        <v>1.18</v>
      </c>
      <c r="BM401" s="103">
        <v>16.46</v>
      </c>
      <c r="BN401" s="102">
        <v>57</v>
      </c>
      <c r="BO401" s="102" t="s">
        <v>97</v>
      </c>
      <c r="BP401" s="102" t="s">
        <v>100</v>
      </c>
      <c r="BQ401" s="102">
        <v>1150</v>
      </c>
      <c r="BR401" s="103">
        <v>34.83</v>
      </c>
      <c r="BS401" s="103">
        <v>18.3</v>
      </c>
      <c r="BT401" s="103">
        <v>20.62</v>
      </c>
      <c r="BU401" s="103">
        <v>14.06</v>
      </c>
      <c r="BV401" s="103">
        <v>3.36</v>
      </c>
      <c r="BW401" s="103">
        <v>0.47</v>
      </c>
      <c r="BX401" s="103">
        <v>0.33</v>
      </c>
      <c r="BY401" s="103">
        <v>1.0900000000000001</v>
      </c>
      <c r="BZ401" s="103">
        <v>5.24</v>
      </c>
      <c r="CA401" s="103">
        <v>1.01</v>
      </c>
      <c r="CB401" s="103">
        <v>0.25</v>
      </c>
      <c r="CC401" s="103">
        <v>0.04</v>
      </c>
      <c r="CD401" s="103">
        <v>99</v>
      </c>
      <c r="CE401" s="103">
        <v>97</v>
      </c>
      <c r="CF401" s="103">
        <v>78</v>
      </c>
      <c r="CG401" s="103">
        <v>20</v>
      </c>
      <c r="CH401" s="55"/>
      <c r="CI401" s="102">
        <v>4114</v>
      </c>
      <c r="CJ401" s="55"/>
      <c r="CK401" s="55">
        <v>34.72</v>
      </c>
      <c r="CL401" s="55"/>
      <c r="CM401" s="55" t="s">
        <v>319</v>
      </c>
      <c r="CN401" s="55"/>
      <c r="CO401" s="55"/>
      <c r="CP401" s="55"/>
      <c r="CQ401" s="55" t="s">
        <v>319</v>
      </c>
      <c r="CR401" s="102">
        <v>3912</v>
      </c>
      <c r="CS401" s="102">
        <v>37.119999999999997</v>
      </c>
      <c r="CT401" s="102">
        <v>5.08</v>
      </c>
      <c r="CU401" s="102">
        <v>0.25</v>
      </c>
      <c r="CV401" s="55"/>
      <c r="CW401" s="73">
        <f t="shared" si="87"/>
        <v>178.03754973800287</v>
      </c>
      <c r="CX401" s="74">
        <f>AP401/(AB401-AI401)</f>
        <v>178.03754973800287</v>
      </c>
      <c r="CY401" s="71">
        <v>500</v>
      </c>
      <c r="CZ401" s="67">
        <f>IF(AND(DATE(YEAR(T401),MONTH(T401),DAY(T401))&gt;=(S401-3),DATE(YEAR(T401),MONTH(T401),DAY(T401))&lt;=(S401+3)),T401,V401)</f>
        <v>45922.802083333336</v>
      </c>
      <c r="DA401" s="74">
        <f>CZ401-U401</f>
        <v>0</v>
      </c>
      <c r="DB401" s="53">
        <f>(((AR401-AQ401)*24)+DD401+AB401+((AV401-AU401)*24))/24</f>
        <v>4.9513888888832298</v>
      </c>
      <c r="DC401" s="53">
        <f>(AT401-AS401)*24</f>
        <v>2.3333333334303461</v>
      </c>
      <c r="DD401" s="53">
        <f>(W401-AR401)*24</f>
        <v>36.833333333255723</v>
      </c>
      <c r="DE401" s="53">
        <f>AA401</f>
        <v>29.25</v>
      </c>
      <c r="DF401" s="53">
        <f t="shared" si="83"/>
        <v>36.833333333255723</v>
      </c>
      <c r="DG401" s="53">
        <f>AB401</f>
        <v>81.500000000058208</v>
      </c>
      <c r="DH401" s="53">
        <f t="shared" ref="DH401:DH464" si="95">DC401</f>
        <v>2.3333333334303461</v>
      </c>
    </row>
    <row r="402" spans="1:112" s="63" customFormat="1" x14ac:dyDescent="0.2">
      <c r="A402" s="65">
        <v>4850</v>
      </c>
      <c r="B402" s="72">
        <f t="shared" si="86"/>
        <v>45901</v>
      </c>
      <c r="C402" s="60" t="str">
        <f t="shared" si="82"/>
        <v>PRT 2025 9 #4850</v>
      </c>
      <c r="D402" s="60" t="str">
        <f t="shared" si="94"/>
        <v>PRATU BGG #100</v>
      </c>
      <c r="E402" s="61">
        <v>4850</v>
      </c>
      <c r="F402" s="62" t="s">
        <v>240</v>
      </c>
      <c r="G402" s="62" t="str">
        <f>INDEX([1]List!$D$2:$D$55,MATCH(F402,[1]List!$B$2:$B$55,0))</f>
        <v>CIF</v>
      </c>
      <c r="H402" s="62" t="s">
        <v>211</v>
      </c>
      <c r="I402" s="62" t="s">
        <v>247</v>
      </c>
      <c r="J402" s="61">
        <f>IF(F402="","",IF(F402="TIE LRC",COUNTIF($F$2:$F402,"TIE")+COUNTIF($F$2:$F402,"TME")+COUNTIF($F$2:$F402,"TIE LRC")+COUNTIF($F$2:$F402,"TIE MRC"),IF(F402="TIE MRC",COUNTIF($F$2:$F402,"TIE")+COUNTIF($F$2:$F402,"TME")+COUNTIF($F$2:$F402,"TIE LRC")+COUNTIF($F$2:$F402,"TIE MRC"),IF(F402="PLNBB LRC",COUNTIF($F$2:$F402,"PLNBB")+COUNTIF($F$2:$F402,"PLNBB LRC")+COUNTIF($F$2:$F402,"PLNBB MRC"),IF(F402="PLNBB MRC",COUNTIF($F$2:$F402,"PLNBB")+COUNTIF($F$2:$F402,"PLNBB LRC")+COUNTIF($F$2:$F402,"PLNBB MRC"),IF(F402="HE MRC",COUNTIF($F$2:$F402,"HE")+COUNTIF($F$2:$F402,"HE LRC")+COUNTIF($F$2:$F402,"HE MRC"),IF(F402="HE LRC",COUNTIF($F$2:$F402,"HE")+COUNTIF($F$2:$F402,"HE LRC")+COUNTIF($F$2:$F402,"HE MRC"),COUNTIF($F$2:$F402,F402))))))))</f>
        <v>100</v>
      </c>
      <c r="K402" s="63" t="s">
        <v>282</v>
      </c>
      <c r="L402" s="63" t="s">
        <v>283</v>
      </c>
      <c r="N402" s="64" t="s">
        <v>320</v>
      </c>
      <c r="O402" s="69" t="s">
        <v>473</v>
      </c>
      <c r="P402" s="65"/>
      <c r="Q402" s="69">
        <v>45918</v>
      </c>
      <c r="R402" s="66"/>
      <c r="S402" s="69">
        <v>45951</v>
      </c>
      <c r="T402" s="67">
        <v>45924.003472222219</v>
      </c>
      <c r="U402" s="67">
        <v>45927.805555555555</v>
      </c>
      <c r="V402" s="67">
        <v>45927.805555555555</v>
      </c>
      <c r="W402" s="67">
        <v>45927.819444444445</v>
      </c>
      <c r="X402" s="67">
        <v>45928.607638888891</v>
      </c>
      <c r="Y402" s="67">
        <v>45928.65625</v>
      </c>
      <c r="Z402" s="67">
        <v>45928.690972222219</v>
      </c>
      <c r="AA402" s="53">
        <f t="shared" si="84"/>
        <v>91.250000000058208</v>
      </c>
      <c r="AB402" s="53">
        <f t="shared" si="90"/>
        <v>20.083333333313931</v>
      </c>
      <c r="AC402" s="53">
        <f t="shared" si="91"/>
        <v>1.1666666666278616</v>
      </c>
      <c r="AD402" s="53">
        <v>0.5</v>
      </c>
      <c r="AE402" s="53">
        <v>4.67</v>
      </c>
      <c r="AF402" s="53">
        <v>0</v>
      </c>
      <c r="AG402" s="53">
        <v>0.5</v>
      </c>
      <c r="AH402" s="53">
        <v>0</v>
      </c>
      <c r="AI402" s="53">
        <f t="shared" si="92"/>
        <v>5.17</v>
      </c>
      <c r="AJ402" s="77">
        <f t="shared" si="93"/>
        <v>5.67</v>
      </c>
      <c r="AK402" s="77"/>
      <c r="AL402" s="77"/>
      <c r="AM402" s="77"/>
      <c r="AN402" s="77"/>
      <c r="AO402" s="68">
        <v>8690.2090000000007</v>
      </c>
      <c r="AP402" s="68">
        <v>8687.6630000000005</v>
      </c>
      <c r="AQ402" s="67">
        <f t="shared" si="85"/>
        <v>45927.805555555555</v>
      </c>
      <c r="AR402" s="67">
        <v>45927.815972222219</v>
      </c>
      <c r="AS402" s="67">
        <f t="shared" si="88"/>
        <v>45928.607638888891</v>
      </c>
      <c r="AT402" s="67">
        <v>45928.677083333336</v>
      </c>
      <c r="AU402" s="67">
        <f t="shared" si="89"/>
        <v>45928.677083333336</v>
      </c>
      <c r="AV402" s="67">
        <v>45928.6875</v>
      </c>
      <c r="AW402" s="102">
        <v>4587</v>
      </c>
      <c r="AX402" s="102">
        <v>6634</v>
      </c>
      <c r="AY402" s="102">
        <v>30.86</v>
      </c>
      <c r="AZ402" s="103">
        <v>14.19</v>
      </c>
      <c r="BA402" s="103">
        <v>4.2</v>
      </c>
      <c r="BB402" s="103">
        <v>5.21</v>
      </c>
      <c r="BC402" s="103">
        <v>6.07</v>
      </c>
      <c r="BD402" s="103">
        <v>42.56</v>
      </c>
      <c r="BE402" s="103">
        <v>38.04</v>
      </c>
      <c r="BF402" s="103">
        <v>0.28999999999999998</v>
      </c>
      <c r="BG402" s="103">
        <v>0.45</v>
      </c>
      <c r="BH402" s="103">
        <v>0.42</v>
      </c>
      <c r="BI402" s="103">
        <v>58.29</v>
      </c>
      <c r="BJ402" s="103">
        <v>4.0199999999999996</v>
      </c>
      <c r="BK402" s="103">
        <v>0.92</v>
      </c>
      <c r="BL402" s="103">
        <v>1.1399999999999999</v>
      </c>
      <c r="BM402" s="103">
        <v>17.010000000000002</v>
      </c>
      <c r="BN402" s="102">
        <v>58</v>
      </c>
      <c r="BO402" s="102" t="s">
        <v>97</v>
      </c>
      <c r="BP402" s="102" t="s">
        <v>100</v>
      </c>
      <c r="BQ402" s="102">
        <v>1280</v>
      </c>
      <c r="BR402" s="103">
        <v>30.35</v>
      </c>
      <c r="BS402" s="103">
        <v>24.6</v>
      </c>
      <c r="BT402" s="103">
        <v>16.97</v>
      </c>
      <c r="BU402" s="103">
        <v>14.86</v>
      </c>
      <c r="BV402" s="103">
        <v>1.68</v>
      </c>
      <c r="BW402" s="103">
        <v>0.37</v>
      </c>
      <c r="BX402" s="103">
        <v>0.34</v>
      </c>
      <c r="BY402" s="103">
        <v>0.91</v>
      </c>
      <c r="BZ402" s="103">
        <v>6.13</v>
      </c>
      <c r="CA402" s="103">
        <v>0.61</v>
      </c>
      <c r="CB402" s="103">
        <v>0.18</v>
      </c>
      <c r="CC402" s="103">
        <v>2.9000000000000001E-2</v>
      </c>
      <c r="CD402" s="103">
        <v>99</v>
      </c>
      <c r="CE402" s="103">
        <v>97</v>
      </c>
      <c r="CF402" s="103">
        <v>78</v>
      </c>
      <c r="CG402" s="103">
        <v>20</v>
      </c>
      <c r="CH402" s="55"/>
      <c r="CI402" s="102">
        <v>4629</v>
      </c>
      <c r="CJ402" s="55"/>
      <c r="CK402" s="55">
        <v>30.24</v>
      </c>
      <c r="CL402" s="55"/>
      <c r="CM402" s="55">
        <v>3.98</v>
      </c>
      <c r="CN402" s="55"/>
      <c r="CO402" s="55"/>
      <c r="CP402" s="55"/>
      <c r="CQ402" s="55">
        <v>0.27</v>
      </c>
      <c r="CR402" s="102">
        <v>4581</v>
      </c>
      <c r="CS402" s="102">
        <v>30.25</v>
      </c>
      <c r="CT402" s="102">
        <v>3.72</v>
      </c>
      <c r="CU402" s="102">
        <v>0.26</v>
      </c>
      <c r="CV402" s="55"/>
      <c r="CW402" s="73">
        <f t="shared" si="87"/>
        <v>582.54333929445488</v>
      </c>
      <c r="CX402" s="74">
        <f>AP402/(AB402-AI402)</f>
        <v>582.54333929445488</v>
      </c>
      <c r="CY402" s="71">
        <v>500</v>
      </c>
      <c r="CZ402" s="67">
        <f>IF(AND(DATE(YEAR(T402),MONTH(T402),DAY(T402))&gt;=(S402-3),DATE(YEAR(T402),MONTH(T402),DAY(T402))&lt;=(S402+3)),T402,V402)</f>
        <v>45927.805555555555</v>
      </c>
      <c r="DA402" s="74">
        <f>CZ402-U402</f>
        <v>0</v>
      </c>
      <c r="DB402" s="53">
        <f>(((AR402-AQ402)*24)+DD402+AB402+((AV402-AU402)*24))/24</f>
        <v>0.86111111110949423</v>
      </c>
      <c r="DC402" s="53">
        <f>(AT402-AS402)*24</f>
        <v>1.6666666666860692</v>
      </c>
      <c r="DD402" s="53">
        <f>(W402-AR402)*24</f>
        <v>8.3333333430346102E-2</v>
      </c>
      <c r="DE402" s="53">
        <f>AA402</f>
        <v>91.250000000058208</v>
      </c>
      <c r="DF402" s="53">
        <f t="shared" si="83"/>
        <v>8.3333333430346102E-2</v>
      </c>
      <c r="DG402" s="53">
        <f>AB402</f>
        <v>20.083333333313931</v>
      </c>
      <c r="DH402" s="53">
        <f t="shared" si="95"/>
        <v>1.6666666666860692</v>
      </c>
    </row>
    <row r="403" spans="1:112" s="63" customFormat="1" x14ac:dyDescent="0.2">
      <c r="A403" s="65">
        <v>4851</v>
      </c>
      <c r="B403" s="72">
        <f t="shared" si="86"/>
        <v>45901</v>
      </c>
      <c r="C403" s="60" t="str">
        <f t="shared" si="82"/>
        <v>PRT 2025 9 #4851</v>
      </c>
      <c r="D403" s="60" t="str">
        <f t="shared" si="94"/>
        <v>PRATU SSN #13</v>
      </c>
      <c r="E403" s="61">
        <v>4851</v>
      </c>
      <c r="F403" s="62" t="s">
        <v>551</v>
      </c>
      <c r="G403" s="62" t="str">
        <f>INDEX([1]List!$D$2:$D$55,MATCH(F403,[1]List!$B$2:$B$55,0))</f>
        <v>CIF</v>
      </c>
      <c r="H403" s="62" t="s">
        <v>552</v>
      </c>
      <c r="I403" s="62" t="s">
        <v>285</v>
      </c>
      <c r="J403" s="61">
        <f>IF(F403="","",IF(F403="TIE LRC",COUNTIF($F$2:$F403,"TIE")+COUNTIF($F$2:$F403,"TME")+COUNTIF($F$2:$F403,"TIE LRC")+COUNTIF($F$2:$F403,"TIE MRC"),IF(F403="TIE MRC",COUNTIF($F$2:$F403,"TIE")+COUNTIF($F$2:$F403,"TME")+COUNTIF($F$2:$F403,"TIE LRC")+COUNTIF($F$2:$F403,"TIE MRC"),IF(F403="PLNBB LRC",COUNTIF($F$2:$F403,"PLNBB")+COUNTIF($F$2:$F403,"PLNBB LRC")+COUNTIF($F$2:$F403,"PLNBB MRC"),IF(F403="PLNBB MRC",COUNTIF($F$2:$F403,"PLNBB")+COUNTIF($F$2:$F403,"PLNBB LRC")+COUNTIF($F$2:$F403,"PLNBB MRC"),IF(F403="HE MRC",COUNTIF($F$2:$F403,"HE")+COUNTIF($F$2:$F403,"HE LRC")+COUNTIF($F$2:$F403,"HE MRC"),IF(F403="HE LRC",COUNTIF($F$2:$F403,"HE")+COUNTIF($F$2:$F403,"HE LRC")+COUNTIF($F$2:$F403,"HE MRC"),COUNTIF($F$2:$F403,F403))))))))</f>
        <v>13</v>
      </c>
      <c r="K403" s="63" t="s">
        <v>294</v>
      </c>
      <c r="L403" s="63" t="s">
        <v>295</v>
      </c>
      <c r="N403" s="64" t="s">
        <v>318</v>
      </c>
      <c r="O403" s="69" t="s">
        <v>473</v>
      </c>
      <c r="P403" s="65"/>
      <c r="Q403" s="69">
        <v>45914</v>
      </c>
      <c r="R403" s="66"/>
      <c r="S403" s="69">
        <v>45920</v>
      </c>
      <c r="T403" s="67">
        <v>45922.097222222219</v>
      </c>
      <c r="U403" s="67">
        <v>45922.097222222219</v>
      </c>
      <c r="V403" s="67">
        <v>45924.3125</v>
      </c>
      <c r="W403" s="67">
        <v>45926.107638888891</v>
      </c>
      <c r="X403" s="67">
        <v>45928.670138888891</v>
      </c>
      <c r="Y403" s="67">
        <v>45928.729166666664</v>
      </c>
      <c r="Z403" s="67">
        <v>45928.763888888891</v>
      </c>
      <c r="AA403" s="53">
        <f t="shared" si="84"/>
        <v>53.166666666744277</v>
      </c>
      <c r="AB403" s="53">
        <f t="shared" si="90"/>
        <v>62.916666666569654</v>
      </c>
      <c r="AC403" s="53">
        <f t="shared" si="91"/>
        <v>1.4166666665696539</v>
      </c>
      <c r="AD403" s="53">
        <v>0</v>
      </c>
      <c r="AE403" s="53">
        <v>35.5</v>
      </c>
      <c r="AF403" s="53">
        <v>0</v>
      </c>
      <c r="AG403" s="53">
        <v>0.5</v>
      </c>
      <c r="AH403" s="53">
        <v>0</v>
      </c>
      <c r="AI403" s="53">
        <f t="shared" si="92"/>
        <v>36</v>
      </c>
      <c r="AJ403" s="77">
        <f t="shared" si="93"/>
        <v>36</v>
      </c>
      <c r="AK403" s="77"/>
      <c r="AL403" s="77"/>
      <c r="AM403" s="77"/>
      <c r="AN403" s="77"/>
      <c r="AO403" s="68">
        <v>8694.0319999999992</v>
      </c>
      <c r="AP403" s="68">
        <v>8691.5229999999992</v>
      </c>
      <c r="AQ403" s="67">
        <f t="shared" si="85"/>
        <v>45924.3125</v>
      </c>
      <c r="AR403" s="67">
        <v>45924.322916666664</v>
      </c>
      <c r="AS403" s="67">
        <f t="shared" si="88"/>
        <v>45928.670138888891</v>
      </c>
      <c r="AT403" s="67">
        <v>45928.75</v>
      </c>
      <c r="AU403" s="67">
        <f t="shared" si="89"/>
        <v>45928.75</v>
      </c>
      <c r="AV403" s="67">
        <v>45928.760416666664</v>
      </c>
      <c r="AW403" s="102">
        <v>4066</v>
      </c>
      <c r="AX403" s="102">
        <v>6288</v>
      </c>
      <c r="AY403" s="102">
        <v>35.340000000000003</v>
      </c>
      <c r="AZ403" s="103">
        <v>21.68</v>
      </c>
      <c r="BA403" s="103">
        <v>5.21</v>
      </c>
      <c r="BB403" s="103">
        <v>6.31</v>
      </c>
      <c r="BC403" s="103">
        <v>8.06</v>
      </c>
      <c r="BD403" s="103">
        <v>41.74</v>
      </c>
      <c r="BE403" s="103">
        <v>30.27</v>
      </c>
      <c r="BF403" s="103">
        <v>0.22</v>
      </c>
      <c r="BG403" s="103">
        <v>0.37</v>
      </c>
      <c r="BH403" s="103">
        <v>0.34</v>
      </c>
      <c r="BI403" s="103">
        <v>51.65</v>
      </c>
      <c r="BJ403" s="103">
        <v>4.21</v>
      </c>
      <c r="BK403" s="103">
        <v>0.85</v>
      </c>
      <c r="BL403" s="103">
        <v>1.18</v>
      </c>
      <c r="BM403" s="103">
        <v>15.03</v>
      </c>
      <c r="BN403" s="102">
        <v>60</v>
      </c>
      <c r="BO403" s="102" t="s">
        <v>97</v>
      </c>
      <c r="BP403" s="102" t="s">
        <v>100</v>
      </c>
      <c r="BQ403" s="102">
        <v>1200</v>
      </c>
      <c r="BR403" s="103">
        <v>42.1</v>
      </c>
      <c r="BS403" s="103">
        <v>21.92</v>
      </c>
      <c r="BT403" s="103">
        <v>15.9</v>
      </c>
      <c r="BU403" s="103">
        <v>9.44</v>
      </c>
      <c r="BV403" s="103">
        <v>2.14</v>
      </c>
      <c r="BW403" s="103">
        <v>0.88</v>
      </c>
      <c r="BX403" s="103">
        <v>0.47</v>
      </c>
      <c r="BY403" s="103">
        <v>1.06</v>
      </c>
      <c r="BZ403" s="103">
        <v>5.24</v>
      </c>
      <c r="CA403" s="103">
        <v>0.64</v>
      </c>
      <c r="CB403" s="103">
        <v>0.22</v>
      </c>
      <c r="CC403" s="103">
        <v>3.2000000000000001E-2</v>
      </c>
      <c r="CD403" s="103">
        <v>99</v>
      </c>
      <c r="CE403" s="103">
        <v>98</v>
      </c>
      <c r="CF403" s="103">
        <v>78</v>
      </c>
      <c r="CG403" s="103">
        <v>20</v>
      </c>
      <c r="CH403" s="55"/>
      <c r="CI403" s="102">
        <v>4135</v>
      </c>
      <c r="CJ403" s="55"/>
      <c r="CK403" s="55">
        <v>34.25</v>
      </c>
      <c r="CL403" s="55"/>
      <c r="CM403" s="55">
        <v>4.2</v>
      </c>
      <c r="CN403" s="55"/>
      <c r="CO403" s="55"/>
      <c r="CP403" s="55"/>
      <c r="CQ403" s="55">
        <v>0.15</v>
      </c>
      <c r="CR403" s="102">
        <v>3927</v>
      </c>
      <c r="CS403" s="102">
        <v>36.15</v>
      </c>
      <c r="CT403" s="103">
        <v>4.4000000000000004</v>
      </c>
      <c r="CU403" s="102">
        <v>0.24</v>
      </c>
      <c r="CV403" s="55"/>
      <c r="CW403" s="73">
        <f t="shared" si="87"/>
        <v>322.90487925812971</v>
      </c>
      <c r="CX403" s="74">
        <f>AP403/(AB403-AI403)</f>
        <v>322.90487925812971</v>
      </c>
      <c r="CY403" s="71">
        <v>500</v>
      </c>
      <c r="CZ403" s="67">
        <f>IF(AND(DATE(YEAR(T403),MONTH(T403),DAY(T403))&gt;=(S403-3),DATE(YEAR(T403),MONTH(T403),DAY(T403))&lt;=(S403+3)),T403,V403)</f>
        <v>45922.097222222219</v>
      </c>
      <c r="DA403" s="74">
        <f>CZ403-U403</f>
        <v>0</v>
      </c>
      <c r="DB403" s="53">
        <f>(((AR403-AQ403)*24)+DD403+AB403+((AV403-AU403)*24))/24</f>
        <v>4.4270833333284827</v>
      </c>
      <c r="DC403" s="53">
        <f>(AT403-AS403)*24</f>
        <v>1.9166666666278616</v>
      </c>
      <c r="DD403" s="53">
        <f>(W403-AR403)*24</f>
        <v>42.833333333430346</v>
      </c>
      <c r="DE403" s="53">
        <f>AA403</f>
        <v>53.166666666744277</v>
      </c>
      <c r="DF403" s="53">
        <f t="shared" si="83"/>
        <v>42.833333333430346</v>
      </c>
      <c r="DG403" s="53">
        <f>AB403</f>
        <v>62.916666666569654</v>
      </c>
      <c r="DH403" s="53">
        <f t="shared" si="95"/>
        <v>1.9166666666278616</v>
      </c>
    </row>
    <row r="404" spans="1:112" s="63" customFormat="1" x14ac:dyDescent="0.2">
      <c r="A404" s="65">
        <v>4852</v>
      </c>
      <c r="B404" s="72">
        <f t="shared" si="86"/>
        <v>45901</v>
      </c>
      <c r="C404" s="60" t="str">
        <f t="shared" si="82"/>
        <v>PRT 2025 9 #4852</v>
      </c>
      <c r="D404" s="60" t="str">
        <f t="shared" si="94"/>
        <v>PRATU BPS MRC #3</v>
      </c>
      <c r="E404" s="61">
        <v>4852</v>
      </c>
      <c r="F404" s="62" t="s">
        <v>635</v>
      </c>
      <c r="G404" s="62" t="str">
        <f>INDEX([1]List!$D$2:$D$55,MATCH(F404,[1]List!$B$2:$B$55,0))</f>
        <v>CIF</v>
      </c>
      <c r="H404" s="62" t="s">
        <v>395</v>
      </c>
      <c r="I404" s="62" t="s">
        <v>247</v>
      </c>
      <c r="J404" s="61">
        <f>IF(F404="","",IF(F404="TIE LRC",COUNTIF($F$2:$F404,"TIE")+COUNTIF($F$2:$F404,"TME")+COUNTIF($F$2:$F404,"TIE LRC")+COUNTIF($F$2:$F404,"TIE MRC"),IF(F404="TIE MRC",COUNTIF($F$2:$F404,"TIE")+COUNTIF($F$2:$F404,"TME")+COUNTIF($F$2:$F404,"TIE LRC")+COUNTIF($F$2:$F404,"TIE MRC"),IF(F404="PLNBB LRC",COUNTIF($F$2:$F404,"PLNBB")+COUNTIF($F$2:$F404,"PLNBB LRC")+COUNTIF($F$2:$F404,"PLNBB MRC"),IF(F404="PLNBB MRC",COUNTIF($F$2:$F404,"PLNBB")+COUNTIF($F$2:$F404,"PLNBB LRC")+COUNTIF($F$2:$F404,"PLNBB MRC"),IF(F404="HE MRC",COUNTIF($F$2:$F404,"HE")+COUNTIF($F$2:$F404,"HE LRC")+COUNTIF($F$2:$F404,"HE MRC"),IF(F404="HE LRC",COUNTIF($F$2:$F404,"HE")+COUNTIF($F$2:$F404,"HE LRC")+COUNTIF($F$2:$F404,"HE MRC"),COUNTIF($F$2:$F404,F404))))))))</f>
        <v>3</v>
      </c>
      <c r="K404" s="63" t="s">
        <v>229</v>
      </c>
      <c r="L404" s="63" t="s">
        <v>230</v>
      </c>
      <c r="N404" s="64" t="s">
        <v>320</v>
      </c>
      <c r="O404" s="69" t="s">
        <v>473</v>
      </c>
      <c r="P404" s="65"/>
      <c r="Q404" s="69">
        <v>45916</v>
      </c>
      <c r="R404" s="66"/>
      <c r="S404" s="69">
        <v>45907</v>
      </c>
      <c r="T404" s="67">
        <v>45924.46875</v>
      </c>
      <c r="U404" s="67">
        <v>45928.711805555555</v>
      </c>
      <c r="V404" s="67">
        <v>45928.711805555555</v>
      </c>
      <c r="W404" s="67">
        <v>45928.725694444445</v>
      </c>
      <c r="X404" s="67">
        <v>45929.135416666664</v>
      </c>
      <c r="Y404" s="67">
        <v>45929.159722222219</v>
      </c>
      <c r="Z404" s="67">
        <v>45929.194444444445</v>
      </c>
      <c r="AA404" s="53">
        <f t="shared" si="84"/>
        <v>101.83333333331393</v>
      </c>
      <c r="AB404" s="53">
        <f t="shared" si="90"/>
        <v>10.416666666569654</v>
      </c>
      <c r="AC404" s="53">
        <f t="shared" si="91"/>
        <v>0.58333333331393078</v>
      </c>
      <c r="AD404" s="53">
        <v>0.33</v>
      </c>
      <c r="AE404" s="53">
        <v>1.25</v>
      </c>
      <c r="AF404" s="53">
        <v>0</v>
      </c>
      <c r="AG404" s="53">
        <v>0.5</v>
      </c>
      <c r="AH404" s="53">
        <v>0</v>
      </c>
      <c r="AI404" s="53">
        <f t="shared" si="92"/>
        <v>1.75</v>
      </c>
      <c r="AJ404" s="77">
        <f t="shared" si="93"/>
        <v>2.08</v>
      </c>
      <c r="AK404" s="77"/>
      <c r="AL404" s="77"/>
      <c r="AM404" s="77"/>
      <c r="AN404" s="77"/>
      <c r="AO404" s="68">
        <v>7579.6189999999997</v>
      </c>
      <c r="AP404" s="68">
        <v>7577.4690000000001</v>
      </c>
      <c r="AQ404" s="67">
        <f t="shared" si="85"/>
        <v>45928.711805555555</v>
      </c>
      <c r="AR404" s="67">
        <v>45928.722222222219</v>
      </c>
      <c r="AS404" s="67">
        <f t="shared" si="88"/>
        <v>45929.135416666664</v>
      </c>
      <c r="AT404" s="67">
        <v>45929.180555555555</v>
      </c>
      <c r="AU404" s="67">
        <f t="shared" si="89"/>
        <v>45929.180555555555</v>
      </c>
      <c r="AV404" s="67">
        <v>45929.190972222219</v>
      </c>
      <c r="AW404" s="102">
        <v>4625</v>
      </c>
      <c r="AX404" s="102">
        <v>6649</v>
      </c>
      <c r="AY404" s="102">
        <v>30.45</v>
      </c>
      <c r="AZ404" s="103">
        <v>13.96</v>
      </c>
      <c r="BA404" s="103">
        <v>4.5999999999999996</v>
      </c>
      <c r="BB404" s="103">
        <v>5.69</v>
      </c>
      <c r="BC404" s="103">
        <v>6.61</v>
      </c>
      <c r="BD404" s="103">
        <v>41.75</v>
      </c>
      <c r="BE404" s="103">
        <v>38.6</v>
      </c>
      <c r="BF404" s="103">
        <v>0.25</v>
      </c>
      <c r="BG404" s="103">
        <v>0.39</v>
      </c>
      <c r="BH404" s="103">
        <v>0.36</v>
      </c>
      <c r="BI404" s="103">
        <v>59.81</v>
      </c>
      <c r="BJ404" s="103">
        <v>3.89</v>
      </c>
      <c r="BK404" s="103">
        <v>0.75</v>
      </c>
      <c r="BL404" s="103">
        <v>0.93</v>
      </c>
      <c r="BM404" s="103">
        <v>15.59</v>
      </c>
      <c r="BN404" s="102">
        <v>62</v>
      </c>
      <c r="BO404" s="102" t="s">
        <v>97</v>
      </c>
      <c r="BP404" s="102" t="s">
        <v>100</v>
      </c>
      <c r="BQ404" s="102">
        <v>1220</v>
      </c>
      <c r="BR404" s="103">
        <v>51.96</v>
      </c>
      <c r="BS404" s="103">
        <v>21.54</v>
      </c>
      <c r="BT404" s="103">
        <v>9.14</v>
      </c>
      <c r="BU404" s="103">
        <v>6.54</v>
      </c>
      <c r="BV404" s="103">
        <v>1.02</v>
      </c>
      <c r="BW404" s="103">
        <v>0.87</v>
      </c>
      <c r="BX404" s="103">
        <v>0.41</v>
      </c>
      <c r="BY404" s="103">
        <v>0.94</v>
      </c>
      <c r="BZ404" s="103">
        <v>7.19</v>
      </c>
      <c r="CA404" s="103">
        <v>0.21</v>
      </c>
      <c r="CB404" s="103">
        <v>0.2</v>
      </c>
      <c r="CC404" s="103">
        <v>6.4000000000000001E-2</v>
      </c>
      <c r="CD404" s="103">
        <v>99</v>
      </c>
      <c r="CE404" s="103">
        <v>98</v>
      </c>
      <c r="CF404" s="103">
        <v>79</v>
      </c>
      <c r="CG404" s="103">
        <v>20</v>
      </c>
      <c r="CH404" s="55"/>
      <c r="CI404" s="102">
        <v>4665</v>
      </c>
      <c r="CJ404" s="55"/>
      <c r="CK404" s="55">
        <v>29.2</v>
      </c>
      <c r="CL404" s="55"/>
      <c r="CM404" s="55">
        <v>4.26</v>
      </c>
      <c r="CN404" s="55"/>
      <c r="CO404" s="55"/>
      <c r="CP404" s="55"/>
      <c r="CQ404" s="55">
        <v>0.21</v>
      </c>
      <c r="CR404" s="102">
        <v>4416</v>
      </c>
      <c r="CS404" s="102">
        <v>31.45</v>
      </c>
      <c r="CT404" s="102">
        <v>4.01</v>
      </c>
      <c r="CU404" s="102">
        <v>0.25</v>
      </c>
      <c r="CV404" s="55"/>
      <c r="CW404" s="73">
        <f t="shared" si="87"/>
        <v>874.32334616363312</v>
      </c>
      <c r="CX404" s="74">
        <f>AP404/(AB404-AI404)</f>
        <v>874.32334616363312</v>
      </c>
      <c r="CY404" s="71">
        <v>500</v>
      </c>
      <c r="CZ404" s="67">
        <f>IF(AND(DATE(YEAR(T404),MONTH(T404),DAY(T404))&gt;=(S404-3),DATE(YEAR(T404),MONTH(T404),DAY(T404))&lt;=(S404+3)),T404,V404)</f>
        <v>45928.711805555555</v>
      </c>
      <c r="DA404" s="74">
        <f>CZ404-U404</f>
        <v>0</v>
      </c>
      <c r="DB404" s="53">
        <f>(((AR404-AQ404)*24)+DD404+AB404+((AV404-AU404)*24))/24</f>
        <v>0.45833333332848269</v>
      </c>
      <c r="DC404" s="53">
        <f>(AT404-AS404)*24</f>
        <v>1.0833333333721384</v>
      </c>
      <c r="DD404" s="53">
        <f>(W404-AR404)*24</f>
        <v>8.3333333430346102E-2</v>
      </c>
      <c r="DE404" s="53">
        <f>AA404</f>
        <v>101.83333333331393</v>
      </c>
      <c r="DF404" s="53">
        <f t="shared" si="83"/>
        <v>8.3333333430346102E-2</v>
      </c>
      <c r="DG404" s="53">
        <f>AB404</f>
        <v>10.416666666569654</v>
      </c>
      <c r="DH404" s="53">
        <f t="shared" si="95"/>
        <v>1.0833333333721384</v>
      </c>
    </row>
    <row r="405" spans="1:112" s="63" customFormat="1" x14ac:dyDescent="0.2">
      <c r="A405" s="65">
        <v>4853</v>
      </c>
      <c r="B405" s="72">
        <f t="shared" si="86"/>
        <v>45901</v>
      </c>
      <c r="C405" s="60" t="str">
        <f t="shared" si="82"/>
        <v>PRT 2025 9 #4853</v>
      </c>
      <c r="D405" s="60" t="str">
        <f t="shared" si="94"/>
        <v>PRATU BGG #101</v>
      </c>
      <c r="E405" s="61">
        <v>4853</v>
      </c>
      <c r="F405" s="62" t="s">
        <v>240</v>
      </c>
      <c r="G405" s="62" t="str">
        <f>INDEX([1]List!$D$2:$D$55,MATCH(F405,[1]List!$B$2:$B$55,0))</f>
        <v>CIF</v>
      </c>
      <c r="H405" s="62" t="s">
        <v>211</v>
      </c>
      <c r="I405" s="62" t="s">
        <v>247</v>
      </c>
      <c r="J405" s="61">
        <f>IF(F405="","",IF(F405="TIE LRC",COUNTIF($F$2:$F405,"TIE")+COUNTIF($F$2:$F405,"TME")+COUNTIF($F$2:$F405,"TIE LRC")+COUNTIF($F$2:$F405,"TIE MRC"),IF(F405="TIE MRC",COUNTIF($F$2:$F405,"TIE")+COUNTIF($F$2:$F405,"TME")+COUNTIF($F$2:$F405,"TIE LRC")+COUNTIF($F$2:$F405,"TIE MRC"),IF(F405="PLNBB LRC",COUNTIF($F$2:$F405,"PLNBB")+COUNTIF($F$2:$F405,"PLNBB LRC")+COUNTIF($F$2:$F405,"PLNBB MRC"),IF(F405="PLNBB MRC",COUNTIF($F$2:$F405,"PLNBB")+COUNTIF($F$2:$F405,"PLNBB LRC")+COUNTIF($F$2:$F405,"PLNBB MRC"),IF(F405="HE MRC",COUNTIF($F$2:$F405,"HE")+COUNTIF($F$2:$F405,"HE LRC")+COUNTIF($F$2:$F405,"HE MRC"),IF(F405="HE LRC",COUNTIF($F$2:$F405,"HE")+COUNTIF($F$2:$F405,"HE LRC")+COUNTIF($F$2:$F405,"HE MRC"),COUNTIF($F$2:$F405,F405))))))))</f>
        <v>101</v>
      </c>
      <c r="K405" s="63" t="s">
        <v>215</v>
      </c>
      <c r="L405" s="63" t="s">
        <v>323</v>
      </c>
      <c r="N405" s="64" t="s">
        <v>320</v>
      </c>
      <c r="O405" s="69" t="s">
        <v>473</v>
      </c>
      <c r="P405" s="65"/>
      <c r="Q405" s="69">
        <v>45919</v>
      </c>
      <c r="R405" s="66"/>
      <c r="S405" s="69">
        <v>45952</v>
      </c>
      <c r="T405" s="67">
        <v>45924.645833333336</v>
      </c>
      <c r="U405" s="67">
        <v>45929.229166666664</v>
      </c>
      <c r="V405" s="67">
        <v>45929.229166666664</v>
      </c>
      <c r="W405" s="67">
        <v>45929.243055555555</v>
      </c>
      <c r="X405" s="67">
        <v>45929.809027777781</v>
      </c>
      <c r="Y405" s="67">
        <v>45929.829861111109</v>
      </c>
      <c r="Z405" s="67">
        <v>45929.864583333336</v>
      </c>
      <c r="AA405" s="53">
        <f t="shared" si="84"/>
        <v>109.99999999988358</v>
      </c>
      <c r="AB405" s="53">
        <f t="shared" si="90"/>
        <v>14.083333333313931</v>
      </c>
      <c r="AC405" s="53">
        <f t="shared" si="91"/>
        <v>0.49999999988358468</v>
      </c>
      <c r="AD405" s="53">
        <v>0.17</v>
      </c>
      <c r="AE405" s="53">
        <v>2.33</v>
      </c>
      <c r="AF405" s="53">
        <v>2.33</v>
      </c>
      <c r="AG405" s="53">
        <v>0</v>
      </c>
      <c r="AH405" s="53">
        <v>0</v>
      </c>
      <c r="AI405" s="53">
        <f t="shared" si="92"/>
        <v>4.66</v>
      </c>
      <c r="AJ405" s="77">
        <f t="shared" si="93"/>
        <v>4.83</v>
      </c>
      <c r="AK405" s="77"/>
      <c r="AL405" s="77"/>
      <c r="AM405" s="77"/>
      <c r="AN405" s="77"/>
      <c r="AO405" s="68">
        <v>8672.6509999999998</v>
      </c>
      <c r="AP405" s="68">
        <v>8669.893</v>
      </c>
      <c r="AQ405" s="67">
        <f t="shared" si="85"/>
        <v>45929.229166666664</v>
      </c>
      <c r="AR405" s="67">
        <v>45929.239583333336</v>
      </c>
      <c r="AS405" s="67">
        <f t="shared" si="88"/>
        <v>45929.809027777781</v>
      </c>
      <c r="AT405" s="67">
        <v>45929.850694444445</v>
      </c>
      <c r="AU405" s="67">
        <f t="shared" si="89"/>
        <v>45929.850694444445</v>
      </c>
      <c r="AV405" s="67">
        <v>45929.861111111109</v>
      </c>
      <c r="AW405" s="102">
        <v>4559</v>
      </c>
      <c r="AX405" s="102">
        <v>6595</v>
      </c>
      <c r="AY405" s="102">
        <v>30.88</v>
      </c>
      <c r="AZ405" s="103">
        <v>16.62</v>
      </c>
      <c r="BA405" s="103">
        <v>4.1500000000000004</v>
      </c>
      <c r="BB405" s="103">
        <v>5.01</v>
      </c>
      <c r="BC405" s="103">
        <v>6.01</v>
      </c>
      <c r="BD405" s="103">
        <v>43.15</v>
      </c>
      <c r="BE405" s="103">
        <v>35.22</v>
      </c>
      <c r="BF405" s="103">
        <v>0.21</v>
      </c>
      <c r="BG405" s="103">
        <v>0.32</v>
      </c>
      <c r="BH405" s="103">
        <v>0.3</v>
      </c>
      <c r="BI405" s="103">
        <v>56.85</v>
      </c>
      <c r="BJ405" s="103">
        <v>4.25</v>
      </c>
      <c r="BK405" s="103">
        <v>0.88</v>
      </c>
      <c r="BL405" s="103">
        <v>1.1200000000000001</v>
      </c>
      <c r="BM405" s="103">
        <v>16.14</v>
      </c>
      <c r="BN405" s="102">
        <v>58</v>
      </c>
      <c r="BO405" s="102" t="s">
        <v>97</v>
      </c>
      <c r="BP405" s="102" t="s">
        <v>100</v>
      </c>
      <c r="BQ405" s="102">
        <v>1200</v>
      </c>
      <c r="BR405" s="103">
        <v>30.74</v>
      </c>
      <c r="BS405" s="103">
        <v>24.3</v>
      </c>
      <c r="BT405" s="103">
        <v>18.649999999999999</v>
      </c>
      <c r="BU405" s="103">
        <v>16.149999999999999</v>
      </c>
      <c r="BV405" s="103">
        <v>1.22</v>
      </c>
      <c r="BW405" s="103">
        <v>0.53</v>
      </c>
      <c r="BX405" s="103">
        <v>0.36</v>
      </c>
      <c r="BY405" s="103">
        <v>0.92</v>
      </c>
      <c r="BZ405" s="103">
        <v>6.4</v>
      </c>
      <c r="CA405" s="103">
        <v>0.56000000000000005</v>
      </c>
      <c r="CB405" s="103">
        <v>0.15</v>
      </c>
      <c r="CC405" s="103">
        <v>5.1999999999999998E-2</v>
      </c>
      <c r="CD405" s="103">
        <v>99</v>
      </c>
      <c r="CE405" s="103">
        <v>97</v>
      </c>
      <c r="CF405" s="103">
        <v>78</v>
      </c>
      <c r="CG405" s="103">
        <v>20</v>
      </c>
      <c r="CH405" s="55"/>
      <c r="CI405" s="102">
        <v>4625</v>
      </c>
      <c r="CJ405" s="55"/>
      <c r="CK405" s="55">
        <v>30.38</v>
      </c>
      <c r="CL405" s="55"/>
      <c r="CM405" s="55">
        <v>3.85</v>
      </c>
      <c r="CN405" s="55"/>
      <c r="CO405" s="55"/>
      <c r="CP405" s="55"/>
      <c r="CQ405" s="55">
        <v>0.19</v>
      </c>
      <c r="CR405" s="102">
        <v>4563</v>
      </c>
      <c r="CS405" s="102">
        <v>30.47</v>
      </c>
      <c r="CT405" s="103">
        <v>3.6</v>
      </c>
      <c r="CU405" s="102">
        <v>0.24</v>
      </c>
      <c r="CV405" s="55"/>
      <c r="CW405" s="73">
        <f t="shared" si="87"/>
        <v>920.04524230822619</v>
      </c>
      <c r="CX405" s="74">
        <f>AP405/(AB405-AI405)</f>
        <v>920.04524230822619</v>
      </c>
      <c r="CY405" s="71">
        <v>500</v>
      </c>
      <c r="CZ405" s="67">
        <f>IF(AND(DATE(YEAR(T405),MONTH(T405),DAY(T405))&gt;=(S405-3),DATE(YEAR(T405),MONTH(T405),DAY(T405))&lt;=(S405+3)),T405,V405)</f>
        <v>45929.229166666664</v>
      </c>
      <c r="DA405" s="74">
        <f>CZ405-U405</f>
        <v>0</v>
      </c>
      <c r="DB405" s="53">
        <f>(((AR405-AQ405)*24)+DD405+AB405+((AV405-AU405)*24))/24</f>
        <v>0.61111111110949423</v>
      </c>
      <c r="DC405" s="53">
        <f>(AT405-AS405)*24</f>
        <v>0.99999999994179234</v>
      </c>
      <c r="DD405" s="53">
        <f>(W405-AR405)*24</f>
        <v>8.3333333255723119E-2</v>
      </c>
      <c r="DE405" s="53">
        <f>AA405</f>
        <v>109.99999999988358</v>
      </c>
      <c r="DF405" s="53">
        <f t="shared" si="83"/>
        <v>8.3333333255723119E-2</v>
      </c>
      <c r="DG405" s="53">
        <f>AB405</f>
        <v>14.083333333313931</v>
      </c>
      <c r="DH405" s="53">
        <f t="shared" si="95"/>
        <v>0.99999999994179234</v>
      </c>
    </row>
    <row r="406" spans="1:112" s="63" customFormat="1" x14ac:dyDescent="0.2">
      <c r="A406" s="65">
        <v>4854</v>
      </c>
      <c r="B406" s="72">
        <f t="shared" si="86"/>
        <v>45901</v>
      </c>
      <c r="C406" s="60" t="str">
        <f t="shared" si="82"/>
        <v>PRT 2025 9 #4854</v>
      </c>
      <c r="D406" s="60" t="str">
        <f t="shared" si="94"/>
        <v>PRATU PTBA #72</v>
      </c>
      <c r="E406" s="61">
        <v>4854</v>
      </c>
      <c r="F406" s="62" t="s">
        <v>98</v>
      </c>
      <c r="G406" s="62" t="str">
        <f>INDEX([1]List!$D$2:$D$55,MATCH(F406,[1]List!$B$2:$B$55,0))</f>
        <v>FOB</v>
      </c>
      <c r="H406" s="62" t="s">
        <v>156</v>
      </c>
      <c r="I406" s="62" t="s">
        <v>157</v>
      </c>
      <c r="J406" s="61">
        <f>IF(F406="","",IF(F406="TIE LRC",COUNTIF($F$2:$F406,"TIE")+COUNTIF($F$2:$F406,"TME")+COUNTIF($F$2:$F406,"TIE LRC")+COUNTIF($F$2:$F406,"TIE MRC"),IF(F406="TIE MRC",COUNTIF($F$2:$F406,"TIE")+COUNTIF($F$2:$F406,"TME")+COUNTIF($F$2:$F406,"TIE LRC")+COUNTIF($F$2:$F406,"TIE MRC"),IF(F406="PLNBB LRC",COUNTIF($F$2:$F406,"PLNBB")+COUNTIF($F$2:$F406,"PLNBB LRC")+COUNTIF($F$2:$F406,"PLNBB MRC"),IF(F406="PLNBB MRC",COUNTIF($F$2:$F406,"PLNBB")+COUNTIF($F$2:$F406,"PLNBB LRC")+COUNTIF($F$2:$F406,"PLNBB MRC"),IF(F406="HE MRC",COUNTIF($F$2:$F406,"HE")+COUNTIF($F$2:$F406,"HE LRC")+COUNTIF($F$2:$F406,"HE MRC"),IF(F406="HE LRC",COUNTIF($F$2:$F406,"HE")+COUNTIF($F$2:$F406,"HE LRC")+COUNTIF($F$2:$F406,"HE MRC"),COUNTIF($F$2:$F406,F406))))))))</f>
        <v>72</v>
      </c>
      <c r="K406" s="63" t="s">
        <v>170</v>
      </c>
      <c r="L406" s="63" t="s">
        <v>153</v>
      </c>
      <c r="N406" s="64" t="s">
        <v>320</v>
      </c>
      <c r="O406" s="69" t="s">
        <v>104</v>
      </c>
      <c r="P406" s="65"/>
      <c r="Q406" s="69">
        <v>45924</v>
      </c>
      <c r="R406" s="66"/>
      <c r="S406" s="69">
        <v>45910</v>
      </c>
      <c r="T406" s="67">
        <v>45927.375</v>
      </c>
      <c r="U406" s="67">
        <v>45929.892361111109</v>
      </c>
      <c r="V406" s="67">
        <v>45929.892361111109</v>
      </c>
      <c r="W406" s="67">
        <v>45929.947916666664</v>
      </c>
      <c r="X406" s="67">
        <v>45930.569444444445</v>
      </c>
      <c r="Y406" s="67">
        <v>45930.611111111109</v>
      </c>
      <c r="Z406" s="67">
        <v>45930.645833333336</v>
      </c>
      <c r="AA406" s="53">
        <f t="shared" si="84"/>
        <v>60.416666666627862</v>
      </c>
      <c r="AB406" s="53">
        <f t="shared" si="90"/>
        <v>15.916666666686069</v>
      </c>
      <c r="AC406" s="53">
        <f t="shared" si="91"/>
        <v>0.99999999994179234</v>
      </c>
      <c r="AD406" s="53">
        <v>0.57999999999999996</v>
      </c>
      <c r="AE406" s="53">
        <v>2.33</v>
      </c>
      <c r="AF406" s="53">
        <v>0</v>
      </c>
      <c r="AG406" s="53">
        <v>0.5</v>
      </c>
      <c r="AH406" s="53">
        <v>0</v>
      </c>
      <c r="AI406" s="53">
        <f t="shared" si="92"/>
        <v>2.83</v>
      </c>
      <c r="AJ406" s="77">
        <f t="shared" si="93"/>
        <v>3.41</v>
      </c>
      <c r="AK406" s="77"/>
      <c r="AL406" s="77"/>
      <c r="AM406" s="77"/>
      <c r="AN406" s="77"/>
      <c r="AO406" s="68">
        <v>11112.325999999999</v>
      </c>
      <c r="AP406" s="68">
        <v>11108.227000000001</v>
      </c>
      <c r="AQ406" s="67">
        <f t="shared" si="85"/>
        <v>45929.892361111109</v>
      </c>
      <c r="AR406" s="67">
        <v>45929.902777777781</v>
      </c>
      <c r="AS406" s="67">
        <f t="shared" si="88"/>
        <v>45930.569444444445</v>
      </c>
      <c r="AT406" s="67">
        <v>45930.631944444445</v>
      </c>
      <c r="AU406" s="67">
        <f t="shared" si="89"/>
        <v>45930.631944444445</v>
      </c>
      <c r="AV406" s="67">
        <v>45930.642361111109</v>
      </c>
      <c r="AW406" s="102">
        <v>4647</v>
      </c>
      <c r="AX406" s="102">
        <v>6849</v>
      </c>
      <c r="AY406" s="102">
        <v>32.15</v>
      </c>
      <c r="AZ406" s="103">
        <v>14.7</v>
      </c>
      <c r="BA406" s="103">
        <v>3.66</v>
      </c>
      <c r="BB406" s="103">
        <v>4.5999999999999996</v>
      </c>
      <c r="BC406" s="103">
        <v>5.39</v>
      </c>
      <c r="BD406" s="103">
        <v>39.08</v>
      </c>
      <c r="BE406" s="103">
        <v>41.62</v>
      </c>
      <c r="BF406" s="103">
        <v>0.18</v>
      </c>
      <c r="BG406" s="103">
        <v>0.28999999999999998</v>
      </c>
      <c r="BH406" s="103">
        <v>0.27</v>
      </c>
      <c r="BI406" s="103">
        <v>60.41</v>
      </c>
      <c r="BJ406" s="103">
        <v>4.1900000000000004</v>
      </c>
      <c r="BK406" s="103">
        <v>0.92</v>
      </c>
      <c r="BL406" s="103">
        <v>1.1399999999999999</v>
      </c>
      <c r="BM406" s="103">
        <v>14.95</v>
      </c>
      <c r="BN406" s="102">
        <v>62</v>
      </c>
      <c r="BO406" s="102" t="s">
        <v>97</v>
      </c>
      <c r="BP406" s="102" t="s">
        <v>100</v>
      </c>
      <c r="BQ406" s="102">
        <v>1250</v>
      </c>
      <c r="BR406" s="103">
        <v>41.56</v>
      </c>
      <c r="BS406" s="103">
        <v>25.2</v>
      </c>
      <c r="BT406" s="103">
        <v>13.43</v>
      </c>
      <c r="BU406" s="103">
        <v>7.63</v>
      </c>
      <c r="BV406" s="103">
        <v>1.9</v>
      </c>
      <c r="BW406" s="103">
        <v>1.22</v>
      </c>
      <c r="BX406" s="103">
        <v>0.54</v>
      </c>
      <c r="BY406" s="103">
        <v>0.84</v>
      </c>
      <c r="BZ406" s="103">
        <v>7.07</v>
      </c>
      <c r="CA406" s="103">
        <v>0.28000000000000003</v>
      </c>
      <c r="CB406" s="103">
        <v>0.34</v>
      </c>
      <c r="CC406" s="103">
        <v>3.5000000000000003E-2</v>
      </c>
      <c r="CD406" s="103">
        <v>99</v>
      </c>
      <c r="CE406" s="103">
        <v>98</v>
      </c>
      <c r="CF406" s="103">
        <v>78</v>
      </c>
      <c r="CG406" s="103">
        <v>23</v>
      </c>
      <c r="CH406" s="55"/>
      <c r="CI406" s="102">
        <v>4909</v>
      </c>
      <c r="CJ406" s="55"/>
      <c r="CK406" s="55">
        <v>28.49</v>
      </c>
      <c r="CL406" s="55">
        <v>15.24</v>
      </c>
      <c r="CM406" s="55">
        <v>4.0199999999999996</v>
      </c>
      <c r="CN406" s="55">
        <v>4.76</v>
      </c>
      <c r="CO406" s="55">
        <v>39.22</v>
      </c>
      <c r="CP406" s="55">
        <v>40.78</v>
      </c>
      <c r="CQ406" s="55">
        <v>0.3</v>
      </c>
      <c r="CR406" s="102">
        <v>4476</v>
      </c>
      <c r="CS406" s="102">
        <v>31.44</v>
      </c>
      <c r="CT406" s="102">
        <v>4.3499999999999996</v>
      </c>
      <c r="CU406" s="102">
        <v>0.48</v>
      </c>
      <c r="CV406" s="55"/>
      <c r="CW406" s="73">
        <f t="shared" si="87"/>
        <v>848.82019867423833</v>
      </c>
      <c r="CX406" s="74">
        <f>AP406/(AB406-AI406)</f>
        <v>848.82019867423833</v>
      </c>
      <c r="CY406" s="71">
        <v>500</v>
      </c>
      <c r="CZ406" s="67">
        <f>IF(AND(DATE(YEAR(T406),MONTH(T406),DAY(T406))&gt;=(S406-3),DATE(YEAR(T406),MONTH(T406),DAY(T406))&lt;=(S406+3)),T406,V406)</f>
        <v>45929.892361111109</v>
      </c>
      <c r="DA406" s="74">
        <f>CZ406-U406</f>
        <v>0</v>
      </c>
      <c r="DB406" s="53">
        <f>(((AR406-AQ406)*24)+DD406+AB406+((AV406-AU406)*24))/24</f>
        <v>0.72916666666424135</v>
      </c>
      <c r="DC406" s="53">
        <f>(AT406-AS406)*24</f>
        <v>1.5</v>
      </c>
      <c r="DD406" s="53">
        <f>(W406-AR406)*24</f>
        <v>1.0833333331975155</v>
      </c>
      <c r="DE406" s="53">
        <f>AA406</f>
        <v>60.416666666627862</v>
      </c>
      <c r="DF406" s="53">
        <f t="shared" si="83"/>
        <v>1.0833333331975155</v>
      </c>
      <c r="DG406" s="53">
        <f>AB406</f>
        <v>15.916666666686069</v>
      </c>
      <c r="DH406" s="53">
        <f t="shared" si="95"/>
        <v>1.5</v>
      </c>
    </row>
    <row r="407" spans="1:112" s="63" customFormat="1" x14ac:dyDescent="0.2">
      <c r="A407" s="65">
        <v>4855</v>
      </c>
      <c r="B407" s="72">
        <f t="shared" si="86"/>
        <v>45901</v>
      </c>
      <c r="C407" s="60" t="str">
        <f t="shared" si="82"/>
        <v>PRT 2025 9 #4855</v>
      </c>
      <c r="D407" s="60" t="str">
        <f t="shared" si="94"/>
        <v>PRATU GEL LRC #42</v>
      </c>
      <c r="E407" s="61">
        <v>4855</v>
      </c>
      <c r="F407" s="62" t="s">
        <v>300</v>
      </c>
      <c r="G407" s="62" t="str">
        <f>INDEX([1]List!$D$2:$D$55,MATCH(F407,[1]List!$B$2:$B$55,0))</f>
        <v>CIF</v>
      </c>
      <c r="H407" s="62" t="s">
        <v>349</v>
      </c>
      <c r="I407" s="62" t="s">
        <v>408</v>
      </c>
      <c r="J407" s="61">
        <f>IF(F407="","",IF(F407="TIE LRC",COUNTIF($F$2:$F407,"TIE")+COUNTIF($F$2:$F407,"TME")+COUNTIF($F$2:$F407,"TIE LRC")+COUNTIF($F$2:$F407,"TIE MRC"),IF(F407="TIE MRC",COUNTIF($F$2:$F407,"TIE")+COUNTIF($F$2:$F407,"TME")+COUNTIF($F$2:$F407,"TIE LRC")+COUNTIF($F$2:$F407,"TIE MRC"),IF(F407="PLNBB LRC",COUNTIF($F$2:$F407,"PLNBB")+COUNTIF($F$2:$F407,"PLNBB LRC")+COUNTIF($F$2:$F407,"PLNBB MRC"),IF(F407="PLNBB MRC",COUNTIF($F$2:$F407,"PLNBB")+COUNTIF($F$2:$F407,"PLNBB LRC")+COUNTIF($F$2:$F407,"PLNBB MRC"),IF(F407="HE MRC",COUNTIF($F$2:$F407,"HE")+COUNTIF($F$2:$F407,"HE LRC")+COUNTIF($F$2:$F407,"HE MRC"),IF(F407="HE LRC",COUNTIF($F$2:$F407,"HE")+COUNTIF($F$2:$F407,"HE LRC")+COUNTIF($F$2:$F407,"HE MRC"),COUNTIF($F$2:$F407,F407))))))))</f>
        <v>42</v>
      </c>
      <c r="K407" s="63" t="s">
        <v>409</v>
      </c>
      <c r="L407" s="63" t="s">
        <v>410</v>
      </c>
      <c r="N407" s="64" t="s">
        <v>320</v>
      </c>
      <c r="O407" s="69" t="s">
        <v>104</v>
      </c>
      <c r="P407" s="65"/>
      <c r="Q407" s="69">
        <v>45913</v>
      </c>
      <c r="R407" s="66"/>
      <c r="S407" s="69">
        <v>45942</v>
      </c>
      <c r="T407" s="67">
        <v>45922.423611111109</v>
      </c>
      <c r="U407" s="67">
        <v>45928.809027777781</v>
      </c>
      <c r="V407" s="67">
        <v>45928.809027777781</v>
      </c>
      <c r="W407" s="67">
        <v>45929.104166666664</v>
      </c>
      <c r="X407" s="67">
        <v>45930.625</v>
      </c>
      <c r="Y407" s="67">
        <v>45930.649305555555</v>
      </c>
      <c r="Z407" s="67">
        <v>45930.684027777781</v>
      </c>
      <c r="AA407" s="53">
        <f t="shared" si="84"/>
        <v>153.25000000011642</v>
      </c>
      <c r="AB407" s="53">
        <f t="shared" si="90"/>
        <v>37.083333333372138</v>
      </c>
      <c r="AC407" s="53">
        <f t="shared" si="91"/>
        <v>0.58333333331393078</v>
      </c>
      <c r="AD407" s="53">
        <v>0.17</v>
      </c>
      <c r="AE407" s="53">
        <v>9.08</v>
      </c>
      <c r="AF407" s="53">
        <v>11.58</v>
      </c>
      <c r="AG407" s="53">
        <v>0.5</v>
      </c>
      <c r="AH407" s="53">
        <v>0</v>
      </c>
      <c r="AI407" s="53">
        <f t="shared" si="92"/>
        <v>21.16</v>
      </c>
      <c r="AJ407" s="77">
        <f t="shared" si="93"/>
        <v>21.33</v>
      </c>
      <c r="AK407" s="77"/>
      <c r="AL407" s="77"/>
      <c r="AM407" s="77"/>
      <c r="AN407" s="77"/>
      <c r="AO407" s="68">
        <v>10010.275</v>
      </c>
      <c r="AP407" s="68">
        <v>10004.735000000001</v>
      </c>
      <c r="AQ407" s="67">
        <f t="shared" si="85"/>
        <v>45928.809027777781</v>
      </c>
      <c r="AR407" s="67">
        <v>45928.819444444445</v>
      </c>
      <c r="AS407" s="67">
        <f t="shared" si="88"/>
        <v>45930.625</v>
      </c>
      <c r="AT407" s="67">
        <v>45930.670138888891</v>
      </c>
      <c r="AU407" s="67">
        <f t="shared" si="89"/>
        <v>45930.670138888891</v>
      </c>
      <c r="AV407" s="67">
        <v>45930.680555555555</v>
      </c>
      <c r="AW407" s="102">
        <v>4064</v>
      </c>
      <c r="AX407" s="102">
        <v>6268</v>
      </c>
      <c r="AY407" s="102">
        <v>35.17</v>
      </c>
      <c r="AZ407" s="103">
        <v>21.25</v>
      </c>
      <c r="BA407" s="103">
        <v>4.9000000000000004</v>
      </c>
      <c r="BB407" s="103">
        <v>5.95</v>
      </c>
      <c r="BC407" s="103">
        <v>7.56</v>
      </c>
      <c r="BD407" s="103">
        <v>42.25</v>
      </c>
      <c r="BE407" s="103">
        <v>30.55</v>
      </c>
      <c r="BF407" s="103">
        <v>0.25</v>
      </c>
      <c r="BG407" s="103">
        <v>0.41</v>
      </c>
      <c r="BH407" s="103">
        <v>0.38</v>
      </c>
      <c r="BI407" s="103">
        <v>51.24</v>
      </c>
      <c r="BJ407" s="103">
        <v>3.78</v>
      </c>
      <c r="BK407" s="103">
        <v>0.81</v>
      </c>
      <c r="BL407" s="103">
        <v>1.1100000000000001</v>
      </c>
      <c r="BM407" s="103">
        <v>16.670000000000002</v>
      </c>
      <c r="BN407" s="102">
        <v>60</v>
      </c>
      <c r="BO407" s="102" t="s">
        <v>97</v>
      </c>
      <c r="BP407" s="102" t="s">
        <v>100</v>
      </c>
      <c r="BQ407" s="102">
        <v>1220</v>
      </c>
      <c r="BR407" s="103">
        <v>29.31</v>
      </c>
      <c r="BS407" s="103">
        <v>18.91</v>
      </c>
      <c r="BT407" s="103">
        <v>23.44</v>
      </c>
      <c r="BU407" s="103">
        <v>15.71</v>
      </c>
      <c r="BV407" s="103">
        <v>4.4400000000000004</v>
      </c>
      <c r="BW407" s="103">
        <v>0.39</v>
      </c>
      <c r="BX407" s="103">
        <v>0.24</v>
      </c>
      <c r="BY407" s="103">
        <v>0.65</v>
      </c>
      <c r="BZ407" s="103">
        <v>4.96</v>
      </c>
      <c r="CA407" s="103">
        <v>1.72</v>
      </c>
      <c r="CB407" s="103">
        <v>0.24</v>
      </c>
      <c r="CC407" s="103">
        <v>4.4999999999999998E-2</v>
      </c>
      <c r="CD407" s="103">
        <v>99</v>
      </c>
      <c r="CE407" s="103">
        <v>97</v>
      </c>
      <c r="CF407" s="103">
        <v>78</v>
      </c>
      <c r="CG407" s="103">
        <v>20</v>
      </c>
      <c r="CH407" s="55"/>
      <c r="CI407" s="102">
        <v>4129</v>
      </c>
      <c r="CJ407" s="55"/>
      <c r="CK407" s="55">
        <v>34.94</v>
      </c>
      <c r="CL407" s="55"/>
      <c r="CM407" s="55">
        <v>4.63</v>
      </c>
      <c r="CN407" s="55"/>
      <c r="CO407" s="55"/>
      <c r="CP407" s="55"/>
      <c r="CQ407" s="55">
        <v>0.22</v>
      </c>
      <c r="CR407" s="102">
        <v>4012</v>
      </c>
      <c r="CS407" s="102">
        <v>35.32</v>
      </c>
      <c r="CT407" s="102">
        <v>5.14</v>
      </c>
      <c r="CU407" s="102">
        <v>0.26</v>
      </c>
      <c r="CV407" s="55"/>
      <c r="CW407" s="73">
        <f t="shared" si="87"/>
        <v>628.30657316154191</v>
      </c>
      <c r="CX407" s="74">
        <f>AP407/(AB407-AI407)</f>
        <v>628.30657316154191</v>
      </c>
      <c r="CY407" s="71">
        <v>500</v>
      </c>
      <c r="CZ407" s="67">
        <f>IF(AND(DATE(YEAR(T407),MONTH(T407),DAY(T407))&gt;=(S407-3),DATE(YEAR(T407),MONTH(T407),DAY(T407))&lt;=(S407+3)),T407,V407)</f>
        <v>45928.809027777781</v>
      </c>
      <c r="DA407" s="74">
        <f>CZ407-U407</f>
        <v>0</v>
      </c>
      <c r="DB407" s="53">
        <f>(((AR407-AQ407)*24)+DD407+AB407+((AV407-AU407)*24))/24</f>
        <v>1.8506944444379769</v>
      </c>
      <c r="DC407" s="53">
        <f>(AT407-AS407)*24</f>
        <v>1.0833333333721384</v>
      </c>
      <c r="DD407" s="53">
        <f>(W407-AR407)*24</f>
        <v>6.8333333332557231</v>
      </c>
      <c r="DE407" s="53">
        <f>AA407</f>
        <v>153.25000000011642</v>
      </c>
      <c r="DF407" s="53">
        <f t="shared" si="83"/>
        <v>6.8333333332557231</v>
      </c>
      <c r="DG407" s="53">
        <f>AB407</f>
        <v>37.083333333372138</v>
      </c>
      <c r="DH407" s="53">
        <f t="shared" si="95"/>
        <v>1.0833333333721384</v>
      </c>
    </row>
    <row r="408" spans="1:112" s="42" customFormat="1" x14ac:dyDescent="0.2">
      <c r="A408" s="40">
        <v>4856</v>
      </c>
      <c r="B408" s="29">
        <f t="shared" si="86"/>
        <v>45931</v>
      </c>
      <c r="C408" s="41" t="str">
        <f t="shared" si="82"/>
        <v>PRT 2025 9 #4856</v>
      </c>
      <c r="D408" s="41" t="str">
        <f t="shared" si="94"/>
        <v>PRATU BPS MRC #4</v>
      </c>
      <c r="E408" s="39">
        <v>4856</v>
      </c>
      <c r="F408" s="38" t="s">
        <v>635</v>
      </c>
      <c r="G408" s="38" t="str">
        <f>INDEX([1]List!$D$2:$D$55,MATCH(F408,[1]List!$B$2:$B$55,0))</f>
        <v>CIF</v>
      </c>
      <c r="H408" s="38" t="s">
        <v>395</v>
      </c>
      <c r="I408" s="38" t="s">
        <v>247</v>
      </c>
      <c r="J408" s="39">
        <f>IF(F408="","",IF(F408="TIE LRC",COUNTIF($F$2:$F408,"TIE")+COUNTIF($F$2:$F408,"TME")+COUNTIF($F$2:$F408,"TIE LRC")+COUNTIF($F$2:$F408,"TIE MRC"),IF(F408="TIE MRC",COUNTIF($F$2:$F408,"TIE")+COUNTIF($F$2:$F408,"TME")+COUNTIF($F$2:$F408,"TIE LRC")+COUNTIF($F$2:$F408,"TIE MRC"),IF(F408="PLNBB LRC",COUNTIF($F$2:$F408,"PLNBB")+COUNTIF($F$2:$F408,"PLNBB LRC")+COUNTIF($F$2:$F408,"PLNBB MRC"),IF(F408="PLNBB MRC",COUNTIF($F$2:$F408,"PLNBB")+COUNTIF($F$2:$F408,"PLNBB LRC")+COUNTIF($F$2:$F408,"PLNBB MRC"),IF(F408="HE MRC",COUNTIF($F$2:$F408,"HE")+COUNTIF($F$2:$F408,"HE LRC")+COUNTIF($F$2:$F408,"HE MRC"),IF(F408="HE LRC",COUNTIF($F$2:$F408,"HE")+COUNTIF($F$2:$F408,"HE LRC")+COUNTIF($F$2:$F408,"HE MRC"),COUNTIF($F$2:$F408,F408))))))))</f>
        <v>4</v>
      </c>
      <c r="K408" s="42" t="s">
        <v>269</v>
      </c>
      <c r="L408" s="42" t="s">
        <v>623</v>
      </c>
      <c r="N408" s="43" t="s">
        <v>320</v>
      </c>
      <c r="O408" s="70" t="s">
        <v>473</v>
      </c>
      <c r="P408" s="40"/>
      <c r="Q408" s="70">
        <v>45921</v>
      </c>
      <c r="R408" s="44"/>
      <c r="S408" s="70">
        <v>45916</v>
      </c>
      <c r="T408" s="57">
        <v>45929.375</v>
      </c>
      <c r="U408" s="57">
        <v>45930.677083333336</v>
      </c>
      <c r="V408" s="57">
        <v>45930.677083333336</v>
      </c>
      <c r="W408" s="57">
        <v>45930.694444444445</v>
      </c>
      <c r="X408" s="57">
        <v>45931.135416666664</v>
      </c>
      <c r="Y408" s="57">
        <v>45931.166666666664</v>
      </c>
      <c r="Z408" s="57">
        <v>45931.201388888891</v>
      </c>
      <c r="AA408" s="51">
        <f t="shared" si="84"/>
        <v>31.250000000058208</v>
      </c>
      <c r="AB408" s="51">
        <f t="shared" si="90"/>
        <v>11.333333333255723</v>
      </c>
      <c r="AC408" s="51">
        <f t="shared" si="91"/>
        <v>0.75</v>
      </c>
      <c r="AD408" s="51">
        <v>0.25</v>
      </c>
      <c r="AE408" s="51">
        <v>1.75</v>
      </c>
      <c r="AF408" s="51">
        <v>0</v>
      </c>
      <c r="AG408" s="51">
        <v>0</v>
      </c>
      <c r="AH408" s="51">
        <v>0</v>
      </c>
      <c r="AI408" s="51">
        <f t="shared" si="92"/>
        <v>1.75</v>
      </c>
      <c r="AJ408" s="78">
        <f t="shared" si="93"/>
        <v>2</v>
      </c>
      <c r="AK408" s="78"/>
      <c r="AL408" s="78"/>
      <c r="AM408" s="78"/>
      <c r="AN408" s="78"/>
      <c r="AO408" s="45">
        <v>7544.6480000000001</v>
      </c>
      <c r="AP408" s="45">
        <v>7541.88</v>
      </c>
      <c r="AQ408" s="57">
        <f t="shared" si="85"/>
        <v>45930.677083333336</v>
      </c>
      <c r="AR408" s="57">
        <v>45930.6875</v>
      </c>
      <c r="AS408" s="57">
        <f t="shared" si="88"/>
        <v>45931.135416666664</v>
      </c>
      <c r="AT408" s="57">
        <v>45931.1875</v>
      </c>
      <c r="AU408" s="57">
        <f t="shared" si="89"/>
        <v>45931.1875</v>
      </c>
      <c r="AV408" s="57">
        <v>45931.190972222219</v>
      </c>
      <c r="AW408" s="104">
        <v>4630</v>
      </c>
      <c r="AX408" s="104">
        <v>6654</v>
      </c>
      <c r="AY408" s="30">
        <v>30.42</v>
      </c>
      <c r="AZ408" s="30">
        <v>16.34</v>
      </c>
      <c r="BA408" s="30">
        <v>4.5599999999999996</v>
      </c>
      <c r="BB408" s="30">
        <v>5.48</v>
      </c>
      <c r="BC408" s="30">
        <v>6.55</v>
      </c>
      <c r="BD408" s="30">
        <v>41.94</v>
      </c>
      <c r="BE408" s="30">
        <v>36.24</v>
      </c>
      <c r="BF408" s="30">
        <v>0.25</v>
      </c>
      <c r="BG408" s="30">
        <v>0.38</v>
      </c>
      <c r="BH408" s="30">
        <v>0.36</v>
      </c>
      <c r="BI408" s="30">
        <v>58.65</v>
      </c>
      <c r="BJ408" s="30">
        <v>4.1900000000000004</v>
      </c>
      <c r="BK408" s="30">
        <v>0.85</v>
      </c>
      <c r="BL408" s="30">
        <v>1.0900000000000001</v>
      </c>
      <c r="BM408" s="30">
        <v>14.19</v>
      </c>
      <c r="BN408" s="34">
        <v>61</v>
      </c>
      <c r="BO408" s="30" t="s">
        <v>97</v>
      </c>
      <c r="BP408" s="30" t="s">
        <v>100</v>
      </c>
      <c r="BQ408" s="34">
        <v>1320</v>
      </c>
      <c r="BR408" s="30">
        <v>40.119999999999997</v>
      </c>
      <c r="BS408" s="30">
        <v>30</v>
      </c>
      <c r="BT408" s="30">
        <v>10.44</v>
      </c>
      <c r="BU408" s="30">
        <v>8.16</v>
      </c>
      <c r="BV408" s="30">
        <v>1.22</v>
      </c>
      <c r="BW408" s="30">
        <v>0.74</v>
      </c>
      <c r="BX408" s="30">
        <v>0.44</v>
      </c>
      <c r="BY408" s="30">
        <v>1.08</v>
      </c>
      <c r="BZ408" s="30">
        <v>7.17</v>
      </c>
      <c r="CA408" s="30">
        <v>0.34</v>
      </c>
      <c r="CB408" s="30">
        <v>0.28000000000000003</v>
      </c>
      <c r="CC408" s="30">
        <v>4.3999999999999997E-2</v>
      </c>
      <c r="CD408" s="30">
        <v>99</v>
      </c>
      <c r="CE408" s="30">
        <v>98</v>
      </c>
      <c r="CF408" s="30">
        <v>79</v>
      </c>
      <c r="CG408" s="30">
        <v>20</v>
      </c>
      <c r="CH408" s="30"/>
      <c r="CI408" s="104">
        <v>4673</v>
      </c>
      <c r="CJ408" s="30"/>
      <c r="CK408" s="30">
        <v>29.32</v>
      </c>
      <c r="CL408" s="30"/>
      <c r="CM408" s="30">
        <v>4.13</v>
      </c>
      <c r="CN408" s="30"/>
      <c r="CO408" s="30"/>
      <c r="CP408" s="30"/>
      <c r="CQ408" s="30">
        <v>0.22</v>
      </c>
      <c r="CR408" s="104">
        <v>4571</v>
      </c>
      <c r="CS408" s="104">
        <v>31.78</v>
      </c>
      <c r="CT408" s="104">
        <v>4.17</v>
      </c>
      <c r="CU408" s="104">
        <v>0.26</v>
      </c>
      <c r="CV408" s="30"/>
      <c r="CW408" s="58">
        <f t="shared" si="87"/>
        <v>786.97878261506901</v>
      </c>
      <c r="CX408" s="59">
        <f>AP408/(AB408-AI408)</f>
        <v>786.97878261506901</v>
      </c>
      <c r="CY408" s="79">
        <v>500</v>
      </c>
      <c r="CZ408" s="57">
        <f>IF(AND(DATE(YEAR(T408),MONTH(T408),DAY(T408))&gt;=(S408-3),DATE(YEAR(T408),MONTH(T408),DAY(T408))&lt;=(S408+3)),T408,V408)</f>
        <v>45930.677083333336</v>
      </c>
      <c r="DA408" s="59">
        <f>CZ408-U408</f>
        <v>0</v>
      </c>
      <c r="DB408" s="51">
        <f>(((AR408-AQ408)*24)+DD408+AB408+((AV408-AU408)*24))/24</f>
        <v>0.49305555554747116</v>
      </c>
      <c r="DC408" s="51">
        <f>(AT408-AS408)*24</f>
        <v>1.2500000000582077</v>
      </c>
      <c r="DD408" s="51">
        <f>(W408-AR408)*24</f>
        <v>0.16666666668606922</v>
      </c>
      <c r="DE408" s="51">
        <f>AA408</f>
        <v>31.250000000058208</v>
      </c>
      <c r="DF408" s="51">
        <f t="shared" si="83"/>
        <v>0.16666666668606922</v>
      </c>
      <c r="DG408" s="51">
        <f>AB408</f>
        <v>11.333333333255723</v>
      </c>
      <c r="DH408" s="51">
        <f t="shared" si="95"/>
        <v>1.2500000000582077</v>
      </c>
    </row>
    <row r="409" spans="1:112" s="42" customFormat="1" x14ac:dyDescent="0.2">
      <c r="A409" s="40">
        <v>4857</v>
      </c>
      <c r="B409" s="29">
        <f t="shared" si="86"/>
        <v>45931</v>
      </c>
      <c r="C409" s="41" t="str">
        <f t="shared" si="82"/>
        <v>PRT 2025 9 #4857</v>
      </c>
      <c r="D409" s="41" t="str">
        <f t="shared" si="94"/>
        <v>PRATU PTBA #73</v>
      </c>
      <c r="E409" s="39">
        <v>4857</v>
      </c>
      <c r="F409" s="38" t="s">
        <v>98</v>
      </c>
      <c r="G409" s="38" t="str">
        <f>INDEX([1]List!$D$2:$D$55,MATCH(F409,[1]List!$B$2:$B$55,0))</f>
        <v>FOB</v>
      </c>
      <c r="H409" s="38" t="s">
        <v>156</v>
      </c>
      <c r="I409" s="38" t="s">
        <v>157</v>
      </c>
      <c r="J409" s="39">
        <f>IF(F409="","",IF(F409="TIE LRC",COUNTIF($F$2:$F409,"TIE")+COUNTIF($F$2:$F409,"TME")+COUNTIF($F$2:$F409,"TIE LRC")+COUNTIF($F$2:$F409,"TIE MRC"),IF(F409="TIE MRC",COUNTIF($F$2:$F409,"TIE")+COUNTIF($F$2:$F409,"TME")+COUNTIF($F$2:$F409,"TIE LRC")+COUNTIF($F$2:$F409,"TIE MRC"),IF(F409="PLNBB LRC",COUNTIF($F$2:$F409,"PLNBB")+COUNTIF($F$2:$F409,"PLNBB LRC")+COUNTIF($F$2:$F409,"PLNBB MRC"),IF(F409="PLNBB MRC",COUNTIF($F$2:$F409,"PLNBB")+COUNTIF($F$2:$F409,"PLNBB LRC")+COUNTIF($F$2:$F409,"PLNBB MRC"),IF(F409="HE MRC",COUNTIF($F$2:$F409,"HE")+COUNTIF($F$2:$F409,"HE LRC")+COUNTIF($F$2:$F409,"HE MRC"),IF(F409="HE LRC",COUNTIF($F$2:$F409,"HE")+COUNTIF($F$2:$F409,"HE LRC")+COUNTIF($F$2:$F409,"HE MRC"),COUNTIF($F$2:$F409,F409))))))))</f>
        <v>73</v>
      </c>
      <c r="L409" s="42" t="s">
        <v>532</v>
      </c>
      <c r="N409" s="43" t="s">
        <v>318</v>
      </c>
      <c r="O409" s="70" t="s">
        <v>394</v>
      </c>
      <c r="P409" s="40"/>
      <c r="Q409" s="70">
        <v>45926</v>
      </c>
      <c r="R409" s="44"/>
      <c r="S409" s="70">
        <v>45911</v>
      </c>
      <c r="T409" s="57">
        <v>45927.9375</v>
      </c>
      <c r="U409" s="57">
        <v>45930.729166666664</v>
      </c>
      <c r="V409" s="57">
        <v>45930.729166666664</v>
      </c>
      <c r="W409" s="57">
        <v>45931.145833333336</v>
      </c>
      <c r="X409" s="57">
        <v>45931.829861111109</v>
      </c>
      <c r="Y409" s="57">
        <v>45931.895833333336</v>
      </c>
      <c r="Z409" s="57">
        <v>45931.930555555555</v>
      </c>
      <c r="AA409" s="51">
        <f t="shared" si="84"/>
        <v>66.999999999941792</v>
      </c>
      <c r="AB409" s="51">
        <f t="shared" si="90"/>
        <v>18</v>
      </c>
      <c r="AC409" s="51">
        <f t="shared" si="91"/>
        <v>1.5833333334303461</v>
      </c>
      <c r="AD409" s="51">
        <v>0.42</v>
      </c>
      <c r="AE409" s="51">
        <v>2.75</v>
      </c>
      <c r="AF409" s="51">
        <v>0</v>
      </c>
      <c r="AG409" s="51">
        <v>0</v>
      </c>
      <c r="AH409" s="51">
        <v>0</v>
      </c>
      <c r="AI409" s="51">
        <f t="shared" si="92"/>
        <v>2.75</v>
      </c>
      <c r="AJ409" s="78">
        <f t="shared" si="93"/>
        <v>3.17</v>
      </c>
      <c r="AK409" s="78"/>
      <c r="AL409" s="78"/>
      <c r="AM409" s="78"/>
      <c r="AN409" s="78"/>
      <c r="AO409" s="45">
        <v>12028.569</v>
      </c>
      <c r="AP409" s="45">
        <v>12027.536</v>
      </c>
      <c r="AQ409" s="57">
        <f t="shared" si="85"/>
        <v>45930.729166666664</v>
      </c>
      <c r="AR409" s="57">
        <v>45930.739583333336</v>
      </c>
      <c r="AS409" s="57">
        <f t="shared" si="88"/>
        <v>45931.829861111109</v>
      </c>
      <c r="AT409" s="57">
        <v>45931.916666666664</v>
      </c>
      <c r="AU409" s="57">
        <f t="shared" si="89"/>
        <v>45931.916666666664</v>
      </c>
      <c r="AV409" s="57">
        <v>45931.927083333336</v>
      </c>
      <c r="AW409" s="104">
        <v>4574</v>
      </c>
      <c r="AX409" s="104">
        <v>6564</v>
      </c>
      <c r="AY409" s="30">
        <v>30.32</v>
      </c>
      <c r="AZ409" s="30">
        <v>16.010000000000002</v>
      </c>
      <c r="BA409" s="30">
        <v>6.19</v>
      </c>
      <c r="BB409" s="30">
        <v>7.46</v>
      </c>
      <c r="BC409" s="30">
        <v>8.8800000000000008</v>
      </c>
      <c r="BD409" s="30">
        <v>38.4</v>
      </c>
      <c r="BE409" s="30">
        <v>38.130000000000003</v>
      </c>
      <c r="BF409" s="30">
        <v>0.41</v>
      </c>
      <c r="BG409" s="30">
        <v>0.64</v>
      </c>
      <c r="BH409" s="30">
        <v>0.57999999999999996</v>
      </c>
      <c r="BI409" s="30">
        <v>58.35</v>
      </c>
      <c r="BJ409" s="30">
        <v>4.25</v>
      </c>
      <c r="BK409" s="30">
        <v>0.89</v>
      </c>
      <c r="BL409" s="30">
        <v>1.1599999999999999</v>
      </c>
      <c r="BM409" s="30">
        <v>12.55</v>
      </c>
      <c r="BN409" s="34">
        <v>61</v>
      </c>
      <c r="BO409" s="30" t="s">
        <v>97</v>
      </c>
      <c r="BP409" s="30" t="s">
        <v>100</v>
      </c>
      <c r="BQ409" s="34">
        <v>1300</v>
      </c>
      <c r="BR409" s="30">
        <v>45.98</v>
      </c>
      <c r="BS409" s="30">
        <v>24.7</v>
      </c>
      <c r="BT409" s="30">
        <v>9.7799999999999994</v>
      </c>
      <c r="BU409" s="30">
        <v>6.78</v>
      </c>
      <c r="BV409" s="30">
        <v>1.5</v>
      </c>
      <c r="BW409" s="30">
        <v>1.08</v>
      </c>
      <c r="BX409" s="30">
        <v>0.62</v>
      </c>
      <c r="BY409" s="30">
        <v>0.85</v>
      </c>
      <c r="BZ409" s="30">
        <v>8.42</v>
      </c>
      <c r="CA409" s="30">
        <v>0.17</v>
      </c>
      <c r="CB409" s="30">
        <v>0.26</v>
      </c>
      <c r="CC409" s="30">
        <v>2.8000000000000001E-2</v>
      </c>
      <c r="CD409" s="30">
        <v>99</v>
      </c>
      <c r="CE409" s="30">
        <v>98</v>
      </c>
      <c r="CF409" s="30">
        <v>79</v>
      </c>
      <c r="CG409" s="30">
        <v>23</v>
      </c>
      <c r="CH409" s="30"/>
      <c r="CI409" s="104">
        <v>4923</v>
      </c>
      <c r="CJ409" s="30"/>
      <c r="CK409" s="30">
        <v>28.31</v>
      </c>
      <c r="CL409" s="30">
        <v>14.05</v>
      </c>
      <c r="CM409" s="30">
        <v>3.62</v>
      </c>
      <c r="CN409" s="30">
        <v>4.34</v>
      </c>
      <c r="CO409" s="30">
        <v>39.65</v>
      </c>
      <c r="CP409" s="30">
        <v>41.96</v>
      </c>
      <c r="CQ409" s="30">
        <v>0.52</v>
      </c>
      <c r="CR409" s="104" t="s">
        <v>319</v>
      </c>
      <c r="CS409" s="104" t="s">
        <v>319</v>
      </c>
      <c r="CT409" s="104" t="s">
        <v>319</v>
      </c>
      <c r="CU409" s="104" t="s">
        <v>319</v>
      </c>
      <c r="CV409" s="30"/>
      <c r="CW409" s="58">
        <f t="shared" si="87"/>
        <v>788.69088524590165</v>
      </c>
      <c r="CX409" s="59">
        <f>AP409/(AB409-AI409)</f>
        <v>788.69088524590165</v>
      </c>
      <c r="CY409" s="79">
        <v>500</v>
      </c>
      <c r="CZ409" s="57">
        <f>IF(AND(DATE(YEAR(T409),MONTH(T409),DAY(T409))&gt;=(S409-3),DATE(YEAR(T409),MONTH(T409),DAY(T409))&lt;=(S409+3)),T409,V409)</f>
        <v>45930.729166666664</v>
      </c>
      <c r="DA409" s="59">
        <f>CZ409-U409</f>
        <v>0</v>
      </c>
      <c r="DB409" s="51">
        <f>(((AR409-AQ409)*24)+DD409+AB409+((AV409-AU409)*24))/24</f>
        <v>1.1770833333430346</v>
      </c>
      <c r="DC409" s="51">
        <f>(AT409-AS409)*24</f>
        <v>2.0833333333139308</v>
      </c>
      <c r="DD409" s="51">
        <f>(W409-AR409)*24</f>
        <v>9.75</v>
      </c>
      <c r="DE409" s="51">
        <f>AA409</f>
        <v>66.999999999941792</v>
      </c>
      <c r="DF409" s="51">
        <f t="shared" si="83"/>
        <v>9.75</v>
      </c>
      <c r="DG409" s="51">
        <f>AB409</f>
        <v>18</v>
      </c>
      <c r="DH409" s="51">
        <f t="shared" si="95"/>
        <v>2.0833333333139308</v>
      </c>
    </row>
    <row r="410" spans="1:112" s="42" customFormat="1" x14ac:dyDescent="0.2">
      <c r="A410" s="40">
        <v>4858</v>
      </c>
      <c r="B410" s="29">
        <f t="shared" si="86"/>
        <v>45931</v>
      </c>
      <c r="C410" s="41" t="str">
        <f t="shared" si="82"/>
        <v>PRT 2025 9 #4858</v>
      </c>
      <c r="D410" s="41" t="str">
        <f t="shared" si="94"/>
        <v>PRATU BGG #102</v>
      </c>
      <c r="E410" s="39">
        <v>4858</v>
      </c>
      <c r="F410" s="38" t="s">
        <v>240</v>
      </c>
      <c r="G410" s="38" t="str">
        <f>INDEX([1]List!$D$2:$D$55,MATCH(F410,[1]List!$B$2:$B$55,0))</f>
        <v>CIF</v>
      </c>
      <c r="H410" s="38" t="s">
        <v>211</v>
      </c>
      <c r="I410" s="38" t="s">
        <v>247</v>
      </c>
      <c r="J410" s="39">
        <f>IF(F410="","",IF(F410="TIE LRC",COUNTIF($F$2:$F410,"TIE")+COUNTIF($F$2:$F410,"TME")+COUNTIF($F$2:$F410,"TIE LRC")+COUNTIF($F$2:$F410,"TIE MRC"),IF(F410="TIE MRC",COUNTIF($F$2:$F410,"TIE")+COUNTIF($F$2:$F410,"TME")+COUNTIF($F$2:$F410,"TIE LRC")+COUNTIF($F$2:$F410,"TIE MRC"),IF(F410="PLNBB LRC",COUNTIF($F$2:$F410,"PLNBB")+COUNTIF($F$2:$F410,"PLNBB LRC")+COUNTIF($F$2:$F410,"PLNBB MRC"),IF(F410="PLNBB MRC",COUNTIF($F$2:$F410,"PLNBB")+COUNTIF($F$2:$F410,"PLNBB LRC")+COUNTIF($F$2:$F410,"PLNBB MRC"),IF(F410="HE MRC",COUNTIF($F$2:$F410,"HE")+COUNTIF($F$2:$F410,"HE LRC")+COUNTIF($F$2:$F410,"HE MRC"),IF(F410="HE LRC",COUNTIF($F$2:$F410,"HE")+COUNTIF($F$2:$F410,"HE LRC")+COUNTIF($F$2:$F410,"HE MRC"),COUNTIF($F$2:$F410,F410))))))))</f>
        <v>102</v>
      </c>
      <c r="K410" s="42" t="s">
        <v>225</v>
      </c>
      <c r="L410" s="42" t="s">
        <v>615</v>
      </c>
      <c r="N410" s="43" t="s">
        <v>320</v>
      </c>
      <c r="O410" s="70" t="s">
        <v>473</v>
      </c>
      <c r="P410" s="40"/>
      <c r="Q410" s="70">
        <v>45924</v>
      </c>
      <c r="R410" s="44"/>
      <c r="S410" s="70">
        <v>45953</v>
      </c>
      <c r="T410" s="57">
        <v>45929.708333333336</v>
      </c>
      <c r="U410" s="57">
        <v>45931.21875</v>
      </c>
      <c r="V410" s="57">
        <v>45931.21875</v>
      </c>
      <c r="W410" s="57">
        <v>45931.979166666664</v>
      </c>
      <c r="X410" s="57">
        <v>45932.503472222219</v>
      </c>
      <c r="Y410" s="57">
        <v>45932.541666666664</v>
      </c>
      <c r="Z410" s="57">
        <v>45932.576388888891</v>
      </c>
      <c r="AA410" s="51">
        <f t="shared" si="84"/>
        <v>36.249999999941792</v>
      </c>
      <c r="AB410" s="51">
        <f t="shared" si="90"/>
        <v>13.5</v>
      </c>
      <c r="AC410" s="51">
        <f t="shared" si="91"/>
        <v>0.91666666668606922</v>
      </c>
      <c r="AD410" s="51">
        <v>0.17</v>
      </c>
      <c r="AE410" s="51">
        <v>0.92</v>
      </c>
      <c r="AF410" s="51">
        <v>2.58</v>
      </c>
      <c r="AG410" s="51">
        <v>0.5</v>
      </c>
      <c r="AH410" s="51">
        <v>0</v>
      </c>
      <c r="AI410" s="51">
        <f t="shared" si="92"/>
        <v>4</v>
      </c>
      <c r="AJ410" s="78">
        <f t="shared" si="93"/>
        <v>4.17</v>
      </c>
      <c r="AK410" s="78"/>
      <c r="AL410" s="78"/>
      <c r="AM410" s="78"/>
      <c r="AN410" s="78"/>
      <c r="AO410" s="45">
        <v>8699.3940000000002</v>
      </c>
      <c r="AP410" s="45">
        <v>8698.1329999999998</v>
      </c>
      <c r="AQ410" s="57">
        <f t="shared" si="85"/>
        <v>45931.21875</v>
      </c>
      <c r="AR410" s="57">
        <v>45931.229166666664</v>
      </c>
      <c r="AS410" s="57">
        <f t="shared" si="88"/>
        <v>45932.503472222219</v>
      </c>
      <c r="AT410" s="57">
        <v>45932.5625</v>
      </c>
      <c r="AU410" s="57">
        <f t="shared" si="89"/>
        <v>45932.5625</v>
      </c>
      <c r="AV410" s="57">
        <v>45932.572916666664</v>
      </c>
      <c r="AW410" s="104">
        <v>4560</v>
      </c>
      <c r="AX410" s="104">
        <v>6605</v>
      </c>
      <c r="AY410" s="30">
        <v>30.96</v>
      </c>
      <c r="AZ410" s="30">
        <v>16.47</v>
      </c>
      <c r="BA410" s="30">
        <v>4.21</v>
      </c>
      <c r="BB410" s="30">
        <v>5.09</v>
      </c>
      <c r="BC410" s="30">
        <v>6.09</v>
      </c>
      <c r="BD410" s="30">
        <v>41.37</v>
      </c>
      <c r="BE410" s="30">
        <v>37.07</v>
      </c>
      <c r="BF410" s="30">
        <v>0.24</v>
      </c>
      <c r="BG410" s="30">
        <v>0.37</v>
      </c>
      <c r="BH410" s="30">
        <v>0.35</v>
      </c>
      <c r="BI410" s="30">
        <v>57.25</v>
      </c>
      <c r="BJ410" s="30">
        <v>4.21</v>
      </c>
      <c r="BK410" s="30">
        <v>0.85</v>
      </c>
      <c r="BL410" s="30">
        <v>1.08</v>
      </c>
      <c r="BM410" s="30">
        <v>18.96</v>
      </c>
      <c r="BN410" s="34">
        <v>59</v>
      </c>
      <c r="BO410" s="30" t="s">
        <v>97</v>
      </c>
      <c r="BP410" s="30" t="s">
        <v>100</v>
      </c>
      <c r="BQ410" s="34">
        <v>1250</v>
      </c>
      <c r="BR410" s="30">
        <v>43.78</v>
      </c>
      <c r="BS410" s="30">
        <v>22.21</v>
      </c>
      <c r="BT410" s="30">
        <v>14.64</v>
      </c>
      <c r="BU410" s="30">
        <v>7.46</v>
      </c>
      <c r="BV410" s="30">
        <v>1.42</v>
      </c>
      <c r="BW410" s="30">
        <v>0.78</v>
      </c>
      <c r="BX410" s="30">
        <v>0.53</v>
      </c>
      <c r="BY410" s="30">
        <v>0.74</v>
      </c>
      <c r="BZ410" s="30">
        <v>7.96</v>
      </c>
      <c r="CA410" s="30">
        <v>0.23</v>
      </c>
      <c r="CB410" s="30">
        <v>0.26</v>
      </c>
      <c r="CC410" s="30">
        <v>4.8000000000000001E-2</v>
      </c>
      <c r="CD410" s="30">
        <v>99</v>
      </c>
      <c r="CE410" s="30">
        <v>97</v>
      </c>
      <c r="CF410" s="30">
        <v>78</v>
      </c>
      <c r="CG410" s="30">
        <v>20</v>
      </c>
      <c r="CH410" s="30"/>
      <c r="CI410" s="104">
        <v>4619</v>
      </c>
      <c r="CJ410" s="30"/>
      <c r="CK410" s="30">
        <v>30.41</v>
      </c>
      <c r="CL410" s="30"/>
      <c r="CM410" s="30">
        <v>4.13</v>
      </c>
      <c r="CN410" s="30"/>
      <c r="CO410" s="30"/>
      <c r="CP410" s="30"/>
      <c r="CQ410" s="30">
        <v>0.2</v>
      </c>
      <c r="CR410" s="104">
        <v>4539</v>
      </c>
      <c r="CS410" s="104">
        <v>30.55</v>
      </c>
      <c r="CT410" s="104">
        <v>3.88</v>
      </c>
      <c r="CU410" s="104">
        <v>0.23</v>
      </c>
      <c r="CV410" s="30"/>
      <c r="CW410" s="58">
        <f t="shared" si="87"/>
        <v>915.59294736842105</v>
      </c>
      <c r="CX410" s="59">
        <f>AP410/(AB410-AI410)</f>
        <v>915.59294736842105</v>
      </c>
      <c r="CY410" s="79">
        <v>500</v>
      </c>
      <c r="CZ410" s="57">
        <f>IF(AND(DATE(YEAR(T410),MONTH(T410),DAY(T410))&gt;=(S410-3),DATE(YEAR(T410),MONTH(T410),DAY(T410))&lt;=(S410+3)),T410,V410)</f>
        <v>45931.21875</v>
      </c>
      <c r="DA410" s="59">
        <f>CZ410-U410</f>
        <v>0</v>
      </c>
      <c r="DB410" s="51">
        <f>(((AR410-AQ410)*24)+DD410+AB410+((AV410-AU410)*24))/24</f>
        <v>1.3333333333284827</v>
      </c>
      <c r="DC410" s="51">
        <f>(AT410-AS410)*24</f>
        <v>1.4166666667442769</v>
      </c>
      <c r="DD410" s="51">
        <f>(W410-AR410)*24</f>
        <v>18</v>
      </c>
      <c r="DE410" s="51">
        <f>AA410</f>
        <v>36.249999999941792</v>
      </c>
      <c r="DF410" s="51">
        <f t="shared" si="83"/>
        <v>18</v>
      </c>
      <c r="DG410" s="51">
        <f>AB410</f>
        <v>13.5</v>
      </c>
      <c r="DH410" s="51">
        <f t="shared" si="95"/>
        <v>1.4166666667442769</v>
      </c>
    </row>
    <row r="411" spans="1:112" s="42" customFormat="1" x14ac:dyDescent="0.2">
      <c r="A411" s="40">
        <v>4859</v>
      </c>
      <c r="B411" s="29">
        <f t="shared" si="86"/>
        <v>45931</v>
      </c>
      <c r="C411" s="41" t="str">
        <f t="shared" si="82"/>
        <v>PRT 2025 9 #4859</v>
      </c>
      <c r="D411" s="41" t="str">
        <f t="shared" si="94"/>
        <v>PRATU PTBA #74</v>
      </c>
      <c r="E411" s="39">
        <v>4859</v>
      </c>
      <c r="F411" s="38" t="s">
        <v>98</v>
      </c>
      <c r="G411" s="38" t="str">
        <f>INDEX([1]List!$D$2:$D$55,MATCH(F411,[1]List!$B$2:$B$55,0))</f>
        <v>FOB</v>
      </c>
      <c r="H411" s="38" t="s">
        <v>156</v>
      </c>
      <c r="I411" s="38" t="s">
        <v>157</v>
      </c>
      <c r="J411" s="39">
        <f>IF(F411="","",IF(F411="TIE LRC",COUNTIF($F$2:$F411,"TIE")+COUNTIF($F$2:$F411,"TME")+COUNTIF($F$2:$F411,"TIE LRC")+COUNTIF($F$2:$F411,"TIE MRC"),IF(F411="TIE MRC",COUNTIF($F$2:$F411,"TIE")+COUNTIF($F$2:$F411,"TME")+COUNTIF($F$2:$F411,"TIE LRC")+COUNTIF($F$2:$F411,"TIE MRC"),IF(F411="PLNBB LRC",COUNTIF($F$2:$F411,"PLNBB")+COUNTIF($F$2:$F411,"PLNBB LRC")+COUNTIF($F$2:$F411,"PLNBB MRC"),IF(F411="PLNBB MRC",COUNTIF($F$2:$F411,"PLNBB")+COUNTIF($F$2:$F411,"PLNBB LRC")+COUNTIF($F$2:$F411,"PLNBB MRC"),IF(F411="HE MRC",COUNTIF($F$2:$F411,"HE")+COUNTIF($F$2:$F411,"HE LRC")+COUNTIF($F$2:$F411,"HE MRC"),IF(F411="HE LRC",COUNTIF($F$2:$F411,"HE")+COUNTIF($F$2:$F411,"HE LRC")+COUNTIF($F$2:$F411,"HE MRC"),COUNTIF($F$2:$F411,F411))))))))</f>
        <v>74</v>
      </c>
      <c r="L411" s="42" t="s">
        <v>585</v>
      </c>
      <c r="N411" s="43" t="s">
        <v>318</v>
      </c>
      <c r="O411" s="70" t="s">
        <v>611</v>
      </c>
      <c r="P411" s="40"/>
      <c r="Q411" s="70">
        <v>45927</v>
      </c>
      <c r="R411" s="44"/>
      <c r="S411" s="70">
        <v>45912</v>
      </c>
      <c r="T411" s="57">
        <v>45929.78125</v>
      </c>
      <c r="U411" s="57">
        <v>45931.961805555555</v>
      </c>
      <c r="V411" s="57">
        <v>45931.961805555555</v>
      </c>
      <c r="W411" s="57">
        <v>45931.979166666664</v>
      </c>
      <c r="X411" s="57">
        <v>45933</v>
      </c>
      <c r="Y411" s="57">
        <v>45933.041666666664</v>
      </c>
      <c r="Z411" s="57">
        <v>45933.079861111109</v>
      </c>
      <c r="AA411" s="51">
        <f t="shared" si="84"/>
        <v>52.333333333313931</v>
      </c>
      <c r="AB411" s="51">
        <f t="shared" si="90"/>
        <v>25.5</v>
      </c>
      <c r="AC411" s="51">
        <f t="shared" si="91"/>
        <v>0.99999999994179234</v>
      </c>
      <c r="AD411" s="51">
        <v>0</v>
      </c>
      <c r="AE411" s="51">
        <v>3.83</v>
      </c>
      <c r="AF411" s="51">
        <v>5.08</v>
      </c>
      <c r="AG411" s="51">
        <v>0</v>
      </c>
      <c r="AH411" s="51">
        <v>0</v>
      </c>
      <c r="AI411" s="51">
        <f t="shared" si="92"/>
        <v>8.91</v>
      </c>
      <c r="AJ411" s="78">
        <f t="shared" si="93"/>
        <v>8.91</v>
      </c>
      <c r="AK411" s="78"/>
      <c r="AL411" s="78"/>
      <c r="AM411" s="78"/>
      <c r="AN411" s="78"/>
      <c r="AO411" s="45">
        <v>11007.210999999999</v>
      </c>
      <c r="AP411" s="45">
        <v>11006.127</v>
      </c>
      <c r="AQ411" s="57">
        <f t="shared" si="85"/>
        <v>45931.961805555555</v>
      </c>
      <c r="AR411" s="57">
        <v>45931.975694444445</v>
      </c>
      <c r="AS411" s="57">
        <f t="shared" si="88"/>
        <v>45933</v>
      </c>
      <c r="AT411" s="57">
        <v>45933.0625</v>
      </c>
      <c r="AU411" s="57">
        <f t="shared" si="89"/>
        <v>45933.0625</v>
      </c>
      <c r="AV411" s="57">
        <v>45933.076388888891</v>
      </c>
      <c r="AW411" s="104">
        <v>4684</v>
      </c>
      <c r="AX411" s="104">
        <v>6957</v>
      </c>
      <c r="AY411" s="30">
        <v>32.67</v>
      </c>
      <c r="AZ411" s="30">
        <v>20.309999999999999</v>
      </c>
      <c r="BA411" s="30">
        <v>2.54</v>
      </c>
      <c r="BB411" s="30">
        <v>3.01</v>
      </c>
      <c r="BC411" s="30">
        <v>3.78</v>
      </c>
      <c r="BD411" s="30">
        <v>38.11</v>
      </c>
      <c r="BE411" s="30">
        <v>38.57</v>
      </c>
      <c r="BF411" s="30">
        <v>0.25</v>
      </c>
      <c r="BG411" s="30">
        <v>0.38</v>
      </c>
      <c r="BH411" s="30">
        <v>0.36</v>
      </c>
      <c r="BI411" s="30">
        <v>58.73</v>
      </c>
      <c r="BJ411" s="30">
        <v>4.24</v>
      </c>
      <c r="BK411" s="30">
        <v>0.9</v>
      </c>
      <c r="BL411" s="30">
        <v>1.17</v>
      </c>
      <c r="BM411" s="30">
        <v>12.52</v>
      </c>
      <c r="BN411" s="34">
        <v>63</v>
      </c>
      <c r="BO411" s="30" t="s">
        <v>97</v>
      </c>
      <c r="BP411" s="30" t="s">
        <v>100</v>
      </c>
      <c r="BQ411" s="34">
        <v>1180</v>
      </c>
      <c r="BR411" s="30">
        <v>39.799999999999997</v>
      </c>
      <c r="BS411" s="30">
        <v>21.48</v>
      </c>
      <c r="BT411" s="30">
        <v>13.73</v>
      </c>
      <c r="BU411" s="30">
        <v>12</v>
      </c>
      <c r="BV411" s="30">
        <v>1.4</v>
      </c>
      <c r="BW411" s="30">
        <v>1.02</v>
      </c>
      <c r="BX411" s="30">
        <v>0.47</v>
      </c>
      <c r="BY411" s="30">
        <v>0.78</v>
      </c>
      <c r="BZ411" s="30">
        <v>8.76</v>
      </c>
      <c r="CA411" s="30">
        <v>0.24</v>
      </c>
      <c r="CB411" s="30">
        <v>0.3</v>
      </c>
      <c r="CC411" s="30">
        <v>5.8000000000000003E-2</v>
      </c>
      <c r="CD411" s="30">
        <v>99</v>
      </c>
      <c r="CE411" s="30">
        <v>98</v>
      </c>
      <c r="CF411" s="30">
        <v>78</v>
      </c>
      <c r="CG411" s="30">
        <v>23</v>
      </c>
      <c r="CH411" s="30"/>
      <c r="CI411" s="104">
        <v>4902</v>
      </c>
      <c r="CJ411" s="30"/>
      <c r="CK411" s="30">
        <v>29.21</v>
      </c>
      <c r="CL411" s="30">
        <v>14.08</v>
      </c>
      <c r="CM411" s="30">
        <v>2.74</v>
      </c>
      <c r="CN411" s="30">
        <v>3.32</v>
      </c>
      <c r="CO411" s="30">
        <v>39.119999999999997</v>
      </c>
      <c r="CP411" s="30">
        <v>43.48</v>
      </c>
      <c r="CQ411" s="30">
        <v>0.41</v>
      </c>
      <c r="CR411" s="104" t="s">
        <v>319</v>
      </c>
      <c r="CS411" s="104" t="s">
        <v>319</v>
      </c>
      <c r="CT411" s="104" t="s">
        <v>319</v>
      </c>
      <c r="CU411" s="104" t="s">
        <v>319</v>
      </c>
      <c r="CV411" s="30"/>
      <c r="CW411" s="58">
        <f t="shared" si="87"/>
        <v>663.41934900542503</v>
      </c>
      <c r="CX411" s="59">
        <f>AP411/(AB411-AI411)</f>
        <v>663.41934900542503</v>
      </c>
      <c r="CY411" s="79">
        <v>500</v>
      </c>
      <c r="CZ411" s="57">
        <f>IF(AND(DATE(YEAR(T411),MONTH(T411),DAY(T411))&gt;=(S411-3),DATE(YEAR(T411),MONTH(T411),DAY(T411))&lt;=(S411+3)),T411,V411)</f>
        <v>45931.961805555555</v>
      </c>
      <c r="DA411" s="59">
        <f>CZ411-U411</f>
        <v>0</v>
      </c>
      <c r="DB411" s="51">
        <f>(((AR411-AQ411)*24)+DD411+AB411+((AV411-AU411)*24))/24</f>
        <v>1.09375</v>
      </c>
      <c r="DC411" s="51">
        <f>(AT411-AS411)*24</f>
        <v>1.5</v>
      </c>
      <c r="DD411" s="51">
        <f>(W411-AR411)*24</f>
        <v>8.3333333255723119E-2</v>
      </c>
      <c r="DE411" s="51">
        <f>AA411</f>
        <v>52.333333333313931</v>
      </c>
      <c r="DF411" s="51">
        <f t="shared" si="83"/>
        <v>8.3333333255723119E-2</v>
      </c>
      <c r="DG411" s="51">
        <f>AB411</f>
        <v>25.5</v>
      </c>
      <c r="DH411" s="51">
        <f t="shared" si="95"/>
        <v>1.5</v>
      </c>
    </row>
    <row r="412" spans="1:112" s="42" customFormat="1" x14ac:dyDescent="0.2">
      <c r="A412" s="40">
        <v>4860</v>
      </c>
      <c r="B412" s="29">
        <f t="shared" si="86"/>
        <v>45931</v>
      </c>
      <c r="C412" s="41" t="str">
        <f t="shared" si="82"/>
        <v>PRT 2025 10 #4860</v>
      </c>
      <c r="D412" s="41" t="str">
        <f t="shared" si="94"/>
        <v>PRATU BGG #103</v>
      </c>
      <c r="E412" s="39">
        <v>4860</v>
      </c>
      <c r="F412" s="38" t="s">
        <v>240</v>
      </c>
      <c r="G412" s="38" t="str">
        <f>INDEX([1]List!$D$2:$D$55,MATCH(F412,[1]List!$B$2:$B$55,0))</f>
        <v>CIF</v>
      </c>
      <c r="H412" s="38" t="s">
        <v>211</v>
      </c>
      <c r="I412" s="38" t="s">
        <v>247</v>
      </c>
      <c r="J412" s="39">
        <f>IF(F412="","",IF(F412="TIE LRC",COUNTIF($F$2:$F412,"TIE")+COUNTIF($F$2:$F412,"TME")+COUNTIF($F$2:$F412,"TIE LRC")+COUNTIF($F$2:$F412,"TIE MRC"),IF(F412="TIE MRC",COUNTIF($F$2:$F412,"TIE")+COUNTIF($F$2:$F412,"TME")+COUNTIF($F$2:$F412,"TIE LRC")+COUNTIF($F$2:$F412,"TIE MRC"),IF(F412="PLNBB LRC",COUNTIF($F$2:$F412,"PLNBB")+COUNTIF($F$2:$F412,"PLNBB LRC")+COUNTIF($F$2:$F412,"PLNBB MRC"),IF(F412="PLNBB MRC",COUNTIF($F$2:$F412,"PLNBB")+COUNTIF($F$2:$F412,"PLNBB LRC")+COUNTIF($F$2:$F412,"PLNBB MRC"),IF(F412="HE MRC",COUNTIF($F$2:$F412,"HE")+COUNTIF($F$2:$F412,"HE LRC")+COUNTIF($F$2:$F412,"HE MRC"),IF(F412="HE LRC",COUNTIF($F$2:$F412,"HE")+COUNTIF($F$2:$F412,"HE LRC")+COUNTIF($F$2:$F412,"HE MRC"),COUNTIF($F$2:$F412,F412))))))))</f>
        <v>103</v>
      </c>
      <c r="K412" s="42" t="s">
        <v>404</v>
      </c>
      <c r="L412" s="42" t="s">
        <v>268</v>
      </c>
      <c r="N412" s="43" t="s">
        <v>320</v>
      </c>
      <c r="O412" s="70" t="s">
        <v>473</v>
      </c>
      <c r="P412" s="40"/>
      <c r="Q412" s="70">
        <v>45925</v>
      </c>
      <c r="R412" s="44"/>
      <c r="S412" s="70">
        <v>45954</v>
      </c>
      <c r="T412" s="57">
        <v>45931.104166666664</v>
      </c>
      <c r="U412" s="57">
        <v>45932.850694444445</v>
      </c>
      <c r="V412" s="57">
        <v>45932.850694444445</v>
      </c>
      <c r="W412" s="57">
        <v>45933.013888888891</v>
      </c>
      <c r="X412" s="57">
        <v>45933.569444444445</v>
      </c>
      <c r="Y412" s="57">
        <v>45933.607638888891</v>
      </c>
      <c r="Z412" s="57">
        <v>45933.642361111109</v>
      </c>
      <c r="AA412" s="51">
        <f t="shared" si="84"/>
        <v>41.916666666744277</v>
      </c>
      <c r="AB412" s="51">
        <f t="shared" si="90"/>
        <v>14.25</v>
      </c>
      <c r="AC412" s="51">
        <f t="shared" si="91"/>
        <v>0.91666666668606922</v>
      </c>
      <c r="AD412" s="51">
        <v>0.25</v>
      </c>
      <c r="AE412" s="51">
        <v>2.17</v>
      </c>
      <c r="AF412" s="51">
        <v>0</v>
      </c>
      <c r="AG412" s="51">
        <v>1.58</v>
      </c>
      <c r="AH412" s="51">
        <v>0</v>
      </c>
      <c r="AI412" s="51">
        <f t="shared" si="92"/>
        <v>3.75</v>
      </c>
      <c r="AJ412" s="78">
        <f t="shared" si="93"/>
        <v>4</v>
      </c>
      <c r="AK412" s="78"/>
      <c r="AL412" s="78"/>
      <c r="AM412" s="78"/>
      <c r="AN412" s="78"/>
      <c r="AO412" s="45">
        <v>8690.7549999999992</v>
      </c>
      <c r="AP412" s="45">
        <v>8688.5619999999999</v>
      </c>
      <c r="AQ412" s="57">
        <f t="shared" si="85"/>
        <v>45932.850694444445</v>
      </c>
      <c r="AR412" s="57">
        <v>45932.861111111109</v>
      </c>
      <c r="AS412" s="57">
        <f t="shared" si="88"/>
        <v>45933.569444444445</v>
      </c>
      <c r="AT412" s="57">
        <v>45933.628472222219</v>
      </c>
      <c r="AU412" s="57">
        <f t="shared" si="89"/>
        <v>45933.628472222219</v>
      </c>
      <c r="AV412" s="57">
        <v>45933.638888888891</v>
      </c>
      <c r="AW412" s="104">
        <v>4552</v>
      </c>
      <c r="AX412" s="104">
        <v>6595</v>
      </c>
      <c r="AY412" s="30">
        <v>30.98</v>
      </c>
      <c r="AZ412" s="30">
        <v>18.79</v>
      </c>
      <c r="BA412" s="30">
        <v>4.16</v>
      </c>
      <c r="BB412" s="30">
        <v>4.9000000000000004</v>
      </c>
      <c r="BC412" s="30">
        <v>6.03</v>
      </c>
      <c r="BD412" s="30">
        <v>42.69</v>
      </c>
      <c r="BE412" s="30">
        <v>33.619999999999997</v>
      </c>
      <c r="BF412" s="30">
        <v>0.21</v>
      </c>
      <c r="BG412" s="30">
        <v>0.33</v>
      </c>
      <c r="BH412" s="30">
        <v>0.31</v>
      </c>
      <c r="BI412" s="30">
        <v>55.85</v>
      </c>
      <c r="BJ412" s="30">
        <v>4.1500000000000004</v>
      </c>
      <c r="BK412" s="30">
        <v>0.79</v>
      </c>
      <c r="BL412" s="30">
        <v>1.04</v>
      </c>
      <c r="BM412" s="30">
        <v>15.27</v>
      </c>
      <c r="BN412" s="34">
        <v>59</v>
      </c>
      <c r="BO412" s="30" t="s">
        <v>97</v>
      </c>
      <c r="BP412" s="30" t="s">
        <v>100</v>
      </c>
      <c r="BQ412" s="34">
        <v>1230</v>
      </c>
      <c r="BR412" s="30">
        <v>31.55</v>
      </c>
      <c r="BS412" s="30">
        <v>20.7</v>
      </c>
      <c r="BT412" s="30">
        <v>21.85</v>
      </c>
      <c r="BU412" s="30">
        <v>14.91</v>
      </c>
      <c r="BV412" s="30">
        <v>2.16</v>
      </c>
      <c r="BW412" s="30">
        <v>0.53</v>
      </c>
      <c r="BX412" s="30">
        <v>0.36</v>
      </c>
      <c r="BY412" s="30">
        <v>0.8</v>
      </c>
      <c r="BZ412" s="30">
        <v>6.21</v>
      </c>
      <c r="CA412" s="30">
        <v>0.7</v>
      </c>
      <c r="CB412" s="30">
        <v>0.22</v>
      </c>
      <c r="CC412" s="30">
        <v>5.7000000000000002E-2</v>
      </c>
      <c r="CD412" s="30">
        <v>99</v>
      </c>
      <c r="CE412" s="30">
        <v>97</v>
      </c>
      <c r="CF412" s="30">
        <v>78</v>
      </c>
      <c r="CG412" s="30">
        <v>20</v>
      </c>
      <c r="CH412" s="30"/>
      <c r="CI412" s="104">
        <v>4610</v>
      </c>
      <c r="CJ412" s="30"/>
      <c r="CK412" s="30">
        <v>30.44</v>
      </c>
      <c r="CL412" s="30"/>
      <c r="CM412" s="30">
        <v>3.9</v>
      </c>
      <c r="CN412" s="30"/>
      <c r="CO412" s="30"/>
      <c r="CP412" s="30"/>
      <c r="CQ412" s="30">
        <v>0.19</v>
      </c>
      <c r="CR412" s="104">
        <v>4580</v>
      </c>
      <c r="CS412" s="104">
        <v>30.62</v>
      </c>
      <c r="CT412" s="104">
        <v>3.99</v>
      </c>
      <c r="CU412" s="104">
        <v>0.22</v>
      </c>
      <c r="CV412" s="30"/>
      <c r="CW412" s="58">
        <f t="shared" si="87"/>
        <v>827.48209523809521</v>
      </c>
      <c r="CX412" s="59">
        <f>AP412/(AB412-AI412)</f>
        <v>827.48209523809521</v>
      </c>
      <c r="CY412" s="79">
        <v>500</v>
      </c>
      <c r="CZ412" s="57">
        <f>IF(AND(DATE(YEAR(T412),MONTH(T412),DAY(T412))&gt;=(S412-3),DATE(YEAR(T412),MONTH(T412),DAY(T412))&lt;=(S412+3)),T412,V412)</f>
        <v>45932.850694444445</v>
      </c>
      <c r="DA412" s="59">
        <f>CZ412-U412</f>
        <v>0</v>
      </c>
      <c r="DB412" s="51">
        <f>(((AR412-AQ412)*24)+DD412+AB412+((AV412-AU412)*24))/24</f>
        <v>0.76736111111677019</v>
      </c>
      <c r="DC412" s="51">
        <f>(AT412-AS412)*24</f>
        <v>1.4166666665696539</v>
      </c>
      <c r="DD412" s="51">
        <f>(W412-AR412)*24</f>
        <v>3.6666666667442769</v>
      </c>
      <c r="DE412" s="51">
        <f>AA412</f>
        <v>41.916666666744277</v>
      </c>
      <c r="DF412" s="51">
        <f t="shared" si="83"/>
        <v>3.6666666667442769</v>
      </c>
      <c r="DG412" s="51">
        <f>AB412</f>
        <v>14.25</v>
      </c>
      <c r="DH412" s="51">
        <f t="shared" si="95"/>
        <v>1.4166666665696539</v>
      </c>
    </row>
    <row r="413" spans="1:112" s="42" customFormat="1" x14ac:dyDescent="0.2">
      <c r="A413" s="40">
        <v>4861</v>
      </c>
      <c r="B413" s="29">
        <f t="shared" si="86"/>
        <v>45931</v>
      </c>
      <c r="C413" s="41" t="str">
        <f t="shared" si="82"/>
        <v>PRT 2025 10 #4861</v>
      </c>
      <c r="D413" s="41" t="str">
        <f t="shared" si="94"/>
        <v>PRATU BGG #104</v>
      </c>
      <c r="E413" s="39">
        <v>4861</v>
      </c>
      <c r="F413" s="38" t="s">
        <v>240</v>
      </c>
      <c r="G413" s="38" t="str">
        <f>INDEX([1]List!$D$2:$D$55,MATCH(F413,[1]List!$B$2:$B$55,0))</f>
        <v>CIF</v>
      </c>
      <c r="H413" s="38" t="s">
        <v>211</v>
      </c>
      <c r="I413" s="38" t="s">
        <v>247</v>
      </c>
      <c r="J413" s="39">
        <f>IF(F413="","",IF(F413="TIE LRC",COUNTIF($F$2:$F413,"TIE")+COUNTIF($F$2:$F413,"TME")+COUNTIF($F$2:$F413,"TIE LRC")+COUNTIF($F$2:$F413,"TIE MRC"),IF(F413="TIE MRC",COUNTIF($F$2:$F413,"TIE")+COUNTIF($F$2:$F413,"TME")+COUNTIF($F$2:$F413,"TIE LRC")+COUNTIF($F$2:$F413,"TIE MRC"),IF(F413="PLNBB LRC",COUNTIF($F$2:$F413,"PLNBB")+COUNTIF($F$2:$F413,"PLNBB LRC")+COUNTIF($F$2:$F413,"PLNBB MRC"),IF(F413="PLNBB MRC",COUNTIF($F$2:$F413,"PLNBB")+COUNTIF($F$2:$F413,"PLNBB LRC")+COUNTIF($F$2:$F413,"PLNBB MRC"),IF(F413="HE MRC",COUNTIF($F$2:$F413,"HE")+COUNTIF($F$2:$F413,"HE LRC")+COUNTIF($F$2:$F413,"HE MRC"),IF(F413="HE LRC",COUNTIF($F$2:$F413,"HE")+COUNTIF($F$2:$F413,"HE LRC")+COUNTIF($F$2:$F413,"HE MRC"),COUNTIF($F$2:$F413,F413))))))))</f>
        <v>104</v>
      </c>
      <c r="K413" s="42" t="s">
        <v>664</v>
      </c>
      <c r="L413" s="42" t="s">
        <v>665</v>
      </c>
      <c r="N413" s="43" t="s">
        <v>318</v>
      </c>
      <c r="O413" s="70" t="s">
        <v>104</v>
      </c>
      <c r="P413" s="40"/>
      <c r="Q413" s="70">
        <v>45926</v>
      </c>
      <c r="R413" s="44"/>
      <c r="S413" s="70">
        <v>45955</v>
      </c>
      <c r="T413" s="57">
        <v>45931.8125</v>
      </c>
      <c r="U413" s="57">
        <v>45933.125</v>
      </c>
      <c r="V413" s="57">
        <v>45933.125</v>
      </c>
      <c r="W413" s="57">
        <v>45933.652777777781</v>
      </c>
      <c r="X413" s="57">
        <v>45934.170138888891</v>
      </c>
      <c r="Y413" s="57">
        <v>45934.208333333336</v>
      </c>
      <c r="Z413" s="57">
        <v>45934.243055555555</v>
      </c>
      <c r="AA413" s="51">
        <f t="shared" si="84"/>
        <v>31.5</v>
      </c>
      <c r="AB413" s="51">
        <f t="shared" si="90"/>
        <v>13.333333333313931</v>
      </c>
      <c r="AC413" s="51">
        <f t="shared" si="91"/>
        <v>0.91666666668606922</v>
      </c>
      <c r="AD413" s="51">
        <v>0.33</v>
      </c>
      <c r="AE413" s="51">
        <v>1.75</v>
      </c>
      <c r="AF413" s="51">
        <v>0</v>
      </c>
      <c r="AG413" s="51">
        <v>0</v>
      </c>
      <c r="AH413" s="51">
        <v>0</v>
      </c>
      <c r="AI413" s="51">
        <f t="shared" si="92"/>
        <v>1.75</v>
      </c>
      <c r="AJ413" s="78">
        <f t="shared" si="93"/>
        <v>2.08</v>
      </c>
      <c r="AK413" s="78"/>
      <c r="AL413" s="78"/>
      <c r="AM413" s="78"/>
      <c r="AN413" s="78"/>
      <c r="AO413" s="45">
        <v>8001.1149999999998</v>
      </c>
      <c r="AP413" s="45">
        <v>7999.5280000000002</v>
      </c>
      <c r="AQ413" s="57">
        <f t="shared" si="85"/>
        <v>45933.125</v>
      </c>
      <c r="AR413" s="57">
        <v>45933.135416666664</v>
      </c>
      <c r="AS413" s="57">
        <f t="shared" si="88"/>
        <v>45934.170138888891</v>
      </c>
      <c r="AT413" s="57">
        <v>45934.229166666664</v>
      </c>
      <c r="AU413" s="57">
        <f t="shared" si="89"/>
        <v>45934.229166666664</v>
      </c>
      <c r="AV413" s="57">
        <v>45934.239583333336</v>
      </c>
      <c r="AW413" s="104">
        <v>4542</v>
      </c>
      <c r="AX413" s="104">
        <v>6580</v>
      </c>
      <c r="AY413" s="30">
        <v>30.97</v>
      </c>
      <c r="AZ413" s="30">
        <v>15.78</v>
      </c>
      <c r="BA413" s="30">
        <v>4.26</v>
      </c>
      <c r="BB413" s="30">
        <v>5.2</v>
      </c>
      <c r="BC413" s="30">
        <v>6.17</v>
      </c>
      <c r="BD413" s="30">
        <v>42.43</v>
      </c>
      <c r="BE413" s="30">
        <v>36.590000000000003</v>
      </c>
      <c r="BF413" s="30">
        <v>0.22</v>
      </c>
      <c r="BG413" s="30">
        <v>0.3</v>
      </c>
      <c r="BH413" s="30">
        <v>0.28000000000000003</v>
      </c>
      <c r="BI413" s="30">
        <v>57.31</v>
      </c>
      <c r="BJ413" s="30">
        <v>4.34</v>
      </c>
      <c r="BK413" s="30">
        <v>0.88</v>
      </c>
      <c r="BL413" s="30">
        <v>1.1100000000000001</v>
      </c>
      <c r="BM413" s="30">
        <v>16.25</v>
      </c>
      <c r="BN413" s="34">
        <v>58</v>
      </c>
      <c r="BO413" s="30" t="s">
        <v>97</v>
      </c>
      <c r="BP413" s="30" t="s">
        <v>100</v>
      </c>
      <c r="BQ413" s="34">
        <v>1230</v>
      </c>
      <c r="BR413" s="30">
        <v>35.54</v>
      </c>
      <c r="BS413" s="30">
        <v>22.63</v>
      </c>
      <c r="BT413" s="30">
        <v>23.6</v>
      </c>
      <c r="BU413" s="30">
        <v>7.34</v>
      </c>
      <c r="BV413" s="30">
        <v>1.27</v>
      </c>
      <c r="BW413" s="30">
        <v>0.69</v>
      </c>
      <c r="BX413" s="30">
        <v>0.42</v>
      </c>
      <c r="BY413" s="30">
        <v>0.96</v>
      </c>
      <c r="BZ413" s="30">
        <v>6.93</v>
      </c>
      <c r="CA413" s="30">
        <v>0.46</v>
      </c>
      <c r="CB413" s="30">
        <v>0.16</v>
      </c>
      <c r="CC413" s="30">
        <v>4.3999999999999997E-2</v>
      </c>
      <c r="CD413" s="30">
        <v>99</v>
      </c>
      <c r="CE413" s="30">
        <v>97</v>
      </c>
      <c r="CF413" s="30">
        <v>78</v>
      </c>
      <c r="CG413" s="30">
        <v>20</v>
      </c>
      <c r="CH413" s="30"/>
      <c r="CI413" s="104">
        <v>4609</v>
      </c>
      <c r="CJ413" s="30"/>
      <c r="CK413" s="30">
        <v>30.52</v>
      </c>
      <c r="CL413" s="30"/>
      <c r="CM413" s="30">
        <v>4.0199999999999996</v>
      </c>
      <c r="CN413" s="30"/>
      <c r="CO413" s="30"/>
      <c r="CP413" s="30"/>
      <c r="CQ413" s="30">
        <v>0.17</v>
      </c>
      <c r="CR413" s="104">
        <v>4558</v>
      </c>
      <c r="CS413" s="104">
        <v>30.72</v>
      </c>
      <c r="CT413" s="104">
        <v>4.05</v>
      </c>
      <c r="CU413" s="104">
        <v>0.23</v>
      </c>
      <c r="CV413" s="30"/>
      <c r="CW413" s="58">
        <f t="shared" si="87"/>
        <v>690.60673381410641</v>
      </c>
      <c r="CX413" s="59">
        <f>AP413/(AB413-AI413)</f>
        <v>690.60673381410641</v>
      </c>
      <c r="CY413" s="79">
        <v>500</v>
      </c>
      <c r="CZ413" s="57">
        <f>IF(AND(DATE(YEAR(T413),MONTH(T413),DAY(T413))&gt;=(S413-3),DATE(YEAR(T413),MONTH(T413),DAY(T413))&lt;=(S413+3)),T413,V413)</f>
        <v>45933.125</v>
      </c>
      <c r="DA413" s="59">
        <f>CZ413-U413</f>
        <v>0</v>
      </c>
      <c r="DB413" s="51">
        <f>(((AR413-AQ413)*24)+DD413+AB413+((AV413-AU413)*24))/24</f>
        <v>1.093750000007276</v>
      </c>
      <c r="DC413" s="51">
        <f>(AT413-AS413)*24</f>
        <v>1.4166666665696539</v>
      </c>
      <c r="DD413" s="51">
        <f>(W413-AR413)*24</f>
        <v>12.416666666802485</v>
      </c>
      <c r="DE413" s="51">
        <f>AA413</f>
        <v>31.5</v>
      </c>
      <c r="DF413" s="51">
        <f t="shared" si="83"/>
        <v>12.416666666802485</v>
      </c>
      <c r="DG413" s="51">
        <f>AB413</f>
        <v>13.333333333313931</v>
      </c>
      <c r="DH413" s="51">
        <f t="shared" si="95"/>
        <v>1.4166666665696539</v>
      </c>
    </row>
    <row r="414" spans="1:112" s="42" customFormat="1" x14ac:dyDescent="0.2">
      <c r="A414" s="40">
        <v>4862</v>
      </c>
      <c r="B414" s="29">
        <f t="shared" si="86"/>
        <v>45931</v>
      </c>
      <c r="C414" s="41" t="str">
        <f t="shared" si="82"/>
        <v>PRT 2025 10 #4862</v>
      </c>
      <c r="D414" s="41" t="str">
        <f t="shared" si="94"/>
        <v>PRATU TBC MRC #1</v>
      </c>
      <c r="E414" s="39">
        <v>4862</v>
      </c>
      <c r="F414" s="38" t="s">
        <v>666</v>
      </c>
      <c r="G414" s="38" t="str">
        <f>INDEX([1]List!$D$2:$D$55,MATCH(F414,[1]List!$B$2:$B$55,0))</f>
        <v>CIF</v>
      </c>
      <c r="H414" s="38" t="s">
        <v>667</v>
      </c>
      <c r="I414" s="38" t="s">
        <v>176</v>
      </c>
      <c r="J414" s="39">
        <f>IF(F414="","",IF(F414="TIE LRC",COUNTIF($F$2:$F414,"TIE")+COUNTIF($F$2:$F414,"TME")+COUNTIF($F$2:$F414,"TIE LRC")+COUNTIF($F$2:$F414,"TIE MRC"),IF(F414="TIE MRC",COUNTIF($F$2:$F414,"TIE")+COUNTIF($F$2:$F414,"TME")+COUNTIF($F$2:$F414,"TIE LRC")+COUNTIF($F$2:$F414,"TIE MRC"),IF(F414="PLNBB LRC",COUNTIF($F$2:$F414,"PLNBB")+COUNTIF($F$2:$F414,"PLNBB LRC")+COUNTIF($F$2:$F414,"PLNBB MRC"),IF(F414="PLNBB MRC",COUNTIF($F$2:$F414,"PLNBB")+COUNTIF($F$2:$F414,"PLNBB LRC")+COUNTIF($F$2:$F414,"PLNBB MRC"),IF(F414="HE MRC",COUNTIF($F$2:$F414,"HE")+COUNTIF($F$2:$F414,"HE LRC")+COUNTIF($F$2:$F414,"HE MRC"),IF(F414="HE LRC",COUNTIF($F$2:$F414,"HE")+COUNTIF($F$2:$F414,"HE LRC")+COUNTIF($F$2:$F414,"HE MRC"),COUNTIF($F$2:$F414,F414))))))))</f>
        <v>1</v>
      </c>
      <c r="K414" s="42" t="s">
        <v>668</v>
      </c>
      <c r="L414" s="42" t="s">
        <v>669</v>
      </c>
      <c r="N414" s="43" t="s">
        <v>320</v>
      </c>
      <c r="O414" s="70" t="s">
        <v>473</v>
      </c>
      <c r="P414" s="40"/>
      <c r="Q414" s="70">
        <v>45925</v>
      </c>
      <c r="R414" s="44"/>
      <c r="S414" s="70">
        <v>45974</v>
      </c>
      <c r="T414" s="57">
        <v>45933.243055555555</v>
      </c>
      <c r="U414" s="57">
        <v>45934.15625</v>
      </c>
      <c r="V414" s="57">
        <v>45934.15625</v>
      </c>
      <c r="W414" s="57">
        <v>45934.190972222219</v>
      </c>
      <c r="X414" s="57">
        <v>45934.618055555555</v>
      </c>
      <c r="Y414" s="57">
        <v>45934.649305555555</v>
      </c>
      <c r="Z414" s="57">
        <v>45934.684027777781</v>
      </c>
      <c r="AA414" s="51">
        <f t="shared" si="84"/>
        <v>21.916666666686069</v>
      </c>
      <c r="AB414" s="51">
        <f t="shared" si="90"/>
        <v>11.000000000058208</v>
      </c>
      <c r="AC414" s="51">
        <f t="shared" si="91"/>
        <v>0.75</v>
      </c>
      <c r="AD414" s="51">
        <v>0</v>
      </c>
      <c r="AE414" s="51">
        <v>1.42</v>
      </c>
      <c r="AF414" s="51">
        <v>0</v>
      </c>
      <c r="AG414" s="51">
        <v>0</v>
      </c>
      <c r="AH414" s="51">
        <v>0</v>
      </c>
      <c r="AI414" s="51">
        <f t="shared" si="92"/>
        <v>1.42</v>
      </c>
      <c r="AJ414" s="78">
        <f t="shared" si="93"/>
        <v>1.42</v>
      </c>
      <c r="AK414" s="78"/>
      <c r="AL414" s="78"/>
      <c r="AM414" s="78"/>
      <c r="AN414" s="78"/>
      <c r="AO414" s="45">
        <v>7604.5990000000002</v>
      </c>
      <c r="AP414" s="45">
        <v>7602.4809999999998</v>
      </c>
      <c r="AQ414" s="57">
        <f t="shared" si="85"/>
        <v>45934.15625</v>
      </c>
      <c r="AR414" s="57">
        <v>45934.166666666664</v>
      </c>
      <c r="AS414" s="57">
        <f t="shared" si="88"/>
        <v>45934.618055555555</v>
      </c>
      <c r="AT414" s="57">
        <v>45934.670138888891</v>
      </c>
      <c r="AU414" s="57">
        <f t="shared" si="89"/>
        <v>45934.670138888891</v>
      </c>
      <c r="AV414" s="57">
        <v>45934.680555555555</v>
      </c>
      <c r="AW414" s="104">
        <v>4354</v>
      </c>
      <c r="AX414" s="104">
        <v>6486</v>
      </c>
      <c r="AY414" s="30">
        <v>32.869999999999997</v>
      </c>
      <c r="AZ414" s="30">
        <v>17.350000000000001</v>
      </c>
      <c r="BA414" s="30">
        <v>4.45</v>
      </c>
      <c r="BB414" s="30">
        <v>5.48</v>
      </c>
      <c r="BC414" s="30">
        <v>6.63</v>
      </c>
      <c r="BD414" s="30">
        <v>39.75</v>
      </c>
      <c r="BE414" s="30">
        <v>37.42</v>
      </c>
      <c r="BF414" s="30">
        <v>0.35</v>
      </c>
      <c r="BG414" s="30">
        <v>0.56000000000000005</v>
      </c>
      <c r="BH414" s="30">
        <v>0.52</v>
      </c>
      <c r="BI414" s="30">
        <v>55.68</v>
      </c>
      <c r="BJ414" s="30">
        <v>3.89</v>
      </c>
      <c r="BK414" s="30">
        <v>0.78</v>
      </c>
      <c r="BL414" s="30">
        <v>1.01</v>
      </c>
      <c r="BM414" s="30">
        <v>16.39</v>
      </c>
      <c r="BN414" s="34">
        <v>59</v>
      </c>
      <c r="BO414" s="30" t="s">
        <v>97</v>
      </c>
      <c r="BP414" s="30" t="s">
        <v>97</v>
      </c>
      <c r="BQ414" s="34">
        <v>1260</v>
      </c>
      <c r="BR414" s="30">
        <v>46.08</v>
      </c>
      <c r="BS414" s="30">
        <v>25.48</v>
      </c>
      <c r="BT414" s="30">
        <v>10.6</v>
      </c>
      <c r="BU414" s="30">
        <v>8.17</v>
      </c>
      <c r="BV414" s="30">
        <v>1</v>
      </c>
      <c r="BW414" s="30">
        <v>0.5</v>
      </c>
      <c r="BX414" s="30">
        <v>0.62</v>
      </c>
      <c r="BY414" s="30">
        <v>0.92</v>
      </c>
      <c r="BZ414" s="30">
        <v>6.3</v>
      </c>
      <c r="CA414" s="30">
        <v>0.22</v>
      </c>
      <c r="CB414" s="30">
        <v>0.11</v>
      </c>
      <c r="CC414" s="30">
        <v>0.03</v>
      </c>
      <c r="CD414" s="30">
        <v>98</v>
      </c>
      <c r="CE414" s="30">
        <v>97</v>
      </c>
      <c r="CF414" s="30">
        <v>78</v>
      </c>
      <c r="CG414" s="30">
        <v>19</v>
      </c>
      <c r="CH414" s="30"/>
      <c r="CI414" s="104">
        <v>4440</v>
      </c>
      <c r="CJ414" s="30"/>
      <c r="CK414" s="30">
        <v>32.119999999999997</v>
      </c>
      <c r="CL414" s="30"/>
      <c r="CM414" s="30">
        <v>4</v>
      </c>
      <c r="CN414" s="30"/>
      <c r="CO414" s="30"/>
      <c r="CP414" s="30"/>
      <c r="CQ414" s="30">
        <v>0.23</v>
      </c>
      <c r="CR414" s="104">
        <v>4351</v>
      </c>
      <c r="CS414" s="104">
        <v>33.06</v>
      </c>
      <c r="CT414" s="104">
        <v>4.12</v>
      </c>
      <c r="CU414" s="104">
        <v>0.24</v>
      </c>
      <c r="CV414" s="30"/>
      <c r="CW414" s="58">
        <f t="shared" si="87"/>
        <v>793.57839247952063</v>
      </c>
      <c r="CX414" s="59">
        <f>AP414/(AB414-AI414)</f>
        <v>793.57839247952063</v>
      </c>
      <c r="CY414" s="79">
        <v>500</v>
      </c>
      <c r="CZ414" s="57">
        <f>IF(AND(DATE(YEAR(T414),MONTH(T414),DAY(T414))&gt;=(S414-3),DATE(YEAR(T414),MONTH(T414),DAY(T414))&lt;=(S414+3)),T414,V414)</f>
        <v>45934.15625</v>
      </c>
      <c r="DA414" s="59">
        <f>CZ414-U414</f>
        <v>0</v>
      </c>
      <c r="DB414" s="51">
        <f>(((AR414-AQ414)*24)+DD414+AB414+((AV414-AU414)*24))/24</f>
        <v>0.50347222221898846</v>
      </c>
      <c r="DC414" s="51">
        <f>(AT414-AS414)*24</f>
        <v>1.2500000000582077</v>
      </c>
      <c r="DD414" s="51">
        <f>(W414-AR414)*24</f>
        <v>0.58333333331393078</v>
      </c>
      <c r="DE414" s="51">
        <f>AA414</f>
        <v>21.916666666686069</v>
      </c>
      <c r="DF414" s="51">
        <f t="shared" si="83"/>
        <v>0.58333333331393078</v>
      </c>
      <c r="DG414" s="51">
        <f>AB414</f>
        <v>11.000000000058208</v>
      </c>
      <c r="DH414" s="51">
        <f t="shared" si="95"/>
        <v>1.2500000000582077</v>
      </c>
    </row>
    <row r="415" spans="1:112" s="42" customFormat="1" x14ac:dyDescent="0.2">
      <c r="A415" s="40">
        <v>4863</v>
      </c>
      <c r="B415" s="29">
        <f t="shared" si="86"/>
        <v>45931</v>
      </c>
      <c r="C415" s="41" t="str">
        <f t="shared" si="82"/>
        <v>PRT 2025 10 #4863</v>
      </c>
      <c r="D415" s="41" t="str">
        <f t="shared" si="94"/>
        <v>PRATU PTBA #75</v>
      </c>
      <c r="E415" s="39">
        <v>4863</v>
      </c>
      <c r="F415" s="38" t="s">
        <v>98</v>
      </c>
      <c r="G415" s="38" t="str">
        <f>INDEX([1]List!$D$2:$D$55,MATCH(F415,[1]List!$B$2:$B$55,0))</f>
        <v>FOB</v>
      </c>
      <c r="H415" s="38" t="s">
        <v>156</v>
      </c>
      <c r="I415" s="38" t="s">
        <v>157</v>
      </c>
      <c r="J415" s="39">
        <f>IF(F415="","",IF(F415="TIE LRC",COUNTIF($F$2:$F415,"TIE")+COUNTIF($F$2:$F415,"TME")+COUNTIF($F$2:$F415,"TIE LRC")+COUNTIF($F$2:$F415,"TIE MRC"),IF(F415="TIE MRC",COUNTIF($F$2:$F415,"TIE")+COUNTIF($F$2:$F415,"TME")+COUNTIF($F$2:$F415,"TIE LRC")+COUNTIF($F$2:$F415,"TIE MRC"),IF(F415="PLNBB LRC",COUNTIF($F$2:$F415,"PLNBB")+COUNTIF($F$2:$F415,"PLNBB LRC")+COUNTIF($F$2:$F415,"PLNBB MRC"),IF(F415="PLNBB MRC",COUNTIF($F$2:$F415,"PLNBB")+COUNTIF($F$2:$F415,"PLNBB LRC")+COUNTIF($F$2:$F415,"PLNBB MRC"),IF(F415="HE MRC",COUNTIF($F$2:$F415,"HE")+COUNTIF($F$2:$F415,"HE LRC")+COUNTIF($F$2:$F415,"HE MRC"),IF(F415="HE LRC",COUNTIF($F$2:$F415,"HE")+COUNTIF($F$2:$F415,"HE LRC")+COUNTIF($F$2:$F415,"HE MRC"),COUNTIF($F$2:$F415,F415))))))))</f>
        <v>75</v>
      </c>
      <c r="K415" s="42" t="s">
        <v>653</v>
      </c>
      <c r="L415" s="42" t="s">
        <v>160</v>
      </c>
      <c r="N415" s="43" t="s">
        <v>320</v>
      </c>
      <c r="O415" s="70" t="s">
        <v>104</v>
      </c>
      <c r="P415" s="40"/>
      <c r="Q415" s="70">
        <v>45928</v>
      </c>
      <c r="R415" s="44"/>
      <c r="S415" s="70">
        <v>45935</v>
      </c>
      <c r="T415" s="57">
        <v>45933.583333333336</v>
      </c>
      <c r="U415" s="57">
        <v>45933.583333333336</v>
      </c>
      <c r="V415" s="57">
        <v>45934.722222222219</v>
      </c>
      <c r="W415" s="57">
        <v>45934.736111111109</v>
      </c>
      <c r="X415" s="57">
        <v>45935.552083333336</v>
      </c>
      <c r="Y415" s="57">
        <v>45935.583333333336</v>
      </c>
      <c r="Z415" s="57">
        <v>45935.618055555555</v>
      </c>
      <c r="AA415" s="51">
        <f t="shared" si="84"/>
        <v>27.333333333197515</v>
      </c>
      <c r="AB415" s="51">
        <f t="shared" si="90"/>
        <v>20.333333333430346</v>
      </c>
      <c r="AC415" s="51">
        <f t="shared" si="91"/>
        <v>0.75</v>
      </c>
      <c r="AD415" s="51">
        <v>0.17</v>
      </c>
      <c r="AE415" s="51">
        <v>2.42</v>
      </c>
      <c r="AF415" s="51">
        <v>1.67</v>
      </c>
      <c r="AG415" s="51">
        <v>0</v>
      </c>
      <c r="AH415" s="51">
        <v>0</v>
      </c>
      <c r="AI415" s="51">
        <f t="shared" si="92"/>
        <v>4.09</v>
      </c>
      <c r="AJ415" s="78">
        <f t="shared" si="93"/>
        <v>4.26</v>
      </c>
      <c r="AK415" s="78"/>
      <c r="AL415" s="78"/>
      <c r="AM415" s="78"/>
      <c r="AN415" s="78"/>
      <c r="AO415" s="45">
        <v>10017.905000000001</v>
      </c>
      <c r="AP415" s="45">
        <v>10016.727999999999</v>
      </c>
      <c r="AQ415" s="57">
        <f t="shared" si="85"/>
        <v>45934.722222222219</v>
      </c>
      <c r="AR415" s="57">
        <v>45934.732638888891</v>
      </c>
      <c r="AS415" s="57">
        <f t="shared" si="88"/>
        <v>45935.552083333336</v>
      </c>
      <c r="AT415" s="57">
        <v>45935.604166666664</v>
      </c>
      <c r="AU415" s="57">
        <f t="shared" si="89"/>
        <v>45935.604166666664</v>
      </c>
      <c r="AV415" s="57">
        <v>45935.614583333336</v>
      </c>
      <c r="AW415" s="104">
        <v>4631</v>
      </c>
      <c r="AX415" s="104">
        <v>6671</v>
      </c>
      <c r="AY415" s="30">
        <v>30.58</v>
      </c>
      <c r="AZ415" s="30">
        <v>15.22</v>
      </c>
      <c r="BA415" s="30">
        <v>5.94</v>
      </c>
      <c r="BB415" s="30">
        <v>7.26</v>
      </c>
      <c r="BC415" s="30">
        <v>8.56</v>
      </c>
      <c r="BD415" s="30">
        <v>39.44</v>
      </c>
      <c r="BE415" s="30">
        <v>38.08</v>
      </c>
      <c r="BF415" s="30">
        <v>0.41</v>
      </c>
      <c r="BG415" s="30">
        <v>0.64</v>
      </c>
      <c r="BH415" s="30">
        <v>0.59</v>
      </c>
      <c r="BI415" s="30">
        <v>58.73</v>
      </c>
      <c r="BJ415" s="30">
        <v>4.1900000000000004</v>
      </c>
      <c r="BK415" s="30">
        <v>0.92</v>
      </c>
      <c r="BL415" s="30">
        <v>1.19</v>
      </c>
      <c r="BM415" s="30">
        <v>13.18</v>
      </c>
      <c r="BN415" s="34">
        <v>60</v>
      </c>
      <c r="BO415" s="30" t="s">
        <v>97</v>
      </c>
      <c r="BP415" s="30" t="s">
        <v>100</v>
      </c>
      <c r="BQ415" s="34">
        <v>1290</v>
      </c>
      <c r="BR415" s="30">
        <v>49.8</v>
      </c>
      <c r="BS415" s="30">
        <v>25.36</v>
      </c>
      <c r="BT415" s="30">
        <v>8.15</v>
      </c>
      <c r="BU415" s="30">
        <v>5.24</v>
      </c>
      <c r="BV415" s="30">
        <v>2.2799999999999998</v>
      </c>
      <c r="BW415" s="30">
        <v>1.52</v>
      </c>
      <c r="BX415" s="30">
        <v>0.56000000000000005</v>
      </c>
      <c r="BY415" s="30">
        <v>0.78</v>
      </c>
      <c r="BZ415" s="30">
        <v>5.96</v>
      </c>
      <c r="CA415" s="30">
        <v>0.12</v>
      </c>
      <c r="CB415" s="30">
        <v>0.22</v>
      </c>
      <c r="CC415" s="30">
        <v>3.7999999999999999E-2</v>
      </c>
      <c r="CD415" s="30">
        <v>99</v>
      </c>
      <c r="CE415" s="30">
        <v>98</v>
      </c>
      <c r="CF415" s="30">
        <v>79</v>
      </c>
      <c r="CG415" s="30">
        <v>23</v>
      </c>
      <c r="CH415" s="30"/>
      <c r="CI415" s="104">
        <v>4913</v>
      </c>
      <c r="CJ415" s="30"/>
      <c r="CK415" s="30">
        <v>28.79</v>
      </c>
      <c r="CL415" s="30">
        <v>14.74</v>
      </c>
      <c r="CM415" s="30">
        <v>3.7</v>
      </c>
      <c r="CN415" s="30">
        <v>4.43</v>
      </c>
      <c r="CO415" s="30">
        <v>39.049999999999997</v>
      </c>
      <c r="CP415" s="30">
        <v>41.78</v>
      </c>
      <c r="CQ415" s="30">
        <v>0.37</v>
      </c>
      <c r="CR415" s="104">
        <v>4430</v>
      </c>
      <c r="CS415" s="104">
        <v>31.86</v>
      </c>
      <c r="CT415" s="104">
        <v>4.7699999999999996</v>
      </c>
      <c r="CU415" s="104">
        <v>0.49</v>
      </c>
      <c r="CV415" s="30"/>
      <c r="CW415" s="58">
        <f t="shared" si="87"/>
        <v>616.66702236446793</v>
      </c>
      <c r="CX415" s="59">
        <f>AP415/(AB415-AI415)</f>
        <v>616.66702236446793</v>
      </c>
      <c r="CY415" s="79">
        <v>500</v>
      </c>
      <c r="CZ415" s="57">
        <f>IF(AND(DATE(YEAR(T415),MONTH(T415),DAY(T415))&gt;=(S415-3),DATE(YEAR(T415),MONTH(T415),DAY(T415))&lt;=(S415+3)),T415,V415)</f>
        <v>45933.583333333336</v>
      </c>
      <c r="DA415" s="59">
        <f>CZ415-U415</f>
        <v>0</v>
      </c>
      <c r="DB415" s="51">
        <f>(((AR415-AQ415)*24)+DD415+AB415+((AV415-AU415)*24))/24</f>
        <v>0.87152777778828749</v>
      </c>
      <c r="DC415" s="51">
        <f>(AT415-AS415)*24</f>
        <v>1.2499999998835847</v>
      </c>
      <c r="DD415" s="51">
        <f>(W415-AR415)*24</f>
        <v>8.3333333255723119E-2</v>
      </c>
      <c r="DE415" s="51">
        <f>AA415</f>
        <v>27.333333333197515</v>
      </c>
      <c r="DF415" s="51">
        <f t="shared" si="83"/>
        <v>8.3333333255723119E-2</v>
      </c>
      <c r="DG415" s="51">
        <f>AB415</f>
        <v>20.333333333430346</v>
      </c>
      <c r="DH415" s="51">
        <f t="shared" si="95"/>
        <v>1.2499999998835847</v>
      </c>
    </row>
    <row r="416" spans="1:112" s="42" customFormat="1" x14ac:dyDescent="0.2">
      <c r="A416" s="40">
        <v>4864</v>
      </c>
      <c r="B416" s="29">
        <f t="shared" si="86"/>
        <v>45931</v>
      </c>
      <c r="C416" s="41" t="str">
        <f t="shared" si="82"/>
        <v>PRT 2025 10 #4864</v>
      </c>
      <c r="D416" s="41" t="str">
        <f t="shared" si="94"/>
        <v>PRATU PTBA #76</v>
      </c>
      <c r="E416" s="39">
        <v>4864</v>
      </c>
      <c r="F416" s="38" t="s">
        <v>98</v>
      </c>
      <c r="G416" s="38" t="str">
        <f>INDEX([1]List!$D$2:$D$55,MATCH(F416,[1]List!$B$2:$B$55,0))</f>
        <v>FOB</v>
      </c>
      <c r="H416" s="38" t="s">
        <v>156</v>
      </c>
      <c r="I416" s="38" t="s">
        <v>157</v>
      </c>
      <c r="J416" s="39">
        <f>IF(F416="","",IF(F416="TIE LRC",COUNTIF($F$2:$F416,"TIE")+COUNTIF($F$2:$F416,"TME")+COUNTIF($F$2:$F416,"TIE LRC")+COUNTIF($F$2:$F416,"TIE MRC"),IF(F416="TIE MRC",COUNTIF($F$2:$F416,"TIE")+COUNTIF($F$2:$F416,"TME")+COUNTIF($F$2:$F416,"TIE LRC")+COUNTIF($F$2:$F416,"TIE MRC"),IF(F416="PLNBB LRC",COUNTIF($F$2:$F416,"PLNBB")+COUNTIF($F$2:$F416,"PLNBB LRC")+COUNTIF($F$2:$F416,"PLNBB MRC"),IF(F416="PLNBB MRC",COUNTIF($F$2:$F416,"PLNBB")+COUNTIF($F$2:$F416,"PLNBB LRC")+COUNTIF($F$2:$F416,"PLNBB MRC"),IF(F416="HE MRC",COUNTIF($F$2:$F416,"HE")+COUNTIF($F$2:$F416,"HE LRC")+COUNTIF($F$2:$F416,"HE MRC"),IF(F416="HE LRC",COUNTIF($F$2:$F416,"HE")+COUNTIF($F$2:$F416,"HE LRC")+COUNTIF($F$2:$F416,"HE MRC"),COUNTIF($F$2:$F416,F416))))))))</f>
        <v>76</v>
      </c>
      <c r="K416" s="42" t="s">
        <v>367</v>
      </c>
      <c r="L416" s="42" t="s">
        <v>368</v>
      </c>
      <c r="N416" s="43" t="s">
        <v>318</v>
      </c>
      <c r="O416" s="70" t="s">
        <v>394</v>
      </c>
      <c r="P416" s="40"/>
      <c r="Q416" s="70">
        <v>45931</v>
      </c>
      <c r="R416" s="44"/>
      <c r="S416" s="70">
        <v>45936</v>
      </c>
      <c r="T416" s="57">
        <v>45934.815972222219</v>
      </c>
      <c r="U416" s="57">
        <v>45934.815972222219</v>
      </c>
      <c r="V416" s="57">
        <v>45936.052083333336</v>
      </c>
      <c r="W416" s="57">
        <v>45936.135416666664</v>
      </c>
      <c r="X416" s="57">
        <v>45936.795138888891</v>
      </c>
      <c r="Y416" s="57">
        <v>45936.833333333336</v>
      </c>
      <c r="Z416" s="57">
        <v>45936.868055555555</v>
      </c>
      <c r="AA416" s="51">
        <f t="shared" si="84"/>
        <v>29.666666666802485</v>
      </c>
      <c r="AB416" s="51">
        <f t="shared" si="90"/>
        <v>16.750000000116415</v>
      </c>
      <c r="AC416" s="51">
        <f t="shared" si="91"/>
        <v>0.91666666668606922</v>
      </c>
      <c r="AD416" s="51">
        <v>0.25</v>
      </c>
      <c r="AE416" s="51">
        <v>3</v>
      </c>
      <c r="AF416" s="51">
        <v>0</v>
      </c>
      <c r="AG416" s="51">
        <v>0.5</v>
      </c>
      <c r="AH416" s="51">
        <v>0</v>
      </c>
      <c r="AI416" s="51">
        <f t="shared" si="92"/>
        <v>3.5</v>
      </c>
      <c r="AJ416" s="78">
        <f t="shared" si="93"/>
        <v>3.75</v>
      </c>
      <c r="AK416" s="78"/>
      <c r="AL416" s="78"/>
      <c r="AM416" s="78"/>
      <c r="AN416" s="78"/>
      <c r="AO416" s="45">
        <v>7879.3180000000002</v>
      </c>
      <c r="AP416" s="45">
        <v>7876.652</v>
      </c>
      <c r="AQ416" s="57">
        <f t="shared" si="85"/>
        <v>45936.052083333336</v>
      </c>
      <c r="AR416" s="57">
        <v>45936.0625</v>
      </c>
      <c r="AS416" s="57">
        <f t="shared" si="88"/>
        <v>45936.795138888891</v>
      </c>
      <c r="AT416" s="57">
        <v>45936.854166666664</v>
      </c>
      <c r="AU416" s="57">
        <f t="shared" si="89"/>
        <v>45936.854166666664</v>
      </c>
      <c r="AV416" s="57">
        <v>45936.864583333336</v>
      </c>
      <c r="AW416" s="104">
        <v>4750</v>
      </c>
      <c r="AX416" s="104">
        <v>6886</v>
      </c>
      <c r="AY416" s="30">
        <v>31.02</v>
      </c>
      <c r="AZ416" s="30">
        <v>15.63</v>
      </c>
      <c r="BA416" s="30">
        <v>4.37</v>
      </c>
      <c r="BB416" s="30">
        <v>5.34</v>
      </c>
      <c r="BC416" s="30">
        <v>6.33</v>
      </c>
      <c r="BD416" s="30">
        <v>38.21</v>
      </c>
      <c r="BE416" s="30">
        <v>40.82</v>
      </c>
      <c r="BF416" s="30">
        <v>0.42</v>
      </c>
      <c r="BG416" s="30">
        <v>0.65</v>
      </c>
      <c r="BH416" s="30">
        <v>0.6</v>
      </c>
      <c r="BI416" s="30">
        <v>60.29</v>
      </c>
      <c r="BJ416" s="30">
        <v>4.24</v>
      </c>
      <c r="BK416" s="30">
        <v>0.93</v>
      </c>
      <c r="BL416" s="30">
        <v>1.18</v>
      </c>
      <c r="BM416" s="30">
        <v>13.06</v>
      </c>
      <c r="BN416" s="34">
        <v>61</v>
      </c>
      <c r="BO416" s="30" t="s">
        <v>97</v>
      </c>
      <c r="BP416" s="30" t="s">
        <v>100</v>
      </c>
      <c r="BQ416" s="34">
        <v>1180</v>
      </c>
      <c r="BR416" s="30">
        <v>47.22</v>
      </c>
      <c r="BS416" s="30">
        <v>22.36</v>
      </c>
      <c r="BT416" s="30">
        <v>13.65</v>
      </c>
      <c r="BU416" s="30">
        <v>6.38</v>
      </c>
      <c r="BV416" s="30">
        <v>1.64</v>
      </c>
      <c r="BW416" s="30">
        <v>1.35</v>
      </c>
      <c r="BX416" s="30">
        <v>0.49</v>
      </c>
      <c r="BY416" s="30">
        <v>0.78</v>
      </c>
      <c r="BZ416" s="30">
        <v>5.78</v>
      </c>
      <c r="CA416" s="30">
        <v>0.1</v>
      </c>
      <c r="CB416" s="30">
        <v>0.26</v>
      </c>
      <c r="CC416" s="30">
        <v>3.5000000000000003E-2</v>
      </c>
      <c r="CD416" s="30">
        <v>99</v>
      </c>
      <c r="CE416" s="30">
        <v>98</v>
      </c>
      <c r="CF416" s="30">
        <v>78</v>
      </c>
      <c r="CG416" s="30">
        <v>23</v>
      </c>
      <c r="CH416" s="30"/>
      <c r="CI416" s="104">
        <v>4948</v>
      </c>
      <c r="CJ416" s="30"/>
      <c r="CK416" s="30">
        <v>28.92</v>
      </c>
      <c r="CL416" s="30">
        <v>12.84</v>
      </c>
      <c r="CM416" s="30">
        <v>3.24</v>
      </c>
      <c r="CN416" s="30">
        <v>3.97</v>
      </c>
      <c r="CO416" s="30">
        <v>40.619999999999997</v>
      </c>
      <c r="CP416" s="30">
        <v>42.57</v>
      </c>
      <c r="CQ416" s="30">
        <v>0.75</v>
      </c>
      <c r="CR416" s="104">
        <v>4459</v>
      </c>
      <c r="CS416" s="104">
        <v>32.68</v>
      </c>
      <c r="CT416" s="104">
        <v>4.5199999999999996</v>
      </c>
      <c r="CU416" s="104">
        <v>0.47</v>
      </c>
      <c r="CV416" s="30"/>
      <c r="CW416" s="58">
        <f t="shared" si="87"/>
        <v>594.46430188156944</v>
      </c>
      <c r="CX416" s="59">
        <f>AP416/(AB416-AI416)</f>
        <v>594.46430188156944</v>
      </c>
      <c r="CY416" s="79">
        <v>500</v>
      </c>
      <c r="CZ416" s="57">
        <f>IF(AND(DATE(YEAR(T416),MONTH(T416),DAY(T416))&gt;=(S416-3),DATE(YEAR(T416),MONTH(T416),DAY(T416))&lt;=(S416+3)),T416,V416)</f>
        <v>45934.815972222219</v>
      </c>
      <c r="DA416" s="59">
        <f>CZ416-U416</f>
        <v>0</v>
      </c>
      <c r="DB416" s="51">
        <f>(((AR416-AQ416)*24)+DD416+AB416+((AV416-AU416)*24))/24</f>
        <v>0.79166666667151731</v>
      </c>
      <c r="DC416" s="51">
        <f>(AT416-AS416)*24</f>
        <v>1.4166666665696539</v>
      </c>
      <c r="DD416" s="51">
        <f>(W416-AR416)*24</f>
        <v>1.7499999999417923</v>
      </c>
      <c r="DE416" s="51">
        <f>AA416</f>
        <v>29.666666666802485</v>
      </c>
      <c r="DF416" s="51">
        <f t="shared" si="83"/>
        <v>1.7499999999417923</v>
      </c>
      <c r="DG416" s="51">
        <f>AB416</f>
        <v>16.750000000116415</v>
      </c>
      <c r="DH416" s="51">
        <f t="shared" si="95"/>
        <v>1.4166666665696539</v>
      </c>
    </row>
    <row r="417" spans="1:112" s="42" customFormat="1" x14ac:dyDescent="0.2">
      <c r="A417" s="40">
        <v>4865</v>
      </c>
      <c r="B417" s="29">
        <f t="shared" si="86"/>
        <v>45931</v>
      </c>
      <c r="C417" s="41" t="str">
        <f t="shared" ref="C417:C480" si="96">"PRT"&amp;" "&amp;YEAR(T417)&amp;" "&amp;MONTH(T417)&amp;" #"&amp;A417</f>
        <v>PRT 2025 10 #4865</v>
      </c>
      <c r="D417" s="41" t="str">
        <f t="shared" si="94"/>
        <v>PRATU SSN #14</v>
      </c>
      <c r="E417" s="39">
        <v>4865</v>
      </c>
      <c r="F417" s="38" t="s">
        <v>551</v>
      </c>
      <c r="G417" s="38" t="str">
        <f>INDEX([1]List!$D$2:$D$55,MATCH(F417,[1]List!$B$2:$B$55,0))</f>
        <v>CIF</v>
      </c>
      <c r="H417" s="38" t="s">
        <v>552</v>
      </c>
      <c r="I417" s="38" t="s">
        <v>285</v>
      </c>
      <c r="J417" s="39">
        <f>IF(F417="","",IF(F417="TIE LRC",COUNTIF($F$2:$F417,"TIE")+COUNTIF($F$2:$F417,"TME")+COUNTIF($F$2:$F417,"TIE LRC")+COUNTIF($F$2:$F417,"TIE MRC"),IF(F417="TIE MRC",COUNTIF($F$2:$F417,"TIE")+COUNTIF($F$2:$F417,"TME")+COUNTIF($F$2:$F417,"TIE LRC")+COUNTIF($F$2:$F417,"TIE MRC"),IF(F417="PLNBB LRC",COUNTIF($F$2:$F417,"PLNBB")+COUNTIF($F$2:$F417,"PLNBB LRC")+COUNTIF($F$2:$F417,"PLNBB MRC"),IF(F417="PLNBB MRC",COUNTIF($F$2:$F417,"PLNBB")+COUNTIF($F$2:$F417,"PLNBB LRC")+COUNTIF($F$2:$F417,"PLNBB MRC"),IF(F417="HE MRC",COUNTIF($F$2:$F417,"HE")+COUNTIF($F$2:$F417,"HE LRC")+COUNTIF($F$2:$F417,"HE MRC"),IF(F417="HE LRC",COUNTIF($F$2:$F417,"HE")+COUNTIF($F$2:$F417,"HE LRC")+COUNTIF($F$2:$F417,"HE MRC"),COUNTIF($F$2:$F417,F417))))))))</f>
        <v>14</v>
      </c>
      <c r="K417" s="42" t="s">
        <v>412</v>
      </c>
      <c r="L417" s="42" t="s">
        <v>413</v>
      </c>
      <c r="N417" s="43" t="s">
        <v>320</v>
      </c>
      <c r="O417" s="70" t="s">
        <v>473</v>
      </c>
      <c r="P417" s="40"/>
      <c r="Q417" s="70">
        <v>45925</v>
      </c>
      <c r="R417" s="44"/>
      <c r="S417" s="70">
        <v>45929</v>
      </c>
      <c r="T417" s="57">
        <v>45933.395833333336</v>
      </c>
      <c r="U417" s="57">
        <v>45935.638888888891</v>
      </c>
      <c r="V417" s="57">
        <v>45935.638888888891</v>
      </c>
      <c r="W417" s="57">
        <v>45935.663194444445</v>
      </c>
      <c r="X417" s="57">
        <v>45936.847222222219</v>
      </c>
      <c r="Y417" s="57">
        <v>45936.871527777781</v>
      </c>
      <c r="Z417" s="57">
        <v>45936.90625</v>
      </c>
      <c r="AA417" s="51">
        <f t="shared" si="84"/>
        <v>53.833333333313931</v>
      </c>
      <c r="AB417" s="51">
        <f t="shared" si="90"/>
        <v>29.000000000058208</v>
      </c>
      <c r="AC417" s="51">
        <f t="shared" si="91"/>
        <v>0.58333333348855376</v>
      </c>
      <c r="AD417" s="51">
        <v>0.08</v>
      </c>
      <c r="AE417" s="51">
        <v>5.58</v>
      </c>
      <c r="AF417" s="51">
        <v>3.25</v>
      </c>
      <c r="AG417" s="51">
        <v>0</v>
      </c>
      <c r="AH417" s="51">
        <v>0</v>
      </c>
      <c r="AI417" s="51">
        <f t="shared" si="92"/>
        <v>8.83</v>
      </c>
      <c r="AJ417" s="78">
        <f t="shared" si="93"/>
        <v>8.91</v>
      </c>
      <c r="AK417" s="78"/>
      <c r="AL417" s="78"/>
      <c r="AM417" s="78"/>
      <c r="AN417" s="78"/>
      <c r="AO417" s="45">
        <v>8701.8449999999993</v>
      </c>
      <c r="AP417" s="45">
        <v>8697.8359999999993</v>
      </c>
      <c r="AQ417" s="57">
        <f t="shared" si="85"/>
        <v>45935.638888888891</v>
      </c>
      <c r="AR417" s="57">
        <v>45935.649305555555</v>
      </c>
      <c r="AS417" s="57">
        <f t="shared" si="88"/>
        <v>45936.847222222219</v>
      </c>
      <c r="AT417" s="57">
        <v>45936.892361111109</v>
      </c>
      <c r="AU417" s="57">
        <f t="shared" si="89"/>
        <v>45936.892361111109</v>
      </c>
      <c r="AV417" s="57">
        <v>45936.902777777781</v>
      </c>
      <c r="AW417" s="104">
        <v>4065</v>
      </c>
      <c r="AX417" s="104">
        <v>6271</v>
      </c>
      <c r="AY417" s="30">
        <v>35.18</v>
      </c>
      <c r="AZ417" s="30">
        <v>21.45</v>
      </c>
      <c r="BA417" s="30">
        <v>4.95</v>
      </c>
      <c r="BB417" s="30">
        <v>6</v>
      </c>
      <c r="BC417" s="30">
        <v>7.64</v>
      </c>
      <c r="BD417" s="30">
        <v>41.48</v>
      </c>
      <c r="BE417" s="30">
        <v>31.07</v>
      </c>
      <c r="BF417" s="30">
        <v>0.22</v>
      </c>
      <c r="BG417" s="30">
        <v>0.37</v>
      </c>
      <c r="BH417" s="30">
        <v>0.34</v>
      </c>
      <c r="BI417" s="30">
        <v>50.78</v>
      </c>
      <c r="BJ417" s="30">
        <v>3.88</v>
      </c>
      <c r="BK417" s="30">
        <v>0.82</v>
      </c>
      <c r="BL417" s="30">
        <v>1.1299999999999999</v>
      </c>
      <c r="BM417" s="30">
        <v>16.8</v>
      </c>
      <c r="BN417" s="34">
        <v>61</v>
      </c>
      <c r="BO417" s="30" t="s">
        <v>97</v>
      </c>
      <c r="BP417" s="30" t="s">
        <v>97</v>
      </c>
      <c r="BQ417" s="34">
        <v>1380</v>
      </c>
      <c r="BR417" s="30">
        <v>48.42</v>
      </c>
      <c r="BS417" s="30">
        <v>28.48</v>
      </c>
      <c r="BT417" s="30">
        <v>9.84</v>
      </c>
      <c r="BU417" s="30">
        <v>5.49</v>
      </c>
      <c r="BV417" s="30">
        <v>2.02</v>
      </c>
      <c r="BW417" s="30">
        <v>0.2</v>
      </c>
      <c r="BX417" s="30">
        <v>0.63</v>
      </c>
      <c r="BY417" s="30">
        <v>1.31</v>
      </c>
      <c r="BZ417" s="30">
        <v>3.24</v>
      </c>
      <c r="CA417" s="30">
        <v>0.28999999999999998</v>
      </c>
      <c r="CB417" s="30">
        <v>0.08</v>
      </c>
      <c r="CC417" s="30">
        <v>0.02</v>
      </c>
      <c r="CD417" s="30">
        <v>99</v>
      </c>
      <c r="CE417" s="30">
        <v>98</v>
      </c>
      <c r="CF417" s="30">
        <v>78</v>
      </c>
      <c r="CG417" s="30">
        <v>20</v>
      </c>
      <c r="CH417" s="30"/>
      <c r="CI417" s="104">
        <v>4122</v>
      </c>
      <c r="CJ417" s="30"/>
      <c r="CK417" s="30">
        <v>33.729999999999997</v>
      </c>
      <c r="CL417" s="30"/>
      <c r="CM417" s="30">
        <v>4.38</v>
      </c>
      <c r="CN417" s="30"/>
      <c r="CO417" s="30"/>
      <c r="CP417" s="30"/>
      <c r="CQ417" s="30">
        <v>0.18</v>
      </c>
      <c r="CR417" s="104">
        <v>3976</v>
      </c>
      <c r="CS417" s="104">
        <v>35.31</v>
      </c>
      <c r="CT417" s="104">
        <v>4.38</v>
      </c>
      <c r="CU417" s="104">
        <v>0.21</v>
      </c>
      <c r="CV417" s="30"/>
      <c r="CW417" s="58">
        <f t="shared" si="87"/>
        <v>431.22637580440744</v>
      </c>
      <c r="CX417" s="59">
        <f>AP417/(AB417-AI417)</f>
        <v>431.22637580440744</v>
      </c>
      <c r="CY417" s="79">
        <v>500</v>
      </c>
      <c r="CZ417" s="57">
        <f>IF(AND(DATE(YEAR(T417),MONTH(T417),DAY(T417))&gt;=(S417-3),DATE(YEAR(T417),MONTH(T417),DAY(T417))&lt;=(S417+3)),T417,V417)</f>
        <v>45935.638888888891</v>
      </c>
      <c r="DA417" s="59">
        <f>CZ417-U417</f>
        <v>0</v>
      </c>
      <c r="DB417" s="51">
        <f>(((AR417-AQ417)*24)+DD417+AB417+((AV417-AU417)*24))/24</f>
        <v>1.2430555555620231</v>
      </c>
      <c r="DC417" s="51">
        <f>(AT417-AS417)*24</f>
        <v>1.0833333333721384</v>
      </c>
      <c r="DD417" s="51">
        <f>(W417-AR417)*24</f>
        <v>0.33333333337213844</v>
      </c>
      <c r="DE417" s="51">
        <f>AA417</f>
        <v>53.833333333313931</v>
      </c>
      <c r="DF417" s="51">
        <f t="shared" ref="DF417:DF499" si="97">DD417</f>
        <v>0.33333333337213844</v>
      </c>
      <c r="DG417" s="51">
        <f>AB417</f>
        <v>29.000000000058208</v>
      </c>
      <c r="DH417" s="51">
        <f t="shared" si="95"/>
        <v>1.0833333333721384</v>
      </c>
    </row>
    <row r="418" spans="1:112" s="42" customFormat="1" x14ac:dyDescent="0.2">
      <c r="A418" s="40">
        <v>4866</v>
      </c>
      <c r="B418" s="29">
        <f t="shared" si="86"/>
        <v>45931</v>
      </c>
      <c r="C418" s="41" t="str">
        <f t="shared" si="96"/>
        <v>PRT 2025 10 #4866</v>
      </c>
      <c r="D418" s="41" t="str">
        <f t="shared" si="94"/>
        <v>PRATU PTBA #77</v>
      </c>
      <c r="E418" s="39">
        <v>4866</v>
      </c>
      <c r="F418" s="38" t="s">
        <v>98</v>
      </c>
      <c r="G418" s="38" t="str">
        <f>INDEX([1]List!$D$2:$D$55,MATCH(F418,[1]List!$B$2:$B$55,0))</f>
        <v>FOB</v>
      </c>
      <c r="H418" s="38" t="s">
        <v>156</v>
      </c>
      <c r="I418" s="38" t="s">
        <v>157</v>
      </c>
      <c r="J418" s="39">
        <f>IF(F418="","",IF(F418="TIE LRC",COUNTIF($F$2:$F418,"TIE")+COUNTIF($F$2:$F418,"TME")+COUNTIF($F$2:$F418,"TIE LRC")+COUNTIF($F$2:$F418,"TIE MRC"),IF(F418="TIE MRC",COUNTIF($F$2:$F418,"TIE")+COUNTIF($F$2:$F418,"TME")+COUNTIF($F$2:$F418,"TIE LRC")+COUNTIF($F$2:$F418,"TIE MRC"),IF(F418="PLNBB LRC",COUNTIF($F$2:$F418,"PLNBB")+COUNTIF($F$2:$F418,"PLNBB LRC")+COUNTIF($F$2:$F418,"PLNBB MRC"),IF(F418="PLNBB MRC",COUNTIF($F$2:$F418,"PLNBB")+COUNTIF($F$2:$F418,"PLNBB LRC")+COUNTIF($F$2:$F418,"PLNBB MRC"),IF(F418="HE MRC",COUNTIF($F$2:$F418,"HE")+COUNTIF($F$2:$F418,"HE LRC")+COUNTIF($F$2:$F418,"HE MRC"),IF(F418="HE LRC",COUNTIF($F$2:$F418,"HE")+COUNTIF($F$2:$F418,"HE LRC")+COUNTIF($F$2:$F418,"HE MRC"),COUNTIF($F$2:$F418,F418))))))))</f>
        <v>77</v>
      </c>
      <c r="K418" s="42" t="s">
        <v>101</v>
      </c>
      <c r="L418" s="42" t="s">
        <v>190</v>
      </c>
      <c r="N418" s="43" t="s">
        <v>318</v>
      </c>
      <c r="O418" s="70" t="s">
        <v>104</v>
      </c>
      <c r="P418" s="40"/>
      <c r="Q418" s="70">
        <v>45929</v>
      </c>
      <c r="R418" s="44"/>
      <c r="S418" s="70">
        <v>45934</v>
      </c>
      <c r="T418" s="57">
        <v>45933.229166666664</v>
      </c>
      <c r="U418" s="57">
        <v>45933.229166666664</v>
      </c>
      <c r="V418" s="57">
        <v>45936.899305555555</v>
      </c>
      <c r="W418" s="57">
        <v>45936.947916666664</v>
      </c>
      <c r="X418" s="57">
        <v>45937.836805555555</v>
      </c>
      <c r="Y418" s="57">
        <v>45937.892361111109</v>
      </c>
      <c r="Z418" s="57">
        <v>45937.927083333336</v>
      </c>
      <c r="AA418" s="51">
        <f t="shared" si="84"/>
        <v>88.083333333372138</v>
      </c>
      <c r="AB418" s="51">
        <f t="shared" si="90"/>
        <v>22.666666666686069</v>
      </c>
      <c r="AC418" s="51">
        <f t="shared" si="91"/>
        <v>1.3333333333139308</v>
      </c>
      <c r="AD418" s="51">
        <v>0.25</v>
      </c>
      <c r="AE418" s="51">
        <v>5.33</v>
      </c>
      <c r="AF418" s="51">
        <v>0</v>
      </c>
      <c r="AG418" s="51">
        <v>0.5</v>
      </c>
      <c r="AH418" s="51">
        <v>0</v>
      </c>
      <c r="AI418" s="51">
        <f t="shared" si="92"/>
        <v>5.83</v>
      </c>
      <c r="AJ418" s="78">
        <f t="shared" si="93"/>
        <v>6.08</v>
      </c>
      <c r="AK418" s="78"/>
      <c r="AL418" s="78"/>
      <c r="AM418" s="78"/>
      <c r="AN418" s="78"/>
      <c r="AO418" s="45">
        <v>10004.396000000001</v>
      </c>
      <c r="AP418" s="45">
        <v>10000.617</v>
      </c>
      <c r="AQ418" s="57">
        <f t="shared" si="85"/>
        <v>45936.899305555555</v>
      </c>
      <c r="AR418" s="57">
        <v>45936.909722222219</v>
      </c>
      <c r="AS418" s="57">
        <f t="shared" si="88"/>
        <v>45937.836805555555</v>
      </c>
      <c r="AT418" s="57">
        <v>45937.913194444445</v>
      </c>
      <c r="AU418" s="57">
        <f t="shared" si="89"/>
        <v>45937.913194444445</v>
      </c>
      <c r="AV418" s="57">
        <v>45937.923611111109</v>
      </c>
      <c r="AW418" s="104">
        <v>4720</v>
      </c>
      <c r="AX418" s="104">
        <v>6688</v>
      </c>
      <c r="AY418" s="30">
        <v>29.42</v>
      </c>
      <c r="AZ418" s="30">
        <v>13.95</v>
      </c>
      <c r="BA418" s="30">
        <v>5.77</v>
      </c>
      <c r="BB418" s="30">
        <v>7.03</v>
      </c>
      <c r="BC418" s="30">
        <v>8.17</v>
      </c>
      <c r="BD418" s="30">
        <v>39.85</v>
      </c>
      <c r="BE418" s="30">
        <v>39.17</v>
      </c>
      <c r="BF418" s="30">
        <v>0.3</v>
      </c>
      <c r="BG418" s="30">
        <v>0.46</v>
      </c>
      <c r="BH418" s="30">
        <v>0.42</v>
      </c>
      <c r="BI418" s="30">
        <v>59.83</v>
      </c>
      <c r="BJ418" s="30">
        <v>4.1900000000000004</v>
      </c>
      <c r="BK418" s="30">
        <v>0.94</v>
      </c>
      <c r="BL418" s="30">
        <v>1.19</v>
      </c>
      <c r="BM418" s="30">
        <v>13.7</v>
      </c>
      <c r="BN418" s="34">
        <v>62</v>
      </c>
      <c r="BO418" s="30" t="s">
        <v>97</v>
      </c>
      <c r="BP418" s="30" t="s">
        <v>100</v>
      </c>
      <c r="BQ418" s="34">
        <v>1170</v>
      </c>
      <c r="BR418" s="30">
        <v>42.64</v>
      </c>
      <c r="BS418" s="30">
        <v>23.3</v>
      </c>
      <c r="BT418" s="30">
        <v>11.74</v>
      </c>
      <c r="BU418" s="30">
        <v>9.16</v>
      </c>
      <c r="BV418" s="30">
        <v>1.92</v>
      </c>
      <c r="BW418" s="30">
        <v>1.24</v>
      </c>
      <c r="BX418" s="30">
        <v>0.56999999999999995</v>
      </c>
      <c r="BY418" s="30">
        <v>0.79</v>
      </c>
      <c r="BZ418" s="30">
        <v>7.96</v>
      </c>
      <c r="CA418" s="30">
        <v>0.15</v>
      </c>
      <c r="CB418" s="30">
        <v>0.46</v>
      </c>
      <c r="CC418" s="30">
        <v>4.2999999999999997E-2</v>
      </c>
      <c r="CD418" s="30">
        <v>99</v>
      </c>
      <c r="CE418" s="30">
        <v>98</v>
      </c>
      <c r="CF418" s="30">
        <v>78</v>
      </c>
      <c r="CG418" s="30">
        <v>23</v>
      </c>
      <c r="CH418" s="30"/>
      <c r="CI418" s="104">
        <v>4902</v>
      </c>
      <c r="CJ418" s="30"/>
      <c r="CK418" s="30">
        <v>28.31</v>
      </c>
      <c r="CL418" s="30">
        <v>14.03</v>
      </c>
      <c r="CM418" s="30">
        <v>3.69</v>
      </c>
      <c r="CN418" s="30">
        <v>4.43</v>
      </c>
      <c r="CO418" s="30">
        <v>39.31</v>
      </c>
      <c r="CP418" s="30">
        <v>42.23</v>
      </c>
      <c r="CQ418" s="30">
        <v>0.38</v>
      </c>
      <c r="CR418" s="104">
        <v>4518</v>
      </c>
      <c r="CS418" s="104">
        <v>31.61</v>
      </c>
      <c r="CT418" s="104">
        <v>4.68</v>
      </c>
      <c r="CU418" s="104">
        <v>0.46</v>
      </c>
      <c r="CV418" s="30"/>
      <c r="CW418" s="58">
        <f t="shared" si="87"/>
        <v>593.97843991220395</v>
      </c>
      <c r="CX418" s="59">
        <f>AP418/(AB418-AI418)</f>
        <v>593.97843991220395</v>
      </c>
      <c r="CY418" s="79">
        <v>500</v>
      </c>
      <c r="CZ418" s="57">
        <f>IF(AND(DATE(YEAR(T418),MONTH(T418),DAY(T418))&gt;=(S418-3),DATE(YEAR(T418),MONTH(T418),DAY(T418))&lt;=(S418+3)),T418,V418)</f>
        <v>45933.229166666664</v>
      </c>
      <c r="DA418" s="59">
        <f>CZ418-U418</f>
        <v>0</v>
      </c>
      <c r="DB418" s="51">
        <f>(((AR418-AQ418)*24)+DD418+AB418+((AV418-AU418)*24))/24</f>
        <v>1.0034722222189885</v>
      </c>
      <c r="DC418" s="51">
        <f>(AT418-AS418)*24</f>
        <v>1.8333333333721384</v>
      </c>
      <c r="DD418" s="51">
        <f>(W418-AR418)*24</f>
        <v>0.91666666668606922</v>
      </c>
      <c r="DE418" s="51">
        <f>AA418</f>
        <v>88.083333333372138</v>
      </c>
      <c r="DF418" s="51">
        <f t="shared" si="97"/>
        <v>0.91666666668606922</v>
      </c>
      <c r="DG418" s="51">
        <f>AB418</f>
        <v>22.666666666686069</v>
      </c>
      <c r="DH418" s="51">
        <f t="shared" si="95"/>
        <v>1.8333333333721384</v>
      </c>
    </row>
    <row r="419" spans="1:112" s="42" customFormat="1" x14ac:dyDescent="0.2">
      <c r="A419" s="40">
        <v>4867</v>
      </c>
      <c r="B419" s="29">
        <f t="shared" si="86"/>
        <v>45931</v>
      </c>
      <c r="C419" s="41" t="str">
        <f t="shared" si="96"/>
        <v>PRT 2025 10 #4867</v>
      </c>
      <c r="D419" s="41" t="str">
        <f t="shared" si="94"/>
        <v>PRATU BAS #8</v>
      </c>
      <c r="E419" s="39">
        <v>4867</v>
      </c>
      <c r="F419" s="38" t="s">
        <v>488</v>
      </c>
      <c r="G419" s="38" t="str">
        <f>INDEX([1]List!$D$2:$D$55,MATCH(F419,[1]List!$B$2:$B$55,0))</f>
        <v>CIF</v>
      </c>
      <c r="H419" s="38" t="s">
        <v>576</v>
      </c>
      <c r="I419" s="38" t="s">
        <v>247</v>
      </c>
      <c r="J419" s="39">
        <f>IF(F419="","",IF(F419="TIE LRC",COUNTIF($F$2:$F419,"TIE")+COUNTIF($F$2:$F419,"TME")+COUNTIF($F$2:$F419,"TIE LRC")+COUNTIF($F$2:$F419,"TIE MRC"),IF(F419="TIE MRC",COUNTIF($F$2:$F419,"TIE")+COUNTIF($F$2:$F419,"TME")+COUNTIF($F$2:$F419,"TIE LRC")+COUNTIF($F$2:$F419,"TIE MRC"),IF(F419="PLNBB LRC",COUNTIF($F$2:$F419,"PLNBB")+COUNTIF($F$2:$F419,"PLNBB LRC")+COUNTIF($F$2:$F419,"PLNBB MRC"),IF(F419="PLNBB MRC",COUNTIF($F$2:$F419,"PLNBB")+COUNTIF($F$2:$F419,"PLNBB LRC")+COUNTIF($F$2:$F419,"PLNBB MRC"),IF(F419="HE MRC",COUNTIF($F$2:$F419,"HE")+COUNTIF($F$2:$F419,"HE LRC")+COUNTIF($F$2:$F419,"HE MRC"),IF(F419="HE LRC",COUNTIF($F$2:$F419,"HE")+COUNTIF($F$2:$F419,"HE LRC")+COUNTIF($F$2:$F419,"HE MRC"),COUNTIF($F$2:$F419,F419))))))))</f>
        <v>8</v>
      </c>
      <c r="K419" s="42" t="s">
        <v>386</v>
      </c>
      <c r="L419" s="42" t="s">
        <v>387</v>
      </c>
      <c r="N419" s="43" t="s">
        <v>320</v>
      </c>
      <c r="O419" s="70" t="s">
        <v>201</v>
      </c>
      <c r="P419" s="40"/>
      <c r="Q419" s="70">
        <v>45925</v>
      </c>
      <c r="R419" s="44"/>
      <c r="S419" s="70">
        <v>45937</v>
      </c>
      <c r="T419" s="57">
        <v>45934.104166666664</v>
      </c>
      <c r="U419" s="57">
        <v>45934.104166666664</v>
      </c>
      <c r="V419" s="57">
        <v>45936.947916666664</v>
      </c>
      <c r="W419" s="57">
        <v>45936.986111111109</v>
      </c>
      <c r="X419" s="57">
        <v>45938.784722222219</v>
      </c>
      <c r="Y419" s="57">
        <v>45938.833333333336</v>
      </c>
      <c r="Z419" s="57">
        <v>45938.868055555555</v>
      </c>
      <c r="AA419" s="51">
        <f t="shared" si="84"/>
        <v>68.25</v>
      </c>
      <c r="AB419" s="51">
        <f t="shared" si="90"/>
        <v>44.333333333430346</v>
      </c>
      <c r="AC419" s="51">
        <f t="shared" si="91"/>
        <v>1.1666666668024845</v>
      </c>
      <c r="AD419" s="51">
        <v>0.25</v>
      </c>
      <c r="AE419" s="51">
        <v>15.33</v>
      </c>
      <c r="AF419" s="51">
        <v>0</v>
      </c>
      <c r="AG419" s="51">
        <v>0.5</v>
      </c>
      <c r="AH419" s="51">
        <v>0</v>
      </c>
      <c r="AI419" s="51">
        <f t="shared" si="92"/>
        <v>15.83</v>
      </c>
      <c r="AJ419" s="78">
        <f t="shared" si="93"/>
        <v>16.079999999999998</v>
      </c>
      <c r="AK419" s="78"/>
      <c r="AL419" s="78"/>
      <c r="AM419" s="78"/>
      <c r="AN419" s="78"/>
      <c r="AO419" s="45">
        <v>8852.49</v>
      </c>
      <c r="AP419" s="45">
        <v>8849.9269999999997</v>
      </c>
      <c r="AQ419" s="57">
        <f t="shared" si="85"/>
        <v>45936.947916666664</v>
      </c>
      <c r="AR419" s="57">
        <v>45936.958333333336</v>
      </c>
      <c r="AS419" s="57">
        <f t="shared" si="88"/>
        <v>45938.784722222219</v>
      </c>
      <c r="AT419" s="57">
        <v>45938.854166666664</v>
      </c>
      <c r="AU419" s="57">
        <f t="shared" si="89"/>
        <v>45938.854166666664</v>
      </c>
      <c r="AV419" s="57">
        <v>45938.864583333336</v>
      </c>
      <c r="AW419" s="104">
        <v>4051</v>
      </c>
      <c r="AX419" s="104">
        <v>6280</v>
      </c>
      <c r="AY419" s="30">
        <v>35.5</v>
      </c>
      <c r="AZ419" s="30">
        <v>23.49</v>
      </c>
      <c r="BA419" s="30">
        <v>5.51</v>
      </c>
      <c r="BB419" s="30">
        <v>6.52</v>
      </c>
      <c r="BC419" s="30">
        <v>8.5500000000000007</v>
      </c>
      <c r="BD419" s="30">
        <v>38.58</v>
      </c>
      <c r="BE419" s="30">
        <v>31.39</v>
      </c>
      <c r="BF419" s="30">
        <v>0.32</v>
      </c>
      <c r="BG419" s="30">
        <v>0.54</v>
      </c>
      <c r="BH419" s="30">
        <v>0.5</v>
      </c>
      <c r="BI419" s="30">
        <v>50.15</v>
      </c>
      <c r="BJ419" s="30">
        <v>3.78</v>
      </c>
      <c r="BK419" s="30">
        <v>0.81</v>
      </c>
      <c r="BL419" s="30">
        <v>1.1599999999999999</v>
      </c>
      <c r="BM419" s="30">
        <v>14.85</v>
      </c>
      <c r="BN419" s="34">
        <v>60</v>
      </c>
      <c r="BO419" s="30" t="s">
        <v>97</v>
      </c>
      <c r="BP419" s="30" t="s">
        <v>100</v>
      </c>
      <c r="BQ419" s="34">
        <v>1320</v>
      </c>
      <c r="BR419" s="30">
        <v>46.84</v>
      </c>
      <c r="BS419" s="30">
        <v>24.23</v>
      </c>
      <c r="BT419" s="30">
        <v>11.94</v>
      </c>
      <c r="BU419" s="30">
        <v>6.65</v>
      </c>
      <c r="BV419" s="30">
        <v>2.48</v>
      </c>
      <c r="BW419" s="30">
        <v>1.08</v>
      </c>
      <c r="BX419" s="30">
        <v>0.64</v>
      </c>
      <c r="BY419" s="30">
        <v>1.26</v>
      </c>
      <c r="BZ419" s="30">
        <v>4.25</v>
      </c>
      <c r="CA419" s="30">
        <v>0.24</v>
      </c>
      <c r="CB419" s="30">
        <v>0.4</v>
      </c>
      <c r="CC419" s="30">
        <v>4.2000000000000003E-2</v>
      </c>
      <c r="CD419" s="30">
        <v>99</v>
      </c>
      <c r="CE419" s="30">
        <v>97</v>
      </c>
      <c r="CF419" s="30">
        <v>78</v>
      </c>
      <c r="CG419" s="30">
        <v>20</v>
      </c>
      <c r="CH419" s="30"/>
      <c r="CI419" s="104">
        <v>4116</v>
      </c>
      <c r="CJ419" s="30"/>
      <c r="CK419" s="30">
        <v>34.67</v>
      </c>
      <c r="CL419" s="30"/>
      <c r="CM419" s="30" t="s">
        <v>319</v>
      </c>
      <c r="CN419" s="30"/>
      <c r="CO419" s="30"/>
      <c r="CP419" s="30"/>
      <c r="CQ419" s="30" t="s">
        <v>319</v>
      </c>
      <c r="CR419" s="104">
        <v>3975</v>
      </c>
      <c r="CS419" s="104">
        <v>36.299999999999997</v>
      </c>
      <c r="CT419" s="104">
        <v>5.26</v>
      </c>
      <c r="CU419" s="104">
        <v>0.25</v>
      </c>
      <c r="CV419" s="30"/>
      <c r="CW419" s="58">
        <f t="shared" si="87"/>
        <v>310.48744006443263</v>
      </c>
      <c r="CX419" s="59">
        <f>AP419/(AB419-AI419)</f>
        <v>310.48744006443263</v>
      </c>
      <c r="CY419" s="79">
        <v>500</v>
      </c>
      <c r="CZ419" s="57">
        <f>IF(AND(DATE(YEAR(T419),MONTH(T419),DAY(T419))&gt;=(S419-3),DATE(YEAR(T419),MONTH(T419),DAY(T419))&lt;=(S419+3)),T419,V419)</f>
        <v>45934.104166666664</v>
      </c>
      <c r="DA419" s="59">
        <f>CZ419-U419</f>
        <v>0</v>
      </c>
      <c r="DB419" s="51">
        <f>(((AR419-AQ419)*24)+DD419+AB419+((AV419-AU419)*24))/24</f>
        <v>1.8958333333430346</v>
      </c>
      <c r="DC419" s="51">
        <f>(AT419-AS419)*24</f>
        <v>1.6666666666860692</v>
      </c>
      <c r="DD419" s="51">
        <f>(W419-AR419)*24</f>
        <v>0.6666666665696539</v>
      </c>
      <c r="DE419" s="51">
        <f>AA419</f>
        <v>68.25</v>
      </c>
      <c r="DF419" s="51">
        <f t="shared" si="97"/>
        <v>0.6666666665696539</v>
      </c>
      <c r="DG419" s="51">
        <f>AB419</f>
        <v>44.333333333430346</v>
      </c>
      <c r="DH419" s="51">
        <f t="shared" si="95"/>
        <v>1.6666666666860692</v>
      </c>
    </row>
    <row r="420" spans="1:112" s="42" customFormat="1" x14ac:dyDescent="0.2">
      <c r="A420" s="40">
        <v>4868</v>
      </c>
      <c r="B420" s="29">
        <f t="shared" si="86"/>
        <v>45931</v>
      </c>
      <c r="C420" s="41" t="str">
        <f t="shared" si="96"/>
        <v>PRT 2025 10 #4868</v>
      </c>
      <c r="D420" s="41" t="str">
        <f t="shared" si="94"/>
        <v>PRATU PTBA #78</v>
      </c>
      <c r="E420" s="39">
        <v>4868</v>
      </c>
      <c r="F420" s="38" t="s">
        <v>98</v>
      </c>
      <c r="G420" s="38" t="str">
        <f>INDEX([1]List!$D$2:$D$55,MATCH(F420,[1]List!$B$2:$B$55,0))</f>
        <v>FOB</v>
      </c>
      <c r="H420" s="38" t="s">
        <v>156</v>
      </c>
      <c r="I420" s="38" t="s">
        <v>157</v>
      </c>
      <c r="J420" s="39">
        <f>IF(F420="","",IF(F420="TIE LRC",COUNTIF($F$2:$F420,"TIE")+COUNTIF($F$2:$F420,"TME")+COUNTIF($F$2:$F420,"TIE LRC")+COUNTIF($F$2:$F420,"TIE MRC"),IF(F420="TIE MRC",COUNTIF($F$2:$F420,"TIE")+COUNTIF($F$2:$F420,"TME")+COUNTIF($F$2:$F420,"TIE LRC")+COUNTIF($F$2:$F420,"TIE MRC"),IF(F420="PLNBB LRC",COUNTIF($F$2:$F420,"PLNBB")+COUNTIF($F$2:$F420,"PLNBB LRC")+COUNTIF($F$2:$F420,"PLNBB MRC"),IF(F420="PLNBB MRC",COUNTIF($F$2:$F420,"PLNBB")+COUNTIF($F$2:$F420,"PLNBB LRC")+COUNTIF($F$2:$F420,"PLNBB MRC"),IF(F420="HE MRC",COUNTIF($F$2:$F420,"HE")+COUNTIF($F$2:$F420,"HE LRC")+COUNTIF($F$2:$F420,"HE MRC"),IF(F420="HE LRC",COUNTIF($F$2:$F420,"HE")+COUNTIF($F$2:$F420,"HE LRC")+COUNTIF($F$2:$F420,"HE MRC"),COUNTIF($F$2:$F420,F420))))))))</f>
        <v>78</v>
      </c>
      <c r="L420" s="42" t="s">
        <v>137</v>
      </c>
      <c r="N420" s="43" t="s">
        <v>318</v>
      </c>
      <c r="O420" s="70" t="s">
        <v>611</v>
      </c>
      <c r="P420" s="40"/>
      <c r="Q420" s="70">
        <v>45931</v>
      </c>
      <c r="R420" s="44"/>
      <c r="S420" s="70">
        <v>45939</v>
      </c>
      <c r="T420" s="57">
        <v>45935.520833333336</v>
      </c>
      <c r="U420" s="57">
        <v>45937.958333333336</v>
      </c>
      <c r="V420" s="57">
        <v>45937.958333333336</v>
      </c>
      <c r="W420" s="57">
        <v>45937.993055555555</v>
      </c>
      <c r="X420" s="57">
        <v>45939.125</v>
      </c>
      <c r="Y420" s="57">
        <v>45939.166666666664</v>
      </c>
      <c r="Z420" s="57">
        <v>45939.204861111109</v>
      </c>
      <c r="AA420" s="51">
        <f t="shared" si="84"/>
        <v>58.5</v>
      </c>
      <c r="AB420" s="51">
        <f t="shared" si="90"/>
        <v>28.166666666627862</v>
      </c>
      <c r="AC420" s="51">
        <f t="shared" si="91"/>
        <v>0.99999999994179234</v>
      </c>
      <c r="AD420" s="51">
        <v>0.25</v>
      </c>
      <c r="AE420" s="51">
        <v>5.33</v>
      </c>
      <c r="AF420" s="51">
        <v>1.42</v>
      </c>
      <c r="AG420" s="51">
        <v>0.5</v>
      </c>
      <c r="AH420" s="51">
        <v>0</v>
      </c>
      <c r="AI420" s="51">
        <f t="shared" si="92"/>
        <v>7.25</v>
      </c>
      <c r="AJ420" s="78">
        <f t="shared" si="93"/>
        <v>7.5</v>
      </c>
      <c r="AK420" s="78"/>
      <c r="AL420" s="78"/>
      <c r="AM420" s="78"/>
      <c r="AN420" s="78"/>
      <c r="AO420" s="45">
        <v>9723.6090000000004</v>
      </c>
      <c r="AP420" s="45">
        <v>9722.4390000000003</v>
      </c>
      <c r="AQ420" s="57">
        <f t="shared" si="85"/>
        <v>45937.958333333336</v>
      </c>
      <c r="AR420" s="57">
        <v>45937.972222222219</v>
      </c>
      <c r="AS420" s="57">
        <f t="shared" si="88"/>
        <v>45939.125</v>
      </c>
      <c r="AT420" s="57">
        <v>45939.1875</v>
      </c>
      <c r="AU420" s="57">
        <f t="shared" si="89"/>
        <v>45939.1875</v>
      </c>
      <c r="AV420" s="57">
        <v>45939.201388888891</v>
      </c>
      <c r="AW420" s="104">
        <v>4828</v>
      </c>
      <c r="AX420" s="104">
        <v>6487</v>
      </c>
      <c r="AY420" s="30">
        <v>29.48</v>
      </c>
      <c r="AZ420" s="30">
        <v>11.78</v>
      </c>
      <c r="BA420" s="30">
        <v>4.0199999999999996</v>
      </c>
      <c r="BB420" s="30">
        <v>5.03</v>
      </c>
      <c r="BC420" s="30">
        <v>5.7</v>
      </c>
      <c r="BD420" s="30">
        <v>41.4</v>
      </c>
      <c r="BE420" s="30">
        <v>41.79</v>
      </c>
      <c r="BF420" s="30">
        <v>0.2</v>
      </c>
      <c r="BG420" s="30">
        <v>0.28000000000000003</v>
      </c>
      <c r="BH420" s="30">
        <v>0.25</v>
      </c>
      <c r="BI420" s="30">
        <v>62.78</v>
      </c>
      <c r="BJ420" s="30">
        <v>4.25</v>
      </c>
      <c r="BK420" s="30">
        <v>0.94</v>
      </c>
      <c r="BL420" s="30">
        <v>1.1399999999999999</v>
      </c>
      <c r="BM420" s="30">
        <v>14.96</v>
      </c>
      <c r="BN420" s="34">
        <v>59</v>
      </c>
      <c r="BO420" s="30" t="s">
        <v>97</v>
      </c>
      <c r="BP420" s="30" t="s">
        <v>100</v>
      </c>
      <c r="BQ420" s="34">
        <v>1250</v>
      </c>
      <c r="BR420" s="30">
        <v>43.63</v>
      </c>
      <c r="BS420" s="30">
        <v>26.38</v>
      </c>
      <c r="BT420" s="30">
        <v>11.34</v>
      </c>
      <c r="BU420" s="30">
        <v>9.1</v>
      </c>
      <c r="BV420" s="30">
        <v>1.68</v>
      </c>
      <c r="BW420" s="30">
        <v>0.63</v>
      </c>
      <c r="BX420" s="30">
        <v>0.57999999999999996</v>
      </c>
      <c r="BY420" s="30">
        <v>1.23</v>
      </c>
      <c r="BZ420" s="30">
        <v>4.8600000000000003</v>
      </c>
      <c r="CA420" s="30">
        <v>0.18</v>
      </c>
      <c r="CB420" s="30">
        <v>0.4</v>
      </c>
      <c r="CC420" s="30">
        <v>0.05</v>
      </c>
      <c r="CD420" s="30">
        <v>99</v>
      </c>
      <c r="CE420" s="30">
        <v>98</v>
      </c>
      <c r="CF420" s="30">
        <v>79</v>
      </c>
      <c r="CG420" s="30">
        <v>23</v>
      </c>
      <c r="CH420" s="30"/>
      <c r="CI420" s="104">
        <v>5067</v>
      </c>
      <c r="CJ420" s="30"/>
      <c r="CK420" s="30">
        <v>27.92</v>
      </c>
      <c r="CL420" s="30">
        <v>13.87</v>
      </c>
      <c r="CM420" s="30">
        <v>4.3</v>
      </c>
      <c r="CN420" s="30">
        <v>5.14</v>
      </c>
      <c r="CO420" s="30">
        <v>39.049999999999997</v>
      </c>
      <c r="CP420" s="30">
        <v>41.94</v>
      </c>
      <c r="CQ420" s="30">
        <v>0.63</v>
      </c>
      <c r="CR420" s="104" t="s">
        <v>319</v>
      </c>
      <c r="CS420" s="104" t="s">
        <v>319</v>
      </c>
      <c r="CT420" s="104" t="s">
        <v>319</v>
      </c>
      <c r="CU420" s="104" t="s">
        <v>319</v>
      </c>
      <c r="CV420" s="30"/>
      <c r="CW420" s="58">
        <f t="shared" si="87"/>
        <v>464.81780079767509</v>
      </c>
      <c r="CX420" s="59">
        <f>AP420/(AB420-AI420)</f>
        <v>464.81780079767509</v>
      </c>
      <c r="CY420" s="79">
        <v>500</v>
      </c>
      <c r="CZ420" s="57">
        <f>IF(AND(DATE(YEAR(T420),MONTH(T420),DAY(T420))&gt;=(S420-3),DATE(YEAR(T420),MONTH(T420),DAY(T420))&lt;=(S420+3)),T420,V420)</f>
        <v>45937.958333333336</v>
      </c>
      <c r="DA420" s="59">
        <f>CZ420-U420</f>
        <v>0</v>
      </c>
      <c r="DB420" s="51">
        <f>(((AR420-AQ420)*24)+DD420+AB420+((AV420-AU420)*24))/24</f>
        <v>1.2222222222189885</v>
      </c>
      <c r="DC420" s="51">
        <f>(AT420-AS420)*24</f>
        <v>1.5</v>
      </c>
      <c r="DD420" s="51">
        <f>(W420-AR420)*24</f>
        <v>0.50000000005820766</v>
      </c>
      <c r="DE420" s="51">
        <f>AA420</f>
        <v>58.5</v>
      </c>
      <c r="DF420" s="51">
        <f t="shared" si="97"/>
        <v>0.50000000005820766</v>
      </c>
      <c r="DG420" s="51">
        <f>AB420</f>
        <v>28.166666666627862</v>
      </c>
      <c r="DH420" s="51">
        <f t="shared" si="95"/>
        <v>1.5</v>
      </c>
    </row>
    <row r="421" spans="1:112" s="42" customFormat="1" x14ac:dyDescent="0.2">
      <c r="A421" s="40">
        <v>4869</v>
      </c>
      <c r="B421" s="29">
        <f t="shared" si="86"/>
        <v>45931</v>
      </c>
      <c r="C421" s="41" t="str">
        <f t="shared" si="96"/>
        <v>PRT 2025 10 #4869</v>
      </c>
      <c r="D421" s="41" t="str">
        <f t="shared" si="94"/>
        <v>PRATU BE #7</v>
      </c>
      <c r="E421" s="39">
        <v>4869</v>
      </c>
      <c r="F421" s="38" t="s">
        <v>506</v>
      </c>
      <c r="G421" s="38" t="str">
        <f>INDEX([1]List!$D$2:$D$55,MATCH(F421,[1]List!$B$2:$B$55,0))</f>
        <v>CIF</v>
      </c>
      <c r="H421" s="38" t="s">
        <v>348</v>
      </c>
      <c r="I421" s="38" t="s">
        <v>252</v>
      </c>
      <c r="J421" s="39">
        <f>IF(F421="","",IF(F421="TIE LRC",COUNTIF($F$2:$F421,"TIE")+COUNTIF($F$2:$F421,"TME")+COUNTIF($F$2:$F421,"TIE LRC")+COUNTIF($F$2:$F421,"TIE MRC"),IF(F421="TIE MRC",COUNTIF($F$2:$F421,"TIE")+COUNTIF($F$2:$F421,"TME")+COUNTIF($F$2:$F421,"TIE LRC")+COUNTIF($F$2:$F421,"TIE MRC"),IF(F421="PLNBB LRC",COUNTIF($F$2:$F421,"PLNBB")+COUNTIF($F$2:$F421,"PLNBB LRC")+COUNTIF($F$2:$F421,"PLNBB MRC"),IF(F421="PLNBB MRC",COUNTIF($F$2:$F421,"PLNBB")+COUNTIF($F$2:$F421,"PLNBB LRC")+COUNTIF($F$2:$F421,"PLNBB MRC"),IF(F421="HE MRC",COUNTIF($F$2:$F421,"HE")+COUNTIF($F$2:$F421,"HE LRC")+COUNTIF($F$2:$F421,"HE MRC"),IF(F421="HE LRC",COUNTIF($F$2:$F421,"HE")+COUNTIF($F$2:$F421,"HE LRC")+COUNTIF($F$2:$F421,"HE MRC"),COUNTIF($F$2:$F421,F421))))))))</f>
        <v>7</v>
      </c>
      <c r="K421" s="42" t="s">
        <v>670</v>
      </c>
      <c r="L421" s="42" t="s">
        <v>671</v>
      </c>
      <c r="N421" s="43" t="s">
        <v>320</v>
      </c>
      <c r="O421" s="70" t="s">
        <v>201</v>
      </c>
      <c r="P421" s="40"/>
      <c r="Q421" s="70">
        <v>45927</v>
      </c>
      <c r="R421" s="44"/>
      <c r="S421" s="70">
        <v>45924</v>
      </c>
      <c r="T421" s="57">
        <v>45936.4375</v>
      </c>
      <c r="U421" s="57">
        <v>45938.899305555555</v>
      </c>
      <c r="V421" s="57">
        <v>45938.899305555555</v>
      </c>
      <c r="W421" s="57">
        <v>45938.965277777781</v>
      </c>
      <c r="X421" s="57">
        <v>45939.729166666664</v>
      </c>
      <c r="Y421" s="57">
        <v>45939.756944444445</v>
      </c>
      <c r="Z421" s="57">
        <v>45939.791666666664</v>
      </c>
      <c r="AA421" s="51">
        <f t="shared" si="84"/>
        <v>59.083333333313931</v>
      </c>
      <c r="AB421" s="51">
        <f t="shared" si="90"/>
        <v>18.999999999941792</v>
      </c>
      <c r="AC421" s="51">
        <f t="shared" si="91"/>
        <v>0.66666666674427688</v>
      </c>
      <c r="AD421" s="51">
        <v>0.25</v>
      </c>
      <c r="AE421" s="51">
        <v>2.75</v>
      </c>
      <c r="AF421" s="51">
        <v>1.17</v>
      </c>
      <c r="AG421" s="51">
        <v>0.5</v>
      </c>
      <c r="AH421" s="51">
        <v>0</v>
      </c>
      <c r="AI421" s="51">
        <f t="shared" si="92"/>
        <v>4.42</v>
      </c>
      <c r="AJ421" s="78">
        <f t="shared" si="93"/>
        <v>4.67</v>
      </c>
      <c r="AK421" s="78"/>
      <c r="AL421" s="78"/>
      <c r="AM421" s="78"/>
      <c r="AN421" s="78"/>
      <c r="AO421" s="45">
        <v>8633.6470000000008</v>
      </c>
      <c r="AP421" s="45">
        <v>8632.393</v>
      </c>
      <c r="AQ421" s="57">
        <f t="shared" si="85"/>
        <v>45938.899305555555</v>
      </c>
      <c r="AR421" s="57">
        <v>45938.909722222219</v>
      </c>
      <c r="AS421" s="57">
        <f t="shared" si="88"/>
        <v>45939.729166666664</v>
      </c>
      <c r="AT421" s="57">
        <v>45939.777777777781</v>
      </c>
      <c r="AU421" s="57">
        <f t="shared" si="89"/>
        <v>45939.777777777781</v>
      </c>
      <c r="AV421" s="57">
        <v>45939.788194444445</v>
      </c>
      <c r="AW421" s="104">
        <v>4020</v>
      </c>
      <c r="AX421" s="104">
        <v>6370</v>
      </c>
      <c r="AY421" s="30">
        <v>36.89</v>
      </c>
      <c r="AZ421" s="30">
        <v>17.82</v>
      </c>
      <c r="BA421" s="30">
        <v>4.93</v>
      </c>
      <c r="BB421" s="30">
        <v>6.42</v>
      </c>
      <c r="BC421" s="30">
        <v>7.81</v>
      </c>
      <c r="BD421" s="30">
        <v>40.82</v>
      </c>
      <c r="BE421" s="30">
        <v>34.94</v>
      </c>
      <c r="BF421" s="30">
        <v>0.21</v>
      </c>
      <c r="BG421" s="30">
        <v>0.36</v>
      </c>
      <c r="BH421" s="30">
        <v>0.33</v>
      </c>
      <c r="BI421" s="30">
        <v>54.25</v>
      </c>
      <c r="BJ421" s="30">
        <v>3.78</v>
      </c>
      <c r="BK421" s="30">
        <v>0.83</v>
      </c>
      <c r="BL421" s="30">
        <v>1.1000000000000001</v>
      </c>
      <c r="BM421" s="30">
        <v>16.63</v>
      </c>
      <c r="BN421" s="34">
        <v>59</v>
      </c>
      <c r="BO421" s="30" t="s">
        <v>97</v>
      </c>
      <c r="BP421" s="30" t="s">
        <v>97</v>
      </c>
      <c r="BQ421" s="34">
        <v>1170</v>
      </c>
      <c r="BR421" s="30">
        <v>41.45</v>
      </c>
      <c r="BS421" s="30">
        <v>24.35</v>
      </c>
      <c r="BT421" s="30">
        <v>20.309999999999999</v>
      </c>
      <c r="BU421" s="30">
        <v>6.86</v>
      </c>
      <c r="BV421" s="30">
        <v>1.41</v>
      </c>
      <c r="BW421" s="30">
        <v>0.32</v>
      </c>
      <c r="BX421" s="30">
        <v>0.61</v>
      </c>
      <c r="BY421" s="30">
        <v>1.21</v>
      </c>
      <c r="BZ421" s="30">
        <v>3.08</v>
      </c>
      <c r="CA421" s="30">
        <v>0.42</v>
      </c>
      <c r="CB421" s="30">
        <v>0.08</v>
      </c>
      <c r="CC421" s="30">
        <v>0.05</v>
      </c>
      <c r="CD421" s="30">
        <v>98</v>
      </c>
      <c r="CE421" s="30">
        <v>98</v>
      </c>
      <c r="CF421" s="30">
        <v>77</v>
      </c>
      <c r="CG421" s="30">
        <v>19</v>
      </c>
      <c r="CH421" s="30"/>
      <c r="CI421" s="104">
        <v>4032</v>
      </c>
      <c r="CJ421" s="30"/>
      <c r="CK421" s="30">
        <v>36.659999999999997</v>
      </c>
      <c r="CL421" s="30"/>
      <c r="CM421" s="30">
        <v>4.3600000000000003</v>
      </c>
      <c r="CN421" s="30"/>
      <c r="CO421" s="30"/>
      <c r="CP421" s="30"/>
      <c r="CQ421" s="30">
        <v>0.15</v>
      </c>
      <c r="CR421" s="104">
        <v>4095</v>
      </c>
      <c r="CS421" s="104">
        <v>35.119999999999997</v>
      </c>
      <c r="CT421" s="104">
        <v>4.63</v>
      </c>
      <c r="CU421" s="104">
        <v>0.27</v>
      </c>
      <c r="CV421" s="30"/>
      <c r="CW421" s="58">
        <f t="shared" si="87"/>
        <v>592.07085048247347</v>
      </c>
      <c r="CX421" s="59">
        <f>AP421/(AB421-AI421)</f>
        <v>592.07085048247347</v>
      </c>
      <c r="CY421" s="79">
        <v>500</v>
      </c>
      <c r="CZ421" s="57">
        <f>IF(AND(DATE(YEAR(T421),MONTH(T421),DAY(T421))&gt;=(S421-3),DATE(YEAR(T421),MONTH(T421),DAY(T421))&lt;=(S421+3)),T421,V421)</f>
        <v>45938.899305555555</v>
      </c>
      <c r="DA421" s="59">
        <f>CZ421-U421</f>
        <v>0</v>
      </c>
      <c r="DB421" s="51">
        <f>(((AR421-AQ421)*24)+DD421+AB421+((AV421-AU421)*24))/24</f>
        <v>0.86805555555474712</v>
      </c>
      <c r="DC421" s="51">
        <f>(AT421-AS421)*24</f>
        <v>1.1666666668024845</v>
      </c>
      <c r="DD421" s="51">
        <f>(W421-AR421)*24</f>
        <v>1.3333333334885538</v>
      </c>
      <c r="DE421" s="51">
        <f>AA421</f>
        <v>59.083333333313931</v>
      </c>
      <c r="DF421" s="51">
        <f t="shared" si="97"/>
        <v>1.3333333334885538</v>
      </c>
      <c r="DG421" s="51">
        <f>AB421</f>
        <v>18.999999999941792</v>
      </c>
      <c r="DH421" s="51">
        <f t="shared" si="95"/>
        <v>1.1666666668024845</v>
      </c>
    </row>
    <row r="422" spans="1:112" s="42" customFormat="1" x14ac:dyDescent="0.2">
      <c r="A422" s="40">
        <v>4870</v>
      </c>
      <c r="B422" s="29">
        <f t="shared" si="86"/>
        <v>45931</v>
      </c>
      <c r="C422" s="41" t="str">
        <f t="shared" si="96"/>
        <v>PRT 2025 10 #4870</v>
      </c>
      <c r="D422" s="41" t="str">
        <f t="shared" si="94"/>
        <v>PRATU BGG #105</v>
      </c>
      <c r="E422" s="39">
        <v>4870</v>
      </c>
      <c r="F422" s="38" t="s">
        <v>240</v>
      </c>
      <c r="G422" s="38" t="str">
        <f>INDEX([1]List!$D$2:$D$55,MATCH(F422,[1]List!$B$2:$B$55,0))</f>
        <v>CIF</v>
      </c>
      <c r="H422" s="38" t="s">
        <v>211</v>
      </c>
      <c r="I422" s="38" t="s">
        <v>247</v>
      </c>
      <c r="J422" s="39">
        <f>IF(F422="","",IF(F422="TIE LRC",COUNTIF($F$2:$F422,"TIE")+COUNTIF($F$2:$F422,"TME")+COUNTIF($F$2:$F422,"TIE LRC")+COUNTIF($F$2:$F422,"TIE MRC"),IF(F422="TIE MRC",COUNTIF($F$2:$F422,"TIE")+COUNTIF($F$2:$F422,"TME")+COUNTIF($F$2:$F422,"TIE LRC")+COUNTIF($F$2:$F422,"TIE MRC"),IF(F422="PLNBB LRC",COUNTIF($F$2:$F422,"PLNBB")+COUNTIF($F$2:$F422,"PLNBB LRC")+COUNTIF($F$2:$F422,"PLNBB MRC"),IF(F422="PLNBB MRC",COUNTIF($F$2:$F422,"PLNBB")+COUNTIF($F$2:$F422,"PLNBB LRC")+COUNTIF($F$2:$F422,"PLNBB MRC"),IF(F422="HE MRC",COUNTIF($F$2:$F422,"HE")+COUNTIF($F$2:$F422,"HE LRC")+COUNTIF($F$2:$F422,"HE MRC"),IF(F422="HE LRC",COUNTIF($F$2:$F422,"HE")+COUNTIF($F$2:$F422,"HE LRC")+COUNTIF($F$2:$F422,"HE MRC"),COUNTIF($F$2:$F422,F422))))))))</f>
        <v>105</v>
      </c>
      <c r="K422" s="42" t="s">
        <v>219</v>
      </c>
      <c r="L422" s="42" t="s">
        <v>590</v>
      </c>
      <c r="N422" s="43" t="s">
        <v>318</v>
      </c>
      <c r="O422" s="70" t="s">
        <v>473</v>
      </c>
      <c r="P422" s="40"/>
      <c r="Q422" s="70">
        <v>45932</v>
      </c>
      <c r="R422" s="44"/>
      <c r="S422" s="70">
        <v>45956</v>
      </c>
      <c r="T422" s="57">
        <v>45937.513888888891</v>
      </c>
      <c r="U422" s="57">
        <v>45939.232638888891</v>
      </c>
      <c r="V422" s="57">
        <v>45939.232638888891</v>
      </c>
      <c r="W422" s="57">
        <v>45939.246527777781</v>
      </c>
      <c r="X422" s="57">
        <v>45940.076388888891</v>
      </c>
      <c r="Y422" s="57">
        <v>45940.107638888891</v>
      </c>
      <c r="Z422" s="57">
        <v>45940.142361111109</v>
      </c>
      <c r="AA422" s="51">
        <f t="shared" si="84"/>
        <v>41.25</v>
      </c>
      <c r="AB422" s="51">
        <f t="shared" si="90"/>
        <v>20.666666666627862</v>
      </c>
      <c r="AC422" s="51">
        <f t="shared" si="91"/>
        <v>0.75</v>
      </c>
      <c r="AD422" s="51">
        <v>0.17</v>
      </c>
      <c r="AE422" s="51">
        <v>3.42</v>
      </c>
      <c r="AF422" s="51">
        <v>3.25</v>
      </c>
      <c r="AG422" s="51">
        <v>0.5</v>
      </c>
      <c r="AH422" s="51">
        <v>0</v>
      </c>
      <c r="AI422" s="51">
        <f t="shared" si="92"/>
        <v>7.17</v>
      </c>
      <c r="AJ422" s="78">
        <f t="shared" si="93"/>
        <v>7.34</v>
      </c>
      <c r="AK422" s="78"/>
      <c r="AL422" s="78"/>
      <c r="AM422" s="78"/>
      <c r="AN422" s="78"/>
      <c r="AO422" s="45">
        <v>8699.0779999999995</v>
      </c>
      <c r="AP422" s="45">
        <v>8696.4519999999993</v>
      </c>
      <c r="AQ422" s="57">
        <f t="shared" si="85"/>
        <v>45939.232638888891</v>
      </c>
      <c r="AR422" s="57">
        <v>45939.243055555555</v>
      </c>
      <c r="AS422" s="57">
        <f t="shared" si="88"/>
        <v>45940.076388888891</v>
      </c>
      <c r="AT422" s="57">
        <v>45940.128472222219</v>
      </c>
      <c r="AU422" s="57">
        <f t="shared" si="89"/>
        <v>45940.128472222219</v>
      </c>
      <c r="AV422" s="57">
        <v>45940.138888888891</v>
      </c>
      <c r="AW422" s="104">
        <v>4565</v>
      </c>
      <c r="AX422" s="104">
        <v>6597</v>
      </c>
      <c r="AY422" s="30">
        <v>30.8</v>
      </c>
      <c r="AZ422" s="30">
        <v>17.54</v>
      </c>
      <c r="BA422" s="30">
        <v>4.17</v>
      </c>
      <c r="BB422" s="30">
        <v>4.97</v>
      </c>
      <c r="BC422" s="30">
        <v>6.03</v>
      </c>
      <c r="BD422" s="30">
        <v>42.74</v>
      </c>
      <c r="BE422" s="30">
        <v>34.75</v>
      </c>
      <c r="BF422" s="30">
        <v>0.21</v>
      </c>
      <c r="BG422" s="30">
        <v>0.32</v>
      </c>
      <c r="BH422" s="30">
        <v>0.3</v>
      </c>
      <c r="BI422" s="30">
        <v>56.85</v>
      </c>
      <c r="BJ422" s="30">
        <v>4.24</v>
      </c>
      <c r="BK422" s="30">
        <v>0.89</v>
      </c>
      <c r="BL422" s="30">
        <v>1.1499999999999999</v>
      </c>
      <c r="BM422" s="30">
        <v>15.26</v>
      </c>
      <c r="BN422" s="34">
        <v>58</v>
      </c>
      <c r="BO422" s="30" t="s">
        <v>97</v>
      </c>
      <c r="BP422" s="30" t="s">
        <v>100</v>
      </c>
      <c r="BQ422" s="34">
        <v>1160</v>
      </c>
      <c r="BR422" s="30">
        <v>43.88</v>
      </c>
      <c r="BS422" s="30">
        <v>19.84</v>
      </c>
      <c r="BT422" s="30">
        <v>18.02</v>
      </c>
      <c r="BU422" s="30">
        <v>8.1</v>
      </c>
      <c r="BV422" s="30">
        <v>1.27</v>
      </c>
      <c r="BW422" s="30">
        <v>0.97</v>
      </c>
      <c r="BX422" s="30">
        <v>0.4</v>
      </c>
      <c r="BY422" s="30">
        <v>0.4</v>
      </c>
      <c r="BZ422" s="30">
        <v>6</v>
      </c>
      <c r="CA422" s="30">
        <v>0.38</v>
      </c>
      <c r="CB422" s="30">
        <v>0.15</v>
      </c>
      <c r="CC422" s="30">
        <v>0.52</v>
      </c>
      <c r="CD422" s="30">
        <v>99</v>
      </c>
      <c r="CE422" s="30">
        <v>97</v>
      </c>
      <c r="CF422" s="30">
        <v>78</v>
      </c>
      <c r="CG422" s="30">
        <v>20</v>
      </c>
      <c r="CH422" s="30"/>
      <c r="CI422" s="104">
        <v>4626</v>
      </c>
      <c r="CJ422" s="30"/>
      <c r="CK422" s="30">
        <v>30.39</v>
      </c>
      <c r="CL422" s="30"/>
      <c r="CM422" s="30">
        <v>3.88</v>
      </c>
      <c r="CN422" s="30"/>
      <c r="CO422" s="30"/>
      <c r="CP422" s="30"/>
      <c r="CQ422" s="30">
        <v>0.17</v>
      </c>
      <c r="CR422" s="104">
        <v>4572</v>
      </c>
      <c r="CS422" s="104">
        <v>30.48</v>
      </c>
      <c r="CT422" s="104">
        <v>4.18</v>
      </c>
      <c r="CU422" s="104">
        <v>0.26</v>
      </c>
      <c r="CV422" s="30"/>
      <c r="CW422" s="58">
        <f t="shared" si="87"/>
        <v>644.34072610706369</v>
      </c>
      <c r="CX422" s="59">
        <f>AP422/(AB422-AI422)</f>
        <v>644.34072610706369</v>
      </c>
      <c r="CY422" s="79">
        <v>500</v>
      </c>
      <c r="CZ422" s="57">
        <f>IF(AND(DATE(YEAR(T422),MONTH(T422),DAY(T422))&gt;=(S422-3),DATE(YEAR(T422),MONTH(T422),DAY(T422))&lt;=(S422+3)),T422,V422)</f>
        <v>45939.232638888891</v>
      </c>
      <c r="DA422" s="59">
        <f>CZ422-U422</f>
        <v>0</v>
      </c>
      <c r="DB422" s="51">
        <f>(((AR422-AQ422)*24)+DD422+AB422+((AV422-AU422)*24))/24</f>
        <v>0.88541666667151731</v>
      </c>
      <c r="DC422" s="51">
        <f>(AT422-AS422)*24</f>
        <v>1.2499999998835847</v>
      </c>
      <c r="DD422" s="51">
        <f>(W422-AR422)*24</f>
        <v>8.3333333430346102E-2</v>
      </c>
      <c r="DE422" s="51">
        <f>AA422</f>
        <v>41.25</v>
      </c>
      <c r="DF422" s="51">
        <f t="shared" si="97"/>
        <v>8.3333333430346102E-2</v>
      </c>
      <c r="DG422" s="51">
        <f>AB422</f>
        <v>20.666666666627862</v>
      </c>
      <c r="DH422" s="51">
        <f t="shared" si="95"/>
        <v>1.2499999998835847</v>
      </c>
    </row>
    <row r="423" spans="1:112" s="42" customFormat="1" x14ac:dyDescent="0.2">
      <c r="A423" s="40">
        <v>4871</v>
      </c>
      <c r="B423" s="29">
        <f t="shared" si="86"/>
        <v>45931</v>
      </c>
      <c r="C423" s="41" t="str">
        <f t="shared" si="96"/>
        <v>PRT 2025 10 #4871</v>
      </c>
      <c r="D423" s="41" t="str">
        <f t="shared" si="94"/>
        <v>PRATU TBC LRC #37</v>
      </c>
      <c r="E423" s="39">
        <v>4871</v>
      </c>
      <c r="F423" s="38" t="s">
        <v>290</v>
      </c>
      <c r="G423" s="38" t="str">
        <f>INDEX([1]List!$D$2:$D$55,MATCH(F423,[1]List!$B$2:$B$55,0))</f>
        <v>CIF</v>
      </c>
      <c r="H423" s="38" t="s">
        <v>325</v>
      </c>
      <c r="I423" s="38" t="s">
        <v>176</v>
      </c>
      <c r="J423" s="39">
        <f>IF(F423="","",IF(F423="TIE LRC",COUNTIF($F$2:$F423,"TIE")+COUNTIF($F$2:$F423,"TME")+COUNTIF($F$2:$F423,"TIE LRC")+COUNTIF($F$2:$F423,"TIE MRC"),IF(F423="TIE MRC",COUNTIF($F$2:$F423,"TIE")+COUNTIF($F$2:$F423,"TME")+COUNTIF($F$2:$F423,"TIE LRC")+COUNTIF($F$2:$F423,"TIE MRC"),IF(F423="PLNBB LRC",COUNTIF($F$2:$F423,"PLNBB")+COUNTIF($F$2:$F423,"PLNBB LRC")+COUNTIF($F$2:$F423,"PLNBB MRC"),IF(F423="PLNBB MRC",COUNTIF($F$2:$F423,"PLNBB")+COUNTIF($F$2:$F423,"PLNBB LRC")+COUNTIF($F$2:$F423,"PLNBB MRC"),IF(F423="HE MRC",COUNTIF($F$2:$F423,"HE")+COUNTIF($F$2:$F423,"HE LRC")+COUNTIF($F$2:$F423,"HE MRC"),IF(F423="HE LRC",COUNTIF($F$2:$F423,"HE")+COUNTIF($F$2:$F423,"HE LRC")+COUNTIF($F$2:$F423,"HE MRC"),COUNTIF($F$2:$F423,F423))))))))</f>
        <v>37</v>
      </c>
      <c r="K423" s="42" t="s">
        <v>672</v>
      </c>
      <c r="L423" s="42" t="s">
        <v>673</v>
      </c>
      <c r="N423" s="43" t="s">
        <v>320</v>
      </c>
      <c r="O423" s="70" t="s">
        <v>473</v>
      </c>
      <c r="P423" s="40"/>
      <c r="Q423" s="70">
        <v>45927</v>
      </c>
      <c r="R423" s="44"/>
      <c r="S423" s="70">
        <v>45958</v>
      </c>
      <c r="T423" s="57">
        <v>45936.625</v>
      </c>
      <c r="U423" s="57">
        <v>45939.805555555555</v>
      </c>
      <c r="V423" s="57">
        <v>45939.805555555555</v>
      </c>
      <c r="W423" s="57">
        <v>45939.954861111109</v>
      </c>
      <c r="X423" s="57">
        <v>45940.767361111109</v>
      </c>
      <c r="Y423" s="57">
        <v>45940.795138888891</v>
      </c>
      <c r="Z423" s="57">
        <v>45940.829861111109</v>
      </c>
      <c r="AA423" s="51">
        <f t="shared" si="84"/>
        <v>76.333333333313931</v>
      </c>
      <c r="AB423" s="51">
        <f t="shared" si="90"/>
        <v>20.166666666744277</v>
      </c>
      <c r="AC423" s="51">
        <f t="shared" si="91"/>
        <v>0.66666666674427688</v>
      </c>
      <c r="AD423" s="51">
        <v>0</v>
      </c>
      <c r="AE423" s="51">
        <v>3.83</v>
      </c>
      <c r="AF423" s="51">
        <v>2.25</v>
      </c>
      <c r="AG423" s="51">
        <v>1.5</v>
      </c>
      <c r="AH423" s="51">
        <v>0</v>
      </c>
      <c r="AI423" s="51">
        <f t="shared" si="92"/>
        <v>7.58</v>
      </c>
      <c r="AJ423" s="78">
        <f t="shared" si="93"/>
        <v>7.58</v>
      </c>
      <c r="AK423" s="78"/>
      <c r="AL423" s="78"/>
      <c r="AM423" s="78"/>
      <c r="AN423" s="78"/>
      <c r="AO423" s="45">
        <v>7602.7089999999998</v>
      </c>
      <c r="AP423" s="45">
        <v>7576.9790000000003</v>
      </c>
      <c r="AQ423" s="57">
        <f t="shared" si="85"/>
        <v>45939.805555555555</v>
      </c>
      <c r="AR423" s="57">
        <v>45939.815972222219</v>
      </c>
      <c r="AS423" s="57">
        <f t="shared" si="88"/>
        <v>45940.767361111109</v>
      </c>
      <c r="AT423" s="57">
        <v>45940.815972222219</v>
      </c>
      <c r="AU423" s="57">
        <f t="shared" si="89"/>
        <v>45940.815972222219</v>
      </c>
      <c r="AV423" s="57">
        <v>45940.826388888891</v>
      </c>
      <c r="AW423" s="104">
        <v>4115</v>
      </c>
      <c r="AX423" s="104">
        <v>6346</v>
      </c>
      <c r="AY423" s="30">
        <v>35.159999999999997</v>
      </c>
      <c r="AZ423" s="30">
        <v>20.39</v>
      </c>
      <c r="BA423" s="30">
        <v>4.8600000000000003</v>
      </c>
      <c r="BB423" s="30">
        <v>5.97</v>
      </c>
      <c r="BC423" s="30">
        <v>7.5</v>
      </c>
      <c r="BD423" s="30">
        <v>40.26</v>
      </c>
      <c r="BE423" s="30">
        <v>33.380000000000003</v>
      </c>
      <c r="BF423" s="30">
        <v>0.23</v>
      </c>
      <c r="BG423" s="30">
        <v>0.38</v>
      </c>
      <c r="BH423" s="30">
        <v>0.35</v>
      </c>
      <c r="BI423" s="30">
        <v>52.73</v>
      </c>
      <c r="BJ423" s="30">
        <v>3.99</v>
      </c>
      <c r="BK423" s="30">
        <v>0.83</v>
      </c>
      <c r="BL423" s="30">
        <v>1.1299999999999999</v>
      </c>
      <c r="BM423" s="30">
        <v>15.81</v>
      </c>
      <c r="BN423" s="34">
        <v>61</v>
      </c>
      <c r="BO423" s="30" t="s">
        <v>97</v>
      </c>
      <c r="BP423" s="30" t="s">
        <v>100</v>
      </c>
      <c r="BQ423" s="34">
        <v>1210</v>
      </c>
      <c r="BR423" s="30">
        <v>39.5</v>
      </c>
      <c r="BS423" s="30">
        <v>20.14</v>
      </c>
      <c r="BT423" s="30">
        <v>22.56</v>
      </c>
      <c r="BU423" s="30">
        <v>8.41</v>
      </c>
      <c r="BV423" s="30">
        <v>2.96</v>
      </c>
      <c r="BW423" s="30">
        <v>0.66</v>
      </c>
      <c r="BX423" s="30">
        <v>0.6</v>
      </c>
      <c r="BY423" s="30">
        <v>1.04</v>
      </c>
      <c r="BZ423" s="30">
        <v>3.52</v>
      </c>
      <c r="CA423" s="30">
        <v>0.42</v>
      </c>
      <c r="CB423" s="30">
        <v>0.18</v>
      </c>
      <c r="CC423" s="30">
        <v>5.3999999999999999E-2</v>
      </c>
      <c r="CD423" s="30">
        <v>98</v>
      </c>
      <c r="CE423" s="30">
        <v>98</v>
      </c>
      <c r="CF423" s="30">
        <v>78</v>
      </c>
      <c r="CG423" s="30">
        <v>19</v>
      </c>
      <c r="CH423" s="30"/>
      <c r="CI423" s="104">
        <v>4202</v>
      </c>
      <c r="CJ423" s="30"/>
      <c r="CK423" s="30">
        <v>34.67</v>
      </c>
      <c r="CL423" s="30"/>
      <c r="CM423" s="30">
        <v>4.04</v>
      </c>
      <c r="CN423" s="30"/>
      <c r="CO423" s="30"/>
      <c r="CP423" s="30"/>
      <c r="CQ423" s="30">
        <v>0.21</v>
      </c>
      <c r="CR423" s="104">
        <v>4030</v>
      </c>
      <c r="CS423" s="104">
        <v>35.659999999999997</v>
      </c>
      <c r="CT423" s="104">
        <v>3.71</v>
      </c>
      <c r="CU423" s="104">
        <v>0.22</v>
      </c>
      <c r="CV423" s="30"/>
      <c r="CW423" s="58">
        <f t="shared" si="87"/>
        <v>601.98456037764413</v>
      </c>
      <c r="CX423" s="59">
        <f>AP423/(AB423-AI423)</f>
        <v>601.98456037764413</v>
      </c>
      <c r="CY423" s="79">
        <v>500</v>
      </c>
      <c r="CZ423" s="57">
        <f>IF(AND(DATE(YEAR(T423),MONTH(T423),DAY(T423))&gt;=(S423-3),DATE(YEAR(T423),MONTH(T423),DAY(T423))&lt;=(S423+3)),T423,V423)</f>
        <v>45939.805555555555</v>
      </c>
      <c r="DA423" s="59">
        <f>CZ423-U423</f>
        <v>0</v>
      </c>
      <c r="DB423" s="51">
        <f>(((AR423-AQ423)*24)+DD423+AB423+((AV423-AU423)*24))/24</f>
        <v>1.000000000007276</v>
      </c>
      <c r="DC423" s="51">
        <f>(AT423-AS423)*24</f>
        <v>1.1666666666278616</v>
      </c>
      <c r="DD423" s="51">
        <f>(W423-AR423)*24</f>
        <v>3.3333333333721384</v>
      </c>
      <c r="DE423" s="51">
        <f>AA423</f>
        <v>76.333333333313931</v>
      </c>
      <c r="DF423" s="51">
        <f t="shared" si="97"/>
        <v>3.3333333333721384</v>
      </c>
      <c r="DG423" s="51">
        <f>AB423</f>
        <v>20.166666666744277</v>
      </c>
      <c r="DH423" s="51">
        <f t="shared" si="95"/>
        <v>1.1666666666278616</v>
      </c>
    </row>
    <row r="424" spans="1:112" s="42" customFormat="1" x14ac:dyDescent="0.2">
      <c r="A424" s="40">
        <v>4872</v>
      </c>
      <c r="B424" s="29">
        <f t="shared" si="86"/>
        <v>45931</v>
      </c>
      <c r="C424" s="41" t="str">
        <f t="shared" si="96"/>
        <v>PRT 2025 10 #4872</v>
      </c>
      <c r="D424" s="41" t="str">
        <f t="shared" si="94"/>
        <v>PRATU GEL LRC #43</v>
      </c>
      <c r="E424" s="39">
        <v>4872</v>
      </c>
      <c r="F424" s="38" t="s">
        <v>300</v>
      </c>
      <c r="G424" s="38" t="str">
        <f>INDEX([1]List!$D$2:$D$55,MATCH(F424,[1]List!$B$2:$B$55,0))</f>
        <v>CIF</v>
      </c>
      <c r="H424" s="38" t="s">
        <v>392</v>
      </c>
      <c r="I424" s="38" t="s">
        <v>262</v>
      </c>
      <c r="J424" s="39">
        <f>IF(F424="","",IF(F424="TIE LRC",COUNTIF($F$2:$F424,"TIE")+COUNTIF($F$2:$F424,"TME")+COUNTIF($F$2:$F424,"TIE LRC")+COUNTIF($F$2:$F424,"TIE MRC"),IF(F424="TIE MRC",COUNTIF($F$2:$F424,"TIE")+COUNTIF($F$2:$F424,"TME")+COUNTIF($F$2:$F424,"TIE LRC")+COUNTIF($F$2:$F424,"TIE MRC"),IF(F424="PLNBB LRC",COUNTIF($F$2:$F424,"PLNBB")+COUNTIF($F$2:$F424,"PLNBB LRC")+COUNTIF($F$2:$F424,"PLNBB MRC"),IF(F424="PLNBB MRC",COUNTIF($F$2:$F424,"PLNBB")+COUNTIF($F$2:$F424,"PLNBB LRC")+COUNTIF($F$2:$F424,"PLNBB MRC"),IF(F424="HE MRC",COUNTIF($F$2:$F424,"HE")+COUNTIF($F$2:$F424,"HE LRC")+COUNTIF($F$2:$F424,"HE MRC"),IF(F424="HE LRC",COUNTIF($F$2:$F424,"HE")+COUNTIF($F$2:$F424,"HE LRC")+COUNTIF($F$2:$F424,"HE MRC"),COUNTIF($F$2:$F424,F424))))))))</f>
        <v>43</v>
      </c>
      <c r="K424" s="42" t="s">
        <v>535</v>
      </c>
      <c r="L424" s="42" t="s">
        <v>536</v>
      </c>
      <c r="N424" s="43" t="s">
        <v>318</v>
      </c>
      <c r="O424" s="70" t="s">
        <v>567</v>
      </c>
      <c r="P424" s="40"/>
      <c r="Q424" s="70">
        <v>45930</v>
      </c>
      <c r="R424" s="44"/>
      <c r="S424" s="70">
        <v>45938</v>
      </c>
      <c r="T424" s="57">
        <v>45938.125</v>
      </c>
      <c r="U424" s="57">
        <v>45938.125</v>
      </c>
      <c r="V424" s="57">
        <v>45940.166666666664</v>
      </c>
      <c r="W424" s="57">
        <v>45940.791666666664</v>
      </c>
      <c r="X424" s="57">
        <v>45941.420138888891</v>
      </c>
      <c r="Y424" s="57">
        <v>45941.482638888891</v>
      </c>
      <c r="Z424" s="57">
        <v>45941.517361111109</v>
      </c>
      <c r="AA424" s="51">
        <f t="shared" si="84"/>
        <v>48.999999999941792</v>
      </c>
      <c r="AB424" s="51">
        <f t="shared" si="90"/>
        <v>16.583333333430346</v>
      </c>
      <c r="AC424" s="51">
        <f t="shared" si="91"/>
        <v>1.5</v>
      </c>
      <c r="AD424" s="51">
        <v>0.42</v>
      </c>
      <c r="AE424" s="51">
        <v>2.67</v>
      </c>
      <c r="AF424" s="51">
        <v>0</v>
      </c>
      <c r="AG424" s="51">
        <v>0.5</v>
      </c>
      <c r="AH424" s="51">
        <v>0</v>
      </c>
      <c r="AI424" s="51">
        <f t="shared" si="92"/>
        <v>3.17</v>
      </c>
      <c r="AJ424" s="78">
        <f t="shared" si="93"/>
        <v>3.59</v>
      </c>
      <c r="AK424" s="78"/>
      <c r="AL424" s="78"/>
      <c r="AM424" s="78"/>
      <c r="AN424" s="78"/>
      <c r="AO424" s="45">
        <v>10004.118</v>
      </c>
      <c r="AP424" s="45">
        <v>10002.992</v>
      </c>
      <c r="AQ424" s="57">
        <f t="shared" si="85"/>
        <v>45940.166666666664</v>
      </c>
      <c r="AR424" s="57">
        <v>45940.177083333336</v>
      </c>
      <c r="AS424" s="57">
        <f t="shared" si="88"/>
        <v>45941.420138888891</v>
      </c>
      <c r="AT424" s="57">
        <v>45941.503472222219</v>
      </c>
      <c r="AU424" s="57">
        <f t="shared" si="89"/>
        <v>45941.503472222219</v>
      </c>
      <c r="AV424" s="57">
        <v>45941.513888888891</v>
      </c>
      <c r="AW424" s="104">
        <v>4071</v>
      </c>
      <c r="AX424" s="104">
        <v>6254</v>
      </c>
      <c r="AY424" s="30">
        <v>34.909999999999997</v>
      </c>
      <c r="AZ424" s="30">
        <v>17.43</v>
      </c>
      <c r="BA424" s="30">
        <v>4.84</v>
      </c>
      <c r="BB424" s="30">
        <v>6.14</v>
      </c>
      <c r="BC424" s="30">
        <v>7.44</v>
      </c>
      <c r="BD424" s="30">
        <v>41.86</v>
      </c>
      <c r="BE424" s="30">
        <v>34.57</v>
      </c>
      <c r="BF424" s="30">
        <v>0.18</v>
      </c>
      <c r="BG424" s="30">
        <v>0.3</v>
      </c>
      <c r="BH424" s="30">
        <v>0.28000000000000003</v>
      </c>
      <c r="BI424" s="30">
        <v>53.38</v>
      </c>
      <c r="BJ424" s="30">
        <v>3.89</v>
      </c>
      <c r="BK424" s="30">
        <v>0.78</v>
      </c>
      <c r="BL424" s="30">
        <v>1.02</v>
      </c>
      <c r="BM424" s="30">
        <v>18.149999999999999</v>
      </c>
      <c r="BN424" s="34">
        <v>59</v>
      </c>
      <c r="BO424" s="30" t="s">
        <v>97</v>
      </c>
      <c r="BP424" s="30" t="s">
        <v>100</v>
      </c>
      <c r="BQ424" s="34">
        <v>1240</v>
      </c>
      <c r="BR424" s="30">
        <v>18.07</v>
      </c>
      <c r="BS424" s="30">
        <v>13.53</v>
      </c>
      <c r="BT424" s="30">
        <v>48.28</v>
      </c>
      <c r="BU424" s="30">
        <v>9.76</v>
      </c>
      <c r="BV424" s="30">
        <v>2.78</v>
      </c>
      <c r="BW424" s="30">
        <v>0.22</v>
      </c>
      <c r="BX424" s="30">
        <v>0.36</v>
      </c>
      <c r="BY424" s="30">
        <v>0.74</v>
      </c>
      <c r="BZ424" s="30">
        <v>4.82</v>
      </c>
      <c r="CA424" s="30">
        <v>1.36</v>
      </c>
      <c r="CB424" s="30">
        <v>0.1</v>
      </c>
      <c r="CC424" s="30">
        <v>7.0000000000000007E-2</v>
      </c>
      <c r="CD424" s="30">
        <v>99</v>
      </c>
      <c r="CE424" s="30">
        <v>97</v>
      </c>
      <c r="CF424" s="30">
        <v>78</v>
      </c>
      <c r="CG424" s="30">
        <v>20</v>
      </c>
      <c r="CH424" s="30"/>
      <c r="CI424" s="104">
        <v>4157</v>
      </c>
      <c r="CJ424" s="30"/>
      <c r="CK424" s="30">
        <v>34.380000000000003</v>
      </c>
      <c r="CL424" s="30"/>
      <c r="CM424" s="30">
        <v>4.21</v>
      </c>
      <c r="CN424" s="30"/>
      <c r="CO424" s="30"/>
      <c r="CP424" s="30"/>
      <c r="CQ424" s="30">
        <v>0.14000000000000001</v>
      </c>
      <c r="CR424" s="104">
        <v>3982</v>
      </c>
      <c r="CS424" s="104">
        <v>35.61</v>
      </c>
      <c r="CT424" s="104">
        <v>5.0199999999999996</v>
      </c>
      <c r="CU424" s="104">
        <v>0.25</v>
      </c>
      <c r="CV424" s="30"/>
      <c r="CW424" s="58">
        <f t="shared" si="87"/>
        <v>745.74990059102777</v>
      </c>
      <c r="CX424" s="59">
        <f>AP424/(AB424-AI424)</f>
        <v>745.74990059102777</v>
      </c>
      <c r="CY424" s="79">
        <v>500</v>
      </c>
      <c r="CZ424" s="57">
        <f>IF(AND(DATE(YEAR(T424),MONTH(T424),DAY(T424))&gt;=(S424-3),DATE(YEAR(T424),MONTH(T424),DAY(T424))&lt;=(S424+3)),T424,V424)</f>
        <v>45938.125</v>
      </c>
      <c r="DA424" s="59">
        <f>CZ424-U424</f>
        <v>0</v>
      </c>
      <c r="DB424" s="51">
        <f>(((AR424-AQ424)*24)+DD424+AB424+((AV424-AU424)*24))/24</f>
        <v>1.3263888888977817</v>
      </c>
      <c r="DC424" s="51">
        <f>(AT424-AS424)*24</f>
        <v>1.9999999998835847</v>
      </c>
      <c r="DD424" s="51">
        <f>(W424-AR424)*24</f>
        <v>14.749999999883585</v>
      </c>
      <c r="DE424" s="51">
        <f>AA424</f>
        <v>48.999999999941792</v>
      </c>
      <c r="DF424" s="51">
        <f t="shared" si="97"/>
        <v>14.749999999883585</v>
      </c>
      <c r="DG424" s="51">
        <f>AB424</f>
        <v>16.583333333430346</v>
      </c>
      <c r="DH424" s="51">
        <f t="shared" si="95"/>
        <v>1.9999999998835847</v>
      </c>
    </row>
    <row r="425" spans="1:112" s="42" customFormat="1" x14ac:dyDescent="0.2">
      <c r="A425" s="40">
        <v>4873</v>
      </c>
      <c r="B425" s="29">
        <f t="shared" si="86"/>
        <v>45931</v>
      </c>
      <c r="C425" s="41" t="str">
        <f t="shared" si="96"/>
        <v>PRT 2025 10 #4873</v>
      </c>
      <c r="D425" s="41" t="str">
        <f t="shared" si="94"/>
        <v>PRATU UMM LRC #8</v>
      </c>
      <c r="E425" s="39">
        <v>4873</v>
      </c>
      <c r="F425" s="38" t="s">
        <v>347</v>
      </c>
      <c r="G425" s="38" t="str">
        <f>INDEX([1]List!$D$2:$D$55,MATCH(F425,[1]List!$B$2:$B$55,0))</f>
        <v>CIF</v>
      </c>
      <c r="H425" s="38" t="s">
        <v>395</v>
      </c>
      <c r="I425" s="38" t="s">
        <v>247</v>
      </c>
      <c r="J425" s="39">
        <f>IF(F425="","",IF(F425="TIE LRC",COUNTIF($F$2:$F425,"TIE")+COUNTIF($F$2:$F425,"TME")+COUNTIF($F$2:$F425,"TIE LRC")+COUNTIF($F$2:$F425,"TIE MRC"),IF(F425="TIE MRC",COUNTIF($F$2:$F425,"TIE")+COUNTIF($F$2:$F425,"TME")+COUNTIF($F$2:$F425,"TIE LRC")+COUNTIF($F$2:$F425,"TIE MRC"),IF(F425="PLNBB LRC",COUNTIF($F$2:$F425,"PLNBB")+COUNTIF($F$2:$F425,"PLNBB LRC")+COUNTIF($F$2:$F425,"PLNBB MRC"),IF(F425="PLNBB MRC",COUNTIF($F$2:$F425,"PLNBB")+COUNTIF($F$2:$F425,"PLNBB LRC")+COUNTIF($F$2:$F425,"PLNBB MRC"),IF(F425="HE MRC",COUNTIF($F$2:$F425,"HE")+COUNTIF($F$2:$F425,"HE LRC")+COUNTIF($F$2:$F425,"HE MRC"),IF(F425="HE LRC",COUNTIF($F$2:$F425,"HE")+COUNTIF($F$2:$F425,"HE LRC")+COUNTIF($F$2:$F425,"HE MRC"),COUNTIF($F$2:$F425,F425))))))))</f>
        <v>8</v>
      </c>
      <c r="K425" s="42" t="s">
        <v>235</v>
      </c>
      <c r="L425" s="42" t="s">
        <v>236</v>
      </c>
      <c r="N425" s="43" t="s">
        <v>320</v>
      </c>
      <c r="O425" s="70" t="s">
        <v>473</v>
      </c>
      <c r="P425" s="40"/>
      <c r="Q425" s="70">
        <v>45931</v>
      </c>
      <c r="R425" s="44"/>
      <c r="S425" s="70">
        <v>45938</v>
      </c>
      <c r="T425" s="57">
        <v>45939.395833333336</v>
      </c>
      <c r="U425" s="57">
        <v>45939.395833333336</v>
      </c>
      <c r="V425" s="57">
        <v>45940.854166666664</v>
      </c>
      <c r="W425" s="57">
        <v>45941.496527777781</v>
      </c>
      <c r="X425" s="57">
        <v>45942.013888888891</v>
      </c>
      <c r="Y425" s="57">
        <v>45942.027777777781</v>
      </c>
      <c r="Z425" s="57">
        <v>45942.0625</v>
      </c>
      <c r="AA425" s="51">
        <f t="shared" si="84"/>
        <v>34.999999999883585</v>
      </c>
      <c r="AB425" s="51">
        <f t="shared" si="90"/>
        <v>12.75</v>
      </c>
      <c r="AC425" s="51">
        <f t="shared" si="91"/>
        <v>0.33333333337213844</v>
      </c>
      <c r="AD425" s="51">
        <v>0.17</v>
      </c>
      <c r="AE425" s="51">
        <v>3.25</v>
      </c>
      <c r="AF425" s="51">
        <v>0</v>
      </c>
      <c r="AG425" s="51">
        <v>0</v>
      </c>
      <c r="AH425" s="51">
        <v>0</v>
      </c>
      <c r="AI425" s="51">
        <f t="shared" si="92"/>
        <v>3.25</v>
      </c>
      <c r="AJ425" s="78">
        <f t="shared" si="93"/>
        <v>3.42</v>
      </c>
      <c r="AK425" s="78"/>
      <c r="AL425" s="78"/>
      <c r="AM425" s="78"/>
      <c r="AN425" s="78"/>
      <c r="AO425" s="45">
        <v>7360.6949999999997</v>
      </c>
      <c r="AP425" s="45">
        <v>7359.4759999999997</v>
      </c>
      <c r="AQ425" s="57">
        <f t="shared" si="85"/>
        <v>45940.854166666664</v>
      </c>
      <c r="AR425" s="57">
        <v>45940.864583333336</v>
      </c>
      <c r="AS425" s="57">
        <f t="shared" si="88"/>
        <v>45942.013888888891</v>
      </c>
      <c r="AT425" s="57">
        <v>45942.048611111109</v>
      </c>
      <c r="AU425" s="57">
        <f t="shared" si="89"/>
        <v>45942.048611111109</v>
      </c>
      <c r="AV425" s="57">
        <v>45942.059027777781</v>
      </c>
      <c r="AW425" s="104">
        <v>4152</v>
      </c>
      <c r="AX425" s="104">
        <v>6383</v>
      </c>
      <c r="AY425" s="30">
        <v>34.96</v>
      </c>
      <c r="AZ425" s="30">
        <v>20.45</v>
      </c>
      <c r="BA425" s="30">
        <v>4.92</v>
      </c>
      <c r="BB425" s="30">
        <v>6.02</v>
      </c>
      <c r="BC425" s="30">
        <v>7.57</v>
      </c>
      <c r="BD425" s="30">
        <v>41.87</v>
      </c>
      <c r="BE425" s="30">
        <v>31.66</v>
      </c>
      <c r="BF425" s="30">
        <v>0.25</v>
      </c>
      <c r="BG425" s="30">
        <v>0.41</v>
      </c>
      <c r="BH425" s="30">
        <v>0.38</v>
      </c>
      <c r="BI425" s="30">
        <v>52.85</v>
      </c>
      <c r="BJ425" s="30">
        <v>3.99</v>
      </c>
      <c r="BK425" s="30">
        <v>0.84</v>
      </c>
      <c r="BL425" s="30">
        <v>1.1399999999999999</v>
      </c>
      <c r="BM425" s="30">
        <v>15.55</v>
      </c>
      <c r="BN425" s="34">
        <v>61</v>
      </c>
      <c r="BO425" s="30" t="s">
        <v>97</v>
      </c>
      <c r="BP425" s="30" t="s">
        <v>100</v>
      </c>
      <c r="BQ425" s="34">
        <v>1320</v>
      </c>
      <c r="BR425" s="30">
        <v>41.84</v>
      </c>
      <c r="BS425" s="30">
        <v>25.4</v>
      </c>
      <c r="BT425" s="30">
        <v>14.65</v>
      </c>
      <c r="BU425" s="30">
        <v>9.6199999999999992</v>
      </c>
      <c r="BV425" s="30">
        <v>2.52</v>
      </c>
      <c r="BW425" s="30">
        <v>0.92</v>
      </c>
      <c r="BX425" s="30">
        <v>0.44</v>
      </c>
      <c r="BY425" s="30">
        <v>0.92</v>
      </c>
      <c r="BZ425" s="30">
        <v>2.91</v>
      </c>
      <c r="CA425" s="30">
        <v>0.7</v>
      </c>
      <c r="CB425" s="30">
        <v>0.1</v>
      </c>
      <c r="CC425" s="30">
        <v>3.2000000000000001E-2</v>
      </c>
      <c r="CD425" s="30">
        <v>99</v>
      </c>
      <c r="CE425" s="30">
        <v>97</v>
      </c>
      <c r="CF425" s="30">
        <v>78</v>
      </c>
      <c r="CG425" s="30">
        <v>20</v>
      </c>
      <c r="CH425" s="30"/>
      <c r="CI425" s="104">
        <v>4189</v>
      </c>
      <c r="CJ425" s="30"/>
      <c r="CK425" s="30">
        <v>34.450000000000003</v>
      </c>
      <c r="CL425" s="30"/>
      <c r="CM425" s="30">
        <v>4.6100000000000003</v>
      </c>
      <c r="CN425" s="30"/>
      <c r="CO425" s="30"/>
      <c r="CP425" s="30"/>
      <c r="CQ425" s="30">
        <v>0.21</v>
      </c>
      <c r="CR425" s="104">
        <v>4096</v>
      </c>
      <c r="CS425" s="104">
        <v>35.119999999999997</v>
      </c>
      <c r="CT425" s="104">
        <v>3.75</v>
      </c>
      <c r="CU425" s="104">
        <v>0.22</v>
      </c>
      <c r="CV425" s="30"/>
      <c r="CW425" s="58">
        <f t="shared" si="87"/>
        <v>774.68168421052633</v>
      </c>
      <c r="CX425" s="59">
        <f>AP425/(AB425-AI425)</f>
        <v>774.68168421052633</v>
      </c>
      <c r="CY425" s="79">
        <v>500</v>
      </c>
      <c r="CZ425" s="57">
        <f>IF(AND(DATE(YEAR(T425),MONTH(T425),DAY(T425))&gt;=(S425-3),DATE(YEAR(T425),MONTH(T425),DAY(T425))&lt;=(S425+3)),T425,V425)</f>
        <v>45939.395833333336</v>
      </c>
      <c r="DA425" s="59">
        <f>CZ425-U425</f>
        <v>0</v>
      </c>
      <c r="DB425" s="51">
        <f>(((AR425-AQ425)*24)+DD425+AB425+((AV425-AU425)*24))/24</f>
        <v>1.1840277777882875</v>
      </c>
      <c r="DC425" s="51">
        <f>(AT425-AS425)*24</f>
        <v>0.83333333325572312</v>
      </c>
      <c r="DD425" s="51">
        <f>(W425-AR425)*24</f>
        <v>15.166666666686069</v>
      </c>
      <c r="DE425" s="51">
        <f>AA425</f>
        <v>34.999999999883585</v>
      </c>
      <c r="DF425" s="51">
        <f t="shared" si="97"/>
        <v>15.166666666686069</v>
      </c>
      <c r="DG425" s="51">
        <f>AB425</f>
        <v>12.75</v>
      </c>
      <c r="DH425" s="51">
        <f t="shared" si="95"/>
        <v>0.83333333325572312</v>
      </c>
    </row>
    <row r="426" spans="1:112" s="42" customFormat="1" x14ac:dyDescent="0.2">
      <c r="A426" s="40">
        <v>4874</v>
      </c>
      <c r="B426" s="29">
        <f t="shared" si="86"/>
        <v>45931</v>
      </c>
      <c r="C426" s="41" t="str">
        <f t="shared" si="96"/>
        <v>PRT 2025 10 #4874</v>
      </c>
      <c r="D426" s="41" t="str">
        <f t="shared" si="94"/>
        <v>PRATU TBC LRC #38</v>
      </c>
      <c r="E426" s="39">
        <v>4874</v>
      </c>
      <c r="F426" s="38" t="s">
        <v>290</v>
      </c>
      <c r="G426" s="38" t="str">
        <f>INDEX([1]List!$D$2:$D$55,MATCH(F426,[1]List!$B$2:$B$55,0))</f>
        <v>CIF</v>
      </c>
      <c r="H426" s="38" t="s">
        <v>325</v>
      </c>
      <c r="I426" s="38" t="s">
        <v>176</v>
      </c>
      <c r="J426" s="39">
        <f>IF(F426="","",IF(F426="TIE LRC",COUNTIF($F$2:$F426,"TIE")+COUNTIF($F$2:$F426,"TME")+COUNTIF($F$2:$F426,"TIE LRC")+COUNTIF($F$2:$F426,"TIE MRC"),IF(F426="TIE MRC",COUNTIF($F$2:$F426,"TIE")+COUNTIF($F$2:$F426,"TME")+COUNTIF($F$2:$F426,"TIE LRC")+COUNTIF($F$2:$F426,"TIE MRC"),IF(F426="PLNBB LRC",COUNTIF($F$2:$F426,"PLNBB")+COUNTIF($F$2:$F426,"PLNBB LRC")+COUNTIF($F$2:$F426,"PLNBB MRC"),IF(F426="PLNBB MRC",COUNTIF($F$2:$F426,"PLNBB")+COUNTIF($F$2:$F426,"PLNBB LRC")+COUNTIF($F$2:$F426,"PLNBB MRC"),IF(F426="HE MRC",COUNTIF($F$2:$F426,"HE")+COUNTIF($F$2:$F426,"HE LRC")+COUNTIF($F$2:$F426,"HE MRC"),IF(F426="HE LRC",COUNTIF($F$2:$F426,"HE")+COUNTIF($F$2:$F426,"HE LRC")+COUNTIF($F$2:$F426,"HE MRC"),COUNTIF($F$2:$F426,F426))))))))</f>
        <v>38</v>
      </c>
      <c r="K426" s="42" t="s">
        <v>272</v>
      </c>
      <c r="L426" s="42" t="s">
        <v>241</v>
      </c>
      <c r="N426" s="43" t="s">
        <v>320</v>
      </c>
      <c r="O426" s="70" t="s">
        <v>394</v>
      </c>
      <c r="P426" s="40"/>
      <c r="Q426" s="70">
        <v>45929</v>
      </c>
      <c r="R426" s="44"/>
      <c r="S426" s="70">
        <v>45959</v>
      </c>
      <c r="T426" s="57">
        <v>45940.166666666664</v>
      </c>
      <c r="U426" s="57">
        <v>45942.09375</v>
      </c>
      <c r="V426" s="57">
        <v>45942.09375</v>
      </c>
      <c r="W426" s="57">
        <v>45942.184027777781</v>
      </c>
      <c r="X426" s="57">
        <v>45942.951388888891</v>
      </c>
      <c r="Y426" s="57">
        <v>45942.979166666664</v>
      </c>
      <c r="Z426" s="57">
        <v>45943.013888888891</v>
      </c>
      <c r="AA426" s="51">
        <f t="shared" si="84"/>
        <v>46.250000000058208</v>
      </c>
      <c r="AB426" s="51">
        <f t="shared" si="90"/>
        <v>19.083333333197515</v>
      </c>
      <c r="AC426" s="51">
        <f t="shared" si="91"/>
        <v>0.6666666665696539</v>
      </c>
      <c r="AD426" s="51">
        <v>0.08</v>
      </c>
      <c r="AE426" s="51">
        <v>4.58</v>
      </c>
      <c r="AF426" s="51">
        <v>0</v>
      </c>
      <c r="AG426" s="51">
        <v>0.5</v>
      </c>
      <c r="AH426" s="51">
        <v>0</v>
      </c>
      <c r="AI426" s="51">
        <f t="shared" si="92"/>
        <v>5.08</v>
      </c>
      <c r="AJ426" s="78">
        <f t="shared" si="93"/>
        <v>5.16</v>
      </c>
      <c r="AK426" s="78"/>
      <c r="AL426" s="78"/>
      <c r="AM426" s="78"/>
      <c r="AN426" s="78"/>
      <c r="AO426" s="45">
        <v>7380.9589999999998</v>
      </c>
      <c r="AP426" s="45">
        <v>7378.5860000000002</v>
      </c>
      <c r="AQ426" s="57">
        <f t="shared" si="85"/>
        <v>45942.09375</v>
      </c>
      <c r="AR426" s="57">
        <v>45942.104166666664</v>
      </c>
      <c r="AS426" s="57">
        <f t="shared" si="88"/>
        <v>45942.951388888891</v>
      </c>
      <c r="AT426" s="57">
        <v>45943</v>
      </c>
      <c r="AU426" s="57">
        <f t="shared" si="89"/>
        <v>45943</v>
      </c>
      <c r="AV426" s="57">
        <v>45943.010416666664</v>
      </c>
      <c r="AW426" s="104">
        <v>4117</v>
      </c>
      <c r="AX426" s="104">
        <v>6348</v>
      </c>
      <c r="AY426" s="30">
        <v>35.14</v>
      </c>
      <c r="AZ426" s="30">
        <v>19.329999999999998</v>
      </c>
      <c r="BA426" s="30">
        <v>4.46</v>
      </c>
      <c r="BB426" s="30">
        <v>5.55</v>
      </c>
      <c r="BC426" s="30">
        <v>6.88</v>
      </c>
      <c r="BD426" s="30">
        <v>40.21</v>
      </c>
      <c r="BE426" s="30">
        <v>34.909999999999997</v>
      </c>
      <c r="BF426" s="30">
        <v>0.27</v>
      </c>
      <c r="BG426" s="30">
        <v>0.44</v>
      </c>
      <c r="BH426" s="30">
        <v>0.41</v>
      </c>
      <c r="BI426" s="30">
        <v>53.65</v>
      </c>
      <c r="BJ426" s="30">
        <v>4.01</v>
      </c>
      <c r="BK426" s="30">
        <v>0.85</v>
      </c>
      <c r="BL426" s="30">
        <v>1.1299999999999999</v>
      </c>
      <c r="BM426" s="30">
        <v>16.28</v>
      </c>
      <c r="BN426" s="34">
        <v>61</v>
      </c>
      <c r="BO426" s="30" t="s">
        <v>97</v>
      </c>
      <c r="BP426" s="30" t="s">
        <v>100</v>
      </c>
      <c r="BQ426" s="34">
        <v>1230</v>
      </c>
      <c r="BR426" s="30">
        <v>37.58</v>
      </c>
      <c r="BS426" s="30">
        <v>22.22</v>
      </c>
      <c r="BT426" s="30">
        <v>22.24</v>
      </c>
      <c r="BU426" s="30">
        <v>8.0399999999999991</v>
      </c>
      <c r="BV426" s="30">
        <v>2.3199999999999998</v>
      </c>
      <c r="BW426" s="30">
        <v>0.72</v>
      </c>
      <c r="BX426" s="30">
        <v>0.57999999999999996</v>
      </c>
      <c r="BY426" s="30">
        <v>0.72</v>
      </c>
      <c r="BZ426" s="30">
        <v>5.0199999999999996</v>
      </c>
      <c r="CA426" s="30">
        <v>0.38</v>
      </c>
      <c r="CB426" s="30">
        <v>0.18</v>
      </c>
      <c r="CC426" s="30">
        <v>3.7999999999999999E-2</v>
      </c>
      <c r="CD426" s="30">
        <v>99</v>
      </c>
      <c r="CE426" s="30">
        <v>97</v>
      </c>
      <c r="CF426" s="30">
        <v>78</v>
      </c>
      <c r="CG426" s="30">
        <v>20</v>
      </c>
      <c r="CH426" s="30"/>
      <c r="CI426" s="104">
        <v>4203</v>
      </c>
      <c r="CJ426" s="30"/>
      <c r="CK426" s="30">
        <v>34.42</v>
      </c>
      <c r="CL426" s="30"/>
      <c r="CM426" s="30">
        <v>3.82</v>
      </c>
      <c r="CN426" s="30"/>
      <c r="CO426" s="30"/>
      <c r="CP426" s="30"/>
      <c r="CQ426" s="30">
        <v>0.24</v>
      </c>
      <c r="CR426" s="104">
        <v>4037</v>
      </c>
      <c r="CS426" s="104">
        <v>35.450000000000003</v>
      </c>
      <c r="CT426" s="105">
        <v>3.8</v>
      </c>
      <c r="CU426" s="104">
        <v>0.24</v>
      </c>
      <c r="CV426" s="30"/>
      <c r="CW426" s="58">
        <f t="shared" si="87"/>
        <v>526.91640086204939</v>
      </c>
      <c r="CX426" s="59">
        <f>AP426/(AB426-AI426)</f>
        <v>526.91640086204939</v>
      </c>
      <c r="CY426" s="79">
        <v>500</v>
      </c>
      <c r="CZ426" s="57">
        <f>IF(AND(DATE(YEAR(T426),MONTH(T426),DAY(T426))&gt;=(S426-3),DATE(YEAR(T426),MONTH(T426),DAY(T426))&lt;=(S426+3)),T426,V426)</f>
        <v>45942.09375</v>
      </c>
      <c r="DA426" s="59">
        <f>CZ426-U426</f>
        <v>0</v>
      </c>
      <c r="DB426" s="51">
        <f>(((AR426-AQ426)*24)+DD426+AB426+((AV426-AU426)*24))/24</f>
        <v>0.89583333332848269</v>
      </c>
      <c r="DC426" s="51">
        <f>(AT426-AS426)*24</f>
        <v>1.1666666666278616</v>
      </c>
      <c r="DD426" s="51">
        <f>(W426-AR426)*24</f>
        <v>1.9166666668024845</v>
      </c>
      <c r="DE426" s="51">
        <f>AA426</f>
        <v>46.250000000058208</v>
      </c>
      <c r="DF426" s="51">
        <f t="shared" si="97"/>
        <v>1.9166666668024845</v>
      </c>
      <c r="DG426" s="51">
        <f>AB426</f>
        <v>19.083333333197515</v>
      </c>
      <c r="DH426" s="51">
        <f t="shared" si="95"/>
        <v>1.1666666666278616</v>
      </c>
    </row>
    <row r="427" spans="1:112" s="42" customFormat="1" x14ac:dyDescent="0.2">
      <c r="A427" s="40">
        <v>4875</v>
      </c>
      <c r="B427" s="29">
        <f t="shared" si="86"/>
        <v>45931</v>
      </c>
      <c r="C427" s="41" t="str">
        <f t="shared" si="96"/>
        <v>PRT 2025 10 #4875</v>
      </c>
      <c r="D427" s="41" t="str">
        <f t="shared" si="94"/>
        <v>PRATU BGG #106</v>
      </c>
      <c r="E427" s="39">
        <v>4875</v>
      </c>
      <c r="F427" s="38" t="s">
        <v>240</v>
      </c>
      <c r="G427" s="38" t="str">
        <f>INDEX([1]List!$D$2:$D$55,MATCH(F427,[1]List!$B$2:$B$55,0))</f>
        <v>CIF</v>
      </c>
      <c r="H427" s="38" t="s">
        <v>211</v>
      </c>
      <c r="I427" s="38" t="s">
        <v>163</v>
      </c>
      <c r="J427" s="39">
        <f>IF(F427="","",IF(F427="TIE LRC",COUNTIF($F$2:$F427,"TIE")+COUNTIF($F$2:$F427,"TME")+COUNTIF($F$2:$F427,"TIE LRC")+COUNTIF($F$2:$F427,"TIE MRC"),IF(F427="TIE MRC",COUNTIF($F$2:$F427,"TIE")+COUNTIF($F$2:$F427,"TME")+COUNTIF($F$2:$F427,"TIE LRC")+COUNTIF($F$2:$F427,"TIE MRC"),IF(F427="PLNBB LRC",COUNTIF($F$2:$F427,"PLNBB")+COUNTIF($F$2:$F427,"PLNBB LRC")+COUNTIF($F$2:$F427,"PLNBB MRC"),IF(F427="PLNBB MRC",COUNTIF($F$2:$F427,"PLNBB")+COUNTIF($F$2:$F427,"PLNBB LRC")+COUNTIF($F$2:$F427,"PLNBB MRC"),IF(F427="HE MRC",COUNTIF($F$2:$F427,"HE")+COUNTIF($F$2:$F427,"HE LRC")+COUNTIF($F$2:$F427,"HE MRC"),IF(F427="HE LRC",COUNTIF($F$2:$F427,"HE")+COUNTIF($F$2:$F427,"HE LRC")+COUNTIF($F$2:$F427,"HE MRC"),COUNTIF($F$2:$F427,F427))))))))</f>
        <v>106</v>
      </c>
      <c r="K427" s="42" t="s">
        <v>606</v>
      </c>
      <c r="L427" s="42" t="s">
        <v>607</v>
      </c>
      <c r="N427" s="43" t="s">
        <v>318</v>
      </c>
      <c r="O427" s="70" t="s">
        <v>473</v>
      </c>
      <c r="P427" s="40"/>
      <c r="Q427" s="70">
        <v>45934</v>
      </c>
      <c r="R427" s="44"/>
      <c r="S427" s="70">
        <v>45957</v>
      </c>
      <c r="T427" s="57">
        <v>45941.076388888891</v>
      </c>
      <c r="U427" s="57">
        <v>45942.847222222219</v>
      </c>
      <c r="V427" s="57">
        <v>45942.847222222219</v>
      </c>
      <c r="W427" s="57">
        <v>45942.861111111109</v>
      </c>
      <c r="X427" s="57">
        <v>45943.489583333336</v>
      </c>
      <c r="Y427" s="57">
        <v>45943.520833333336</v>
      </c>
      <c r="Z427" s="57">
        <v>45943.555555555555</v>
      </c>
      <c r="AA427" s="51">
        <f t="shared" si="84"/>
        <v>42.499999999883585</v>
      </c>
      <c r="AB427" s="51">
        <f t="shared" si="90"/>
        <v>15.833333333430346</v>
      </c>
      <c r="AC427" s="51">
        <f t="shared" si="91"/>
        <v>0.75</v>
      </c>
      <c r="AD427" s="51">
        <v>0.25</v>
      </c>
      <c r="AE427" s="51">
        <v>3</v>
      </c>
      <c r="AF427" s="51">
        <v>0</v>
      </c>
      <c r="AG427" s="51">
        <v>0.5</v>
      </c>
      <c r="AH427" s="51">
        <v>0</v>
      </c>
      <c r="AI427" s="51">
        <f t="shared" si="92"/>
        <v>3.5</v>
      </c>
      <c r="AJ427" s="78">
        <f t="shared" si="93"/>
        <v>3.75</v>
      </c>
      <c r="AK427" s="78"/>
      <c r="AL427" s="78"/>
      <c r="AM427" s="78"/>
      <c r="AN427" s="78"/>
      <c r="AO427" s="45">
        <v>8697.7430000000004</v>
      </c>
      <c r="AP427" s="45">
        <v>8695.7039999999997</v>
      </c>
      <c r="AQ427" s="57">
        <f t="shared" si="85"/>
        <v>45942.847222222219</v>
      </c>
      <c r="AR427" s="57">
        <v>45942.857638888891</v>
      </c>
      <c r="AS427" s="57">
        <f t="shared" si="88"/>
        <v>45943.489583333336</v>
      </c>
      <c r="AT427" s="57">
        <v>45943.541666666664</v>
      </c>
      <c r="AU427" s="57">
        <f t="shared" si="89"/>
        <v>45943.541666666664</v>
      </c>
      <c r="AV427" s="57">
        <v>45943.552083333336</v>
      </c>
      <c r="AW427" s="104">
        <v>4576</v>
      </c>
      <c r="AX427" s="104">
        <v>6629</v>
      </c>
      <c r="AY427" s="30">
        <v>30.97</v>
      </c>
      <c r="AZ427" s="30">
        <v>17.52</v>
      </c>
      <c r="BA427" s="30">
        <v>4.3499999999999996</v>
      </c>
      <c r="BB427" s="30">
        <v>5.2</v>
      </c>
      <c r="BC427" s="30">
        <v>6.3</v>
      </c>
      <c r="BD427" s="30">
        <v>42.62</v>
      </c>
      <c r="BE427" s="30">
        <v>34.659999999999997</v>
      </c>
      <c r="BF427" s="30">
        <v>0.23</v>
      </c>
      <c r="BG427" s="30">
        <v>0.35</v>
      </c>
      <c r="BH427" s="30">
        <v>0.33</v>
      </c>
      <c r="BI427" s="30">
        <v>56.85</v>
      </c>
      <c r="BJ427" s="30">
        <v>4.2300000000000004</v>
      </c>
      <c r="BK427" s="30">
        <v>0.9</v>
      </c>
      <c r="BL427" s="30">
        <v>1.1599999999999999</v>
      </c>
      <c r="BM427" s="30">
        <v>15.03</v>
      </c>
      <c r="BN427" s="34">
        <v>58</v>
      </c>
      <c r="BO427" s="30" t="s">
        <v>97</v>
      </c>
      <c r="BP427" s="30" t="s">
        <v>100</v>
      </c>
      <c r="BQ427" s="34">
        <v>1260</v>
      </c>
      <c r="BR427" s="30">
        <v>32.69</v>
      </c>
      <c r="BS427" s="30">
        <v>23.38</v>
      </c>
      <c r="BT427" s="30">
        <v>25.16</v>
      </c>
      <c r="BU427" s="30">
        <v>8.24</v>
      </c>
      <c r="BV427" s="30">
        <v>1.56</v>
      </c>
      <c r="BW427" s="30">
        <v>0.73</v>
      </c>
      <c r="BX427" s="30">
        <v>0.4</v>
      </c>
      <c r="BY427" s="30">
        <v>0.92</v>
      </c>
      <c r="BZ427" s="30">
        <v>6.2</v>
      </c>
      <c r="CA427" s="30">
        <v>0.53</v>
      </c>
      <c r="CB427" s="30">
        <v>0.17</v>
      </c>
      <c r="CC427" s="30">
        <v>0.04</v>
      </c>
      <c r="CD427" s="30">
        <v>99</v>
      </c>
      <c r="CE427" s="30">
        <v>97</v>
      </c>
      <c r="CF427" s="30">
        <v>78</v>
      </c>
      <c r="CG427" s="30">
        <v>20</v>
      </c>
      <c r="CH427" s="30"/>
      <c r="CI427" s="104">
        <v>4622</v>
      </c>
      <c r="CJ427" s="30"/>
      <c r="CK427" s="30">
        <v>30.34</v>
      </c>
      <c r="CL427" s="30"/>
      <c r="CM427" s="30">
        <v>4.12</v>
      </c>
      <c r="CN427" s="30"/>
      <c r="CO427" s="30"/>
      <c r="CP427" s="30"/>
      <c r="CQ427" s="30">
        <v>0.19</v>
      </c>
      <c r="CR427" s="104">
        <v>4537</v>
      </c>
      <c r="CS427" s="105">
        <v>30.6</v>
      </c>
      <c r="CT427" s="104">
        <v>4.26</v>
      </c>
      <c r="CU427" s="104">
        <v>0.26</v>
      </c>
      <c r="CV427" s="30"/>
      <c r="CW427" s="58">
        <f t="shared" si="87"/>
        <v>705.05708107553517</v>
      </c>
      <c r="CX427" s="59">
        <f>AP427/(AB427-AI427)</f>
        <v>705.05708107553517</v>
      </c>
      <c r="CY427" s="79">
        <v>500</v>
      </c>
      <c r="CZ427" s="57">
        <f>IF(AND(DATE(YEAR(T427),MONTH(T427),DAY(T427))&gt;=(S427-3),DATE(YEAR(T427),MONTH(T427),DAY(T427))&lt;=(S427+3)),T427,V427)</f>
        <v>45942.847222222219</v>
      </c>
      <c r="DA427" s="59">
        <f>CZ427-U427</f>
        <v>0</v>
      </c>
      <c r="DB427" s="51">
        <f>(((AR427-AQ427)*24)+DD427+AB427+((AV427-AU427)*24))/24</f>
        <v>0.68402777778828749</v>
      </c>
      <c r="DC427" s="51">
        <f>(AT427-AS427)*24</f>
        <v>1.2499999998835847</v>
      </c>
      <c r="DD427" s="51">
        <f>(W427-AR427)*24</f>
        <v>8.3333333255723119E-2</v>
      </c>
      <c r="DE427" s="51">
        <f>AA427</f>
        <v>42.499999999883585</v>
      </c>
      <c r="DF427" s="51">
        <f t="shared" si="97"/>
        <v>8.3333333255723119E-2</v>
      </c>
      <c r="DG427" s="51">
        <f>AB427</f>
        <v>15.833333333430346</v>
      </c>
      <c r="DH427" s="51">
        <f t="shared" si="95"/>
        <v>1.2499999998835847</v>
      </c>
    </row>
    <row r="428" spans="1:112" s="42" customFormat="1" x14ac:dyDescent="0.2">
      <c r="A428" s="40">
        <v>4876</v>
      </c>
      <c r="B428" s="29">
        <f t="shared" si="86"/>
        <v>45931</v>
      </c>
      <c r="C428" s="41" t="str">
        <f t="shared" si="96"/>
        <v>PRT 2025 10 #4876</v>
      </c>
      <c r="D428" s="41" t="str">
        <f t="shared" si="94"/>
        <v>PRATU BGG #107</v>
      </c>
      <c r="E428" s="39">
        <v>4876</v>
      </c>
      <c r="F428" s="38" t="s">
        <v>240</v>
      </c>
      <c r="G428" s="38" t="str">
        <f>INDEX([1]List!$D$2:$D$55,MATCH(F428,[1]List!$B$2:$B$55,0))</f>
        <v>CIF</v>
      </c>
      <c r="H428" s="38" t="s">
        <v>211</v>
      </c>
      <c r="I428" s="38" t="s">
        <v>163</v>
      </c>
      <c r="J428" s="39">
        <f>IF(F428="","",IF(F428="TIE LRC",COUNTIF($F$2:$F428,"TIE")+COUNTIF($F$2:$F428,"TME")+COUNTIF($F$2:$F428,"TIE LRC")+COUNTIF($F$2:$F428,"TIE MRC"),IF(F428="TIE MRC",COUNTIF($F$2:$F428,"TIE")+COUNTIF($F$2:$F428,"TME")+COUNTIF($F$2:$F428,"TIE LRC")+COUNTIF($F$2:$F428,"TIE MRC"),IF(F428="PLNBB LRC",COUNTIF($F$2:$F428,"PLNBB")+COUNTIF($F$2:$F428,"PLNBB LRC")+COUNTIF($F$2:$F428,"PLNBB MRC"),IF(F428="PLNBB MRC",COUNTIF($F$2:$F428,"PLNBB")+COUNTIF($F$2:$F428,"PLNBB LRC")+COUNTIF($F$2:$F428,"PLNBB MRC"),IF(F428="HE MRC",COUNTIF($F$2:$F428,"HE")+COUNTIF($F$2:$F428,"HE LRC")+COUNTIF($F$2:$F428,"HE MRC"),IF(F428="HE LRC",COUNTIF($F$2:$F428,"HE")+COUNTIF($F$2:$F428,"HE LRC")+COUNTIF($F$2:$F428,"HE MRC"),COUNTIF($F$2:$F428,F428))))))))</f>
        <v>107</v>
      </c>
      <c r="K428" s="42" t="s">
        <v>242</v>
      </c>
      <c r="L428" s="42" t="s">
        <v>243</v>
      </c>
      <c r="N428" s="43" t="s">
        <v>318</v>
      </c>
      <c r="O428" s="70" t="s">
        <v>473</v>
      </c>
      <c r="P428" s="40"/>
      <c r="Q428" s="70">
        <v>45935</v>
      </c>
      <c r="R428" s="44"/>
      <c r="S428" s="70">
        <v>45958</v>
      </c>
      <c r="T428" s="57">
        <v>45941.527777777781</v>
      </c>
      <c r="U428" s="57">
        <v>45943.572916666664</v>
      </c>
      <c r="V428" s="57">
        <v>45943.572916666664</v>
      </c>
      <c r="W428" s="57">
        <v>45943.649305555555</v>
      </c>
      <c r="X428" s="57">
        <v>45944.364583333336</v>
      </c>
      <c r="Y428" s="57">
        <v>45944.399305555555</v>
      </c>
      <c r="Z428" s="57">
        <v>45944.434027777781</v>
      </c>
      <c r="AA428" s="51">
        <f t="shared" si="84"/>
        <v>49.083333333197515</v>
      </c>
      <c r="AB428" s="51">
        <f t="shared" si="90"/>
        <v>18</v>
      </c>
      <c r="AC428" s="51">
        <f t="shared" si="91"/>
        <v>0.83333333325572312</v>
      </c>
      <c r="AD428" s="51">
        <v>0</v>
      </c>
      <c r="AE428" s="51">
        <v>3</v>
      </c>
      <c r="AF428" s="51">
        <v>2.83</v>
      </c>
      <c r="AG428" s="51">
        <v>0</v>
      </c>
      <c r="AH428" s="51">
        <v>0</v>
      </c>
      <c r="AI428" s="51">
        <f t="shared" si="92"/>
        <v>5.83</v>
      </c>
      <c r="AJ428" s="78">
        <f t="shared" si="93"/>
        <v>5.83</v>
      </c>
      <c r="AK428" s="78"/>
      <c r="AL428" s="78"/>
      <c r="AM428" s="78"/>
      <c r="AN428" s="78"/>
      <c r="AO428" s="45">
        <v>8698.9089999999997</v>
      </c>
      <c r="AP428" s="45">
        <v>8696.8240000000005</v>
      </c>
      <c r="AQ428" s="57">
        <f t="shared" si="85"/>
        <v>45943.572916666664</v>
      </c>
      <c r="AR428" s="57">
        <v>45943.583333333336</v>
      </c>
      <c r="AS428" s="57">
        <f t="shared" si="88"/>
        <v>45944.364583333336</v>
      </c>
      <c r="AT428" s="57">
        <v>45944.420138888891</v>
      </c>
      <c r="AU428" s="57">
        <f t="shared" si="89"/>
        <v>45944.420138888891</v>
      </c>
      <c r="AV428" s="57">
        <v>45944.430555555555</v>
      </c>
      <c r="AW428" s="104">
        <v>4552</v>
      </c>
      <c r="AX428" s="104">
        <v>6593</v>
      </c>
      <c r="AY428" s="30">
        <v>30.95</v>
      </c>
      <c r="AZ428" s="30">
        <v>14.51</v>
      </c>
      <c r="BA428" s="30">
        <v>4.22</v>
      </c>
      <c r="BB428" s="30">
        <v>5.23</v>
      </c>
      <c r="BC428" s="30">
        <v>6.12</v>
      </c>
      <c r="BD428" s="30">
        <v>42.65</v>
      </c>
      <c r="BE428" s="30">
        <v>37.61</v>
      </c>
      <c r="BF428" s="30">
        <v>0.2</v>
      </c>
      <c r="BG428" s="30">
        <v>0.31</v>
      </c>
      <c r="BH428" s="30">
        <v>0.28999999999999998</v>
      </c>
      <c r="BI428" s="30">
        <v>58.78</v>
      </c>
      <c r="BJ428" s="30">
        <v>4.1900000000000004</v>
      </c>
      <c r="BK428" s="30">
        <v>0.91</v>
      </c>
      <c r="BL428" s="30">
        <v>1.1299999999999999</v>
      </c>
      <c r="BM428" s="30">
        <v>16.13</v>
      </c>
      <c r="BN428" s="34">
        <v>59</v>
      </c>
      <c r="BO428" s="30" t="s">
        <v>97</v>
      </c>
      <c r="BP428" s="30" t="s">
        <v>100</v>
      </c>
      <c r="BQ428" s="34">
        <v>1320</v>
      </c>
      <c r="BR428" s="30">
        <v>36.299999999999997</v>
      </c>
      <c r="BS428" s="30">
        <v>24.98</v>
      </c>
      <c r="BT428" s="30">
        <v>20.72</v>
      </c>
      <c r="BU428" s="30">
        <v>8.5</v>
      </c>
      <c r="BV428" s="30">
        <v>1.38</v>
      </c>
      <c r="BW428" s="30">
        <v>0.74</v>
      </c>
      <c r="BX428" s="30">
        <v>0.39</v>
      </c>
      <c r="BY428" s="30">
        <v>1.03</v>
      </c>
      <c r="BZ428" s="30">
        <v>5.34</v>
      </c>
      <c r="CA428" s="30">
        <v>0.47</v>
      </c>
      <c r="CB428" s="30">
        <v>0.16</v>
      </c>
      <c r="CC428" s="30">
        <v>4.9000000000000002E-2</v>
      </c>
      <c r="CD428" s="30">
        <v>99</v>
      </c>
      <c r="CE428" s="30">
        <v>97</v>
      </c>
      <c r="CF428" s="30">
        <v>78</v>
      </c>
      <c r="CG428" s="30">
        <v>20</v>
      </c>
      <c r="CH428" s="30"/>
      <c r="CI428" s="104">
        <v>4611</v>
      </c>
      <c r="CJ428" s="30"/>
      <c r="CK428" s="30">
        <v>30.53</v>
      </c>
      <c r="CL428" s="30"/>
      <c r="CM428" s="30">
        <v>3.86</v>
      </c>
      <c r="CN428" s="30"/>
      <c r="CO428" s="30"/>
      <c r="CP428" s="30"/>
      <c r="CQ428" s="30">
        <v>0.18</v>
      </c>
      <c r="CR428" s="104">
        <v>4561</v>
      </c>
      <c r="CS428" s="104">
        <v>30.48</v>
      </c>
      <c r="CT428" s="104">
        <v>4.32</v>
      </c>
      <c r="CU428" s="104">
        <v>0.25</v>
      </c>
      <c r="CV428" s="30"/>
      <c r="CW428" s="58">
        <f t="shared" si="87"/>
        <v>714.61166803615447</v>
      </c>
      <c r="CX428" s="59">
        <f>AP428/(AB428-AI428)</f>
        <v>714.61166803615447</v>
      </c>
      <c r="CY428" s="79">
        <v>500</v>
      </c>
      <c r="CZ428" s="57">
        <f>IF(AND(DATE(YEAR(T428),MONTH(T428),DAY(T428))&gt;=(S428-3),DATE(YEAR(T428),MONTH(T428),DAY(T428))&lt;=(S428+3)),T428,V428)</f>
        <v>45943.572916666664</v>
      </c>
      <c r="DA428" s="59">
        <f>CZ428-U428</f>
        <v>0</v>
      </c>
      <c r="DB428" s="51">
        <f>(((AR428-AQ428)*24)+DD428+AB428+((AV428-AU428)*24))/24</f>
        <v>0.83680555555474712</v>
      </c>
      <c r="DC428" s="51">
        <f>(AT428-AS428)*24</f>
        <v>1.3333333333139308</v>
      </c>
      <c r="DD428" s="51">
        <f>(W428-AR428)*24</f>
        <v>1.5833333332557231</v>
      </c>
      <c r="DE428" s="51">
        <f>AA428</f>
        <v>49.083333333197515</v>
      </c>
      <c r="DF428" s="51">
        <f t="shared" si="97"/>
        <v>1.5833333332557231</v>
      </c>
      <c r="DG428" s="51">
        <f>AB428</f>
        <v>18</v>
      </c>
      <c r="DH428" s="51">
        <f t="shared" si="95"/>
        <v>1.3333333333139308</v>
      </c>
    </row>
    <row r="429" spans="1:112" s="42" customFormat="1" x14ac:dyDescent="0.2">
      <c r="A429" s="40">
        <v>4877</v>
      </c>
      <c r="B429" s="29">
        <f t="shared" si="86"/>
        <v>45931</v>
      </c>
      <c r="C429" s="41" t="str">
        <f t="shared" si="96"/>
        <v>PRT 2025 10 #4877</v>
      </c>
      <c r="D429" s="41" t="str">
        <f t="shared" si="94"/>
        <v>PRATU UMM LRC #9</v>
      </c>
      <c r="E429" s="39">
        <v>4877</v>
      </c>
      <c r="F429" s="38" t="s">
        <v>347</v>
      </c>
      <c r="G429" s="38" t="str">
        <f>INDEX([1]List!$D$2:$D$55,MATCH(F429,[1]List!$B$2:$B$55,0))</f>
        <v>CIF</v>
      </c>
      <c r="H429" s="38" t="s">
        <v>395</v>
      </c>
      <c r="I429" s="38" t="s">
        <v>247</v>
      </c>
      <c r="J429" s="39">
        <f>IF(F429="","",IF(F429="TIE LRC",COUNTIF($F$2:$F429,"TIE")+COUNTIF($F$2:$F429,"TME")+COUNTIF($F$2:$F429,"TIE LRC")+COUNTIF($F$2:$F429,"TIE MRC"),IF(F429="TIE MRC",COUNTIF($F$2:$F429,"TIE")+COUNTIF($F$2:$F429,"TME")+COUNTIF($F$2:$F429,"TIE LRC")+COUNTIF($F$2:$F429,"TIE MRC"),IF(F429="PLNBB LRC",COUNTIF($F$2:$F429,"PLNBB")+COUNTIF($F$2:$F429,"PLNBB LRC")+COUNTIF($F$2:$F429,"PLNBB MRC"),IF(F429="PLNBB MRC",COUNTIF($F$2:$F429,"PLNBB")+COUNTIF($F$2:$F429,"PLNBB LRC")+COUNTIF($F$2:$F429,"PLNBB MRC"),IF(F429="HE MRC",COUNTIF($F$2:$F429,"HE")+COUNTIF($F$2:$F429,"HE LRC")+COUNTIF($F$2:$F429,"HE MRC"),IF(F429="HE LRC",COUNTIF($F$2:$F429,"HE")+COUNTIF($F$2:$F429,"HE LRC")+COUNTIF($F$2:$F429,"HE MRC"),COUNTIF($F$2:$F429,F429))))))))</f>
        <v>9</v>
      </c>
      <c r="K429" s="42" t="s">
        <v>208</v>
      </c>
      <c r="L429" s="42" t="s">
        <v>209</v>
      </c>
      <c r="N429" s="43" t="s">
        <v>320</v>
      </c>
      <c r="O429" s="70" t="s">
        <v>473</v>
      </c>
      <c r="P429" s="40"/>
      <c r="Q429" s="70">
        <v>45935</v>
      </c>
      <c r="R429" s="44"/>
      <c r="S429" s="70">
        <v>45944</v>
      </c>
      <c r="T429" s="57">
        <v>45941.194444444445</v>
      </c>
      <c r="U429" s="57">
        <v>45941.194444444445</v>
      </c>
      <c r="V429" s="57">
        <v>45943.038194444445</v>
      </c>
      <c r="W429" s="57">
        <v>45943.479166666664</v>
      </c>
      <c r="X429" s="57">
        <v>45944.850694444445</v>
      </c>
      <c r="Y429" s="57">
        <v>45944.881944444445</v>
      </c>
      <c r="Z429" s="57">
        <v>45944.916666666664</v>
      </c>
      <c r="AA429" s="51">
        <f t="shared" si="84"/>
        <v>44.25</v>
      </c>
      <c r="AB429" s="51">
        <f t="shared" si="90"/>
        <v>33.666666666744277</v>
      </c>
      <c r="AC429" s="51">
        <f t="shared" si="91"/>
        <v>0.75</v>
      </c>
      <c r="AD429" s="51">
        <v>0</v>
      </c>
      <c r="AE429" s="51">
        <v>4.42</v>
      </c>
      <c r="AF429" s="51">
        <v>14.58</v>
      </c>
      <c r="AG429" s="51">
        <v>0.5</v>
      </c>
      <c r="AH429" s="51">
        <v>0</v>
      </c>
      <c r="AI429" s="51">
        <f t="shared" si="92"/>
        <v>19.5</v>
      </c>
      <c r="AJ429" s="78">
        <f t="shared" si="93"/>
        <v>19.5</v>
      </c>
      <c r="AK429" s="78"/>
      <c r="AL429" s="78"/>
      <c r="AM429" s="78"/>
      <c r="AN429" s="78"/>
      <c r="AO429" s="45">
        <v>7886.3760000000002</v>
      </c>
      <c r="AP429" s="45">
        <v>7884.0479999999998</v>
      </c>
      <c r="AQ429" s="57">
        <f t="shared" si="85"/>
        <v>45943.038194444445</v>
      </c>
      <c r="AR429" s="57">
        <v>45943.048611111109</v>
      </c>
      <c r="AS429" s="57">
        <f t="shared" si="88"/>
        <v>45944.850694444445</v>
      </c>
      <c r="AT429" s="57">
        <v>45944.902777777781</v>
      </c>
      <c r="AU429" s="57">
        <f t="shared" si="89"/>
        <v>45944.902777777781</v>
      </c>
      <c r="AV429" s="57">
        <v>45944.913194444445</v>
      </c>
      <c r="AW429" s="104">
        <v>4146</v>
      </c>
      <c r="AX429" s="104">
        <v>6369</v>
      </c>
      <c r="AY429" s="30">
        <v>34.909999999999997</v>
      </c>
      <c r="AZ429" s="30">
        <v>18.420000000000002</v>
      </c>
      <c r="BA429" s="30">
        <v>4.87</v>
      </c>
      <c r="BB429" s="30">
        <v>6.1</v>
      </c>
      <c r="BC429" s="30">
        <v>7.48</v>
      </c>
      <c r="BD429" s="30">
        <v>42.2</v>
      </c>
      <c r="BE429" s="30">
        <v>33.28</v>
      </c>
      <c r="BF429" s="30">
        <v>0.23</v>
      </c>
      <c r="BG429" s="30">
        <v>0.38</v>
      </c>
      <c r="BH429" s="30">
        <v>0.36</v>
      </c>
      <c r="BI429" s="30">
        <v>53.78</v>
      </c>
      <c r="BJ429" s="30">
        <v>4.01</v>
      </c>
      <c r="BK429" s="30">
        <v>0.85</v>
      </c>
      <c r="BL429" s="30">
        <v>1.1299999999999999</v>
      </c>
      <c r="BM429" s="30">
        <v>16.55</v>
      </c>
      <c r="BN429" s="34">
        <v>61</v>
      </c>
      <c r="BO429" s="30" t="s">
        <v>97</v>
      </c>
      <c r="BP429" s="30" t="s">
        <v>100</v>
      </c>
      <c r="BQ429" s="34">
        <v>1220</v>
      </c>
      <c r="BR429" s="30">
        <v>33.81</v>
      </c>
      <c r="BS429" s="30">
        <v>20.8</v>
      </c>
      <c r="BT429" s="30">
        <v>24.5</v>
      </c>
      <c r="BU429" s="30">
        <v>9.6</v>
      </c>
      <c r="BV429" s="30">
        <v>3.88</v>
      </c>
      <c r="BW429" s="30">
        <v>0.45</v>
      </c>
      <c r="BX429" s="30">
        <v>0.38</v>
      </c>
      <c r="BY429" s="30">
        <v>0.78</v>
      </c>
      <c r="BZ429" s="30">
        <v>4.58</v>
      </c>
      <c r="CA429" s="30">
        <v>1.06</v>
      </c>
      <c r="CB429" s="30">
        <v>0.14000000000000001</v>
      </c>
      <c r="CC429" s="30">
        <v>5.3999999999999999E-2</v>
      </c>
      <c r="CD429" s="30">
        <v>99</v>
      </c>
      <c r="CE429" s="30">
        <v>97</v>
      </c>
      <c r="CF429" s="30">
        <v>78</v>
      </c>
      <c r="CG429" s="30">
        <v>20</v>
      </c>
      <c r="CH429" s="104"/>
      <c r="CI429" s="104">
        <v>4195</v>
      </c>
      <c r="CJ429" s="30"/>
      <c r="CK429" s="30">
        <v>34.549999999999997</v>
      </c>
      <c r="CL429" s="30"/>
      <c r="CM429" s="30">
        <v>4.5199999999999996</v>
      </c>
      <c r="CN429" s="30"/>
      <c r="CO429" s="30"/>
      <c r="CP429" s="30"/>
      <c r="CQ429" s="30">
        <v>0.2</v>
      </c>
      <c r="CR429" s="104">
        <v>4198</v>
      </c>
      <c r="CS429" s="104">
        <v>34.18</v>
      </c>
      <c r="CT429" s="104">
        <v>5.0199999999999996</v>
      </c>
      <c r="CU429" s="104">
        <v>0.24</v>
      </c>
      <c r="CV429" s="30"/>
      <c r="CW429" s="58">
        <f t="shared" si="87"/>
        <v>556.52103529106876</v>
      </c>
      <c r="CX429" s="59">
        <f>AP429/(AB429-AI429)</f>
        <v>556.52103529106876</v>
      </c>
      <c r="CY429" s="79">
        <v>500</v>
      </c>
      <c r="CZ429" s="57">
        <f>IF(AND(DATE(YEAR(T429),MONTH(T429),DAY(T429))&gt;=(S429-3),DATE(YEAR(T429),MONTH(T429),DAY(T429))&lt;=(S429+3)),T429,V429)</f>
        <v>45941.194444444445</v>
      </c>
      <c r="DA429" s="59">
        <f>CZ429-U429</f>
        <v>0</v>
      </c>
      <c r="DB429" s="51">
        <f>(((AR429-AQ429)*24)+DD429+AB429+((AV429-AU429)*24))/24</f>
        <v>1.8541666666642413</v>
      </c>
      <c r="DC429" s="51">
        <f>(AT429-AS429)*24</f>
        <v>1.2500000000582077</v>
      </c>
      <c r="DD429" s="51">
        <f>(W429-AR429)*24</f>
        <v>10.333333333313931</v>
      </c>
      <c r="DE429" s="51">
        <f>AA429</f>
        <v>44.25</v>
      </c>
      <c r="DF429" s="51">
        <f t="shared" si="97"/>
        <v>10.333333333313931</v>
      </c>
      <c r="DG429" s="51">
        <f>AB429</f>
        <v>33.666666666744277</v>
      </c>
      <c r="DH429" s="51">
        <f t="shared" si="95"/>
        <v>1.2500000000582077</v>
      </c>
    </row>
    <row r="430" spans="1:112" s="42" customFormat="1" x14ac:dyDescent="0.2">
      <c r="A430" s="40">
        <v>4878</v>
      </c>
      <c r="B430" s="29">
        <f t="shared" si="86"/>
        <v>45931</v>
      </c>
      <c r="C430" s="41" t="str">
        <f t="shared" si="96"/>
        <v>PRT 2025 10 #4878</v>
      </c>
      <c r="D430" s="41" t="str">
        <f t="shared" si="94"/>
        <v>PRATU BGG #108</v>
      </c>
      <c r="E430" s="39">
        <v>4878</v>
      </c>
      <c r="F430" s="38" t="s">
        <v>240</v>
      </c>
      <c r="G430" s="38" t="str">
        <f>INDEX([1]List!$D$2:$D$55,MATCH(F430,[1]List!$B$2:$B$55,0))</f>
        <v>CIF</v>
      </c>
      <c r="H430" s="38" t="s">
        <v>211</v>
      </c>
      <c r="I430" s="38" t="s">
        <v>247</v>
      </c>
      <c r="J430" s="39">
        <f>IF(F430="","",IF(F430="TIE LRC",COUNTIF($F$2:$F430,"TIE")+COUNTIF($F$2:$F430,"TME")+COUNTIF($F$2:$F430,"TIE LRC")+COUNTIF($F$2:$F430,"TIE MRC"),IF(F430="TIE MRC",COUNTIF($F$2:$F430,"TIE")+COUNTIF($F$2:$F430,"TME")+COUNTIF($F$2:$F430,"TIE LRC")+COUNTIF($F$2:$F430,"TIE MRC"),IF(F430="PLNBB LRC",COUNTIF($F$2:$F430,"PLNBB")+COUNTIF($F$2:$F430,"PLNBB LRC")+COUNTIF($F$2:$F430,"PLNBB MRC"),IF(F430="PLNBB MRC",COUNTIF($F$2:$F430,"PLNBB")+COUNTIF($F$2:$F430,"PLNBB LRC")+COUNTIF($F$2:$F430,"PLNBB MRC"),IF(F430="HE MRC",COUNTIF($F$2:$F430,"HE")+COUNTIF($F$2:$F430,"HE LRC")+COUNTIF($F$2:$F430,"HE MRC"),IF(F430="HE LRC",COUNTIF($F$2:$F430,"HE")+COUNTIF($F$2:$F430,"HE LRC")+COUNTIF($F$2:$F430,"HE MRC"),COUNTIF($F$2:$F430,F430))))))))</f>
        <v>108</v>
      </c>
      <c r="K430" s="42" t="s">
        <v>674</v>
      </c>
      <c r="L430" s="42" t="s">
        <v>675</v>
      </c>
      <c r="N430" s="43" t="s">
        <v>318</v>
      </c>
      <c r="O430" s="70" t="s">
        <v>104</v>
      </c>
      <c r="P430" s="40"/>
      <c r="Q430" s="70">
        <v>45936</v>
      </c>
      <c r="R430" s="44"/>
      <c r="S430" s="70">
        <v>45982</v>
      </c>
      <c r="T430" s="57">
        <v>45942.166666666664</v>
      </c>
      <c r="U430" s="57">
        <v>45944.447916666664</v>
      </c>
      <c r="V430" s="57">
        <v>45944.447916666664</v>
      </c>
      <c r="W430" s="57">
        <v>45944.461805555555</v>
      </c>
      <c r="X430" s="57">
        <v>45945.065972222219</v>
      </c>
      <c r="Y430" s="57">
        <v>45945.104166666664</v>
      </c>
      <c r="Z430" s="57">
        <v>45945.555555555555</v>
      </c>
      <c r="AA430" s="51">
        <f t="shared" si="84"/>
        <v>54.75</v>
      </c>
      <c r="AB430" s="51">
        <f t="shared" si="90"/>
        <v>15.416666666627862</v>
      </c>
      <c r="AC430" s="51">
        <f t="shared" si="91"/>
        <v>0.91666666668606922</v>
      </c>
      <c r="AD430" s="51">
        <v>0.42</v>
      </c>
      <c r="AE430" s="51">
        <v>1.92</v>
      </c>
      <c r="AF430" s="51">
        <v>1.25</v>
      </c>
      <c r="AG430" s="51">
        <v>0.5</v>
      </c>
      <c r="AH430" s="51">
        <v>0</v>
      </c>
      <c r="AI430" s="51">
        <f t="shared" si="92"/>
        <v>3.67</v>
      </c>
      <c r="AJ430" s="78">
        <f t="shared" si="93"/>
        <v>4.09</v>
      </c>
      <c r="AK430" s="78"/>
      <c r="AL430" s="78"/>
      <c r="AM430" s="78"/>
      <c r="AN430" s="78"/>
      <c r="AO430" s="45">
        <v>7925.7879999999996</v>
      </c>
      <c r="AP430" s="45">
        <v>7923.375</v>
      </c>
      <c r="AQ430" s="57">
        <f t="shared" si="85"/>
        <v>45944.447916666664</v>
      </c>
      <c r="AR430" s="57">
        <v>45944.458333333336</v>
      </c>
      <c r="AS430" s="57">
        <f t="shared" si="88"/>
        <v>45945.065972222219</v>
      </c>
      <c r="AT430" s="57">
        <v>45945.125</v>
      </c>
      <c r="AU430" s="57">
        <f t="shared" si="89"/>
        <v>45945.125</v>
      </c>
      <c r="AV430" s="57">
        <v>45945.135416666664</v>
      </c>
      <c r="AW430" s="104">
        <v>4561</v>
      </c>
      <c r="AX430" s="104">
        <v>6598</v>
      </c>
      <c r="AY430" s="30">
        <v>30.87</v>
      </c>
      <c r="AZ430" s="30">
        <v>15.82</v>
      </c>
      <c r="BA430" s="30">
        <v>4.1500000000000004</v>
      </c>
      <c r="BB430" s="30">
        <v>5.05</v>
      </c>
      <c r="BC430" s="30">
        <v>6</v>
      </c>
      <c r="BD430" s="30">
        <v>42.14</v>
      </c>
      <c r="BE430" s="30">
        <v>36.99</v>
      </c>
      <c r="BF430" s="30">
        <v>0.2</v>
      </c>
      <c r="BG430" s="30">
        <v>0.3</v>
      </c>
      <c r="BH430" s="30">
        <v>0.28999999999999998</v>
      </c>
      <c r="BI430" s="30">
        <v>57.65</v>
      </c>
      <c r="BJ430" s="30">
        <v>4.24</v>
      </c>
      <c r="BK430" s="30">
        <v>0.92</v>
      </c>
      <c r="BL430" s="30">
        <v>1.1599999999999999</v>
      </c>
      <c r="BM430" s="30">
        <v>16.079999999999998</v>
      </c>
      <c r="BN430" s="34">
        <v>58</v>
      </c>
      <c r="BO430" s="30" t="s">
        <v>97</v>
      </c>
      <c r="BP430" s="30" t="s">
        <v>100</v>
      </c>
      <c r="BQ430" s="34">
        <v>1220</v>
      </c>
      <c r="BR430" s="30">
        <v>34.450000000000003</v>
      </c>
      <c r="BS430" s="30">
        <v>22.98</v>
      </c>
      <c r="BT430" s="30">
        <v>25.74</v>
      </c>
      <c r="BU430" s="30">
        <v>8.4</v>
      </c>
      <c r="BV430" s="30">
        <v>2.78</v>
      </c>
      <c r="BW430" s="30">
        <v>0.7</v>
      </c>
      <c r="BX430" s="30">
        <v>0.34</v>
      </c>
      <c r="BY430" s="30">
        <v>1.02</v>
      </c>
      <c r="BZ430" s="30">
        <v>3.84</v>
      </c>
      <c r="CA430" s="30">
        <v>0.6</v>
      </c>
      <c r="CB430" s="30">
        <v>0.14000000000000001</v>
      </c>
      <c r="CC430" s="30">
        <v>3.7999999999999999E-2</v>
      </c>
      <c r="CD430" s="30">
        <v>99</v>
      </c>
      <c r="CE430" s="30">
        <v>97</v>
      </c>
      <c r="CF430" s="30">
        <v>78</v>
      </c>
      <c r="CG430" s="30">
        <v>20</v>
      </c>
      <c r="CH430" s="104"/>
      <c r="CI430" s="104">
        <v>4627</v>
      </c>
      <c r="CJ430" s="30"/>
      <c r="CK430" s="30">
        <v>30.33</v>
      </c>
      <c r="CL430" s="30"/>
      <c r="CM430" s="30">
        <v>3.7</v>
      </c>
      <c r="CN430" s="30"/>
      <c r="CO430" s="30"/>
      <c r="CP430" s="30"/>
      <c r="CQ430" s="30">
        <v>0.18</v>
      </c>
      <c r="CR430" s="104">
        <v>4539</v>
      </c>
      <c r="CS430" s="104">
        <v>30.27</v>
      </c>
      <c r="CT430" s="104">
        <v>4.2300000000000004</v>
      </c>
      <c r="CU430" s="104">
        <v>0.23</v>
      </c>
      <c r="CV430" s="30"/>
      <c r="CW430" s="58">
        <f t="shared" si="87"/>
        <v>674.52114075137695</v>
      </c>
      <c r="CX430" s="59">
        <f>AP430/(AB430-AI430)</f>
        <v>674.52114075137695</v>
      </c>
      <c r="CY430" s="79">
        <v>500</v>
      </c>
      <c r="CZ430" s="57">
        <f>IF(AND(DATE(YEAR(T430),MONTH(T430),DAY(T430))&gt;=(S430-3),DATE(YEAR(T430),MONTH(T430),DAY(T430))&lt;=(S430+3)),T430,V430)</f>
        <v>45944.447916666664</v>
      </c>
      <c r="DA430" s="59">
        <f>CZ430-U430</f>
        <v>0</v>
      </c>
      <c r="DB430" s="51">
        <f>(((AR430-AQ430)*24)+DD430+AB430+((AV430-AU430)*24))/24</f>
        <v>0.66666666666424135</v>
      </c>
      <c r="DC430" s="51">
        <f>(AT430-AS430)*24</f>
        <v>1.4166666667442769</v>
      </c>
      <c r="DD430" s="51">
        <f>(W430-AR430)*24</f>
        <v>8.3333333255723119E-2</v>
      </c>
      <c r="DE430" s="51">
        <f>AA430</f>
        <v>54.75</v>
      </c>
      <c r="DF430" s="51">
        <f t="shared" si="97"/>
        <v>8.3333333255723119E-2</v>
      </c>
      <c r="DG430" s="51">
        <f>AB430</f>
        <v>15.416666666627862</v>
      </c>
      <c r="DH430" s="51">
        <f t="shared" si="95"/>
        <v>1.4166666667442769</v>
      </c>
    </row>
    <row r="431" spans="1:112" s="42" customFormat="1" x14ac:dyDescent="0.2">
      <c r="A431" s="40">
        <v>4879</v>
      </c>
      <c r="B431" s="29">
        <f t="shared" si="86"/>
        <v>45931</v>
      </c>
      <c r="C431" s="41" t="str">
        <f t="shared" si="96"/>
        <v>PRT 2025 10 #4879</v>
      </c>
      <c r="D431" s="41" t="str">
        <f t="shared" si="94"/>
        <v>PRATU BGG #109</v>
      </c>
      <c r="E431" s="39">
        <v>4879</v>
      </c>
      <c r="F431" s="38" t="s">
        <v>240</v>
      </c>
      <c r="G431" s="38" t="str">
        <f>INDEX([1]List!$D$2:$D$55,MATCH(F431,[1]List!$B$2:$B$55,0))</f>
        <v>CIF</v>
      </c>
      <c r="H431" s="38" t="s">
        <v>211</v>
      </c>
      <c r="I431" s="38" t="s">
        <v>163</v>
      </c>
      <c r="J431" s="39">
        <f>IF(F431="","",IF(F431="TIE LRC",COUNTIF($F$2:$F431,"TIE")+COUNTIF($F$2:$F431,"TME")+COUNTIF($F$2:$F431,"TIE LRC")+COUNTIF($F$2:$F431,"TIE MRC"),IF(F431="TIE MRC",COUNTIF($F$2:$F431,"TIE")+COUNTIF($F$2:$F431,"TME")+COUNTIF($F$2:$F431,"TIE LRC")+COUNTIF($F$2:$F431,"TIE MRC"),IF(F431="PLNBB LRC",COUNTIF($F$2:$F431,"PLNBB")+COUNTIF($F$2:$F431,"PLNBB LRC")+COUNTIF($F$2:$F431,"PLNBB MRC"),IF(F431="PLNBB MRC",COUNTIF($F$2:$F431,"PLNBB")+COUNTIF($F$2:$F431,"PLNBB LRC")+COUNTIF($F$2:$F431,"PLNBB MRC"),IF(F431="HE MRC",COUNTIF($F$2:$F431,"HE")+COUNTIF($F$2:$F431,"HE LRC")+COUNTIF($F$2:$F431,"HE MRC"),IF(F431="HE LRC",COUNTIF($F$2:$F431,"HE")+COUNTIF($F$2:$F431,"HE LRC")+COUNTIF($F$2:$F431,"HE MRC"),COUNTIF($F$2:$F431,F431))))))))</f>
        <v>109</v>
      </c>
      <c r="K431" s="42" t="s">
        <v>259</v>
      </c>
      <c r="L431" s="42" t="s">
        <v>260</v>
      </c>
      <c r="N431" s="43" t="s">
        <v>320</v>
      </c>
      <c r="O431" s="70" t="s">
        <v>473</v>
      </c>
      <c r="P431" s="40"/>
      <c r="Q431" s="70">
        <v>45936</v>
      </c>
      <c r="R431" s="44"/>
      <c r="S431" s="70">
        <v>45983</v>
      </c>
      <c r="T431" s="57">
        <v>45943.083333333336</v>
      </c>
      <c r="U431" s="57">
        <v>45944.930555555555</v>
      </c>
      <c r="V431" s="57">
        <v>45944.930555555555</v>
      </c>
      <c r="W431" s="57">
        <v>45945.0625</v>
      </c>
      <c r="X431" s="57">
        <v>45945.506944444445</v>
      </c>
      <c r="Y431" s="57">
        <v>45945.579861111109</v>
      </c>
      <c r="Z431" s="57">
        <v>45945.614583333336</v>
      </c>
      <c r="AA431" s="51">
        <f t="shared" si="84"/>
        <v>44.333333333255723</v>
      </c>
      <c r="AB431" s="51">
        <f t="shared" si="90"/>
        <v>12.416666666627862</v>
      </c>
      <c r="AC431" s="51">
        <f t="shared" si="91"/>
        <v>1.7499999999417923</v>
      </c>
      <c r="AD431" s="51">
        <v>0.25</v>
      </c>
      <c r="AE431" s="51">
        <v>2.08</v>
      </c>
      <c r="AF431" s="51">
        <v>0</v>
      </c>
      <c r="AG431" s="51">
        <v>0</v>
      </c>
      <c r="AH431" s="51">
        <v>0</v>
      </c>
      <c r="AI431" s="51">
        <f t="shared" si="92"/>
        <v>2.08</v>
      </c>
      <c r="AJ431" s="78">
        <f t="shared" si="93"/>
        <v>2.33</v>
      </c>
      <c r="AK431" s="78"/>
      <c r="AL431" s="78"/>
      <c r="AM431" s="78"/>
      <c r="AN431" s="78"/>
      <c r="AO431" s="45">
        <v>8698.9089999999997</v>
      </c>
      <c r="AP431" s="45">
        <v>8696.741</v>
      </c>
      <c r="AQ431" s="57">
        <f t="shared" si="85"/>
        <v>45944.930555555555</v>
      </c>
      <c r="AR431" s="57">
        <v>45944.940972222219</v>
      </c>
      <c r="AS431" s="57">
        <f t="shared" si="88"/>
        <v>45945.506944444445</v>
      </c>
      <c r="AT431" s="57">
        <v>45945.600694444445</v>
      </c>
      <c r="AU431" s="57">
        <f t="shared" si="89"/>
        <v>45945.600694444445</v>
      </c>
      <c r="AV431" s="57">
        <v>45945.611111111109</v>
      </c>
      <c r="AW431" s="104">
        <v>4559</v>
      </c>
      <c r="AX431" s="104">
        <v>6597</v>
      </c>
      <c r="AY431" s="30">
        <v>30.9</v>
      </c>
      <c r="AZ431" s="30">
        <v>15.45</v>
      </c>
      <c r="BA431" s="30">
        <v>4.2699999999999996</v>
      </c>
      <c r="BB431" s="30">
        <v>5.22</v>
      </c>
      <c r="BC431" s="30">
        <v>6.17</v>
      </c>
      <c r="BD431" s="30">
        <v>42.65</v>
      </c>
      <c r="BE431" s="30">
        <v>36.68</v>
      </c>
      <c r="BF431" s="30">
        <v>0.22</v>
      </c>
      <c r="BG431" s="30">
        <v>0.34</v>
      </c>
      <c r="BH431" s="30">
        <v>0.32</v>
      </c>
      <c r="BI431" s="30">
        <v>58.25</v>
      </c>
      <c r="BJ431" s="30">
        <v>4.1900000000000004</v>
      </c>
      <c r="BK431" s="30">
        <v>0.94</v>
      </c>
      <c r="BL431" s="30">
        <v>1.18</v>
      </c>
      <c r="BM431" s="30">
        <v>15.68</v>
      </c>
      <c r="BN431" s="34">
        <v>59</v>
      </c>
      <c r="BO431" s="30" t="s">
        <v>97</v>
      </c>
      <c r="BP431" s="30" t="s">
        <v>100</v>
      </c>
      <c r="BQ431" s="34">
        <v>1280</v>
      </c>
      <c r="BR431" s="30">
        <v>33.17</v>
      </c>
      <c r="BS431" s="30">
        <v>23.88</v>
      </c>
      <c r="BT431" s="30">
        <v>25.22</v>
      </c>
      <c r="BU431" s="30">
        <v>7.44</v>
      </c>
      <c r="BV431" s="30">
        <v>1.43</v>
      </c>
      <c r="BW431" s="30">
        <v>0.55000000000000004</v>
      </c>
      <c r="BX431" s="30">
        <v>0.36</v>
      </c>
      <c r="BY431" s="30">
        <v>0.97</v>
      </c>
      <c r="BZ431" s="30">
        <v>6.28</v>
      </c>
      <c r="CA431" s="30">
        <v>0.53</v>
      </c>
      <c r="CB431" s="30">
        <v>0.17</v>
      </c>
      <c r="CC431" s="30">
        <v>5.6000000000000001E-2</v>
      </c>
      <c r="CD431" s="30">
        <v>99</v>
      </c>
      <c r="CE431" s="30">
        <v>97</v>
      </c>
      <c r="CF431" s="30">
        <v>78</v>
      </c>
      <c r="CG431" s="30">
        <v>20</v>
      </c>
      <c r="CH431" s="104"/>
      <c r="CI431" s="104">
        <v>4621</v>
      </c>
      <c r="CJ431" s="30"/>
      <c r="CK431" s="30">
        <v>30.37</v>
      </c>
      <c r="CL431" s="30"/>
      <c r="CM431" s="30">
        <v>3.95</v>
      </c>
      <c r="CN431" s="30"/>
      <c r="CO431" s="30"/>
      <c r="CP431" s="30"/>
      <c r="CQ431" s="30">
        <v>0.18</v>
      </c>
      <c r="CR431" s="104">
        <v>4427</v>
      </c>
      <c r="CS431" s="104">
        <v>32.18</v>
      </c>
      <c r="CT431" s="104">
        <v>4.18</v>
      </c>
      <c r="CU431" s="104">
        <v>0.25</v>
      </c>
      <c r="CV431" s="30"/>
      <c r="CW431" s="58">
        <f t="shared" si="87"/>
        <v>841.34869397284569</v>
      </c>
      <c r="CX431" s="59">
        <f>AP431/(AB431-AI431)</f>
        <v>841.34869397284569</v>
      </c>
      <c r="CY431" s="79">
        <v>500</v>
      </c>
      <c r="CZ431" s="57">
        <f>IF(AND(DATE(YEAR(T431),MONTH(T431),DAY(T431))&gt;=(S431-3),DATE(YEAR(T431),MONTH(T431),DAY(T431))&lt;=(S431+3)),T431,V431)</f>
        <v>45944.930555555555</v>
      </c>
      <c r="DA431" s="59">
        <f>CZ431-U431</f>
        <v>0</v>
      </c>
      <c r="DB431" s="51">
        <f>(((AR431-AQ431)*24)+DD431+AB431+((AV431-AU431)*24))/24</f>
        <v>0.65972222221898846</v>
      </c>
      <c r="DC431" s="51">
        <f>(AT431-AS431)*24</f>
        <v>2.25</v>
      </c>
      <c r="DD431" s="51">
        <f>(W431-AR431)*24</f>
        <v>2.9166666667442769</v>
      </c>
      <c r="DE431" s="51">
        <f>AA431</f>
        <v>44.333333333255723</v>
      </c>
      <c r="DF431" s="51">
        <f t="shared" si="97"/>
        <v>2.9166666667442769</v>
      </c>
      <c r="DG431" s="51">
        <f>AB431</f>
        <v>12.416666666627862</v>
      </c>
      <c r="DH431" s="51">
        <f t="shared" si="95"/>
        <v>2.25</v>
      </c>
    </row>
    <row r="432" spans="1:112" s="42" customFormat="1" x14ac:dyDescent="0.2">
      <c r="A432" s="40">
        <v>4880</v>
      </c>
      <c r="B432" s="29">
        <f t="shared" si="86"/>
        <v>45931</v>
      </c>
      <c r="C432" s="41" t="str">
        <f t="shared" si="96"/>
        <v>PRT 2025 10 #4880</v>
      </c>
      <c r="D432" s="41" t="str">
        <f t="shared" si="94"/>
        <v>PRATU BGG #110</v>
      </c>
      <c r="E432" s="39">
        <v>4880</v>
      </c>
      <c r="F432" s="38" t="s">
        <v>240</v>
      </c>
      <c r="G432" s="38" t="str">
        <f>INDEX([1]List!$D$2:$D$55,MATCH(F432,[1]List!$B$2:$B$55,0))</f>
        <v>CIF</v>
      </c>
      <c r="H432" s="38" t="s">
        <v>211</v>
      </c>
      <c r="I432" s="38" t="s">
        <v>247</v>
      </c>
      <c r="J432" s="39">
        <f>IF(F432="","",IF(F432="TIE LRC",COUNTIF($F$2:$F432,"TIE")+COUNTIF($F$2:$F432,"TME")+COUNTIF($F$2:$F432,"TIE LRC")+COUNTIF($F$2:$F432,"TIE MRC"),IF(F432="TIE MRC",COUNTIF($F$2:$F432,"TIE")+COUNTIF($F$2:$F432,"TME")+COUNTIF($F$2:$F432,"TIE LRC")+COUNTIF($F$2:$F432,"TIE MRC"),IF(F432="PLNBB LRC",COUNTIF($F$2:$F432,"PLNBB")+COUNTIF($F$2:$F432,"PLNBB LRC")+COUNTIF($F$2:$F432,"PLNBB MRC"),IF(F432="PLNBB MRC",COUNTIF($F$2:$F432,"PLNBB")+COUNTIF($F$2:$F432,"PLNBB LRC")+COUNTIF($F$2:$F432,"PLNBB MRC"),IF(F432="HE MRC",COUNTIF($F$2:$F432,"HE")+COUNTIF($F$2:$F432,"HE LRC")+COUNTIF($F$2:$F432,"HE MRC"),IF(F432="HE LRC",COUNTIF($F$2:$F432,"HE")+COUNTIF($F$2:$F432,"HE LRC")+COUNTIF($F$2:$F432,"HE MRC"),COUNTIF($F$2:$F432,F432))))))))</f>
        <v>110</v>
      </c>
      <c r="K432" s="42" t="s">
        <v>509</v>
      </c>
      <c r="L432" s="42" t="s">
        <v>510</v>
      </c>
      <c r="N432" s="43" t="s">
        <v>320</v>
      </c>
      <c r="O432" s="70" t="s">
        <v>473</v>
      </c>
      <c r="P432" s="40"/>
      <c r="Q432" s="70">
        <v>45938</v>
      </c>
      <c r="R432" s="44"/>
      <c r="S432" s="70">
        <v>45984</v>
      </c>
      <c r="T432" s="57">
        <v>45943.770833333336</v>
      </c>
      <c r="U432" s="57">
        <v>45945.5625</v>
      </c>
      <c r="V432" s="57">
        <v>45945.5625</v>
      </c>
      <c r="W432" s="57">
        <v>45945.586805555555</v>
      </c>
      <c r="X432" s="57">
        <v>45946.045138888891</v>
      </c>
      <c r="Y432" s="57">
        <v>45946.09375</v>
      </c>
      <c r="Z432" s="57">
        <v>45946.128472222219</v>
      </c>
      <c r="AA432" s="51">
        <f t="shared" si="84"/>
        <v>42.999999999941792</v>
      </c>
      <c r="AB432" s="51">
        <f t="shared" si="90"/>
        <v>12.166666666686069</v>
      </c>
      <c r="AC432" s="51">
        <f t="shared" si="91"/>
        <v>1.1666666666278616</v>
      </c>
      <c r="AD432" s="51">
        <v>0.42</v>
      </c>
      <c r="AE432" s="51">
        <v>2.08</v>
      </c>
      <c r="AF432" s="51">
        <v>0</v>
      </c>
      <c r="AG432" s="51">
        <v>0.33</v>
      </c>
      <c r="AH432" s="51">
        <v>0</v>
      </c>
      <c r="AI432" s="51">
        <f t="shared" si="92"/>
        <v>2.41</v>
      </c>
      <c r="AJ432" s="78">
        <f t="shared" si="93"/>
        <v>2.83</v>
      </c>
      <c r="AK432" s="78"/>
      <c r="AL432" s="78"/>
      <c r="AM432" s="78"/>
      <c r="AN432" s="78"/>
      <c r="AO432" s="45">
        <v>8689.9789999999994</v>
      </c>
      <c r="AP432" s="45">
        <v>8687.8119999999999</v>
      </c>
      <c r="AQ432" s="57">
        <f t="shared" si="85"/>
        <v>45945.5625</v>
      </c>
      <c r="AR432" s="57">
        <v>45945.572916666664</v>
      </c>
      <c r="AS432" s="57">
        <f t="shared" si="88"/>
        <v>45946.045138888891</v>
      </c>
      <c r="AT432" s="57">
        <v>45946.114583333336</v>
      </c>
      <c r="AU432" s="57">
        <f t="shared" si="89"/>
        <v>45946.114583333336</v>
      </c>
      <c r="AV432" s="57">
        <v>45946.125</v>
      </c>
      <c r="AW432" s="104">
        <v>4535</v>
      </c>
      <c r="AX432" s="104">
        <v>6567</v>
      </c>
      <c r="AY432" s="30">
        <v>30.94</v>
      </c>
      <c r="AZ432" s="30">
        <v>17.88</v>
      </c>
      <c r="BA432" s="30">
        <v>4.05</v>
      </c>
      <c r="BB432" s="30">
        <v>4.8099999999999996</v>
      </c>
      <c r="BC432" s="30">
        <v>5.86</v>
      </c>
      <c r="BD432" s="30">
        <v>42.32</v>
      </c>
      <c r="BE432" s="30">
        <v>34.99</v>
      </c>
      <c r="BF432" s="30">
        <v>0.21</v>
      </c>
      <c r="BG432" s="30">
        <v>0.32</v>
      </c>
      <c r="BH432" s="30">
        <v>0.3</v>
      </c>
      <c r="BI432" s="30">
        <v>55.31</v>
      </c>
      <c r="BJ432" s="30">
        <v>4.24</v>
      </c>
      <c r="BK432" s="30">
        <v>0.91</v>
      </c>
      <c r="BL432" s="30">
        <v>1.18</v>
      </c>
      <c r="BM432" s="30">
        <v>16.600000000000001</v>
      </c>
      <c r="BN432" s="34">
        <v>59</v>
      </c>
      <c r="BO432" s="30" t="s">
        <v>97</v>
      </c>
      <c r="BP432" s="30" t="s">
        <v>100</v>
      </c>
      <c r="BQ432" s="34">
        <v>1180</v>
      </c>
      <c r="BR432" s="30">
        <v>30.57</v>
      </c>
      <c r="BS432" s="30">
        <v>23.52</v>
      </c>
      <c r="BT432" s="30">
        <v>24.06</v>
      </c>
      <c r="BU432" s="30">
        <v>10.14</v>
      </c>
      <c r="BV432" s="30">
        <v>1.57</v>
      </c>
      <c r="BW432" s="30">
        <v>0.67</v>
      </c>
      <c r="BX432" s="30">
        <v>0.35</v>
      </c>
      <c r="BY432" s="30">
        <v>0.72</v>
      </c>
      <c r="BZ432" s="30">
        <v>7.58</v>
      </c>
      <c r="CA432" s="30">
        <v>0.62</v>
      </c>
      <c r="CB432" s="30">
        <v>0.18</v>
      </c>
      <c r="CC432" s="30">
        <v>4.3999999999999997E-2</v>
      </c>
      <c r="CD432" s="30">
        <v>99</v>
      </c>
      <c r="CE432" s="30">
        <v>97</v>
      </c>
      <c r="CF432" s="30">
        <v>78</v>
      </c>
      <c r="CG432" s="30">
        <v>20</v>
      </c>
      <c r="CH432" s="104"/>
      <c r="CI432" s="104">
        <v>4588</v>
      </c>
      <c r="CJ432" s="30"/>
      <c r="CK432" s="30">
        <v>30.52</v>
      </c>
      <c r="CL432" s="30"/>
      <c r="CM432" s="30">
        <v>3.97</v>
      </c>
      <c r="CN432" s="30"/>
      <c r="CO432" s="30"/>
      <c r="CP432" s="30"/>
      <c r="CQ432" s="30">
        <v>0.18</v>
      </c>
      <c r="CR432" s="104">
        <v>4439</v>
      </c>
      <c r="CS432" s="104">
        <v>30.71</v>
      </c>
      <c r="CT432" s="105">
        <v>4.3</v>
      </c>
      <c r="CU432" s="104">
        <v>0.26</v>
      </c>
      <c r="CV432" s="30"/>
      <c r="CW432" s="58">
        <f t="shared" si="87"/>
        <v>890.44878715231187</v>
      </c>
      <c r="CX432" s="59">
        <f>AP432/(AB432-AI432)</f>
        <v>890.44878715231187</v>
      </c>
      <c r="CY432" s="79">
        <v>500</v>
      </c>
      <c r="CZ432" s="57">
        <f>IF(AND(DATE(YEAR(T432),MONTH(T432),DAY(T432))&gt;=(S432-3),DATE(YEAR(T432),MONTH(T432),DAY(T432))&lt;=(S432+3)),T432,V432)</f>
        <v>45945.5625</v>
      </c>
      <c r="DA432" s="59">
        <f>CZ432-U432</f>
        <v>0</v>
      </c>
      <c r="DB432" s="51">
        <f>(((AR432-AQ432)*24)+DD432+AB432+((AV432-AU432)*24))/24</f>
        <v>0.54166666666424135</v>
      </c>
      <c r="DC432" s="51">
        <f>(AT432-AS432)*24</f>
        <v>1.6666666666860692</v>
      </c>
      <c r="DD432" s="51">
        <f>(W432-AR432)*24</f>
        <v>0.33333333337213844</v>
      </c>
      <c r="DE432" s="51">
        <f>AA432</f>
        <v>42.999999999941792</v>
      </c>
      <c r="DF432" s="51">
        <f t="shared" si="97"/>
        <v>0.33333333337213844</v>
      </c>
      <c r="DG432" s="51">
        <f>AB432</f>
        <v>12.166666666686069</v>
      </c>
      <c r="DH432" s="51">
        <f t="shared" si="95"/>
        <v>1.6666666666860692</v>
      </c>
    </row>
    <row r="433" spans="1:112" s="42" customFormat="1" x14ac:dyDescent="0.2">
      <c r="A433" s="40">
        <v>4881</v>
      </c>
      <c r="B433" s="29">
        <f t="shared" si="86"/>
        <v>45931</v>
      </c>
      <c r="C433" s="41" t="str">
        <f t="shared" si="96"/>
        <v>PRT 2025 10 #4881</v>
      </c>
      <c r="D433" s="41" t="str">
        <f t="shared" si="94"/>
        <v>PRATU BGG #111</v>
      </c>
      <c r="E433" s="39">
        <v>4881</v>
      </c>
      <c r="F433" s="38" t="s">
        <v>240</v>
      </c>
      <c r="G433" s="38" t="str">
        <f>INDEX([1]List!$D$2:$D$55,MATCH(F433,[1]List!$B$2:$B$55,0))</f>
        <v>CIF</v>
      </c>
      <c r="H433" s="38" t="s">
        <v>211</v>
      </c>
      <c r="I433" s="38" t="s">
        <v>247</v>
      </c>
      <c r="J433" s="39">
        <f>IF(F433="","",IF(F433="TIE LRC",COUNTIF($F$2:$F433,"TIE")+COUNTIF($F$2:$F433,"TME")+COUNTIF($F$2:$F433,"TIE LRC")+COUNTIF($F$2:$F433,"TIE MRC"),IF(F433="TIE MRC",COUNTIF($F$2:$F433,"TIE")+COUNTIF($F$2:$F433,"TME")+COUNTIF($F$2:$F433,"TIE LRC")+COUNTIF($F$2:$F433,"TIE MRC"),IF(F433="PLNBB LRC",COUNTIF($F$2:$F433,"PLNBB")+COUNTIF($F$2:$F433,"PLNBB LRC")+COUNTIF($F$2:$F433,"PLNBB MRC"),IF(F433="PLNBB MRC",COUNTIF($F$2:$F433,"PLNBB")+COUNTIF($F$2:$F433,"PLNBB LRC")+COUNTIF($F$2:$F433,"PLNBB MRC"),IF(F433="HE MRC",COUNTIF($F$2:$F433,"HE")+COUNTIF($F$2:$F433,"HE LRC")+COUNTIF($F$2:$F433,"HE MRC"),IF(F433="HE LRC",COUNTIF($F$2:$F433,"HE")+COUNTIF($F$2:$F433,"HE LRC")+COUNTIF($F$2:$F433,"HE MRC"),COUNTIF($F$2:$F433,F433))))))))</f>
        <v>111</v>
      </c>
      <c r="K433" s="42" t="s">
        <v>664</v>
      </c>
      <c r="L433" s="42" t="s">
        <v>665</v>
      </c>
      <c r="N433" s="43" t="s">
        <v>320</v>
      </c>
      <c r="O433" s="70" t="s">
        <v>104</v>
      </c>
      <c r="P433" s="40"/>
      <c r="Q433" s="70">
        <v>45938</v>
      </c>
      <c r="R433" s="44"/>
      <c r="S433" s="70">
        <v>45985</v>
      </c>
      <c r="T433" s="57">
        <v>45943.8125</v>
      </c>
      <c r="U433" s="57">
        <v>45946.256944444445</v>
      </c>
      <c r="V433" s="57">
        <v>45946.256944444445</v>
      </c>
      <c r="W433" s="57">
        <v>45946.340277777781</v>
      </c>
      <c r="X433" s="57">
        <v>45946.767361111109</v>
      </c>
      <c r="Y433" s="57">
        <v>45946.795138888891</v>
      </c>
      <c r="Z433" s="57">
        <v>45946.829861111109</v>
      </c>
      <c r="AA433" s="51">
        <f t="shared" si="84"/>
        <v>58.666666666686069</v>
      </c>
      <c r="AB433" s="51">
        <f t="shared" si="90"/>
        <v>10.916666666627862</v>
      </c>
      <c r="AC433" s="51">
        <f t="shared" si="91"/>
        <v>0.66666666674427688</v>
      </c>
      <c r="AD433" s="51">
        <v>0</v>
      </c>
      <c r="AE433" s="51">
        <v>1.5</v>
      </c>
      <c r="AF433" s="51">
        <v>0</v>
      </c>
      <c r="AG433" s="51">
        <v>0.5</v>
      </c>
      <c r="AH433" s="51">
        <v>0</v>
      </c>
      <c r="AI433" s="51">
        <f t="shared" si="92"/>
        <v>2</v>
      </c>
      <c r="AJ433" s="78">
        <f t="shared" si="93"/>
        <v>2</v>
      </c>
      <c r="AK433" s="78"/>
      <c r="AL433" s="78"/>
      <c r="AM433" s="78"/>
      <c r="AN433" s="78"/>
      <c r="AO433" s="45">
        <v>8000.6890000000003</v>
      </c>
      <c r="AP433" s="45">
        <v>7998.402</v>
      </c>
      <c r="AQ433" s="57">
        <f t="shared" ref="AQ433:AQ475" si="98">V433</f>
        <v>45946.256944444445</v>
      </c>
      <c r="AR433" s="57">
        <v>45946.267361111109</v>
      </c>
      <c r="AS433" s="57">
        <f t="shared" si="88"/>
        <v>45946.767361111109</v>
      </c>
      <c r="AT433" s="57">
        <v>45946.815972222219</v>
      </c>
      <c r="AU433" s="57">
        <f t="shared" si="89"/>
        <v>45946.815972222219</v>
      </c>
      <c r="AV433" s="57">
        <v>45946.826388888891</v>
      </c>
      <c r="AW433" s="104">
        <v>4542</v>
      </c>
      <c r="AX433" s="104">
        <v>6573</v>
      </c>
      <c r="AY433" s="30">
        <v>30.9</v>
      </c>
      <c r="AZ433" s="30">
        <v>15.37</v>
      </c>
      <c r="BA433" s="30">
        <v>4.09</v>
      </c>
      <c r="BB433" s="30">
        <v>5.01</v>
      </c>
      <c r="BC433" s="30">
        <v>5.92</v>
      </c>
      <c r="BD433" s="30">
        <v>41.74</v>
      </c>
      <c r="BE433" s="30">
        <v>37.880000000000003</v>
      </c>
      <c r="BF433" s="30">
        <v>0.2</v>
      </c>
      <c r="BG433" s="30">
        <v>0.3</v>
      </c>
      <c r="BH433" s="30">
        <v>0.28000000000000003</v>
      </c>
      <c r="BI433" s="30">
        <v>57.25</v>
      </c>
      <c r="BJ433" s="30">
        <v>4.18</v>
      </c>
      <c r="BK433" s="30">
        <v>0.92</v>
      </c>
      <c r="BL433" s="30">
        <v>1.1599999999999999</v>
      </c>
      <c r="BM433" s="30">
        <v>17.03</v>
      </c>
      <c r="BN433" s="34">
        <v>58</v>
      </c>
      <c r="BO433" s="30" t="s">
        <v>97</v>
      </c>
      <c r="BP433" s="30" t="s">
        <v>100</v>
      </c>
      <c r="BQ433" s="34">
        <v>1260</v>
      </c>
      <c r="BR433" s="30">
        <v>31.41</v>
      </c>
      <c r="BS433" s="30">
        <v>23.86</v>
      </c>
      <c r="BT433" s="30">
        <v>25.11</v>
      </c>
      <c r="BU433" s="30">
        <v>8.84</v>
      </c>
      <c r="BV433" s="30">
        <v>1.5</v>
      </c>
      <c r="BW433" s="30">
        <v>0.49</v>
      </c>
      <c r="BX433" s="30">
        <v>0.34</v>
      </c>
      <c r="BY433" s="30">
        <v>1.1200000000000001</v>
      </c>
      <c r="BZ433" s="30">
        <v>6.59</v>
      </c>
      <c r="CA433" s="30">
        <v>0.56000000000000005</v>
      </c>
      <c r="CB433" s="30">
        <v>0.17</v>
      </c>
      <c r="CC433" s="30">
        <v>4.2000000000000003E-2</v>
      </c>
      <c r="CD433" s="30">
        <v>99</v>
      </c>
      <c r="CE433" s="30">
        <v>97</v>
      </c>
      <c r="CF433" s="30">
        <v>79</v>
      </c>
      <c r="CG433" s="30">
        <v>20</v>
      </c>
      <c r="CH433" s="104"/>
      <c r="CI433" s="104">
        <v>4597</v>
      </c>
      <c r="CJ433" s="30"/>
      <c r="CK433" s="30">
        <v>30.49</v>
      </c>
      <c r="CL433" s="30"/>
      <c r="CM433" s="30">
        <v>3.98</v>
      </c>
      <c r="CN433" s="30"/>
      <c r="CO433" s="30"/>
      <c r="CP433" s="30"/>
      <c r="CQ433" s="30">
        <v>0.17</v>
      </c>
      <c r="CR433" s="104">
        <v>4421</v>
      </c>
      <c r="CS433" s="105">
        <v>30.9</v>
      </c>
      <c r="CT433" s="105">
        <v>4.25</v>
      </c>
      <c r="CU433" s="104">
        <v>0.23</v>
      </c>
      <c r="CV433" s="30"/>
      <c r="CW433" s="58">
        <f t="shared" si="87"/>
        <v>897.01704673287577</v>
      </c>
      <c r="CX433" s="59">
        <f>AP433/(AB433-AI433)</f>
        <v>897.01704673287577</v>
      </c>
      <c r="CY433" s="79">
        <v>500</v>
      </c>
      <c r="CZ433" s="57">
        <f>IF(AND(DATE(YEAR(T433),MONTH(T433),DAY(T433))&gt;=(S433-3),DATE(YEAR(T433),MONTH(T433),DAY(T433))&lt;=(S433+3)),T433,V433)</f>
        <v>45946.256944444445</v>
      </c>
      <c r="DA433" s="59">
        <f>CZ433-U433</f>
        <v>0</v>
      </c>
      <c r="DB433" s="51">
        <f>(((AR433-AQ433)*24)+DD433+AB433+((AV433-AU433)*24))/24</f>
        <v>0.54861111111677019</v>
      </c>
      <c r="DC433" s="51">
        <f>(AT433-AS433)*24</f>
        <v>1.1666666666278616</v>
      </c>
      <c r="DD433" s="51">
        <f>(W433-AR433)*24</f>
        <v>1.7500000001164153</v>
      </c>
      <c r="DE433" s="51">
        <f>AA433</f>
        <v>58.666666666686069</v>
      </c>
      <c r="DF433" s="51">
        <f t="shared" si="97"/>
        <v>1.7500000001164153</v>
      </c>
      <c r="DG433" s="51">
        <f>AB433</f>
        <v>10.916666666627862</v>
      </c>
      <c r="DH433" s="51">
        <f t="shared" si="95"/>
        <v>1.1666666666278616</v>
      </c>
    </row>
    <row r="434" spans="1:112" s="42" customFormat="1" x14ac:dyDescent="0.2">
      <c r="A434" s="40">
        <v>4882</v>
      </c>
      <c r="B434" s="29">
        <f t="shared" si="86"/>
        <v>45931</v>
      </c>
      <c r="C434" s="41" t="str">
        <f t="shared" si="96"/>
        <v>PRT 2025 10 #4882</v>
      </c>
      <c r="D434" s="41" t="str">
        <f t="shared" si="94"/>
        <v>PRATU UMM MRC #4</v>
      </c>
      <c r="E434" s="39">
        <v>4882</v>
      </c>
      <c r="F434" s="38" t="s">
        <v>377</v>
      </c>
      <c r="G434" s="38" t="str">
        <f>INDEX([1]List!$D$2:$D$55,MATCH(F434,[1]List!$B$2:$B$55,0))</f>
        <v>CIF</v>
      </c>
      <c r="H434" s="38" t="s">
        <v>395</v>
      </c>
      <c r="I434" s="38" t="s">
        <v>247</v>
      </c>
      <c r="J434" s="39">
        <f>IF(F434="","",IF(F434="TIE LRC",COUNTIF($F$2:$F434,"TIE")+COUNTIF($F$2:$F434,"TME")+COUNTIF($F$2:$F434,"TIE LRC")+COUNTIF($F$2:$F434,"TIE MRC"),IF(F434="TIE MRC",COUNTIF($F$2:$F434,"TIE")+COUNTIF($F$2:$F434,"TME")+COUNTIF($F$2:$F434,"TIE LRC")+COUNTIF($F$2:$F434,"TIE MRC"),IF(F434="PLNBB LRC",COUNTIF($F$2:$F434,"PLNBB")+COUNTIF($F$2:$F434,"PLNBB LRC")+COUNTIF($F$2:$F434,"PLNBB MRC"),IF(F434="PLNBB MRC",COUNTIF($F$2:$F434,"PLNBB")+COUNTIF($F$2:$F434,"PLNBB LRC")+COUNTIF($F$2:$F434,"PLNBB MRC"),IF(F434="HE MRC",COUNTIF($F$2:$F434,"HE")+COUNTIF($F$2:$F434,"HE LRC")+COUNTIF($F$2:$F434,"HE MRC"),IF(F434="HE LRC",COUNTIF($F$2:$F434,"HE")+COUNTIF($F$2:$F434,"HE LRC")+COUNTIF($F$2:$F434,"HE MRC"),COUNTIF($F$2:$F434,F434))))))))</f>
        <v>4</v>
      </c>
      <c r="K434" s="42" t="s">
        <v>269</v>
      </c>
      <c r="L434" s="42" t="s">
        <v>623</v>
      </c>
      <c r="N434" s="43" t="s">
        <v>318</v>
      </c>
      <c r="O434" s="70" t="s">
        <v>473</v>
      </c>
      <c r="P434" s="40"/>
      <c r="Q434" s="70">
        <v>45937</v>
      </c>
      <c r="R434" s="44"/>
      <c r="S434" s="70">
        <v>45937</v>
      </c>
      <c r="T434" s="57">
        <v>45945.375</v>
      </c>
      <c r="U434" s="57">
        <v>45946.427083333336</v>
      </c>
      <c r="V434" s="57">
        <v>45946.427083333336</v>
      </c>
      <c r="W434" s="57">
        <v>45946.788194444445</v>
      </c>
      <c r="X434" s="57">
        <v>45947.267361111109</v>
      </c>
      <c r="Y434" s="57">
        <v>45947.319444444445</v>
      </c>
      <c r="Z434" s="57">
        <v>45947.354166666664</v>
      </c>
      <c r="AA434" s="51">
        <f t="shared" si="84"/>
        <v>25.250000000058208</v>
      </c>
      <c r="AB434" s="51">
        <f t="shared" si="90"/>
        <v>12.75</v>
      </c>
      <c r="AC434" s="51">
        <f t="shared" si="91"/>
        <v>1.2500000000582077</v>
      </c>
      <c r="AD434" s="51">
        <v>0</v>
      </c>
      <c r="AE434" s="51">
        <v>1.83</v>
      </c>
      <c r="AF434" s="51">
        <v>0.25</v>
      </c>
      <c r="AG434" s="51">
        <v>0.5</v>
      </c>
      <c r="AH434" s="51">
        <v>0</v>
      </c>
      <c r="AI434" s="51">
        <f t="shared" si="92"/>
        <v>2.58</v>
      </c>
      <c r="AJ434" s="78">
        <f t="shared" si="93"/>
        <v>2.58</v>
      </c>
      <c r="AK434" s="78"/>
      <c r="AL434" s="78"/>
      <c r="AM434" s="78"/>
      <c r="AN434" s="78"/>
      <c r="AO434" s="45">
        <v>7575.4210000000003</v>
      </c>
      <c r="AP434" s="45">
        <v>7572.43</v>
      </c>
      <c r="AQ434" s="57">
        <f t="shared" si="98"/>
        <v>45946.427083333336</v>
      </c>
      <c r="AR434" s="57">
        <v>45946.4375</v>
      </c>
      <c r="AS434" s="57">
        <f t="shared" si="88"/>
        <v>45947.267361111109</v>
      </c>
      <c r="AT434" s="57">
        <v>45947.340277777781</v>
      </c>
      <c r="AU434" s="57">
        <f t="shared" si="89"/>
        <v>45947.340277777781</v>
      </c>
      <c r="AV434" s="57">
        <v>45947.350694444445</v>
      </c>
      <c r="AW434" s="104">
        <v>4620</v>
      </c>
      <c r="AX434" s="104">
        <v>6686</v>
      </c>
      <c r="AY434" s="30">
        <v>30.9</v>
      </c>
      <c r="AZ434" s="30">
        <v>16.350000000000001</v>
      </c>
      <c r="BA434" s="30">
        <v>4.2300000000000004</v>
      </c>
      <c r="BB434" s="30">
        <v>5.12</v>
      </c>
      <c r="BC434" s="30">
        <v>6.12</v>
      </c>
      <c r="BD434" s="30">
        <v>42.04</v>
      </c>
      <c r="BE434" s="30">
        <v>36.49</v>
      </c>
      <c r="BF434" s="30">
        <v>0.25</v>
      </c>
      <c r="BG434" s="30">
        <v>0.38</v>
      </c>
      <c r="BH434" s="30">
        <v>0.36</v>
      </c>
      <c r="BI434" s="30">
        <v>58.65</v>
      </c>
      <c r="BJ434" s="30">
        <v>4.01</v>
      </c>
      <c r="BK434" s="30">
        <v>0.88</v>
      </c>
      <c r="BL434" s="30">
        <v>1.1200000000000001</v>
      </c>
      <c r="BM434" s="30">
        <v>14.69</v>
      </c>
      <c r="BN434" s="34">
        <v>58</v>
      </c>
      <c r="BO434" s="30" t="s">
        <v>97</v>
      </c>
      <c r="BP434" s="30" t="s">
        <v>100</v>
      </c>
      <c r="BQ434" s="34">
        <v>1280</v>
      </c>
      <c r="BR434" s="30">
        <v>35.85</v>
      </c>
      <c r="BS434" s="30">
        <v>24.18</v>
      </c>
      <c r="BT434" s="30">
        <v>20.84</v>
      </c>
      <c r="BU434" s="30">
        <v>7.28</v>
      </c>
      <c r="BV434" s="30">
        <v>1.66</v>
      </c>
      <c r="BW434" s="30">
        <v>0.96</v>
      </c>
      <c r="BX434" s="30">
        <v>0.44</v>
      </c>
      <c r="BY434" s="30">
        <v>1</v>
      </c>
      <c r="BZ434" s="30">
        <v>7</v>
      </c>
      <c r="CA434" s="30">
        <v>0.52</v>
      </c>
      <c r="CB434" s="30">
        <v>0.24</v>
      </c>
      <c r="CC434" s="30">
        <v>4.2999999999999997E-2</v>
      </c>
      <c r="CD434" s="30">
        <v>99</v>
      </c>
      <c r="CE434" s="30">
        <v>97</v>
      </c>
      <c r="CF434" s="30">
        <v>78</v>
      </c>
      <c r="CG434" s="30">
        <v>21</v>
      </c>
      <c r="CH434" s="104"/>
      <c r="CI434" s="104">
        <v>4681</v>
      </c>
      <c r="CJ434" s="30"/>
      <c r="CK434" s="30">
        <v>29.76</v>
      </c>
      <c r="CL434" s="30"/>
      <c r="CM434" s="30">
        <v>3.68</v>
      </c>
      <c r="CN434" s="30"/>
      <c r="CO434" s="30"/>
      <c r="CP434" s="30"/>
      <c r="CQ434" s="30">
        <v>0.22</v>
      </c>
      <c r="CR434" s="104">
        <v>4420</v>
      </c>
      <c r="CS434" s="104">
        <v>31.68</v>
      </c>
      <c r="CT434" s="105">
        <v>4.3499999999999996</v>
      </c>
      <c r="CU434" s="104">
        <v>0.27</v>
      </c>
      <c r="CV434" s="30"/>
      <c r="CW434" s="58">
        <f t="shared" si="87"/>
        <v>744.58505408062933</v>
      </c>
      <c r="CX434" s="59">
        <f>AP434/(AB434-AI434)</f>
        <v>744.58505408062933</v>
      </c>
      <c r="CY434" s="79">
        <v>500</v>
      </c>
      <c r="CZ434" s="57">
        <f>IF(AND(DATE(YEAR(T434),MONTH(T434),DAY(T434))&gt;=(S434-3),DATE(YEAR(T434),MONTH(T434),DAY(T434))&lt;=(S434+3)),T434,V434)</f>
        <v>45946.427083333336</v>
      </c>
      <c r="DA434" s="59">
        <f>CZ434-U434</f>
        <v>0</v>
      </c>
      <c r="DB434" s="51">
        <f>(((AR434-AQ434)*24)+DD434+AB434+((AV434-AU434)*24))/24</f>
        <v>0.90277777777373558</v>
      </c>
      <c r="DC434" s="51">
        <f>(AT434-AS434)*24</f>
        <v>1.7500000001164153</v>
      </c>
      <c r="DD434" s="51">
        <f>(W434-AR434)*24</f>
        <v>8.4166666666860692</v>
      </c>
      <c r="DE434" s="51">
        <f>AA434</f>
        <v>25.250000000058208</v>
      </c>
      <c r="DF434" s="51">
        <f t="shared" si="97"/>
        <v>8.4166666666860692</v>
      </c>
      <c r="DG434" s="51">
        <f>AB434</f>
        <v>12.75</v>
      </c>
      <c r="DH434" s="51">
        <f t="shared" si="95"/>
        <v>1.7500000001164153</v>
      </c>
    </row>
    <row r="435" spans="1:112" s="42" customFormat="1" x14ac:dyDescent="0.2">
      <c r="A435" s="40">
        <v>4883</v>
      </c>
      <c r="B435" s="29">
        <f t="shared" si="86"/>
        <v>45931</v>
      </c>
      <c r="C435" s="41" t="str">
        <f t="shared" si="96"/>
        <v>PRT 2025 10 #4883</v>
      </c>
      <c r="D435" s="41" t="str">
        <f t="shared" si="94"/>
        <v>PRATU BE #8</v>
      </c>
      <c r="E435" s="39">
        <v>4883</v>
      </c>
      <c r="F435" s="38" t="s">
        <v>506</v>
      </c>
      <c r="G435" s="38" t="str">
        <f>INDEX([1]List!$D$2:$D$55,MATCH(F435,[1]List!$B$2:$B$55,0))</f>
        <v>CIF</v>
      </c>
      <c r="H435" s="38" t="s">
        <v>348</v>
      </c>
      <c r="I435" s="38" t="s">
        <v>252</v>
      </c>
      <c r="J435" s="39">
        <f>IF(F435="","",IF(F435="TIE LRC",COUNTIF($F$2:$F435,"TIE")+COUNTIF($F$2:$F435,"TME")+COUNTIF($F$2:$F435,"TIE LRC")+COUNTIF($F$2:$F435,"TIE MRC"),IF(F435="TIE MRC",COUNTIF($F$2:$F435,"TIE")+COUNTIF($F$2:$F435,"TME")+COUNTIF($F$2:$F435,"TIE LRC")+COUNTIF($F$2:$F435,"TIE MRC"),IF(F435="PLNBB LRC",COUNTIF($F$2:$F435,"PLNBB")+COUNTIF($F$2:$F435,"PLNBB LRC")+COUNTIF($F$2:$F435,"PLNBB MRC"),IF(F435="PLNBB MRC",COUNTIF($F$2:$F435,"PLNBB")+COUNTIF($F$2:$F435,"PLNBB LRC")+COUNTIF($F$2:$F435,"PLNBB MRC"),IF(F435="HE MRC",COUNTIF($F$2:$F435,"HE")+COUNTIF($F$2:$F435,"HE LRC")+COUNTIF($F$2:$F435,"HE MRC"),IF(F435="HE LRC",COUNTIF($F$2:$F435,"HE")+COUNTIF($F$2:$F435,"HE LRC")+COUNTIF($F$2:$F435,"HE MRC"),COUNTIF($F$2:$F435,F435))))))))</f>
        <v>8</v>
      </c>
      <c r="K435" s="42" t="s">
        <v>676</v>
      </c>
      <c r="L435" s="42" t="s">
        <v>677</v>
      </c>
      <c r="N435" s="43" t="s">
        <v>320</v>
      </c>
      <c r="O435" s="70" t="s">
        <v>201</v>
      </c>
      <c r="P435" s="40"/>
      <c r="Q435" s="70">
        <v>45937</v>
      </c>
      <c r="R435" s="44"/>
      <c r="S435" s="70">
        <v>45947</v>
      </c>
      <c r="T435" s="57">
        <v>45945.684027777781</v>
      </c>
      <c r="U435" s="57">
        <v>45945.684027777781</v>
      </c>
      <c r="V435" s="57">
        <v>45946.847222222219</v>
      </c>
      <c r="W435" s="57">
        <v>45947.34375</v>
      </c>
      <c r="X435" s="57">
        <v>45948.072916666664</v>
      </c>
      <c r="Y435" s="57">
        <v>45948.118055555555</v>
      </c>
      <c r="Z435" s="57">
        <v>45948.152777777781</v>
      </c>
      <c r="AA435" s="51">
        <f t="shared" si="84"/>
        <v>27.916666666511446</v>
      </c>
      <c r="AB435" s="51">
        <f t="shared" si="90"/>
        <v>18.583333333313931</v>
      </c>
      <c r="AC435" s="51">
        <f t="shared" si="91"/>
        <v>1.0833333333721384</v>
      </c>
      <c r="AD435" s="51">
        <v>0.17</v>
      </c>
      <c r="AE435" s="51">
        <v>4.75</v>
      </c>
      <c r="AF435" s="51">
        <v>0</v>
      </c>
      <c r="AG435" s="51">
        <v>1.25</v>
      </c>
      <c r="AH435" s="51">
        <v>0</v>
      </c>
      <c r="AI435" s="51">
        <f t="shared" si="92"/>
        <v>6</v>
      </c>
      <c r="AJ435" s="78">
        <f t="shared" si="93"/>
        <v>6.17</v>
      </c>
      <c r="AK435" s="78"/>
      <c r="AL435" s="78"/>
      <c r="AM435" s="78"/>
      <c r="AN435" s="78"/>
      <c r="AO435" s="45">
        <v>8024.8940000000002</v>
      </c>
      <c r="AP435" s="45">
        <v>8022.4579999999996</v>
      </c>
      <c r="AQ435" s="57">
        <f t="shared" si="98"/>
        <v>45946.847222222219</v>
      </c>
      <c r="AR435" s="57">
        <v>45946.857638888891</v>
      </c>
      <c r="AS435" s="57">
        <f t="shared" si="88"/>
        <v>45948.072916666664</v>
      </c>
      <c r="AT435" s="57">
        <v>45948.138888888891</v>
      </c>
      <c r="AU435" s="57">
        <f t="shared" si="89"/>
        <v>45948.138888888891</v>
      </c>
      <c r="AV435" s="57">
        <v>45948.149305555555</v>
      </c>
      <c r="AW435" s="104">
        <v>3955</v>
      </c>
      <c r="AX435" s="104">
        <v>6252</v>
      </c>
      <c r="AY435" s="30">
        <v>36.74</v>
      </c>
      <c r="AZ435" s="30">
        <v>21.37</v>
      </c>
      <c r="BA435" s="30">
        <v>5.15</v>
      </c>
      <c r="BB435" s="30">
        <v>6.4</v>
      </c>
      <c r="BC435" s="30">
        <v>8.14</v>
      </c>
      <c r="BD435" s="30">
        <v>39.49</v>
      </c>
      <c r="BE435" s="30">
        <v>32.74</v>
      </c>
      <c r="BF435" s="30">
        <v>0.18</v>
      </c>
      <c r="BG435" s="30">
        <v>0.3</v>
      </c>
      <c r="BH435" s="30">
        <v>0.28000000000000003</v>
      </c>
      <c r="BI435" s="30">
        <v>52.25</v>
      </c>
      <c r="BJ435" s="30">
        <v>3.78</v>
      </c>
      <c r="BK435" s="30">
        <v>0.83</v>
      </c>
      <c r="BL435" s="30">
        <v>1.1499999999999999</v>
      </c>
      <c r="BM435" s="30">
        <v>15.15</v>
      </c>
      <c r="BN435" s="34">
        <v>61</v>
      </c>
      <c r="BO435" s="30" t="s">
        <v>97</v>
      </c>
      <c r="BP435" s="30" t="s">
        <v>97</v>
      </c>
      <c r="BQ435" s="34">
        <v>1230</v>
      </c>
      <c r="BR435" s="30">
        <v>65.75</v>
      </c>
      <c r="BS435" s="30">
        <v>13.17</v>
      </c>
      <c r="BT435" s="30">
        <v>9.39</v>
      </c>
      <c r="BU435" s="30">
        <v>6.02</v>
      </c>
      <c r="BV435" s="30">
        <v>1.6</v>
      </c>
      <c r="BW435" s="30">
        <v>0.32</v>
      </c>
      <c r="BX435" s="30">
        <v>0.4</v>
      </c>
      <c r="BY435" s="30">
        <v>0.55000000000000004</v>
      </c>
      <c r="BZ435" s="30">
        <v>2.42</v>
      </c>
      <c r="CA435" s="30">
        <v>0.28999999999999998</v>
      </c>
      <c r="CB435" s="30">
        <v>0.08</v>
      </c>
      <c r="CC435" s="30">
        <v>2.8000000000000001E-2</v>
      </c>
      <c r="CD435" s="30">
        <v>98</v>
      </c>
      <c r="CE435" s="30">
        <v>97</v>
      </c>
      <c r="CF435" s="30">
        <v>78</v>
      </c>
      <c r="CG435" s="30">
        <v>19</v>
      </c>
      <c r="CH435" s="104"/>
      <c r="CI435" s="104">
        <v>3979</v>
      </c>
      <c r="CJ435" s="30"/>
      <c r="CK435" s="30">
        <v>36.200000000000003</v>
      </c>
      <c r="CL435" s="30"/>
      <c r="CM435" s="30">
        <v>4.68</v>
      </c>
      <c r="CN435" s="30"/>
      <c r="CO435" s="30"/>
      <c r="CP435" s="30"/>
      <c r="CQ435" s="30">
        <v>0.14000000000000001</v>
      </c>
      <c r="CR435" s="104">
        <v>4029</v>
      </c>
      <c r="CS435" s="105">
        <v>35.700000000000003</v>
      </c>
      <c r="CT435" s="105">
        <v>4.72</v>
      </c>
      <c r="CU435" s="104">
        <v>0.25</v>
      </c>
      <c r="CV435" s="30"/>
      <c r="CW435" s="58">
        <f t="shared" si="87"/>
        <v>637.54633112681086</v>
      </c>
      <c r="CX435" s="59">
        <f>AP435/(AB435-AI435)</f>
        <v>637.54633112681086</v>
      </c>
      <c r="CY435" s="79">
        <v>500</v>
      </c>
      <c r="CZ435" s="57">
        <f>IF(AND(DATE(YEAR(T435),MONTH(T435),DAY(T435))&gt;=(S435-3),DATE(YEAR(T435),MONTH(T435),DAY(T435))&lt;=(S435+3)),T435,V435)</f>
        <v>45945.684027777781</v>
      </c>
      <c r="DA435" s="59">
        <f>CZ435-U435</f>
        <v>0</v>
      </c>
      <c r="DB435" s="51">
        <f>(((AR435-AQ435)*24)+DD435+AB435+((AV435-AU435)*24))/24</f>
        <v>1.28125</v>
      </c>
      <c r="DC435" s="51">
        <f>(AT435-AS435)*24</f>
        <v>1.5833333334303461</v>
      </c>
      <c r="DD435" s="51">
        <f>(W435-AR435)*24</f>
        <v>11.666666666627862</v>
      </c>
      <c r="DE435" s="51">
        <f>AA435</f>
        <v>27.916666666511446</v>
      </c>
      <c r="DF435" s="51">
        <f t="shared" si="97"/>
        <v>11.666666666627862</v>
      </c>
      <c r="DG435" s="51">
        <f>AB435</f>
        <v>18.583333333313931</v>
      </c>
      <c r="DH435" s="51">
        <f t="shared" si="95"/>
        <v>1.5833333334303461</v>
      </c>
    </row>
    <row r="436" spans="1:112" s="42" customFormat="1" x14ac:dyDescent="0.2">
      <c r="A436" s="40">
        <v>4884</v>
      </c>
      <c r="B436" s="29">
        <f t="shared" si="86"/>
        <v>45931</v>
      </c>
      <c r="C436" s="41" t="str">
        <f t="shared" si="96"/>
        <v>PRT 2025 10 #4884</v>
      </c>
      <c r="D436" s="41" t="str">
        <f t="shared" si="94"/>
        <v>PRATU IJAP #5</v>
      </c>
      <c r="E436" s="39">
        <v>4884</v>
      </c>
      <c r="F436" s="38" t="s">
        <v>464</v>
      </c>
      <c r="G436" s="38" t="str">
        <f>INDEX([1]List!$D$2:$D$55,MATCH(F436,[1]List!$B$2:$B$55,0))</f>
        <v>CIF</v>
      </c>
      <c r="H436" s="38" t="s">
        <v>440</v>
      </c>
      <c r="I436" s="38" t="s">
        <v>163</v>
      </c>
      <c r="J436" s="39">
        <f>IF(F436="","",IF(F436="TIE LRC",COUNTIF($F$2:$F436,"TIE")+COUNTIF($F$2:$F436,"TME")+COUNTIF($F$2:$F436,"TIE LRC")+COUNTIF($F$2:$F436,"TIE MRC"),IF(F436="TIE MRC",COUNTIF($F$2:$F436,"TIE")+COUNTIF($F$2:$F436,"TME")+COUNTIF($F$2:$F436,"TIE LRC")+COUNTIF($F$2:$F436,"TIE MRC"),IF(F436="PLNBB LRC",COUNTIF($F$2:$F436,"PLNBB")+COUNTIF($F$2:$F436,"PLNBB LRC")+COUNTIF($F$2:$F436,"PLNBB MRC"),IF(F436="PLNBB MRC",COUNTIF($F$2:$F436,"PLNBB")+COUNTIF($F$2:$F436,"PLNBB LRC")+COUNTIF($F$2:$F436,"PLNBB MRC"),IF(F436="HE MRC",COUNTIF($F$2:$F436,"HE")+COUNTIF($F$2:$F436,"HE LRC")+COUNTIF($F$2:$F436,"HE MRC"),IF(F436="HE LRC",COUNTIF($F$2:$F436,"HE")+COUNTIF($F$2:$F436,"HE LRC")+COUNTIF($F$2:$F436,"HE MRC"),COUNTIF($F$2:$F436,F436))))))))</f>
        <v>5</v>
      </c>
      <c r="K436" s="42" t="s">
        <v>256</v>
      </c>
      <c r="L436" s="42" t="s">
        <v>257</v>
      </c>
      <c r="N436" s="43" t="s">
        <v>320</v>
      </c>
      <c r="O436" s="70" t="s">
        <v>473</v>
      </c>
      <c r="P436" s="40"/>
      <c r="Q436" s="70">
        <v>45940</v>
      </c>
      <c r="R436" s="44"/>
      <c r="S436" s="70">
        <v>45946</v>
      </c>
      <c r="T436" s="57">
        <v>45946.409722222219</v>
      </c>
      <c r="U436" s="57">
        <v>45946.409722222219</v>
      </c>
      <c r="V436" s="57">
        <v>45948.166666666664</v>
      </c>
      <c r="W436" s="57">
        <v>45948.194444444445</v>
      </c>
      <c r="X436" s="57">
        <v>45948.885416666664</v>
      </c>
      <c r="Y436" s="57">
        <v>45948.940972222219</v>
      </c>
      <c r="Z436" s="57">
        <v>45948.975694444445</v>
      </c>
      <c r="AA436" s="51">
        <f t="shared" si="84"/>
        <v>42.166666666686069</v>
      </c>
      <c r="AB436" s="51">
        <f t="shared" si="90"/>
        <v>17.916666666569654</v>
      </c>
      <c r="AC436" s="51">
        <f t="shared" si="91"/>
        <v>1.3333333333139308</v>
      </c>
      <c r="AD436" s="51">
        <v>0.17</v>
      </c>
      <c r="AE436" s="51">
        <v>2.33</v>
      </c>
      <c r="AF436" s="51">
        <v>1.42</v>
      </c>
      <c r="AG436" s="51">
        <v>0.5</v>
      </c>
      <c r="AH436" s="51">
        <v>0</v>
      </c>
      <c r="AI436" s="51">
        <f t="shared" si="92"/>
        <v>4.25</v>
      </c>
      <c r="AJ436" s="78">
        <f t="shared" si="93"/>
        <v>4.42</v>
      </c>
      <c r="AK436" s="78"/>
      <c r="AL436" s="78"/>
      <c r="AM436" s="78"/>
      <c r="AN436" s="78"/>
      <c r="AO436" s="45">
        <v>8696.0329999999994</v>
      </c>
      <c r="AP436" s="45">
        <v>8693.3610000000008</v>
      </c>
      <c r="AQ436" s="57">
        <f t="shared" si="98"/>
        <v>45948.166666666664</v>
      </c>
      <c r="AR436" s="57">
        <v>45948.177083333336</v>
      </c>
      <c r="AS436" s="57">
        <f t="shared" si="88"/>
        <v>45948.885416666664</v>
      </c>
      <c r="AT436" s="57">
        <v>45948.961805555555</v>
      </c>
      <c r="AU436" s="57">
        <f t="shared" si="89"/>
        <v>45948.961805555555</v>
      </c>
      <c r="AV436" s="57">
        <v>45948.972222222219</v>
      </c>
      <c r="AW436" s="104">
        <v>4548</v>
      </c>
      <c r="AX436" s="104">
        <v>6579</v>
      </c>
      <c r="AY436" s="30">
        <v>30.87</v>
      </c>
      <c r="AZ436" s="30">
        <v>15.32</v>
      </c>
      <c r="BA436" s="30">
        <v>4.13</v>
      </c>
      <c r="BB436" s="30">
        <v>5.0599999999999996</v>
      </c>
      <c r="BC436" s="30">
        <v>5.98</v>
      </c>
      <c r="BD436" s="30">
        <v>42.07</v>
      </c>
      <c r="BE436" s="30">
        <v>37.549999999999997</v>
      </c>
      <c r="BF436" s="30">
        <v>0.22</v>
      </c>
      <c r="BG436" s="30">
        <v>0.34</v>
      </c>
      <c r="BH436" s="30">
        <v>0.32</v>
      </c>
      <c r="BI436" s="30">
        <v>57.31</v>
      </c>
      <c r="BJ436" s="30">
        <v>4.24</v>
      </c>
      <c r="BK436" s="30">
        <v>0.94</v>
      </c>
      <c r="BL436" s="30">
        <v>1.18</v>
      </c>
      <c r="BM436" s="30">
        <v>16.86</v>
      </c>
      <c r="BN436" s="34">
        <v>59</v>
      </c>
      <c r="BO436" s="30" t="s">
        <v>97</v>
      </c>
      <c r="BP436" s="30" t="s">
        <v>100</v>
      </c>
      <c r="BQ436" s="34">
        <v>1190</v>
      </c>
      <c r="BR436" s="30">
        <v>50.5</v>
      </c>
      <c r="BS436" s="30">
        <v>21.64</v>
      </c>
      <c r="BT436" s="30">
        <v>10.78</v>
      </c>
      <c r="BU436" s="30">
        <v>8.6999999999999993</v>
      </c>
      <c r="BV436" s="30">
        <v>1.85</v>
      </c>
      <c r="BW436" s="30">
        <v>0.66</v>
      </c>
      <c r="BX436" s="30">
        <v>0.4</v>
      </c>
      <c r="BY436" s="30">
        <v>1.02</v>
      </c>
      <c r="BZ436" s="30">
        <v>4.1399999999999997</v>
      </c>
      <c r="CA436" s="30">
        <v>0.28999999999999998</v>
      </c>
      <c r="CB436" s="30">
        <v>0.04</v>
      </c>
      <c r="CC436" s="30">
        <v>4.2000000000000003E-2</v>
      </c>
      <c r="CD436" s="30">
        <v>99</v>
      </c>
      <c r="CE436" s="30">
        <v>97</v>
      </c>
      <c r="CF436" s="30">
        <v>78</v>
      </c>
      <c r="CG436" s="30">
        <v>20</v>
      </c>
      <c r="CH436" s="104"/>
      <c r="CI436" s="104">
        <v>4613</v>
      </c>
      <c r="CJ436" s="30"/>
      <c r="CK436" s="30">
        <v>30.36</v>
      </c>
      <c r="CL436" s="30"/>
      <c r="CM436" s="30">
        <v>3.91</v>
      </c>
      <c r="CN436" s="30"/>
      <c r="CO436" s="30"/>
      <c r="CP436" s="30"/>
      <c r="CQ436" s="30">
        <v>0.18</v>
      </c>
      <c r="CR436" s="104">
        <v>4438</v>
      </c>
      <c r="CS436" s="104">
        <v>30.45</v>
      </c>
      <c r="CT436" s="105">
        <v>4.4000000000000004</v>
      </c>
      <c r="CU436" s="104">
        <v>0.26</v>
      </c>
      <c r="CV436" s="30"/>
      <c r="CW436" s="58">
        <f t="shared" si="87"/>
        <v>636.09958537036903</v>
      </c>
      <c r="CX436" s="59">
        <f>AP436/(AB436-AI436)</f>
        <v>636.09958537036903</v>
      </c>
      <c r="CY436" s="79">
        <v>500</v>
      </c>
      <c r="CZ436" s="57">
        <f>IF(AND(DATE(YEAR(T436),MONTH(T436),DAY(T436))&gt;=(S436-3),DATE(YEAR(T436),MONTH(T436),DAY(T436))&lt;=(S436+3)),T436,V436)</f>
        <v>45946.409722222219</v>
      </c>
      <c r="DA436" s="59">
        <f>CZ436-U436</f>
        <v>0</v>
      </c>
      <c r="DB436" s="51">
        <f>(((AR436-AQ436)*24)+DD436+AB436+((AV436-AU436)*24))/24</f>
        <v>0.78472222221898846</v>
      </c>
      <c r="DC436" s="51">
        <f>(AT436-AS436)*24</f>
        <v>1.8333333333721384</v>
      </c>
      <c r="DD436" s="51">
        <f>(W436-AR436)*24</f>
        <v>0.41666666662786156</v>
      </c>
      <c r="DE436" s="51">
        <f>AA436</f>
        <v>42.166666666686069</v>
      </c>
      <c r="DF436" s="51">
        <f t="shared" si="97"/>
        <v>0.41666666662786156</v>
      </c>
      <c r="DG436" s="51">
        <f>AB436</f>
        <v>17.916666666569654</v>
      </c>
      <c r="DH436" s="51">
        <f t="shared" si="95"/>
        <v>1.8333333333721384</v>
      </c>
    </row>
    <row r="437" spans="1:112" s="42" customFormat="1" x14ac:dyDescent="0.2">
      <c r="A437" s="40">
        <v>4885</v>
      </c>
      <c r="B437" s="29">
        <f t="shared" si="86"/>
        <v>45931</v>
      </c>
      <c r="C437" s="41" t="str">
        <f t="shared" si="96"/>
        <v>PRT 2025 10 #4885</v>
      </c>
      <c r="D437" s="41" t="str">
        <f t="shared" si="94"/>
        <v>PRATU SSN #15</v>
      </c>
      <c r="E437" s="39">
        <v>4885</v>
      </c>
      <c r="F437" s="38" t="s">
        <v>551</v>
      </c>
      <c r="G437" s="38" t="str">
        <f>INDEX([1]List!$D$2:$D$55,MATCH(F437,[1]List!$B$2:$B$55,0))</f>
        <v>CIF</v>
      </c>
      <c r="H437" s="38" t="s">
        <v>552</v>
      </c>
      <c r="I437" s="38" t="s">
        <v>285</v>
      </c>
      <c r="J437" s="39">
        <f>IF(F437="","",IF(F437="TIE LRC",COUNTIF($F$2:$F437,"TIE")+COUNTIF($F$2:$F437,"TME")+COUNTIF($F$2:$F437,"TIE LRC")+COUNTIF($F$2:$F437,"TIE MRC"),IF(F437="TIE MRC",COUNTIF($F$2:$F437,"TIE")+COUNTIF($F$2:$F437,"TME")+COUNTIF($F$2:$F437,"TIE LRC")+COUNTIF($F$2:$F437,"TIE MRC"),IF(F437="PLNBB LRC",COUNTIF($F$2:$F437,"PLNBB")+COUNTIF($F$2:$F437,"PLNBB LRC")+COUNTIF($F$2:$F437,"PLNBB MRC"),IF(F437="PLNBB MRC",COUNTIF($F$2:$F437,"PLNBB")+COUNTIF($F$2:$F437,"PLNBB LRC")+COUNTIF($F$2:$F437,"PLNBB MRC"),IF(F437="HE MRC",COUNTIF($F$2:$F437,"HE")+COUNTIF($F$2:$F437,"HE LRC")+COUNTIF($F$2:$F437,"HE MRC"),IF(F437="HE LRC",COUNTIF($F$2:$F437,"HE")+COUNTIF($F$2:$F437,"HE LRC")+COUNTIF($F$2:$F437,"HE MRC"),COUNTIF($F$2:$F437,F437))))))))</f>
        <v>15</v>
      </c>
      <c r="K437" s="42" t="s">
        <v>480</v>
      </c>
      <c r="L437" s="42" t="s">
        <v>437</v>
      </c>
      <c r="N437" s="43" t="s">
        <v>318</v>
      </c>
      <c r="O437" s="70" t="s">
        <v>473</v>
      </c>
      <c r="P437" s="40"/>
      <c r="Q437" s="70">
        <v>45939</v>
      </c>
      <c r="R437" s="44"/>
      <c r="S437" s="70">
        <v>45938</v>
      </c>
      <c r="T437" s="57">
        <v>45945.909722222219</v>
      </c>
      <c r="U437" s="57">
        <v>45947.368055555555</v>
      </c>
      <c r="V437" s="57">
        <v>45947.368055555555</v>
      </c>
      <c r="W437" s="57">
        <v>45948.128472222219</v>
      </c>
      <c r="X437" s="57">
        <v>45949.836805555555</v>
      </c>
      <c r="Y437" s="57">
        <v>45949.861111111109</v>
      </c>
      <c r="Z437" s="57">
        <v>45949.895833333336</v>
      </c>
      <c r="AA437" s="51">
        <f t="shared" si="84"/>
        <v>35.000000000058208</v>
      </c>
      <c r="AB437" s="51">
        <f t="shared" si="90"/>
        <v>41.583333333372138</v>
      </c>
      <c r="AC437" s="51">
        <f t="shared" si="91"/>
        <v>0.58333333331393078</v>
      </c>
      <c r="AD437" s="51">
        <v>0.08</v>
      </c>
      <c r="AE437" s="51">
        <v>11.83</v>
      </c>
      <c r="AF437" s="51">
        <v>3.58</v>
      </c>
      <c r="AG437" s="51">
        <v>0.5</v>
      </c>
      <c r="AH437" s="51">
        <v>0</v>
      </c>
      <c r="AI437" s="51">
        <f t="shared" si="92"/>
        <v>15.91</v>
      </c>
      <c r="AJ437" s="78">
        <f t="shared" si="93"/>
        <v>15.99</v>
      </c>
      <c r="AK437" s="78"/>
      <c r="AL437" s="78"/>
      <c r="AM437" s="78"/>
      <c r="AN437" s="78"/>
      <c r="AO437" s="45">
        <v>8672.9429999999993</v>
      </c>
      <c r="AP437" s="45">
        <v>8667.5810000000001</v>
      </c>
      <c r="AQ437" s="57">
        <f t="shared" si="98"/>
        <v>45947.368055555555</v>
      </c>
      <c r="AR437" s="57">
        <v>45947.378472222219</v>
      </c>
      <c r="AS437" s="57">
        <f t="shared" si="88"/>
        <v>45949.836805555555</v>
      </c>
      <c r="AT437" s="57">
        <v>45949.881944444445</v>
      </c>
      <c r="AU437" s="57">
        <f t="shared" si="89"/>
        <v>45949.881944444445</v>
      </c>
      <c r="AV437" s="57">
        <v>45949.892361111109</v>
      </c>
      <c r="AW437" s="104">
        <v>4057</v>
      </c>
      <c r="AX437" s="104">
        <v>6256</v>
      </c>
      <c r="AY437" s="30">
        <v>35.159999999999997</v>
      </c>
      <c r="AZ437" s="30">
        <v>20.37</v>
      </c>
      <c r="BA437" s="30">
        <v>4.9000000000000004</v>
      </c>
      <c r="BB437" s="30">
        <v>6.02</v>
      </c>
      <c r="BC437" s="30">
        <v>7.56</v>
      </c>
      <c r="BD437" s="30">
        <v>42.1</v>
      </c>
      <c r="BE437" s="30">
        <v>31.51</v>
      </c>
      <c r="BF437" s="30">
        <v>0.17</v>
      </c>
      <c r="BG437" s="30">
        <v>0.28999999999999998</v>
      </c>
      <c r="BH437" s="30">
        <v>0.26</v>
      </c>
      <c r="BI437" s="30">
        <v>51.65</v>
      </c>
      <c r="BJ437" s="30">
        <v>3.93</v>
      </c>
      <c r="BK437" s="30">
        <v>0.85</v>
      </c>
      <c r="BL437" s="30">
        <v>1.1499999999999999</v>
      </c>
      <c r="BM437" s="30">
        <v>16.97</v>
      </c>
      <c r="BN437" s="34">
        <v>61</v>
      </c>
      <c r="BO437" s="30" t="s">
        <v>97</v>
      </c>
      <c r="BP437" s="30" t="s">
        <v>97</v>
      </c>
      <c r="BQ437" s="34">
        <v>1250</v>
      </c>
      <c r="BR437" s="30">
        <v>45.47</v>
      </c>
      <c r="BS437" s="30">
        <v>37.82</v>
      </c>
      <c r="BT437" s="30">
        <v>9.6</v>
      </c>
      <c r="BU437" s="30">
        <v>2.34</v>
      </c>
      <c r="BV437" s="30">
        <v>1.1399999999999999</v>
      </c>
      <c r="BW437" s="30">
        <v>0.1</v>
      </c>
      <c r="BX437" s="30">
        <v>0.66</v>
      </c>
      <c r="BY437" s="30">
        <v>1.4</v>
      </c>
      <c r="BZ437" s="30">
        <v>1.2</v>
      </c>
      <c r="CA437" s="30">
        <v>0.22</v>
      </c>
      <c r="CB437" s="30">
        <v>0.06</v>
      </c>
      <c r="CC437" s="30">
        <v>2.1999999999999999E-2</v>
      </c>
      <c r="CD437" s="30">
        <v>100</v>
      </c>
      <c r="CE437" s="30">
        <v>98</v>
      </c>
      <c r="CF437" s="30">
        <v>78</v>
      </c>
      <c r="CG437" s="30">
        <v>23</v>
      </c>
      <c r="CH437" s="104"/>
      <c r="CI437" s="104">
        <v>4137</v>
      </c>
      <c r="CJ437" s="30"/>
      <c r="CK437" s="30">
        <v>33.94</v>
      </c>
      <c r="CL437" s="30"/>
      <c r="CM437" s="30">
        <v>4.4000000000000004</v>
      </c>
      <c r="CN437" s="30"/>
      <c r="CO437" s="30"/>
      <c r="CP437" s="30"/>
      <c r="CQ437" s="30">
        <v>0.14000000000000001</v>
      </c>
      <c r="CR437" s="104">
        <v>3940</v>
      </c>
      <c r="CS437" s="104">
        <v>36.79</v>
      </c>
      <c r="CT437" s="105">
        <v>4.22</v>
      </c>
      <c r="CU437" s="104">
        <v>0.22</v>
      </c>
      <c r="CV437" s="30"/>
      <c r="CW437" s="58">
        <f t="shared" si="87"/>
        <v>337.61027005921449</v>
      </c>
      <c r="CX437" s="59">
        <f>AP437/(AB437-AI437)</f>
        <v>337.61027005921449</v>
      </c>
      <c r="CY437" s="79">
        <v>500</v>
      </c>
      <c r="CZ437" s="57">
        <f>IF(AND(DATE(YEAR(T437),MONTH(T437),DAY(T437))&gt;=(S437-3),DATE(YEAR(T437),MONTH(T437),DAY(T437))&lt;=(S437+3)),T437,V437)</f>
        <v>45947.368055555555</v>
      </c>
      <c r="DA437" s="59">
        <f>CZ437-U437</f>
        <v>0</v>
      </c>
      <c r="DB437" s="51">
        <f>(((AR437-AQ437)*24)+DD437+AB437+((AV437-AU437)*24))/24</f>
        <v>2.5034722222189885</v>
      </c>
      <c r="DC437" s="51">
        <f>(AT437-AS437)*24</f>
        <v>1.0833333333721384</v>
      </c>
      <c r="DD437" s="51">
        <f>(W437-AR437)*24</f>
        <v>18</v>
      </c>
      <c r="DE437" s="51">
        <f>AA437</f>
        <v>35.000000000058208</v>
      </c>
      <c r="DF437" s="51">
        <f t="shared" si="97"/>
        <v>18</v>
      </c>
      <c r="DG437" s="51">
        <f>AB437</f>
        <v>41.583333333372138</v>
      </c>
      <c r="DH437" s="51">
        <f t="shared" si="95"/>
        <v>1.0833333333721384</v>
      </c>
    </row>
    <row r="438" spans="1:112" s="42" customFormat="1" x14ac:dyDescent="0.2">
      <c r="A438" s="40">
        <v>4886</v>
      </c>
      <c r="B438" s="29">
        <f t="shared" si="86"/>
        <v>45931</v>
      </c>
      <c r="C438" s="41" t="str">
        <f t="shared" si="96"/>
        <v>PRT 2025 10 #4886</v>
      </c>
      <c r="D438" s="41" t="str">
        <f t="shared" si="94"/>
        <v>PRATU BGG #112</v>
      </c>
      <c r="E438" s="39">
        <v>4886</v>
      </c>
      <c r="F438" s="38" t="s">
        <v>240</v>
      </c>
      <c r="G438" s="38" t="str">
        <f>INDEX([1]List!$D$2:$D$55,MATCH(F438,[1]List!$B$2:$B$55,0))</f>
        <v>CIF</v>
      </c>
      <c r="H438" s="38" t="s">
        <v>211</v>
      </c>
      <c r="I438" s="38" t="s">
        <v>163</v>
      </c>
      <c r="J438" s="39">
        <f>IF(F438="","",IF(F438="TIE LRC",COUNTIF($F$2:$F438,"TIE")+COUNTIF($F$2:$F438,"TME")+COUNTIF($F$2:$F438,"TIE LRC")+COUNTIF($F$2:$F438,"TIE MRC"),IF(F438="TIE MRC",COUNTIF($F$2:$F438,"TIE")+COUNTIF($F$2:$F438,"TME")+COUNTIF($F$2:$F438,"TIE LRC")+COUNTIF($F$2:$F438,"TIE MRC"),IF(F438="PLNBB LRC",COUNTIF($F$2:$F438,"PLNBB")+COUNTIF($F$2:$F438,"PLNBB LRC")+COUNTIF($F$2:$F438,"PLNBB MRC"),IF(F438="PLNBB MRC",COUNTIF($F$2:$F438,"PLNBB")+COUNTIF($F$2:$F438,"PLNBB LRC")+COUNTIF($F$2:$F438,"PLNBB MRC"),IF(F438="HE MRC",COUNTIF($F$2:$F438,"HE")+COUNTIF($F$2:$F438,"HE LRC")+COUNTIF($F$2:$F438,"HE MRC"),IF(F438="HE LRC",COUNTIF($F$2:$F438,"HE")+COUNTIF($F$2:$F438,"HE LRC")+COUNTIF($F$2:$F438,"HE MRC"),COUNTIF($F$2:$F438,F438))))))))</f>
        <v>112</v>
      </c>
      <c r="K438" s="42" t="s">
        <v>678</v>
      </c>
      <c r="L438" s="42" t="s">
        <v>679</v>
      </c>
      <c r="N438" s="43" t="s">
        <v>320</v>
      </c>
      <c r="O438" s="70" t="s">
        <v>473</v>
      </c>
      <c r="P438" s="40"/>
      <c r="Q438" s="70">
        <v>45941</v>
      </c>
      <c r="R438" s="44"/>
      <c r="S438" s="70">
        <v>45986</v>
      </c>
      <c r="T438" s="57">
        <v>45947.607638888891</v>
      </c>
      <c r="U438" s="57">
        <v>45949.003472222219</v>
      </c>
      <c r="V438" s="57">
        <v>45949.003472222219</v>
      </c>
      <c r="W438" s="57">
        <v>45949.03125</v>
      </c>
      <c r="X438" s="57">
        <v>45950.71875</v>
      </c>
      <c r="Y438" s="57">
        <v>45950.743055555555</v>
      </c>
      <c r="Z438" s="57">
        <v>45950.777777777781</v>
      </c>
      <c r="AA438" s="51">
        <f t="shared" si="84"/>
        <v>33.499999999883585</v>
      </c>
      <c r="AB438" s="51">
        <f t="shared" si="90"/>
        <v>41.083333333313931</v>
      </c>
      <c r="AC438" s="51">
        <f t="shared" si="91"/>
        <v>0.58333333331393078</v>
      </c>
      <c r="AD438" s="51">
        <v>0</v>
      </c>
      <c r="AE438" s="51">
        <v>4.83</v>
      </c>
      <c r="AF438" s="51">
        <v>17.670000000000002</v>
      </c>
      <c r="AG438" s="51">
        <v>0.5</v>
      </c>
      <c r="AH438" s="51">
        <v>0</v>
      </c>
      <c r="AI438" s="51">
        <f t="shared" si="92"/>
        <v>23</v>
      </c>
      <c r="AJ438" s="78">
        <f t="shared" si="93"/>
        <v>23</v>
      </c>
      <c r="AK438" s="78"/>
      <c r="AL438" s="78"/>
      <c r="AM438" s="78"/>
      <c r="AN438" s="78"/>
      <c r="AO438" s="45">
        <v>8698.7749999999996</v>
      </c>
      <c r="AP438" s="45">
        <v>8696.9889999999996</v>
      </c>
      <c r="AQ438" s="57">
        <f t="shared" si="98"/>
        <v>45949.003472222219</v>
      </c>
      <c r="AR438" s="57">
        <v>45949.013888888891</v>
      </c>
      <c r="AS438" s="57">
        <f t="shared" si="88"/>
        <v>45950.71875</v>
      </c>
      <c r="AT438" s="57">
        <v>45950.763888888891</v>
      </c>
      <c r="AU438" s="57">
        <f t="shared" si="89"/>
        <v>45950.763888888891</v>
      </c>
      <c r="AV438" s="57">
        <v>45950.774305555555</v>
      </c>
      <c r="AW438" s="104">
        <v>4533</v>
      </c>
      <c r="AX438" s="104">
        <v>6563</v>
      </c>
      <c r="AY438" s="30">
        <v>30.92</v>
      </c>
      <c r="AZ438" s="30">
        <v>15.17</v>
      </c>
      <c r="BA438" s="30">
        <v>4.26</v>
      </c>
      <c r="BB438" s="30">
        <v>5.23</v>
      </c>
      <c r="BC438" s="30">
        <v>6.17</v>
      </c>
      <c r="BD438" s="30">
        <v>41.15</v>
      </c>
      <c r="BE438" s="30">
        <v>38.450000000000003</v>
      </c>
      <c r="BF438" s="30">
        <v>0.2</v>
      </c>
      <c r="BG438" s="30">
        <v>0.3</v>
      </c>
      <c r="BH438" s="30">
        <v>0.28000000000000003</v>
      </c>
      <c r="BI438" s="30">
        <v>58.25</v>
      </c>
      <c r="BJ438" s="30">
        <v>4.1900000000000004</v>
      </c>
      <c r="BK438" s="30">
        <v>0.92</v>
      </c>
      <c r="BL438" s="30">
        <v>1.1599999999999999</v>
      </c>
      <c r="BM438" s="30">
        <v>16</v>
      </c>
      <c r="BN438" s="34">
        <v>58</v>
      </c>
      <c r="BO438" s="30" t="s">
        <v>97</v>
      </c>
      <c r="BP438" s="30" t="s">
        <v>100</v>
      </c>
      <c r="BQ438" s="34">
        <v>1320</v>
      </c>
      <c r="BR438" s="30">
        <v>35.4</v>
      </c>
      <c r="BS438" s="30">
        <v>25.52</v>
      </c>
      <c r="BT438" s="30">
        <v>19.84</v>
      </c>
      <c r="BU438" s="30">
        <v>9.02</v>
      </c>
      <c r="BV438" s="30">
        <v>1.1399999999999999</v>
      </c>
      <c r="BW438" s="30">
        <v>0.76</v>
      </c>
      <c r="BX438" s="30">
        <v>0.4</v>
      </c>
      <c r="BY438" s="30">
        <v>0.96</v>
      </c>
      <c r="BZ438" s="30">
        <v>6.36</v>
      </c>
      <c r="CA438" s="30">
        <v>0.46</v>
      </c>
      <c r="CB438" s="30">
        <v>0.14000000000000001</v>
      </c>
      <c r="CC438" s="30">
        <v>0.05</v>
      </c>
      <c r="CD438" s="30">
        <v>99</v>
      </c>
      <c r="CE438" s="30">
        <v>97</v>
      </c>
      <c r="CF438" s="30">
        <v>78</v>
      </c>
      <c r="CG438" s="30">
        <v>20</v>
      </c>
      <c r="CH438" s="104"/>
      <c r="CI438" s="104">
        <v>4587</v>
      </c>
      <c r="CJ438" s="30"/>
      <c r="CK438" s="30">
        <v>30.58</v>
      </c>
      <c r="CL438" s="30"/>
      <c r="CM438" s="30">
        <v>3.9</v>
      </c>
      <c r="CN438" s="30"/>
      <c r="CO438" s="30"/>
      <c r="CP438" s="30"/>
      <c r="CQ438" s="30">
        <v>0.18</v>
      </c>
      <c r="CR438" s="104">
        <v>4441</v>
      </c>
      <c r="CS438" s="104">
        <v>30.65</v>
      </c>
      <c r="CT438" s="105">
        <v>4.33</v>
      </c>
      <c r="CU438" s="104">
        <v>0.24</v>
      </c>
      <c r="CV438" s="30"/>
      <c r="CW438" s="58">
        <f t="shared" si="87"/>
        <v>480.93948387148373</v>
      </c>
      <c r="CX438" s="59">
        <f>AP438/(AB438-AI438)</f>
        <v>480.93948387148373</v>
      </c>
      <c r="CY438" s="79">
        <v>500</v>
      </c>
      <c r="CZ438" s="57">
        <f>IF(AND(DATE(YEAR(T438),MONTH(T438),DAY(T438))&gt;=(S438-3),DATE(YEAR(T438),MONTH(T438),DAY(T438))&lt;=(S438+3)),T438,V438)</f>
        <v>45949.003472222219</v>
      </c>
      <c r="DA438" s="59">
        <f>CZ438-U438</f>
        <v>0</v>
      </c>
      <c r="DB438" s="51">
        <f>(((AR438-AQ438)*24)+DD438+AB438+((AV438-AU438)*24))/24</f>
        <v>1.75</v>
      </c>
      <c r="DC438" s="51">
        <f>(AT438-AS438)*24</f>
        <v>1.0833333333721384</v>
      </c>
      <c r="DD438" s="51">
        <f>(W438-AR438)*24</f>
        <v>0.41666666662786156</v>
      </c>
      <c r="DE438" s="51">
        <f>AA438</f>
        <v>33.499999999883585</v>
      </c>
      <c r="DF438" s="51">
        <f t="shared" si="97"/>
        <v>0.41666666662786156</v>
      </c>
      <c r="DG438" s="51">
        <f>AB438</f>
        <v>41.083333333313931</v>
      </c>
      <c r="DH438" s="51">
        <f t="shared" si="95"/>
        <v>1.0833333333721384</v>
      </c>
    </row>
    <row r="439" spans="1:112" s="42" customFormat="1" x14ac:dyDescent="0.2">
      <c r="A439" s="40">
        <v>4887</v>
      </c>
      <c r="B439" s="29">
        <f t="shared" ref="B439:B502" si="99">EOMONTH(Y439,-1)+1</f>
        <v>45931</v>
      </c>
      <c r="C439" s="41" t="str">
        <f t="shared" si="96"/>
        <v>PRT 2025 10 #4887</v>
      </c>
      <c r="D439" s="41" t="str">
        <f t="shared" si="94"/>
        <v>PRATU SSN #16</v>
      </c>
      <c r="E439" s="39">
        <v>4887</v>
      </c>
      <c r="F439" s="38" t="s">
        <v>551</v>
      </c>
      <c r="G439" s="38" t="str">
        <f>INDEX([1]List!$D$2:$D$55,MATCH(F439,[1]List!$B$2:$B$55,0))</f>
        <v>CIF</v>
      </c>
      <c r="H439" s="38" t="s">
        <v>552</v>
      </c>
      <c r="I439" s="38" t="s">
        <v>285</v>
      </c>
      <c r="J439" s="39">
        <f>IF(F439="","",IF(F439="TIE LRC",COUNTIF($F$2:$F439,"TIE")+COUNTIF($F$2:$F439,"TME")+COUNTIF($F$2:$F439,"TIE LRC")+COUNTIF($F$2:$F439,"TIE MRC"),IF(F439="TIE MRC",COUNTIF($F$2:$F439,"TIE")+COUNTIF($F$2:$F439,"TME")+COUNTIF($F$2:$F439,"TIE LRC")+COUNTIF($F$2:$F439,"TIE MRC"),IF(F439="PLNBB LRC",COUNTIF($F$2:$F439,"PLNBB")+COUNTIF($F$2:$F439,"PLNBB LRC")+COUNTIF($F$2:$F439,"PLNBB MRC"),IF(F439="PLNBB MRC",COUNTIF($F$2:$F439,"PLNBB")+COUNTIF($F$2:$F439,"PLNBB LRC")+COUNTIF($F$2:$F439,"PLNBB MRC"),IF(F439="HE MRC",COUNTIF($F$2:$F439,"HE")+COUNTIF($F$2:$F439,"HE LRC")+COUNTIF($F$2:$F439,"HE MRC"),IF(F439="HE LRC",COUNTIF($F$2:$F439,"HE")+COUNTIF($F$2:$F439,"HE LRC")+COUNTIF($F$2:$F439,"HE MRC"),COUNTIF($F$2:$F439,F439))))))))</f>
        <v>16</v>
      </c>
      <c r="K439" s="42" t="s">
        <v>568</v>
      </c>
      <c r="L439" s="42" t="s">
        <v>569</v>
      </c>
      <c r="N439" s="43" t="s">
        <v>318</v>
      </c>
      <c r="O439" s="70" t="s">
        <v>473</v>
      </c>
      <c r="P439" s="40"/>
      <c r="Q439" s="70">
        <v>45944</v>
      </c>
      <c r="R439" s="44"/>
      <c r="S439" s="70">
        <v>45950</v>
      </c>
      <c r="T439" s="57">
        <v>45950.319444444445</v>
      </c>
      <c r="U439" s="57">
        <v>45950.319444444445</v>
      </c>
      <c r="V439" s="57">
        <v>45950.340277777781</v>
      </c>
      <c r="W439" s="57">
        <v>45950.666666666664</v>
      </c>
      <c r="X439" s="57">
        <v>45952.364583333336</v>
      </c>
      <c r="Y439" s="57">
        <v>45952.444444444445</v>
      </c>
      <c r="Z439" s="57">
        <v>45952.479166666664</v>
      </c>
      <c r="AA439" s="51">
        <f t="shared" si="84"/>
        <v>0.50000000005820766</v>
      </c>
      <c r="AB439" s="51">
        <f t="shared" si="90"/>
        <v>42.666666666744277</v>
      </c>
      <c r="AC439" s="51">
        <f t="shared" si="91"/>
        <v>1.9166666666278616</v>
      </c>
      <c r="AD439" s="51">
        <v>0</v>
      </c>
      <c r="AE439" s="51">
        <v>10.75</v>
      </c>
      <c r="AF439" s="51">
        <v>4.08</v>
      </c>
      <c r="AG439" s="51">
        <v>0.5</v>
      </c>
      <c r="AH439" s="51">
        <v>0</v>
      </c>
      <c r="AI439" s="51">
        <f t="shared" si="92"/>
        <v>15.33</v>
      </c>
      <c r="AJ439" s="78">
        <f t="shared" si="93"/>
        <v>15.33</v>
      </c>
      <c r="AK439" s="78"/>
      <c r="AL439" s="78"/>
      <c r="AM439" s="78"/>
      <c r="AN439" s="78"/>
      <c r="AO439" s="45">
        <v>8702.0509999999995</v>
      </c>
      <c r="AP439" s="45">
        <v>8699.6049999999996</v>
      </c>
      <c r="AQ439" s="57">
        <f t="shared" si="98"/>
        <v>45950.340277777781</v>
      </c>
      <c r="AR439" s="57">
        <v>45950.350694444445</v>
      </c>
      <c r="AS439" s="57">
        <f t="shared" si="88"/>
        <v>45952.364583333336</v>
      </c>
      <c r="AT439" s="57">
        <v>45952.465277777781</v>
      </c>
      <c r="AU439" s="57">
        <f t="shared" si="89"/>
        <v>45952.465277777781</v>
      </c>
      <c r="AV439" s="57">
        <v>45952.475694444445</v>
      </c>
      <c r="AW439" s="104">
        <v>4065</v>
      </c>
      <c r="AX439" s="104">
        <v>6249</v>
      </c>
      <c r="AY439" s="30">
        <v>34.94</v>
      </c>
      <c r="AZ439" s="30">
        <v>23.52</v>
      </c>
      <c r="BA439" s="30">
        <v>4.8899999999999997</v>
      </c>
      <c r="BB439" s="30">
        <v>5.75</v>
      </c>
      <c r="BC439" s="30">
        <v>7.52</v>
      </c>
      <c r="BD439" s="30">
        <v>41.5</v>
      </c>
      <c r="BE439" s="30">
        <v>29.23</v>
      </c>
      <c r="BF439" s="30">
        <v>0.19</v>
      </c>
      <c r="BG439" s="30">
        <v>0.31</v>
      </c>
      <c r="BH439" s="30">
        <v>0.28999999999999998</v>
      </c>
      <c r="BI439" s="30">
        <v>50.85</v>
      </c>
      <c r="BJ439" s="30">
        <v>4.03</v>
      </c>
      <c r="BK439" s="30">
        <v>0.82</v>
      </c>
      <c r="BL439" s="30">
        <v>1.1599999999999999</v>
      </c>
      <c r="BM439" s="30">
        <v>14.81</v>
      </c>
      <c r="BN439" s="34">
        <v>61</v>
      </c>
      <c r="BO439" s="30" t="s">
        <v>97</v>
      </c>
      <c r="BP439" s="30" t="s">
        <v>97</v>
      </c>
      <c r="BQ439" s="34">
        <v>1270</v>
      </c>
      <c r="BR439" s="30">
        <v>49.32</v>
      </c>
      <c r="BS439" s="30">
        <v>36.479999999999997</v>
      </c>
      <c r="BT439" s="30">
        <v>8.49</v>
      </c>
      <c r="BU439" s="30">
        <v>1.64</v>
      </c>
      <c r="BV439" s="30">
        <v>0.88</v>
      </c>
      <c r="BW439" s="30">
        <v>0.06</v>
      </c>
      <c r="BX439" s="30">
        <v>0.64</v>
      </c>
      <c r="BY439" s="30">
        <v>1.44</v>
      </c>
      <c r="BZ439" s="30">
        <v>0.87</v>
      </c>
      <c r="CA439" s="30">
        <v>0.16</v>
      </c>
      <c r="CB439" s="30">
        <v>0.04</v>
      </c>
      <c r="CC439" s="30">
        <v>2.5000000000000001E-2</v>
      </c>
      <c r="CD439" s="30">
        <v>100</v>
      </c>
      <c r="CE439" s="30">
        <v>98</v>
      </c>
      <c r="CF439" s="30">
        <v>78</v>
      </c>
      <c r="CG439" s="30">
        <v>23</v>
      </c>
      <c r="CH439" s="104"/>
      <c r="CI439" s="104">
        <v>4131</v>
      </c>
      <c r="CJ439" s="30"/>
      <c r="CK439" s="30">
        <v>33.08</v>
      </c>
      <c r="CL439" s="30"/>
      <c r="CM439" s="30">
        <v>4.3499999999999996</v>
      </c>
      <c r="CN439" s="30"/>
      <c r="CO439" s="30"/>
      <c r="CP439" s="30"/>
      <c r="CQ439" s="30">
        <v>0.14000000000000001</v>
      </c>
      <c r="CR439" s="104">
        <v>4012</v>
      </c>
      <c r="CS439" s="104">
        <v>35.97</v>
      </c>
      <c r="CT439" s="105">
        <v>4.16</v>
      </c>
      <c r="CU439" s="104">
        <v>0.25</v>
      </c>
      <c r="CV439" s="30"/>
      <c r="CW439" s="58">
        <f t="shared" si="87"/>
        <v>318.23942202080116</v>
      </c>
      <c r="CX439" s="59">
        <f>AP439/(AB439-AI439)</f>
        <v>318.23942202080116</v>
      </c>
      <c r="CY439" s="79">
        <v>500</v>
      </c>
      <c r="CZ439" s="57">
        <f>IF(AND(DATE(YEAR(T439),MONTH(T439),DAY(T439))&gt;=(S439-3),DATE(YEAR(T439),MONTH(T439),DAY(T439))&lt;=(S439+3)),T439,V439)</f>
        <v>45950.319444444445</v>
      </c>
      <c r="DA439" s="59">
        <f>CZ439-U439</f>
        <v>0</v>
      </c>
      <c r="DB439" s="51">
        <f>(((AR439-AQ439)*24)+DD439+AB439+((AV439-AU439)*24))/24</f>
        <v>2.1145833333284827</v>
      </c>
      <c r="DC439" s="51">
        <f>(AT439-AS439)*24</f>
        <v>2.4166666666860692</v>
      </c>
      <c r="DD439" s="51">
        <f>(W439-AR439)*24</f>
        <v>7.5833333332557231</v>
      </c>
      <c r="DE439" s="51">
        <f>AA439</f>
        <v>0.50000000005820766</v>
      </c>
      <c r="DF439" s="51">
        <f t="shared" si="97"/>
        <v>7.5833333332557231</v>
      </c>
      <c r="DG439" s="51">
        <f>AB439</f>
        <v>42.666666666744277</v>
      </c>
      <c r="DH439" s="51">
        <f t="shared" si="95"/>
        <v>2.4166666666860692</v>
      </c>
    </row>
    <row r="440" spans="1:112" s="42" customFormat="1" x14ac:dyDescent="0.2">
      <c r="A440" s="40">
        <v>4888</v>
      </c>
      <c r="B440" s="29">
        <f t="shared" si="99"/>
        <v>45931</v>
      </c>
      <c r="C440" s="41" t="str">
        <f t="shared" si="96"/>
        <v>PRT 2025 10 #4888</v>
      </c>
      <c r="D440" s="41" t="str">
        <f t="shared" si="94"/>
        <v>PRATU PTBA #79</v>
      </c>
      <c r="E440" s="39">
        <v>4888</v>
      </c>
      <c r="F440" s="38" t="s">
        <v>98</v>
      </c>
      <c r="G440" s="38" t="str">
        <f>INDEX([1]List!$D$2:$D$55,MATCH(F440,[1]List!$B$2:$B$55,0))</f>
        <v>FOB</v>
      </c>
      <c r="H440" s="38" t="s">
        <v>156</v>
      </c>
      <c r="I440" s="38" t="s">
        <v>157</v>
      </c>
      <c r="J440" s="39">
        <f>IF(F440="","",IF(F440="TIE LRC",COUNTIF($F$2:$F440,"TIE")+COUNTIF($F$2:$F440,"TME")+COUNTIF($F$2:$F440,"TIE LRC")+COUNTIF($F$2:$F440,"TIE MRC"),IF(F440="TIE MRC",COUNTIF($F$2:$F440,"TIE")+COUNTIF($F$2:$F440,"TME")+COUNTIF($F$2:$F440,"TIE LRC")+COUNTIF($F$2:$F440,"TIE MRC"),IF(F440="PLNBB LRC",COUNTIF($F$2:$F440,"PLNBB")+COUNTIF($F$2:$F440,"PLNBB LRC")+COUNTIF($F$2:$F440,"PLNBB MRC"),IF(F440="PLNBB MRC",COUNTIF($F$2:$F440,"PLNBB")+COUNTIF($F$2:$F440,"PLNBB LRC")+COUNTIF($F$2:$F440,"PLNBB MRC"),IF(F440="HE MRC",COUNTIF($F$2:$F440,"HE")+COUNTIF($F$2:$F440,"HE LRC")+COUNTIF($F$2:$F440,"HE MRC"),IF(F440="HE LRC",COUNTIF($F$2:$F440,"HE")+COUNTIF($F$2:$F440,"HE LRC")+COUNTIF($F$2:$F440,"HE MRC"),COUNTIF($F$2:$F440,F440))))))))</f>
        <v>79</v>
      </c>
      <c r="K440" s="42" t="s">
        <v>145</v>
      </c>
      <c r="L440" s="42" t="s">
        <v>121</v>
      </c>
      <c r="N440" s="43" t="s">
        <v>320</v>
      </c>
      <c r="O440" s="70" t="s">
        <v>104</v>
      </c>
      <c r="P440" s="40"/>
      <c r="Q440" s="70">
        <v>45947</v>
      </c>
      <c r="R440" s="44"/>
      <c r="S440" s="70">
        <v>45940</v>
      </c>
      <c r="T440" s="57">
        <v>45951.611111111109</v>
      </c>
      <c r="U440" s="57">
        <v>45951.638888888891</v>
      </c>
      <c r="V440" s="57">
        <v>45951.638888888891</v>
      </c>
      <c r="W440" s="57">
        <v>45951.684027777781</v>
      </c>
      <c r="X440" s="57">
        <v>45953.34375</v>
      </c>
      <c r="Y440" s="57">
        <v>45953.413194444445</v>
      </c>
      <c r="Z440" s="57">
        <v>45953.447916666664</v>
      </c>
      <c r="AA440" s="51">
        <f t="shared" si="84"/>
        <v>0.66666666674427688</v>
      </c>
      <c r="AB440" s="51">
        <f t="shared" si="90"/>
        <v>41.499999999941792</v>
      </c>
      <c r="AC440" s="51">
        <f t="shared" si="91"/>
        <v>1.6666666666860692</v>
      </c>
      <c r="AD440" s="51">
        <v>1.33</v>
      </c>
      <c r="AE440" s="51">
        <v>5.42</v>
      </c>
      <c r="AF440" s="51">
        <v>7.83</v>
      </c>
      <c r="AG440" s="51">
        <v>0.5</v>
      </c>
      <c r="AH440" s="51">
        <v>0</v>
      </c>
      <c r="AI440" s="51">
        <f t="shared" si="92"/>
        <v>13.75</v>
      </c>
      <c r="AJ440" s="78">
        <f t="shared" si="93"/>
        <v>15.08</v>
      </c>
      <c r="AK440" s="78"/>
      <c r="AL440" s="78"/>
      <c r="AM440" s="78"/>
      <c r="AN440" s="78"/>
      <c r="AO440" s="45">
        <v>9506.9130000000005</v>
      </c>
      <c r="AP440" s="45">
        <v>9504.0889999999999</v>
      </c>
      <c r="AQ440" s="57">
        <f t="shared" si="98"/>
        <v>45951.638888888891</v>
      </c>
      <c r="AR440" s="57">
        <v>45951.649305555555</v>
      </c>
      <c r="AS440" s="57">
        <f t="shared" si="88"/>
        <v>45953.34375</v>
      </c>
      <c r="AT440" s="57">
        <v>45953.434027777781</v>
      </c>
      <c r="AU440" s="57">
        <f t="shared" si="89"/>
        <v>45953.434027777781</v>
      </c>
      <c r="AV440" s="57">
        <v>45953.444444444445</v>
      </c>
      <c r="AW440" s="104">
        <v>4715</v>
      </c>
      <c r="AX440" s="104">
        <v>6644</v>
      </c>
      <c r="AY440" s="30">
        <v>29.04</v>
      </c>
      <c r="AZ440" s="30">
        <v>13.1</v>
      </c>
      <c r="BA440" s="30">
        <v>5.62</v>
      </c>
      <c r="BB440" s="30">
        <v>6.88</v>
      </c>
      <c r="BC440" s="30">
        <v>7.92</v>
      </c>
      <c r="BD440" s="30">
        <v>40.369999999999997</v>
      </c>
      <c r="BE440" s="30">
        <v>39.65</v>
      </c>
      <c r="BF440" s="30">
        <v>0.39</v>
      </c>
      <c r="BG440" s="30">
        <v>0.6</v>
      </c>
      <c r="BH440" s="30">
        <v>0.55000000000000004</v>
      </c>
      <c r="BI440" s="30">
        <v>59.85</v>
      </c>
      <c r="BJ440" s="30">
        <v>4.1900000000000004</v>
      </c>
      <c r="BK440" s="30">
        <v>0.93</v>
      </c>
      <c r="BL440" s="30">
        <v>1.1599999999999999</v>
      </c>
      <c r="BM440" s="30">
        <v>14.57</v>
      </c>
      <c r="BN440" s="34">
        <v>61</v>
      </c>
      <c r="BO440" s="30" t="s">
        <v>97</v>
      </c>
      <c r="BP440" s="30" t="s">
        <v>100</v>
      </c>
      <c r="BQ440" s="34">
        <v>1240</v>
      </c>
      <c r="BR440" s="30">
        <v>60.78</v>
      </c>
      <c r="BS440" s="30">
        <v>17.8</v>
      </c>
      <c r="BT440" s="30">
        <v>7.24</v>
      </c>
      <c r="BU440" s="30">
        <v>3.94</v>
      </c>
      <c r="BV440" s="30">
        <v>2.4500000000000002</v>
      </c>
      <c r="BW440" s="30">
        <v>1.52</v>
      </c>
      <c r="BX440" s="30">
        <v>0.38</v>
      </c>
      <c r="BY440" s="30">
        <v>0.52</v>
      </c>
      <c r="BZ440" s="30">
        <v>4.9800000000000004</v>
      </c>
      <c r="CA440" s="30">
        <v>0.1</v>
      </c>
      <c r="CB440" s="30">
        <v>0.28000000000000003</v>
      </c>
      <c r="CC440" s="30">
        <v>3.1E-2</v>
      </c>
      <c r="CD440" s="30">
        <v>100</v>
      </c>
      <c r="CE440" s="30">
        <v>98</v>
      </c>
      <c r="CF440" s="30">
        <v>79</v>
      </c>
      <c r="CG440" s="30">
        <v>23</v>
      </c>
      <c r="CH440" s="104"/>
      <c r="CI440" s="104">
        <v>4909</v>
      </c>
      <c r="CJ440" s="30"/>
      <c r="CK440" s="30">
        <v>28.34</v>
      </c>
      <c r="CL440" s="30">
        <v>14.82</v>
      </c>
      <c r="CM440" s="30">
        <v>4.8099999999999996</v>
      </c>
      <c r="CN440" s="30">
        <v>5.72</v>
      </c>
      <c r="CO440" s="30">
        <v>39.380000000000003</v>
      </c>
      <c r="CP440" s="30">
        <v>40.08</v>
      </c>
      <c r="CQ440" s="30">
        <v>0.63</v>
      </c>
      <c r="CR440" s="104">
        <v>4471</v>
      </c>
      <c r="CS440" s="104">
        <v>32.39</v>
      </c>
      <c r="CT440" s="105">
        <v>4.6500000000000004</v>
      </c>
      <c r="CU440" s="105">
        <v>0.5</v>
      </c>
      <c r="CV440" s="30"/>
      <c r="CW440" s="58">
        <f t="shared" si="87"/>
        <v>342.4896936944121</v>
      </c>
      <c r="CX440" s="59">
        <f>AP440/(AB440-AI440)</f>
        <v>342.4896936944121</v>
      </c>
      <c r="CY440" s="79">
        <v>500</v>
      </c>
      <c r="CZ440" s="57">
        <f>IF(AND(DATE(YEAR(T440),MONTH(T440),DAY(T440))&gt;=(S440-3),DATE(YEAR(T440),MONTH(T440),DAY(T440))&lt;=(S440+3)),T440,V440)</f>
        <v>45951.638888888891</v>
      </c>
      <c r="DA440" s="59">
        <f>CZ440-U440</f>
        <v>0</v>
      </c>
      <c r="DB440" s="51">
        <f>(((AR440-AQ440)*24)+DD440+AB440+((AV440-AU440)*24))/24</f>
        <v>1.7847222222189885</v>
      </c>
      <c r="DC440" s="51">
        <f>(AT440-AS440)*24</f>
        <v>2.1666666667442769</v>
      </c>
      <c r="DD440" s="51">
        <f>(W440-AR440)*24</f>
        <v>0.8333333334303461</v>
      </c>
      <c r="DE440" s="51">
        <f>AA440</f>
        <v>0.66666666674427688</v>
      </c>
      <c r="DF440" s="51">
        <f t="shared" si="97"/>
        <v>0.8333333334303461</v>
      </c>
      <c r="DG440" s="51">
        <f>AB440</f>
        <v>41.499999999941792</v>
      </c>
      <c r="DH440" s="51">
        <f t="shared" si="95"/>
        <v>2.1666666667442769</v>
      </c>
    </row>
    <row r="441" spans="1:112" s="42" customFormat="1" x14ac:dyDescent="0.2">
      <c r="A441" s="40">
        <v>4889</v>
      </c>
      <c r="B441" s="29">
        <f t="shared" si="99"/>
        <v>45931</v>
      </c>
      <c r="C441" s="41" t="str">
        <f t="shared" si="96"/>
        <v>PRT 2025 10 #4889</v>
      </c>
      <c r="D441" s="41" t="str">
        <f t="shared" si="94"/>
        <v>PRATU SPE #30</v>
      </c>
      <c r="E441" s="39">
        <v>4889</v>
      </c>
      <c r="F441" s="38" t="s">
        <v>326</v>
      </c>
      <c r="G441" s="38" t="str">
        <f>INDEX([1]List!$D$2:$D$55,MATCH(F441,[1]List!$B$2:$B$55,0))</f>
        <v>CIF</v>
      </c>
      <c r="H441" s="38" t="s">
        <v>642</v>
      </c>
      <c r="I441" s="38" t="s">
        <v>492</v>
      </c>
      <c r="J441" s="39">
        <f>IF(F441="","",IF(F441="TIE LRC",COUNTIF($F$2:$F441,"TIE")+COUNTIF($F$2:$F441,"TME")+COUNTIF($F$2:$F441,"TIE LRC")+COUNTIF($F$2:$F441,"TIE MRC"),IF(F441="TIE MRC",COUNTIF($F$2:$F441,"TIE")+COUNTIF($F$2:$F441,"TME")+COUNTIF($F$2:$F441,"TIE LRC")+COUNTIF($F$2:$F441,"TIE MRC"),IF(F441="PLNBB LRC",COUNTIF($F$2:$F441,"PLNBB")+COUNTIF($F$2:$F441,"PLNBB LRC")+COUNTIF($F$2:$F441,"PLNBB MRC"),IF(F441="PLNBB MRC",COUNTIF($F$2:$F441,"PLNBB")+COUNTIF($F$2:$F441,"PLNBB LRC")+COUNTIF($F$2:$F441,"PLNBB MRC"),IF(F441="HE MRC",COUNTIF($F$2:$F441,"HE")+COUNTIF($F$2:$F441,"HE LRC")+COUNTIF($F$2:$F441,"HE MRC"),IF(F441="HE LRC",COUNTIF($F$2:$F441,"HE")+COUNTIF($F$2:$F441,"HE LRC")+COUNTIF($F$2:$F441,"HE MRC"),COUNTIF($F$2:$F441,F441))))))))</f>
        <v>30</v>
      </c>
      <c r="K441" s="42" t="s">
        <v>442</v>
      </c>
      <c r="L441" s="42" t="s">
        <v>443</v>
      </c>
      <c r="N441" s="43" t="s">
        <v>318</v>
      </c>
      <c r="O441" s="70" t="s">
        <v>473</v>
      </c>
      <c r="P441" s="40"/>
      <c r="Q441" s="70">
        <v>45944</v>
      </c>
      <c r="R441" s="44"/>
      <c r="S441" s="70">
        <v>45953</v>
      </c>
      <c r="T441" s="57">
        <v>45952.645833333336</v>
      </c>
      <c r="U441" s="57">
        <v>45952.645833333336</v>
      </c>
      <c r="V441" s="57">
        <v>45953.104166666664</v>
      </c>
      <c r="W441" s="57">
        <v>45953.451388888891</v>
      </c>
      <c r="X441" s="57">
        <v>45954.40625</v>
      </c>
      <c r="Y441" s="57">
        <v>45954.444444444445</v>
      </c>
      <c r="Z441" s="57">
        <v>45954.479166666664</v>
      </c>
      <c r="AA441" s="51">
        <f t="shared" si="84"/>
        <v>10.999999999883585</v>
      </c>
      <c r="AB441" s="51">
        <f t="shared" si="90"/>
        <v>23.833333333313931</v>
      </c>
      <c r="AC441" s="51">
        <f t="shared" si="91"/>
        <v>0.91666666668606922</v>
      </c>
      <c r="AD441" s="51">
        <v>0</v>
      </c>
      <c r="AE441" s="51">
        <v>5</v>
      </c>
      <c r="AF441" s="51">
        <v>2.58</v>
      </c>
      <c r="AG441" s="51">
        <v>0</v>
      </c>
      <c r="AH441" s="51">
        <v>0</v>
      </c>
      <c r="AI441" s="51">
        <f t="shared" si="92"/>
        <v>7.58</v>
      </c>
      <c r="AJ441" s="78">
        <f t="shared" si="93"/>
        <v>7.58</v>
      </c>
      <c r="AK441" s="78"/>
      <c r="AL441" s="78"/>
      <c r="AM441" s="78"/>
      <c r="AN441" s="78"/>
      <c r="AO441" s="45">
        <v>8617.6710000000003</v>
      </c>
      <c r="AP441" s="45">
        <v>8609.3089999999993</v>
      </c>
      <c r="AQ441" s="57">
        <f t="shared" si="98"/>
        <v>45953.104166666664</v>
      </c>
      <c r="AR441" s="57">
        <v>45953.114583333336</v>
      </c>
      <c r="AS441" s="57">
        <f t="shared" si="88"/>
        <v>45954.40625</v>
      </c>
      <c r="AT441" s="57">
        <v>45954.465277777781</v>
      </c>
      <c r="AU441" s="57">
        <f t="shared" si="89"/>
        <v>45954.465277777781</v>
      </c>
      <c r="AV441" s="57">
        <v>45954.475694444445</v>
      </c>
      <c r="AW441" s="104">
        <v>4125</v>
      </c>
      <c r="AX441" s="104">
        <v>6342</v>
      </c>
      <c r="AY441" s="30">
        <v>34.950000000000003</v>
      </c>
      <c r="AZ441" s="30">
        <v>17.97</v>
      </c>
      <c r="BA441" s="30">
        <v>4.8600000000000003</v>
      </c>
      <c r="BB441" s="30">
        <v>6.13</v>
      </c>
      <c r="BC441" s="30">
        <v>7.47</v>
      </c>
      <c r="BD441" s="30">
        <v>41.36</v>
      </c>
      <c r="BE441" s="30">
        <v>34.54</v>
      </c>
      <c r="BF441" s="30">
        <v>0.3</v>
      </c>
      <c r="BG441" s="30">
        <v>0.5</v>
      </c>
      <c r="BH441" s="30">
        <v>0.46</v>
      </c>
      <c r="BI441" s="30">
        <v>54.85</v>
      </c>
      <c r="BJ441" s="30">
        <v>3.98</v>
      </c>
      <c r="BK441" s="30">
        <v>0.88</v>
      </c>
      <c r="BL441" s="30">
        <v>1.1599999999999999</v>
      </c>
      <c r="BM441" s="30">
        <v>15.81</v>
      </c>
      <c r="BN441" s="34">
        <v>61</v>
      </c>
      <c r="BO441" s="30" t="s">
        <v>97</v>
      </c>
      <c r="BP441" s="30" t="s">
        <v>100</v>
      </c>
      <c r="BQ441" s="34">
        <v>1210</v>
      </c>
      <c r="BR441" s="30">
        <v>39.74</v>
      </c>
      <c r="BS441" s="30">
        <v>20.58</v>
      </c>
      <c r="BT441" s="30">
        <v>19.63</v>
      </c>
      <c r="BU441" s="30">
        <v>9.98</v>
      </c>
      <c r="BV441" s="30">
        <v>2.44</v>
      </c>
      <c r="BW441" s="30">
        <v>0.63</v>
      </c>
      <c r="BX441" s="30">
        <v>0.62</v>
      </c>
      <c r="BY441" s="30">
        <v>0.7</v>
      </c>
      <c r="BZ441" s="30">
        <v>5.03</v>
      </c>
      <c r="CA441" s="30">
        <v>0.48</v>
      </c>
      <c r="CB441" s="30">
        <v>0.18</v>
      </c>
      <c r="CC441" s="30">
        <v>4.8000000000000001E-2</v>
      </c>
      <c r="CD441" s="30">
        <v>100</v>
      </c>
      <c r="CE441" s="30">
        <v>98</v>
      </c>
      <c r="CF441" s="30">
        <v>78</v>
      </c>
      <c r="CG441" s="30">
        <v>21</v>
      </c>
      <c r="CH441" s="104"/>
      <c r="CI441" s="104">
        <v>4166</v>
      </c>
      <c r="CJ441" s="30"/>
      <c r="CK441" s="30">
        <v>34.49</v>
      </c>
      <c r="CL441" s="30"/>
      <c r="CM441" s="30">
        <v>4.49</v>
      </c>
      <c r="CN441" s="30"/>
      <c r="CO441" s="30"/>
      <c r="CP441" s="30"/>
      <c r="CQ441" s="30">
        <v>0.28000000000000003</v>
      </c>
      <c r="CR441" s="104">
        <v>4003</v>
      </c>
      <c r="CS441" s="104">
        <v>35.950000000000003</v>
      </c>
      <c r="CT441" s="105">
        <v>4.38</v>
      </c>
      <c r="CU441" s="105">
        <v>0.28000000000000003</v>
      </c>
      <c r="CV441" s="30"/>
      <c r="CW441" s="58">
        <f t="shared" si="87"/>
        <v>529.69497539029589</v>
      </c>
      <c r="CX441" s="59">
        <f>AP441/(AB441-AI441)</f>
        <v>529.69497539029589</v>
      </c>
      <c r="CY441" s="79">
        <v>500</v>
      </c>
      <c r="CZ441" s="57">
        <f>IF(AND(DATE(YEAR(T441),MONTH(T441),DAY(T441))&gt;=(S441-3),DATE(YEAR(T441),MONTH(T441),DAY(T441))&lt;=(S441+3)),T441,V441)</f>
        <v>45952.645833333336</v>
      </c>
      <c r="DA441" s="59">
        <f>CZ441-U441</f>
        <v>0</v>
      </c>
      <c r="DB441" s="51">
        <f>(((AR441-AQ441)*24)+DD441+AB441+((AV441-AU441)*24))/24</f>
        <v>1.3506944444452529</v>
      </c>
      <c r="DC441" s="51">
        <f>(AT441-AS441)*24</f>
        <v>1.4166666667442769</v>
      </c>
      <c r="DD441" s="51">
        <f>(W441-AR441)*24</f>
        <v>8.0833333333139308</v>
      </c>
      <c r="DE441" s="51">
        <f>AA441</f>
        <v>10.999999999883585</v>
      </c>
      <c r="DF441" s="51">
        <f t="shared" si="97"/>
        <v>8.0833333333139308</v>
      </c>
      <c r="DG441" s="51">
        <f>AB441</f>
        <v>23.833333333313931</v>
      </c>
      <c r="DH441" s="51">
        <f t="shared" si="95"/>
        <v>1.4166666667442769</v>
      </c>
    </row>
    <row r="442" spans="1:112" s="42" customFormat="1" x14ac:dyDescent="0.2">
      <c r="A442" s="40">
        <v>4890</v>
      </c>
      <c r="B442" s="29">
        <f t="shared" si="99"/>
        <v>45931</v>
      </c>
      <c r="C442" s="41" t="str">
        <f t="shared" si="96"/>
        <v>PRT 2025 10 #4890</v>
      </c>
      <c r="D442" s="41" t="str">
        <f t="shared" si="94"/>
        <v>PRATU UMM MRC #5</v>
      </c>
      <c r="E442" s="39">
        <v>4890</v>
      </c>
      <c r="F442" s="38" t="s">
        <v>377</v>
      </c>
      <c r="G442" s="38" t="str">
        <f>INDEX([1]List!$D$2:$D$55,MATCH(F442,[1]List!$B$2:$B$55,0))</f>
        <v>CIF</v>
      </c>
      <c r="H442" s="38" t="s">
        <v>395</v>
      </c>
      <c r="I442" s="38" t="s">
        <v>247</v>
      </c>
      <c r="J442" s="39">
        <f>IF(F442="","",IF(F442="TIE LRC",COUNTIF($F$2:$F442,"TIE")+COUNTIF($F$2:$F442,"TME")+COUNTIF($F$2:$F442,"TIE LRC")+COUNTIF($F$2:$F442,"TIE MRC"),IF(F442="TIE MRC",COUNTIF($F$2:$F442,"TIE")+COUNTIF($F$2:$F442,"TME")+COUNTIF($F$2:$F442,"TIE LRC")+COUNTIF($F$2:$F442,"TIE MRC"),IF(F442="PLNBB LRC",COUNTIF($F$2:$F442,"PLNBB")+COUNTIF($F$2:$F442,"PLNBB LRC")+COUNTIF($F$2:$F442,"PLNBB MRC"),IF(F442="PLNBB MRC",COUNTIF($F$2:$F442,"PLNBB")+COUNTIF($F$2:$F442,"PLNBB LRC")+COUNTIF($F$2:$F442,"PLNBB MRC"),IF(F442="HE MRC",COUNTIF($F$2:$F442,"HE")+COUNTIF($F$2:$F442,"HE LRC")+COUNTIF($F$2:$F442,"HE MRC"),IF(F442="HE LRC",COUNTIF($F$2:$F442,"HE")+COUNTIF($F$2:$F442,"HE LRC")+COUNTIF($F$2:$F442,"HE MRC"),COUNTIF($F$2:$F442,F442))))))))</f>
        <v>5</v>
      </c>
      <c r="K442" s="42" t="s">
        <v>636</v>
      </c>
      <c r="L442" s="42" t="s">
        <v>637</v>
      </c>
      <c r="N442" s="43" t="s">
        <v>318</v>
      </c>
      <c r="O442" s="70" t="s">
        <v>473</v>
      </c>
      <c r="P442" s="40"/>
      <c r="Q442" s="70">
        <v>45949</v>
      </c>
      <c r="R442" s="44"/>
      <c r="S442" s="70">
        <v>45948</v>
      </c>
      <c r="T442" s="57">
        <v>45954.763888888891</v>
      </c>
      <c r="U442" s="57">
        <v>45954.805555555555</v>
      </c>
      <c r="V442" s="57">
        <v>45954.805555555555</v>
      </c>
      <c r="W442" s="57">
        <v>45954.840277777781</v>
      </c>
      <c r="X442" s="57">
        <v>45956.059027777781</v>
      </c>
      <c r="Y442" s="57">
        <v>45956.083333333336</v>
      </c>
      <c r="Z442" s="57">
        <v>45956.118055555555</v>
      </c>
      <c r="AA442" s="51">
        <f t="shared" si="84"/>
        <v>0.99999999994179234</v>
      </c>
      <c r="AB442" s="51">
        <f t="shared" si="90"/>
        <v>29.833333333313931</v>
      </c>
      <c r="AC442" s="51">
        <f t="shared" si="91"/>
        <v>0.58333333331393078</v>
      </c>
      <c r="AD442" s="51">
        <v>0.17</v>
      </c>
      <c r="AE442" s="51">
        <v>4.25</v>
      </c>
      <c r="AF442" s="51">
        <v>7</v>
      </c>
      <c r="AG442" s="51">
        <v>0.5</v>
      </c>
      <c r="AH442" s="51">
        <v>0</v>
      </c>
      <c r="AI442" s="51">
        <f t="shared" si="92"/>
        <v>11.75</v>
      </c>
      <c r="AJ442" s="78">
        <f t="shared" si="93"/>
        <v>11.92</v>
      </c>
      <c r="AK442" s="78"/>
      <c r="AL442" s="78"/>
      <c r="AM442" s="78"/>
      <c r="AN442" s="78"/>
      <c r="AO442" s="45">
        <v>7500.8190000000004</v>
      </c>
      <c r="AP442" s="45">
        <v>7498.7650000000003</v>
      </c>
      <c r="AQ442" s="57">
        <f t="shared" si="98"/>
        <v>45954.805555555555</v>
      </c>
      <c r="AR442" s="57">
        <v>45954.815972222219</v>
      </c>
      <c r="AS442" s="57">
        <f t="shared" si="88"/>
        <v>45956.059027777781</v>
      </c>
      <c r="AT442" s="57">
        <v>45956.104166666664</v>
      </c>
      <c r="AU442" s="57">
        <f t="shared" si="89"/>
        <v>45956.104166666664</v>
      </c>
      <c r="AV442" s="57">
        <v>45956.114583333336</v>
      </c>
      <c r="AW442" s="104">
        <v>4610</v>
      </c>
      <c r="AX442" s="104">
        <v>6678</v>
      </c>
      <c r="AY442" s="30">
        <v>30.97</v>
      </c>
      <c r="AZ442" s="30">
        <v>18.13</v>
      </c>
      <c r="BA442" s="30">
        <v>4.59</v>
      </c>
      <c r="BB442" s="30">
        <v>5.44</v>
      </c>
      <c r="BC442" s="30">
        <v>6.64</v>
      </c>
      <c r="BD442" s="30">
        <v>42.11</v>
      </c>
      <c r="BE442" s="30">
        <v>34.32</v>
      </c>
      <c r="BF442" s="30">
        <v>0.25</v>
      </c>
      <c r="BG442" s="30">
        <v>0.39</v>
      </c>
      <c r="BH442" s="30">
        <v>0.37</v>
      </c>
      <c r="BI442" s="30">
        <v>56.58</v>
      </c>
      <c r="BJ442" s="30">
        <v>4.0199999999999996</v>
      </c>
      <c r="BK442" s="30">
        <v>0.89</v>
      </c>
      <c r="BL442" s="30">
        <v>1.1599999999999999</v>
      </c>
      <c r="BM442" s="30">
        <v>14.64</v>
      </c>
      <c r="BN442" s="34">
        <v>58</v>
      </c>
      <c r="BO442" s="30" t="s">
        <v>97</v>
      </c>
      <c r="BP442" s="30" t="s">
        <v>97</v>
      </c>
      <c r="BQ442" s="34">
        <v>1290</v>
      </c>
      <c r="BR442" s="30">
        <v>39.619999999999997</v>
      </c>
      <c r="BS442" s="30">
        <v>28.1</v>
      </c>
      <c r="BT442" s="30">
        <v>11.56</v>
      </c>
      <c r="BU442" s="30">
        <v>9.1999999999999993</v>
      </c>
      <c r="BV442" s="30">
        <v>0.82</v>
      </c>
      <c r="BW442" s="30">
        <v>0.53</v>
      </c>
      <c r="BX442" s="30">
        <v>0.68</v>
      </c>
      <c r="BY442" s="30">
        <v>0.86</v>
      </c>
      <c r="BZ442" s="30">
        <v>8.07</v>
      </c>
      <c r="CA442" s="30">
        <v>0.26</v>
      </c>
      <c r="CB442" s="30">
        <v>0.28999999999999998</v>
      </c>
      <c r="CC442" s="30">
        <v>3.5999999999999997E-2</v>
      </c>
      <c r="CD442" s="30">
        <v>100</v>
      </c>
      <c r="CE442" s="30">
        <v>97</v>
      </c>
      <c r="CF442" s="30">
        <v>78</v>
      </c>
      <c r="CG442" s="30">
        <v>21</v>
      </c>
      <c r="CH442" s="104"/>
      <c r="CI442" s="104">
        <v>4645</v>
      </c>
      <c r="CJ442" s="30"/>
      <c r="CK442" s="30">
        <v>29.99</v>
      </c>
      <c r="CL442" s="30"/>
      <c r="CM442" s="30">
        <v>3.98</v>
      </c>
      <c r="CN442" s="30"/>
      <c r="CO442" s="30"/>
      <c r="CP442" s="30"/>
      <c r="CQ442" s="30">
        <v>0.22</v>
      </c>
      <c r="CR442" s="104">
        <v>4481</v>
      </c>
      <c r="CS442" s="104">
        <v>32.409999999999997</v>
      </c>
      <c r="CT442" s="105">
        <v>4.8899999999999997</v>
      </c>
      <c r="CU442" s="105">
        <v>0.28000000000000003</v>
      </c>
      <c r="CV442" s="30"/>
      <c r="CW442" s="58">
        <f t="shared" si="87"/>
        <v>414.6782488483712</v>
      </c>
      <c r="CX442" s="59">
        <f>AP442/(AB442-AI442)</f>
        <v>414.6782488483712</v>
      </c>
      <c r="CY442" s="79">
        <v>500</v>
      </c>
      <c r="CZ442" s="57">
        <f>IF(AND(DATE(YEAR(T442),MONTH(T442),DAY(T442))&gt;=(S442-3),DATE(YEAR(T442),MONTH(T442),DAY(T442))&lt;=(S442+3)),T442,V442)</f>
        <v>45954.805555555555</v>
      </c>
      <c r="DA442" s="59">
        <f>CZ442-U442</f>
        <v>0</v>
      </c>
      <c r="DB442" s="51">
        <f>(((AR442-AQ442)*24)+DD442+AB442+((AV442-AU442)*24))/24</f>
        <v>1.2881944444525288</v>
      </c>
      <c r="DC442" s="51">
        <f>(AT442-AS442)*24</f>
        <v>1.0833333331975155</v>
      </c>
      <c r="DD442" s="51">
        <f>(W442-AR442)*24</f>
        <v>0.58333333348855376</v>
      </c>
      <c r="DE442" s="51">
        <f>AA442</f>
        <v>0.99999999994179234</v>
      </c>
      <c r="DF442" s="51">
        <f t="shared" si="97"/>
        <v>0.58333333348855376</v>
      </c>
      <c r="DG442" s="51">
        <f>AB442</f>
        <v>29.833333333313931</v>
      </c>
      <c r="DH442" s="51">
        <f t="shared" si="95"/>
        <v>1.0833333331975155</v>
      </c>
    </row>
    <row r="443" spans="1:112" s="42" customFormat="1" x14ac:dyDescent="0.2">
      <c r="A443" s="40">
        <v>4891</v>
      </c>
      <c r="B443" s="29">
        <f t="shared" si="99"/>
        <v>45931</v>
      </c>
      <c r="C443" s="41" t="str">
        <f t="shared" si="96"/>
        <v>PRT 2025 10 #4891</v>
      </c>
      <c r="D443" s="41" t="str">
        <f t="shared" si="94"/>
        <v>PRATU SSN #17</v>
      </c>
      <c r="E443" s="39">
        <v>4891</v>
      </c>
      <c r="F443" s="38" t="s">
        <v>551</v>
      </c>
      <c r="G443" s="38" t="str">
        <f>INDEX([1]List!$D$2:$D$55,MATCH(F443,[1]List!$B$2:$B$55,0))</f>
        <v>CIF</v>
      </c>
      <c r="H443" s="38" t="s">
        <v>552</v>
      </c>
      <c r="I443" s="38" t="s">
        <v>285</v>
      </c>
      <c r="J443" s="39">
        <f>IF(F443="","",IF(F443="TIE LRC",COUNTIF($F$2:$F443,"TIE")+COUNTIF($F$2:$F443,"TME")+COUNTIF($F$2:$F443,"TIE LRC")+COUNTIF($F$2:$F443,"TIE MRC"),IF(F443="TIE MRC",COUNTIF($F$2:$F443,"TIE")+COUNTIF($F$2:$F443,"TME")+COUNTIF($F$2:$F443,"TIE LRC")+COUNTIF($F$2:$F443,"TIE MRC"),IF(F443="PLNBB LRC",COUNTIF($F$2:$F443,"PLNBB")+COUNTIF($F$2:$F443,"PLNBB LRC")+COUNTIF($F$2:$F443,"PLNBB MRC"),IF(F443="PLNBB MRC",COUNTIF($F$2:$F443,"PLNBB")+COUNTIF($F$2:$F443,"PLNBB LRC")+COUNTIF($F$2:$F443,"PLNBB MRC"),IF(F443="HE MRC",COUNTIF($F$2:$F443,"HE")+COUNTIF($F$2:$F443,"HE LRC")+COUNTIF($F$2:$F443,"HE MRC"),IF(F443="HE LRC",COUNTIF($F$2:$F443,"HE")+COUNTIF($F$2:$F443,"HE LRC")+COUNTIF($F$2:$F443,"HE MRC"),COUNTIF($F$2:$F443,F443))))))))</f>
        <v>17</v>
      </c>
      <c r="K443" s="42" t="s">
        <v>680</v>
      </c>
      <c r="L443" s="42" t="s">
        <v>274</v>
      </c>
      <c r="N443" s="43" t="s">
        <v>320</v>
      </c>
      <c r="O443" s="70" t="s">
        <v>473</v>
      </c>
      <c r="P443" s="40"/>
      <c r="Q443" s="70">
        <v>45946</v>
      </c>
      <c r="R443" s="44"/>
      <c r="S443" s="70">
        <v>45953</v>
      </c>
      <c r="T443" s="57">
        <v>45953.684027777781</v>
      </c>
      <c r="U443" s="57">
        <v>45953.684027777781</v>
      </c>
      <c r="V443" s="57">
        <v>45953.697916666664</v>
      </c>
      <c r="W443" s="57">
        <v>45954.416666666664</v>
      </c>
      <c r="X443" s="57">
        <v>45956.097222222219</v>
      </c>
      <c r="Y443" s="57">
        <v>45956.131944444445</v>
      </c>
      <c r="Z443" s="57">
        <v>45956.166666666664</v>
      </c>
      <c r="AA443" s="51">
        <f t="shared" si="84"/>
        <v>0.33333333319751546</v>
      </c>
      <c r="AB443" s="51">
        <f t="shared" si="90"/>
        <v>41.166666666744277</v>
      </c>
      <c r="AC443" s="51">
        <f t="shared" si="91"/>
        <v>0.8333333334303461</v>
      </c>
      <c r="AD443" s="51">
        <v>0</v>
      </c>
      <c r="AE443" s="51">
        <v>11</v>
      </c>
      <c r="AF443" s="51">
        <v>0</v>
      </c>
      <c r="AG443" s="51">
        <v>1.08</v>
      </c>
      <c r="AH443" s="51">
        <v>0</v>
      </c>
      <c r="AI443" s="51">
        <f t="shared" si="92"/>
        <v>12.08</v>
      </c>
      <c r="AJ443" s="78">
        <f t="shared" si="93"/>
        <v>12.08</v>
      </c>
      <c r="AK443" s="78"/>
      <c r="AL443" s="78"/>
      <c r="AM443" s="78"/>
      <c r="AN443" s="78"/>
      <c r="AO443" s="45">
        <v>8717.5830000000005</v>
      </c>
      <c r="AP443" s="45">
        <v>8715.3310000000001</v>
      </c>
      <c r="AQ443" s="57">
        <f t="shared" si="98"/>
        <v>45953.697916666664</v>
      </c>
      <c r="AR443" s="57">
        <v>45953.708333333336</v>
      </c>
      <c r="AS443" s="57">
        <f t="shared" si="88"/>
        <v>45956.097222222219</v>
      </c>
      <c r="AT443" s="57">
        <v>45956.152777777781</v>
      </c>
      <c r="AU443" s="57">
        <f t="shared" si="89"/>
        <v>45956.152777777781</v>
      </c>
      <c r="AV443" s="57">
        <v>45956.163194444445</v>
      </c>
      <c r="AW443" s="104">
        <v>4068</v>
      </c>
      <c r="AX443" s="104">
        <v>6249</v>
      </c>
      <c r="AY443" s="30">
        <v>34.9</v>
      </c>
      <c r="AZ443" s="30">
        <v>17.25</v>
      </c>
      <c r="BA443" s="30">
        <v>4.9800000000000004</v>
      </c>
      <c r="BB443" s="30">
        <v>6.33</v>
      </c>
      <c r="BC443" s="30">
        <v>7.65</v>
      </c>
      <c r="BD443" s="30">
        <v>40.869999999999997</v>
      </c>
      <c r="BE443" s="30">
        <v>35.549999999999997</v>
      </c>
      <c r="BF443" s="30">
        <v>0.2</v>
      </c>
      <c r="BG443" s="30">
        <v>0.33</v>
      </c>
      <c r="BH443" s="30">
        <v>0.3</v>
      </c>
      <c r="BI443" s="30">
        <v>53.41</v>
      </c>
      <c r="BJ443" s="30">
        <v>4.03</v>
      </c>
      <c r="BK443" s="30">
        <v>0.85</v>
      </c>
      <c r="BL443" s="30">
        <v>1.1100000000000001</v>
      </c>
      <c r="BM443" s="30">
        <v>17.88</v>
      </c>
      <c r="BN443" s="34">
        <v>61</v>
      </c>
      <c r="BO443" s="30" t="s">
        <v>97</v>
      </c>
      <c r="BP443" s="30" t="s">
        <v>97</v>
      </c>
      <c r="BQ443" s="34">
        <v>1360</v>
      </c>
      <c r="BR443" s="30">
        <v>49.44</v>
      </c>
      <c r="BS443" s="30">
        <v>29.3</v>
      </c>
      <c r="BT443" s="30">
        <v>10.56</v>
      </c>
      <c r="BU443" s="30">
        <v>4.0999999999999996</v>
      </c>
      <c r="BV443" s="30">
        <v>1.58</v>
      </c>
      <c r="BW443" s="30">
        <v>0.19</v>
      </c>
      <c r="BX443" s="30">
        <v>0.86</v>
      </c>
      <c r="BY443" s="30">
        <v>1.34</v>
      </c>
      <c r="BZ443" s="30">
        <v>2.2799999999999998</v>
      </c>
      <c r="CA443" s="30">
        <v>0.28999999999999998</v>
      </c>
      <c r="CB443" s="30">
        <v>0.06</v>
      </c>
      <c r="CC443" s="30">
        <v>3.5999999999999997E-2</v>
      </c>
      <c r="CD443" s="30">
        <v>100</v>
      </c>
      <c r="CE443" s="30">
        <v>98</v>
      </c>
      <c r="CF443" s="30">
        <v>78</v>
      </c>
      <c r="CG443" s="30">
        <v>20</v>
      </c>
      <c r="CH443" s="104"/>
      <c r="CI443" s="104">
        <v>4141</v>
      </c>
      <c r="CJ443" s="30"/>
      <c r="CK443" s="30">
        <v>34.03</v>
      </c>
      <c r="CL443" s="30"/>
      <c r="CM443" s="30">
        <v>4.53</v>
      </c>
      <c r="CN443" s="30"/>
      <c r="CO443" s="30"/>
      <c r="CP443" s="30"/>
      <c r="CQ443" s="30">
        <v>0.14000000000000001</v>
      </c>
      <c r="CR443" s="104">
        <v>3958</v>
      </c>
      <c r="CS443" s="104">
        <v>37.119999999999997</v>
      </c>
      <c r="CT443" s="105">
        <v>4.38</v>
      </c>
      <c r="CU443" s="105">
        <v>0.18</v>
      </c>
      <c r="CV443" s="30"/>
      <c r="CW443" s="58">
        <f t="shared" si="87"/>
        <v>299.63319963248034</v>
      </c>
      <c r="CX443" s="59">
        <f>AP443/(AB443-AI443)</f>
        <v>299.63319963248034</v>
      </c>
      <c r="CY443" s="79">
        <v>500</v>
      </c>
      <c r="CZ443" s="57">
        <f>IF(AND(DATE(YEAR(T443),MONTH(T443),DAY(T443))&gt;=(S443-3),DATE(YEAR(T443),MONTH(T443),DAY(T443))&lt;=(S443+3)),T443,V443)</f>
        <v>45953.684027777781</v>
      </c>
      <c r="DA443" s="59">
        <f>CZ443-U443</f>
        <v>0</v>
      </c>
      <c r="DB443" s="51">
        <f>(((AR443-AQ443)*24)+DD443+AB443+((AV443-AU443)*24))/24</f>
        <v>2.4444444444452529</v>
      </c>
      <c r="DC443" s="51">
        <f>(AT443-AS443)*24</f>
        <v>1.3333333334885538</v>
      </c>
      <c r="DD443" s="51">
        <f>(W443-AR443)*24</f>
        <v>16.999999999883585</v>
      </c>
      <c r="DE443" s="51">
        <f>AA443</f>
        <v>0.33333333319751546</v>
      </c>
      <c r="DF443" s="51">
        <f t="shared" si="97"/>
        <v>16.999999999883585</v>
      </c>
      <c r="DG443" s="51">
        <f>AB443</f>
        <v>41.166666666744277</v>
      </c>
      <c r="DH443" s="51">
        <f t="shared" si="95"/>
        <v>1.3333333334885538</v>
      </c>
    </row>
    <row r="444" spans="1:112" s="42" customFormat="1" x14ac:dyDescent="0.2">
      <c r="A444" s="40">
        <v>4892</v>
      </c>
      <c r="B444" s="29">
        <f t="shared" si="99"/>
        <v>45931</v>
      </c>
      <c r="C444" s="41" t="str">
        <f t="shared" si="96"/>
        <v>PRT 2025 10 #4892</v>
      </c>
      <c r="D444" s="41" t="str">
        <f t="shared" si="94"/>
        <v>PRATU BGG #113</v>
      </c>
      <c r="E444" s="39">
        <v>4892</v>
      </c>
      <c r="F444" s="38" t="s">
        <v>240</v>
      </c>
      <c r="G444" s="38" t="str">
        <f>INDEX([1]List!$D$2:$D$55,MATCH(F444,[1]List!$B$2:$B$55,0))</f>
        <v>CIF</v>
      </c>
      <c r="H444" s="38" t="s">
        <v>211</v>
      </c>
      <c r="I444" s="38" t="s">
        <v>247</v>
      </c>
      <c r="J444" s="39">
        <f>IF(F444="","",IF(F444="TIE LRC",COUNTIF($F$2:$F444,"TIE")+COUNTIF($F$2:$F444,"TME")+COUNTIF($F$2:$F444,"TIE LRC")+COUNTIF($F$2:$F444,"TIE MRC"),IF(F444="TIE MRC",COUNTIF($F$2:$F444,"TIE")+COUNTIF($F$2:$F444,"TME")+COUNTIF($F$2:$F444,"TIE LRC")+COUNTIF($F$2:$F444,"TIE MRC"),IF(F444="PLNBB LRC",COUNTIF($F$2:$F444,"PLNBB")+COUNTIF($F$2:$F444,"PLNBB LRC")+COUNTIF($F$2:$F444,"PLNBB MRC"),IF(F444="PLNBB MRC",COUNTIF($F$2:$F444,"PLNBB")+COUNTIF($F$2:$F444,"PLNBB LRC")+COUNTIF($F$2:$F444,"PLNBB MRC"),IF(F444="HE MRC",COUNTIF($F$2:$F444,"HE")+COUNTIF($F$2:$F444,"HE LRC")+COUNTIF($F$2:$F444,"HE MRC"),IF(F444="HE LRC",COUNTIF($F$2:$F444,"HE")+COUNTIF($F$2:$F444,"HE LRC")+COUNTIF($F$2:$F444,"HE MRC"),COUNTIF($F$2:$F444,F444))))))))</f>
        <v>113</v>
      </c>
      <c r="K444" s="42" t="s">
        <v>674</v>
      </c>
      <c r="L444" s="42" t="s">
        <v>675</v>
      </c>
      <c r="N444" s="43" t="s">
        <v>318</v>
      </c>
      <c r="O444" s="70" t="s">
        <v>104</v>
      </c>
      <c r="P444" s="40"/>
      <c r="Q444" s="70">
        <v>45949</v>
      </c>
      <c r="R444" s="44"/>
      <c r="S444" s="70">
        <v>45987</v>
      </c>
      <c r="T444" s="57">
        <v>45955.125</v>
      </c>
      <c r="U444" s="57">
        <v>45956.142361111109</v>
      </c>
      <c r="V444" s="57">
        <v>45956.142361111109</v>
      </c>
      <c r="W444" s="57">
        <v>45956.184027777781</v>
      </c>
      <c r="X444" s="57">
        <v>45956.993055555555</v>
      </c>
      <c r="Y444" s="57">
        <v>45957.017361111109</v>
      </c>
      <c r="Z444" s="57">
        <v>45957.052083333336</v>
      </c>
      <c r="AA444" s="51">
        <f t="shared" si="84"/>
        <v>24.416666666627862</v>
      </c>
      <c r="AB444" s="51">
        <f t="shared" si="90"/>
        <v>19.999999999883585</v>
      </c>
      <c r="AC444" s="51">
        <f t="shared" si="91"/>
        <v>0.58333333331393078</v>
      </c>
      <c r="AD444" s="51">
        <v>0.25</v>
      </c>
      <c r="AE444" s="51">
        <v>3.67</v>
      </c>
      <c r="AF444" s="51">
        <v>1.42</v>
      </c>
      <c r="AG444" s="51">
        <v>0</v>
      </c>
      <c r="AH444" s="51">
        <v>0</v>
      </c>
      <c r="AI444" s="51">
        <f t="shared" si="92"/>
        <v>5.09</v>
      </c>
      <c r="AJ444" s="78">
        <f t="shared" si="93"/>
        <v>5.34</v>
      </c>
      <c r="AK444" s="78"/>
      <c r="AL444" s="78"/>
      <c r="AM444" s="78"/>
      <c r="AN444" s="78"/>
      <c r="AO444" s="45">
        <v>8000.97</v>
      </c>
      <c r="AP444" s="45">
        <v>7999.8019999999997</v>
      </c>
      <c r="AQ444" s="57">
        <f t="shared" si="98"/>
        <v>45956.142361111109</v>
      </c>
      <c r="AR444" s="57">
        <v>45956.152777777781</v>
      </c>
      <c r="AS444" s="57">
        <f t="shared" si="88"/>
        <v>45956.993055555555</v>
      </c>
      <c r="AT444" s="57">
        <v>45957.038194444445</v>
      </c>
      <c r="AU444" s="57">
        <f t="shared" si="89"/>
        <v>45957.038194444445</v>
      </c>
      <c r="AV444" s="57">
        <v>45957.048611111109</v>
      </c>
      <c r="AW444" s="104">
        <v>4536</v>
      </c>
      <c r="AX444" s="104">
        <v>6565</v>
      </c>
      <c r="AY444" s="30">
        <v>30.9</v>
      </c>
      <c r="AZ444" s="30">
        <v>13.52</v>
      </c>
      <c r="BA444" s="30">
        <v>4.18</v>
      </c>
      <c r="BB444" s="30">
        <v>5.23</v>
      </c>
      <c r="BC444" s="30">
        <v>6.05</v>
      </c>
      <c r="BD444" s="30">
        <v>41.61</v>
      </c>
      <c r="BE444" s="30">
        <v>39.64</v>
      </c>
      <c r="BF444" s="30">
        <v>0.2</v>
      </c>
      <c r="BG444" s="30">
        <v>0.31</v>
      </c>
      <c r="BH444" s="30">
        <v>0.28999999999999998</v>
      </c>
      <c r="BI444" s="30">
        <v>58.25</v>
      </c>
      <c r="BJ444" s="30">
        <v>4.2300000000000004</v>
      </c>
      <c r="BK444" s="30">
        <v>0.95</v>
      </c>
      <c r="BL444" s="30">
        <v>1.17</v>
      </c>
      <c r="BM444" s="30">
        <v>17.57</v>
      </c>
      <c r="BN444" s="34">
        <v>59</v>
      </c>
      <c r="BO444" s="30" t="s">
        <v>97</v>
      </c>
      <c r="BP444" s="30" t="s">
        <v>100</v>
      </c>
      <c r="BQ444" s="34">
        <v>1280</v>
      </c>
      <c r="BR444" s="30">
        <v>34.65</v>
      </c>
      <c r="BS444" s="30">
        <v>23.18</v>
      </c>
      <c r="BT444" s="30">
        <v>24.5</v>
      </c>
      <c r="BU444" s="30">
        <v>7.86</v>
      </c>
      <c r="BV444" s="30">
        <v>1.59</v>
      </c>
      <c r="BW444" s="30">
        <v>0.37</v>
      </c>
      <c r="BX444" s="30">
        <v>0.36</v>
      </c>
      <c r="BY444" s="30">
        <v>0.8</v>
      </c>
      <c r="BZ444" s="30">
        <v>6</v>
      </c>
      <c r="CA444" s="30">
        <v>0.52</v>
      </c>
      <c r="CB444" s="30">
        <v>0.16</v>
      </c>
      <c r="CC444" s="30">
        <v>5.8000000000000003E-2</v>
      </c>
      <c r="CD444" s="30">
        <v>99</v>
      </c>
      <c r="CE444" s="30">
        <v>98</v>
      </c>
      <c r="CF444" s="30">
        <v>78</v>
      </c>
      <c r="CG444" s="30">
        <v>20</v>
      </c>
      <c r="CH444" s="104"/>
      <c r="CI444" s="104">
        <v>4587</v>
      </c>
      <c r="CJ444" s="30"/>
      <c r="CK444" s="30">
        <v>30.54</v>
      </c>
      <c r="CL444" s="30"/>
      <c r="CM444" s="30">
        <v>3.99</v>
      </c>
      <c r="CN444" s="30"/>
      <c r="CO444" s="30"/>
      <c r="CP444" s="30"/>
      <c r="CQ444" s="30">
        <v>0.18</v>
      </c>
      <c r="CR444" s="104">
        <v>4553</v>
      </c>
      <c r="CS444" s="104">
        <v>30.62</v>
      </c>
      <c r="CT444" s="105">
        <v>4.0999999999999996</v>
      </c>
      <c r="CU444" s="105">
        <v>0.21</v>
      </c>
      <c r="CV444" s="30"/>
      <c r="CW444" s="58">
        <f t="shared" ref="CW444:CW507" si="100">CX444</f>
        <v>536.53936955482641</v>
      </c>
      <c r="CX444" s="59">
        <f>AP444/(AB444-AI444)</f>
        <v>536.53936955482641</v>
      </c>
      <c r="CY444" s="79">
        <v>500</v>
      </c>
      <c r="CZ444" s="57">
        <f>IF(AND(DATE(YEAR(T444),MONTH(T444),DAY(T444))&gt;=(S444-3),DATE(YEAR(T444),MONTH(T444),DAY(T444))&lt;=(S444+3)),T444,V444)</f>
        <v>45956.142361111109</v>
      </c>
      <c r="DA444" s="59">
        <f>CZ444-U444</f>
        <v>0</v>
      </c>
      <c r="DB444" s="51">
        <f>(((AR444-AQ444)*24)+DD444+AB444+((AV444-AU444)*24))/24</f>
        <v>0.88541666666424135</v>
      </c>
      <c r="DC444" s="51">
        <f>(AT444-AS444)*24</f>
        <v>1.0833333333721384</v>
      </c>
      <c r="DD444" s="51">
        <f>(W444-AR444)*24</f>
        <v>0.75</v>
      </c>
      <c r="DE444" s="51">
        <f>AA444</f>
        <v>24.416666666627862</v>
      </c>
      <c r="DF444" s="51">
        <f t="shared" si="97"/>
        <v>0.75</v>
      </c>
      <c r="DG444" s="51">
        <f>AB444</f>
        <v>19.999999999883585</v>
      </c>
      <c r="DH444" s="51">
        <f t="shared" si="95"/>
        <v>1.0833333333721384</v>
      </c>
    </row>
    <row r="445" spans="1:112" s="42" customFormat="1" x14ac:dyDescent="0.2">
      <c r="A445" s="40">
        <v>4893</v>
      </c>
      <c r="B445" s="29">
        <f t="shared" si="99"/>
        <v>45931</v>
      </c>
      <c r="C445" s="41" t="str">
        <f t="shared" si="96"/>
        <v>PRT 2025 10 #4893</v>
      </c>
      <c r="D445" s="41" t="str">
        <f t="shared" si="94"/>
        <v>PRATU PTBA #80</v>
      </c>
      <c r="E445" s="39">
        <v>4893</v>
      </c>
      <c r="F445" s="38" t="s">
        <v>98</v>
      </c>
      <c r="G445" s="38" t="str">
        <f>INDEX([1]List!$D$2:$D$55,MATCH(F445,[1]List!$B$2:$B$55,0))</f>
        <v>FOB</v>
      </c>
      <c r="H445" s="38" t="s">
        <v>156</v>
      </c>
      <c r="I445" s="38" t="s">
        <v>157</v>
      </c>
      <c r="J445" s="39">
        <f>IF(F445="","",IF(F445="TIE LRC",COUNTIF($F$2:$F445,"TIE")+COUNTIF($F$2:$F445,"TME")+COUNTIF($F$2:$F445,"TIE LRC")+COUNTIF($F$2:$F445,"TIE MRC"),IF(F445="TIE MRC",COUNTIF($F$2:$F445,"TIE")+COUNTIF($F$2:$F445,"TME")+COUNTIF($F$2:$F445,"TIE LRC")+COUNTIF($F$2:$F445,"TIE MRC"),IF(F445="PLNBB LRC",COUNTIF($F$2:$F445,"PLNBB")+COUNTIF($F$2:$F445,"PLNBB LRC")+COUNTIF($F$2:$F445,"PLNBB MRC"),IF(F445="PLNBB MRC",COUNTIF($F$2:$F445,"PLNBB")+COUNTIF($F$2:$F445,"PLNBB LRC")+COUNTIF($F$2:$F445,"PLNBB MRC"),IF(F445="HE MRC",COUNTIF($F$2:$F445,"HE")+COUNTIF($F$2:$F445,"HE LRC")+COUNTIF($F$2:$F445,"HE MRC"),IF(F445="HE LRC",COUNTIF($F$2:$F445,"HE")+COUNTIF($F$2:$F445,"HE LRC")+COUNTIF($F$2:$F445,"HE MRC"),COUNTIF($F$2:$F445,F445))))))))</f>
        <v>80</v>
      </c>
      <c r="K445" s="42" t="s">
        <v>132</v>
      </c>
      <c r="L445" s="42" t="s">
        <v>175</v>
      </c>
      <c r="N445" s="43" t="s">
        <v>320</v>
      </c>
      <c r="O445" s="70" t="s">
        <v>104</v>
      </c>
      <c r="P445" s="40"/>
      <c r="Q445" s="70">
        <v>45951</v>
      </c>
      <c r="R445" s="44"/>
      <c r="S445" s="70">
        <v>45941</v>
      </c>
      <c r="T445" s="57">
        <v>45955.604166666664</v>
      </c>
      <c r="U445" s="57">
        <v>45956.236111111109</v>
      </c>
      <c r="V445" s="57">
        <v>45956.236111111109</v>
      </c>
      <c r="W445" s="57">
        <v>45957.003472222219</v>
      </c>
      <c r="X445" s="57">
        <v>45957.701388888891</v>
      </c>
      <c r="Y445" s="57">
        <v>45957.732638888891</v>
      </c>
      <c r="Z445" s="57">
        <v>45957.767361111109</v>
      </c>
      <c r="AA445" s="51">
        <f t="shared" si="84"/>
        <v>15.166666666686069</v>
      </c>
      <c r="AB445" s="51">
        <f t="shared" si="90"/>
        <v>17.500000000116415</v>
      </c>
      <c r="AC445" s="51">
        <f t="shared" si="91"/>
        <v>0.75</v>
      </c>
      <c r="AD445" s="51">
        <v>0.42</v>
      </c>
      <c r="AE445" s="51">
        <v>3.17</v>
      </c>
      <c r="AF445" s="51">
        <v>0</v>
      </c>
      <c r="AG445" s="51">
        <v>0</v>
      </c>
      <c r="AH445" s="51">
        <v>0</v>
      </c>
      <c r="AI445" s="51">
        <f t="shared" si="92"/>
        <v>3.17</v>
      </c>
      <c r="AJ445" s="78">
        <f t="shared" si="93"/>
        <v>3.59</v>
      </c>
      <c r="AK445" s="78"/>
      <c r="AL445" s="78"/>
      <c r="AM445" s="78"/>
      <c r="AN445" s="78"/>
      <c r="AO445" s="45">
        <v>9955.1219999999994</v>
      </c>
      <c r="AP445" s="45">
        <v>9953.7270000000008</v>
      </c>
      <c r="AQ445" s="57">
        <f t="shared" si="98"/>
        <v>45956.236111111109</v>
      </c>
      <c r="AR445" s="57">
        <v>45956.246527777781</v>
      </c>
      <c r="AS445" s="57">
        <f t="shared" ref="AS445:AS542" si="101">X445</f>
        <v>45957.701388888891</v>
      </c>
      <c r="AT445" s="57">
        <v>45957.753472222219</v>
      </c>
      <c r="AU445" s="57">
        <f t="shared" si="89"/>
        <v>45957.753472222219</v>
      </c>
      <c r="AV445" s="57">
        <v>45957.763888888891</v>
      </c>
      <c r="AW445" s="104">
        <v>4770</v>
      </c>
      <c r="AX445" s="104">
        <v>6845</v>
      </c>
      <c r="AY445" s="30">
        <v>30.31</v>
      </c>
      <c r="AZ445" s="30">
        <v>14.1</v>
      </c>
      <c r="BA445" s="30">
        <v>3.88</v>
      </c>
      <c r="BB445" s="30">
        <v>4.78</v>
      </c>
      <c r="BC445" s="30">
        <v>5.56</v>
      </c>
      <c r="BD445" s="30">
        <v>40.68</v>
      </c>
      <c r="BE445" s="30">
        <v>40.44</v>
      </c>
      <c r="BF445" s="30">
        <v>0.28999999999999998</v>
      </c>
      <c r="BG445" s="30">
        <v>0.44</v>
      </c>
      <c r="BH445" s="30">
        <v>0.42</v>
      </c>
      <c r="BI445" s="30">
        <v>60.31</v>
      </c>
      <c r="BJ445" s="30">
        <v>4.24</v>
      </c>
      <c r="BK445" s="30">
        <v>0.95</v>
      </c>
      <c r="BL445" s="30">
        <v>1.17</v>
      </c>
      <c r="BM445" s="30">
        <v>15.26</v>
      </c>
      <c r="BN445" s="34">
        <v>62</v>
      </c>
      <c r="BO445" s="30" t="s">
        <v>97</v>
      </c>
      <c r="BP445" s="30" t="s">
        <v>100</v>
      </c>
      <c r="BQ445" s="34">
        <v>1310</v>
      </c>
      <c r="BR445" s="30">
        <v>42.54</v>
      </c>
      <c r="BS445" s="30">
        <v>27.59</v>
      </c>
      <c r="BT445" s="30">
        <v>10.96</v>
      </c>
      <c r="BU445" s="30">
        <v>5.88</v>
      </c>
      <c r="BV445" s="30">
        <v>2.5499999999999998</v>
      </c>
      <c r="BW445" s="30">
        <v>1.02</v>
      </c>
      <c r="BX445" s="30">
        <v>0.46</v>
      </c>
      <c r="BY445" s="30">
        <v>0.8</v>
      </c>
      <c r="BZ445" s="30">
        <v>7.54</v>
      </c>
      <c r="CA445" s="30">
        <v>0.19</v>
      </c>
      <c r="CB445" s="30">
        <v>0.42</v>
      </c>
      <c r="CC445" s="30">
        <v>3.7999999999999999E-2</v>
      </c>
      <c r="CD445" s="30">
        <v>100</v>
      </c>
      <c r="CE445" s="30">
        <v>98</v>
      </c>
      <c r="CF445" s="30">
        <v>78</v>
      </c>
      <c r="CG445" s="30">
        <v>23</v>
      </c>
      <c r="CH445" s="104"/>
      <c r="CI445" s="104">
        <v>4908</v>
      </c>
      <c r="CJ445" s="30"/>
      <c r="CK445" s="30">
        <v>28.25</v>
      </c>
      <c r="CL445" s="30">
        <v>14.77</v>
      </c>
      <c r="CM445" s="30">
        <v>5.51</v>
      </c>
      <c r="CN445" s="30">
        <v>6.55</v>
      </c>
      <c r="CO445" s="30">
        <v>39.159999999999997</v>
      </c>
      <c r="CP445" s="30">
        <v>39.520000000000003</v>
      </c>
      <c r="CQ445" s="30">
        <v>0.43</v>
      </c>
      <c r="CR445" s="104">
        <v>4459</v>
      </c>
      <c r="CS445" s="104">
        <v>32.68</v>
      </c>
      <c r="CT445" s="105">
        <v>4.5199999999999996</v>
      </c>
      <c r="CU445" s="105">
        <v>0.48</v>
      </c>
      <c r="CV445" s="30"/>
      <c r="CW445" s="58">
        <f t="shared" si="100"/>
        <v>694.60760641445484</v>
      </c>
      <c r="CX445" s="59">
        <f>AP445/(AB445-AI445)</f>
        <v>694.60760641445484</v>
      </c>
      <c r="CY445" s="79">
        <v>500</v>
      </c>
      <c r="CZ445" s="57">
        <f>IF(AND(DATE(YEAR(T445),MONTH(T445),DAY(T445))&gt;=(S445-3),DATE(YEAR(T445),MONTH(T445),DAY(T445))&lt;=(S445+3)),T445,V445)</f>
        <v>45956.236111111109</v>
      </c>
      <c r="DA445" s="59">
        <f>CZ445-U445</f>
        <v>0</v>
      </c>
      <c r="DB445" s="51">
        <f>(((AR445-AQ445)*24)+DD445+AB445+((AV445-AU445)*24))/24</f>
        <v>1.5069444444525288</v>
      </c>
      <c r="DC445" s="51">
        <f>(AT445-AS445)*24</f>
        <v>1.2499999998835847</v>
      </c>
      <c r="DD445" s="51">
        <f>(W445-AR445)*24</f>
        <v>18.166666666511446</v>
      </c>
      <c r="DE445" s="51">
        <f>AA445</f>
        <v>15.166666666686069</v>
      </c>
      <c r="DF445" s="51">
        <f t="shared" si="97"/>
        <v>18.166666666511446</v>
      </c>
      <c r="DG445" s="51">
        <f>AB445</f>
        <v>17.500000000116415</v>
      </c>
      <c r="DH445" s="51">
        <f t="shared" si="95"/>
        <v>1.2499999998835847</v>
      </c>
    </row>
    <row r="446" spans="1:112" s="42" customFormat="1" x14ac:dyDescent="0.2">
      <c r="A446" s="40">
        <v>4894</v>
      </c>
      <c r="B446" s="29">
        <f t="shared" si="99"/>
        <v>45931</v>
      </c>
      <c r="C446" s="41" t="str">
        <f t="shared" si="96"/>
        <v>PRT 2025 10 #4894</v>
      </c>
      <c r="D446" s="41" t="str">
        <f t="shared" si="94"/>
        <v>PRATU PTBA #81</v>
      </c>
      <c r="E446" s="39">
        <v>4894</v>
      </c>
      <c r="F446" s="38" t="s">
        <v>98</v>
      </c>
      <c r="G446" s="38" t="str">
        <f>INDEX([1]List!$D$2:$D$55,MATCH(F446,[1]List!$B$2:$B$55,0))</f>
        <v>FOB</v>
      </c>
      <c r="H446" s="38" t="s">
        <v>156</v>
      </c>
      <c r="I446" s="38" t="s">
        <v>157</v>
      </c>
      <c r="J446" s="39">
        <f>IF(F446="","",IF(F446="TIE LRC",COUNTIF($F$2:$F446,"TIE")+COUNTIF($F$2:$F446,"TME")+COUNTIF($F$2:$F446,"TIE LRC")+COUNTIF($F$2:$F446,"TIE MRC"),IF(F446="TIE MRC",COUNTIF($F$2:$F446,"TIE")+COUNTIF($F$2:$F446,"TME")+COUNTIF($F$2:$F446,"TIE LRC")+COUNTIF($F$2:$F446,"TIE MRC"),IF(F446="PLNBB LRC",COUNTIF($F$2:$F446,"PLNBB")+COUNTIF($F$2:$F446,"PLNBB LRC")+COUNTIF($F$2:$F446,"PLNBB MRC"),IF(F446="PLNBB MRC",COUNTIF($F$2:$F446,"PLNBB")+COUNTIF($F$2:$F446,"PLNBB LRC")+COUNTIF($F$2:$F446,"PLNBB MRC"),IF(F446="HE MRC",COUNTIF($F$2:$F446,"HE")+COUNTIF($F$2:$F446,"HE LRC")+COUNTIF($F$2:$F446,"HE MRC"),IF(F446="HE LRC",COUNTIF($F$2:$F446,"HE")+COUNTIF($F$2:$F446,"HE LRC")+COUNTIF($F$2:$F446,"HE MRC"),COUNTIF($F$2:$F446,F446))))))))</f>
        <v>81</v>
      </c>
      <c r="L446" s="42" t="s">
        <v>174</v>
      </c>
      <c r="N446" s="43" t="s">
        <v>318</v>
      </c>
      <c r="O446" s="70" t="s">
        <v>104</v>
      </c>
      <c r="P446" s="40"/>
      <c r="Q446" s="70">
        <v>45955</v>
      </c>
      <c r="R446" s="44"/>
      <c r="S446" s="70">
        <v>45942</v>
      </c>
      <c r="T446" s="57">
        <v>45956.208333333336</v>
      </c>
      <c r="U446" s="57">
        <v>45957.069444444445</v>
      </c>
      <c r="V446" s="57">
        <v>45957.069444444445</v>
      </c>
      <c r="W446" s="57">
        <v>45957.715277777781</v>
      </c>
      <c r="X446" s="57">
        <v>45958.659722222219</v>
      </c>
      <c r="Y446" s="57">
        <v>45958.708333333336</v>
      </c>
      <c r="Z446" s="57">
        <v>45958.746527777781</v>
      </c>
      <c r="AA446" s="51">
        <f t="shared" si="84"/>
        <v>20.666666666627862</v>
      </c>
      <c r="AB446" s="51">
        <f t="shared" si="90"/>
        <v>23.833333333313931</v>
      </c>
      <c r="AC446" s="51">
        <f t="shared" si="91"/>
        <v>1.1666666668024845</v>
      </c>
      <c r="AD446" s="51">
        <v>0</v>
      </c>
      <c r="AE446" s="51">
        <v>6.58</v>
      </c>
      <c r="AF446" s="51">
        <v>0</v>
      </c>
      <c r="AG446" s="51">
        <v>0.5</v>
      </c>
      <c r="AH446" s="51">
        <v>0</v>
      </c>
      <c r="AI446" s="51">
        <f t="shared" si="92"/>
        <v>7.08</v>
      </c>
      <c r="AJ446" s="78">
        <f t="shared" si="93"/>
        <v>7.08</v>
      </c>
      <c r="AK446" s="78"/>
      <c r="AL446" s="78"/>
      <c r="AM446" s="78"/>
      <c r="AN446" s="78"/>
      <c r="AO446" s="45">
        <v>10097.045</v>
      </c>
      <c r="AP446" s="45">
        <v>10096.018</v>
      </c>
      <c r="AQ446" s="57">
        <f t="shared" si="98"/>
        <v>45957.069444444445</v>
      </c>
      <c r="AR446" s="57">
        <v>45957.083333333336</v>
      </c>
      <c r="AS446" s="57">
        <f t="shared" si="101"/>
        <v>45958.659722222219</v>
      </c>
      <c r="AT446" s="57">
        <v>45958.729166666664</v>
      </c>
      <c r="AU446" s="57">
        <f t="shared" si="89"/>
        <v>45958.729166666664</v>
      </c>
      <c r="AV446" s="57">
        <v>45958.743055555555</v>
      </c>
      <c r="AW446" s="104">
        <v>4662</v>
      </c>
      <c r="AX446" s="104">
        <v>6590</v>
      </c>
      <c r="AY446" s="30">
        <v>29.26</v>
      </c>
      <c r="AZ446" s="30">
        <v>14.8</v>
      </c>
      <c r="BA446" s="30">
        <v>6.87</v>
      </c>
      <c r="BB446" s="30">
        <v>8.2799999999999994</v>
      </c>
      <c r="BC446" s="30">
        <v>9.7200000000000006</v>
      </c>
      <c r="BD446" s="30">
        <v>38.56</v>
      </c>
      <c r="BE446" s="30">
        <v>38.36</v>
      </c>
      <c r="BF446" s="30">
        <v>0.36</v>
      </c>
      <c r="BG446" s="30">
        <v>0.56000000000000005</v>
      </c>
      <c r="BH446" s="30">
        <v>0.5</v>
      </c>
      <c r="BI446" s="30">
        <v>58.25</v>
      </c>
      <c r="BJ446" s="30">
        <v>4.1900000000000004</v>
      </c>
      <c r="BK446" s="30">
        <v>0.91</v>
      </c>
      <c r="BL446" s="30">
        <v>1.18</v>
      </c>
      <c r="BM446" s="30">
        <v>13.14</v>
      </c>
      <c r="BN446" s="34">
        <v>62</v>
      </c>
      <c r="BO446" s="30" t="s">
        <v>97</v>
      </c>
      <c r="BP446" s="30" t="s">
        <v>100</v>
      </c>
      <c r="BQ446" s="34">
        <v>1220</v>
      </c>
      <c r="BR446" s="30">
        <v>35.67</v>
      </c>
      <c r="BS446" s="30">
        <v>21.68</v>
      </c>
      <c r="BT446" s="30">
        <v>21.9</v>
      </c>
      <c r="BU446" s="30">
        <v>9.4700000000000006</v>
      </c>
      <c r="BV446" s="30">
        <v>2.04</v>
      </c>
      <c r="BW446" s="30">
        <v>0.74</v>
      </c>
      <c r="BX446" s="30">
        <v>0.4</v>
      </c>
      <c r="BY446" s="30">
        <v>0.94</v>
      </c>
      <c r="BZ446" s="30">
        <v>6.42</v>
      </c>
      <c r="CA446" s="30">
        <v>0.57999999999999996</v>
      </c>
      <c r="CB446" s="30">
        <v>0.16</v>
      </c>
      <c r="CC446" s="30">
        <v>2.4E-2</v>
      </c>
      <c r="CD446" s="30">
        <v>99</v>
      </c>
      <c r="CE446" s="30">
        <v>98</v>
      </c>
      <c r="CF446" s="30">
        <v>78</v>
      </c>
      <c r="CG446" s="30">
        <v>23</v>
      </c>
      <c r="CH446" s="104"/>
      <c r="CI446" s="104">
        <v>4903</v>
      </c>
      <c r="CJ446" s="30"/>
      <c r="CK446" s="30">
        <v>28.35</v>
      </c>
      <c r="CL446" s="30">
        <v>14.41</v>
      </c>
      <c r="CM446" s="30">
        <v>4.43</v>
      </c>
      <c r="CN446" s="30">
        <v>5.29</v>
      </c>
      <c r="CO446" s="30">
        <v>39.03</v>
      </c>
      <c r="CP446" s="30">
        <v>41.27</v>
      </c>
      <c r="CQ446" s="30">
        <v>0.54</v>
      </c>
      <c r="CR446" s="104" t="s">
        <v>319</v>
      </c>
      <c r="CS446" s="104" t="s">
        <v>319</v>
      </c>
      <c r="CT446" s="105" t="s">
        <v>319</v>
      </c>
      <c r="CU446" s="105" t="s">
        <v>319</v>
      </c>
      <c r="CV446" s="30"/>
      <c r="CW446" s="58">
        <f t="shared" si="100"/>
        <v>602.62741743006518</v>
      </c>
      <c r="CX446" s="59">
        <f>AP446/(AB446-AI446)</f>
        <v>602.62741743006518</v>
      </c>
      <c r="CY446" s="79">
        <v>500</v>
      </c>
      <c r="CZ446" s="57">
        <f>IF(AND(DATE(YEAR(T446),MONTH(T446),DAY(T446))&gt;=(S446-3),DATE(YEAR(T446),MONTH(T446),DAY(T446))&lt;=(S446+3)),T446,V446)</f>
        <v>45957.069444444445</v>
      </c>
      <c r="DA446" s="59">
        <f>CZ446-U446</f>
        <v>0</v>
      </c>
      <c r="DB446" s="51">
        <f>(((AR446-AQ446)*24)+DD446+AB446+((AV446-AU446)*24))/24</f>
        <v>1.6527777777810115</v>
      </c>
      <c r="DC446" s="51">
        <f>(AT446-AS446)*24</f>
        <v>1.6666666666860692</v>
      </c>
      <c r="DD446" s="51">
        <f>(W446-AR446)*24</f>
        <v>15.166666666686069</v>
      </c>
      <c r="DE446" s="51">
        <f>AA446</f>
        <v>20.666666666627862</v>
      </c>
      <c r="DF446" s="51">
        <f t="shared" si="97"/>
        <v>15.166666666686069</v>
      </c>
      <c r="DG446" s="51">
        <f>AB446</f>
        <v>23.833333333313931</v>
      </c>
      <c r="DH446" s="51">
        <f t="shared" si="95"/>
        <v>1.6666666666860692</v>
      </c>
    </row>
    <row r="447" spans="1:112" s="42" customFormat="1" x14ac:dyDescent="0.2">
      <c r="A447" s="40">
        <v>4895</v>
      </c>
      <c r="B447" s="29">
        <f t="shared" si="99"/>
        <v>45931</v>
      </c>
      <c r="C447" s="41" t="str">
        <f t="shared" si="96"/>
        <v>PRT 2025 10 #4895</v>
      </c>
      <c r="D447" s="41" t="str">
        <f t="shared" si="94"/>
        <v>PRATU UMM LRC #10</v>
      </c>
      <c r="E447" s="39">
        <v>4895</v>
      </c>
      <c r="F447" s="38" t="s">
        <v>347</v>
      </c>
      <c r="G447" s="38" t="str">
        <f>INDEX([1]List!$D$2:$D$55,MATCH(F447,[1]List!$B$2:$B$55,0))</f>
        <v>CIF</v>
      </c>
      <c r="H447" s="38" t="s">
        <v>395</v>
      </c>
      <c r="I447" s="38" t="s">
        <v>247</v>
      </c>
      <c r="J447" s="39">
        <f>IF(F447="","",IF(F447="TIE LRC",COUNTIF($F$2:$F447,"TIE")+COUNTIF($F$2:$F447,"TME")+COUNTIF($F$2:$F447,"TIE LRC")+COUNTIF($F$2:$F447,"TIE MRC"),IF(F447="TIE MRC",COUNTIF($F$2:$F447,"TIE")+COUNTIF($F$2:$F447,"TME")+COUNTIF($F$2:$F447,"TIE LRC")+COUNTIF($F$2:$F447,"TIE MRC"),IF(F447="PLNBB LRC",COUNTIF($F$2:$F447,"PLNBB")+COUNTIF($F$2:$F447,"PLNBB LRC")+COUNTIF($F$2:$F447,"PLNBB MRC"),IF(F447="PLNBB MRC",COUNTIF($F$2:$F447,"PLNBB")+COUNTIF($F$2:$F447,"PLNBB LRC")+COUNTIF($F$2:$F447,"PLNBB MRC"),IF(F447="HE MRC",COUNTIF($F$2:$F447,"HE")+COUNTIF($F$2:$F447,"HE LRC")+COUNTIF($F$2:$F447,"HE MRC"),IF(F447="HE LRC",COUNTIF($F$2:$F447,"HE")+COUNTIF($F$2:$F447,"HE LRC")+COUNTIF($F$2:$F447,"HE MRC"),COUNTIF($F$2:$F447,F447))))))))</f>
        <v>10</v>
      </c>
      <c r="K447" s="42" t="s">
        <v>229</v>
      </c>
      <c r="L447" s="42" t="s">
        <v>230</v>
      </c>
      <c r="N447" s="43" t="s">
        <v>320</v>
      </c>
      <c r="O447" s="70" t="s">
        <v>473</v>
      </c>
      <c r="P447" s="40"/>
      <c r="Q447" s="70">
        <v>45948</v>
      </c>
      <c r="R447" s="44"/>
      <c r="S447" s="70">
        <v>45952</v>
      </c>
      <c r="T447" s="57">
        <v>45955.75</v>
      </c>
      <c r="U447" s="57">
        <v>45955.75</v>
      </c>
      <c r="V447" s="57">
        <v>45957.795138888891</v>
      </c>
      <c r="W447" s="57">
        <v>45958.211805555555</v>
      </c>
      <c r="X447" s="57">
        <v>45959.100694444445</v>
      </c>
      <c r="Y447" s="57">
        <v>45959.125</v>
      </c>
      <c r="Z447" s="57">
        <v>45959.159722222219</v>
      </c>
      <c r="AA447" s="51">
        <f t="shared" si="84"/>
        <v>49.083333333372138</v>
      </c>
      <c r="AB447" s="51">
        <f t="shared" si="90"/>
        <v>21.916666666686069</v>
      </c>
      <c r="AC447" s="51">
        <f t="shared" si="91"/>
        <v>0.58333333331393078</v>
      </c>
      <c r="AD447" s="51">
        <v>0.17</v>
      </c>
      <c r="AE447" s="51">
        <v>6.25</v>
      </c>
      <c r="AF447" s="51">
        <v>1.17</v>
      </c>
      <c r="AG447" s="51">
        <v>0.5</v>
      </c>
      <c r="AH447" s="51">
        <v>0</v>
      </c>
      <c r="AI447" s="51">
        <f t="shared" si="92"/>
        <v>7.92</v>
      </c>
      <c r="AJ447" s="78">
        <f t="shared" si="93"/>
        <v>8.09</v>
      </c>
      <c r="AK447" s="78"/>
      <c r="AL447" s="78"/>
      <c r="AM447" s="78"/>
      <c r="AN447" s="78"/>
      <c r="AO447" s="45">
        <v>7586.4629999999997</v>
      </c>
      <c r="AP447" s="45">
        <v>7584.9110000000001</v>
      </c>
      <c r="AQ447" s="57">
        <f t="shared" si="98"/>
        <v>45957.795138888891</v>
      </c>
      <c r="AR447" s="57">
        <v>45957.805555555555</v>
      </c>
      <c r="AS447" s="57">
        <f t="shared" si="101"/>
        <v>45959.100694444445</v>
      </c>
      <c r="AT447" s="57">
        <v>45959.145833333336</v>
      </c>
      <c r="AU447" s="57">
        <f t="shared" si="89"/>
        <v>45959.145833333336</v>
      </c>
      <c r="AV447" s="57">
        <v>45959.15625</v>
      </c>
      <c r="AW447" s="104">
        <v>4155</v>
      </c>
      <c r="AX447" s="104">
        <v>6389</v>
      </c>
      <c r="AY447" s="30">
        <v>34.96</v>
      </c>
      <c r="AZ447" s="30">
        <v>14.62</v>
      </c>
      <c r="BA447" s="30">
        <v>4.71</v>
      </c>
      <c r="BB447" s="30">
        <v>6.18</v>
      </c>
      <c r="BC447" s="30">
        <v>7.24</v>
      </c>
      <c r="BD447" s="30">
        <v>41.69</v>
      </c>
      <c r="BE447" s="30">
        <v>37.51</v>
      </c>
      <c r="BF447" s="30">
        <v>0.22</v>
      </c>
      <c r="BG447" s="30">
        <v>0.37</v>
      </c>
      <c r="BH447" s="30">
        <v>0.34</v>
      </c>
      <c r="BI447" s="30">
        <v>56.45</v>
      </c>
      <c r="BJ447" s="30">
        <v>4.01</v>
      </c>
      <c r="BK447" s="30">
        <v>0.9</v>
      </c>
      <c r="BL447" s="30">
        <v>1.1399999999999999</v>
      </c>
      <c r="BM447" s="30">
        <v>17.55</v>
      </c>
      <c r="BN447" s="34">
        <v>62</v>
      </c>
      <c r="BO447" s="30" t="s">
        <v>97</v>
      </c>
      <c r="BP447" s="30" t="s">
        <v>97</v>
      </c>
      <c r="BQ447" s="34">
        <v>1320</v>
      </c>
      <c r="BR447" s="30">
        <v>47.76</v>
      </c>
      <c r="BS447" s="30">
        <v>30.24</v>
      </c>
      <c r="BT447" s="30">
        <v>8.2899999999999991</v>
      </c>
      <c r="BU447" s="30">
        <v>4.16</v>
      </c>
      <c r="BV447" s="30">
        <v>2.2999999999999998</v>
      </c>
      <c r="BW447" s="30">
        <v>0.78</v>
      </c>
      <c r="BX447" s="30">
        <v>0.56999999999999995</v>
      </c>
      <c r="BY447" s="30">
        <v>1.02</v>
      </c>
      <c r="BZ447" s="30">
        <v>4.46</v>
      </c>
      <c r="CA447" s="30">
        <v>0.12</v>
      </c>
      <c r="CB447" s="30">
        <v>0.3</v>
      </c>
      <c r="CC447" s="30">
        <v>4.3999999999999997E-2</v>
      </c>
      <c r="CD447" s="30">
        <v>99</v>
      </c>
      <c r="CE447" s="30">
        <v>97</v>
      </c>
      <c r="CF447" s="30">
        <v>78</v>
      </c>
      <c r="CG447" s="30">
        <v>20</v>
      </c>
      <c r="CH447" s="104"/>
      <c r="CI447" s="104">
        <v>4193</v>
      </c>
      <c r="CJ447" s="30"/>
      <c r="CK447" s="30">
        <v>34.61</v>
      </c>
      <c r="CL447" s="30"/>
      <c r="CM447" s="30">
        <v>4.08</v>
      </c>
      <c r="CN447" s="30"/>
      <c r="CO447" s="30"/>
      <c r="CP447" s="30"/>
      <c r="CQ447" s="30">
        <v>0.18</v>
      </c>
      <c r="CR447" s="104">
        <v>4176</v>
      </c>
      <c r="CS447" s="104">
        <v>34.880000000000003</v>
      </c>
      <c r="CT447" s="105">
        <v>4.95</v>
      </c>
      <c r="CU447" s="105">
        <v>0.25</v>
      </c>
      <c r="CV447" s="30"/>
      <c r="CW447" s="58">
        <f t="shared" si="100"/>
        <v>541.90838294756986</v>
      </c>
      <c r="CX447" s="59">
        <f>AP447/(AB447-AI447)</f>
        <v>541.90838294756986</v>
      </c>
      <c r="CY447" s="79">
        <v>500</v>
      </c>
      <c r="CZ447" s="57">
        <f>IF(AND(DATE(YEAR(T447),MONTH(T447),DAY(T447))&gt;=(S447-3),DATE(YEAR(T447),MONTH(T447),DAY(T447))&lt;=(S447+3)),T447,V447)</f>
        <v>45955.75</v>
      </c>
      <c r="DA447" s="59">
        <f>CZ447-U447</f>
        <v>0</v>
      </c>
      <c r="DB447" s="51">
        <f>(((AR447-AQ447)*24)+DD447+AB447+((AV447-AU447)*24))/24</f>
        <v>1.3402777777737356</v>
      </c>
      <c r="DC447" s="51">
        <f>(AT447-AS447)*24</f>
        <v>1.0833333333721384</v>
      </c>
      <c r="DD447" s="51">
        <f>(W447-AR447)*24</f>
        <v>9.75</v>
      </c>
      <c r="DE447" s="51">
        <f>AA447</f>
        <v>49.083333333372138</v>
      </c>
      <c r="DF447" s="51">
        <f t="shared" si="97"/>
        <v>9.75</v>
      </c>
      <c r="DG447" s="51">
        <f>AB447</f>
        <v>21.916666666686069</v>
      </c>
      <c r="DH447" s="51">
        <f t="shared" si="95"/>
        <v>1.0833333333721384</v>
      </c>
    </row>
    <row r="448" spans="1:112" s="42" customFormat="1" x14ac:dyDescent="0.2">
      <c r="A448" s="40">
        <v>4896</v>
      </c>
      <c r="B448" s="29">
        <f t="shared" si="99"/>
        <v>45931</v>
      </c>
      <c r="C448" s="41" t="str">
        <f t="shared" si="96"/>
        <v>PRT 2025 10 #4896</v>
      </c>
      <c r="D448" s="41" t="str">
        <f t="shared" si="94"/>
        <v>PRATU PTBA #82</v>
      </c>
      <c r="E448" s="39">
        <v>4896</v>
      </c>
      <c r="F448" s="38" t="s">
        <v>98</v>
      </c>
      <c r="G448" s="38" t="str">
        <f>INDEX([1]List!$D$2:$D$55,MATCH(F448,[1]List!$B$2:$B$55,0))</f>
        <v>FOB</v>
      </c>
      <c r="H448" s="38" t="s">
        <v>156</v>
      </c>
      <c r="I448" s="38" t="s">
        <v>157</v>
      </c>
      <c r="J448" s="39">
        <f>IF(F448="","",IF(F448="TIE LRC",COUNTIF($F$2:$F448,"TIE")+COUNTIF($F$2:$F448,"TME")+COUNTIF($F$2:$F448,"TIE LRC")+COUNTIF($F$2:$F448,"TIE MRC"),IF(F448="TIE MRC",COUNTIF($F$2:$F448,"TIE")+COUNTIF($F$2:$F448,"TME")+COUNTIF($F$2:$F448,"TIE LRC")+COUNTIF($F$2:$F448,"TIE MRC"),IF(F448="PLNBB LRC",COUNTIF($F$2:$F448,"PLNBB")+COUNTIF($F$2:$F448,"PLNBB LRC")+COUNTIF($F$2:$F448,"PLNBB MRC"),IF(F448="PLNBB MRC",COUNTIF($F$2:$F448,"PLNBB")+COUNTIF($F$2:$F448,"PLNBB LRC")+COUNTIF($F$2:$F448,"PLNBB MRC"),IF(F448="HE MRC",COUNTIF($F$2:$F448,"HE")+COUNTIF($F$2:$F448,"HE LRC")+COUNTIF($F$2:$F448,"HE MRC"),IF(F448="HE LRC",COUNTIF($F$2:$F448,"HE")+COUNTIF($F$2:$F448,"HE LRC")+COUNTIF($F$2:$F448,"HE MRC"),COUNTIF($F$2:$F448,F448))))))))</f>
        <v>82</v>
      </c>
      <c r="K448" s="42" t="s">
        <v>405</v>
      </c>
      <c r="L448" s="42" t="s">
        <v>373</v>
      </c>
      <c r="N448" s="43" t="s">
        <v>318</v>
      </c>
      <c r="O448" s="70" t="s">
        <v>104</v>
      </c>
      <c r="P448" s="40"/>
      <c r="Q448" s="70">
        <v>45952</v>
      </c>
      <c r="R448" s="44"/>
      <c r="S448" s="70">
        <v>45945</v>
      </c>
      <c r="T448" s="57">
        <v>45957.291666666664</v>
      </c>
      <c r="U448" s="57">
        <v>45958.774305555555</v>
      </c>
      <c r="V448" s="57">
        <v>45958.774305555555</v>
      </c>
      <c r="W448" s="57">
        <v>45958.788194444445</v>
      </c>
      <c r="X448" s="57">
        <v>45959.864583333336</v>
      </c>
      <c r="Y448" s="57">
        <v>45959.9375</v>
      </c>
      <c r="Z448" s="57">
        <v>45959.972222222219</v>
      </c>
      <c r="AA448" s="51">
        <f t="shared" si="84"/>
        <v>35.583333333372138</v>
      </c>
      <c r="AB448" s="51">
        <f t="shared" si="90"/>
        <v>27.583333333313931</v>
      </c>
      <c r="AC448" s="51">
        <f t="shared" si="91"/>
        <v>1.7499999999417923</v>
      </c>
      <c r="AD448" s="51">
        <v>0.5</v>
      </c>
      <c r="AE448" s="51">
        <v>5</v>
      </c>
      <c r="AF448" s="51">
        <v>0</v>
      </c>
      <c r="AG448" s="51">
        <v>0.5</v>
      </c>
      <c r="AH448" s="51">
        <v>0</v>
      </c>
      <c r="AI448" s="51">
        <f t="shared" si="92"/>
        <v>5.5</v>
      </c>
      <c r="AJ448" s="78">
        <f t="shared" si="93"/>
        <v>6</v>
      </c>
      <c r="AK448" s="78"/>
      <c r="AL448" s="78"/>
      <c r="AM448" s="78"/>
      <c r="AN448" s="78"/>
      <c r="AO448" s="45">
        <v>10010.375</v>
      </c>
      <c r="AP448" s="45">
        <v>10008.763999999999</v>
      </c>
      <c r="AQ448" s="57">
        <f t="shared" si="98"/>
        <v>45958.774305555555</v>
      </c>
      <c r="AR448" s="57">
        <v>45958.784722222219</v>
      </c>
      <c r="AS448" s="57">
        <f t="shared" si="101"/>
        <v>45959.864583333336</v>
      </c>
      <c r="AT448" s="57">
        <v>45959.958333333336</v>
      </c>
      <c r="AU448" s="57">
        <f t="shared" si="89"/>
        <v>45959.958333333336</v>
      </c>
      <c r="AV448" s="57">
        <v>45959.96875</v>
      </c>
      <c r="AW448" s="104">
        <v>4672</v>
      </c>
      <c r="AX448" s="104">
        <v>6573</v>
      </c>
      <c r="AY448" s="30">
        <v>28.91</v>
      </c>
      <c r="AZ448" s="30">
        <v>10.37</v>
      </c>
      <c r="BA448" s="30">
        <v>6.5</v>
      </c>
      <c r="BB448" s="30">
        <v>8.1999999999999993</v>
      </c>
      <c r="BC448" s="30">
        <v>9.15</v>
      </c>
      <c r="BD448" s="30">
        <v>39.590000000000003</v>
      </c>
      <c r="BE448" s="30">
        <v>41.84</v>
      </c>
      <c r="BF448" s="30">
        <v>0.35</v>
      </c>
      <c r="BG448" s="30">
        <v>0.54</v>
      </c>
      <c r="BH448" s="30">
        <v>0.44</v>
      </c>
      <c r="BI448" s="30">
        <v>60.25</v>
      </c>
      <c r="BJ448" s="30">
        <v>4.21</v>
      </c>
      <c r="BK448" s="30">
        <v>0.93</v>
      </c>
      <c r="BL448" s="30">
        <v>1.1399999999999999</v>
      </c>
      <c r="BM448" s="30">
        <v>15.6</v>
      </c>
      <c r="BN448" s="34">
        <v>64</v>
      </c>
      <c r="BO448" s="30" t="s">
        <v>97</v>
      </c>
      <c r="BP448" s="30" t="s">
        <v>100</v>
      </c>
      <c r="BQ448" s="34">
        <v>1290</v>
      </c>
      <c r="BR448" s="30">
        <v>57.54</v>
      </c>
      <c r="BS448" s="30">
        <v>20.3</v>
      </c>
      <c r="BT448" s="30">
        <v>8.4</v>
      </c>
      <c r="BU448" s="30">
        <v>3.83</v>
      </c>
      <c r="BV448" s="30">
        <v>2.14</v>
      </c>
      <c r="BW448" s="30">
        <v>1.76</v>
      </c>
      <c r="BX448" s="30">
        <v>0.44</v>
      </c>
      <c r="BY448" s="30">
        <v>0.76</v>
      </c>
      <c r="BZ448" s="30">
        <v>4.33</v>
      </c>
      <c r="CA448" s="30">
        <v>0.09</v>
      </c>
      <c r="CB448" s="30">
        <v>0.4</v>
      </c>
      <c r="CC448" s="30">
        <v>0.03</v>
      </c>
      <c r="CD448" s="30">
        <v>99</v>
      </c>
      <c r="CE448" s="30">
        <v>98</v>
      </c>
      <c r="CF448" s="30">
        <v>78</v>
      </c>
      <c r="CG448" s="30">
        <v>23</v>
      </c>
      <c r="CH448" s="104"/>
      <c r="CI448" s="104">
        <v>4906</v>
      </c>
      <c r="CJ448" s="30"/>
      <c r="CK448" s="30">
        <v>28.39</v>
      </c>
      <c r="CL448" s="30">
        <v>14.34</v>
      </c>
      <c r="CM448" s="30">
        <v>3.7</v>
      </c>
      <c r="CN448" s="30">
        <v>4.42</v>
      </c>
      <c r="CO448" s="30">
        <v>39.86</v>
      </c>
      <c r="CP448" s="30">
        <v>41.38</v>
      </c>
      <c r="CQ448" s="30">
        <v>0.51</v>
      </c>
      <c r="CR448" s="104">
        <v>4485</v>
      </c>
      <c r="CS448" s="104">
        <v>32.78</v>
      </c>
      <c r="CT448" s="105">
        <v>4.68</v>
      </c>
      <c r="CU448" s="105">
        <v>0.46</v>
      </c>
      <c r="CV448" s="30"/>
      <c r="CW448" s="58">
        <f t="shared" si="100"/>
        <v>453.22704905700192</v>
      </c>
      <c r="CX448" s="59">
        <f>AP448/(AB448-AI448)</f>
        <v>453.22704905700192</v>
      </c>
      <c r="CY448" s="79">
        <v>500</v>
      </c>
      <c r="CZ448" s="57">
        <f>IF(AND(DATE(YEAR(T448),MONTH(T448),DAY(T448))&gt;=(S448-3),DATE(YEAR(T448),MONTH(T448),DAY(T448))&lt;=(S448+3)),T448,V448)</f>
        <v>45958.774305555555</v>
      </c>
      <c r="DA448" s="59">
        <f>CZ448-U448</f>
        <v>0</v>
      </c>
      <c r="DB448" s="51">
        <f>(((AR448-AQ448)*24)+DD448+AB448+((AV448-AU448)*24))/24</f>
        <v>1.1736111111094942</v>
      </c>
      <c r="DC448" s="51">
        <f>(AT448-AS448)*24</f>
        <v>2.25</v>
      </c>
      <c r="DD448" s="51">
        <f>(W448-AR448)*24</f>
        <v>8.3333333430346102E-2</v>
      </c>
      <c r="DE448" s="51">
        <f>AA448</f>
        <v>35.583333333372138</v>
      </c>
      <c r="DF448" s="51">
        <f t="shared" si="97"/>
        <v>8.3333333430346102E-2</v>
      </c>
      <c r="DG448" s="51">
        <f>AB448</f>
        <v>27.583333333313931</v>
      </c>
      <c r="DH448" s="51">
        <f t="shared" si="95"/>
        <v>2.25</v>
      </c>
    </row>
    <row r="449" spans="1:112" s="42" customFormat="1" x14ac:dyDescent="0.2">
      <c r="A449" s="40">
        <v>4897</v>
      </c>
      <c r="B449" s="29">
        <f t="shared" si="99"/>
        <v>45931</v>
      </c>
      <c r="C449" s="41" t="str">
        <f t="shared" si="96"/>
        <v>PRT 2025 10 #4897</v>
      </c>
      <c r="D449" s="41" t="str">
        <f t="shared" si="94"/>
        <v>PRATU BGG #114</v>
      </c>
      <c r="E449" s="39">
        <v>4897</v>
      </c>
      <c r="F449" s="38" t="s">
        <v>240</v>
      </c>
      <c r="G449" s="38" t="str">
        <f>INDEX([1]List!$D$2:$D$55,MATCH(F449,[1]List!$B$2:$B$55,0))</f>
        <v>CIF</v>
      </c>
      <c r="H449" s="38" t="s">
        <v>211</v>
      </c>
      <c r="I449" s="38" t="s">
        <v>247</v>
      </c>
      <c r="J449" s="39">
        <f>IF(F449="","",IF(F449="TIE LRC",COUNTIF($F$2:$F449,"TIE")+COUNTIF($F$2:$F449,"TME")+COUNTIF($F$2:$F449,"TIE LRC")+COUNTIF($F$2:$F449,"TIE MRC"),IF(F449="TIE MRC",COUNTIF($F$2:$F449,"TIE")+COUNTIF($F$2:$F449,"TME")+COUNTIF($F$2:$F449,"TIE LRC")+COUNTIF($F$2:$F449,"TIE MRC"),IF(F449="PLNBB LRC",COUNTIF($F$2:$F449,"PLNBB")+COUNTIF($F$2:$F449,"PLNBB LRC")+COUNTIF($F$2:$F449,"PLNBB MRC"),IF(F449="PLNBB MRC",COUNTIF($F$2:$F449,"PLNBB")+COUNTIF($F$2:$F449,"PLNBB LRC")+COUNTIF($F$2:$F449,"PLNBB MRC"),IF(F449="HE MRC",COUNTIF($F$2:$F449,"HE")+COUNTIF($F$2:$F449,"HE LRC")+COUNTIF($F$2:$F449,"HE MRC"),IF(F449="HE LRC",COUNTIF($F$2:$F449,"HE")+COUNTIF($F$2:$F449,"HE LRC")+COUNTIF($F$2:$F449,"HE MRC"),COUNTIF($F$2:$F449,F449))))))))</f>
        <v>114</v>
      </c>
      <c r="K449" s="42" t="s">
        <v>360</v>
      </c>
      <c r="L449" s="42" t="s">
        <v>361</v>
      </c>
      <c r="N449" s="43" t="s">
        <v>318</v>
      </c>
      <c r="O449" s="70" t="s">
        <v>473</v>
      </c>
      <c r="P449" s="40"/>
      <c r="Q449" s="70">
        <v>45952</v>
      </c>
      <c r="R449" s="44"/>
      <c r="S449" s="70">
        <v>45988</v>
      </c>
      <c r="T449" s="57">
        <v>45959.121527777781</v>
      </c>
      <c r="U449" s="57">
        <v>45959.996527777781</v>
      </c>
      <c r="V449" s="57">
        <v>45959.996527777781</v>
      </c>
      <c r="W449" s="57">
        <v>45960.076388888891</v>
      </c>
      <c r="X449" s="57">
        <v>45960.684027777781</v>
      </c>
      <c r="Y449" s="57">
        <v>45960.711805555555</v>
      </c>
      <c r="Z449" s="57">
        <v>45960.746527777781</v>
      </c>
      <c r="AA449" s="51">
        <f t="shared" si="84"/>
        <v>21</v>
      </c>
      <c r="AB449" s="51">
        <f t="shared" si="90"/>
        <v>15.249999999941792</v>
      </c>
      <c r="AC449" s="51">
        <f t="shared" si="91"/>
        <v>0.6666666665696539</v>
      </c>
      <c r="AD449" s="51">
        <v>0.08</v>
      </c>
      <c r="AE449" s="51">
        <v>1.67</v>
      </c>
      <c r="AF449" s="51">
        <v>0</v>
      </c>
      <c r="AG449" s="51">
        <v>0</v>
      </c>
      <c r="AH449" s="51">
        <v>0</v>
      </c>
      <c r="AI449" s="51">
        <f t="shared" si="92"/>
        <v>1.67</v>
      </c>
      <c r="AJ449" s="78">
        <f t="shared" si="93"/>
        <v>1.75</v>
      </c>
      <c r="AK449" s="78"/>
      <c r="AL449" s="78"/>
      <c r="AM449" s="78"/>
      <c r="AN449" s="78"/>
      <c r="AO449" s="45">
        <v>8698.7510000000002</v>
      </c>
      <c r="AP449" s="45">
        <v>8695.759</v>
      </c>
      <c r="AQ449" s="57">
        <f t="shared" si="98"/>
        <v>45959.996527777781</v>
      </c>
      <c r="AR449" s="57">
        <v>45960.006944444445</v>
      </c>
      <c r="AS449" s="57">
        <f t="shared" si="101"/>
        <v>45960.684027777781</v>
      </c>
      <c r="AT449" s="57">
        <v>45960.732638888891</v>
      </c>
      <c r="AU449" s="57">
        <f t="shared" si="89"/>
        <v>45960.732638888891</v>
      </c>
      <c r="AV449" s="57">
        <v>45960.743055555555</v>
      </c>
      <c r="AW449" s="104">
        <v>4545</v>
      </c>
      <c r="AX449" s="104">
        <v>6578</v>
      </c>
      <c r="AY449" s="30">
        <v>30.9</v>
      </c>
      <c r="AZ449" s="30">
        <v>14.47</v>
      </c>
      <c r="BA449" s="30">
        <v>4.18</v>
      </c>
      <c r="BB449" s="30">
        <v>5.17</v>
      </c>
      <c r="BC449" s="30">
        <v>6.04</v>
      </c>
      <c r="BD449" s="30">
        <v>41.88</v>
      </c>
      <c r="BE449" s="30">
        <v>38.479999999999997</v>
      </c>
      <c r="BF449" s="30">
        <v>0.22</v>
      </c>
      <c r="BG449" s="30">
        <v>0.34</v>
      </c>
      <c r="BH449" s="30">
        <v>0.32</v>
      </c>
      <c r="BI449" s="30">
        <v>58.25</v>
      </c>
      <c r="BJ449" s="30">
        <v>4.2300000000000004</v>
      </c>
      <c r="BK449" s="30">
        <v>0.93</v>
      </c>
      <c r="BL449" s="30">
        <v>1.1599999999999999</v>
      </c>
      <c r="BM449" s="30">
        <v>16.68</v>
      </c>
      <c r="BN449" s="34">
        <v>59</v>
      </c>
      <c r="BO449" s="30" t="s">
        <v>97</v>
      </c>
      <c r="BP449" s="30" t="s">
        <v>97</v>
      </c>
      <c r="BQ449" s="34">
        <v>1230</v>
      </c>
      <c r="BR449" s="30">
        <v>47.42</v>
      </c>
      <c r="BS449" s="30">
        <v>22.96</v>
      </c>
      <c r="BT449" s="30">
        <v>10.32</v>
      </c>
      <c r="BU449" s="30">
        <v>8.4</v>
      </c>
      <c r="BV449" s="30">
        <v>1.24</v>
      </c>
      <c r="BW449" s="30">
        <v>0.42</v>
      </c>
      <c r="BX449" s="30">
        <v>0.5</v>
      </c>
      <c r="BY449" s="30">
        <v>0.84</v>
      </c>
      <c r="BZ449" s="30">
        <v>7.5</v>
      </c>
      <c r="CA449" s="30">
        <v>0.23</v>
      </c>
      <c r="CB449" s="30">
        <v>0.18</v>
      </c>
      <c r="CC449" s="30">
        <v>0.04</v>
      </c>
      <c r="CD449" s="30">
        <v>99</v>
      </c>
      <c r="CE449" s="30">
        <v>98</v>
      </c>
      <c r="CF449" s="30">
        <v>78</v>
      </c>
      <c r="CG449" s="30">
        <v>20</v>
      </c>
      <c r="CH449" s="104"/>
      <c r="CI449" s="104">
        <v>4589</v>
      </c>
      <c r="CJ449" s="30"/>
      <c r="CK449" s="30">
        <v>30.51</v>
      </c>
      <c r="CL449" s="30"/>
      <c r="CM449" s="30">
        <v>3.95</v>
      </c>
      <c r="CN449" s="30"/>
      <c r="CO449" s="30"/>
      <c r="CP449" s="30"/>
      <c r="CQ449" s="30">
        <v>0.19</v>
      </c>
      <c r="CR449" s="104">
        <v>4482</v>
      </c>
      <c r="CS449" s="104">
        <v>31.65</v>
      </c>
      <c r="CT449" s="105">
        <v>4.21</v>
      </c>
      <c r="CU449" s="105">
        <v>0.25</v>
      </c>
      <c r="CV449" s="30"/>
      <c r="CW449" s="58">
        <f t="shared" si="100"/>
        <v>640.33571428845892</v>
      </c>
      <c r="CX449" s="59">
        <f>AP449/(AB449-AI449)</f>
        <v>640.33571428845892</v>
      </c>
      <c r="CY449" s="79">
        <v>500</v>
      </c>
      <c r="CZ449" s="57">
        <f>IF(AND(DATE(YEAR(T449),MONTH(T449),DAY(T449))&gt;=(S449-3),DATE(YEAR(T449),MONTH(T449),DAY(T449))&lt;=(S449+3)),T449,V449)</f>
        <v>45959.996527777781</v>
      </c>
      <c r="DA449" s="59">
        <f>CZ449-U449</f>
        <v>0</v>
      </c>
      <c r="DB449" s="51">
        <f>(((AR449-AQ449)*24)+DD449+AB449+((AV449-AU449)*24))/24</f>
        <v>0.72569444443797693</v>
      </c>
      <c r="DC449" s="51">
        <f>(AT449-AS449)*24</f>
        <v>1.1666666666278616</v>
      </c>
      <c r="DD449" s="51">
        <f>(W449-AR449)*24</f>
        <v>1.6666666666860692</v>
      </c>
      <c r="DE449" s="51">
        <f>AA449</f>
        <v>21</v>
      </c>
      <c r="DF449" s="51">
        <f t="shared" si="97"/>
        <v>1.6666666666860692</v>
      </c>
      <c r="DG449" s="51">
        <f>AB449</f>
        <v>15.249999999941792</v>
      </c>
      <c r="DH449" s="51">
        <f t="shared" si="95"/>
        <v>1.1666666666278616</v>
      </c>
    </row>
    <row r="450" spans="1:112" s="42" customFormat="1" x14ac:dyDescent="0.2">
      <c r="A450" s="40">
        <v>4898</v>
      </c>
      <c r="B450" s="29">
        <f t="shared" si="99"/>
        <v>45931</v>
      </c>
      <c r="C450" s="41" t="str">
        <f t="shared" si="96"/>
        <v>PRT 2025 10 #4898</v>
      </c>
      <c r="D450" s="41" t="str">
        <f t="shared" si="94"/>
        <v>PRATU MADHUCON #3</v>
      </c>
      <c r="E450" s="39">
        <v>4898</v>
      </c>
      <c r="F450" s="38" t="s">
        <v>624</v>
      </c>
      <c r="G450" s="38" t="str">
        <f>INDEX([1]List!$D$2:$D$55,MATCH(F450,[1]List!$B$2:$B$55,0))</f>
        <v>CIF</v>
      </c>
      <c r="H450" s="38" t="s">
        <v>625</v>
      </c>
      <c r="I450" s="38" t="s">
        <v>681</v>
      </c>
      <c r="J450" s="39">
        <f>IF(F450="","",IF(F450="TIE LRC",COUNTIF($F$2:$F450,"TIE")+COUNTIF($F$2:$F450,"TME")+COUNTIF($F$2:$F450,"TIE LRC")+COUNTIF($F$2:$F450,"TIE MRC"),IF(F450="TIE MRC",COUNTIF($F$2:$F450,"TIE")+COUNTIF($F$2:$F450,"TME")+COUNTIF($F$2:$F450,"TIE LRC")+COUNTIF($F$2:$F450,"TIE MRC"),IF(F450="PLNBB LRC",COUNTIF($F$2:$F450,"PLNBB")+COUNTIF($F$2:$F450,"PLNBB LRC")+COUNTIF($F$2:$F450,"PLNBB MRC"),IF(F450="PLNBB MRC",COUNTIF($F$2:$F450,"PLNBB")+COUNTIF($F$2:$F450,"PLNBB LRC")+COUNTIF($F$2:$F450,"PLNBB MRC"),IF(F450="HE MRC",COUNTIF($F$2:$F450,"HE")+COUNTIF($F$2:$F450,"HE LRC")+COUNTIF($F$2:$F450,"HE MRC"),IF(F450="HE LRC",COUNTIF($F$2:$F450,"HE")+COUNTIF($F$2:$F450,"HE LRC")+COUNTIF($F$2:$F450,"HE MRC"),COUNTIF($F$2:$F450,F450))))))))</f>
        <v>3</v>
      </c>
      <c r="K450" s="42" t="s">
        <v>594</v>
      </c>
      <c r="L450" s="42" t="s">
        <v>595</v>
      </c>
      <c r="N450" s="43" t="s">
        <v>320</v>
      </c>
      <c r="O450" s="70" t="s">
        <v>567</v>
      </c>
      <c r="P450" s="40"/>
      <c r="Q450" s="70">
        <v>45949</v>
      </c>
      <c r="R450" s="44"/>
      <c r="S450" s="70">
        <v>45943</v>
      </c>
      <c r="T450" s="57">
        <v>45958.633333333331</v>
      </c>
      <c r="U450" s="57">
        <v>45959.211805555555</v>
      </c>
      <c r="V450" s="57">
        <v>45959.211805555555</v>
      </c>
      <c r="W450" s="57">
        <v>45959.416666666664</v>
      </c>
      <c r="X450" s="57">
        <v>45961.013888888891</v>
      </c>
      <c r="Y450" s="57">
        <v>45961.059027777781</v>
      </c>
      <c r="Z450" s="57">
        <v>45961.09375</v>
      </c>
      <c r="AA450" s="51">
        <f t="shared" si="84"/>
        <v>13.883333333360497</v>
      </c>
      <c r="AB450" s="51">
        <f t="shared" si="90"/>
        <v>39.416666666802485</v>
      </c>
      <c r="AC450" s="51">
        <f t="shared" si="91"/>
        <v>1.0833333333721384</v>
      </c>
      <c r="AD450" s="51">
        <v>0</v>
      </c>
      <c r="AE450" s="51">
        <v>3.67</v>
      </c>
      <c r="AF450" s="51">
        <v>10.75</v>
      </c>
      <c r="AG450" s="51">
        <v>0</v>
      </c>
      <c r="AH450" s="51">
        <v>0</v>
      </c>
      <c r="AI450" s="51">
        <f t="shared" si="92"/>
        <v>14.42</v>
      </c>
      <c r="AJ450" s="78">
        <f t="shared" si="93"/>
        <v>14.42</v>
      </c>
      <c r="AK450" s="78"/>
      <c r="AL450" s="78"/>
      <c r="AM450" s="78"/>
      <c r="AN450" s="78"/>
      <c r="AO450" s="45">
        <v>10004.263999999999</v>
      </c>
      <c r="AP450" s="45">
        <v>10001.697</v>
      </c>
      <c r="AQ450" s="57">
        <f t="shared" si="98"/>
        <v>45959.211805555555</v>
      </c>
      <c r="AR450" s="57">
        <v>45959.222222222219</v>
      </c>
      <c r="AS450" s="57">
        <f t="shared" si="101"/>
        <v>45961.013888888891</v>
      </c>
      <c r="AT450" s="57">
        <v>45961.079861111109</v>
      </c>
      <c r="AU450" s="57">
        <f t="shared" si="89"/>
        <v>45961.079861111109</v>
      </c>
      <c r="AV450" s="57">
        <v>45961.090277777781</v>
      </c>
      <c r="AW450" s="104">
        <v>4080</v>
      </c>
      <c r="AX450" s="104">
        <v>6269</v>
      </c>
      <c r="AY450" s="30">
        <v>34.92</v>
      </c>
      <c r="AZ450" s="30">
        <v>17.82</v>
      </c>
      <c r="BA450" s="30">
        <v>4.8099999999999996</v>
      </c>
      <c r="BB450" s="30">
        <v>6.07</v>
      </c>
      <c r="BC450" s="30">
        <v>7.39</v>
      </c>
      <c r="BD450" s="30">
        <v>41.89</v>
      </c>
      <c r="BE450" s="30">
        <v>34.22</v>
      </c>
      <c r="BF450" s="30">
        <v>0.26</v>
      </c>
      <c r="BG450" s="30">
        <v>0.43</v>
      </c>
      <c r="BH450" s="30">
        <v>0.4</v>
      </c>
      <c r="BI450" s="30">
        <v>53.35</v>
      </c>
      <c r="BJ450" s="30">
        <v>4.0999999999999996</v>
      </c>
      <c r="BK450" s="30">
        <v>0.85</v>
      </c>
      <c r="BL450" s="30">
        <v>1.1200000000000001</v>
      </c>
      <c r="BM450" s="30">
        <v>17.48</v>
      </c>
      <c r="BN450" s="34">
        <v>60</v>
      </c>
      <c r="BO450" s="30" t="s">
        <v>97</v>
      </c>
      <c r="BP450" s="30" t="s">
        <v>100</v>
      </c>
      <c r="BQ450" s="34">
        <v>1170</v>
      </c>
      <c r="BR450" s="30">
        <v>49.17</v>
      </c>
      <c r="BS450" s="30">
        <v>24.53</v>
      </c>
      <c r="BT450" s="30">
        <v>8.8800000000000008</v>
      </c>
      <c r="BU450" s="30">
        <v>5.96</v>
      </c>
      <c r="BV450" s="30">
        <v>2.1</v>
      </c>
      <c r="BW450" s="30">
        <v>1.54</v>
      </c>
      <c r="BX450" s="30">
        <v>0.63</v>
      </c>
      <c r="BY450" s="30">
        <v>0.78</v>
      </c>
      <c r="BZ450" s="30">
        <v>6.06</v>
      </c>
      <c r="CA450" s="30">
        <v>0.12</v>
      </c>
      <c r="CB450" s="30">
        <v>0.24</v>
      </c>
      <c r="CC450" s="30">
        <v>4.2000000000000003E-2</v>
      </c>
      <c r="CD450" s="30">
        <v>99</v>
      </c>
      <c r="CE450" s="30">
        <v>97</v>
      </c>
      <c r="CF450" s="30">
        <v>78</v>
      </c>
      <c r="CG450" s="30">
        <v>20</v>
      </c>
      <c r="CH450" s="104"/>
      <c r="CI450" s="104">
        <v>4211</v>
      </c>
      <c r="CJ450" s="30"/>
      <c r="CK450" s="30">
        <v>34.64</v>
      </c>
      <c r="CL450" s="30"/>
      <c r="CM450" s="30">
        <v>4.03</v>
      </c>
      <c r="CN450" s="30"/>
      <c r="CO450" s="30"/>
      <c r="CP450" s="30"/>
      <c r="CQ450" s="30">
        <v>0.23</v>
      </c>
      <c r="CR450" s="104">
        <v>4117</v>
      </c>
      <c r="CS450" s="104">
        <v>34.89</v>
      </c>
      <c r="CT450" s="105">
        <v>5.4</v>
      </c>
      <c r="CU450" s="105">
        <v>0.27</v>
      </c>
      <c r="CV450" s="30"/>
      <c r="CW450" s="58">
        <f t="shared" si="100"/>
        <v>400.12122949509228</v>
      </c>
      <c r="CX450" s="59">
        <f>AP450/(AB450-AI450)</f>
        <v>400.12122949509228</v>
      </c>
      <c r="CY450" s="79">
        <v>500</v>
      </c>
      <c r="CZ450" s="57">
        <f>IF(AND(DATE(YEAR(T450),MONTH(T450),DAY(T450))&gt;=(S450-3),DATE(YEAR(T450),MONTH(T450),DAY(T450))&lt;=(S450+3)),T450,V450)</f>
        <v>45959.211805555555</v>
      </c>
      <c r="DA450" s="59">
        <f>CZ450-U450</f>
        <v>0</v>
      </c>
      <c r="DB450" s="51">
        <f>(((AR450-AQ450)*24)+DD450+AB450+((AV450-AU450)*24))/24</f>
        <v>1.8576388888977817</v>
      </c>
      <c r="DC450" s="51">
        <f>(AT450-AS450)*24</f>
        <v>1.5833333332557231</v>
      </c>
      <c r="DD450" s="51">
        <f>(W450-AR450)*24</f>
        <v>4.6666666666860692</v>
      </c>
      <c r="DE450" s="51">
        <f>AA450</f>
        <v>13.883333333360497</v>
      </c>
      <c r="DF450" s="51">
        <f t="shared" si="97"/>
        <v>4.6666666666860692</v>
      </c>
      <c r="DG450" s="51">
        <f>AB450</f>
        <v>39.416666666802485</v>
      </c>
      <c r="DH450" s="51">
        <f t="shared" si="95"/>
        <v>1.5833333332557231</v>
      </c>
    </row>
    <row r="451" spans="1:112" s="42" customFormat="1" x14ac:dyDescent="0.2">
      <c r="A451" s="40">
        <v>4899</v>
      </c>
      <c r="B451" s="29">
        <f t="shared" si="99"/>
        <v>45931</v>
      </c>
      <c r="C451" s="41" t="str">
        <f t="shared" si="96"/>
        <v>PRT 2025 10 #4899</v>
      </c>
      <c r="D451" s="41" t="str">
        <f t="shared" si="94"/>
        <v>PRATU BGG #115</v>
      </c>
      <c r="E451" s="39">
        <v>4899</v>
      </c>
      <c r="F451" s="38" t="s">
        <v>240</v>
      </c>
      <c r="G451" s="38" t="str">
        <f>INDEX([1]List!$D$2:$D$55,MATCH(F451,[1]List!$B$2:$B$55,0))</f>
        <v>CIF</v>
      </c>
      <c r="H451" s="38" t="s">
        <v>211</v>
      </c>
      <c r="I451" s="38" t="s">
        <v>247</v>
      </c>
      <c r="J451" s="39">
        <f>IF(F451="","",IF(F451="TIE LRC",COUNTIF($F$2:$F451,"TIE")+COUNTIF($F$2:$F451,"TME")+COUNTIF($F$2:$F451,"TIE LRC")+COUNTIF($F$2:$F451,"TIE MRC"),IF(F451="TIE MRC",COUNTIF($F$2:$F451,"TIE")+COUNTIF($F$2:$F451,"TME")+COUNTIF($F$2:$F451,"TIE LRC")+COUNTIF($F$2:$F451,"TIE MRC"),IF(F451="PLNBB LRC",COUNTIF($F$2:$F451,"PLNBB")+COUNTIF($F$2:$F451,"PLNBB LRC")+COUNTIF($F$2:$F451,"PLNBB MRC"),IF(F451="PLNBB MRC",COUNTIF($F$2:$F451,"PLNBB")+COUNTIF($F$2:$F451,"PLNBB LRC")+COUNTIF($F$2:$F451,"PLNBB MRC"),IF(F451="HE MRC",COUNTIF($F$2:$F451,"HE")+COUNTIF($F$2:$F451,"HE LRC")+COUNTIF($F$2:$F451,"HE MRC"),IF(F451="HE LRC",COUNTIF($F$2:$F451,"HE")+COUNTIF($F$2:$F451,"HE LRC")+COUNTIF($F$2:$F451,"HE MRC"),COUNTIF($F$2:$F451,F451))))))))</f>
        <v>115</v>
      </c>
      <c r="K451" s="42" t="s">
        <v>358</v>
      </c>
      <c r="L451" s="42" t="s">
        <v>359</v>
      </c>
      <c r="N451" s="43" t="s">
        <v>318</v>
      </c>
      <c r="O451" s="70" t="s">
        <v>473</v>
      </c>
      <c r="P451" s="40"/>
      <c r="Q451" s="70">
        <v>45952</v>
      </c>
      <c r="R451" s="44"/>
      <c r="S451" s="70">
        <v>45989</v>
      </c>
      <c r="T451" s="57">
        <v>45959.361111111109</v>
      </c>
      <c r="U451" s="57">
        <v>45960.767361111109</v>
      </c>
      <c r="V451" s="57">
        <v>45960.767361111109</v>
      </c>
      <c r="W451" s="57">
        <v>45960.78125</v>
      </c>
      <c r="X451" s="57">
        <v>45961.381944444445</v>
      </c>
      <c r="Y451" s="57">
        <v>45961.4375</v>
      </c>
      <c r="Z451" s="57">
        <v>45961.472222222219</v>
      </c>
      <c r="AA451" s="51">
        <f t="shared" si="84"/>
        <v>33.75</v>
      </c>
      <c r="AB451" s="51">
        <f t="shared" si="90"/>
        <v>15.75</v>
      </c>
      <c r="AC451" s="51">
        <f t="shared" si="91"/>
        <v>1.3333333333139308</v>
      </c>
      <c r="AD451" s="51">
        <v>0</v>
      </c>
      <c r="AE451" s="51">
        <v>1.08</v>
      </c>
      <c r="AF451" s="51">
        <v>0</v>
      </c>
      <c r="AG451" s="51">
        <v>0</v>
      </c>
      <c r="AH451" s="51">
        <v>0</v>
      </c>
      <c r="AI451" s="51">
        <f t="shared" si="92"/>
        <v>1.08</v>
      </c>
      <c r="AJ451" s="78">
        <f t="shared" si="93"/>
        <v>1.08</v>
      </c>
      <c r="AK451" s="78"/>
      <c r="AL451" s="78"/>
      <c r="AM451" s="78"/>
      <c r="AN451" s="78"/>
      <c r="AO451" s="45">
        <v>8699.8070000000007</v>
      </c>
      <c r="AP451" s="45">
        <v>8696.8680000000004</v>
      </c>
      <c r="AQ451" s="57">
        <f t="shared" si="98"/>
        <v>45960.767361111109</v>
      </c>
      <c r="AR451" s="57">
        <v>45960.777777777781</v>
      </c>
      <c r="AS451" s="57">
        <f t="shared" si="101"/>
        <v>45961.381944444445</v>
      </c>
      <c r="AT451" s="57">
        <v>45961.458333333336</v>
      </c>
      <c r="AU451" s="57">
        <f t="shared" si="89"/>
        <v>45961.458333333336</v>
      </c>
      <c r="AV451" s="57">
        <v>45961.46875</v>
      </c>
      <c r="AW451" s="104">
        <v>4561</v>
      </c>
      <c r="AX451" s="104">
        <v>6598</v>
      </c>
      <c r="AY451" s="30">
        <v>30.88</v>
      </c>
      <c r="AZ451" s="30">
        <v>15.54</v>
      </c>
      <c r="BA451" s="30">
        <v>4.1500000000000004</v>
      </c>
      <c r="BB451" s="30">
        <v>5.07</v>
      </c>
      <c r="BC451" s="30">
        <v>6</v>
      </c>
      <c r="BD451" s="30">
        <v>41.53</v>
      </c>
      <c r="BE451" s="30">
        <v>37.86</v>
      </c>
      <c r="BF451" s="30">
        <v>0.24</v>
      </c>
      <c r="BG451" s="30">
        <v>0.37</v>
      </c>
      <c r="BH451" s="30">
        <v>0.34</v>
      </c>
      <c r="BI451" s="30">
        <v>57.38</v>
      </c>
      <c r="BJ451" s="30">
        <v>4.25</v>
      </c>
      <c r="BK451" s="30">
        <v>0.91</v>
      </c>
      <c r="BL451" s="30">
        <v>1.1499999999999999</v>
      </c>
      <c r="BM451" s="30">
        <v>16.559999999999999</v>
      </c>
      <c r="BN451" s="34">
        <v>58</v>
      </c>
      <c r="BO451" s="30" t="s">
        <v>97</v>
      </c>
      <c r="BP451" s="30" t="s">
        <v>100</v>
      </c>
      <c r="BQ451" s="34">
        <v>1210</v>
      </c>
      <c r="BR451" s="30">
        <v>47.68</v>
      </c>
      <c r="BS451" s="30">
        <v>20.55</v>
      </c>
      <c r="BT451" s="30">
        <v>16.14</v>
      </c>
      <c r="BU451" s="30">
        <v>5.46</v>
      </c>
      <c r="BV451" s="30">
        <v>2.35</v>
      </c>
      <c r="BW451" s="30">
        <v>0.88</v>
      </c>
      <c r="BX451" s="30">
        <v>0.62</v>
      </c>
      <c r="BY451" s="30">
        <v>0.7</v>
      </c>
      <c r="BZ451" s="30">
        <v>5.05</v>
      </c>
      <c r="CA451" s="30">
        <v>0.33</v>
      </c>
      <c r="CB451" s="30">
        <v>0.24</v>
      </c>
      <c r="CC451" s="30">
        <v>0.04</v>
      </c>
      <c r="CD451" s="30">
        <v>99</v>
      </c>
      <c r="CE451" s="30">
        <v>98</v>
      </c>
      <c r="CF451" s="30">
        <v>78</v>
      </c>
      <c r="CG451" s="30">
        <v>20</v>
      </c>
      <c r="CH451" s="104"/>
      <c r="CI451" s="104">
        <v>4614</v>
      </c>
      <c r="CJ451" s="30"/>
      <c r="CK451" s="30">
        <v>30.49</v>
      </c>
      <c r="CL451" s="30"/>
      <c r="CM451" s="30">
        <v>3.97</v>
      </c>
      <c r="CN451" s="30"/>
      <c r="CO451" s="30"/>
      <c r="CP451" s="30"/>
      <c r="CQ451" s="30">
        <v>0.19</v>
      </c>
      <c r="CR451" s="104">
        <v>4475</v>
      </c>
      <c r="CS451" s="104">
        <v>31.78</v>
      </c>
      <c r="CT451" s="105">
        <v>4.3499999999999996</v>
      </c>
      <c r="CU451" s="105">
        <v>0.26</v>
      </c>
      <c r="CV451" s="30"/>
      <c r="CW451" s="58">
        <f t="shared" si="100"/>
        <v>592.83353783231087</v>
      </c>
      <c r="CX451" s="59">
        <f>AP451/(AB451-AI451)</f>
        <v>592.83353783231087</v>
      </c>
      <c r="CY451" s="79">
        <v>500</v>
      </c>
      <c r="CZ451" s="57">
        <f>IF(AND(DATE(YEAR(T451),MONTH(T451),DAY(T451))&gt;=(S451-3),DATE(YEAR(T451),MONTH(T451),DAY(T451))&lt;=(S451+3)),T451,V451)</f>
        <v>45960.767361111109</v>
      </c>
      <c r="DA451" s="59">
        <f>CZ451-U451</f>
        <v>0</v>
      </c>
      <c r="DB451" s="51">
        <f>(((AR451-AQ451)*24)+DD451+AB451+((AV451-AU451)*24))/24</f>
        <v>0.68055555555474712</v>
      </c>
      <c r="DC451" s="51">
        <f>(AT451-AS451)*24</f>
        <v>1.8333333333721384</v>
      </c>
      <c r="DD451" s="51">
        <f>(W451-AR451)*24</f>
        <v>8.3333333255723119E-2</v>
      </c>
      <c r="DE451" s="51">
        <f>AA451</f>
        <v>33.75</v>
      </c>
      <c r="DF451" s="51">
        <f t="shared" si="97"/>
        <v>8.3333333255723119E-2</v>
      </c>
      <c r="DG451" s="51">
        <f>AB451</f>
        <v>15.75</v>
      </c>
      <c r="DH451" s="51">
        <f t="shared" si="95"/>
        <v>1.8333333333721384</v>
      </c>
    </row>
    <row r="452" spans="1:112" s="63" customFormat="1" x14ac:dyDescent="0.2">
      <c r="A452" s="65">
        <v>4900</v>
      </c>
      <c r="B452" s="72">
        <f t="shared" si="99"/>
        <v>45962</v>
      </c>
      <c r="C452" s="60" t="str">
        <f t="shared" si="96"/>
        <v>PRT 2025 10 #4900</v>
      </c>
      <c r="D452" s="60" t="str">
        <f t="shared" si="94"/>
        <v>PRATU BGG #116</v>
      </c>
      <c r="E452" s="61">
        <v>4900</v>
      </c>
      <c r="F452" s="62" t="s">
        <v>240</v>
      </c>
      <c r="G452" s="62" t="str">
        <f>INDEX([1]List!$D$2:$D$55,MATCH(F452,[1]List!$B$2:$B$55,0))</f>
        <v>CIF</v>
      </c>
      <c r="H452" s="62" t="s">
        <v>211</v>
      </c>
      <c r="I452" s="62" t="s">
        <v>247</v>
      </c>
      <c r="J452" s="61">
        <f>IF(F452="","",IF(F452="TIE LRC",COUNTIF($F$2:$F452,"TIE")+COUNTIF($F$2:$F452,"TME")+COUNTIF($F$2:$F452,"TIE LRC")+COUNTIF($F$2:$F452,"TIE MRC"),IF(F452="TIE MRC",COUNTIF($F$2:$F452,"TIE")+COUNTIF($F$2:$F452,"TME")+COUNTIF($F$2:$F452,"TIE LRC")+COUNTIF($F$2:$F452,"TIE MRC"),IF(F452="PLNBB LRC",COUNTIF($F$2:$F452,"PLNBB")+COUNTIF($F$2:$F452,"PLNBB LRC")+COUNTIF($F$2:$F452,"PLNBB MRC"),IF(F452="PLNBB MRC",COUNTIF($F$2:$F452,"PLNBB")+COUNTIF($F$2:$F452,"PLNBB LRC")+COUNTIF($F$2:$F452,"PLNBB MRC"),IF(F452="HE MRC",COUNTIF($F$2:$F452,"HE")+COUNTIF($F$2:$F452,"HE LRC")+COUNTIF($F$2:$F452,"HE MRC"),IF(F452="HE LRC",COUNTIF($F$2:$F452,"HE")+COUNTIF($F$2:$F452,"HE LRC")+COUNTIF($F$2:$F452,"HE MRC"),COUNTIF($F$2:$F452,F452))))))))</f>
        <v>116</v>
      </c>
      <c r="K452" s="63" t="s">
        <v>221</v>
      </c>
      <c r="L452" s="63" t="s">
        <v>222</v>
      </c>
      <c r="N452" s="64" t="s">
        <v>318</v>
      </c>
      <c r="O452" s="69" t="s">
        <v>473</v>
      </c>
      <c r="P452" s="65"/>
      <c r="Q452" s="69">
        <v>45953</v>
      </c>
      <c r="R452" s="66"/>
      <c r="S452" s="69">
        <v>45990</v>
      </c>
      <c r="T452" s="67">
        <v>45959.958333333336</v>
      </c>
      <c r="U452" s="67">
        <v>45961.496527777781</v>
      </c>
      <c r="V452" s="67">
        <v>45961.496527777781</v>
      </c>
      <c r="W452" s="67">
        <v>45961.534722222219</v>
      </c>
      <c r="X452" s="67">
        <v>45962.340277777781</v>
      </c>
      <c r="Y452" s="67">
        <v>45962.381944444445</v>
      </c>
      <c r="Z452" s="67">
        <v>45962.416666666664</v>
      </c>
      <c r="AA452" s="53">
        <f t="shared" si="84"/>
        <v>36.916666666686069</v>
      </c>
      <c r="AB452" s="53">
        <f t="shared" si="90"/>
        <v>20.333333333430346</v>
      </c>
      <c r="AC452" s="53">
        <f t="shared" si="91"/>
        <v>0.99999999994179234</v>
      </c>
      <c r="AD452" s="53">
        <v>0.33</v>
      </c>
      <c r="AE452" s="53">
        <v>3.5</v>
      </c>
      <c r="AF452" s="53">
        <v>1.58</v>
      </c>
      <c r="AG452" s="53">
        <v>0.5</v>
      </c>
      <c r="AH452" s="53">
        <v>0</v>
      </c>
      <c r="AI452" s="53">
        <f t="shared" si="92"/>
        <v>5.58</v>
      </c>
      <c r="AJ452" s="77">
        <f t="shared" si="93"/>
        <v>5.91</v>
      </c>
      <c r="AK452" s="77"/>
      <c r="AL452" s="77"/>
      <c r="AM452" s="77"/>
      <c r="AN452" s="77"/>
      <c r="AO452" s="68">
        <v>8698.1319999999996</v>
      </c>
      <c r="AP452" s="68">
        <v>8696.0300000000007</v>
      </c>
      <c r="AQ452" s="67">
        <f t="shared" si="98"/>
        <v>45961.496527777781</v>
      </c>
      <c r="AR452" s="67">
        <v>45961.506944444445</v>
      </c>
      <c r="AS452" s="67">
        <f t="shared" si="101"/>
        <v>45962.340277777781</v>
      </c>
      <c r="AT452" s="67">
        <v>45962.402777777781</v>
      </c>
      <c r="AU452" s="67">
        <f t="shared" si="89"/>
        <v>45962.402777777781</v>
      </c>
      <c r="AV452" s="67">
        <v>45962.413194444445</v>
      </c>
      <c r="AW452" s="102">
        <v>4566</v>
      </c>
      <c r="AX452" s="102">
        <v>6613</v>
      </c>
      <c r="AY452" s="55">
        <v>30.96</v>
      </c>
      <c r="AZ452" s="55">
        <v>14.49</v>
      </c>
      <c r="BA452" s="55">
        <v>4.21</v>
      </c>
      <c r="BB452" s="55">
        <v>5.21</v>
      </c>
      <c r="BC452" s="55">
        <v>6.09</v>
      </c>
      <c r="BD452" s="55">
        <v>41.86</v>
      </c>
      <c r="BE452" s="55">
        <v>38.44</v>
      </c>
      <c r="BF452" s="55">
        <v>0.2</v>
      </c>
      <c r="BG452" s="55">
        <v>0.31</v>
      </c>
      <c r="BH452" s="55">
        <v>0.28999999999999998</v>
      </c>
      <c r="BI452" s="55">
        <v>58.21</v>
      </c>
      <c r="BJ452" s="55">
        <v>4.34</v>
      </c>
      <c r="BK452" s="55">
        <v>0.92</v>
      </c>
      <c r="BL452" s="55">
        <v>1.1499999999999999</v>
      </c>
      <c r="BM452" s="55">
        <v>16.579999999999998</v>
      </c>
      <c r="BN452" s="56">
        <v>59</v>
      </c>
      <c r="BO452" s="55" t="s">
        <v>97</v>
      </c>
      <c r="BP452" s="55" t="s">
        <v>100</v>
      </c>
      <c r="BQ452" s="56">
        <v>1280</v>
      </c>
      <c r="BR452" s="55">
        <v>36.369999999999997</v>
      </c>
      <c r="BS452" s="55">
        <v>22.87</v>
      </c>
      <c r="BT452" s="55">
        <v>22.12</v>
      </c>
      <c r="BU452" s="55">
        <v>8.5299999999999994</v>
      </c>
      <c r="BV452" s="55">
        <v>1.38</v>
      </c>
      <c r="BW452" s="55">
        <v>0.86</v>
      </c>
      <c r="BX452" s="55">
        <v>0.36</v>
      </c>
      <c r="BY452" s="55">
        <v>0.78</v>
      </c>
      <c r="BZ452" s="55">
        <v>6.06</v>
      </c>
      <c r="CA452" s="55">
        <v>0.52</v>
      </c>
      <c r="CB452" s="55">
        <v>0.16</v>
      </c>
      <c r="CC452" s="55">
        <v>4.2000000000000003E-2</v>
      </c>
      <c r="CD452" s="55">
        <v>99</v>
      </c>
      <c r="CE452" s="55">
        <v>97</v>
      </c>
      <c r="CF452" s="55">
        <v>78</v>
      </c>
      <c r="CG452" s="55">
        <v>20</v>
      </c>
      <c r="CH452" s="102"/>
      <c r="CI452" s="102">
        <v>4621</v>
      </c>
      <c r="CJ452" s="55"/>
      <c r="CK452" s="55">
        <v>30.43</v>
      </c>
      <c r="CL452" s="55"/>
      <c r="CM452" s="55">
        <v>3.75</v>
      </c>
      <c r="CN452" s="55"/>
      <c r="CO452" s="55"/>
      <c r="CP452" s="55"/>
      <c r="CQ452" s="55">
        <v>0.17</v>
      </c>
      <c r="CR452" s="102">
        <v>4485</v>
      </c>
      <c r="CS452" s="102">
        <v>31.44</v>
      </c>
      <c r="CT452" s="103">
        <v>4.24</v>
      </c>
      <c r="CU452" s="103">
        <v>0.24</v>
      </c>
      <c r="CV452" s="55"/>
      <c r="CW452" s="73">
        <f t="shared" si="100"/>
        <v>589.42815182621905</v>
      </c>
      <c r="CX452" s="74">
        <f>AP452/(AB452-AI452)</f>
        <v>589.42815182621905</v>
      </c>
      <c r="CY452" s="71">
        <v>500</v>
      </c>
      <c r="CZ452" s="67">
        <f>IF(AND(DATE(YEAR(T452),MONTH(T452),DAY(T452))&gt;=(S452-3),DATE(YEAR(T452),MONTH(T452),DAY(T452))&lt;=(S452+3)),T452,V452)</f>
        <v>45961.496527777781</v>
      </c>
      <c r="DA452" s="74">
        <f>CZ452-U452</f>
        <v>0</v>
      </c>
      <c r="DB452" s="53">
        <f>(((AR452-AQ452)*24)+DD452+AB452+((AV452-AU452)*24))/24</f>
        <v>0.89583333332848269</v>
      </c>
      <c r="DC452" s="53">
        <f>(AT452-AS452)*24</f>
        <v>1.5</v>
      </c>
      <c r="DD452" s="53">
        <f>(W452-AR452)*24</f>
        <v>0.6666666665696539</v>
      </c>
      <c r="DE452" s="53">
        <f>AA452</f>
        <v>36.916666666686069</v>
      </c>
      <c r="DF452" s="53">
        <f t="shared" si="97"/>
        <v>0.6666666665696539</v>
      </c>
      <c r="DG452" s="53">
        <f>AB452</f>
        <v>20.333333333430346</v>
      </c>
      <c r="DH452" s="53">
        <f t="shared" si="95"/>
        <v>1.5</v>
      </c>
    </row>
    <row r="453" spans="1:112" s="63" customFormat="1" x14ac:dyDescent="0.2">
      <c r="A453" s="65">
        <v>4901</v>
      </c>
      <c r="B453" s="72">
        <f t="shared" si="99"/>
        <v>45962</v>
      </c>
      <c r="C453" s="60" t="str">
        <f t="shared" si="96"/>
        <v>PRT 2025 10 #4901</v>
      </c>
      <c r="D453" s="60" t="str">
        <f t="shared" si="94"/>
        <v>PRATU BAS #9</v>
      </c>
      <c r="E453" s="61">
        <v>4901</v>
      </c>
      <c r="F453" s="62" t="s">
        <v>488</v>
      </c>
      <c r="G453" s="62" t="str">
        <f>INDEX([1]List!$D$2:$D$55,MATCH(F453,[1]List!$B$2:$B$55,0))</f>
        <v>CIF</v>
      </c>
      <c r="H453" s="62" t="s">
        <v>576</v>
      </c>
      <c r="I453" s="62" t="s">
        <v>247</v>
      </c>
      <c r="J453" s="61">
        <f>IF(F453="","",IF(F453="TIE LRC",COUNTIF($F$2:$F453,"TIE")+COUNTIF($F$2:$F453,"TME")+COUNTIF($F$2:$F453,"TIE LRC")+COUNTIF($F$2:$F453,"TIE MRC"),IF(F453="TIE MRC",COUNTIF($F$2:$F453,"TIE")+COUNTIF($F$2:$F453,"TME")+COUNTIF($F$2:$F453,"TIE LRC")+COUNTIF($F$2:$F453,"TIE MRC"),IF(F453="PLNBB LRC",COUNTIF($F$2:$F453,"PLNBB")+COUNTIF($F$2:$F453,"PLNBB LRC")+COUNTIF($F$2:$F453,"PLNBB MRC"),IF(F453="PLNBB MRC",COUNTIF($F$2:$F453,"PLNBB")+COUNTIF($F$2:$F453,"PLNBB LRC")+COUNTIF($F$2:$F453,"PLNBB MRC"),IF(F453="HE MRC",COUNTIF($F$2:$F453,"HE")+COUNTIF($F$2:$F453,"HE LRC")+COUNTIF($F$2:$F453,"HE MRC"),IF(F453="HE LRC",COUNTIF($F$2:$F453,"HE")+COUNTIF($F$2:$F453,"HE LRC")+COUNTIF($F$2:$F453,"HE MRC"),COUNTIF($F$2:$F453,F453))))))))</f>
        <v>9</v>
      </c>
      <c r="K453" s="63" t="s">
        <v>386</v>
      </c>
      <c r="L453" s="63" t="s">
        <v>387</v>
      </c>
      <c r="N453" s="64" t="s">
        <v>320</v>
      </c>
      <c r="O453" s="69" t="s">
        <v>394</v>
      </c>
      <c r="P453" s="65"/>
      <c r="Q453" s="69">
        <v>45950</v>
      </c>
      <c r="R453" s="66"/>
      <c r="S453" s="69">
        <v>45975</v>
      </c>
      <c r="T453" s="67">
        <v>45959.638888888891</v>
      </c>
      <c r="U453" s="67">
        <v>45961.149305555555</v>
      </c>
      <c r="V453" s="67">
        <v>45961.149305555555</v>
      </c>
      <c r="W453" s="67">
        <v>45961.409722222219</v>
      </c>
      <c r="X453" s="67">
        <v>45962.583333333336</v>
      </c>
      <c r="Y453" s="67">
        <v>45962.607638888891</v>
      </c>
      <c r="Z453" s="67">
        <v>45962.642361111109</v>
      </c>
      <c r="AA453" s="53">
        <f t="shared" si="84"/>
        <v>36.249999999941792</v>
      </c>
      <c r="AB453" s="53">
        <f t="shared" si="90"/>
        <v>28.750000000116415</v>
      </c>
      <c r="AC453" s="53">
        <f t="shared" si="91"/>
        <v>0.58333333331393078</v>
      </c>
      <c r="AD453" s="53">
        <v>0.42</v>
      </c>
      <c r="AE453" s="53">
        <v>6.58</v>
      </c>
      <c r="AF453" s="53">
        <v>2.67</v>
      </c>
      <c r="AG453" s="53">
        <v>1.83</v>
      </c>
      <c r="AH453" s="53">
        <v>0</v>
      </c>
      <c r="AI453" s="53">
        <f t="shared" si="92"/>
        <v>11.08</v>
      </c>
      <c r="AJ453" s="77">
        <f t="shared" si="93"/>
        <v>11.5</v>
      </c>
      <c r="AK453" s="77"/>
      <c r="AL453" s="77"/>
      <c r="AM453" s="77"/>
      <c r="AN453" s="77"/>
      <c r="AO453" s="68">
        <v>8800.5570000000007</v>
      </c>
      <c r="AP453" s="68">
        <v>8798.3690000000006</v>
      </c>
      <c r="AQ453" s="67">
        <f t="shared" si="98"/>
        <v>45961.149305555555</v>
      </c>
      <c r="AR453" s="67">
        <v>45961.159722222219</v>
      </c>
      <c r="AS453" s="67">
        <f t="shared" si="101"/>
        <v>45962.583333333336</v>
      </c>
      <c r="AT453" s="67">
        <v>45962.628472222219</v>
      </c>
      <c r="AU453" s="67">
        <f t="shared" si="89"/>
        <v>45962.628472222219</v>
      </c>
      <c r="AV453" s="67">
        <v>45962.638888888891</v>
      </c>
      <c r="AW453" s="102">
        <v>4047</v>
      </c>
      <c r="AX453" s="102">
        <v>6255</v>
      </c>
      <c r="AY453" s="55">
        <v>35.29</v>
      </c>
      <c r="AZ453" s="55">
        <v>22.52</v>
      </c>
      <c r="BA453" s="55">
        <v>5.37</v>
      </c>
      <c r="BB453" s="55">
        <v>6.43</v>
      </c>
      <c r="BC453" s="55">
        <v>8.3000000000000007</v>
      </c>
      <c r="BD453" s="55">
        <v>38.590000000000003</v>
      </c>
      <c r="BE453" s="55">
        <v>32.46</v>
      </c>
      <c r="BF453" s="55">
        <v>0.35</v>
      </c>
      <c r="BG453" s="55">
        <v>0.59</v>
      </c>
      <c r="BH453" s="55">
        <v>0.54</v>
      </c>
      <c r="BI453" s="55">
        <v>50.38</v>
      </c>
      <c r="BJ453" s="55">
        <v>3.89</v>
      </c>
      <c r="BK453" s="55">
        <v>0.82</v>
      </c>
      <c r="BL453" s="55">
        <v>1.1499999999999999</v>
      </c>
      <c r="BM453" s="55">
        <v>15.54</v>
      </c>
      <c r="BN453" s="56">
        <v>61</v>
      </c>
      <c r="BO453" s="55" t="s">
        <v>97</v>
      </c>
      <c r="BP453" s="55" t="s">
        <v>100</v>
      </c>
      <c r="BQ453" s="56">
        <v>1290</v>
      </c>
      <c r="BR453" s="55">
        <v>50.92</v>
      </c>
      <c r="BS453" s="55">
        <v>22.48</v>
      </c>
      <c r="BT453" s="55">
        <v>10.4</v>
      </c>
      <c r="BU453" s="55">
        <v>5.34</v>
      </c>
      <c r="BV453" s="55">
        <v>2.1</v>
      </c>
      <c r="BW453" s="55">
        <v>1.51</v>
      </c>
      <c r="BX453" s="55">
        <v>0.61</v>
      </c>
      <c r="BY453" s="55">
        <v>0.94</v>
      </c>
      <c r="BZ453" s="55">
        <v>5.12</v>
      </c>
      <c r="CA453" s="55">
        <v>0.19</v>
      </c>
      <c r="CB453" s="55">
        <v>0.38</v>
      </c>
      <c r="CC453" s="55">
        <v>3.7999999999999999E-2</v>
      </c>
      <c r="CD453" s="55">
        <v>99</v>
      </c>
      <c r="CE453" s="55">
        <v>97</v>
      </c>
      <c r="CF453" s="55">
        <v>78</v>
      </c>
      <c r="CG453" s="55">
        <v>20</v>
      </c>
      <c r="CH453" s="102"/>
      <c r="CI453" s="102">
        <v>4115</v>
      </c>
      <c r="CJ453" s="55"/>
      <c r="CK453" s="55">
        <v>34.229999999999997</v>
      </c>
      <c r="CL453" s="55"/>
      <c r="CM453" s="55" t="s">
        <v>319</v>
      </c>
      <c r="CN453" s="55"/>
      <c r="CO453" s="55"/>
      <c r="CP453" s="55"/>
      <c r="CQ453" s="55" t="s">
        <v>319</v>
      </c>
      <c r="CR453" s="102">
        <v>3989</v>
      </c>
      <c r="CS453" s="102">
        <v>36.07</v>
      </c>
      <c r="CT453" s="103">
        <v>5.12</v>
      </c>
      <c r="CU453" s="103">
        <v>0.28000000000000003</v>
      </c>
      <c r="CV453" s="55"/>
      <c r="CW453" s="73">
        <f t="shared" si="100"/>
        <v>497.92693831024525</v>
      </c>
      <c r="CX453" s="74">
        <f>AP453/(AB453-AI453)</f>
        <v>497.92693831024525</v>
      </c>
      <c r="CY453" s="71">
        <v>500</v>
      </c>
      <c r="CZ453" s="67">
        <f>IF(AND(DATE(YEAR(T453),MONTH(T453),DAY(T453))&gt;=(S453-3),DATE(YEAR(T453),MONTH(T453),DAY(T453))&lt;=(S453+3)),T453,V453)</f>
        <v>45961.149305555555</v>
      </c>
      <c r="DA453" s="74">
        <f>CZ453-U453</f>
        <v>0</v>
      </c>
      <c r="DB453" s="53">
        <f>(((AR453-AQ453)*24)+DD453+AB453+((AV453-AU453)*24))/24</f>
        <v>1.468750000007276</v>
      </c>
      <c r="DC453" s="53">
        <f>(AT453-AS453)*24</f>
        <v>1.0833333331975155</v>
      </c>
      <c r="DD453" s="53">
        <f>(W453-AR453)*24</f>
        <v>6</v>
      </c>
      <c r="DE453" s="53">
        <f>AA453</f>
        <v>36.249999999941792</v>
      </c>
      <c r="DF453" s="53">
        <f t="shared" si="97"/>
        <v>6</v>
      </c>
      <c r="DG453" s="53">
        <f>AB453</f>
        <v>28.750000000116415</v>
      </c>
      <c r="DH453" s="53">
        <f t="shared" si="95"/>
        <v>1.0833333331975155</v>
      </c>
    </row>
    <row r="454" spans="1:112" s="63" customFormat="1" x14ac:dyDescent="0.2">
      <c r="A454" s="65">
        <v>4902</v>
      </c>
      <c r="B454" s="72">
        <f t="shared" si="99"/>
        <v>45962</v>
      </c>
      <c r="C454" s="60" t="str">
        <f t="shared" si="96"/>
        <v>PRT 2025 10 #4902</v>
      </c>
      <c r="D454" s="60" t="str">
        <f t="shared" si="94"/>
        <v>PRATU SPE #31</v>
      </c>
      <c r="E454" s="61">
        <v>4902</v>
      </c>
      <c r="F454" s="62" t="s">
        <v>326</v>
      </c>
      <c r="G454" s="62" t="str">
        <f>INDEX([1]List!$D$2:$D$55,MATCH(F454,[1]List!$B$2:$B$55,0))</f>
        <v>CIF</v>
      </c>
      <c r="H454" s="62" t="s">
        <v>642</v>
      </c>
      <c r="I454" s="62" t="s">
        <v>492</v>
      </c>
      <c r="J454" s="61">
        <f>IF(F454="","",IF(F454="TIE LRC",COUNTIF($F$2:$F454,"TIE")+COUNTIF($F$2:$F454,"TME")+COUNTIF($F$2:$F454,"TIE LRC")+COUNTIF($F$2:$F454,"TIE MRC"),IF(F454="TIE MRC",COUNTIF($F$2:$F454,"TIE")+COUNTIF($F$2:$F454,"TME")+COUNTIF($F$2:$F454,"TIE LRC")+COUNTIF($F$2:$F454,"TIE MRC"),IF(F454="PLNBB LRC",COUNTIF($F$2:$F454,"PLNBB")+COUNTIF($F$2:$F454,"PLNBB LRC")+COUNTIF($F$2:$F454,"PLNBB MRC"),IF(F454="PLNBB MRC",COUNTIF($F$2:$F454,"PLNBB")+COUNTIF($F$2:$F454,"PLNBB LRC")+COUNTIF($F$2:$F454,"PLNBB MRC"),IF(F454="HE MRC",COUNTIF($F$2:$F454,"HE")+COUNTIF($F$2:$F454,"HE LRC")+COUNTIF($F$2:$F454,"HE MRC"),IF(F454="HE LRC",COUNTIF($F$2:$F454,"HE")+COUNTIF($F$2:$F454,"HE LRC")+COUNTIF($F$2:$F454,"HE MRC"),COUNTIF($F$2:$F454,F454))))))))</f>
        <v>31</v>
      </c>
      <c r="K454" s="63" t="s">
        <v>438</v>
      </c>
      <c r="L454" s="63" t="s">
        <v>439</v>
      </c>
      <c r="N454" s="64" t="s">
        <v>320</v>
      </c>
      <c r="O454" s="69" t="s">
        <v>473</v>
      </c>
      <c r="P454" s="65"/>
      <c r="Q454" s="69">
        <v>45949</v>
      </c>
      <c r="R454" s="66"/>
      <c r="S454" s="69">
        <v>45956</v>
      </c>
      <c r="T454" s="67">
        <v>45960.236111111109</v>
      </c>
      <c r="U454" s="67">
        <v>45962.65625</v>
      </c>
      <c r="V454" s="67">
        <v>45962.65625</v>
      </c>
      <c r="W454" s="67">
        <v>45962.864583333336</v>
      </c>
      <c r="X454" s="67">
        <v>45963.444444444445</v>
      </c>
      <c r="Y454" s="67">
        <v>45963.472222222219</v>
      </c>
      <c r="Z454" s="67">
        <v>45963.506944444445</v>
      </c>
      <c r="AA454" s="53">
        <f t="shared" si="84"/>
        <v>58.083333333372138</v>
      </c>
      <c r="AB454" s="53">
        <f t="shared" si="90"/>
        <v>14.583333333197515</v>
      </c>
      <c r="AC454" s="53">
        <f t="shared" si="91"/>
        <v>0.6666666665696539</v>
      </c>
      <c r="AD454" s="53">
        <v>0</v>
      </c>
      <c r="AE454" s="53">
        <v>0</v>
      </c>
      <c r="AF454" s="53">
        <v>3.92</v>
      </c>
      <c r="AG454" s="53">
        <v>0.5</v>
      </c>
      <c r="AH454" s="53">
        <v>0</v>
      </c>
      <c r="AI454" s="53">
        <f t="shared" si="92"/>
        <v>4.42</v>
      </c>
      <c r="AJ454" s="77">
        <f t="shared" si="93"/>
        <v>4.42</v>
      </c>
      <c r="AK454" s="77"/>
      <c r="AL454" s="77"/>
      <c r="AM454" s="77"/>
      <c r="AN454" s="77"/>
      <c r="AO454" s="68">
        <v>7887.009</v>
      </c>
      <c r="AP454" s="68">
        <v>7882.0550000000003</v>
      </c>
      <c r="AQ454" s="67">
        <f t="shared" si="98"/>
        <v>45962.65625</v>
      </c>
      <c r="AR454" s="67">
        <v>45962.666666666664</v>
      </c>
      <c r="AS454" s="67">
        <f t="shared" si="101"/>
        <v>45963.444444444445</v>
      </c>
      <c r="AT454" s="67">
        <v>45963.493055555555</v>
      </c>
      <c r="AU454" s="67">
        <f t="shared" si="89"/>
        <v>45963.493055555555</v>
      </c>
      <c r="AV454" s="67">
        <v>45963.503472222219</v>
      </c>
      <c r="AW454" s="102">
        <v>4130</v>
      </c>
      <c r="AX454" s="102">
        <v>6336</v>
      </c>
      <c r="AY454" s="55">
        <v>34.82</v>
      </c>
      <c r="AZ454" s="55">
        <v>20.190000000000001</v>
      </c>
      <c r="BA454" s="55">
        <v>4.95</v>
      </c>
      <c r="BB454" s="55">
        <v>0.61</v>
      </c>
      <c r="BC454" s="55">
        <v>7.59</v>
      </c>
      <c r="BD454" s="55">
        <v>41.24</v>
      </c>
      <c r="BE454" s="55">
        <v>32.51</v>
      </c>
      <c r="BF454" s="55">
        <v>0.18</v>
      </c>
      <c r="BG454" s="55">
        <v>0.3</v>
      </c>
      <c r="BH454" s="55">
        <v>0.28000000000000003</v>
      </c>
      <c r="BI454" s="55">
        <v>52.78</v>
      </c>
      <c r="BJ454" s="55">
        <v>4.01</v>
      </c>
      <c r="BK454" s="55">
        <v>0.87</v>
      </c>
      <c r="BL454" s="55">
        <v>1.18</v>
      </c>
      <c r="BM454" s="55">
        <v>15.87</v>
      </c>
      <c r="BN454" s="56">
        <v>61</v>
      </c>
      <c r="BO454" s="55" t="s">
        <v>97</v>
      </c>
      <c r="BP454" s="55" t="s">
        <v>100</v>
      </c>
      <c r="BQ454" s="56">
        <v>1160</v>
      </c>
      <c r="BR454" s="55">
        <v>34.6</v>
      </c>
      <c r="BS454" s="55">
        <v>19.52</v>
      </c>
      <c r="BT454" s="55">
        <v>27.18</v>
      </c>
      <c r="BU454" s="55">
        <v>7.64</v>
      </c>
      <c r="BV454" s="55">
        <v>2.17</v>
      </c>
      <c r="BW454" s="55">
        <v>0.47</v>
      </c>
      <c r="BX454" s="55">
        <v>0.48</v>
      </c>
      <c r="BY454" s="55">
        <v>0.65</v>
      </c>
      <c r="BZ454" s="55">
        <v>6.5</v>
      </c>
      <c r="CA454" s="55">
        <v>0.59</v>
      </c>
      <c r="CB454" s="55">
        <v>0.18</v>
      </c>
      <c r="CC454" s="55">
        <v>0.04</v>
      </c>
      <c r="CD454" s="55">
        <v>100</v>
      </c>
      <c r="CE454" s="55">
        <v>97</v>
      </c>
      <c r="CF454" s="55">
        <v>78</v>
      </c>
      <c r="CG454" s="55">
        <v>21</v>
      </c>
      <c r="CH454" s="102"/>
      <c r="CI454" s="102">
        <v>4181</v>
      </c>
      <c r="CJ454" s="55"/>
      <c r="CK454" s="55">
        <v>34.340000000000003</v>
      </c>
      <c r="CL454" s="55"/>
      <c r="CM454" s="55">
        <v>4.6399999999999997</v>
      </c>
      <c r="CN454" s="55"/>
      <c r="CO454" s="55"/>
      <c r="CP454" s="55"/>
      <c r="CQ454" s="55">
        <v>0.12</v>
      </c>
      <c r="CR454" s="102">
        <v>4068</v>
      </c>
      <c r="CS454" s="102">
        <v>35.78</v>
      </c>
      <c r="CT454" s="103">
        <v>4.2300000000000004</v>
      </c>
      <c r="CU454" s="103">
        <v>0.26</v>
      </c>
      <c r="CV454" s="55"/>
      <c r="CW454" s="73">
        <f t="shared" si="100"/>
        <v>775.53837324749088</v>
      </c>
      <c r="CX454" s="74">
        <f>AP454/(AB454-AI454)</f>
        <v>775.53837324749088</v>
      </c>
      <c r="CY454" s="71">
        <v>500</v>
      </c>
      <c r="CZ454" s="67">
        <f>IF(AND(DATE(YEAR(T454),MONTH(T454),DAY(T454))&gt;=(S454-3),DATE(YEAR(T454),MONTH(T454),DAY(T454))&lt;=(S454+3)),T454,V454)</f>
        <v>45962.65625</v>
      </c>
      <c r="DA454" s="74">
        <f>CZ454-U454</f>
        <v>0</v>
      </c>
      <c r="DB454" s="53">
        <f>(((AR454-AQ454)*24)+DD454+AB454+((AV454-AU454)*24))/24</f>
        <v>0.82638888888322981</v>
      </c>
      <c r="DC454" s="53">
        <f>(AT454-AS454)*24</f>
        <v>1.1666666666278616</v>
      </c>
      <c r="DD454" s="53">
        <f>(W454-AR454)*24</f>
        <v>4.7500000001164153</v>
      </c>
      <c r="DE454" s="53">
        <f>AA454</f>
        <v>58.083333333372138</v>
      </c>
      <c r="DF454" s="53">
        <f t="shared" si="97"/>
        <v>4.7500000001164153</v>
      </c>
      <c r="DG454" s="53">
        <f>AB454</f>
        <v>14.583333333197515</v>
      </c>
      <c r="DH454" s="53">
        <f t="shared" si="95"/>
        <v>1.1666666666278616</v>
      </c>
    </row>
    <row r="455" spans="1:112" s="63" customFormat="1" x14ac:dyDescent="0.2">
      <c r="A455" s="65">
        <v>4903</v>
      </c>
      <c r="B455" s="72">
        <f t="shared" si="99"/>
        <v>45962</v>
      </c>
      <c r="C455" s="60" t="str">
        <f t="shared" si="96"/>
        <v>PRT 2025 10 #4903</v>
      </c>
      <c r="D455" s="60" t="str">
        <f t="shared" si="94"/>
        <v>PRATU PTBA #83</v>
      </c>
      <c r="E455" s="61">
        <v>4903</v>
      </c>
      <c r="F455" s="62" t="s">
        <v>98</v>
      </c>
      <c r="G455" s="62" t="str">
        <f>INDEX([1]List!$D$2:$D$55,MATCH(F455,[1]List!$B$2:$B$55,0))</f>
        <v>FOB</v>
      </c>
      <c r="H455" s="62" t="s">
        <v>156</v>
      </c>
      <c r="I455" s="62" t="s">
        <v>157</v>
      </c>
      <c r="J455" s="61">
        <f>IF(F455="","",IF(F455="TIE LRC",COUNTIF($F$2:$F455,"TIE")+COUNTIF($F$2:$F455,"TME")+COUNTIF($F$2:$F455,"TIE LRC")+COUNTIF($F$2:$F455,"TIE MRC"),IF(F455="TIE MRC",COUNTIF($F$2:$F455,"TIE")+COUNTIF($F$2:$F455,"TME")+COUNTIF($F$2:$F455,"TIE LRC")+COUNTIF($F$2:$F455,"TIE MRC"),IF(F455="PLNBB LRC",COUNTIF($F$2:$F455,"PLNBB")+COUNTIF($F$2:$F455,"PLNBB LRC")+COUNTIF($F$2:$F455,"PLNBB MRC"),IF(F455="PLNBB MRC",COUNTIF($F$2:$F455,"PLNBB")+COUNTIF($F$2:$F455,"PLNBB LRC")+COUNTIF($F$2:$F455,"PLNBB MRC"),IF(F455="HE MRC",COUNTIF($F$2:$F455,"HE")+COUNTIF($F$2:$F455,"HE LRC")+COUNTIF($F$2:$F455,"HE MRC"),IF(F455="HE LRC",COUNTIF($F$2:$F455,"HE")+COUNTIF($F$2:$F455,"HE LRC")+COUNTIF($F$2:$F455,"HE MRC"),COUNTIF($F$2:$F455,F455))))))))</f>
        <v>83</v>
      </c>
      <c r="K455" s="63" t="s">
        <v>183</v>
      </c>
      <c r="L455" s="63" t="s">
        <v>153</v>
      </c>
      <c r="N455" s="64" t="s">
        <v>318</v>
      </c>
      <c r="O455" s="69" t="s">
        <v>104</v>
      </c>
      <c r="P455" s="65"/>
      <c r="Q455" s="69">
        <v>45957</v>
      </c>
      <c r="R455" s="66"/>
      <c r="S455" s="69">
        <v>45947</v>
      </c>
      <c r="T455" s="67">
        <v>45960.5625</v>
      </c>
      <c r="U455" s="67">
        <v>45962.447916666664</v>
      </c>
      <c r="V455" s="67">
        <v>45962.447916666664</v>
      </c>
      <c r="W455" s="67">
        <v>45962.475694444445</v>
      </c>
      <c r="X455" s="67">
        <v>45963.951388888891</v>
      </c>
      <c r="Y455" s="67">
        <v>45963.993055555555</v>
      </c>
      <c r="Z455" s="67">
        <v>45964.027777777781</v>
      </c>
      <c r="AA455" s="53">
        <f t="shared" si="84"/>
        <v>45.249999999941792</v>
      </c>
      <c r="AB455" s="53">
        <f t="shared" si="90"/>
        <v>36.416666666627862</v>
      </c>
      <c r="AC455" s="53">
        <f t="shared" si="91"/>
        <v>0.99999999994179234</v>
      </c>
      <c r="AD455" s="53">
        <v>0.42</v>
      </c>
      <c r="AE455" s="53">
        <v>5.25</v>
      </c>
      <c r="AF455" s="53">
        <v>8.33</v>
      </c>
      <c r="AG455" s="53">
        <v>0.5</v>
      </c>
      <c r="AH455" s="53">
        <v>0</v>
      </c>
      <c r="AI455" s="53">
        <f t="shared" si="92"/>
        <v>14.08</v>
      </c>
      <c r="AJ455" s="77">
        <f t="shared" si="93"/>
        <v>14.5</v>
      </c>
      <c r="AK455" s="77"/>
      <c r="AL455" s="77"/>
      <c r="AM455" s="77"/>
      <c r="AN455" s="77"/>
      <c r="AO455" s="68">
        <v>11020.331</v>
      </c>
      <c r="AP455" s="68">
        <v>11018.289000000001</v>
      </c>
      <c r="AQ455" s="67">
        <f t="shared" si="98"/>
        <v>45962.447916666664</v>
      </c>
      <c r="AR455" s="67">
        <v>45962.458333333336</v>
      </c>
      <c r="AS455" s="67">
        <f t="shared" si="101"/>
        <v>45963.951388888891</v>
      </c>
      <c r="AT455" s="67">
        <v>45964.013888888891</v>
      </c>
      <c r="AU455" s="67">
        <f t="shared" si="89"/>
        <v>45964.013888888891</v>
      </c>
      <c r="AV455" s="67">
        <v>45964.024305555555</v>
      </c>
      <c r="AW455" s="102">
        <v>5000</v>
      </c>
      <c r="AX455" s="102">
        <v>6948</v>
      </c>
      <c r="AY455" s="55">
        <v>28.04</v>
      </c>
      <c r="AZ455" s="55">
        <v>12.19</v>
      </c>
      <c r="BA455" s="55">
        <v>4.03</v>
      </c>
      <c r="BB455" s="55">
        <v>4.92</v>
      </c>
      <c r="BC455" s="55">
        <v>5.6</v>
      </c>
      <c r="BD455" s="55">
        <v>39.74</v>
      </c>
      <c r="BE455" s="55">
        <v>43.15</v>
      </c>
      <c r="BF455" s="55">
        <v>0.44</v>
      </c>
      <c r="BG455" s="55">
        <v>0.65</v>
      </c>
      <c r="BH455" s="55">
        <v>0.61</v>
      </c>
      <c r="BI455" s="55">
        <v>63.38</v>
      </c>
      <c r="BJ455" s="55">
        <v>4.24</v>
      </c>
      <c r="BK455" s="55">
        <v>0.95</v>
      </c>
      <c r="BL455" s="55">
        <v>1.1499999999999999</v>
      </c>
      <c r="BM455" s="55">
        <v>13.78</v>
      </c>
      <c r="BN455" s="56">
        <v>63</v>
      </c>
      <c r="BO455" s="55" t="s">
        <v>97</v>
      </c>
      <c r="BP455" s="55" t="s">
        <v>100</v>
      </c>
      <c r="BQ455" s="56">
        <v>1180</v>
      </c>
      <c r="BR455" s="55">
        <v>51.04</v>
      </c>
      <c r="BS455" s="55">
        <v>21</v>
      </c>
      <c r="BT455" s="55">
        <v>11.82</v>
      </c>
      <c r="BU455" s="55">
        <v>6.35</v>
      </c>
      <c r="BV455" s="55">
        <v>1.67</v>
      </c>
      <c r="BW455" s="55">
        <v>0.69</v>
      </c>
      <c r="BX455" s="55">
        <v>0.68</v>
      </c>
      <c r="BY455" s="55">
        <v>0.62</v>
      </c>
      <c r="BZ455" s="55">
        <v>5.76</v>
      </c>
      <c r="CA455" s="55">
        <v>0.12</v>
      </c>
      <c r="CB455" s="55">
        <v>0.23</v>
      </c>
      <c r="CC455" s="55">
        <v>3.4000000000000002E-2</v>
      </c>
      <c r="CD455" s="55">
        <v>99</v>
      </c>
      <c r="CE455" s="55">
        <v>98</v>
      </c>
      <c r="CF455" s="55">
        <v>78</v>
      </c>
      <c r="CG455" s="55">
        <v>23</v>
      </c>
      <c r="CH455" s="102"/>
      <c r="CI455" s="102">
        <v>4913</v>
      </c>
      <c r="CJ455" s="55"/>
      <c r="CK455" s="55">
        <v>28.18</v>
      </c>
      <c r="CL455" s="55">
        <v>14.97</v>
      </c>
      <c r="CM455" s="55">
        <v>3.44</v>
      </c>
      <c r="CN455" s="55">
        <v>4.07</v>
      </c>
      <c r="CO455" s="55">
        <v>39.380000000000003</v>
      </c>
      <c r="CP455" s="55">
        <v>41.58</v>
      </c>
      <c r="CQ455" s="55">
        <v>0.33</v>
      </c>
      <c r="CR455" s="102">
        <v>4461</v>
      </c>
      <c r="CS455" s="103">
        <v>32.4</v>
      </c>
      <c r="CT455" s="103">
        <v>4.76</v>
      </c>
      <c r="CU455" s="103">
        <v>0.48</v>
      </c>
      <c r="CV455" s="55"/>
      <c r="CW455" s="73">
        <f t="shared" si="100"/>
        <v>493.28259961285517</v>
      </c>
      <c r="CX455" s="74">
        <f>AP455/(AB455-AI455)</f>
        <v>493.28259961285517</v>
      </c>
      <c r="CY455" s="71">
        <v>500</v>
      </c>
      <c r="CZ455" s="67">
        <f>IF(AND(DATE(YEAR(T455),MONTH(T455),DAY(T455))&gt;=(S455-3),DATE(YEAR(T455),MONTH(T455),DAY(T455))&lt;=(S455+3)),T455,V455)</f>
        <v>45962.447916666664</v>
      </c>
      <c r="DA455" s="74">
        <f>CZ455-U455</f>
        <v>0</v>
      </c>
      <c r="DB455" s="53">
        <f>(((AR455-AQ455)*24)+DD455+AB455+((AV455-AU455)*24))/24</f>
        <v>1.5555555555547471</v>
      </c>
      <c r="DC455" s="53">
        <f>(AT455-AS455)*24</f>
        <v>1.5</v>
      </c>
      <c r="DD455" s="53">
        <f>(W455-AR455)*24</f>
        <v>0.41666666662786156</v>
      </c>
      <c r="DE455" s="53">
        <f>AA455</f>
        <v>45.249999999941792</v>
      </c>
      <c r="DF455" s="53">
        <f t="shared" si="97"/>
        <v>0.41666666662786156</v>
      </c>
      <c r="DG455" s="53">
        <f>AB455</f>
        <v>36.416666666627862</v>
      </c>
      <c r="DH455" s="53">
        <f t="shared" si="95"/>
        <v>1.5</v>
      </c>
    </row>
    <row r="456" spans="1:112" s="63" customFormat="1" x14ac:dyDescent="0.2">
      <c r="A456" s="65">
        <v>4904</v>
      </c>
      <c r="B456" s="72">
        <f t="shared" si="99"/>
        <v>45962</v>
      </c>
      <c r="C456" s="60" t="str">
        <f t="shared" si="96"/>
        <v>PRT 2025 10 #4904</v>
      </c>
      <c r="D456" s="60" t="str">
        <f t="shared" si="94"/>
        <v>PRATU BGG #117</v>
      </c>
      <c r="E456" s="61">
        <v>4904</v>
      </c>
      <c r="F456" s="62" t="s">
        <v>240</v>
      </c>
      <c r="G456" s="62" t="str">
        <f>INDEX([1]List!$D$2:$D$55,MATCH(F456,[1]List!$B$2:$B$55,0))</f>
        <v>CIF</v>
      </c>
      <c r="H456" s="62" t="s">
        <v>211</v>
      </c>
      <c r="I456" s="62" t="s">
        <v>247</v>
      </c>
      <c r="J456" s="61">
        <f>IF(F456="","",IF(F456="TIE LRC",COUNTIF($F$2:$F456,"TIE")+COUNTIF($F$2:$F456,"TME")+COUNTIF($F$2:$F456,"TIE LRC")+COUNTIF($F$2:$F456,"TIE MRC"),IF(F456="TIE MRC",COUNTIF($F$2:$F456,"TIE")+COUNTIF($F$2:$F456,"TME")+COUNTIF($F$2:$F456,"TIE LRC")+COUNTIF($F$2:$F456,"TIE MRC"),IF(F456="PLNBB LRC",COUNTIF($F$2:$F456,"PLNBB")+COUNTIF($F$2:$F456,"PLNBB LRC")+COUNTIF($F$2:$F456,"PLNBB MRC"),IF(F456="PLNBB MRC",COUNTIF($F$2:$F456,"PLNBB")+COUNTIF($F$2:$F456,"PLNBB LRC")+COUNTIF($F$2:$F456,"PLNBB MRC"),IF(F456="HE MRC",COUNTIF($F$2:$F456,"HE")+COUNTIF($F$2:$F456,"HE LRC")+COUNTIF($F$2:$F456,"HE MRC"),IF(F456="HE LRC",COUNTIF($F$2:$F456,"HE")+COUNTIF($F$2:$F456,"HE LRC")+COUNTIF($F$2:$F456,"HE MRC"),COUNTIF($F$2:$F456,F456))))))))</f>
        <v>117</v>
      </c>
      <c r="K456" s="63" t="s">
        <v>682</v>
      </c>
      <c r="L456" s="63" t="s">
        <v>268</v>
      </c>
      <c r="N456" s="64" t="s">
        <v>320</v>
      </c>
      <c r="O456" s="69" t="s">
        <v>473</v>
      </c>
      <c r="P456" s="65"/>
      <c r="Q456" s="69">
        <v>45955</v>
      </c>
      <c r="R456" s="66"/>
      <c r="S456" s="69">
        <v>45991</v>
      </c>
      <c r="T456" s="67">
        <v>45961.333333333336</v>
      </c>
      <c r="U456" s="67">
        <v>45963.527777777781</v>
      </c>
      <c r="V456" s="67">
        <v>45963.527777777781</v>
      </c>
      <c r="W456" s="67">
        <v>45963.996527777781</v>
      </c>
      <c r="X456" s="67">
        <v>45964.559027777781</v>
      </c>
      <c r="Y456" s="67">
        <v>45964.597222222219</v>
      </c>
      <c r="Z456" s="67">
        <v>45964.631944444445</v>
      </c>
      <c r="AA456" s="53">
        <f t="shared" si="84"/>
        <v>52.666666666686069</v>
      </c>
      <c r="AB456" s="53">
        <f t="shared" si="90"/>
        <v>14.416666666511446</v>
      </c>
      <c r="AC456" s="53">
        <f t="shared" si="91"/>
        <v>0.91666666651144624</v>
      </c>
      <c r="AD456" s="53">
        <v>0.33</v>
      </c>
      <c r="AE456" s="53">
        <v>1.67</v>
      </c>
      <c r="AF456" s="53">
        <v>0</v>
      </c>
      <c r="AG456" s="53">
        <v>0.5</v>
      </c>
      <c r="AH456" s="53">
        <v>0</v>
      </c>
      <c r="AI456" s="53">
        <f t="shared" si="92"/>
        <v>2.17</v>
      </c>
      <c r="AJ456" s="77">
        <f t="shared" si="93"/>
        <v>2.5</v>
      </c>
      <c r="AK456" s="77"/>
      <c r="AL456" s="77"/>
      <c r="AM456" s="77"/>
      <c r="AN456" s="77"/>
      <c r="AO456" s="68">
        <v>8698.3269999999993</v>
      </c>
      <c r="AP456" s="68">
        <v>8696.1470000000008</v>
      </c>
      <c r="AQ456" s="67">
        <f t="shared" si="98"/>
        <v>45963.527777777781</v>
      </c>
      <c r="AR456" s="67">
        <v>45963.538194444445</v>
      </c>
      <c r="AS456" s="67">
        <f t="shared" si="101"/>
        <v>45964.559027777781</v>
      </c>
      <c r="AT456" s="67">
        <v>45964.618055555555</v>
      </c>
      <c r="AU456" s="67">
        <f t="shared" si="89"/>
        <v>45964.618055555555</v>
      </c>
      <c r="AV456" s="67">
        <v>45964.628472222219</v>
      </c>
      <c r="AW456" s="102">
        <v>4559</v>
      </c>
      <c r="AX456" s="102">
        <v>6599</v>
      </c>
      <c r="AY456" s="55">
        <v>30.91</v>
      </c>
      <c r="AZ456" s="55">
        <v>16.940000000000001</v>
      </c>
      <c r="BA456" s="55">
        <v>3.99</v>
      </c>
      <c r="BB456" s="55">
        <v>4.8</v>
      </c>
      <c r="BC456" s="55">
        <v>5.78</v>
      </c>
      <c r="BD456" s="55">
        <v>41.33</v>
      </c>
      <c r="BE456" s="55">
        <v>36.93</v>
      </c>
      <c r="BF456" s="55">
        <v>0.22</v>
      </c>
      <c r="BG456" s="55">
        <v>0.35</v>
      </c>
      <c r="BH456" s="55">
        <v>0.33</v>
      </c>
      <c r="BI456" s="55">
        <v>56.35</v>
      </c>
      <c r="BJ456" s="55">
        <v>4.24</v>
      </c>
      <c r="BK456" s="55">
        <v>0.91</v>
      </c>
      <c r="BL456" s="55">
        <v>1.1599999999999999</v>
      </c>
      <c r="BM456" s="55">
        <v>16.489999999999998</v>
      </c>
      <c r="BN456" s="56">
        <v>58</v>
      </c>
      <c r="BO456" s="55" t="s">
        <v>97</v>
      </c>
      <c r="BP456" s="55" t="s">
        <v>100</v>
      </c>
      <c r="BQ456" s="56">
        <v>1310</v>
      </c>
      <c r="BR456" s="55">
        <v>37.28</v>
      </c>
      <c r="BS456" s="55">
        <v>23.36</v>
      </c>
      <c r="BT456" s="55">
        <v>20.6</v>
      </c>
      <c r="BU456" s="55">
        <v>8.14</v>
      </c>
      <c r="BV456" s="55">
        <v>1.26</v>
      </c>
      <c r="BW456" s="55">
        <v>0.71</v>
      </c>
      <c r="BX456" s="55">
        <v>0.42</v>
      </c>
      <c r="BY456" s="55">
        <v>1.04</v>
      </c>
      <c r="BZ456" s="55">
        <v>6.59</v>
      </c>
      <c r="CA456" s="55">
        <v>0.44</v>
      </c>
      <c r="CB456" s="55">
        <v>0.16</v>
      </c>
      <c r="CC456" s="55">
        <v>4.3999999999999997E-2</v>
      </c>
      <c r="CD456" s="55">
        <v>99</v>
      </c>
      <c r="CE456" s="55">
        <v>97</v>
      </c>
      <c r="CF456" s="55">
        <v>79</v>
      </c>
      <c r="CG456" s="55">
        <v>20</v>
      </c>
      <c r="CH456" s="102"/>
      <c r="CI456" s="102">
        <v>4616</v>
      </c>
      <c r="CJ456" s="55"/>
      <c r="CK456" s="55">
        <v>30.35</v>
      </c>
      <c r="CL456" s="55"/>
      <c r="CM456" s="55">
        <v>3.78</v>
      </c>
      <c r="CN456" s="55"/>
      <c r="CO456" s="55"/>
      <c r="CP456" s="55"/>
      <c r="CQ456" s="55">
        <v>0.19</v>
      </c>
      <c r="CR456" s="102">
        <v>4477</v>
      </c>
      <c r="CS456" s="102">
        <v>31.28</v>
      </c>
      <c r="CT456" s="103">
        <v>4.37</v>
      </c>
      <c r="CU456" s="103">
        <v>0.26</v>
      </c>
      <c r="CV456" s="55"/>
      <c r="CW456" s="73">
        <f t="shared" si="100"/>
        <v>710.08277083099244</v>
      </c>
      <c r="CX456" s="74">
        <f>AP456/(AB456-AI456)</f>
        <v>710.08277083099244</v>
      </c>
      <c r="CY456" s="71">
        <v>500</v>
      </c>
      <c r="CZ456" s="67">
        <f>IF(AND(DATE(YEAR(T456),MONTH(T456),DAY(T456))&gt;=(S456-3),DATE(YEAR(T456),MONTH(T456),DAY(T456))&lt;=(S456+3)),T456,V456)</f>
        <v>45963.527777777781</v>
      </c>
      <c r="DA456" s="74">
        <f>CZ456-U456</f>
        <v>0</v>
      </c>
      <c r="DB456" s="53">
        <f>(((AR456-AQ456)*24)+DD456+AB456+((AV456-AU456)*24))/24</f>
        <v>1.0798611111022183</v>
      </c>
      <c r="DC456" s="53">
        <f>(AT456-AS456)*24</f>
        <v>1.4166666665696539</v>
      </c>
      <c r="DD456" s="53">
        <f>(W456-AR456)*24</f>
        <v>11.000000000058208</v>
      </c>
      <c r="DE456" s="53">
        <f>AA456</f>
        <v>52.666666666686069</v>
      </c>
      <c r="DF456" s="53">
        <f t="shared" si="97"/>
        <v>11.000000000058208</v>
      </c>
      <c r="DG456" s="53">
        <f>AB456</f>
        <v>14.416666666511446</v>
      </c>
      <c r="DH456" s="53">
        <f t="shared" si="95"/>
        <v>1.4166666665696539</v>
      </c>
    </row>
    <row r="457" spans="1:112" s="63" customFormat="1" x14ac:dyDescent="0.2">
      <c r="A457" s="65">
        <v>4905</v>
      </c>
      <c r="B457" s="72">
        <f t="shared" si="99"/>
        <v>45962</v>
      </c>
      <c r="C457" s="60" t="str">
        <f t="shared" si="96"/>
        <v>PRT 2025 10 #4905</v>
      </c>
      <c r="D457" s="60" t="str">
        <f t="shared" si="94"/>
        <v>PRATU PTBA #84</v>
      </c>
      <c r="E457" s="61">
        <v>4905</v>
      </c>
      <c r="F457" s="62" t="s">
        <v>98</v>
      </c>
      <c r="G457" s="62" t="str">
        <f>INDEX([1]List!$D$2:$D$55,MATCH(F457,[1]List!$B$2:$B$55,0))</f>
        <v>FOB</v>
      </c>
      <c r="H457" s="62" t="s">
        <v>156</v>
      </c>
      <c r="I457" s="62" t="s">
        <v>157</v>
      </c>
      <c r="J457" s="61">
        <f>IF(F457="","",IF(F457="TIE LRC",COUNTIF($F$2:$F457,"TIE")+COUNTIF($F$2:$F457,"TME")+COUNTIF($F$2:$F457,"TIE LRC")+COUNTIF($F$2:$F457,"TIE MRC"),IF(F457="TIE MRC",COUNTIF($F$2:$F457,"TIE")+COUNTIF($F$2:$F457,"TME")+COUNTIF($F$2:$F457,"TIE LRC")+COUNTIF($F$2:$F457,"TIE MRC"),IF(F457="PLNBB LRC",COUNTIF($F$2:$F457,"PLNBB")+COUNTIF($F$2:$F457,"PLNBB LRC")+COUNTIF($F$2:$F457,"PLNBB MRC"),IF(F457="PLNBB MRC",COUNTIF($F$2:$F457,"PLNBB")+COUNTIF($F$2:$F457,"PLNBB LRC")+COUNTIF($F$2:$F457,"PLNBB MRC"),IF(F457="HE MRC",COUNTIF($F$2:$F457,"HE")+COUNTIF($F$2:$F457,"HE LRC")+COUNTIF($F$2:$F457,"HE MRC"),IF(F457="HE LRC",COUNTIF($F$2:$F457,"HE")+COUNTIF($F$2:$F457,"HE LRC")+COUNTIF($F$2:$F457,"HE MRC"),COUNTIF($F$2:$F457,F457))))))))</f>
        <v>84</v>
      </c>
      <c r="L457" s="63" t="s">
        <v>585</v>
      </c>
      <c r="N457" s="64" t="s">
        <v>318</v>
      </c>
      <c r="O457" s="69" t="s">
        <v>611</v>
      </c>
      <c r="P457" s="65"/>
      <c r="Q457" s="69">
        <v>45959</v>
      </c>
      <c r="R457" s="66"/>
      <c r="S457" s="69">
        <v>45948</v>
      </c>
      <c r="T457" s="67">
        <v>45960.979166666664</v>
      </c>
      <c r="U457" s="67">
        <v>45964.065972222219</v>
      </c>
      <c r="V457" s="67">
        <v>45964.065972222219</v>
      </c>
      <c r="W457" s="67">
        <v>45964.545138888891</v>
      </c>
      <c r="X457" s="67">
        <v>45965.385416666664</v>
      </c>
      <c r="Y457" s="67">
        <v>45965.430555555555</v>
      </c>
      <c r="Z457" s="67">
        <v>45965.46875</v>
      </c>
      <c r="AA457" s="53">
        <f t="shared" si="84"/>
        <v>74.083333333313931</v>
      </c>
      <c r="AB457" s="53">
        <f t="shared" si="90"/>
        <v>21.249999999941792</v>
      </c>
      <c r="AC457" s="53">
        <f t="shared" si="91"/>
        <v>1.0833333333721384</v>
      </c>
      <c r="AD457" s="53">
        <v>0.25</v>
      </c>
      <c r="AE457" s="53">
        <v>3.83</v>
      </c>
      <c r="AF457" s="53">
        <v>0</v>
      </c>
      <c r="AG457" s="53">
        <v>0.5</v>
      </c>
      <c r="AH457" s="53">
        <v>0</v>
      </c>
      <c r="AI457" s="53">
        <f t="shared" si="92"/>
        <v>4.33</v>
      </c>
      <c r="AJ457" s="77">
        <f t="shared" si="93"/>
        <v>4.58</v>
      </c>
      <c r="AK457" s="77"/>
      <c r="AL457" s="77"/>
      <c r="AM457" s="77"/>
      <c r="AN457" s="77"/>
      <c r="AO457" s="68">
        <v>10800.221</v>
      </c>
      <c r="AP457" s="68">
        <v>10799.218000000001</v>
      </c>
      <c r="AQ457" s="67">
        <f t="shared" si="98"/>
        <v>45964.065972222219</v>
      </c>
      <c r="AR457" s="67">
        <v>45964.079861111109</v>
      </c>
      <c r="AS457" s="67">
        <f t="shared" si="101"/>
        <v>45965.385416666664</v>
      </c>
      <c r="AT457" s="67">
        <v>45965.451388888891</v>
      </c>
      <c r="AU457" s="67">
        <f t="shared" si="89"/>
        <v>45965.451388888891</v>
      </c>
      <c r="AV457" s="67">
        <v>45965.465277777781</v>
      </c>
      <c r="AW457" s="102">
        <v>4742</v>
      </c>
      <c r="AX457" s="102">
        <v>6719</v>
      </c>
      <c r="AY457" s="55">
        <v>29.42</v>
      </c>
      <c r="AZ457" s="55">
        <v>11.71</v>
      </c>
      <c r="BA457" s="55">
        <v>5</v>
      </c>
      <c r="BB457" s="55">
        <v>6.26</v>
      </c>
      <c r="BC457" s="55">
        <v>7.09</v>
      </c>
      <c r="BD457" s="55">
        <v>41.19</v>
      </c>
      <c r="BE457" s="55">
        <v>40.840000000000003</v>
      </c>
      <c r="BF457" s="55">
        <v>0.5</v>
      </c>
      <c r="BG457" s="55">
        <v>0.76</v>
      </c>
      <c r="BH457" s="55">
        <v>0.7</v>
      </c>
      <c r="BI457" s="55">
        <v>61.35</v>
      </c>
      <c r="BJ457" s="55">
        <v>4.26</v>
      </c>
      <c r="BK457" s="55">
        <v>0.95</v>
      </c>
      <c r="BL457" s="55">
        <v>1.1599999999999999</v>
      </c>
      <c r="BM457" s="55">
        <v>14.85</v>
      </c>
      <c r="BN457" s="56">
        <v>62</v>
      </c>
      <c r="BO457" s="55" t="s">
        <v>97</v>
      </c>
      <c r="BP457" s="55" t="s">
        <v>97</v>
      </c>
      <c r="BQ457" s="56">
        <v>1300</v>
      </c>
      <c r="BR457" s="55">
        <v>50.41</v>
      </c>
      <c r="BS457" s="55">
        <v>28.1</v>
      </c>
      <c r="BT457" s="55">
        <v>7.88</v>
      </c>
      <c r="BU457" s="55">
        <v>3.82</v>
      </c>
      <c r="BV457" s="55">
        <v>2.14</v>
      </c>
      <c r="BW457" s="55">
        <v>0.89</v>
      </c>
      <c r="BX457" s="55">
        <v>0.63</v>
      </c>
      <c r="BY457" s="55">
        <v>0.82</v>
      </c>
      <c r="BZ457" s="55">
        <v>4.95</v>
      </c>
      <c r="CA457" s="55">
        <v>0.11</v>
      </c>
      <c r="CB457" s="55">
        <v>0.26</v>
      </c>
      <c r="CC457" s="55">
        <v>3.2000000000000001E-2</v>
      </c>
      <c r="CD457" s="55">
        <v>99</v>
      </c>
      <c r="CE457" s="55">
        <v>98</v>
      </c>
      <c r="CF457" s="55">
        <v>78</v>
      </c>
      <c r="CG457" s="55">
        <v>23</v>
      </c>
      <c r="CH457" s="102"/>
      <c r="CI457" s="102">
        <v>4902</v>
      </c>
      <c r="CJ457" s="55"/>
      <c r="CK457" s="55">
        <v>28.81</v>
      </c>
      <c r="CL457" s="55">
        <v>13.89</v>
      </c>
      <c r="CM457" s="55">
        <v>2.6</v>
      </c>
      <c r="CN457" s="55">
        <v>3.15</v>
      </c>
      <c r="CO457" s="55">
        <v>40.22</v>
      </c>
      <c r="CP457" s="55">
        <v>42.74</v>
      </c>
      <c r="CQ457" s="55">
        <v>0.68</v>
      </c>
      <c r="CR457" s="102" t="s">
        <v>319</v>
      </c>
      <c r="CS457" s="102" t="s">
        <v>319</v>
      </c>
      <c r="CT457" s="103" t="s">
        <v>319</v>
      </c>
      <c r="CU457" s="103" t="s">
        <v>319</v>
      </c>
      <c r="CV457" s="55"/>
      <c r="CW457" s="73">
        <f t="shared" si="100"/>
        <v>638.25165484853142</v>
      </c>
      <c r="CX457" s="74">
        <f>AP457/(AB457-AI457)</f>
        <v>638.25165484853142</v>
      </c>
      <c r="CY457" s="71">
        <v>500</v>
      </c>
      <c r="CZ457" s="67">
        <f>IF(AND(DATE(YEAR(T457),MONTH(T457),DAY(T457))&gt;=(S457-3),DATE(YEAR(T457),MONTH(T457),DAY(T457))&lt;=(S457+3)),T457,V457)</f>
        <v>45964.065972222219</v>
      </c>
      <c r="DA457" s="74">
        <f>CZ457-U457</f>
        <v>0</v>
      </c>
      <c r="DB457" s="53">
        <f>(((AR457-AQ457)*24)+DD457+AB457+((AV457-AU457)*24))/24</f>
        <v>1.3784722222262644</v>
      </c>
      <c r="DC457" s="53">
        <f>(AT457-AS457)*24</f>
        <v>1.5833333334303461</v>
      </c>
      <c r="DD457" s="53">
        <f>(W457-AR457)*24</f>
        <v>11.166666666744277</v>
      </c>
      <c r="DE457" s="53">
        <f>AA457</f>
        <v>74.083333333313931</v>
      </c>
      <c r="DF457" s="53">
        <f t="shared" si="97"/>
        <v>11.166666666744277</v>
      </c>
      <c r="DG457" s="53">
        <f>AB457</f>
        <v>21.249999999941792</v>
      </c>
      <c r="DH457" s="53">
        <f t="shared" si="95"/>
        <v>1.5833333334303461</v>
      </c>
    </row>
    <row r="458" spans="1:112" s="63" customFormat="1" x14ac:dyDescent="0.2">
      <c r="A458" s="65">
        <v>4906</v>
      </c>
      <c r="B458" s="72">
        <f t="shared" si="99"/>
        <v>45962</v>
      </c>
      <c r="C458" s="60" t="str">
        <f t="shared" si="96"/>
        <v>PRT 2025 10 #4906</v>
      </c>
      <c r="D458" s="60" t="str">
        <f t="shared" si="94"/>
        <v>PRATU SPE #32</v>
      </c>
      <c r="E458" s="61">
        <v>4906</v>
      </c>
      <c r="F458" s="62" t="s">
        <v>326</v>
      </c>
      <c r="G458" s="62" t="str">
        <f>INDEX([1]List!$D$2:$D$55,MATCH(F458,[1]List!$B$2:$B$55,0))</f>
        <v>CIF</v>
      </c>
      <c r="H458" s="62" t="s">
        <v>399</v>
      </c>
      <c r="I458" s="62" t="s">
        <v>396</v>
      </c>
      <c r="J458" s="61">
        <f>IF(F458="","",IF(F458="TIE LRC",COUNTIF($F$2:$F458,"TIE")+COUNTIF($F$2:$F458,"TME")+COUNTIF($F$2:$F458,"TIE LRC")+COUNTIF($F$2:$F458,"TIE MRC"),IF(F458="TIE MRC",COUNTIF($F$2:$F458,"TIE")+COUNTIF($F$2:$F458,"TME")+COUNTIF($F$2:$F458,"TIE LRC")+COUNTIF($F$2:$F458,"TIE MRC"),IF(F458="PLNBB LRC",COUNTIF($F$2:$F458,"PLNBB")+COUNTIF($F$2:$F458,"PLNBB LRC")+COUNTIF($F$2:$F458,"PLNBB MRC"),IF(F458="PLNBB MRC",COUNTIF($F$2:$F458,"PLNBB")+COUNTIF($F$2:$F458,"PLNBB LRC")+COUNTIF($F$2:$F458,"PLNBB MRC"),IF(F458="HE MRC",COUNTIF($F$2:$F458,"HE")+COUNTIF($F$2:$F458,"HE LRC")+COUNTIF($F$2:$F458,"HE MRC"),IF(F458="HE LRC",COUNTIF($F$2:$F458,"HE")+COUNTIF($F$2:$F458,"HE LRC")+COUNTIF($F$2:$F458,"HE MRC"),COUNTIF($F$2:$F458,F458))))))))</f>
        <v>32</v>
      </c>
      <c r="K458" s="63" t="s">
        <v>683</v>
      </c>
      <c r="L458" s="63" t="s">
        <v>684</v>
      </c>
      <c r="N458" s="64" t="s">
        <v>320</v>
      </c>
      <c r="O458" s="69" t="s">
        <v>394</v>
      </c>
      <c r="P458" s="65"/>
      <c r="Q458" s="69">
        <v>45951</v>
      </c>
      <c r="R458" s="66"/>
      <c r="S458" s="69">
        <v>45959</v>
      </c>
      <c r="T458" s="67">
        <v>45961.847222222219</v>
      </c>
      <c r="U458" s="67">
        <v>45961.847222222219</v>
      </c>
      <c r="V458" s="67">
        <v>45964.666666666664</v>
      </c>
      <c r="W458" s="67">
        <v>45964.684027777781</v>
      </c>
      <c r="X458" s="67">
        <v>45965.649305555555</v>
      </c>
      <c r="Y458" s="67">
        <v>45965.6875</v>
      </c>
      <c r="Z458" s="67">
        <v>45965.722222222219</v>
      </c>
      <c r="AA458" s="53">
        <f t="shared" si="84"/>
        <v>67.666666666686069</v>
      </c>
      <c r="AB458" s="53">
        <f t="shared" si="90"/>
        <v>24.083333333255723</v>
      </c>
      <c r="AC458" s="53">
        <f t="shared" si="91"/>
        <v>0.91666666668606922</v>
      </c>
      <c r="AD458" s="53">
        <v>0</v>
      </c>
      <c r="AE458" s="53">
        <v>2.5</v>
      </c>
      <c r="AF458" s="53">
        <v>5.5</v>
      </c>
      <c r="AG458" s="53">
        <v>0.5</v>
      </c>
      <c r="AH458" s="53">
        <v>0</v>
      </c>
      <c r="AI458" s="53">
        <f t="shared" si="92"/>
        <v>8.5</v>
      </c>
      <c r="AJ458" s="77">
        <f t="shared" si="93"/>
        <v>8.5</v>
      </c>
      <c r="AK458" s="77"/>
      <c r="AL458" s="77"/>
      <c r="AM458" s="77"/>
      <c r="AN458" s="77"/>
      <c r="AO458" s="68">
        <v>8526.4220000000005</v>
      </c>
      <c r="AP458" s="68">
        <v>8523.9349999999995</v>
      </c>
      <c r="AQ458" s="67">
        <f t="shared" si="98"/>
        <v>45964.666666666664</v>
      </c>
      <c r="AR458" s="67">
        <v>45964.677083333336</v>
      </c>
      <c r="AS458" s="67">
        <f t="shared" si="101"/>
        <v>45965.649305555555</v>
      </c>
      <c r="AT458" s="67">
        <v>45965.708333333336</v>
      </c>
      <c r="AU458" s="67">
        <f t="shared" si="89"/>
        <v>45965.708333333336</v>
      </c>
      <c r="AV458" s="67">
        <v>45965.71875</v>
      </c>
      <c r="AW458" s="102">
        <v>4135</v>
      </c>
      <c r="AX458" s="102">
        <v>6353</v>
      </c>
      <c r="AY458" s="55">
        <v>34.92</v>
      </c>
      <c r="AZ458" s="55">
        <v>16.39</v>
      </c>
      <c r="BA458" s="55">
        <v>4.59</v>
      </c>
      <c r="BB458" s="55">
        <v>5.9</v>
      </c>
      <c r="BC458" s="55">
        <v>7.06</v>
      </c>
      <c r="BD458" s="55">
        <v>40.950000000000003</v>
      </c>
      <c r="BE458" s="55">
        <v>36.76</v>
      </c>
      <c r="BF458" s="55">
        <v>0.18</v>
      </c>
      <c r="BG458" s="55">
        <v>0.3</v>
      </c>
      <c r="BH458" s="55">
        <v>0.28000000000000003</v>
      </c>
      <c r="BI458" s="55">
        <v>55.25</v>
      </c>
      <c r="BJ458" s="55">
        <v>4.01</v>
      </c>
      <c r="BK458" s="55">
        <v>0.89</v>
      </c>
      <c r="BL458" s="55">
        <v>1.1499999999999999</v>
      </c>
      <c r="BM458" s="55">
        <v>17.329999999999998</v>
      </c>
      <c r="BN458" s="56">
        <v>61</v>
      </c>
      <c r="BO458" s="55" t="s">
        <v>97</v>
      </c>
      <c r="BP458" s="55" t="s">
        <v>100</v>
      </c>
      <c r="BQ458" s="56">
        <v>1160</v>
      </c>
      <c r="BR458" s="55">
        <v>31.49</v>
      </c>
      <c r="BS458" s="55">
        <v>21.69</v>
      </c>
      <c r="BT458" s="55">
        <v>24.92</v>
      </c>
      <c r="BU458" s="55">
        <v>11.8</v>
      </c>
      <c r="BV458" s="55">
        <v>2.62</v>
      </c>
      <c r="BW458" s="55">
        <v>0.53</v>
      </c>
      <c r="BX458" s="55">
        <v>0.38</v>
      </c>
      <c r="BY458" s="55">
        <v>0.66</v>
      </c>
      <c r="BZ458" s="55">
        <v>4.93</v>
      </c>
      <c r="CA458" s="55">
        <v>0.76</v>
      </c>
      <c r="CB458" s="55">
        <v>0.21</v>
      </c>
      <c r="CC458" s="55">
        <v>0.05</v>
      </c>
      <c r="CD458" s="55">
        <v>100</v>
      </c>
      <c r="CE458" s="55">
        <v>97</v>
      </c>
      <c r="CF458" s="55">
        <v>78</v>
      </c>
      <c r="CG458" s="55">
        <v>20</v>
      </c>
      <c r="CH458" s="102"/>
      <c r="CI458" s="102">
        <v>4178</v>
      </c>
      <c r="CJ458" s="55"/>
      <c r="CK458" s="55">
        <v>34.409999999999997</v>
      </c>
      <c r="CL458" s="55"/>
      <c r="CM458" s="55">
        <v>4.18</v>
      </c>
      <c r="CN458" s="55"/>
      <c r="CO458" s="55"/>
      <c r="CP458" s="55"/>
      <c r="CQ458" s="55">
        <v>0.14000000000000001</v>
      </c>
      <c r="CR458" s="102">
        <v>4039</v>
      </c>
      <c r="CS458" s="102">
        <v>35.86</v>
      </c>
      <c r="CT458" s="103">
        <v>4.2699999999999996</v>
      </c>
      <c r="CU458" s="103">
        <v>0.28000000000000003</v>
      </c>
      <c r="CV458" s="55"/>
      <c r="CW458" s="73">
        <f t="shared" si="100"/>
        <v>546.99048128614663</v>
      </c>
      <c r="CX458" s="74">
        <f>AP458/(AB458-AI458)</f>
        <v>546.99048128614663</v>
      </c>
      <c r="CY458" s="71">
        <v>500</v>
      </c>
      <c r="CZ458" s="67">
        <f>IF(AND(DATE(YEAR(T458),MONTH(T458),DAY(T458))&gt;=(S458-3),DATE(YEAR(T458),MONTH(T458),DAY(T458))&lt;=(S458+3)),T458,V458)</f>
        <v>45961.847222222219</v>
      </c>
      <c r="DA458" s="74">
        <f>CZ458-U458</f>
        <v>0</v>
      </c>
      <c r="DB458" s="53">
        <f>(((AR458-AQ458)*24)+DD458+AB458+((AV458-AU458)*24))/24</f>
        <v>1.03125</v>
      </c>
      <c r="DC458" s="53">
        <f>(AT458-AS458)*24</f>
        <v>1.4166666667442769</v>
      </c>
      <c r="DD458" s="53">
        <f>(W458-AR458)*24</f>
        <v>0.16666666668606922</v>
      </c>
      <c r="DE458" s="53">
        <f>AA458</f>
        <v>67.666666666686069</v>
      </c>
      <c r="DF458" s="53">
        <f t="shared" si="97"/>
        <v>0.16666666668606922</v>
      </c>
      <c r="DG458" s="53">
        <f>AB458</f>
        <v>24.083333333255723</v>
      </c>
      <c r="DH458" s="53">
        <f t="shared" si="95"/>
        <v>1.4166666667442769</v>
      </c>
    </row>
    <row r="459" spans="1:112" s="63" customFormat="1" x14ac:dyDescent="0.2">
      <c r="A459" s="65">
        <v>4907</v>
      </c>
      <c r="B459" s="72">
        <f t="shared" si="99"/>
        <v>45962</v>
      </c>
      <c r="C459" s="60" t="str">
        <f t="shared" si="96"/>
        <v>PRT 2025 11 #4907</v>
      </c>
      <c r="D459" s="60" t="str">
        <f t="shared" si="94"/>
        <v>PRATU BGG #118</v>
      </c>
      <c r="E459" s="61">
        <v>4907</v>
      </c>
      <c r="F459" s="62" t="s">
        <v>240</v>
      </c>
      <c r="G459" s="62" t="str">
        <f>INDEX([1]List!$D$2:$D$55,MATCH(F459,[1]List!$B$2:$B$55,0))</f>
        <v>CIF</v>
      </c>
      <c r="H459" s="62" t="s">
        <v>211</v>
      </c>
      <c r="I459" s="62" t="s">
        <v>247</v>
      </c>
      <c r="J459" s="61">
        <f>IF(F459="","",IF(F459="TIE LRC",COUNTIF($F$2:$F459,"TIE")+COUNTIF($F$2:$F459,"TME")+COUNTIF($F$2:$F459,"TIE LRC")+COUNTIF($F$2:$F459,"TIE MRC"),IF(F459="TIE MRC",COUNTIF($F$2:$F459,"TIE")+COUNTIF($F$2:$F459,"TME")+COUNTIF($F$2:$F459,"TIE LRC")+COUNTIF($F$2:$F459,"TIE MRC"),IF(F459="PLNBB LRC",COUNTIF($F$2:$F459,"PLNBB")+COUNTIF($F$2:$F459,"PLNBB LRC")+COUNTIF($F$2:$F459,"PLNBB MRC"),IF(F459="PLNBB MRC",COUNTIF($F$2:$F459,"PLNBB")+COUNTIF($F$2:$F459,"PLNBB LRC")+COUNTIF($F$2:$F459,"PLNBB MRC"),IF(F459="HE MRC",COUNTIF($F$2:$F459,"HE")+COUNTIF($F$2:$F459,"HE LRC")+COUNTIF($F$2:$F459,"HE MRC"),IF(F459="HE LRC",COUNTIF($F$2:$F459,"HE")+COUNTIF($F$2:$F459,"HE LRC")+COUNTIF($F$2:$F459,"HE MRC"),COUNTIF($F$2:$F459,F459))))))))</f>
        <v>118</v>
      </c>
      <c r="K459" s="63" t="s">
        <v>412</v>
      </c>
      <c r="L459" s="63" t="s">
        <v>413</v>
      </c>
      <c r="N459" s="64" t="s">
        <v>318</v>
      </c>
      <c r="O459" s="69" t="s">
        <v>473</v>
      </c>
      <c r="P459" s="65"/>
      <c r="Q459" s="69">
        <v>45956</v>
      </c>
      <c r="R459" s="66"/>
      <c r="S459" s="69">
        <v>46012</v>
      </c>
      <c r="T459" s="67">
        <v>45963.006944444445</v>
      </c>
      <c r="U459" s="67">
        <v>45965.802083333336</v>
      </c>
      <c r="V459" s="67">
        <v>45965.802083333336</v>
      </c>
      <c r="W459" s="67">
        <v>45965.815972222219</v>
      </c>
      <c r="X459" s="67">
        <v>45966.225694444445</v>
      </c>
      <c r="Y459" s="67">
        <v>45966.277777777781</v>
      </c>
      <c r="Z459" s="67">
        <v>45966.3125</v>
      </c>
      <c r="AA459" s="53">
        <f t="shared" si="84"/>
        <v>67.083333333372138</v>
      </c>
      <c r="AB459" s="53">
        <f t="shared" si="90"/>
        <v>11.083333333488554</v>
      </c>
      <c r="AC459" s="53">
        <f t="shared" si="91"/>
        <v>1.2500000000582077</v>
      </c>
      <c r="AD459" s="53">
        <v>0.33</v>
      </c>
      <c r="AE459" s="53">
        <v>1.25</v>
      </c>
      <c r="AF459" s="53">
        <v>0</v>
      </c>
      <c r="AG459" s="53">
        <v>0.5</v>
      </c>
      <c r="AH459" s="53">
        <v>0</v>
      </c>
      <c r="AI459" s="53">
        <f t="shared" si="92"/>
        <v>1.75</v>
      </c>
      <c r="AJ459" s="77">
        <f t="shared" si="93"/>
        <v>2.08</v>
      </c>
      <c r="AK459" s="77"/>
      <c r="AL459" s="77"/>
      <c r="AM459" s="77"/>
      <c r="AN459" s="77"/>
      <c r="AO459" s="68">
        <v>8695.6939999999995</v>
      </c>
      <c r="AP459" s="68">
        <v>8693.6270000000004</v>
      </c>
      <c r="AQ459" s="67">
        <f t="shared" si="98"/>
        <v>45965.802083333336</v>
      </c>
      <c r="AR459" s="67">
        <v>45965.8125</v>
      </c>
      <c r="AS459" s="67">
        <f t="shared" si="101"/>
        <v>45966.225694444445</v>
      </c>
      <c r="AT459" s="67">
        <v>45966.298611111109</v>
      </c>
      <c r="AU459" s="67">
        <f t="shared" si="89"/>
        <v>45966.298611111109</v>
      </c>
      <c r="AV459" s="67">
        <v>45966.309027777781</v>
      </c>
      <c r="AW459" s="102">
        <v>4562</v>
      </c>
      <c r="AX459" s="102">
        <v>6596</v>
      </c>
      <c r="AY459" s="55">
        <v>30.83</v>
      </c>
      <c r="AZ459" s="55">
        <v>14.7</v>
      </c>
      <c r="BA459" s="55">
        <v>4.1900000000000004</v>
      </c>
      <c r="BB459" s="55">
        <v>5.17</v>
      </c>
      <c r="BC459" s="55">
        <v>6.06</v>
      </c>
      <c r="BD459" s="55">
        <v>42.1</v>
      </c>
      <c r="BE459" s="55">
        <v>38.03</v>
      </c>
      <c r="BF459" s="55">
        <v>0.2</v>
      </c>
      <c r="BG459" s="55">
        <v>0.31</v>
      </c>
      <c r="BH459" s="55">
        <v>0.28999999999999998</v>
      </c>
      <c r="BI459" s="55">
        <v>58.25</v>
      </c>
      <c r="BJ459" s="55">
        <v>4.21</v>
      </c>
      <c r="BK459" s="55">
        <v>0.93</v>
      </c>
      <c r="BL459" s="55">
        <v>1.1599999999999999</v>
      </c>
      <c r="BM459" s="55">
        <v>16.489999999999998</v>
      </c>
      <c r="BN459" s="56">
        <v>58</v>
      </c>
      <c r="BO459" s="55" t="s">
        <v>97</v>
      </c>
      <c r="BP459" s="55" t="s">
        <v>100</v>
      </c>
      <c r="BQ459" s="56">
        <v>1180</v>
      </c>
      <c r="BR459" s="55">
        <v>39.21</v>
      </c>
      <c r="BS459" s="55">
        <v>24.35</v>
      </c>
      <c r="BT459" s="55">
        <v>21.32</v>
      </c>
      <c r="BU459" s="55">
        <v>8.65</v>
      </c>
      <c r="BV459" s="55">
        <v>1.46</v>
      </c>
      <c r="BW459" s="55">
        <v>0.85</v>
      </c>
      <c r="BX459" s="55">
        <v>0.4</v>
      </c>
      <c r="BY459" s="55">
        <v>1.1599999999999999</v>
      </c>
      <c r="BZ459" s="55">
        <v>4.96</v>
      </c>
      <c r="CA459" s="55">
        <v>0.5</v>
      </c>
      <c r="CB459" s="55">
        <v>0.15</v>
      </c>
      <c r="CC459" s="55">
        <v>4.2000000000000003E-2</v>
      </c>
      <c r="CD459" s="55">
        <v>99</v>
      </c>
      <c r="CE459" s="55">
        <v>98</v>
      </c>
      <c r="CF459" s="55">
        <v>79</v>
      </c>
      <c r="CG459" s="55">
        <v>20</v>
      </c>
      <c r="CH459" s="102"/>
      <c r="CI459" s="102">
        <v>4628</v>
      </c>
      <c r="CJ459" s="55"/>
      <c r="CK459" s="55">
        <v>30.38</v>
      </c>
      <c r="CL459" s="55"/>
      <c r="CM459" s="55">
        <v>3.88</v>
      </c>
      <c r="CN459" s="55"/>
      <c r="CO459" s="55"/>
      <c r="CP459" s="55"/>
      <c r="CQ459" s="55">
        <v>0.17</v>
      </c>
      <c r="CR459" s="102">
        <v>4483</v>
      </c>
      <c r="CS459" s="102">
        <v>31.62</v>
      </c>
      <c r="CT459" s="103">
        <v>4.46</v>
      </c>
      <c r="CU459" s="103">
        <v>0.24</v>
      </c>
      <c r="CV459" s="55"/>
      <c r="CW459" s="73">
        <f t="shared" si="100"/>
        <v>931.46003569879485</v>
      </c>
      <c r="CX459" s="74">
        <f>AP459/(AB459-AI459)</f>
        <v>931.46003569879485</v>
      </c>
      <c r="CY459" s="71">
        <v>500</v>
      </c>
      <c r="CZ459" s="67">
        <f>IF(AND(DATE(YEAR(T459),MONTH(T459),DAY(T459))&gt;=(S459-3),DATE(YEAR(T459),MONTH(T459),DAY(T459))&lt;=(S459+3)),T459,V459)</f>
        <v>45965.802083333336</v>
      </c>
      <c r="DA459" s="74">
        <f>CZ459-U459</f>
        <v>0</v>
      </c>
      <c r="DB459" s="53">
        <f>(((AR459-AQ459)*24)+DD459+AB459+((AV459-AU459)*24))/24</f>
        <v>0.48611111111677019</v>
      </c>
      <c r="DC459" s="53">
        <f>(AT459-AS459)*24</f>
        <v>1.7499999999417923</v>
      </c>
      <c r="DD459" s="53">
        <f>(W459-AR459)*24</f>
        <v>8.3333333255723119E-2</v>
      </c>
      <c r="DE459" s="53">
        <f>AA459</f>
        <v>67.083333333372138</v>
      </c>
      <c r="DF459" s="53">
        <f t="shared" si="97"/>
        <v>8.3333333255723119E-2</v>
      </c>
      <c r="DG459" s="53">
        <f>AB459</f>
        <v>11.083333333488554</v>
      </c>
      <c r="DH459" s="53">
        <f t="shared" si="95"/>
        <v>1.7499999999417923</v>
      </c>
    </row>
    <row r="460" spans="1:112" s="63" customFormat="1" x14ac:dyDescent="0.2">
      <c r="A460" s="65">
        <v>4908</v>
      </c>
      <c r="B460" s="72">
        <f t="shared" si="99"/>
        <v>45962</v>
      </c>
      <c r="C460" s="60" t="str">
        <f t="shared" si="96"/>
        <v>PRT 2025 11 #4908</v>
      </c>
      <c r="D460" s="60" t="str">
        <f t="shared" si="94"/>
        <v>PRATU BPS MRC #5</v>
      </c>
      <c r="E460" s="61">
        <v>4908</v>
      </c>
      <c r="F460" s="62" t="s">
        <v>635</v>
      </c>
      <c r="G460" s="62" t="str">
        <f>INDEX([1]List!$D$2:$D$55,MATCH(F460,[1]List!$B$2:$B$55,0))</f>
        <v>CIF</v>
      </c>
      <c r="H460" s="62" t="s">
        <v>395</v>
      </c>
      <c r="I460" s="62" t="s">
        <v>247</v>
      </c>
      <c r="J460" s="61">
        <f>IF(F460="","",IF(F460="TIE LRC",COUNTIF($F$2:$F460,"TIE")+COUNTIF($F$2:$F460,"TME")+COUNTIF($F$2:$F460,"TIE LRC")+COUNTIF($F$2:$F460,"TIE MRC"),IF(F460="TIE MRC",COUNTIF($F$2:$F460,"TIE")+COUNTIF($F$2:$F460,"TME")+COUNTIF($F$2:$F460,"TIE LRC")+COUNTIF($F$2:$F460,"TIE MRC"),IF(F460="PLNBB LRC",COUNTIF($F$2:$F460,"PLNBB")+COUNTIF($F$2:$F460,"PLNBB LRC")+COUNTIF($F$2:$F460,"PLNBB MRC"),IF(F460="PLNBB MRC",COUNTIF($F$2:$F460,"PLNBB")+COUNTIF($F$2:$F460,"PLNBB LRC")+COUNTIF($F$2:$F460,"PLNBB MRC"),IF(F460="HE MRC",COUNTIF($F$2:$F460,"HE")+COUNTIF($F$2:$F460,"HE LRC")+COUNTIF($F$2:$F460,"HE MRC"),IF(F460="HE LRC",COUNTIF($F$2:$F460,"HE")+COUNTIF($F$2:$F460,"HE LRC")+COUNTIF($F$2:$F460,"HE MRC"),COUNTIF($F$2:$F460,F460))))))))</f>
        <v>5</v>
      </c>
      <c r="K460" s="63" t="s">
        <v>269</v>
      </c>
      <c r="L460" s="63" t="s">
        <v>623</v>
      </c>
      <c r="N460" s="64" t="s">
        <v>320</v>
      </c>
      <c r="O460" s="69" t="s">
        <v>473</v>
      </c>
      <c r="P460" s="65"/>
      <c r="Q460" s="69">
        <v>45954</v>
      </c>
      <c r="R460" s="66"/>
      <c r="S460" s="69">
        <v>45968</v>
      </c>
      <c r="T460" s="67">
        <v>45962.6875</v>
      </c>
      <c r="U460" s="67">
        <v>45965.75</v>
      </c>
      <c r="V460" s="67">
        <v>45965.75</v>
      </c>
      <c r="W460" s="67">
        <v>45966.222222222219</v>
      </c>
      <c r="X460" s="67">
        <v>45966.711805555555</v>
      </c>
      <c r="Y460" s="67">
        <v>45966.732638888891</v>
      </c>
      <c r="Z460" s="67">
        <v>45966.767361111109</v>
      </c>
      <c r="AA460" s="53">
        <f t="shared" si="84"/>
        <v>73.5</v>
      </c>
      <c r="AB460" s="53">
        <f t="shared" si="90"/>
        <v>12.250000000116415</v>
      </c>
      <c r="AC460" s="53">
        <f t="shared" si="91"/>
        <v>0.50000000005820766</v>
      </c>
      <c r="AD460" s="53">
        <v>0</v>
      </c>
      <c r="AE460" s="53">
        <v>1.67</v>
      </c>
      <c r="AF460" s="53">
        <v>2.08</v>
      </c>
      <c r="AG460" s="53">
        <v>0</v>
      </c>
      <c r="AH460" s="53">
        <v>0</v>
      </c>
      <c r="AI460" s="53">
        <f t="shared" si="92"/>
        <v>3.75</v>
      </c>
      <c r="AJ460" s="77">
        <f t="shared" si="93"/>
        <v>3.75</v>
      </c>
      <c r="AK460" s="77"/>
      <c r="AL460" s="77"/>
      <c r="AM460" s="77"/>
      <c r="AN460" s="77"/>
      <c r="AO460" s="68">
        <v>7549.83</v>
      </c>
      <c r="AP460" s="68">
        <v>7548.585</v>
      </c>
      <c r="AQ460" s="67">
        <f t="shared" si="98"/>
        <v>45965.75</v>
      </c>
      <c r="AR460" s="67">
        <v>45965.760416666664</v>
      </c>
      <c r="AS460" s="67">
        <f t="shared" si="101"/>
        <v>45966.711805555555</v>
      </c>
      <c r="AT460" s="67">
        <v>45966.753472222219</v>
      </c>
      <c r="AU460" s="67">
        <f t="shared" si="89"/>
        <v>45966.753472222219</v>
      </c>
      <c r="AV460" s="67">
        <v>45966.763888888891</v>
      </c>
      <c r="AW460" s="102">
        <v>4620</v>
      </c>
      <c r="AX460" s="102">
        <v>6684</v>
      </c>
      <c r="AY460" s="55">
        <v>30.88</v>
      </c>
      <c r="AZ460" s="55">
        <v>16.309999999999999</v>
      </c>
      <c r="BA460" s="55">
        <v>4.9800000000000004</v>
      </c>
      <c r="BB460" s="55">
        <v>6.03</v>
      </c>
      <c r="BC460" s="55">
        <v>7.21</v>
      </c>
      <c r="BD460" s="55">
        <v>41.35</v>
      </c>
      <c r="BE460" s="55">
        <v>36.31</v>
      </c>
      <c r="BF460" s="55">
        <v>0.28000000000000003</v>
      </c>
      <c r="BG460" s="55">
        <v>0.44</v>
      </c>
      <c r="BH460" s="55">
        <v>0.41</v>
      </c>
      <c r="BI460" s="55">
        <v>57.76</v>
      </c>
      <c r="BJ460" s="55">
        <v>4.1500000000000004</v>
      </c>
      <c r="BK460" s="55">
        <v>0.82</v>
      </c>
      <c r="BL460" s="55">
        <v>1.06</v>
      </c>
      <c r="BM460" s="55">
        <v>14.59</v>
      </c>
      <c r="BN460" s="56">
        <v>60</v>
      </c>
      <c r="BO460" s="55" t="s">
        <v>97</v>
      </c>
      <c r="BP460" s="55" t="s">
        <v>97</v>
      </c>
      <c r="BQ460" s="56">
        <v>1210</v>
      </c>
      <c r="BR460" s="55">
        <v>51.02</v>
      </c>
      <c r="BS460" s="55">
        <v>20.46</v>
      </c>
      <c r="BT460" s="55">
        <v>10.92</v>
      </c>
      <c r="BU460" s="55">
        <v>8.5299999999999994</v>
      </c>
      <c r="BV460" s="55">
        <v>1.76</v>
      </c>
      <c r="BW460" s="55">
        <v>0.62</v>
      </c>
      <c r="BX460" s="55">
        <v>0.6</v>
      </c>
      <c r="BY460" s="55">
        <v>0.92</v>
      </c>
      <c r="BZ460" s="55">
        <v>4.62</v>
      </c>
      <c r="CA460" s="55">
        <v>0.39</v>
      </c>
      <c r="CB460" s="55">
        <v>0.12</v>
      </c>
      <c r="CC460" s="55">
        <v>3.7999999999999999E-2</v>
      </c>
      <c r="CD460" s="55">
        <v>99</v>
      </c>
      <c r="CE460" s="55">
        <v>98</v>
      </c>
      <c r="CF460" s="55">
        <v>78</v>
      </c>
      <c r="CG460" s="55">
        <v>23</v>
      </c>
      <c r="CH460" s="102"/>
      <c r="CI460" s="102">
        <v>4642</v>
      </c>
      <c r="CJ460" s="55"/>
      <c r="CK460" s="55">
        <v>29.91</v>
      </c>
      <c r="CL460" s="55"/>
      <c r="CM460" s="55">
        <v>4.8499999999999996</v>
      </c>
      <c r="CN460" s="55"/>
      <c r="CO460" s="55"/>
      <c r="CP460" s="55"/>
      <c r="CQ460" s="55">
        <v>0.26</v>
      </c>
      <c r="CR460" s="102">
        <v>4549</v>
      </c>
      <c r="CS460" s="102">
        <v>31.85</v>
      </c>
      <c r="CT460" s="103">
        <v>4.22</v>
      </c>
      <c r="CU460" s="103">
        <v>0.27</v>
      </c>
      <c r="CV460" s="55"/>
      <c r="CW460" s="73">
        <f t="shared" si="100"/>
        <v>888.0688235172488</v>
      </c>
      <c r="CX460" s="74">
        <f>AP460/(AB460-AI460)</f>
        <v>888.0688235172488</v>
      </c>
      <c r="CY460" s="71">
        <v>500</v>
      </c>
      <c r="CZ460" s="67">
        <f>IF(AND(DATE(YEAR(T460),MONTH(T460),DAY(T460))&gt;=(S460-3),DATE(YEAR(T460),MONTH(T460),DAY(T460))&lt;=(S460+3)),T460,V460)</f>
        <v>45965.75</v>
      </c>
      <c r="DA460" s="74">
        <f>CZ460-U460</f>
        <v>0</v>
      </c>
      <c r="DB460" s="53">
        <f>(((AR460-AQ460)*24)+DD460+AB460+((AV460-AU460)*24))/24</f>
        <v>0.99305555556202307</v>
      </c>
      <c r="DC460" s="53">
        <f>(AT460-AS460)*24</f>
        <v>0.99999999994179234</v>
      </c>
      <c r="DD460" s="53">
        <f>(W460-AR460)*24</f>
        <v>11.083333333313931</v>
      </c>
      <c r="DE460" s="53">
        <f>AA460</f>
        <v>73.5</v>
      </c>
      <c r="DF460" s="53">
        <f t="shared" si="97"/>
        <v>11.083333333313931</v>
      </c>
      <c r="DG460" s="53">
        <f>AB460</f>
        <v>12.250000000116415</v>
      </c>
      <c r="DH460" s="53">
        <f t="shared" si="95"/>
        <v>0.99999999994179234</v>
      </c>
    </row>
    <row r="461" spans="1:112" s="63" customFormat="1" x14ac:dyDescent="0.2">
      <c r="A461" s="65">
        <v>4909</v>
      </c>
      <c r="B461" s="72">
        <f t="shared" si="99"/>
        <v>45962</v>
      </c>
      <c r="C461" s="60" t="str">
        <f t="shared" si="96"/>
        <v>PRT 2025 11 #4909</v>
      </c>
      <c r="D461" s="60" t="str">
        <f t="shared" si="94"/>
        <v>PRATU BGG #119</v>
      </c>
      <c r="E461" s="61">
        <v>4909</v>
      </c>
      <c r="F461" s="62" t="s">
        <v>240</v>
      </c>
      <c r="G461" s="62" t="str">
        <f>INDEX([1]List!$D$2:$D$55,MATCH(F461,[1]List!$B$2:$B$55,0))</f>
        <v>CIF</v>
      </c>
      <c r="H461" s="62" t="s">
        <v>211</v>
      </c>
      <c r="I461" s="62" t="s">
        <v>247</v>
      </c>
      <c r="J461" s="61">
        <f>IF(F461="","",IF(F461="TIE LRC",COUNTIF($F$2:$F461,"TIE")+COUNTIF($F$2:$F461,"TME")+COUNTIF($F$2:$F461,"TIE LRC")+COUNTIF($F$2:$F461,"TIE MRC"),IF(F461="TIE MRC",COUNTIF($F$2:$F461,"TIE")+COUNTIF($F$2:$F461,"TME")+COUNTIF($F$2:$F461,"TIE LRC")+COUNTIF($F$2:$F461,"TIE MRC"),IF(F461="PLNBB LRC",COUNTIF($F$2:$F461,"PLNBB")+COUNTIF($F$2:$F461,"PLNBB LRC")+COUNTIF($F$2:$F461,"PLNBB MRC"),IF(F461="PLNBB MRC",COUNTIF($F$2:$F461,"PLNBB")+COUNTIF($F$2:$F461,"PLNBB LRC")+COUNTIF($F$2:$F461,"PLNBB MRC"),IF(F461="HE MRC",COUNTIF($F$2:$F461,"HE")+COUNTIF($F$2:$F461,"HE LRC")+COUNTIF($F$2:$F461,"HE MRC"),IF(F461="HE LRC",COUNTIF($F$2:$F461,"HE")+COUNTIF($F$2:$F461,"HE LRC")+COUNTIF($F$2:$F461,"HE MRC"),COUNTIF($F$2:$F461,F461))))))))</f>
        <v>119</v>
      </c>
      <c r="K461" s="63" t="s">
        <v>509</v>
      </c>
      <c r="L461" s="63" t="s">
        <v>510</v>
      </c>
      <c r="N461" s="64" t="s">
        <v>318</v>
      </c>
      <c r="O461" s="69" t="s">
        <v>473</v>
      </c>
      <c r="P461" s="65"/>
      <c r="Q461" s="69">
        <v>45957</v>
      </c>
      <c r="R461" s="66"/>
      <c r="S461" s="69">
        <v>46013</v>
      </c>
      <c r="T461" s="67">
        <v>45964.072916666664</v>
      </c>
      <c r="U461" s="67">
        <v>45966.329861111109</v>
      </c>
      <c r="V461" s="67">
        <v>45966.329861111109</v>
      </c>
      <c r="W461" s="67">
        <v>45966.722222222219</v>
      </c>
      <c r="X461" s="67">
        <v>45967.340277777781</v>
      </c>
      <c r="Y461" s="67">
        <v>45967.364583333336</v>
      </c>
      <c r="Z461" s="67">
        <v>45967.399305555555</v>
      </c>
      <c r="AA461" s="53">
        <f t="shared" si="84"/>
        <v>54.166666666686069</v>
      </c>
      <c r="AB461" s="53">
        <f t="shared" si="90"/>
        <v>15.416666666802485</v>
      </c>
      <c r="AC461" s="53">
        <f t="shared" si="91"/>
        <v>0.58333333331393078</v>
      </c>
      <c r="AD461" s="53">
        <v>0.17</v>
      </c>
      <c r="AE461" s="53">
        <v>2.92</v>
      </c>
      <c r="AF461" s="53">
        <v>0</v>
      </c>
      <c r="AG461" s="53">
        <v>0</v>
      </c>
      <c r="AH461" s="53">
        <v>0</v>
      </c>
      <c r="AI461" s="53">
        <f t="shared" ref="AI461:AI524" si="102">SUM(AE461:AH461)</f>
        <v>2.92</v>
      </c>
      <c r="AJ461" s="77">
        <f t="shared" ref="AJ461:AJ524" si="103">SUM(AD461:AH461)</f>
        <v>3.09</v>
      </c>
      <c r="AK461" s="77"/>
      <c r="AL461" s="77"/>
      <c r="AM461" s="77"/>
      <c r="AN461" s="77"/>
      <c r="AO461" s="68">
        <v>8697.5499999999993</v>
      </c>
      <c r="AP461" s="68">
        <v>8694.866</v>
      </c>
      <c r="AQ461" s="67">
        <f t="shared" si="98"/>
        <v>45966.329861111109</v>
      </c>
      <c r="AR461" s="67">
        <v>45966.340277777781</v>
      </c>
      <c r="AS461" s="67">
        <f t="shared" si="101"/>
        <v>45967.340277777781</v>
      </c>
      <c r="AT461" s="67">
        <v>45967.385416666664</v>
      </c>
      <c r="AU461" s="67">
        <f t="shared" si="89"/>
        <v>45967.385416666664</v>
      </c>
      <c r="AV461" s="67">
        <v>45967.395833333336</v>
      </c>
      <c r="AW461" s="102">
        <v>4550</v>
      </c>
      <c r="AX461" s="102">
        <v>6591</v>
      </c>
      <c r="AY461" s="55">
        <v>30.97</v>
      </c>
      <c r="AZ461" s="55">
        <v>15.89</v>
      </c>
      <c r="BA461" s="55">
        <v>4.0999999999999996</v>
      </c>
      <c r="BB461" s="55">
        <v>5</v>
      </c>
      <c r="BC461" s="55">
        <v>5.94</v>
      </c>
      <c r="BD461" s="55">
        <v>41.92</v>
      </c>
      <c r="BE461" s="55">
        <v>37.19</v>
      </c>
      <c r="BF461" s="55">
        <v>0.19</v>
      </c>
      <c r="BG461" s="55">
        <v>0.28999999999999998</v>
      </c>
      <c r="BH461" s="55">
        <v>0.27</v>
      </c>
      <c r="BI461" s="55">
        <v>57.34</v>
      </c>
      <c r="BJ461" s="55">
        <v>4.22</v>
      </c>
      <c r="BK461" s="55">
        <v>0.94</v>
      </c>
      <c r="BL461" s="55">
        <v>1.19</v>
      </c>
      <c r="BM461" s="55">
        <v>16.38</v>
      </c>
      <c r="BN461" s="56">
        <v>59</v>
      </c>
      <c r="BO461" s="55" t="s">
        <v>97</v>
      </c>
      <c r="BP461" s="55" t="s">
        <v>97</v>
      </c>
      <c r="BQ461" s="56">
        <v>1320</v>
      </c>
      <c r="BR461" s="55">
        <v>53.47</v>
      </c>
      <c r="BS461" s="55">
        <v>15.92</v>
      </c>
      <c r="BT461" s="55">
        <v>20.32</v>
      </c>
      <c r="BU461" s="55">
        <v>5.0199999999999996</v>
      </c>
      <c r="BV461" s="55">
        <v>1.1599999999999999</v>
      </c>
      <c r="BW461" s="55">
        <v>0.3</v>
      </c>
      <c r="BX461" s="55">
        <v>0.44</v>
      </c>
      <c r="BY461" s="55">
        <v>0.54</v>
      </c>
      <c r="BZ461" s="55">
        <v>2.57</v>
      </c>
      <c r="CA461" s="55">
        <v>0.2</v>
      </c>
      <c r="CB461" s="55">
        <v>0.08</v>
      </c>
      <c r="CC461" s="55">
        <v>4.4999999999999998E-2</v>
      </c>
      <c r="CD461" s="55">
        <v>99</v>
      </c>
      <c r="CE461" s="55">
        <v>98</v>
      </c>
      <c r="CF461" s="55">
        <v>79</v>
      </c>
      <c r="CG461" s="55">
        <v>20</v>
      </c>
      <c r="CH461" s="102"/>
      <c r="CI461" s="102">
        <v>4607</v>
      </c>
      <c r="CJ461" s="55"/>
      <c r="CK461" s="55">
        <v>30.53</v>
      </c>
      <c r="CL461" s="55"/>
      <c r="CM461" s="55">
        <v>3.78</v>
      </c>
      <c r="CN461" s="55"/>
      <c r="CO461" s="55"/>
      <c r="CP461" s="55"/>
      <c r="CQ461" s="55">
        <v>0.17</v>
      </c>
      <c r="CR461" s="102">
        <v>4492</v>
      </c>
      <c r="CS461" s="102">
        <v>31.45</v>
      </c>
      <c r="CT461" s="103">
        <v>4.3</v>
      </c>
      <c r="CU461" s="103">
        <v>0.22</v>
      </c>
      <c r="CV461" s="55"/>
      <c r="CW461" s="73">
        <f t="shared" si="100"/>
        <v>695.7748199444253</v>
      </c>
      <c r="CX461" s="74">
        <f>AP461/(AB461-AI461)</f>
        <v>695.7748199444253</v>
      </c>
      <c r="CY461" s="71">
        <v>500</v>
      </c>
      <c r="CZ461" s="67">
        <f>IF(AND(DATE(YEAR(T461),MONTH(T461),DAY(T461))&gt;=(S461-3),DATE(YEAR(T461),MONTH(T461),DAY(T461))&lt;=(S461+3)),T461,V461)</f>
        <v>45966.329861111109</v>
      </c>
      <c r="DA461" s="74">
        <f>CZ461-U461</f>
        <v>0</v>
      </c>
      <c r="DB461" s="53">
        <f>(((AR461-AQ461)*24)+DD461+AB461+((AV461-AU461)*24))/24</f>
        <v>1.0451388888977817</v>
      </c>
      <c r="DC461" s="53">
        <f>(AT461-AS461)*24</f>
        <v>1.0833333331975155</v>
      </c>
      <c r="DD461" s="53">
        <f>(W461-AR461)*24</f>
        <v>9.1666666665114462</v>
      </c>
      <c r="DE461" s="53">
        <f>AA461</f>
        <v>54.166666666686069</v>
      </c>
      <c r="DF461" s="53">
        <f t="shared" si="97"/>
        <v>9.1666666665114462</v>
      </c>
      <c r="DG461" s="53">
        <f>AB461</f>
        <v>15.416666666802485</v>
      </c>
      <c r="DH461" s="53">
        <f t="shared" si="95"/>
        <v>1.0833333331975155</v>
      </c>
    </row>
    <row r="462" spans="1:112" s="63" customFormat="1" ht="13.35" customHeight="1" x14ac:dyDescent="0.2">
      <c r="A462" s="65">
        <v>4910</v>
      </c>
      <c r="B462" s="72">
        <f t="shared" si="99"/>
        <v>45962</v>
      </c>
      <c r="C462" s="60" t="str">
        <f t="shared" si="96"/>
        <v>PRT 2025 11 #4910</v>
      </c>
      <c r="D462" s="60" t="str">
        <f t="shared" si="94"/>
        <v>PRATU BGG #120</v>
      </c>
      <c r="E462" s="61">
        <v>4910</v>
      </c>
      <c r="F462" s="62" t="s">
        <v>240</v>
      </c>
      <c r="G462" s="62" t="str">
        <f>INDEX([1]List!$D$2:$D$55,MATCH(F462,[1]List!$B$2:$B$55,0))</f>
        <v>CIF</v>
      </c>
      <c r="H462" s="62" t="s">
        <v>211</v>
      </c>
      <c r="I462" s="62" t="s">
        <v>247</v>
      </c>
      <c r="J462" s="61">
        <f>IF(F462="","",IF(F462="TIE LRC",COUNTIF($F$2:$F462,"TIE")+COUNTIF($F$2:$F462,"TME")+COUNTIF($F$2:$F462,"TIE LRC")+COUNTIF($F$2:$F462,"TIE MRC"),IF(F462="TIE MRC",COUNTIF($F$2:$F462,"TIE")+COUNTIF($F$2:$F462,"TME")+COUNTIF($F$2:$F462,"TIE LRC")+COUNTIF($F$2:$F462,"TIE MRC"),IF(F462="PLNBB LRC",COUNTIF($F$2:$F462,"PLNBB")+COUNTIF($F$2:$F462,"PLNBB LRC")+COUNTIF($F$2:$F462,"PLNBB MRC"),IF(F462="PLNBB MRC",COUNTIF($F$2:$F462,"PLNBB")+COUNTIF($F$2:$F462,"PLNBB LRC")+COUNTIF($F$2:$F462,"PLNBB MRC"),IF(F462="HE MRC",COUNTIF($F$2:$F462,"HE")+COUNTIF($F$2:$F462,"HE LRC")+COUNTIF($F$2:$F462,"HE MRC"),IF(F462="HE LRC",COUNTIF($F$2:$F462,"HE")+COUNTIF($F$2:$F462,"HE LRC")+COUNTIF($F$2:$F462,"HE MRC"),COUNTIF($F$2:$F462,F462))))))))</f>
        <v>120</v>
      </c>
      <c r="K462" s="63" t="s">
        <v>502</v>
      </c>
      <c r="L462" s="63" t="s">
        <v>503</v>
      </c>
      <c r="N462" s="64" t="s">
        <v>318</v>
      </c>
      <c r="O462" s="69" t="s">
        <v>473</v>
      </c>
      <c r="P462" s="65"/>
      <c r="Q462" s="69">
        <v>45959</v>
      </c>
      <c r="R462" s="66"/>
      <c r="S462" s="69">
        <v>46014</v>
      </c>
      <c r="T462" s="67">
        <v>45964.979166666664</v>
      </c>
      <c r="U462" s="67">
        <v>45967.680555555555</v>
      </c>
      <c r="V462" s="67">
        <v>45967.680555555555</v>
      </c>
      <c r="W462" s="67">
        <v>45967.770833333336</v>
      </c>
      <c r="X462" s="67">
        <v>45968.381944444445</v>
      </c>
      <c r="Y462" s="67">
        <v>45968.423611111109</v>
      </c>
      <c r="Z462" s="67">
        <v>45968.458333333336</v>
      </c>
      <c r="AA462" s="53">
        <f t="shared" si="84"/>
        <v>64.833333333372138</v>
      </c>
      <c r="AB462" s="53">
        <f t="shared" si="90"/>
        <v>15.666666666569654</v>
      </c>
      <c r="AC462" s="53">
        <f t="shared" si="91"/>
        <v>0.99999999994179234</v>
      </c>
      <c r="AD462" s="53">
        <v>0.17</v>
      </c>
      <c r="AE462" s="53">
        <v>2.33</v>
      </c>
      <c r="AF462" s="53">
        <v>0</v>
      </c>
      <c r="AG462" s="53">
        <v>0</v>
      </c>
      <c r="AH462" s="53">
        <v>0</v>
      </c>
      <c r="AI462" s="53">
        <f t="shared" si="102"/>
        <v>2.33</v>
      </c>
      <c r="AJ462" s="77">
        <f t="shared" si="103"/>
        <v>2.5</v>
      </c>
      <c r="AK462" s="77"/>
      <c r="AL462" s="77"/>
      <c r="AM462" s="77"/>
      <c r="AN462" s="77"/>
      <c r="AO462" s="68">
        <v>8697.6710000000003</v>
      </c>
      <c r="AP462" s="68">
        <v>8694.7579999999998</v>
      </c>
      <c r="AQ462" s="67">
        <f t="shared" si="98"/>
        <v>45967.680555555555</v>
      </c>
      <c r="AR462" s="67">
        <v>45967.690972222219</v>
      </c>
      <c r="AS462" s="67">
        <f t="shared" si="101"/>
        <v>45968.381944444445</v>
      </c>
      <c r="AT462" s="67">
        <v>45968.444444444445</v>
      </c>
      <c r="AU462" s="67">
        <f t="shared" si="89"/>
        <v>45968.444444444445</v>
      </c>
      <c r="AV462" s="67">
        <v>45968.454861111109</v>
      </c>
      <c r="AW462" s="102">
        <v>4555</v>
      </c>
      <c r="AX462" s="102">
        <v>6597</v>
      </c>
      <c r="AY462" s="55">
        <v>30.95</v>
      </c>
      <c r="AZ462" s="55">
        <v>14.34</v>
      </c>
      <c r="BA462" s="55">
        <v>3.91</v>
      </c>
      <c r="BB462" s="55">
        <v>4.8499999999999996</v>
      </c>
      <c r="BC462" s="55">
        <v>5.66</v>
      </c>
      <c r="BD462" s="55">
        <v>41.24</v>
      </c>
      <c r="BE462" s="55">
        <v>39.57</v>
      </c>
      <c r="BF462" s="55">
        <v>0.23</v>
      </c>
      <c r="BG462" s="55">
        <v>0.35</v>
      </c>
      <c r="BH462" s="55">
        <v>0.33</v>
      </c>
      <c r="BI462" s="55">
        <v>58.75</v>
      </c>
      <c r="BJ462" s="55">
        <v>4.25</v>
      </c>
      <c r="BK462" s="55">
        <v>0.91</v>
      </c>
      <c r="BL462" s="55">
        <v>1.1299999999999999</v>
      </c>
      <c r="BM462" s="55">
        <v>16.62</v>
      </c>
      <c r="BN462" s="56">
        <v>58</v>
      </c>
      <c r="BO462" s="55" t="s">
        <v>97</v>
      </c>
      <c r="BP462" s="55" t="s">
        <v>100</v>
      </c>
      <c r="BQ462" s="56">
        <v>1240</v>
      </c>
      <c r="BR462" s="55">
        <v>35.89</v>
      </c>
      <c r="BS462" s="55">
        <v>23.24</v>
      </c>
      <c r="BT462" s="55">
        <v>25.06</v>
      </c>
      <c r="BU462" s="55">
        <v>6.25</v>
      </c>
      <c r="BV462" s="55">
        <v>1.57</v>
      </c>
      <c r="BW462" s="55">
        <v>0.56999999999999995</v>
      </c>
      <c r="BX462" s="55">
        <v>0.37</v>
      </c>
      <c r="BY462" s="55">
        <v>0.97</v>
      </c>
      <c r="BZ462" s="55">
        <v>5.38</v>
      </c>
      <c r="CA462" s="55">
        <v>0.18</v>
      </c>
      <c r="CB462" s="55">
        <v>0.32</v>
      </c>
      <c r="CC462" s="55">
        <v>4.7E-2</v>
      </c>
      <c r="CD462" s="55">
        <v>99</v>
      </c>
      <c r="CE462" s="55">
        <v>97</v>
      </c>
      <c r="CF462" s="55">
        <v>79</v>
      </c>
      <c r="CG462" s="55">
        <v>20</v>
      </c>
      <c r="CH462" s="102"/>
      <c r="CI462" s="102">
        <v>4607</v>
      </c>
      <c r="CJ462" s="55"/>
      <c r="CK462" s="55">
        <v>30.51</v>
      </c>
      <c r="CL462" s="55"/>
      <c r="CM462" s="55">
        <v>3.77</v>
      </c>
      <c r="CN462" s="55"/>
      <c r="CO462" s="55"/>
      <c r="CP462" s="55"/>
      <c r="CQ462" s="55">
        <v>0.2</v>
      </c>
      <c r="CR462" s="102">
        <v>4439</v>
      </c>
      <c r="CS462" s="102">
        <v>31.82</v>
      </c>
      <c r="CT462" s="103">
        <v>4.51</v>
      </c>
      <c r="CU462" s="103">
        <v>0.24</v>
      </c>
      <c r="CV462" s="55"/>
      <c r="CW462" s="73">
        <f t="shared" si="100"/>
        <v>651.94386403873386</v>
      </c>
      <c r="CX462" s="74">
        <f>AP462/(AB462-AI462)</f>
        <v>651.94386403873386</v>
      </c>
      <c r="CY462" s="71">
        <v>500</v>
      </c>
      <c r="CZ462" s="67">
        <f>IF(AND(DATE(YEAR(T462),MONTH(T462),DAY(T462))&gt;=(S462-3),DATE(YEAR(T462),MONTH(T462),DAY(T462))&lt;=(S462+3)),T462,V462)</f>
        <v>45967.680555555555</v>
      </c>
      <c r="DA462" s="74">
        <f>CZ462-U462</f>
        <v>0</v>
      </c>
      <c r="DB462" s="53">
        <f>(((AR462-AQ462)*24)+DD462+AB462+((AV462-AU462)*24))/24</f>
        <v>0.75347222221898846</v>
      </c>
      <c r="DC462" s="53">
        <f>(AT462-AS462)*24</f>
        <v>1.5</v>
      </c>
      <c r="DD462" s="53">
        <f>(W462-AR462)*24</f>
        <v>1.9166666668024845</v>
      </c>
      <c r="DE462" s="53">
        <f>AA462</f>
        <v>64.833333333372138</v>
      </c>
      <c r="DF462" s="53">
        <f t="shared" si="97"/>
        <v>1.9166666668024845</v>
      </c>
      <c r="DG462" s="53">
        <f>AB462</f>
        <v>15.666666666569654</v>
      </c>
      <c r="DH462" s="53">
        <f t="shared" si="95"/>
        <v>1.5</v>
      </c>
    </row>
    <row r="463" spans="1:112" s="63" customFormat="1" x14ac:dyDescent="0.2">
      <c r="A463" s="65">
        <v>4911</v>
      </c>
      <c r="B463" s="72">
        <f t="shared" si="99"/>
        <v>45962</v>
      </c>
      <c r="C463" s="60" t="str">
        <f t="shared" si="96"/>
        <v>PRT 2025 11 #4911</v>
      </c>
      <c r="D463" s="60" t="str">
        <f t="shared" si="94"/>
        <v>PRATU PTBA #85</v>
      </c>
      <c r="E463" s="61">
        <v>4911</v>
      </c>
      <c r="F463" s="62" t="s">
        <v>98</v>
      </c>
      <c r="G463" s="62" t="str">
        <f>INDEX([1]List!$D$2:$D$55,MATCH(F463,[1]List!$B$2:$B$55,0))</f>
        <v>FOB</v>
      </c>
      <c r="H463" s="62" t="s">
        <v>156</v>
      </c>
      <c r="I463" s="62" t="s">
        <v>157</v>
      </c>
      <c r="J463" s="61">
        <f>IF(F463="","",IF(F463="TIE LRC",COUNTIF($F$2:$F463,"TIE")+COUNTIF($F$2:$F463,"TME")+COUNTIF($F$2:$F463,"TIE LRC")+COUNTIF($F$2:$F463,"TIE MRC"),IF(F463="TIE MRC",COUNTIF($F$2:$F463,"TIE")+COUNTIF($F$2:$F463,"TME")+COUNTIF($F$2:$F463,"TIE LRC")+COUNTIF($F$2:$F463,"TIE MRC"),IF(F463="PLNBB LRC",COUNTIF($F$2:$F463,"PLNBB")+COUNTIF($F$2:$F463,"PLNBB LRC")+COUNTIF($F$2:$F463,"PLNBB MRC"),IF(F463="PLNBB MRC",COUNTIF($F$2:$F463,"PLNBB")+COUNTIF($F$2:$F463,"PLNBB LRC")+COUNTIF($F$2:$F463,"PLNBB MRC"),IF(F463="HE MRC",COUNTIF($F$2:$F463,"HE")+COUNTIF($F$2:$F463,"HE LRC")+COUNTIF($F$2:$F463,"HE MRC"),IF(F463="HE LRC",COUNTIF($F$2:$F463,"HE")+COUNTIF($F$2:$F463,"HE LRC")+COUNTIF($F$2:$F463,"HE MRC"),COUNTIF($F$2:$F463,F463))))))))</f>
        <v>85</v>
      </c>
      <c r="L463" s="63" t="s">
        <v>224</v>
      </c>
      <c r="N463" s="64" t="s">
        <v>318</v>
      </c>
      <c r="O463" s="69" t="s">
        <v>104</v>
      </c>
      <c r="P463" s="65"/>
      <c r="Q463" s="69">
        <v>45963</v>
      </c>
      <c r="R463" s="66"/>
      <c r="S463" s="69">
        <v>45965</v>
      </c>
      <c r="T463" s="67">
        <v>45965.458333333336</v>
      </c>
      <c r="U463" s="67">
        <v>45965.458333333336</v>
      </c>
      <c r="V463" s="67">
        <v>45968.472222222219</v>
      </c>
      <c r="W463" s="67">
        <v>45968.541666666664</v>
      </c>
      <c r="X463" s="67">
        <v>45969.173611111109</v>
      </c>
      <c r="Y463" s="67">
        <v>45969.239583333336</v>
      </c>
      <c r="Z463" s="67">
        <v>45969.277777777781</v>
      </c>
      <c r="AA463" s="53">
        <f t="shared" si="84"/>
        <v>72.333333333197515</v>
      </c>
      <c r="AB463" s="53">
        <f t="shared" si="90"/>
        <v>16.750000000116415</v>
      </c>
      <c r="AC463" s="53">
        <f t="shared" si="91"/>
        <v>1.5833333334303461</v>
      </c>
      <c r="AD463" s="53">
        <v>0.17</v>
      </c>
      <c r="AE463" s="53">
        <v>2.17</v>
      </c>
      <c r="AF463" s="53">
        <v>0</v>
      </c>
      <c r="AG463" s="53">
        <v>0.5</v>
      </c>
      <c r="AH463" s="53">
        <v>0</v>
      </c>
      <c r="AI463" s="53">
        <f t="shared" si="102"/>
        <v>2.67</v>
      </c>
      <c r="AJ463" s="77">
        <f t="shared" si="103"/>
        <v>2.84</v>
      </c>
      <c r="AK463" s="77"/>
      <c r="AL463" s="77"/>
      <c r="AM463" s="77"/>
      <c r="AN463" s="77"/>
      <c r="AO463" s="68">
        <v>8606.1980000000003</v>
      </c>
      <c r="AP463" s="68">
        <v>8605.1910000000007</v>
      </c>
      <c r="AQ463" s="67">
        <f t="shared" si="98"/>
        <v>45968.472222222219</v>
      </c>
      <c r="AR463" s="67">
        <v>45968.486111111109</v>
      </c>
      <c r="AS463" s="67">
        <f t="shared" si="101"/>
        <v>45969.173611111109</v>
      </c>
      <c r="AT463" s="67">
        <v>45969.260416666664</v>
      </c>
      <c r="AU463" s="67">
        <f t="shared" si="89"/>
        <v>45969.260416666664</v>
      </c>
      <c r="AV463" s="67">
        <v>45969.274305555555</v>
      </c>
      <c r="AW463" s="102">
        <v>4703</v>
      </c>
      <c r="AX463" s="102">
        <v>6754</v>
      </c>
      <c r="AY463" s="55">
        <v>30.37</v>
      </c>
      <c r="AZ463" s="55">
        <v>13.39</v>
      </c>
      <c r="BA463" s="55">
        <v>4.21</v>
      </c>
      <c r="BB463" s="55">
        <v>5.24</v>
      </c>
      <c r="BC463" s="55">
        <v>6.05</v>
      </c>
      <c r="BD463" s="55">
        <v>41.41</v>
      </c>
      <c r="BE463" s="55">
        <v>39.96</v>
      </c>
      <c r="BF463" s="55">
        <v>0.16</v>
      </c>
      <c r="BG463" s="55">
        <v>0.25</v>
      </c>
      <c r="BH463" s="55">
        <v>0.23</v>
      </c>
      <c r="BI463" s="55">
        <v>61.29</v>
      </c>
      <c r="BJ463" s="55">
        <v>4.2300000000000004</v>
      </c>
      <c r="BK463" s="55">
        <v>0.96</v>
      </c>
      <c r="BL463" s="55">
        <v>1.18</v>
      </c>
      <c r="BM463" s="55">
        <v>14.69</v>
      </c>
      <c r="BN463" s="56">
        <v>61</v>
      </c>
      <c r="BO463" s="55" t="s">
        <v>97</v>
      </c>
      <c r="BP463" s="55" t="s">
        <v>100</v>
      </c>
      <c r="BQ463" s="56">
        <v>1280</v>
      </c>
      <c r="BR463" s="55">
        <v>45.18</v>
      </c>
      <c r="BS463" s="55">
        <v>32.94</v>
      </c>
      <c r="BT463" s="55">
        <v>7.38</v>
      </c>
      <c r="BU463" s="55">
        <v>5.65</v>
      </c>
      <c r="BV463" s="55">
        <v>1.67</v>
      </c>
      <c r="BW463" s="55">
        <v>0.42</v>
      </c>
      <c r="BX463" s="55">
        <v>0.54</v>
      </c>
      <c r="BY463" s="55">
        <v>1.0900000000000001</v>
      </c>
      <c r="BZ463" s="55">
        <v>4.66</v>
      </c>
      <c r="CA463" s="55">
        <v>0.05</v>
      </c>
      <c r="CB463" s="55">
        <v>0.08</v>
      </c>
      <c r="CC463" s="55">
        <v>3.2000000000000001E-2</v>
      </c>
      <c r="CD463" s="55">
        <v>99</v>
      </c>
      <c r="CE463" s="55">
        <v>98</v>
      </c>
      <c r="CF463" s="55">
        <v>78</v>
      </c>
      <c r="CG463" s="55">
        <v>23</v>
      </c>
      <c r="CH463" s="102"/>
      <c r="CI463" s="102">
        <v>4907</v>
      </c>
      <c r="CJ463" s="55"/>
      <c r="CK463" s="55">
        <v>28.15</v>
      </c>
      <c r="CL463" s="55">
        <v>14.44</v>
      </c>
      <c r="CM463" s="55">
        <v>3.59</v>
      </c>
      <c r="CN463" s="55">
        <v>4.2699999999999996</v>
      </c>
      <c r="CO463" s="55">
        <v>39.72</v>
      </c>
      <c r="CP463" s="55">
        <v>41.57</v>
      </c>
      <c r="CQ463" s="55">
        <v>0.36</v>
      </c>
      <c r="CR463" s="102" t="s">
        <v>319</v>
      </c>
      <c r="CS463" s="102" t="s">
        <v>319</v>
      </c>
      <c r="CT463" s="103" t="s">
        <v>319</v>
      </c>
      <c r="CU463" s="103" t="s">
        <v>319</v>
      </c>
      <c r="CV463" s="55"/>
      <c r="CW463" s="73">
        <f t="shared" si="100"/>
        <v>611.16413351767414</v>
      </c>
      <c r="CX463" s="74">
        <f>AP463/(AB463-AI463)</f>
        <v>611.16413351767414</v>
      </c>
      <c r="CY463" s="71">
        <v>500</v>
      </c>
      <c r="CZ463" s="67">
        <f>IF(AND(DATE(YEAR(T463),MONTH(T463),DAY(T463))&gt;=(S463-3),DATE(YEAR(T463),MONTH(T463),DAY(T463))&lt;=(S463+3)),T463,V463)</f>
        <v>45965.458333333336</v>
      </c>
      <c r="DA463" s="74">
        <f>CZ463-U463</f>
        <v>0</v>
      </c>
      <c r="DB463" s="53">
        <f>(((AR463-AQ463)*24)+DD463+AB463+((AV463-AU463)*24))/24</f>
        <v>0.78125000000727596</v>
      </c>
      <c r="DC463" s="53">
        <f>(AT463-AS463)*24</f>
        <v>2.0833333333139308</v>
      </c>
      <c r="DD463" s="53">
        <f>(W463-AR463)*24</f>
        <v>1.3333333333139308</v>
      </c>
      <c r="DE463" s="53">
        <f>AA463</f>
        <v>72.333333333197515</v>
      </c>
      <c r="DF463" s="53">
        <f t="shared" si="97"/>
        <v>1.3333333333139308</v>
      </c>
      <c r="DG463" s="53">
        <f>AB463</f>
        <v>16.750000000116415</v>
      </c>
      <c r="DH463" s="53">
        <f t="shared" si="95"/>
        <v>2.0833333333139308</v>
      </c>
    </row>
    <row r="464" spans="1:112" s="63" customFormat="1" x14ac:dyDescent="0.2">
      <c r="A464" s="65">
        <v>4912</v>
      </c>
      <c r="B464" s="72">
        <f t="shared" si="99"/>
        <v>45962</v>
      </c>
      <c r="C464" s="60" t="str">
        <f t="shared" si="96"/>
        <v>PRT 2025 11 #4912</v>
      </c>
      <c r="D464" s="60" t="str">
        <f t="shared" si="94"/>
        <v>PRATU SSN #18</v>
      </c>
      <c r="E464" s="61">
        <v>4912</v>
      </c>
      <c r="F464" s="62" t="s">
        <v>551</v>
      </c>
      <c r="G464" s="62" t="str">
        <f>INDEX([1]List!$D$2:$D$55,MATCH(F464,[1]List!$B$2:$B$55,0))</f>
        <v>CIF</v>
      </c>
      <c r="H464" s="62" t="s">
        <v>552</v>
      </c>
      <c r="I464" s="62" t="s">
        <v>285</v>
      </c>
      <c r="J464" s="61">
        <f>IF(F464="","",IF(F464="TIE LRC",COUNTIF($F$2:$F464,"TIE")+COUNTIF($F$2:$F464,"TME")+COUNTIF($F$2:$F464,"TIE LRC")+COUNTIF($F$2:$F464,"TIE MRC"),IF(F464="TIE MRC",COUNTIF($F$2:$F464,"TIE")+COUNTIF($F$2:$F464,"TME")+COUNTIF($F$2:$F464,"TIE LRC")+COUNTIF($F$2:$F464,"TIE MRC"),IF(F464="PLNBB LRC",COUNTIF($F$2:$F464,"PLNBB")+COUNTIF($F$2:$F464,"PLNBB LRC")+COUNTIF($F$2:$F464,"PLNBB MRC"),IF(F464="PLNBB MRC",COUNTIF($F$2:$F464,"PLNBB")+COUNTIF($F$2:$F464,"PLNBB LRC")+COUNTIF($F$2:$F464,"PLNBB MRC"),IF(F464="HE MRC",COUNTIF($F$2:$F464,"HE")+COUNTIF($F$2:$F464,"HE LRC")+COUNTIF($F$2:$F464,"HE MRC"),IF(F464="HE LRC",COUNTIF($F$2:$F464,"HE")+COUNTIF($F$2:$F464,"HE LRC")+COUNTIF($F$2:$F464,"HE MRC"),COUNTIF($F$2:$F464,F464))))))))</f>
        <v>18</v>
      </c>
      <c r="K464" s="63" t="s">
        <v>400</v>
      </c>
      <c r="L464" s="63" t="s">
        <v>401</v>
      </c>
      <c r="N464" s="64" t="s">
        <v>320</v>
      </c>
      <c r="O464" s="69" t="s">
        <v>473</v>
      </c>
      <c r="P464" s="65"/>
      <c r="Q464" s="69">
        <v>45956</v>
      </c>
      <c r="R464" s="66"/>
      <c r="S464" s="69">
        <v>45969</v>
      </c>
      <c r="T464" s="67">
        <v>45964.180555555555</v>
      </c>
      <c r="U464" s="67">
        <v>45966.777777777781</v>
      </c>
      <c r="V464" s="67">
        <v>45966.777777777781</v>
      </c>
      <c r="W464" s="67">
        <v>45967.388888888891</v>
      </c>
      <c r="X464" s="67">
        <v>45969.340277777781</v>
      </c>
      <c r="Y464" s="67">
        <v>45969.368055555555</v>
      </c>
      <c r="Z464" s="67">
        <v>45969.402777777781</v>
      </c>
      <c r="AA464" s="53">
        <f t="shared" si="84"/>
        <v>62.333333333430346</v>
      </c>
      <c r="AB464" s="53">
        <f t="shared" si="90"/>
        <v>47.499999999941792</v>
      </c>
      <c r="AC464" s="53">
        <f t="shared" si="91"/>
        <v>0.6666666665696539</v>
      </c>
      <c r="AD464" s="53">
        <v>5.08</v>
      </c>
      <c r="AE464" s="53">
        <v>13.67</v>
      </c>
      <c r="AF464" s="53">
        <v>4.83</v>
      </c>
      <c r="AG464" s="53">
        <v>0.5</v>
      </c>
      <c r="AH464" s="53">
        <v>0</v>
      </c>
      <c r="AI464" s="53">
        <f t="shared" si="102"/>
        <v>19</v>
      </c>
      <c r="AJ464" s="77">
        <f t="shared" si="103"/>
        <v>24.08</v>
      </c>
      <c r="AK464" s="77"/>
      <c r="AL464" s="77"/>
      <c r="AM464" s="77"/>
      <c r="AN464" s="77"/>
      <c r="AO464" s="68">
        <v>8701.0319999999992</v>
      </c>
      <c r="AP464" s="68">
        <v>8697.598</v>
      </c>
      <c r="AQ464" s="67">
        <f t="shared" si="98"/>
        <v>45966.777777777781</v>
      </c>
      <c r="AR464" s="67">
        <v>45966.788194444445</v>
      </c>
      <c r="AS464" s="67">
        <f t="shared" si="101"/>
        <v>45969.340277777781</v>
      </c>
      <c r="AT464" s="67">
        <v>45969.388888888891</v>
      </c>
      <c r="AU464" s="67">
        <f t="shared" si="89"/>
        <v>45969.388888888891</v>
      </c>
      <c r="AV464" s="67">
        <v>45969.399305555555</v>
      </c>
      <c r="AW464" s="102">
        <v>4066</v>
      </c>
      <c r="AX464" s="102">
        <v>6246</v>
      </c>
      <c r="AY464" s="55">
        <v>34.9</v>
      </c>
      <c r="AZ464" s="55">
        <v>20.48</v>
      </c>
      <c r="BA464" s="55">
        <v>4.92</v>
      </c>
      <c r="BB464" s="55">
        <v>6.01</v>
      </c>
      <c r="BC464" s="55">
        <v>7.56</v>
      </c>
      <c r="BD464" s="55">
        <v>41.92</v>
      </c>
      <c r="BE464" s="55">
        <v>31.59</v>
      </c>
      <c r="BF464" s="55">
        <v>0.19</v>
      </c>
      <c r="BG464" s="55">
        <v>0.31</v>
      </c>
      <c r="BH464" s="55">
        <v>0.28999999999999998</v>
      </c>
      <c r="BI464" s="55">
        <v>51.85</v>
      </c>
      <c r="BJ464" s="55">
        <v>4.05</v>
      </c>
      <c r="BK464" s="55">
        <v>0.85</v>
      </c>
      <c r="BL464" s="55">
        <v>1.1599999999999999</v>
      </c>
      <c r="BM464" s="55">
        <v>16.53</v>
      </c>
      <c r="BN464" s="56">
        <v>61</v>
      </c>
      <c r="BO464" s="55" t="s">
        <v>97</v>
      </c>
      <c r="BP464" s="55" t="s">
        <v>97</v>
      </c>
      <c r="BQ464" s="56">
        <v>1280</v>
      </c>
      <c r="BR464" s="55">
        <v>42.06</v>
      </c>
      <c r="BS464" s="55">
        <v>40.32</v>
      </c>
      <c r="BT464" s="55">
        <v>9.9</v>
      </c>
      <c r="BU464" s="55">
        <v>2.4700000000000002</v>
      </c>
      <c r="BV464" s="55">
        <v>1.38</v>
      </c>
      <c r="BW464" s="55">
        <v>0.16</v>
      </c>
      <c r="BX464" s="55">
        <v>0.6</v>
      </c>
      <c r="BY464" s="55">
        <v>1.31</v>
      </c>
      <c r="BZ464" s="55">
        <v>1.52</v>
      </c>
      <c r="CA464" s="55">
        <v>0.21</v>
      </c>
      <c r="CB464" s="55">
        <v>0.08</v>
      </c>
      <c r="CC464" s="55">
        <v>2.4E-2</v>
      </c>
      <c r="CD464" s="55">
        <v>100</v>
      </c>
      <c r="CE464" s="55">
        <v>98</v>
      </c>
      <c r="CF464" s="55">
        <v>78</v>
      </c>
      <c r="CG464" s="55">
        <v>20</v>
      </c>
      <c r="CH464" s="102"/>
      <c r="CI464" s="102">
        <v>4122</v>
      </c>
      <c r="CJ464" s="55"/>
      <c r="CK464" s="55">
        <v>34.07</v>
      </c>
      <c r="CL464" s="55"/>
      <c r="CM464" s="55">
        <v>4.46</v>
      </c>
      <c r="CN464" s="55"/>
      <c r="CO464" s="55"/>
      <c r="CP464" s="55"/>
      <c r="CQ464" s="55">
        <v>0.15</v>
      </c>
      <c r="CR464" s="102">
        <v>4002</v>
      </c>
      <c r="CS464" s="102">
        <v>36.21</v>
      </c>
      <c r="CT464" s="103">
        <v>4.46</v>
      </c>
      <c r="CU464" s="103">
        <v>0.23</v>
      </c>
      <c r="CV464" s="55"/>
      <c r="CW464" s="73">
        <f t="shared" si="100"/>
        <v>305.17887719360573</v>
      </c>
      <c r="CX464" s="74">
        <f>AP464/(AB464-AI464)</f>
        <v>305.17887719360573</v>
      </c>
      <c r="CY464" s="71">
        <v>500</v>
      </c>
      <c r="CZ464" s="67">
        <f>IF(AND(DATE(YEAR(T464),MONTH(T464),DAY(T464))&gt;=(S464-3),DATE(YEAR(T464),MONTH(T464),DAY(T464))&lt;=(S464+3)),T464,V464)</f>
        <v>45966.777777777781</v>
      </c>
      <c r="DA464" s="74">
        <f>CZ464-U464</f>
        <v>0</v>
      </c>
      <c r="DB464" s="53">
        <f>(((AR464-AQ464)*24)+DD464+AB464+((AV464-AU464)*24))/24</f>
        <v>2.6006944444379769</v>
      </c>
      <c r="DC464" s="53">
        <f>(AT464-AS464)*24</f>
        <v>1.1666666666278616</v>
      </c>
      <c r="DD464" s="53">
        <f>(W464-AR464)*24</f>
        <v>14.416666666686069</v>
      </c>
      <c r="DE464" s="53">
        <f>AA464</f>
        <v>62.333333333430346</v>
      </c>
      <c r="DF464" s="53">
        <f t="shared" si="97"/>
        <v>14.416666666686069</v>
      </c>
      <c r="DG464" s="53">
        <f>AB464</f>
        <v>47.499999999941792</v>
      </c>
      <c r="DH464" s="53">
        <f t="shared" si="95"/>
        <v>1.1666666666278616</v>
      </c>
    </row>
    <row r="465" spans="1:112" s="63" customFormat="1" x14ac:dyDescent="0.2">
      <c r="A465" s="65">
        <v>4913</v>
      </c>
      <c r="B465" s="72">
        <f t="shared" si="99"/>
        <v>45962</v>
      </c>
      <c r="C465" s="60" t="str">
        <f t="shared" si="96"/>
        <v>PRT 2025 11 #4913</v>
      </c>
      <c r="D465" s="60" t="str">
        <f t="shared" ref="D465:D528" si="104">"PRATU "&amp;F465&amp;" #"&amp;J465</f>
        <v>PRATU BGG #121</v>
      </c>
      <c r="E465" s="61">
        <v>4913</v>
      </c>
      <c r="F465" s="62" t="s">
        <v>240</v>
      </c>
      <c r="G465" s="62" t="str">
        <f>INDEX([1]List!$D$2:$D$55,MATCH(F465,[1]List!$B$2:$B$55,0))</f>
        <v>CIF</v>
      </c>
      <c r="H465" s="62" t="s">
        <v>211</v>
      </c>
      <c r="I465" s="62" t="s">
        <v>247</v>
      </c>
      <c r="J465" s="61">
        <f>IF(F465="","",IF(F465="TIE LRC",COUNTIF($F$2:$F465,"TIE")+COUNTIF($F$2:$F465,"TME")+COUNTIF($F$2:$F465,"TIE LRC")+COUNTIF($F$2:$F465,"TIE MRC"),IF(F465="TIE MRC",COUNTIF($F$2:$F465,"TIE")+COUNTIF($F$2:$F465,"TME")+COUNTIF($F$2:$F465,"TIE LRC")+COUNTIF($F$2:$F465,"TIE MRC"),IF(F465="PLNBB LRC",COUNTIF($F$2:$F465,"PLNBB")+COUNTIF($F$2:$F465,"PLNBB LRC")+COUNTIF($F$2:$F465,"PLNBB MRC"),IF(F465="PLNBB MRC",COUNTIF($F$2:$F465,"PLNBB")+COUNTIF($F$2:$F465,"PLNBB LRC")+COUNTIF($F$2:$F465,"PLNBB MRC"),IF(F465="HE MRC",COUNTIF($F$2:$F465,"HE")+COUNTIF($F$2:$F465,"HE LRC")+COUNTIF($F$2:$F465,"HE MRC"),IF(F465="HE LRC",COUNTIF($F$2:$F465,"HE")+COUNTIF($F$2:$F465,"HE LRC")+COUNTIF($F$2:$F465,"HE MRC"),COUNTIF($F$2:$F465,F465))))))))</f>
        <v>121</v>
      </c>
      <c r="K465" s="63" t="s">
        <v>555</v>
      </c>
      <c r="L465" s="63" t="s">
        <v>556</v>
      </c>
      <c r="N465" s="64" t="s">
        <v>318</v>
      </c>
      <c r="O465" s="69" t="s">
        <v>473</v>
      </c>
      <c r="P465" s="65"/>
      <c r="Q465" s="69">
        <v>45960</v>
      </c>
      <c r="R465" s="66"/>
      <c r="S465" s="69">
        <v>45985</v>
      </c>
      <c r="T465" s="67">
        <v>45966.604166666664</v>
      </c>
      <c r="U465" s="67">
        <v>45969.309027777781</v>
      </c>
      <c r="V465" s="67">
        <v>45969.309027777781</v>
      </c>
      <c r="W465" s="67">
        <v>45969.336805555555</v>
      </c>
      <c r="X465" s="67">
        <v>45970.076388888891</v>
      </c>
      <c r="Y465" s="67">
        <v>45970.104166666664</v>
      </c>
      <c r="Z465" s="67">
        <v>45970.138888888891</v>
      </c>
      <c r="AA465" s="53">
        <f t="shared" si="84"/>
        <v>64.916666666802485</v>
      </c>
      <c r="AB465" s="53">
        <f t="shared" si="90"/>
        <v>18.416666666627862</v>
      </c>
      <c r="AC465" s="53">
        <f t="shared" si="91"/>
        <v>0.6666666665696539</v>
      </c>
      <c r="AD465" s="53">
        <v>1.08</v>
      </c>
      <c r="AE465" s="53">
        <v>2.92</v>
      </c>
      <c r="AF465" s="53">
        <v>0</v>
      </c>
      <c r="AG465" s="53">
        <v>0.42</v>
      </c>
      <c r="AH465" s="53">
        <v>0</v>
      </c>
      <c r="AI465" s="53">
        <f t="shared" si="102"/>
        <v>3.34</v>
      </c>
      <c r="AJ465" s="77">
        <f t="shared" si="103"/>
        <v>4.42</v>
      </c>
      <c r="AK465" s="77"/>
      <c r="AL465" s="77"/>
      <c r="AM465" s="77"/>
      <c r="AN465" s="77"/>
      <c r="AO465" s="68">
        <v>8698.6779999999999</v>
      </c>
      <c r="AP465" s="68">
        <v>8696.0329999999994</v>
      </c>
      <c r="AQ465" s="67">
        <f t="shared" si="98"/>
        <v>45969.309027777781</v>
      </c>
      <c r="AR465" s="67">
        <v>45969.319444444445</v>
      </c>
      <c r="AS465" s="67">
        <f t="shared" si="101"/>
        <v>45970.076388888891</v>
      </c>
      <c r="AT465" s="67">
        <v>45970.125</v>
      </c>
      <c r="AU465" s="67">
        <f t="shared" si="89"/>
        <v>45970.125</v>
      </c>
      <c r="AV465" s="67">
        <v>45970.135416666664</v>
      </c>
      <c r="AW465" s="102">
        <v>4560</v>
      </c>
      <c r="AX465" s="102">
        <v>6600</v>
      </c>
      <c r="AY465" s="55">
        <v>30.91</v>
      </c>
      <c r="AZ465" s="55">
        <v>14.82</v>
      </c>
      <c r="BA465" s="55">
        <v>3.97</v>
      </c>
      <c r="BB465" s="55">
        <v>4.9000000000000004</v>
      </c>
      <c r="BC465" s="55">
        <v>5.75</v>
      </c>
      <c r="BD465" s="55">
        <v>42.67</v>
      </c>
      <c r="BE465" s="55">
        <v>37.61</v>
      </c>
      <c r="BF465" s="55">
        <v>0.21</v>
      </c>
      <c r="BG465" s="55">
        <v>0.32</v>
      </c>
      <c r="BH465" s="55">
        <v>0.31</v>
      </c>
      <c r="BI465" s="55">
        <v>58.25</v>
      </c>
      <c r="BJ465" s="55">
        <v>4.24</v>
      </c>
      <c r="BK465" s="55">
        <v>0.95</v>
      </c>
      <c r="BL465" s="55">
        <v>1.18</v>
      </c>
      <c r="BM465" s="55">
        <v>16.579999999999998</v>
      </c>
      <c r="BN465" s="56">
        <v>59</v>
      </c>
      <c r="BO465" s="55" t="s">
        <v>97</v>
      </c>
      <c r="BP465" s="55" t="s">
        <v>100</v>
      </c>
      <c r="BQ465" s="56">
        <v>1270</v>
      </c>
      <c r="BR465" s="55">
        <v>38.840000000000003</v>
      </c>
      <c r="BS465" s="55">
        <v>25.57</v>
      </c>
      <c r="BT465" s="55">
        <v>19</v>
      </c>
      <c r="BU465" s="55">
        <v>7.46</v>
      </c>
      <c r="BV465" s="55">
        <v>1.44</v>
      </c>
      <c r="BW465" s="55">
        <v>0.9</v>
      </c>
      <c r="BX465" s="55">
        <v>0.4</v>
      </c>
      <c r="BY465" s="55">
        <v>1.08</v>
      </c>
      <c r="BZ465" s="55">
        <v>4.74</v>
      </c>
      <c r="CA465" s="55">
        <v>0.44</v>
      </c>
      <c r="CB465" s="55">
        <v>0.14000000000000001</v>
      </c>
      <c r="CC465" s="55">
        <v>4.9000000000000002E-2</v>
      </c>
      <c r="CD465" s="55">
        <v>99</v>
      </c>
      <c r="CE465" s="55">
        <v>98</v>
      </c>
      <c r="CF465" s="55">
        <v>79</v>
      </c>
      <c r="CG465" s="55">
        <v>20</v>
      </c>
      <c r="CH465" s="102"/>
      <c r="CI465" s="102">
        <v>4615</v>
      </c>
      <c r="CJ465" s="55"/>
      <c r="CK465" s="55">
        <v>30.47</v>
      </c>
      <c r="CL465" s="55"/>
      <c r="CM465" s="55">
        <v>3.76</v>
      </c>
      <c r="CN465" s="55"/>
      <c r="CO465" s="55"/>
      <c r="CP465" s="55"/>
      <c r="CQ465" s="55">
        <v>0.19</v>
      </c>
      <c r="CR465" s="102">
        <v>4412</v>
      </c>
      <c r="CS465" s="102">
        <v>31.91</v>
      </c>
      <c r="CT465" s="103">
        <v>4.66</v>
      </c>
      <c r="CU465" s="103">
        <v>0.22</v>
      </c>
      <c r="CV465" s="55"/>
      <c r="CW465" s="73">
        <f t="shared" si="100"/>
        <v>576.78750829244188</v>
      </c>
      <c r="CX465" s="74">
        <f>AP465/(AB465-AI465)</f>
        <v>576.78750829244188</v>
      </c>
      <c r="CY465" s="71">
        <v>500</v>
      </c>
      <c r="CZ465" s="67">
        <f>IF(AND(DATE(YEAR(T465),MONTH(T465),DAY(T465))&gt;=(S465-3),DATE(YEAR(T465),MONTH(T465),DAY(T465))&lt;=(S465+3)),T465,V465)</f>
        <v>45969.309027777781</v>
      </c>
      <c r="DA465" s="74">
        <f>CZ465-U465</f>
        <v>0</v>
      </c>
      <c r="DB465" s="53">
        <f>(((AR465-AQ465)*24)+DD465+AB465+((AV465-AU465)*24))/24</f>
        <v>0.80555555554747116</v>
      </c>
      <c r="DC465" s="53">
        <f>(AT465-AS465)*24</f>
        <v>1.1666666666278616</v>
      </c>
      <c r="DD465" s="53">
        <f>(W465-AR465)*24</f>
        <v>0.41666666662786156</v>
      </c>
      <c r="DE465" s="53">
        <f>AA465</f>
        <v>64.916666666802485</v>
      </c>
      <c r="DF465" s="53">
        <f t="shared" si="97"/>
        <v>0.41666666662786156</v>
      </c>
      <c r="DG465" s="53">
        <f>AB465</f>
        <v>18.416666666627862</v>
      </c>
      <c r="DH465" s="53">
        <f t="shared" ref="DH465:DH528" si="105">DC465</f>
        <v>1.1666666666278616</v>
      </c>
    </row>
    <row r="466" spans="1:112" s="63" customFormat="1" x14ac:dyDescent="0.2">
      <c r="A466" s="65">
        <v>4914</v>
      </c>
      <c r="B466" s="72">
        <f t="shared" si="99"/>
        <v>45962</v>
      </c>
      <c r="C466" s="60" t="str">
        <f t="shared" si="96"/>
        <v>PRT 2025 11 #4914</v>
      </c>
      <c r="D466" s="60" t="str">
        <f t="shared" si="104"/>
        <v>PRATU BE #9</v>
      </c>
      <c r="E466" s="61">
        <v>4914</v>
      </c>
      <c r="F466" s="62" t="s">
        <v>506</v>
      </c>
      <c r="G466" s="62" t="str">
        <f>INDEX([1]List!$D$2:$D$55,MATCH(F466,[1]List!$B$2:$B$55,0))</f>
        <v>CIF</v>
      </c>
      <c r="H466" s="62" t="s">
        <v>348</v>
      </c>
      <c r="I466" s="62" t="s">
        <v>252</v>
      </c>
      <c r="J466" s="61">
        <f>IF(F466="","",IF(F466="TIE LRC",COUNTIF($F$2:$F466,"TIE")+COUNTIF($F$2:$F466,"TME")+COUNTIF($F$2:$F466,"TIE LRC")+COUNTIF($F$2:$F466,"TIE MRC"),IF(F466="TIE MRC",COUNTIF($F$2:$F466,"TIE")+COUNTIF($F$2:$F466,"TME")+COUNTIF($F$2:$F466,"TIE LRC")+COUNTIF($F$2:$F466,"TIE MRC"),IF(F466="PLNBB LRC",COUNTIF($F$2:$F466,"PLNBB")+COUNTIF($F$2:$F466,"PLNBB LRC")+COUNTIF($F$2:$F466,"PLNBB MRC"),IF(F466="PLNBB MRC",COUNTIF($F$2:$F466,"PLNBB")+COUNTIF($F$2:$F466,"PLNBB LRC")+COUNTIF($F$2:$F466,"PLNBB MRC"),IF(F466="HE MRC",COUNTIF($F$2:$F466,"HE")+COUNTIF($F$2:$F466,"HE LRC")+COUNTIF($F$2:$F466,"HE MRC"),IF(F466="HE LRC",COUNTIF($F$2:$F466,"HE")+COUNTIF($F$2:$F466,"HE LRC")+COUNTIF($F$2:$F466,"HE MRC"),COUNTIF($F$2:$F466,F466))))))))</f>
        <v>9</v>
      </c>
      <c r="K466" s="63" t="s">
        <v>685</v>
      </c>
      <c r="L466" s="63" t="s">
        <v>686</v>
      </c>
      <c r="N466" s="64" t="s">
        <v>320</v>
      </c>
      <c r="O466" s="69" t="s">
        <v>201</v>
      </c>
      <c r="P466" s="65"/>
      <c r="Q466" s="69">
        <v>45956</v>
      </c>
      <c r="R466" s="66"/>
      <c r="S466" s="69">
        <v>45952</v>
      </c>
      <c r="T466" s="67">
        <v>45964.263888888891</v>
      </c>
      <c r="U466" s="67">
        <v>45969.430555555555</v>
      </c>
      <c r="V466" s="67">
        <v>45969.430555555555</v>
      </c>
      <c r="W466" s="67">
        <v>45970.128472222219</v>
      </c>
      <c r="X466" s="67">
        <v>45971.180555555555</v>
      </c>
      <c r="Y466" s="67">
        <v>45971.236111111109</v>
      </c>
      <c r="Z466" s="67">
        <v>45971.270833333336</v>
      </c>
      <c r="AA466" s="53">
        <f t="shared" si="84"/>
        <v>123.99999999994179</v>
      </c>
      <c r="AB466" s="53">
        <f t="shared" si="90"/>
        <v>26.583333333372138</v>
      </c>
      <c r="AC466" s="53">
        <f t="shared" si="91"/>
        <v>1.3333333333139308</v>
      </c>
      <c r="AD466" s="53">
        <v>0.25</v>
      </c>
      <c r="AE466" s="53">
        <v>7.08</v>
      </c>
      <c r="AF466" s="53">
        <v>0</v>
      </c>
      <c r="AG466" s="53">
        <v>0.5</v>
      </c>
      <c r="AH466" s="53">
        <v>0</v>
      </c>
      <c r="AI466" s="53">
        <f t="shared" si="102"/>
        <v>7.58</v>
      </c>
      <c r="AJ466" s="77">
        <f t="shared" si="103"/>
        <v>7.83</v>
      </c>
      <c r="AK466" s="77"/>
      <c r="AL466" s="77"/>
      <c r="AM466" s="77"/>
      <c r="AN466" s="77"/>
      <c r="AO466" s="68">
        <v>8009.1260000000002</v>
      </c>
      <c r="AP466" s="68">
        <v>8006.8580000000002</v>
      </c>
      <c r="AQ466" s="67">
        <f t="shared" si="98"/>
        <v>45969.430555555555</v>
      </c>
      <c r="AR466" s="67">
        <v>45969.440972222219</v>
      </c>
      <c r="AS466" s="67">
        <f t="shared" si="101"/>
        <v>45971.180555555555</v>
      </c>
      <c r="AT466" s="67">
        <v>45971.256944444445</v>
      </c>
      <c r="AU466" s="67">
        <f t="shared" si="89"/>
        <v>45971.256944444445</v>
      </c>
      <c r="AV466" s="67">
        <v>45971.267361111109</v>
      </c>
      <c r="AW466" s="102">
        <v>4010</v>
      </c>
      <c r="AX466" s="102">
        <v>6303</v>
      </c>
      <c r="AY466" s="55">
        <v>36.380000000000003</v>
      </c>
      <c r="AZ466" s="55">
        <v>18.86</v>
      </c>
      <c r="BA466" s="55">
        <v>5.35</v>
      </c>
      <c r="BB466" s="55">
        <v>6.82</v>
      </c>
      <c r="BC466" s="55">
        <v>8.41</v>
      </c>
      <c r="BD466" s="55">
        <v>40.950000000000003</v>
      </c>
      <c r="BE466" s="55">
        <v>33.369999999999997</v>
      </c>
      <c r="BF466" s="55">
        <v>0.2</v>
      </c>
      <c r="BG466" s="55">
        <v>0.34</v>
      </c>
      <c r="BH466" s="55">
        <v>0.31</v>
      </c>
      <c r="BI466" s="55">
        <v>53.28</v>
      </c>
      <c r="BJ466" s="55">
        <v>3.65</v>
      </c>
      <c r="BK466" s="55">
        <v>0.85</v>
      </c>
      <c r="BL466" s="55">
        <v>1.1399999999999999</v>
      </c>
      <c r="BM466" s="55">
        <v>16.29</v>
      </c>
      <c r="BN466" s="56">
        <v>60</v>
      </c>
      <c r="BO466" s="55" t="s">
        <v>97</v>
      </c>
      <c r="BP466" s="55" t="s">
        <v>97</v>
      </c>
      <c r="BQ466" s="56">
        <v>1230</v>
      </c>
      <c r="BR466" s="55">
        <v>50.42</v>
      </c>
      <c r="BS466" s="55">
        <v>20.3</v>
      </c>
      <c r="BT466" s="55">
        <v>17.14</v>
      </c>
      <c r="BU466" s="55">
        <v>6.11</v>
      </c>
      <c r="BV466" s="55">
        <v>1.1599999999999999</v>
      </c>
      <c r="BW466" s="55">
        <v>0.31</v>
      </c>
      <c r="BX466" s="55">
        <v>0.66</v>
      </c>
      <c r="BY466" s="55">
        <v>1.02</v>
      </c>
      <c r="BZ466" s="55">
        <v>2.52</v>
      </c>
      <c r="CA466" s="55">
        <v>0.28000000000000003</v>
      </c>
      <c r="CB466" s="55">
        <v>7.0000000000000007E-2</v>
      </c>
      <c r="CC466" s="55">
        <v>3.7999999999999999E-2</v>
      </c>
      <c r="CD466" s="55">
        <v>98</v>
      </c>
      <c r="CE466" s="55">
        <v>98</v>
      </c>
      <c r="CF466" s="55">
        <v>77</v>
      </c>
      <c r="CG466" s="55">
        <v>19</v>
      </c>
      <c r="CH466" s="102"/>
      <c r="CI466" s="102">
        <v>4037</v>
      </c>
      <c r="CJ466" s="55"/>
      <c r="CK466" s="55">
        <v>35.94</v>
      </c>
      <c r="CL466" s="55"/>
      <c r="CM466" s="55">
        <v>4.47</v>
      </c>
      <c r="CN466" s="55"/>
      <c r="CO466" s="55"/>
      <c r="CP466" s="55"/>
      <c r="CQ466" s="55">
        <v>0.15</v>
      </c>
      <c r="CR466" s="102">
        <v>4009</v>
      </c>
      <c r="CS466" s="102">
        <v>35.450000000000003</v>
      </c>
      <c r="CT466" s="103">
        <v>4.82</v>
      </c>
      <c r="CU466" s="103">
        <v>0.27</v>
      </c>
      <c r="CV466" s="55"/>
      <c r="CW466" s="73">
        <f t="shared" si="100"/>
        <v>421.3396597079626</v>
      </c>
      <c r="CX466" s="74">
        <f>AP466/(AB466-AI466)</f>
        <v>421.3396597079626</v>
      </c>
      <c r="CY466" s="71">
        <v>500</v>
      </c>
      <c r="CZ466" s="67">
        <f>IF(AND(DATE(YEAR(T466),MONTH(T466),DAY(T466))&gt;=(S466-3),DATE(YEAR(T466),MONTH(T466),DAY(T466))&lt;=(S466+3)),T466,V466)</f>
        <v>45969.430555555555</v>
      </c>
      <c r="DA466" s="74">
        <f>CZ466-U466</f>
        <v>0</v>
      </c>
      <c r="DB466" s="53">
        <f>(((AR466-AQ466)*24)+DD466+AB466+((AV466-AU466)*24))/24</f>
        <v>1.8159722222189885</v>
      </c>
      <c r="DC466" s="53">
        <f>(AT466-AS466)*24</f>
        <v>1.8333333333721384</v>
      </c>
      <c r="DD466" s="53">
        <f>(W466-AR466)*24</f>
        <v>16.5</v>
      </c>
      <c r="DE466" s="53">
        <f>AA466</f>
        <v>123.99999999994179</v>
      </c>
      <c r="DF466" s="53">
        <f t="shared" si="97"/>
        <v>16.5</v>
      </c>
      <c r="DG466" s="53">
        <f>AB466</f>
        <v>26.583333333372138</v>
      </c>
      <c r="DH466" s="53">
        <f t="shared" si="105"/>
        <v>1.8333333333721384</v>
      </c>
    </row>
    <row r="467" spans="1:112" s="63" customFormat="1" x14ac:dyDescent="0.2">
      <c r="A467" s="65">
        <v>4915</v>
      </c>
      <c r="B467" s="72">
        <f t="shared" si="99"/>
        <v>45962</v>
      </c>
      <c r="C467" s="60" t="str">
        <f t="shared" si="96"/>
        <v>PRT 2025 11 #4915</v>
      </c>
      <c r="D467" s="60" t="str">
        <f t="shared" si="104"/>
        <v>PRATU BGG #122</v>
      </c>
      <c r="E467" s="61">
        <v>4915</v>
      </c>
      <c r="F467" s="62" t="s">
        <v>240</v>
      </c>
      <c r="G467" s="62" t="str">
        <f>INDEX([1]List!$D$2:$D$55,MATCH(F467,[1]List!$B$2:$B$55,0))</f>
        <v>CIF</v>
      </c>
      <c r="H467" s="62" t="s">
        <v>211</v>
      </c>
      <c r="I467" s="62" t="s">
        <v>247</v>
      </c>
      <c r="J467" s="61">
        <f>IF(F467="","",IF(F467="TIE LRC",COUNTIF($F$2:$F467,"TIE")+COUNTIF($F$2:$F467,"TME")+COUNTIF($F$2:$F467,"TIE LRC")+COUNTIF($F$2:$F467,"TIE MRC"),IF(F467="TIE MRC",COUNTIF($F$2:$F467,"TIE")+COUNTIF($F$2:$F467,"TME")+COUNTIF($F$2:$F467,"TIE LRC")+COUNTIF($F$2:$F467,"TIE MRC"),IF(F467="PLNBB LRC",COUNTIF($F$2:$F467,"PLNBB")+COUNTIF($F$2:$F467,"PLNBB LRC")+COUNTIF($F$2:$F467,"PLNBB MRC"),IF(F467="PLNBB MRC",COUNTIF($F$2:$F467,"PLNBB")+COUNTIF($F$2:$F467,"PLNBB LRC")+COUNTIF($F$2:$F467,"PLNBB MRC"),IF(F467="HE MRC",COUNTIF($F$2:$F467,"HE")+COUNTIF($F$2:$F467,"HE LRC")+COUNTIF($F$2:$F467,"HE MRC"),IF(F467="HE LRC",COUNTIF($F$2:$F467,"HE")+COUNTIF($F$2:$F467,"HE LRC")+COUNTIF($F$2:$F467,"HE MRC"),COUNTIF($F$2:$F467,F467))))))))</f>
        <v>122</v>
      </c>
      <c r="K467" s="63" t="s">
        <v>674</v>
      </c>
      <c r="L467" s="63" t="s">
        <v>675</v>
      </c>
      <c r="N467" s="64" t="s">
        <v>318</v>
      </c>
      <c r="O467" s="69" t="s">
        <v>104</v>
      </c>
      <c r="P467" s="65"/>
      <c r="Q467" s="69">
        <v>45962</v>
      </c>
      <c r="R467" s="66"/>
      <c r="S467" s="69">
        <v>46015</v>
      </c>
      <c r="T467" s="67">
        <v>45968.541666666664</v>
      </c>
      <c r="U467" s="67">
        <v>45970.194444444445</v>
      </c>
      <c r="V467" s="67">
        <v>45970.194444444445</v>
      </c>
      <c r="W467" s="67">
        <v>45971.34375</v>
      </c>
      <c r="X467" s="67">
        <v>45971.940972222219</v>
      </c>
      <c r="Y467" s="67">
        <v>45971.986111111109</v>
      </c>
      <c r="Z467" s="67">
        <v>45972.020833333336</v>
      </c>
      <c r="AA467" s="53">
        <f t="shared" si="84"/>
        <v>39.666666666744277</v>
      </c>
      <c r="AB467" s="53">
        <f t="shared" si="90"/>
        <v>15.416666666627862</v>
      </c>
      <c r="AC467" s="53">
        <f t="shared" si="91"/>
        <v>1.0833333333721384</v>
      </c>
      <c r="AD467" s="53">
        <v>0.17</v>
      </c>
      <c r="AE467" s="53">
        <v>2.33</v>
      </c>
      <c r="AF467" s="53">
        <v>0</v>
      </c>
      <c r="AG467" s="53">
        <v>0.5</v>
      </c>
      <c r="AH467" s="53">
        <v>0</v>
      </c>
      <c r="AI467" s="53">
        <f t="shared" si="102"/>
        <v>2.83</v>
      </c>
      <c r="AJ467" s="77">
        <f t="shared" si="103"/>
        <v>3</v>
      </c>
      <c r="AK467" s="77"/>
      <c r="AL467" s="77"/>
      <c r="AM467" s="77"/>
      <c r="AN467" s="77"/>
      <c r="AO467" s="68">
        <v>8004.1639999999998</v>
      </c>
      <c r="AP467" s="68">
        <v>8002.8519999999999</v>
      </c>
      <c r="AQ467" s="67">
        <f t="shared" si="98"/>
        <v>45970.194444444445</v>
      </c>
      <c r="AR467" s="67">
        <v>45970.204861111109</v>
      </c>
      <c r="AS467" s="67">
        <f t="shared" si="101"/>
        <v>45971.940972222219</v>
      </c>
      <c r="AT467" s="67">
        <v>45972.006944444445</v>
      </c>
      <c r="AU467" s="67">
        <f t="shared" si="89"/>
        <v>45972.006944444445</v>
      </c>
      <c r="AV467" s="67">
        <v>45972.017361111109</v>
      </c>
      <c r="AW467" s="102">
        <v>4556</v>
      </c>
      <c r="AX467" s="102">
        <v>6599</v>
      </c>
      <c r="AY467" s="55">
        <v>30.96</v>
      </c>
      <c r="AZ467" s="55">
        <v>14.52</v>
      </c>
      <c r="BA467" s="55">
        <v>4.09</v>
      </c>
      <c r="BB467" s="55">
        <v>5.07</v>
      </c>
      <c r="BC467" s="55">
        <v>5.93</v>
      </c>
      <c r="BD467" s="55">
        <v>41.9</v>
      </c>
      <c r="BE467" s="55">
        <v>38.51</v>
      </c>
      <c r="BF467" s="55">
        <v>0.25</v>
      </c>
      <c r="BG467" s="55">
        <v>0.39</v>
      </c>
      <c r="BH467" s="55">
        <v>0.36</v>
      </c>
      <c r="BI467" s="55">
        <v>58.29</v>
      </c>
      <c r="BJ467" s="55">
        <v>4.34</v>
      </c>
      <c r="BK467" s="55">
        <v>0.94</v>
      </c>
      <c r="BL467" s="55">
        <v>1.17</v>
      </c>
      <c r="BM467" s="55">
        <v>16.53</v>
      </c>
      <c r="BN467" s="56">
        <v>58</v>
      </c>
      <c r="BO467" s="55" t="s">
        <v>97</v>
      </c>
      <c r="BP467" s="55" t="s">
        <v>100</v>
      </c>
      <c r="BQ467" s="56">
        <v>1250</v>
      </c>
      <c r="BR467" s="55">
        <v>31.57</v>
      </c>
      <c r="BS467" s="55">
        <v>21</v>
      </c>
      <c r="BT467" s="55">
        <v>24.44</v>
      </c>
      <c r="BU467" s="55">
        <v>12.55</v>
      </c>
      <c r="BV467" s="55">
        <v>2.14</v>
      </c>
      <c r="BW467" s="55">
        <v>0.42</v>
      </c>
      <c r="BX467" s="55">
        <v>0.48</v>
      </c>
      <c r="BY467" s="55">
        <v>0.76</v>
      </c>
      <c r="BZ467" s="55">
        <v>5.73</v>
      </c>
      <c r="CA467" s="55">
        <v>0.69</v>
      </c>
      <c r="CB467" s="55">
        <v>0.2</v>
      </c>
      <c r="CC467" s="55">
        <v>5.6000000000000001E-2</v>
      </c>
      <c r="CD467" s="55">
        <v>99</v>
      </c>
      <c r="CE467" s="55">
        <v>97</v>
      </c>
      <c r="CF467" s="55">
        <v>79</v>
      </c>
      <c r="CG467" s="55">
        <v>20</v>
      </c>
      <c r="CH467" s="102"/>
      <c r="CI467" s="102">
        <v>4610</v>
      </c>
      <c r="CJ467" s="55"/>
      <c r="CK467" s="55">
        <v>30.49</v>
      </c>
      <c r="CL467" s="55"/>
      <c r="CM467" s="55">
        <v>3.79</v>
      </c>
      <c r="CN467" s="55"/>
      <c r="CO467" s="55"/>
      <c r="CP467" s="55"/>
      <c r="CQ467" s="55">
        <v>0.23</v>
      </c>
      <c r="CR467" s="102">
        <v>4402</v>
      </c>
      <c r="CS467" s="102">
        <v>32.08</v>
      </c>
      <c r="CT467" s="103">
        <v>4.79</v>
      </c>
      <c r="CU467" s="103">
        <v>0.26</v>
      </c>
      <c r="CV467" s="55"/>
      <c r="CW467" s="73">
        <f t="shared" si="100"/>
        <v>635.81980932399415</v>
      </c>
      <c r="CX467" s="74">
        <f>AP467/(AB467-AI467)</f>
        <v>635.81980932399415</v>
      </c>
      <c r="CY467" s="71">
        <v>500</v>
      </c>
      <c r="CZ467" s="67">
        <f>IF(AND(DATE(YEAR(T467),MONTH(T467),DAY(T467))&gt;=(S467-3),DATE(YEAR(T467),MONTH(T467),DAY(T467))&lt;=(S467+3)),T467,V467)</f>
        <v>45970.194444444445</v>
      </c>
      <c r="DA467" s="74">
        <f>CZ467-U467</f>
        <v>0</v>
      </c>
      <c r="DB467" s="53">
        <f>(((AR467-AQ467)*24)+DD467+AB467+((AV467-AU467)*24))/24</f>
        <v>1.8020833333284827</v>
      </c>
      <c r="DC467" s="53">
        <f>(AT467-AS467)*24</f>
        <v>1.5833333334303461</v>
      </c>
      <c r="DD467" s="53">
        <f>(W467-AR467)*24</f>
        <v>27.333333333372138</v>
      </c>
      <c r="DE467" s="53">
        <f>AA467</f>
        <v>39.666666666744277</v>
      </c>
      <c r="DF467" s="53">
        <f t="shared" si="97"/>
        <v>27.333333333372138</v>
      </c>
      <c r="DG467" s="53">
        <f>AB467</f>
        <v>15.416666666627862</v>
      </c>
      <c r="DH467" s="53">
        <f t="shared" si="105"/>
        <v>1.5833333334303461</v>
      </c>
    </row>
    <row r="468" spans="1:112" s="63" customFormat="1" x14ac:dyDescent="0.2">
      <c r="A468" s="65">
        <v>4916</v>
      </c>
      <c r="B468" s="72">
        <f t="shared" si="99"/>
        <v>45962</v>
      </c>
      <c r="C468" s="60" t="str">
        <f t="shared" si="96"/>
        <v>PRT 2025 11 #4916</v>
      </c>
      <c r="D468" s="60" t="str">
        <f t="shared" si="104"/>
        <v>PRATU GEL LRC #44</v>
      </c>
      <c r="E468" s="61">
        <v>4916</v>
      </c>
      <c r="F468" s="62" t="s">
        <v>300</v>
      </c>
      <c r="G468" s="62" t="str">
        <f>INDEX([1]List!$D$2:$D$55,MATCH(F468,[1]List!$B$2:$B$55,0))</f>
        <v>CIF</v>
      </c>
      <c r="H468" s="62" t="s">
        <v>392</v>
      </c>
      <c r="I468" s="62" t="s">
        <v>262</v>
      </c>
      <c r="J468" s="61">
        <f>IF(F468="","",IF(F468="TIE LRC",COUNTIF($F$2:$F468,"TIE")+COUNTIF($F$2:$F468,"TME")+COUNTIF($F$2:$F468,"TIE LRC")+COUNTIF($F$2:$F468,"TIE MRC"),IF(F468="TIE MRC",COUNTIF($F$2:$F468,"TIE")+COUNTIF($F$2:$F468,"TME")+COUNTIF($F$2:$F468,"TIE LRC")+COUNTIF($F$2:$F468,"TIE MRC"),IF(F468="PLNBB LRC",COUNTIF($F$2:$F468,"PLNBB")+COUNTIF($F$2:$F468,"PLNBB LRC")+COUNTIF($F$2:$F468,"PLNBB MRC"),IF(F468="PLNBB MRC",COUNTIF($F$2:$F468,"PLNBB")+COUNTIF($F$2:$F468,"PLNBB LRC")+COUNTIF($F$2:$F468,"PLNBB MRC"),IF(F468="HE MRC",COUNTIF($F$2:$F468,"HE")+COUNTIF($F$2:$F468,"HE LRC")+COUNTIF($F$2:$F468,"HE MRC"),IF(F468="HE LRC",COUNTIF($F$2:$F468,"HE")+COUNTIF($F$2:$F468,"HE LRC")+COUNTIF($F$2:$F468,"HE MRC"),COUNTIF($F$2:$F468,F468))))))))</f>
        <v>44</v>
      </c>
      <c r="K468" s="63" t="s">
        <v>687</v>
      </c>
      <c r="L468" s="63" t="s">
        <v>688</v>
      </c>
      <c r="N468" s="64" t="s">
        <v>320</v>
      </c>
      <c r="O468" s="69" t="s">
        <v>567</v>
      </c>
      <c r="P468" s="65"/>
      <c r="Q468" s="69">
        <v>45960</v>
      </c>
      <c r="R468" s="66"/>
      <c r="S468" s="69">
        <v>45957</v>
      </c>
      <c r="T468" s="67">
        <v>45967.3125</v>
      </c>
      <c r="U468" s="67">
        <v>45971.3125</v>
      </c>
      <c r="V468" s="67">
        <v>45971.3125</v>
      </c>
      <c r="W468" s="67">
        <v>45972.010416666664</v>
      </c>
      <c r="X468" s="67">
        <v>45973.59375</v>
      </c>
      <c r="Y468" s="67">
        <v>45973.649305555555</v>
      </c>
      <c r="Z468" s="67">
        <v>45973.684027777781</v>
      </c>
      <c r="AA468" s="53">
        <f t="shared" si="84"/>
        <v>96</v>
      </c>
      <c r="AB468" s="53">
        <f t="shared" si="90"/>
        <v>39.333333333372138</v>
      </c>
      <c r="AC468" s="53">
        <f t="shared" si="91"/>
        <v>1.3333333333139308</v>
      </c>
      <c r="AD468" s="53">
        <v>0</v>
      </c>
      <c r="AE468" s="53">
        <v>12.42</v>
      </c>
      <c r="AF468" s="53">
        <v>0</v>
      </c>
      <c r="AG468" s="53">
        <v>0.5</v>
      </c>
      <c r="AH468" s="53">
        <v>0</v>
      </c>
      <c r="AI468" s="53">
        <f t="shared" si="102"/>
        <v>12.92</v>
      </c>
      <c r="AJ468" s="77">
        <f t="shared" si="103"/>
        <v>12.92</v>
      </c>
      <c r="AK468" s="77"/>
      <c r="AL468" s="77"/>
      <c r="AM468" s="77"/>
      <c r="AN468" s="77"/>
      <c r="AO468" s="68">
        <v>10001.891</v>
      </c>
      <c r="AP468" s="68">
        <v>10000.030000000001</v>
      </c>
      <c r="AQ468" s="67">
        <f t="shared" si="98"/>
        <v>45971.3125</v>
      </c>
      <c r="AR468" s="67">
        <v>45971.322916666664</v>
      </c>
      <c r="AS468" s="67">
        <f t="shared" si="101"/>
        <v>45973.59375</v>
      </c>
      <c r="AT468" s="67">
        <v>45973.670138888891</v>
      </c>
      <c r="AU468" s="67">
        <f t="shared" si="89"/>
        <v>45973.670138888891</v>
      </c>
      <c r="AV468" s="67">
        <v>45973.680555555555</v>
      </c>
      <c r="AW468" s="102">
        <v>4075</v>
      </c>
      <c r="AX468" s="102">
        <v>6267</v>
      </c>
      <c r="AY468" s="55">
        <v>34.979999999999997</v>
      </c>
      <c r="AZ468" s="55">
        <v>17.98</v>
      </c>
      <c r="BA468" s="55">
        <v>4.68</v>
      </c>
      <c r="BB468" s="55">
        <v>5.9</v>
      </c>
      <c r="BC468" s="55">
        <v>7.19</v>
      </c>
      <c r="BD468" s="55">
        <v>41.87</v>
      </c>
      <c r="BE468" s="55">
        <v>34.25</v>
      </c>
      <c r="BF468" s="55">
        <v>0.2</v>
      </c>
      <c r="BG468" s="55">
        <v>0.33</v>
      </c>
      <c r="BH468" s="55">
        <v>0.3</v>
      </c>
      <c r="BI468" s="55">
        <v>53.45</v>
      </c>
      <c r="BJ468" s="55">
        <v>3.91</v>
      </c>
      <c r="BK468" s="55">
        <v>0.83</v>
      </c>
      <c r="BL468" s="55">
        <v>1.0900000000000001</v>
      </c>
      <c r="BM468" s="55">
        <v>17.68</v>
      </c>
      <c r="BN468" s="56">
        <v>59</v>
      </c>
      <c r="BO468" s="55" t="s">
        <v>97</v>
      </c>
      <c r="BP468" s="55" t="s">
        <v>100</v>
      </c>
      <c r="BQ468" s="56">
        <v>1170</v>
      </c>
      <c r="BR468" s="55">
        <v>22.72</v>
      </c>
      <c r="BS468" s="55">
        <v>15.4</v>
      </c>
      <c r="BT468" s="55">
        <v>42.64</v>
      </c>
      <c r="BU468" s="55">
        <v>9.7799999999999994</v>
      </c>
      <c r="BV468" s="55">
        <v>2</v>
      </c>
      <c r="BW468" s="55">
        <v>0.35</v>
      </c>
      <c r="BX468" s="55">
        <v>0.33</v>
      </c>
      <c r="BY468" s="55">
        <v>0.92</v>
      </c>
      <c r="BZ468" s="55">
        <v>4.6100000000000003</v>
      </c>
      <c r="CA468" s="55">
        <v>1.1599999999999999</v>
      </c>
      <c r="CB468" s="55">
        <v>0.09</v>
      </c>
      <c r="CC468" s="55">
        <v>6.7000000000000004E-2</v>
      </c>
      <c r="CD468" s="55">
        <v>99</v>
      </c>
      <c r="CE468" s="55">
        <v>97</v>
      </c>
      <c r="CF468" s="55">
        <v>78</v>
      </c>
      <c r="CG468" s="55">
        <v>20</v>
      </c>
      <c r="CH468" s="55"/>
      <c r="CI468" s="102">
        <v>4141</v>
      </c>
      <c r="CJ468" s="55"/>
      <c r="CK468" s="55">
        <v>34.619999999999997</v>
      </c>
      <c r="CL468" s="55"/>
      <c r="CM468" s="55">
        <v>3.9</v>
      </c>
      <c r="CN468" s="55"/>
      <c r="CO468" s="55"/>
      <c r="CP468" s="55"/>
      <c r="CQ468" s="55">
        <v>0.17</v>
      </c>
      <c r="CR468" s="102">
        <v>3940</v>
      </c>
      <c r="CS468" s="102">
        <v>35.869999999999997</v>
      </c>
      <c r="CT468" s="102">
        <v>4.7699999999999996</v>
      </c>
      <c r="CU468" s="102">
        <v>0.28000000000000003</v>
      </c>
      <c r="CV468" s="55"/>
      <c r="CW468" s="73">
        <f t="shared" si="100"/>
        <v>378.5978041387674</v>
      </c>
      <c r="CX468" s="74">
        <f>AP468/(AB468-AI468)</f>
        <v>378.5978041387674</v>
      </c>
      <c r="CY468" s="71">
        <v>500</v>
      </c>
      <c r="CZ468" s="67">
        <f>IF(AND(DATE(YEAR(T468),MONTH(T468),DAY(T468))&gt;=(S468-3),DATE(YEAR(T468),MONTH(T468),DAY(T468))&lt;=(S468+3)),T468,V468)</f>
        <v>45971.3125</v>
      </c>
      <c r="DA468" s="74">
        <f>CZ468-U468</f>
        <v>0</v>
      </c>
      <c r="DB468" s="53">
        <f>(((AR468-AQ468)*24)+DD468+AB468+((AV468-AU468)*24))/24</f>
        <v>2.3472222222189885</v>
      </c>
      <c r="DC468" s="53">
        <f>(AT468-AS468)*24</f>
        <v>1.8333333333721384</v>
      </c>
      <c r="DD468" s="53">
        <f>(W468-AR468)*24</f>
        <v>16.5</v>
      </c>
      <c r="DE468" s="53">
        <f>AA468</f>
        <v>96</v>
      </c>
      <c r="DF468" s="53">
        <f t="shared" si="97"/>
        <v>16.5</v>
      </c>
      <c r="DG468" s="53">
        <f>AB468</f>
        <v>39.333333333372138</v>
      </c>
      <c r="DH468" s="53">
        <f t="shared" si="105"/>
        <v>1.8333333333721384</v>
      </c>
    </row>
    <row r="469" spans="1:112" s="63" customFormat="1" x14ac:dyDescent="0.2">
      <c r="A469" s="65">
        <v>4917</v>
      </c>
      <c r="B469" s="72">
        <f t="shared" si="99"/>
        <v>45962</v>
      </c>
      <c r="C469" s="60" t="str">
        <f t="shared" si="96"/>
        <v>PRT 2025 11 #4917</v>
      </c>
      <c r="D469" s="60" t="str">
        <f t="shared" si="104"/>
        <v>PRATU TBC MRC #2</v>
      </c>
      <c r="E469" s="61">
        <v>4917</v>
      </c>
      <c r="F469" s="62" t="s">
        <v>666</v>
      </c>
      <c r="G469" s="62" t="str">
        <f>INDEX([1]List!$D$2:$D$55,MATCH(F469,[1]List!$B$2:$B$55,0))</f>
        <v>CIF</v>
      </c>
      <c r="H469" s="62" t="s">
        <v>667</v>
      </c>
      <c r="I469" s="62" t="s">
        <v>176</v>
      </c>
      <c r="J469" s="61">
        <f>IF(F469="","",IF(F469="TIE LRC",COUNTIF($F$2:$F469,"TIE")+COUNTIF($F$2:$F469,"TME")+COUNTIF($F$2:$F469,"TIE LRC")+COUNTIF($F$2:$F469,"TIE MRC"),IF(F469="TIE MRC",COUNTIF($F$2:$F469,"TIE")+COUNTIF($F$2:$F469,"TME")+COUNTIF($F$2:$F469,"TIE LRC")+COUNTIF($F$2:$F469,"TIE MRC"),IF(F469="PLNBB LRC",COUNTIF($F$2:$F469,"PLNBB")+COUNTIF($F$2:$F469,"PLNBB LRC")+COUNTIF($F$2:$F469,"PLNBB MRC"),IF(F469="PLNBB MRC",COUNTIF($F$2:$F469,"PLNBB")+COUNTIF($F$2:$F469,"PLNBB LRC")+COUNTIF($F$2:$F469,"PLNBB MRC"),IF(F469="HE MRC",COUNTIF($F$2:$F469,"HE")+COUNTIF($F$2:$F469,"HE LRC")+COUNTIF($F$2:$F469,"HE MRC"),IF(F469="HE LRC",COUNTIF($F$2:$F469,"HE")+COUNTIF($F$2:$F469,"HE LRC")+COUNTIF($F$2:$F469,"HE MRC"),COUNTIF($F$2:$F469,F469))))))))</f>
        <v>2</v>
      </c>
      <c r="K469" s="63" t="s">
        <v>233</v>
      </c>
      <c r="L469" s="63" t="s">
        <v>234</v>
      </c>
      <c r="N469" s="64" t="s">
        <v>320</v>
      </c>
      <c r="O469" s="69" t="s">
        <v>201</v>
      </c>
      <c r="P469" s="65"/>
      <c r="Q469" s="69">
        <v>45962</v>
      </c>
      <c r="R469" s="66"/>
      <c r="S469" s="69">
        <v>45974</v>
      </c>
      <c r="T469" s="67">
        <v>45973.0625</v>
      </c>
      <c r="U469" s="67">
        <v>45973.0625</v>
      </c>
      <c r="V469" s="67">
        <v>45973.708333333336</v>
      </c>
      <c r="W469" s="67">
        <v>45973.725694444445</v>
      </c>
      <c r="X469" s="67">
        <v>45974.524305555555</v>
      </c>
      <c r="Y469" s="67">
        <v>45974.545138888891</v>
      </c>
      <c r="Z469" s="67">
        <v>45974.579861111109</v>
      </c>
      <c r="AA469" s="53">
        <f t="shared" si="84"/>
        <v>15.500000000058208</v>
      </c>
      <c r="AB469" s="53">
        <f t="shared" si="90"/>
        <v>19.666666666686069</v>
      </c>
      <c r="AC469" s="53">
        <f t="shared" si="91"/>
        <v>0.50000000005820766</v>
      </c>
      <c r="AD469" s="53">
        <v>0</v>
      </c>
      <c r="AE469" s="53">
        <v>3</v>
      </c>
      <c r="AF469" s="53">
        <v>0</v>
      </c>
      <c r="AG469" s="53">
        <v>0.5</v>
      </c>
      <c r="AH469" s="53">
        <v>0</v>
      </c>
      <c r="AI469" s="53">
        <f t="shared" si="102"/>
        <v>3.5</v>
      </c>
      <c r="AJ469" s="77">
        <f t="shared" si="103"/>
        <v>3.5</v>
      </c>
      <c r="AK469" s="77"/>
      <c r="AL469" s="77"/>
      <c r="AM469" s="77"/>
      <c r="AN469" s="77"/>
      <c r="AO469" s="68">
        <v>7720.7629999999999</v>
      </c>
      <c r="AP469" s="68">
        <v>7719.2619999999997</v>
      </c>
      <c r="AQ469" s="67">
        <f t="shared" si="98"/>
        <v>45973.708333333336</v>
      </c>
      <c r="AR469" s="67">
        <v>45973.71875</v>
      </c>
      <c r="AS469" s="67">
        <f t="shared" si="101"/>
        <v>45974.524305555555</v>
      </c>
      <c r="AT469" s="67">
        <v>45974.565972222219</v>
      </c>
      <c r="AU469" s="67">
        <f t="shared" si="89"/>
        <v>45974.565972222219</v>
      </c>
      <c r="AV469" s="67">
        <v>45974.576388888891</v>
      </c>
      <c r="AW469" s="102">
        <v>4393</v>
      </c>
      <c r="AX469" s="102">
        <v>6455</v>
      </c>
      <c r="AY469" s="55">
        <v>31.95</v>
      </c>
      <c r="AZ469" s="55">
        <v>15.46</v>
      </c>
      <c r="BA469" s="55">
        <v>4.28</v>
      </c>
      <c r="BB469" s="55">
        <v>5.32</v>
      </c>
      <c r="BC469" s="55">
        <v>6.29</v>
      </c>
      <c r="BD469" s="55">
        <v>41.32</v>
      </c>
      <c r="BE469" s="55">
        <v>37.9</v>
      </c>
      <c r="BF469" s="55">
        <v>0.27</v>
      </c>
      <c r="BG469" s="55">
        <v>0.42</v>
      </c>
      <c r="BH469" s="55">
        <v>0.39</v>
      </c>
      <c r="BI469" s="55">
        <v>56.65</v>
      </c>
      <c r="BJ469" s="55">
        <v>4.01</v>
      </c>
      <c r="BK469" s="55">
        <v>0.85</v>
      </c>
      <c r="BL469" s="55">
        <v>1.07</v>
      </c>
      <c r="BM469" s="55">
        <v>17.38</v>
      </c>
      <c r="BN469" s="56">
        <v>59</v>
      </c>
      <c r="BO469" s="55" t="s">
        <v>97</v>
      </c>
      <c r="BP469" s="55" t="s">
        <v>97</v>
      </c>
      <c r="BQ469" s="56">
        <v>1180</v>
      </c>
      <c r="BR469" s="55">
        <v>54.18</v>
      </c>
      <c r="BS469" s="55">
        <v>29.68</v>
      </c>
      <c r="BT469" s="55">
        <v>6.71</v>
      </c>
      <c r="BU469" s="55">
        <v>3.94</v>
      </c>
      <c r="BV469" s="55">
        <v>0.85</v>
      </c>
      <c r="BW469" s="55">
        <v>0.24</v>
      </c>
      <c r="BX469" s="55">
        <v>0.52</v>
      </c>
      <c r="BY469" s="55">
        <v>1.18</v>
      </c>
      <c r="BZ469" s="55">
        <v>2.54</v>
      </c>
      <c r="CA469" s="55">
        <v>0.12</v>
      </c>
      <c r="CB469" s="55">
        <v>0.05</v>
      </c>
      <c r="CC469" s="55">
        <v>2.3E-2</v>
      </c>
      <c r="CD469" s="55">
        <v>99</v>
      </c>
      <c r="CE469" s="55">
        <v>97</v>
      </c>
      <c r="CF469" s="55">
        <v>78</v>
      </c>
      <c r="CG469" s="55">
        <v>20</v>
      </c>
      <c r="CH469" s="55"/>
      <c r="CI469" s="102">
        <v>4440</v>
      </c>
      <c r="CJ469" s="55"/>
      <c r="CK469" s="55">
        <v>30.82</v>
      </c>
      <c r="CL469" s="55"/>
      <c r="CM469" s="55">
        <v>3.97</v>
      </c>
      <c r="CN469" s="55"/>
      <c r="CO469" s="55"/>
      <c r="CP469" s="55"/>
      <c r="CQ469" s="55">
        <v>0.24</v>
      </c>
      <c r="CR469" s="102">
        <v>4295</v>
      </c>
      <c r="CS469" s="102">
        <v>34.56</v>
      </c>
      <c r="CT469" s="103">
        <v>4.2</v>
      </c>
      <c r="CU469" s="102">
        <v>0.25</v>
      </c>
      <c r="CV469" s="55"/>
      <c r="CW469" s="73">
        <f t="shared" si="100"/>
        <v>477.48012371076715</v>
      </c>
      <c r="CX469" s="74">
        <f>AP469/(AB469-AI469)</f>
        <v>477.48012371076715</v>
      </c>
      <c r="CY469" s="71">
        <v>500</v>
      </c>
      <c r="CZ469" s="67">
        <f>IF(AND(DATE(YEAR(T469),MONTH(T469),DAY(T469))&gt;=(S469-3),DATE(YEAR(T469),MONTH(T469),DAY(T469))&lt;=(S469+3)),T469,V469)</f>
        <v>45973.0625</v>
      </c>
      <c r="DA469" s="74">
        <f>CZ469-U469</f>
        <v>0</v>
      </c>
      <c r="DB469" s="53">
        <f>(((AR469-AQ469)*24)+DD469+AB469+((AV469-AU469)*24))/24</f>
        <v>0.84722222222626442</v>
      </c>
      <c r="DC469" s="53">
        <f>(AT469-AS469)*24</f>
        <v>0.99999999994179234</v>
      </c>
      <c r="DD469" s="53">
        <f>(W469-AR469)*24</f>
        <v>0.16666666668606922</v>
      </c>
      <c r="DE469" s="53">
        <f>AA469</f>
        <v>15.500000000058208</v>
      </c>
      <c r="DF469" s="53">
        <f t="shared" si="97"/>
        <v>0.16666666668606922</v>
      </c>
      <c r="DG469" s="53">
        <f>AB469</f>
        <v>19.666666666686069</v>
      </c>
      <c r="DH469" s="53">
        <f t="shared" si="105"/>
        <v>0.99999999994179234</v>
      </c>
    </row>
    <row r="470" spans="1:112" s="63" customFormat="1" x14ac:dyDescent="0.2">
      <c r="A470" s="65">
        <v>4918</v>
      </c>
      <c r="B470" s="72">
        <f t="shared" si="99"/>
        <v>45962</v>
      </c>
      <c r="C470" s="60" t="str">
        <f t="shared" si="96"/>
        <v>PRT 2025 11 #4918</v>
      </c>
      <c r="D470" s="60" t="str">
        <f t="shared" si="104"/>
        <v>PRATU SSN #19</v>
      </c>
      <c r="E470" s="61">
        <v>4918</v>
      </c>
      <c r="F470" s="62" t="s">
        <v>551</v>
      </c>
      <c r="G470" s="62" t="str">
        <f>INDEX([1]List!$D$2:$D$55,MATCH(F470,[1]List!$B$2:$B$55,0))</f>
        <v>CIF</v>
      </c>
      <c r="H470" s="62" t="s">
        <v>552</v>
      </c>
      <c r="I470" s="62" t="s">
        <v>285</v>
      </c>
      <c r="J470" s="61">
        <f>IF(F470="","",IF(F470="TIE LRC",COUNTIF($F$2:$F470,"TIE")+COUNTIF($F$2:$F470,"TME")+COUNTIF($F$2:$F470,"TIE LRC")+COUNTIF($F$2:$F470,"TIE MRC"),IF(F470="TIE MRC",COUNTIF($F$2:$F470,"TIE")+COUNTIF($F$2:$F470,"TME")+COUNTIF($F$2:$F470,"TIE LRC")+COUNTIF($F$2:$F470,"TIE MRC"),IF(F470="PLNBB LRC",COUNTIF($F$2:$F470,"PLNBB")+COUNTIF($F$2:$F470,"PLNBB LRC")+COUNTIF($F$2:$F470,"PLNBB MRC"),IF(F470="PLNBB MRC",COUNTIF($F$2:$F470,"PLNBB")+COUNTIF($F$2:$F470,"PLNBB LRC")+COUNTIF($F$2:$F470,"PLNBB MRC"),IF(F470="HE MRC",COUNTIF($F$2:$F470,"HE")+COUNTIF($F$2:$F470,"HE LRC")+COUNTIF($F$2:$F470,"HE MRC"),IF(F470="HE LRC",COUNTIF($F$2:$F470,"HE")+COUNTIF($F$2:$F470,"HE LRC")+COUNTIF($F$2:$F470,"HE MRC"),COUNTIF($F$2:$F470,F470))))))))</f>
        <v>19</v>
      </c>
      <c r="K470" s="63" t="s">
        <v>678</v>
      </c>
      <c r="L470" s="63" t="s">
        <v>679</v>
      </c>
      <c r="N470" s="64" t="s">
        <v>318</v>
      </c>
      <c r="O470" s="69" t="s">
        <v>473</v>
      </c>
      <c r="P470" s="65"/>
      <c r="Q470" s="69">
        <v>45962</v>
      </c>
      <c r="R470" s="66"/>
      <c r="S470" s="69">
        <v>45981</v>
      </c>
      <c r="T470" s="67">
        <v>45970.0625</v>
      </c>
      <c r="U470" s="67">
        <v>45972.0625</v>
      </c>
      <c r="V470" s="67">
        <v>45972.0625</v>
      </c>
      <c r="W470" s="67">
        <v>45973.708333333336</v>
      </c>
      <c r="X470" s="67">
        <v>45976.027777777781</v>
      </c>
      <c r="Y470" s="67">
        <v>45976.072916666664</v>
      </c>
      <c r="Z470" s="67">
        <v>45976.107638888891</v>
      </c>
      <c r="AA470" s="53">
        <f t="shared" si="84"/>
        <v>48</v>
      </c>
      <c r="AB470" s="53">
        <f t="shared" si="90"/>
        <v>56.749999999883585</v>
      </c>
      <c r="AC470" s="53">
        <f t="shared" si="91"/>
        <v>1.0833333331975155</v>
      </c>
      <c r="AD470" s="53">
        <v>0</v>
      </c>
      <c r="AE470" s="53">
        <v>18.670000000000002</v>
      </c>
      <c r="AF470" s="53">
        <v>0</v>
      </c>
      <c r="AG470" s="53">
        <v>1.5</v>
      </c>
      <c r="AH470" s="53">
        <v>0</v>
      </c>
      <c r="AI470" s="53">
        <f t="shared" si="102"/>
        <v>20.170000000000002</v>
      </c>
      <c r="AJ470" s="77">
        <f t="shared" si="103"/>
        <v>20.170000000000002</v>
      </c>
      <c r="AK470" s="77"/>
      <c r="AL470" s="77"/>
      <c r="AM470" s="77"/>
      <c r="AN470" s="77"/>
      <c r="AO470" s="68">
        <v>8700.741</v>
      </c>
      <c r="AP470" s="68">
        <v>8697.5</v>
      </c>
      <c r="AQ470" s="67">
        <f t="shared" si="98"/>
        <v>45972.0625</v>
      </c>
      <c r="AR470" s="67">
        <v>45972.072916666664</v>
      </c>
      <c r="AS470" s="67">
        <f t="shared" si="101"/>
        <v>45976.027777777781</v>
      </c>
      <c r="AT470" s="67">
        <v>45976.09375</v>
      </c>
      <c r="AU470" s="67">
        <f t="shared" ref="AU470:AU585" si="106">AT470</f>
        <v>45976.09375</v>
      </c>
      <c r="AV470" s="67">
        <v>45976.104166666664</v>
      </c>
      <c r="AW470" s="102">
        <v>4062</v>
      </c>
      <c r="AX470" s="102">
        <v>6244</v>
      </c>
      <c r="AY470" s="55">
        <v>34.94</v>
      </c>
      <c r="AZ470" s="55">
        <v>17.29</v>
      </c>
      <c r="BA470" s="55">
        <v>4.88</v>
      </c>
      <c r="BB470" s="55">
        <v>6.2</v>
      </c>
      <c r="BC470" s="55">
        <v>7.5</v>
      </c>
      <c r="BD470" s="55">
        <v>42.11</v>
      </c>
      <c r="BE470" s="55">
        <v>34.4</v>
      </c>
      <c r="BF470" s="55">
        <v>0.18</v>
      </c>
      <c r="BG470" s="55">
        <v>0.3</v>
      </c>
      <c r="BH470" s="55">
        <v>0.28000000000000003</v>
      </c>
      <c r="BI470" s="55">
        <v>52.78</v>
      </c>
      <c r="BJ470" s="55">
        <v>4.25</v>
      </c>
      <c r="BK470" s="55">
        <v>0.86</v>
      </c>
      <c r="BL470" s="55">
        <v>1.1200000000000001</v>
      </c>
      <c r="BM470" s="55">
        <v>18.39</v>
      </c>
      <c r="BN470" s="56">
        <v>61</v>
      </c>
      <c r="BO470" s="55" t="s">
        <v>97</v>
      </c>
      <c r="BP470" s="55" t="s">
        <v>97</v>
      </c>
      <c r="BQ470" s="56">
        <v>1430</v>
      </c>
      <c r="BR470" s="55">
        <v>47.84</v>
      </c>
      <c r="BS470" s="55">
        <v>28.02</v>
      </c>
      <c r="BT470" s="55">
        <v>14.74</v>
      </c>
      <c r="BU470" s="55">
        <v>3.06</v>
      </c>
      <c r="BV470" s="55">
        <v>2.06</v>
      </c>
      <c r="BW470" s="55">
        <v>0.16</v>
      </c>
      <c r="BX470" s="55">
        <v>0.66</v>
      </c>
      <c r="BY470" s="55">
        <v>1.23</v>
      </c>
      <c r="BZ470" s="55">
        <v>1.84</v>
      </c>
      <c r="CA470" s="55">
        <v>0.34</v>
      </c>
      <c r="CB470" s="55">
        <v>0.04</v>
      </c>
      <c r="CC470" s="55">
        <v>2.4E-2</v>
      </c>
      <c r="CD470" s="55">
        <v>100</v>
      </c>
      <c r="CE470" s="55">
        <v>98</v>
      </c>
      <c r="CF470" s="55">
        <v>78</v>
      </c>
      <c r="CG470" s="55">
        <v>20</v>
      </c>
      <c r="CH470" s="55"/>
      <c r="CI470" s="102">
        <v>4133</v>
      </c>
      <c r="CJ470" s="55"/>
      <c r="CK470" s="55">
        <v>33.76</v>
      </c>
      <c r="CL470" s="55"/>
      <c r="CM470" s="55">
        <v>4.41</v>
      </c>
      <c r="CN470" s="55"/>
      <c r="CO470" s="55"/>
      <c r="CP470" s="55"/>
      <c r="CQ470" s="55">
        <v>0.14000000000000001</v>
      </c>
      <c r="CR470" s="102">
        <v>3964</v>
      </c>
      <c r="CS470" s="102">
        <v>36.450000000000003</v>
      </c>
      <c r="CT470" s="102">
        <v>4.6500000000000004</v>
      </c>
      <c r="CU470" s="102">
        <v>0.27</v>
      </c>
      <c r="CV470" s="55"/>
      <c r="CW470" s="73">
        <f t="shared" si="100"/>
        <v>237.76653909315692</v>
      </c>
      <c r="CX470" s="74">
        <f>AP470/(AB470-AI470)</f>
        <v>237.76653909315692</v>
      </c>
      <c r="CY470" s="71">
        <v>500</v>
      </c>
      <c r="CZ470" s="67">
        <f>IF(AND(DATE(YEAR(T470),MONTH(T470),DAY(T470))&gt;=(S470-3),DATE(YEAR(T470),MONTH(T470),DAY(T470))&lt;=(S470+3)),T470,V470)</f>
        <v>45972.0625</v>
      </c>
      <c r="DA470" s="74">
        <f>CZ470-U470</f>
        <v>0</v>
      </c>
      <c r="DB470" s="53">
        <f>(((AR470-AQ470)*24)+DD470+AB470+((AV470-AU470)*24))/24</f>
        <v>4.0208333333284827</v>
      </c>
      <c r="DC470" s="53">
        <f>(AT470-AS470)*24</f>
        <v>1.5833333332557231</v>
      </c>
      <c r="DD470" s="53">
        <f>(W470-AR470)*24</f>
        <v>39.250000000116415</v>
      </c>
      <c r="DE470" s="53">
        <f>AA470</f>
        <v>48</v>
      </c>
      <c r="DF470" s="53">
        <f t="shared" si="97"/>
        <v>39.250000000116415</v>
      </c>
      <c r="DG470" s="53">
        <f>AB470</f>
        <v>56.749999999883585</v>
      </c>
      <c r="DH470" s="53">
        <f t="shared" si="105"/>
        <v>1.5833333332557231</v>
      </c>
    </row>
    <row r="471" spans="1:112" s="63" customFormat="1" x14ac:dyDescent="0.2">
      <c r="A471" s="65">
        <v>4919</v>
      </c>
      <c r="B471" s="72">
        <f t="shared" si="99"/>
        <v>45962</v>
      </c>
      <c r="C471" s="60" t="str">
        <f t="shared" si="96"/>
        <v>PRT 2025 11 #4919</v>
      </c>
      <c r="D471" s="60" t="str">
        <f t="shared" si="104"/>
        <v>PRATU PTBA #86</v>
      </c>
      <c r="E471" s="61">
        <v>4919</v>
      </c>
      <c r="F471" s="62" t="s">
        <v>98</v>
      </c>
      <c r="G471" s="62" t="str">
        <f>INDEX([1]List!$D$2:$D$55,MATCH(F471,[1]List!$B$2:$B$55,0))</f>
        <v>FOB</v>
      </c>
      <c r="H471" s="62" t="s">
        <v>156</v>
      </c>
      <c r="I471" s="62" t="s">
        <v>157</v>
      </c>
      <c r="J471" s="61">
        <f>IF(F471="","",IF(F471="TIE LRC",COUNTIF($F$2:$F471,"TIE")+COUNTIF($F$2:$F471,"TME")+COUNTIF($F$2:$F471,"TIE LRC")+COUNTIF($F$2:$F471,"TIE MRC"),IF(F471="TIE MRC",COUNTIF($F$2:$F471,"TIE")+COUNTIF($F$2:$F471,"TME")+COUNTIF($F$2:$F471,"TIE LRC")+COUNTIF($F$2:$F471,"TIE MRC"),IF(F471="PLNBB LRC",COUNTIF($F$2:$F471,"PLNBB")+COUNTIF($F$2:$F471,"PLNBB LRC")+COUNTIF($F$2:$F471,"PLNBB MRC"),IF(F471="PLNBB MRC",COUNTIF($F$2:$F471,"PLNBB")+COUNTIF($F$2:$F471,"PLNBB LRC")+COUNTIF($F$2:$F471,"PLNBB MRC"),IF(F471="HE MRC",COUNTIF($F$2:$F471,"HE")+COUNTIF($F$2:$F471,"HE LRC")+COUNTIF($F$2:$F471,"HE MRC"),IF(F471="HE LRC",COUNTIF($F$2:$F471,"HE")+COUNTIF($F$2:$F471,"HE LRC")+COUNTIF($F$2:$F471,"HE MRC"),COUNTIF($F$2:$F471,F471))))))))</f>
        <v>86</v>
      </c>
      <c r="K471" s="63" t="s">
        <v>653</v>
      </c>
      <c r="L471" s="63" t="s">
        <v>160</v>
      </c>
      <c r="N471" s="64" t="s">
        <v>320</v>
      </c>
      <c r="O471" s="69" t="s">
        <v>104</v>
      </c>
      <c r="P471" s="65"/>
      <c r="Q471" s="69">
        <v>45967</v>
      </c>
      <c r="R471" s="66"/>
      <c r="S471" s="69">
        <v>45966</v>
      </c>
      <c r="T471" s="67">
        <v>45973.25</v>
      </c>
      <c r="U471" s="67">
        <v>45974.611111111109</v>
      </c>
      <c r="V471" s="67">
        <v>45974.611111111109</v>
      </c>
      <c r="W471" s="67">
        <v>45974.663194444445</v>
      </c>
      <c r="X471" s="67">
        <v>45976.239583333336</v>
      </c>
      <c r="Y471" s="67">
        <v>45976.270833333336</v>
      </c>
      <c r="Z471" s="67">
        <v>45976.305555555555</v>
      </c>
      <c r="AA471" s="53">
        <f t="shared" si="84"/>
        <v>32.666666666627862</v>
      </c>
      <c r="AB471" s="53">
        <f t="shared" si="90"/>
        <v>38.583333333372138</v>
      </c>
      <c r="AC471" s="53">
        <f t="shared" si="91"/>
        <v>0.75</v>
      </c>
      <c r="AD471" s="53">
        <v>2</v>
      </c>
      <c r="AE471" s="53">
        <v>5.58</v>
      </c>
      <c r="AF471" s="53">
        <v>1.5</v>
      </c>
      <c r="AG471" s="53">
        <v>1.92</v>
      </c>
      <c r="AH471" s="53">
        <v>0</v>
      </c>
      <c r="AI471" s="53">
        <f t="shared" si="102"/>
        <v>9</v>
      </c>
      <c r="AJ471" s="77">
        <f t="shared" si="103"/>
        <v>11</v>
      </c>
      <c r="AK471" s="77"/>
      <c r="AL471" s="77"/>
      <c r="AM471" s="77"/>
      <c r="AN471" s="77"/>
      <c r="AO471" s="68">
        <v>9838.2139999999999</v>
      </c>
      <c r="AP471" s="68">
        <v>9836.4969999999994</v>
      </c>
      <c r="AQ471" s="67">
        <f t="shared" si="98"/>
        <v>45974.611111111109</v>
      </c>
      <c r="AR471" s="67">
        <v>45974.621527777781</v>
      </c>
      <c r="AS471" s="67">
        <f t="shared" si="101"/>
        <v>45976.239583333336</v>
      </c>
      <c r="AT471" s="67">
        <v>45976.291666666664</v>
      </c>
      <c r="AU471" s="67">
        <f t="shared" si="106"/>
        <v>45976.291666666664</v>
      </c>
      <c r="AV471" s="67">
        <v>45976.302083333336</v>
      </c>
      <c r="AW471" s="102">
        <v>4955</v>
      </c>
      <c r="AX471" s="102">
        <v>7009</v>
      </c>
      <c r="AY471" s="55">
        <v>29.3</v>
      </c>
      <c r="AZ471" s="55">
        <v>11.07</v>
      </c>
      <c r="BA471" s="55">
        <v>5.42</v>
      </c>
      <c r="BB471" s="55">
        <v>6.82</v>
      </c>
      <c r="BC471" s="55">
        <v>7.67</v>
      </c>
      <c r="BD471" s="55">
        <v>41.53</v>
      </c>
      <c r="BE471" s="55">
        <v>40.58</v>
      </c>
      <c r="BF471" s="55">
        <v>0.52</v>
      </c>
      <c r="BG471" s="55">
        <v>0.8</v>
      </c>
      <c r="BH471" s="55">
        <v>0.74</v>
      </c>
      <c r="BI471" s="55">
        <v>63.58</v>
      </c>
      <c r="BJ471" s="55">
        <v>4.25</v>
      </c>
      <c r="BK471" s="55">
        <v>0.98</v>
      </c>
      <c r="BL471" s="55">
        <v>1.19</v>
      </c>
      <c r="BM471" s="55">
        <v>12.64</v>
      </c>
      <c r="BN471" s="56">
        <v>62</v>
      </c>
      <c r="BO471" s="55" t="s">
        <v>97</v>
      </c>
      <c r="BP471" s="55" t="s">
        <v>100</v>
      </c>
      <c r="BQ471" s="56">
        <v>1160</v>
      </c>
      <c r="BR471" s="55">
        <v>46.38</v>
      </c>
      <c r="BS471" s="55">
        <v>25.66</v>
      </c>
      <c r="BT471" s="55">
        <v>11.61</v>
      </c>
      <c r="BU471" s="55">
        <v>8.1</v>
      </c>
      <c r="BV471" s="55">
        <v>2.57</v>
      </c>
      <c r="BW471" s="55">
        <v>1.28</v>
      </c>
      <c r="BX471" s="55">
        <v>0.72</v>
      </c>
      <c r="BY471" s="55">
        <v>0.57999999999999996</v>
      </c>
      <c r="BZ471" s="55">
        <v>2.8</v>
      </c>
      <c r="CA471" s="55">
        <v>0.11</v>
      </c>
      <c r="CB471" s="55">
        <v>0.2</v>
      </c>
      <c r="CC471" s="55">
        <v>3.5999999999999997E-2</v>
      </c>
      <c r="CD471" s="55">
        <v>99</v>
      </c>
      <c r="CE471" s="55">
        <v>98</v>
      </c>
      <c r="CF471" s="55">
        <v>78</v>
      </c>
      <c r="CG471" s="55">
        <v>23</v>
      </c>
      <c r="CH471" s="55"/>
      <c r="CI471" s="102">
        <v>4916</v>
      </c>
      <c r="CJ471" s="55"/>
      <c r="CK471" s="55">
        <v>28.51</v>
      </c>
      <c r="CL471" s="55">
        <v>14.09</v>
      </c>
      <c r="CM471" s="55">
        <v>2.72</v>
      </c>
      <c r="CN471" s="55">
        <v>3.27</v>
      </c>
      <c r="CO471" s="55">
        <v>39.83</v>
      </c>
      <c r="CP471" s="55">
        <v>42.81</v>
      </c>
      <c r="CQ471" s="55">
        <v>0.25</v>
      </c>
      <c r="CR471" s="102">
        <v>4416</v>
      </c>
      <c r="CS471" s="102">
        <v>33.119999999999997</v>
      </c>
      <c r="CT471" s="102">
        <v>4.9800000000000004</v>
      </c>
      <c r="CU471" s="102">
        <v>0.45</v>
      </c>
      <c r="CV471" s="55"/>
      <c r="CW471" s="73">
        <f t="shared" si="100"/>
        <v>332.50130704181737</v>
      </c>
      <c r="CX471" s="74">
        <f>AP471/(AB471-AI471)</f>
        <v>332.50130704181737</v>
      </c>
      <c r="CY471" s="71">
        <v>500</v>
      </c>
      <c r="CZ471" s="67">
        <f>IF(AND(DATE(YEAR(T471),MONTH(T471),DAY(T471))&gt;=(S471-3),DATE(YEAR(T471),MONTH(T471),DAY(T471))&lt;=(S471+3)),T471,V471)</f>
        <v>45974.611111111109</v>
      </c>
      <c r="DA471" s="74">
        <f>CZ471-U471</f>
        <v>0</v>
      </c>
      <c r="DB471" s="53">
        <f>(((AR471-AQ471)*24)+DD471+AB471+((AV471-AU471)*24))/24</f>
        <v>1.6701388888977817</v>
      </c>
      <c r="DC471" s="53">
        <f>(AT471-AS471)*24</f>
        <v>1.2499999998835847</v>
      </c>
      <c r="DD471" s="53">
        <f>(W471-AR471)*24</f>
        <v>0.99999999994179234</v>
      </c>
      <c r="DE471" s="53">
        <f>AA471</f>
        <v>32.666666666627862</v>
      </c>
      <c r="DF471" s="53">
        <f t="shared" si="97"/>
        <v>0.99999999994179234</v>
      </c>
      <c r="DG471" s="53">
        <f>AB471</f>
        <v>38.583333333372138</v>
      </c>
      <c r="DH471" s="53">
        <f t="shared" si="105"/>
        <v>1.2499999998835847</v>
      </c>
    </row>
    <row r="472" spans="1:112" s="63" customFormat="1" x14ac:dyDescent="0.2">
      <c r="A472" s="65">
        <v>4920</v>
      </c>
      <c r="B472" s="72">
        <f t="shared" si="99"/>
        <v>45962</v>
      </c>
      <c r="C472" s="60" t="str">
        <f t="shared" si="96"/>
        <v>PRT 2025 11 #4920</v>
      </c>
      <c r="D472" s="60" t="str">
        <f t="shared" si="104"/>
        <v>PRATU MADHUCON #4</v>
      </c>
      <c r="E472" s="61">
        <v>4920</v>
      </c>
      <c r="F472" s="62" t="s">
        <v>624</v>
      </c>
      <c r="G472" s="62" t="str">
        <f>INDEX([1]List!$D$2:$D$55,MATCH(F472,[1]List!$B$2:$B$55,0))</f>
        <v>CIF</v>
      </c>
      <c r="H472" s="62" t="s">
        <v>625</v>
      </c>
      <c r="I472" s="62" t="s">
        <v>689</v>
      </c>
      <c r="J472" s="61">
        <f>IF(F472="","",IF(F472="TIE LRC",COUNTIF($F$2:$F472,"TIE")+COUNTIF($F$2:$F472,"TME")+COUNTIF($F$2:$F472,"TIE LRC")+COUNTIF($F$2:$F472,"TIE MRC"),IF(F472="TIE MRC",COUNTIF($F$2:$F472,"TIE")+COUNTIF($F$2:$F472,"TME")+COUNTIF($F$2:$F472,"TIE LRC")+COUNTIF($F$2:$F472,"TIE MRC"),IF(F472="PLNBB LRC",COUNTIF($F$2:$F472,"PLNBB")+COUNTIF($F$2:$F472,"PLNBB LRC")+COUNTIF($F$2:$F472,"PLNBB MRC"),IF(F472="PLNBB MRC",COUNTIF($F$2:$F472,"PLNBB")+COUNTIF($F$2:$F472,"PLNBB LRC")+COUNTIF($F$2:$F472,"PLNBB MRC"),IF(F472="HE MRC",COUNTIF($F$2:$F472,"HE")+COUNTIF($F$2:$F472,"HE LRC")+COUNTIF($F$2:$F472,"HE MRC"),IF(F472="HE LRC",COUNTIF($F$2:$F472,"HE")+COUNTIF($F$2:$F472,"HE LRC")+COUNTIF($F$2:$F472,"HE MRC"),COUNTIF($F$2:$F472,F472))))))))</f>
        <v>4</v>
      </c>
      <c r="K472" s="63" t="s">
        <v>690</v>
      </c>
      <c r="L472" s="63" t="s">
        <v>220</v>
      </c>
      <c r="N472" s="64" t="s">
        <v>318</v>
      </c>
      <c r="O472" s="69" t="s">
        <v>473</v>
      </c>
      <c r="P472" s="65"/>
      <c r="Q472" s="69">
        <v>45964</v>
      </c>
      <c r="R472" s="66"/>
      <c r="S472" s="69">
        <v>45954</v>
      </c>
      <c r="T472" s="67">
        <v>45971.0625</v>
      </c>
      <c r="U472" s="67">
        <v>45976.131944444445</v>
      </c>
      <c r="V472" s="67">
        <v>45976.131944444445</v>
      </c>
      <c r="W472" s="67">
        <v>45976.145833333336</v>
      </c>
      <c r="X472" s="67">
        <v>45977.486111111109</v>
      </c>
      <c r="Y472" s="67">
        <v>45977.517361111109</v>
      </c>
      <c r="Z472" s="67">
        <v>45977.552083333336</v>
      </c>
      <c r="AA472" s="53">
        <f t="shared" si="84"/>
        <v>121.66666666668607</v>
      </c>
      <c r="AB472" s="53">
        <f t="shared" si="90"/>
        <v>32.916666666569654</v>
      </c>
      <c r="AC472" s="53">
        <f t="shared" si="91"/>
        <v>0.75</v>
      </c>
      <c r="AD472" s="53">
        <v>0.17</v>
      </c>
      <c r="AE472" s="53">
        <v>6</v>
      </c>
      <c r="AF472" s="53">
        <v>0</v>
      </c>
      <c r="AG472" s="53">
        <v>0.5</v>
      </c>
      <c r="AH472" s="53">
        <v>1.08</v>
      </c>
      <c r="AI472" s="53">
        <f t="shared" si="102"/>
        <v>7.58</v>
      </c>
      <c r="AJ472" s="77">
        <f t="shared" si="103"/>
        <v>7.75</v>
      </c>
      <c r="AK472" s="77"/>
      <c r="AL472" s="77"/>
      <c r="AM472" s="77"/>
      <c r="AN472" s="77"/>
      <c r="AO472" s="68">
        <v>9050.5570000000007</v>
      </c>
      <c r="AP472" s="68">
        <v>9049.0169999999998</v>
      </c>
      <c r="AQ472" s="67">
        <f t="shared" si="98"/>
        <v>45976.131944444445</v>
      </c>
      <c r="AR472" s="67">
        <v>45976.142361111109</v>
      </c>
      <c r="AS472" s="67">
        <f t="shared" si="101"/>
        <v>45977.486111111109</v>
      </c>
      <c r="AT472" s="67">
        <v>45977.538194444445</v>
      </c>
      <c r="AU472" s="67">
        <f t="shared" si="106"/>
        <v>45977.538194444445</v>
      </c>
      <c r="AV472" s="67">
        <v>45977.548611111109</v>
      </c>
      <c r="AW472" s="102">
        <v>4115</v>
      </c>
      <c r="AX472" s="102">
        <v>6323</v>
      </c>
      <c r="AY472" s="55">
        <v>34.92</v>
      </c>
      <c r="AZ472" s="55">
        <v>17.32</v>
      </c>
      <c r="BA472" s="55">
        <v>4.62</v>
      </c>
      <c r="BB472" s="55">
        <v>5.87</v>
      </c>
      <c r="BC472" s="55">
        <v>7.1</v>
      </c>
      <c r="BD472" s="55">
        <v>41.51</v>
      </c>
      <c r="BE472" s="55">
        <v>35.299999999999997</v>
      </c>
      <c r="BF472" s="55">
        <v>0.2</v>
      </c>
      <c r="BG472" s="55">
        <v>0.33</v>
      </c>
      <c r="BH472" s="55">
        <v>0.3</v>
      </c>
      <c r="BI472" s="55">
        <v>54.29</v>
      </c>
      <c r="BJ472" s="55">
        <v>4.1500000000000004</v>
      </c>
      <c r="BK472" s="55">
        <v>0.89</v>
      </c>
      <c r="BL472" s="55">
        <v>1.1599999999999999</v>
      </c>
      <c r="BM472" s="55">
        <v>17.23</v>
      </c>
      <c r="BN472" s="56">
        <v>60</v>
      </c>
      <c r="BO472" s="55" t="s">
        <v>97</v>
      </c>
      <c r="BP472" s="55" t="s">
        <v>100</v>
      </c>
      <c r="BQ472" s="56">
        <v>1260</v>
      </c>
      <c r="BR472" s="55">
        <v>18.16</v>
      </c>
      <c r="BS472" s="55">
        <v>13.17</v>
      </c>
      <c r="BT472" s="55">
        <v>47.88</v>
      </c>
      <c r="BU472" s="55">
        <v>9.66</v>
      </c>
      <c r="BV472" s="55">
        <v>2.1</v>
      </c>
      <c r="BW472" s="55">
        <v>0.23</v>
      </c>
      <c r="BX472" s="55">
        <v>0.4</v>
      </c>
      <c r="BY472" s="55">
        <v>0.56999999999999995</v>
      </c>
      <c r="BZ472" s="55">
        <v>6.68</v>
      </c>
      <c r="CA472" s="55">
        <v>1.1000000000000001</v>
      </c>
      <c r="CB472" s="55">
        <v>0.1</v>
      </c>
      <c r="CC472" s="55">
        <v>5.8000000000000003E-2</v>
      </c>
      <c r="CD472" s="55">
        <v>99</v>
      </c>
      <c r="CE472" s="55">
        <v>97</v>
      </c>
      <c r="CF472" s="55">
        <v>78</v>
      </c>
      <c r="CG472" s="55">
        <v>20</v>
      </c>
      <c r="CH472" s="55"/>
      <c r="CI472" s="102">
        <v>4215</v>
      </c>
      <c r="CJ472" s="55"/>
      <c r="CK472" s="55">
        <v>34.549999999999997</v>
      </c>
      <c r="CL472" s="55"/>
      <c r="CM472" s="55">
        <v>3.82</v>
      </c>
      <c r="CN472" s="55"/>
      <c r="CO472" s="55"/>
      <c r="CP472" s="55"/>
      <c r="CQ472" s="55">
        <v>0.16</v>
      </c>
      <c r="CR472" s="102">
        <v>4038</v>
      </c>
      <c r="CS472" s="103">
        <v>35.700000000000003</v>
      </c>
      <c r="CT472" s="102">
        <v>5.23</v>
      </c>
      <c r="CU472" s="102">
        <v>0.25</v>
      </c>
      <c r="CV472" s="55"/>
      <c r="CW472" s="73">
        <f t="shared" si="100"/>
        <v>357.15104591637868</v>
      </c>
      <c r="CX472" s="74">
        <f>AP472/(AB472-AI472)</f>
        <v>357.15104591637868</v>
      </c>
      <c r="CY472" s="71">
        <v>500</v>
      </c>
      <c r="CZ472" s="67">
        <f>IF(AND(DATE(YEAR(T472),MONTH(T472),DAY(T472))&gt;=(S472-3),DATE(YEAR(T472),MONTH(T472),DAY(T472))&lt;=(S472+3)),T472,V472)</f>
        <v>45976.131944444445</v>
      </c>
      <c r="DA472" s="74">
        <f>CZ472-U472</f>
        <v>0</v>
      </c>
      <c r="DB472" s="53">
        <f>(((AR472-AQ472)*24)+DD472+AB472+((AV472-AU472)*24))/24</f>
        <v>1.3958333333284827</v>
      </c>
      <c r="DC472" s="53">
        <f>(AT472-AS472)*24</f>
        <v>1.2500000000582077</v>
      </c>
      <c r="DD472" s="53">
        <f>(W472-AR472)*24</f>
        <v>8.3333333430346102E-2</v>
      </c>
      <c r="DE472" s="53">
        <f>AA472</f>
        <v>121.66666666668607</v>
      </c>
      <c r="DF472" s="53">
        <f t="shared" si="97"/>
        <v>8.3333333430346102E-2</v>
      </c>
      <c r="DG472" s="53">
        <f>AB472</f>
        <v>32.916666666569654</v>
      </c>
      <c r="DH472" s="53">
        <f t="shared" si="105"/>
        <v>1.2500000000582077</v>
      </c>
    </row>
    <row r="473" spans="1:112" s="63" customFormat="1" x14ac:dyDescent="0.2">
      <c r="A473" s="65">
        <v>4921</v>
      </c>
      <c r="B473" s="72">
        <f t="shared" si="99"/>
        <v>45962</v>
      </c>
      <c r="C473" s="60" t="str">
        <f t="shared" si="96"/>
        <v>PRT 2025 11 #4921</v>
      </c>
      <c r="D473" s="60" t="str">
        <f t="shared" si="104"/>
        <v>PRATU PTBA #87</v>
      </c>
      <c r="E473" s="61">
        <v>4921</v>
      </c>
      <c r="F473" s="62" t="s">
        <v>98</v>
      </c>
      <c r="G473" s="62" t="str">
        <f>INDEX([1]List!$D$2:$D$55,MATCH(F473,[1]List!$B$2:$B$55,0))</f>
        <v>FOB</v>
      </c>
      <c r="H473" s="62" t="s">
        <v>156</v>
      </c>
      <c r="I473" s="62" t="s">
        <v>157</v>
      </c>
      <c r="J473" s="61">
        <f>IF(F473="","",IF(F473="TIE LRC",COUNTIF($F$2:$F473,"TIE")+COUNTIF($F$2:$F473,"TME")+COUNTIF($F$2:$F473,"TIE LRC")+COUNTIF($F$2:$F473,"TIE MRC"),IF(F473="TIE MRC",COUNTIF($F$2:$F473,"TIE")+COUNTIF($F$2:$F473,"TME")+COUNTIF($F$2:$F473,"TIE LRC")+COUNTIF($F$2:$F473,"TIE MRC"),IF(F473="PLNBB LRC",COUNTIF($F$2:$F473,"PLNBB")+COUNTIF($F$2:$F473,"PLNBB LRC")+COUNTIF($F$2:$F473,"PLNBB MRC"),IF(F473="PLNBB MRC",COUNTIF($F$2:$F473,"PLNBB")+COUNTIF($F$2:$F473,"PLNBB LRC")+COUNTIF($F$2:$F473,"PLNBB MRC"),IF(F473="HE MRC",COUNTIF($F$2:$F473,"HE")+COUNTIF($F$2:$F473,"HE LRC")+COUNTIF($F$2:$F473,"HE MRC"),IF(F473="HE LRC",COUNTIF($F$2:$F473,"HE")+COUNTIF($F$2:$F473,"HE LRC")+COUNTIF($F$2:$F473,"HE MRC"),COUNTIF($F$2:$F473,F473))))))))</f>
        <v>87</v>
      </c>
      <c r="K473" s="63" t="s">
        <v>170</v>
      </c>
      <c r="L473" s="63" t="s">
        <v>165</v>
      </c>
      <c r="N473" s="64" t="s">
        <v>320</v>
      </c>
      <c r="O473" s="69" t="s">
        <v>104</v>
      </c>
      <c r="P473" s="65"/>
      <c r="Q473" s="69">
        <v>45968</v>
      </c>
      <c r="R473" s="66"/>
      <c r="S473" s="69">
        <v>45967</v>
      </c>
      <c r="T473" s="67">
        <v>45973.291666666664</v>
      </c>
      <c r="U473" s="67">
        <v>45976.329861111109</v>
      </c>
      <c r="V473" s="67">
        <v>45976.329861111109</v>
      </c>
      <c r="W473" s="67">
        <v>45976.423611111109</v>
      </c>
      <c r="X473" s="67">
        <v>45977.614583333336</v>
      </c>
      <c r="Y473" s="67">
        <v>45977.680555555555</v>
      </c>
      <c r="Z473" s="67">
        <v>45977.715277777781</v>
      </c>
      <c r="AA473" s="53">
        <f t="shared" si="84"/>
        <v>72.916666666686069</v>
      </c>
      <c r="AB473" s="53">
        <f t="shared" si="90"/>
        <v>30.166666666686069</v>
      </c>
      <c r="AC473" s="53">
        <f t="shared" si="91"/>
        <v>1.5833333332557231</v>
      </c>
      <c r="AD473" s="53">
        <v>0</v>
      </c>
      <c r="AE473" s="53">
        <v>7.25</v>
      </c>
      <c r="AF473" s="53">
        <v>0</v>
      </c>
      <c r="AG473" s="53">
        <v>0</v>
      </c>
      <c r="AH473" s="53">
        <v>1.17</v>
      </c>
      <c r="AI473" s="53">
        <f t="shared" si="102"/>
        <v>8.42</v>
      </c>
      <c r="AJ473" s="77">
        <f t="shared" si="103"/>
        <v>8.42</v>
      </c>
      <c r="AK473" s="77"/>
      <c r="AL473" s="77"/>
      <c r="AM473" s="77"/>
      <c r="AN473" s="77"/>
      <c r="AO473" s="68">
        <v>9704.402</v>
      </c>
      <c r="AP473" s="68">
        <v>9703.3870000000006</v>
      </c>
      <c r="AQ473" s="67">
        <f t="shared" si="98"/>
        <v>45976.329861111109</v>
      </c>
      <c r="AR473" s="67">
        <v>45976.340277777781</v>
      </c>
      <c r="AS473" s="67">
        <f t="shared" si="101"/>
        <v>45977.614583333336</v>
      </c>
      <c r="AT473" s="67">
        <v>45977.701388888891</v>
      </c>
      <c r="AU473" s="67">
        <f t="shared" si="106"/>
        <v>45977.701388888891</v>
      </c>
      <c r="AV473" s="67">
        <v>45977.711805555555</v>
      </c>
      <c r="AW473" s="102">
        <v>4790</v>
      </c>
      <c r="AX473" s="102">
        <v>6958</v>
      </c>
      <c r="AY473" s="55">
        <v>31.16</v>
      </c>
      <c r="AZ473" s="55">
        <v>13.41</v>
      </c>
      <c r="BA473" s="55">
        <v>3.51</v>
      </c>
      <c r="BB473" s="55">
        <v>4.42</v>
      </c>
      <c r="BC473" s="55">
        <v>5.0999999999999996</v>
      </c>
      <c r="BD473" s="55">
        <v>40.15</v>
      </c>
      <c r="BE473" s="55">
        <v>42.02</v>
      </c>
      <c r="BF473" s="55">
        <v>0.46</v>
      </c>
      <c r="BG473" s="55">
        <v>0.71</v>
      </c>
      <c r="BH473" s="55">
        <v>0.67</v>
      </c>
      <c r="BI473" s="55">
        <v>62.25</v>
      </c>
      <c r="BJ473" s="55">
        <v>4.34</v>
      </c>
      <c r="BK473" s="55">
        <v>0.95</v>
      </c>
      <c r="BL473" s="55">
        <v>1.1599999999999999</v>
      </c>
      <c r="BM473" s="55">
        <v>14.05</v>
      </c>
      <c r="BN473" s="56">
        <v>62</v>
      </c>
      <c r="BO473" s="55" t="s">
        <v>97</v>
      </c>
      <c r="BP473" s="55" t="s">
        <v>100</v>
      </c>
      <c r="BQ473" s="56">
        <v>1210</v>
      </c>
      <c r="BR473" s="55">
        <v>47.47</v>
      </c>
      <c r="BS473" s="55">
        <v>24.12</v>
      </c>
      <c r="BT473" s="55">
        <v>12.81</v>
      </c>
      <c r="BU473" s="55">
        <v>7.51</v>
      </c>
      <c r="BV473" s="55">
        <v>2.58</v>
      </c>
      <c r="BW473" s="55">
        <v>0.78</v>
      </c>
      <c r="BX473" s="55">
        <v>0.73</v>
      </c>
      <c r="BY473" s="55">
        <v>0.67</v>
      </c>
      <c r="BZ473" s="55">
        <v>2.99</v>
      </c>
      <c r="CA473" s="55">
        <v>0.1</v>
      </c>
      <c r="CB473" s="55">
        <v>0.25</v>
      </c>
      <c r="CC473" s="55">
        <v>3.5999999999999997E-2</v>
      </c>
      <c r="CD473" s="55">
        <v>99</v>
      </c>
      <c r="CE473" s="55">
        <v>98</v>
      </c>
      <c r="CF473" s="55">
        <v>79</v>
      </c>
      <c r="CG473" s="55">
        <v>23</v>
      </c>
      <c r="CH473" s="55"/>
      <c r="CI473" s="102">
        <v>4908</v>
      </c>
      <c r="CJ473" s="55"/>
      <c r="CK473" s="55">
        <v>28.02</v>
      </c>
      <c r="CL473" s="55">
        <v>14.28</v>
      </c>
      <c r="CM473" s="55">
        <v>4.4400000000000004</v>
      </c>
      <c r="CN473" s="55">
        <v>5.29</v>
      </c>
      <c r="CO473" s="55">
        <v>39.119999999999997</v>
      </c>
      <c r="CP473" s="55">
        <v>41.31</v>
      </c>
      <c r="CQ473" s="55">
        <v>0.46</v>
      </c>
      <c r="CR473" s="102">
        <v>4430</v>
      </c>
      <c r="CS473" s="102">
        <v>33.380000000000003</v>
      </c>
      <c r="CT473" s="102">
        <v>4.7699999999999996</v>
      </c>
      <c r="CU473" s="102">
        <v>0.48</v>
      </c>
      <c r="CV473" s="55"/>
      <c r="CW473" s="73">
        <f t="shared" si="100"/>
        <v>446.20111894503418</v>
      </c>
      <c r="CX473" s="74">
        <f>AP473/(AB473-AI473)</f>
        <v>446.20111894503418</v>
      </c>
      <c r="CY473" s="71">
        <v>500</v>
      </c>
      <c r="CZ473" s="67">
        <f>IF(AND(DATE(YEAR(T473),MONTH(T473),DAY(T473))&gt;=(S473-3),DATE(YEAR(T473),MONTH(T473),DAY(T473))&lt;=(S473+3)),T473,V473)</f>
        <v>45976.329861111109</v>
      </c>
      <c r="DA473" s="74">
        <f>CZ473-U473</f>
        <v>0</v>
      </c>
      <c r="DB473" s="53">
        <f>(((AR473-AQ473)*24)+DD473+AB473+((AV473-AU473)*24))/24</f>
        <v>1.3611111111094942</v>
      </c>
      <c r="DC473" s="53">
        <f>(AT473-AS473)*24</f>
        <v>2.0833333333139308</v>
      </c>
      <c r="DD473" s="53">
        <f>(W473-AR473)*24</f>
        <v>1.9999999998835847</v>
      </c>
      <c r="DE473" s="53">
        <f>AA473</f>
        <v>72.916666666686069</v>
      </c>
      <c r="DF473" s="53">
        <f t="shared" si="97"/>
        <v>1.9999999998835847</v>
      </c>
      <c r="DG473" s="53">
        <f>AB473</f>
        <v>30.166666666686069</v>
      </c>
      <c r="DH473" s="53">
        <f t="shared" si="105"/>
        <v>2.0833333333139308</v>
      </c>
    </row>
    <row r="474" spans="1:112" s="63" customFormat="1" x14ac:dyDescent="0.2">
      <c r="A474" s="65">
        <v>4922</v>
      </c>
      <c r="B474" s="72">
        <f t="shared" si="99"/>
        <v>45962</v>
      </c>
      <c r="C474" s="60" t="str">
        <f t="shared" si="96"/>
        <v>PRT 2025 11 #4922</v>
      </c>
      <c r="D474" s="60" t="str">
        <f t="shared" si="104"/>
        <v>PRATU MADHUCON #5</v>
      </c>
      <c r="E474" s="61">
        <v>4922</v>
      </c>
      <c r="F474" s="62" t="s">
        <v>624</v>
      </c>
      <c r="G474" s="62" t="str">
        <f>INDEX([1]List!$D$2:$D$55,MATCH(F474,[1]List!$B$2:$B$55,0))</f>
        <v>CIF</v>
      </c>
      <c r="H474" s="62" t="s">
        <v>625</v>
      </c>
      <c r="I474" s="62" t="s">
        <v>681</v>
      </c>
      <c r="J474" s="61">
        <f>IF(F474="","",IF(F474="TIE LRC",COUNTIF($F$2:$F474,"TIE")+COUNTIF($F$2:$F474,"TME")+COUNTIF($F$2:$F474,"TIE LRC")+COUNTIF($F$2:$F474,"TIE MRC"),IF(F474="TIE MRC",COUNTIF($F$2:$F474,"TIE")+COUNTIF($F$2:$F474,"TME")+COUNTIF($F$2:$F474,"TIE LRC")+COUNTIF($F$2:$F474,"TIE MRC"),IF(F474="PLNBB LRC",COUNTIF($F$2:$F474,"PLNBB")+COUNTIF($F$2:$F474,"PLNBB LRC")+COUNTIF($F$2:$F474,"PLNBB MRC"),IF(F474="PLNBB MRC",COUNTIF($F$2:$F474,"PLNBB")+COUNTIF($F$2:$F474,"PLNBB LRC")+COUNTIF($F$2:$F474,"PLNBB MRC"),IF(F474="HE MRC",COUNTIF($F$2:$F474,"HE")+COUNTIF($F$2:$F474,"HE LRC")+COUNTIF($F$2:$F474,"HE MRC"),IF(F474="HE LRC",COUNTIF($F$2:$F474,"HE")+COUNTIF($F$2:$F474,"HE LRC")+COUNTIF($F$2:$F474,"HE MRC"),COUNTIF($F$2:$F474,F474))))))))</f>
        <v>5</v>
      </c>
      <c r="K474" s="63" t="s">
        <v>535</v>
      </c>
      <c r="L474" s="63" t="s">
        <v>536</v>
      </c>
      <c r="N474" s="64" t="s">
        <v>318</v>
      </c>
      <c r="O474" s="69" t="s">
        <v>567</v>
      </c>
      <c r="P474" s="65"/>
      <c r="Q474" s="69">
        <v>45961</v>
      </c>
      <c r="R474" s="66"/>
      <c r="S474" s="69">
        <v>45973</v>
      </c>
      <c r="T474" s="67">
        <v>45972.191666666666</v>
      </c>
      <c r="U474" s="67">
        <v>45972.191666666666</v>
      </c>
      <c r="V474" s="67">
        <v>45977.600694444445</v>
      </c>
      <c r="W474" s="67">
        <v>45977.666666666664</v>
      </c>
      <c r="X474" s="67">
        <v>45978.347222222219</v>
      </c>
      <c r="Y474" s="67">
        <v>45978.381944444445</v>
      </c>
      <c r="Z474" s="67">
        <v>45978.416666666664</v>
      </c>
      <c r="AA474" s="53">
        <f t="shared" si="84"/>
        <v>129.81666666670935</v>
      </c>
      <c r="AB474" s="53">
        <f t="shared" si="90"/>
        <v>17.166666666744277</v>
      </c>
      <c r="AC474" s="53">
        <f t="shared" si="91"/>
        <v>0.8333333334303461</v>
      </c>
      <c r="AD474" s="53">
        <v>0</v>
      </c>
      <c r="AE474" s="53">
        <v>4.58</v>
      </c>
      <c r="AF474" s="53">
        <v>0</v>
      </c>
      <c r="AG474" s="53">
        <v>0</v>
      </c>
      <c r="AH474" s="53">
        <v>0</v>
      </c>
      <c r="AI474" s="53">
        <f t="shared" si="102"/>
        <v>4.58</v>
      </c>
      <c r="AJ474" s="77">
        <f t="shared" si="103"/>
        <v>4.58</v>
      </c>
      <c r="AK474" s="77"/>
      <c r="AL474" s="77"/>
      <c r="AM474" s="77"/>
      <c r="AN474" s="77"/>
      <c r="AO474" s="68">
        <v>10026.299999999999</v>
      </c>
      <c r="AP474" s="68">
        <v>10024.815000000001</v>
      </c>
      <c r="AQ474" s="67">
        <f t="shared" si="98"/>
        <v>45977.600694444445</v>
      </c>
      <c r="AR474" s="67">
        <v>45977.611111111109</v>
      </c>
      <c r="AS474" s="67">
        <f t="shared" si="101"/>
        <v>45978.347222222219</v>
      </c>
      <c r="AT474" s="67">
        <v>45978.402777777781</v>
      </c>
      <c r="AU474" s="67">
        <f t="shared" si="106"/>
        <v>45978.402777777781</v>
      </c>
      <c r="AV474" s="67">
        <v>45978.413194444445</v>
      </c>
      <c r="AW474" s="102">
        <v>4120</v>
      </c>
      <c r="AX474" s="102">
        <v>6328</v>
      </c>
      <c r="AY474" s="55">
        <v>34.89</v>
      </c>
      <c r="AZ474" s="55">
        <v>17.29</v>
      </c>
      <c r="BA474" s="55">
        <v>4.8499999999999996</v>
      </c>
      <c r="BB474" s="55">
        <v>6.16</v>
      </c>
      <c r="BC474" s="55">
        <v>7.45</v>
      </c>
      <c r="BD474" s="55">
        <v>40.700000000000003</v>
      </c>
      <c r="BE474" s="55">
        <v>35.85</v>
      </c>
      <c r="BF474" s="55">
        <v>0.25</v>
      </c>
      <c r="BG474" s="55">
        <v>0.42</v>
      </c>
      <c r="BH474" s="55">
        <v>0.39</v>
      </c>
      <c r="BI474" s="55">
        <v>54.34</v>
      </c>
      <c r="BJ474" s="55">
        <v>4.25</v>
      </c>
      <c r="BK474" s="55">
        <v>0.91</v>
      </c>
      <c r="BL474" s="55">
        <v>1.19</v>
      </c>
      <c r="BM474" s="55">
        <v>16.73</v>
      </c>
      <c r="BN474" s="56">
        <v>60</v>
      </c>
      <c r="BO474" s="55" t="s">
        <v>97</v>
      </c>
      <c r="BP474" s="55" t="s">
        <v>97</v>
      </c>
      <c r="BQ474" s="56">
        <v>1160</v>
      </c>
      <c r="BR474" s="55">
        <v>41.66</v>
      </c>
      <c r="BS474" s="55">
        <v>16.28</v>
      </c>
      <c r="BT474" s="55">
        <v>28.56</v>
      </c>
      <c r="BU474" s="55">
        <v>4.5199999999999996</v>
      </c>
      <c r="BV474" s="55">
        <v>3.52</v>
      </c>
      <c r="BW474" s="55">
        <v>0.26</v>
      </c>
      <c r="BX474" s="55">
        <v>0.56000000000000005</v>
      </c>
      <c r="BY474" s="55">
        <v>0.6</v>
      </c>
      <c r="BZ474" s="55">
        <v>2.97</v>
      </c>
      <c r="CA474" s="55">
        <v>0.86</v>
      </c>
      <c r="CB474" s="55">
        <v>0.22</v>
      </c>
      <c r="CC474" s="55">
        <v>0.04</v>
      </c>
      <c r="CD474" s="55">
        <v>99</v>
      </c>
      <c r="CE474" s="55">
        <v>97</v>
      </c>
      <c r="CF474" s="55">
        <v>78</v>
      </c>
      <c r="CG474" s="55">
        <v>20</v>
      </c>
      <c r="CH474" s="55"/>
      <c r="CI474" s="102">
        <v>4220</v>
      </c>
      <c r="CJ474" s="55"/>
      <c r="CK474" s="55">
        <v>34.33</v>
      </c>
      <c r="CL474" s="55"/>
      <c r="CM474" s="55">
        <v>4.3</v>
      </c>
      <c r="CN474" s="55"/>
      <c r="CO474" s="55"/>
      <c r="CP474" s="55"/>
      <c r="CQ474" s="55">
        <v>0.22</v>
      </c>
      <c r="CR474" s="102">
        <v>4019</v>
      </c>
      <c r="CS474" s="102">
        <v>35.880000000000003</v>
      </c>
      <c r="CT474" s="102">
        <v>5.12</v>
      </c>
      <c r="CU474" s="102">
        <v>0.28000000000000003</v>
      </c>
      <c r="CV474" s="55"/>
      <c r="CW474" s="73">
        <f t="shared" si="100"/>
        <v>796.46305613915683</v>
      </c>
      <c r="CX474" s="74">
        <f>AP474/(AB474-AI474)</f>
        <v>796.46305613915683</v>
      </c>
      <c r="CY474" s="71">
        <v>500</v>
      </c>
      <c r="CZ474" s="67">
        <f>IF(AND(DATE(YEAR(T474),MONTH(T474),DAY(T474))&gt;=(S474-3),DATE(YEAR(T474),MONTH(T474),DAY(T474))&lt;=(S474+3)),T474,V474)</f>
        <v>45972.191666666666</v>
      </c>
      <c r="DA474" s="74">
        <f>CZ474-U474</f>
        <v>0</v>
      </c>
      <c r="DB474" s="53">
        <f>(((AR474-AQ474)*24)+DD474+AB474+((AV474-AU474)*24))/24</f>
        <v>0.79166666666424135</v>
      </c>
      <c r="DC474" s="53">
        <f>(AT474-AS474)*24</f>
        <v>1.3333333334885538</v>
      </c>
      <c r="DD474" s="53">
        <f>(W474-AR474)*24</f>
        <v>1.3333333333139308</v>
      </c>
      <c r="DE474" s="53">
        <f>AA474</f>
        <v>129.81666666670935</v>
      </c>
      <c r="DF474" s="53">
        <f t="shared" si="97"/>
        <v>1.3333333333139308</v>
      </c>
      <c r="DG474" s="53">
        <f>AB474</f>
        <v>17.166666666744277</v>
      </c>
      <c r="DH474" s="53">
        <f t="shared" si="105"/>
        <v>1.3333333334885538</v>
      </c>
    </row>
    <row r="475" spans="1:112" s="63" customFormat="1" x14ac:dyDescent="0.2">
      <c r="A475" s="65">
        <v>4923</v>
      </c>
      <c r="B475" s="72">
        <f t="shared" si="99"/>
        <v>45962</v>
      </c>
      <c r="C475" s="60" t="str">
        <f t="shared" si="96"/>
        <v>PRT 2025 11 #4923</v>
      </c>
      <c r="D475" s="60" t="str">
        <f t="shared" si="104"/>
        <v>PRATU PTBA #88</v>
      </c>
      <c r="E475" s="61">
        <v>4923</v>
      </c>
      <c r="F475" s="62" t="s">
        <v>98</v>
      </c>
      <c r="G475" s="62" t="s">
        <v>691</v>
      </c>
      <c r="H475" s="62" t="s">
        <v>156</v>
      </c>
      <c r="I475" s="62" t="s">
        <v>157</v>
      </c>
      <c r="J475" s="61">
        <f>IF(F475="","",IF(F475="TIE LRC",COUNTIF($F$2:$F475,"TIE")+COUNTIF($F$2:$F475,"TME")+COUNTIF($F$2:$F475,"TIE LRC")+COUNTIF($F$2:$F475,"TIE MRC"),IF(F475="TIE MRC",COUNTIF($F$2:$F475,"TIE")+COUNTIF($F$2:$F475,"TME")+COUNTIF($F$2:$F475,"TIE LRC")+COUNTIF($F$2:$F475,"TIE MRC"),IF(F475="PLNBB LRC",COUNTIF($F$2:$F475,"PLNBB")+COUNTIF($F$2:$F475,"PLNBB LRC")+COUNTIF($F$2:$F475,"PLNBB MRC"),IF(F475="PLNBB MRC",COUNTIF($F$2:$F475,"PLNBB")+COUNTIF($F$2:$F475,"PLNBB LRC")+COUNTIF($F$2:$F475,"PLNBB MRC"),IF(F475="HE MRC",COUNTIF($F$2:$F475,"HE")+COUNTIF($F$2:$F475,"HE LRC")+COUNTIF($F$2:$F475,"HE MRC"),IF(F475="HE LRC",COUNTIF($F$2:$F475,"HE")+COUNTIF($F$2:$F475,"HE LRC")+COUNTIF($F$2:$F475,"HE MRC"),COUNTIF($F$2:$F475,F475))))))))</f>
        <v>88</v>
      </c>
      <c r="K475" s="63" t="s">
        <v>616</v>
      </c>
      <c r="L475" s="63" t="s">
        <v>617</v>
      </c>
      <c r="N475" s="64" t="s">
        <v>320</v>
      </c>
      <c r="O475" s="69" t="s">
        <v>610</v>
      </c>
      <c r="P475" s="65"/>
      <c r="Q475" s="69">
        <v>45973</v>
      </c>
      <c r="R475" s="66"/>
      <c r="S475" s="69">
        <v>45970</v>
      </c>
      <c r="T475" s="67">
        <v>45977.208333333336</v>
      </c>
      <c r="U475" s="67">
        <v>45977.746527777781</v>
      </c>
      <c r="V475" s="67">
        <v>45977.746527777781</v>
      </c>
      <c r="W475" s="67">
        <v>45977.770833333336</v>
      </c>
      <c r="X475" s="67">
        <v>45978.822916666664</v>
      </c>
      <c r="Y475" s="67">
        <v>45978.850694444445</v>
      </c>
      <c r="Z475" s="67">
        <v>45978.885416666664</v>
      </c>
      <c r="AA475" s="53">
        <f t="shared" si="84"/>
        <v>12.916666666686069</v>
      </c>
      <c r="AB475" s="53">
        <f t="shared" si="90"/>
        <v>25.916666666627862</v>
      </c>
      <c r="AC475" s="53">
        <f t="shared" si="91"/>
        <v>0.66666666674427688</v>
      </c>
      <c r="AD475" s="53">
        <v>0.08</v>
      </c>
      <c r="AE475" s="53">
        <v>5.75</v>
      </c>
      <c r="AF475" s="53">
        <v>2.42</v>
      </c>
      <c r="AG475" s="53">
        <v>0.5</v>
      </c>
      <c r="AH475" s="53">
        <v>4.75</v>
      </c>
      <c r="AI475" s="53">
        <f t="shared" si="102"/>
        <v>13.42</v>
      </c>
      <c r="AJ475" s="77">
        <f t="shared" si="103"/>
        <v>13.5</v>
      </c>
      <c r="AK475" s="77"/>
      <c r="AL475" s="77"/>
      <c r="AM475" s="77"/>
      <c r="AN475" s="77"/>
      <c r="AO475" s="68">
        <v>7505.415</v>
      </c>
      <c r="AP475" s="68">
        <v>7504.4080000000004</v>
      </c>
      <c r="AQ475" s="67">
        <f t="shared" si="98"/>
        <v>45977.746527777781</v>
      </c>
      <c r="AR475" s="67">
        <v>45977.756944444445</v>
      </c>
      <c r="AS475" s="67">
        <f t="shared" si="101"/>
        <v>45978.822916666664</v>
      </c>
      <c r="AT475" s="67">
        <v>45978.871527777781</v>
      </c>
      <c r="AU475" s="67">
        <f t="shared" si="106"/>
        <v>45978.871527777781</v>
      </c>
      <c r="AV475" s="67">
        <v>45978.881944444445</v>
      </c>
      <c r="AW475" s="102">
        <v>4638</v>
      </c>
      <c r="AX475" s="102">
        <v>6576</v>
      </c>
      <c r="AY475" s="55">
        <v>29.47</v>
      </c>
      <c r="AZ475" s="55">
        <v>12.89</v>
      </c>
      <c r="BA475" s="55">
        <v>6.44</v>
      </c>
      <c r="BB475" s="55">
        <v>7.96</v>
      </c>
      <c r="BC475" s="55">
        <v>9.14</v>
      </c>
      <c r="BD475" s="55">
        <v>39.79</v>
      </c>
      <c r="BE475" s="55">
        <v>39.36</v>
      </c>
      <c r="BF475" s="55">
        <v>0.16</v>
      </c>
      <c r="BG475" s="55">
        <v>0.25</v>
      </c>
      <c r="BH475" s="55">
        <v>0.23</v>
      </c>
      <c r="BI475" s="55">
        <v>59.65</v>
      </c>
      <c r="BJ475" s="55">
        <v>4.34</v>
      </c>
      <c r="BK475" s="55">
        <v>0.93</v>
      </c>
      <c r="BL475" s="55">
        <v>1.17</v>
      </c>
      <c r="BM475" s="55">
        <v>14.03</v>
      </c>
      <c r="BN475" s="56">
        <v>63</v>
      </c>
      <c r="BO475" s="55" t="s">
        <v>97</v>
      </c>
      <c r="BP475" s="55" t="s">
        <v>100</v>
      </c>
      <c r="BQ475" s="56">
        <v>1270</v>
      </c>
      <c r="BR475" s="55">
        <v>48.12</v>
      </c>
      <c r="BS475" s="55">
        <v>25.72</v>
      </c>
      <c r="BT475" s="55">
        <v>9.3000000000000007</v>
      </c>
      <c r="BU475" s="55">
        <v>6.56</v>
      </c>
      <c r="BV475" s="55">
        <v>1.69</v>
      </c>
      <c r="BW475" s="55">
        <v>1.36</v>
      </c>
      <c r="BX475" s="55">
        <v>0.64</v>
      </c>
      <c r="BY475" s="55">
        <v>0.84</v>
      </c>
      <c r="BZ475" s="55">
        <v>5.2</v>
      </c>
      <c r="CA475" s="55">
        <v>0.22</v>
      </c>
      <c r="CB475" s="55">
        <v>0.34</v>
      </c>
      <c r="CC475" s="55">
        <v>3.4000000000000002E-2</v>
      </c>
      <c r="CD475" s="55">
        <v>99</v>
      </c>
      <c r="CE475" s="55">
        <v>98</v>
      </c>
      <c r="CF475" s="55">
        <v>78</v>
      </c>
      <c r="CG475" s="55">
        <v>23</v>
      </c>
      <c r="CH475" s="55"/>
      <c r="CI475" s="102">
        <v>4913</v>
      </c>
      <c r="CJ475" s="55"/>
      <c r="CK475" s="55">
        <v>28.3</v>
      </c>
      <c r="CL475" s="55">
        <v>14.17</v>
      </c>
      <c r="CM475" s="55">
        <v>5.21</v>
      </c>
      <c r="CN475" s="55">
        <v>6.24</v>
      </c>
      <c r="CO475" s="55">
        <v>39.93</v>
      </c>
      <c r="CP475" s="55">
        <v>39.659999999999997</v>
      </c>
      <c r="CQ475" s="55">
        <v>0.53</v>
      </c>
      <c r="CR475" s="102">
        <v>4532</v>
      </c>
      <c r="CS475" s="102">
        <v>31.86</v>
      </c>
      <c r="CT475" s="102">
        <v>4.7699999999999996</v>
      </c>
      <c r="CU475" s="102">
        <v>0.52</v>
      </c>
      <c r="CV475" s="55"/>
      <c r="CW475" s="73">
        <f t="shared" si="100"/>
        <v>600.51277674232892</v>
      </c>
      <c r="CX475" s="74">
        <f>AP475/(AB475-AI475)</f>
        <v>600.51277674232892</v>
      </c>
      <c r="CY475" s="71">
        <v>500</v>
      </c>
      <c r="CZ475" s="67">
        <f>IF(AND(DATE(YEAR(T475),MONTH(T475),DAY(T475))&gt;=(S475-3),DATE(YEAR(T475),MONTH(T475),DAY(T475))&lt;=(S475+3)),T475,V475)</f>
        <v>45977.746527777781</v>
      </c>
      <c r="DA475" s="74">
        <f>CZ475-U475</f>
        <v>0</v>
      </c>
      <c r="DB475" s="53">
        <f>(((AR475-AQ475)*24)+DD475+AB475+((AV475-AU475)*24))/24</f>
        <v>1.1145833333284827</v>
      </c>
      <c r="DC475" s="53">
        <f>(AT475-AS475)*24</f>
        <v>1.1666666668024845</v>
      </c>
      <c r="DD475" s="53">
        <f>(W475-AR475)*24</f>
        <v>0.33333333337213844</v>
      </c>
      <c r="DE475" s="53">
        <f>AA475</f>
        <v>12.916666666686069</v>
      </c>
      <c r="DF475" s="53">
        <f t="shared" si="97"/>
        <v>0.33333333337213844</v>
      </c>
      <c r="DG475" s="53">
        <f>AB475</f>
        <v>25.916666666627862</v>
      </c>
      <c r="DH475" s="53">
        <f t="shared" si="105"/>
        <v>1.1666666668024845</v>
      </c>
    </row>
    <row r="476" spans="1:112" s="63" customFormat="1" x14ac:dyDescent="0.2">
      <c r="A476" s="65">
        <v>4924</v>
      </c>
      <c r="B476" s="72">
        <f t="shared" si="99"/>
        <v>45962</v>
      </c>
      <c r="C476" s="60" t="str">
        <f t="shared" si="96"/>
        <v>PRT 2025 11 #4924</v>
      </c>
      <c r="D476" s="60" t="str">
        <f t="shared" si="104"/>
        <v>PRATU TBC LRC #39</v>
      </c>
      <c r="E476" s="61">
        <v>4924</v>
      </c>
      <c r="F476" s="62" t="s">
        <v>290</v>
      </c>
      <c r="G476" s="62" t="str">
        <f>INDEX([1]List!$D$2:$D$55,MATCH(F476,[1]List!$B$2:$B$55,0))</f>
        <v>CIF</v>
      </c>
      <c r="H476" s="62" t="s">
        <v>325</v>
      </c>
      <c r="I476" s="62" t="s">
        <v>176</v>
      </c>
      <c r="J476" s="61">
        <f>IF(F476="","",IF(F476="TIE LRC",COUNTIF($F$2:$F476,"TIE")+COUNTIF($F$2:$F476,"TME")+COUNTIF($F$2:$F476,"TIE LRC")+COUNTIF($F$2:$F476,"TIE MRC"),IF(F476="TIE MRC",COUNTIF($F$2:$F476,"TIE")+COUNTIF($F$2:$F476,"TME")+COUNTIF($F$2:$F476,"TIE LRC")+COUNTIF($F$2:$F476,"TIE MRC"),IF(F476="PLNBB LRC",COUNTIF($F$2:$F476,"PLNBB")+COUNTIF($F$2:$F476,"PLNBB LRC")+COUNTIF($F$2:$F476,"PLNBB MRC"),IF(F476="PLNBB MRC",COUNTIF($F$2:$F476,"PLNBB")+COUNTIF($F$2:$F476,"PLNBB LRC")+COUNTIF($F$2:$F476,"PLNBB MRC"),IF(F476="HE MRC",COUNTIF($F$2:$F476,"HE")+COUNTIF($F$2:$F476,"HE LRC")+COUNTIF($F$2:$F476,"HE MRC"),IF(F476="HE LRC",COUNTIF($F$2:$F476,"HE")+COUNTIF($F$2:$F476,"HE LRC")+COUNTIF($F$2:$F476,"HE MRC"),COUNTIF($F$2:$F476,F476))))))))</f>
        <v>39</v>
      </c>
      <c r="K476" s="63" t="s">
        <v>431</v>
      </c>
      <c r="L476" s="63" t="s">
        <v>465</v>
      </c>
      <c r="N476" s="64" t="s">
        <v>318</v>
      </c>
      <c r="O476" s="69" t="s">
        <v>473</v>
      </c>
      <c r="P476" s="65"/>
      <c r="Q476" s="69">
        <v>45963</v>
      </c>
      <c r="R476" s="66"/>
      <c r="S476" s="69">
        <v>45959</v>
      </c>
      <c r="T476" s="67">
        <v>45972.576388888891</v>
      </c>
      <c r="U476" s="67">
        <v>45978.458333333336</v>
      </c>
      <c r="V476" s="67">
        <v>45978.458333333336</v>
      </c>
      <c r="W476" s="67">
        <v>45978.625</v>
      </c>
      <c r="X476" s="67">
        <v>45979.263888888891</v>
      </c>
      <c r="Y476" s="67">
        <v>45979.3125</v>
      </c>
      <c r="Z476" s="67">
        <v>45979.364583333336</v>
      </c>
      <c r="AA476" s="53">
        <f t="shared" si="84"/>
        <v>141.16666666668607</v>
      </c>
      <c r="AB476" s="53">
        <f t="shared" si="90"/>
        <v>16.5</v>
      </c>
      <c r="AC476" s="53">
        <f t="shared" si="91"/>
        <v>1.1666666666278616</v>
      </c>
      <c r="AD476" s="53">
        <v>0.17</v>
      </c>
      <c r="AE476" s="53">
        <v>3.17</v>
      </c>
      <c r="AF476" s="53">
        <v>0</v>
      </c>
      <c r="AG476" s="53">
        <v>0</v>
      </c>
      <c r="AH476" s="53">
        <v>0</v>
      </c>
      <c r="AI476" s="53">
        <f t="shared" si="102"/>
        <v>3.17</v>
      </c>
      <c r="AJ476" s="77">
        <f t="shared" si="103"/>
        <v>3.34</v>
      </c>
      <c r="AK476" s="77"/>
      <c r="AL476" s="77"/>
      <c r="AM476" s="77"/>
      <c r="AN476" s="77"/>
      <c r="AO476" s="68">
        <v>8252.6749999999993</v>
      </c>
      <c r="AP476" s="68">
        <v>8166.3559999999998</v>
      </c>
      <c r="AQ476" s="67">
        <v>45978.586805555555</v>
      </c>
      <c r="AR476" s="67">
        <v>45978.604166666664</v>
      </c>
      <c r="AS476" s="67">
        <f t="shared" si="101"/>
        <v>45979.263888888891</v>
      </c>
      <c r="AT476" s="67">
        <v>45979.333333333336</v>
      </c>
      <c r="AU476" s="67">
        <f t="shared" si="106"/>
        <v>45979.333333333336</v>
      </c>
      <c r="AV476" s="67">
        <v>45979.361111111109</v>
      </c>
      <c r="AW476" s="102">
        <v>4112</v>
      </c>
      <c r="AX476" s="102">
        <v>6314</v>
      </c>
      <c r="AY476" s="55">
        <v>34.869999999999997</v>
      </c>
      <c r="AZ476" s="55">
        <v>19.27</v>
      </c>
      <c r="BA476" s="55">
        <v>4.82</v>
      </c>
      <c r="BB476" s="55">
        <v>5.98</v>
      </c>
      <c r="BC476" s="55">
        <v>7.41</v>
      </c>
      <c r="BD476" s="55">
        <v>40.4</v>
      </c>
      <c r="BE476" s="55">
        <v>34.35</v>
      </c>
      <c r="BF476" s="55">
        <v>0.25</v>
      </c>
      <c r="BG476" s="55">
        <v>0.41</v>
      </c>
      <c r="BH476" s="55">
        <v>0.38</v>
      </c>
      <c r="BI476" s="55">
        <v>63.88</v>
      </c>
      <c r="BJ476" s="55">
        <v>4.05</v>
      </c>
      <c r="BK476" s="55">
        <v>0.83</v>
      </c>
      <c r="BL476" s="55">
        <v>1.1100000000000001</v>
      </c>
      <c r="BM476" s="55">
        <v>15.68</v>
      </c>
      <c r="BN476" s="56">
        <v>60</v>
      </c>
      <c r="BO476" s="55" t="s">
        <v>97</v>
      </c>
      <c r="BP476" s="55" t="s">
        <v>100</v>
      </c>
      <c r="BQ476" s="56">
        <v>1220</v>
      </c>
      <c r="BR476" s="55">
        <v>39.380000000000003</v>
      </c>
      <c r="BS476" s="55">
        <v>23.72</v>
      </c>
      <c r="BT476" s="55">
        <v>17.09</v>
      </c>
      <c r="BU476" s="55">
        <v>9.94</v>
      </c>
      <c r="BV476" s="55">
        <v>2.2000000000000002</v>
      </c>
      <c r="BW476" s="55">
        <v>0.84</v>
      </c>
      <c r="BX476" s="55">
        <v>0.64</v>
      </c>
      <c r="BY476" s="55">
        <v>0.82</v>
      </c>
      <c r="BZ476" s="55">
        <v>4.8600000000000003</v>
      </c>
      <c r="CA476" s="55">
        <v>0.36</v>
      </c>
      <c r="CB476" s="55">
        <v>0.16</v>
      </c>
      <c r="CC476" s="55">
        <v>0.03</v>
      </c>
      <c r="CD476" s="55">
        <v>99</v>
      </c>
      <c r="CE476" s="55">
        <v>97</v>
      </c>
      <c r="CF476" s="55">
        <v>78</v>
      </c>
      <c r="CG476" s="55">
        <v>20</v>
      </c>
      <c r="CH476" s="55"/>
      <c r="CI476" s="102">
        <v>4202</v>
      </c>
      <c r="CJ476" s="55"/>
      <c r="CK476" s="55">
        <v>33.979999999999997</v>
      </c>
      <c r="CL476" s="55"/>
      <c r="CM476" s="55">
        <v>3.93</v>
      </c>
      <c r="CN476" s="55"/>
      <c r="CO476" s="55"/>
      <c r="CP476" s="55"/>
      <c r="CQ476" s="55">
        <v>0.23</v>
      </c>
      <c r="CR476" s="102">
        <v>4092</v>
      </c>
      <c r="CS476" s="103">
        <v>34.700000000000003</v>
      </c>
      <c r="CT476" s="102">
        <v>3.85</v>
      </c>
      <c r="CU476" s="102">
        <v>0.26</v>
      </c>
      <c r="CV476" s="55"/>
      <c r="CW476" s="73">
        <f t="shared" si="100"/>
        <v>612.62985746436607</v>
      </c>
      <c r="CX476" s="74">
        <f>AP476/(AB476-AI476)</f>
        <v>612.62985746436607</v>
      </c>
      <c r="CY476" s="71">
        <v>500</v>
      </c>
      <c r="CZ476" s="67">
        <f>IF(AND(DATE(YEAR(T476),MONTH(T476),DAY(T476))&gt;=(S476-3),DATE(YEAR(T476),MONTH(T476),DAY(T476))&lt;=(S476+3)),T476,V476)</f>
        <v>45978.458333333336</v>
      </c>
      <c r="DA476" s="74">
        <f>CZ476-U476</f>
        <v>0</v>
      </c>
      <c r="DB476" s="53">
        <f>(((AR476-AQ476)*24)+DD476+AB476+((AV476-AU476)*24))/24</f>
        <v>0.75347222221898846</v>
      </c>
      <c r="DC476" s="53">
        <f>(AT476-AS476)*24</f>
        <v>1.6666666666860692</v>
      </c>
      <c r="DD476" s="53">
        <f>(W476-AR476)*24</f>
        <v>0.50000000005820766</v>
      </c>
      <c r="DE476" s="53">
        <f>AA476</f>
        <v>141.16666666668607</v>
      </c>
      <c r="DF476" s="53">
        <f t="shared" si="97"/>
        <v>0.50000000005820766</v>
      </c>
      <c r="DG476" s="53">
        <f>AB476</f>
        <v>16.5</v>
      </c>
      <c r="DH476" s="53">
        <f t="shared" si="105"/>
        <v>1.6666666666860692</v>
      </c>
    </row>
    <row r="477" spans="1:112" s="63" customFormat="1" x14ac:dyDescent="0.2">
      <c r="A477" s="65">
        <v>4925</v>
      </c>
      <c r="B477" s="72">
        <f t="shared" si="99"/>
        <v>45962</v>
      </c>
      <c r="C477" s="60" t="str">
        <f t="shared" si="96"/>
        <v>PRT 2025 11 #4925</v>
      </c>
      <c r="D477" s="60" t="str">
        <f t="shared" si="104"/>
        <v>PRATU SSN #20</v>
      </c>
      <c r="E477" s="61">
        <v>4925</v>
      </c>
      <c r="F477" s="62" t="s">
        <v>551</v>
      </c>
      <c r="G477" s="62" t="str">
        <f>INDEX([1]List!$D$2:$D$55,MATCH(F477,[1]List!$B$2:$B$55,0))</f>
        <v>CIF</v>
      </c>
      <c r="H477" s="62" t="s">
        <v>552</v>
      </c>
      <c r="I477" s="62" t="s">
        <v>285</v>
      </c>
      <c r="J477" s="61">
        <f>IF(F477="","",IF(F477="TIE LRC",COUNTIF($F$2:$F477,"TIE")+COUNTIF($F$2:$F477,"TME")+COUNTIF($F$2:$F477,"TIE LRC")+COUNTIF($F$2:$F477,"TIE MRC"),IF(F477="TIE MRC",COUNTIF($F$2:$F477,"TIE")+COUNTIF($F$2:$F477,"TME")+COUNTIF($F$2:$F477,"TIE LRC")+COUNTIF($F$2:$F477,"TIE MRC"),IF(F477="PLNBB LRC",COUNTIF($F$2:$F477,"PLNBB")+COUNTIF($F$2:$F477,"PLNBB LRC")+COUNTIF($F$2:$F477,"PLNBB MRC"),IF(F477="PLNBB MRC",COUNTIF($F$2:$F477,"PLNBB")+COUNTIF($F$2:$F477,"PLNBB LRC")+COUNTIF($F$2:$F477,"PLNBB MRC"),IF(F477="HE MRC",COUNTIF($F$2:$F477,"HE")+COUNTIF($F$2:$F477,"HE LRC")+COUNTIF($F$2:$F477,"HE MRC"),IF(F477="HE LRC",COUNTIF($F$2:$F477,"HE")+COUNTIF($F$2:$F477,"HE LRC")+COUNTIF($F$2:$F477,"HE MRC"),COUNTIF($F$2:$F477,F477))))))))</f>
        <v>20</v>
      </c>
      <c r="K477" s="63" t="s">
        <v>692</v>
      </c>
      <c r="L477" s="63" t="s">
        <v>693</v>
      </c>
      <c r="N477" s="64" t="s">
        <v>320</v>
      </c>
      <c r="O477" s="69" t="s">
        <v>611</v>
      </c>
      <c r="P477" s="65"/>
      <c r="Q477" s="69">
        <v>45965</v>
      </c>
      <c r="R477" s="66"/>
      <c r="S477" s="69">
        <v>45985</v>
      </c>
      <c r="T477" s="67">
        <v>45972.583333333336</v>
      </c>
      <c r="U477" s="67">
        <v>45978.934027777781</v>
      </c>
      <c r="V477" s="67">
        <v>45978.934027777781</v>
      </c>
      <c r="W477" s="67">
        <v>45979.270833333336</v>
      </c>
      <c r="X477" s="67">
        <v>45979.996527777781</v>
      </c>
      <c r="Y477" s="67">
        <v>45980.024305555555</v>
      </c>
      <c r="Z477" s="67">
        <v>45980.059027777781</v>
      </c>
      <c r="AA477" s="53">
        <f t="shared" si="84"/>
        <v>152.41666666668607</v>
      </c>
      <c r="AB477" s="53">
        <f t="shared" si="90"/>
        <v>18.083333333255723</v>
      </c>
      <c r="AC477" s="53">
        <f t="shared" si="91"/>
        <v>0.6666666665696539</v>
      </c>
      <c r="AD477" s="53">
        <v>0.08</v>
      </c>
      <c r="AE477" s="53">
        <v>3.5</v>
      </c>
      <c r="AF477" s="53">
        <v>3</v>
      </c>
      <c r="AG477" s="53">
        <v>0.5</v>
      </c>
      <c r="AH477" s="53">
        <v>0</v>
      </c>
      <c r="AI477" s="53">
        <f t="shared" si="102"/>
        <v>7</v>
      </c>
      <c r="AJ477" s="77">
        <f t="shared" si="103"/>
        <v>7.08</v>
      </c>
      <c r="AK477" s="77"/>
      <c r="AL477" s="77"/>
      <c r="AM477" s="77"/>
      <c r="AN477" s="77"/>
      <c r="AO477" s="68">
        <v>8505.1869999999999</v>
      </c>
      <c r="AP477" s="68">
        <v>8499.848</v>
      </c>
      <c r="AQ477" s="67">
        <f t="shared" ref="AQ477:AQ543" si="107">V477</f>
        <v>45978.934027777781</v>
      </c>
      <c r="AR477" s="67">
        <v>45978.944444444445</v>
      </c>
      <c r="AS477" s="67">
        <f t="shared" si="101"/>
        <v>45979.996527777781</v>
      </c>
      <c r="AT477" s="67">
        <v>45980.045138888891</v>
      </c>
      <c r="AU477" s="67">
        <f t="shared" si="106"/>
        <v>45980.045138888891</v>
      </c>
      <c r="AV477" s="67">
        <v>45980.055555555555</v>
      </c>
      <c r="AW477" s="102">
        <v>4061</v>
      </c>
      <c r="AX477" s="102">
        <v>6238</v>
      </c>
      <c r="AY477" s="55">
        <v>34.9</v>
      </c>
      <c r="AZ477" s="55">
        <v>18.98</v>
      </c>
      <c r="BA477" s="55">
        <v>4.95</v>
      </c>
      <c r="BB477" s="55">
        <v>6.16</v>
      </c>
      <c r="BC477" s="55">
        <v>7.6</v>
      </c>
      <c r="BD477" s="55">
        <v>41.12</v>
      </c>
      <c r="BE477" s="55">
        <v>33.74</v>
      </c>
      <c r="BF477" s="55">
        <v>0.2</v>
      </c>
      <c r="BG477" s="55">
        <v>0.33</v>
      </c>
      <c r="BH477" s="55">
        <v>0.31</v>
      </c>
      <c r="BI477" s="55">
        <v>52.65</v>
      </c>
      <c r="BJ477" s="55">
        <v>4.3099999999999996</v>
      </c>
      <c r="BK477" s="55">
        <v>0.85</v>
      </c>
      <c r="BL477" s="55">
        <v>1.1399999999999999</v>
      </c>
      <c r="BM477" s="55">
        <v>16.8</v>
      </c>
      <c r="BN477" s="56">
        <v>60</v>
      </c>
      <c r="BO477" s="55" t="s">
        <v>97</v>
      </c>
      <c r="BP477" s="55" t="s">
        <v>100</v>
      </c>
      <c r="BQ477" s="56">
        <v>1260</v>
      </c>
      <c r="BR477" s="55">
        <v>48.76</v>
      </c>
      <c r="BS477" s="55">
        <v>23.56</v>
      </c>
      <c r="BT477" s="55">
        <v>13.73</v>
      </c>
      <c r="BU477" s="55">
        <v>5.36</v>
      </c>
      <c r="BV477" s="55">
        <v>1.78</v>
      </c>
      <c r="BW477" s="55">
        <v>0.7</v>
      </c>
      <c r="BX477" s="55">
        <v>0.54</v>
      </c>
      <c r="BY477" s="55">
        <v>1.08</v>
      </c>
      <c r="BZ477" s="55">
        <v>3.84</v>
      </c>
      <c r="CA477" s="55">
        <v>3.84</v>
      </c>
      <c r="CB477" s="55">
        <v>0.52</v>
      </c>
      <c r="CC477" s="55">
        <v>0.12</v>
      </c>
      <c r="CD477" s="55">
        <v>100</v>
      </c>
      <c r="CE477" s="55">
        <v>98</v>
      </c>
      <c r="CF477" s="55">
        <v>78</v>
      </c>
      <c r="CG477" s="55">
        <v>20</v>
      </c>
      <c r="CH477" s="55"/>
      <c r="CI477" s="102">
        <v>4131</v>
      </c>
      <c r="CJ477" s="55"/>
      <c r="CK477" s="55">
        <v>33.99</v>
      </c>
      <c r="CL477" s="55"/>
      <c r="CM477" s="55">
        <v>4.54</v>
      </c>
      <c r="CN477" s="55"/>
      <c r="CO477" s="55"/>
      <c r="CP477" s="55"/>
      <c r="CQ477" s="55">
        <v>0.16</v>
      </c>
      <c r="CR477" s="102">
        <v>3992</v>
      </c>
      <c r="CS477" s="102">
        <v>36.25</v>
      </c>
      <c r="CT477" s="103">
        <v>4.4000000000000004</v>
      </c>
      <c r="CU477" s="102">
        <v>0.25</v>
      </c>
      <c r="CV477" s="55"/>
      <c r="CW477" s="73">
        <f t="shared" si="100"/>
        <v>766.9035789527386</v>
      </c>
      <c r="CX477" s="74">
        <f>AP477/(AB477-AI477)</f>
        <v>766.9035789527386</v>
      </c>
      <c r="CY477" s="71">
        <v>500</v>
      </c>
      <c r="CZ477" s="67">
        <f>IF(AND(DATE(YEAR(T477),MONTH(T477),DAY(T477))&gt;=(S477-3),DATE(YEAR(T477),MONTH(T477),DAY(T477))&lt;=(S477+3)),T477,V477)</f>
        <v>45978.934027777781</v>
      </c>
      <c r="DA477" s="74">
        <f>CZ477-U477</f>
        <v>0</v>
      </c>
      <c r="DB477" s="53">
        <f>(((AR477-AQ477)*24)+DD477+AB477+((AV477-AU477)*24))/24</f>
        <v>1.1006944444379769</v>
      </c>
      <c r="DC477" s="53">
        <f>(AT477-AS477)*24</f>
        <v>1.1666666666278616</v>
      </c>
      <c r="DD477" s="53">
        <f>(W477-AR477)*24</f>
        <v>7.8333333333721384</v>
      </c>
      <c r="DE477" s="53">
        <f>AA477</f>
        <v>152.41666666668607</v>
      </c>
      <c r="DF477" s="53">
        <f t="shared" si="97"/>
        <v>7.8333333333721384</v>
      </c>
      <c r="DG477" s="53">
        <f>AB477</f>
        <v>18.083333333255723</v>
      </c>
      <c r="DH477" s="53">
        <f t="shared" si="105"/>
        <v>1.1666666666278616</v>
      </c>
    </row>
    <row r="478" spans="1:112" s="63" customFormat="1" x14ac:dyDescent="0.2">
      <c r="A478" s="65">
        <v>4926</v>
      </c>
      <c r="B478" s="72">
        <f t="shared" si="99"/>
        <v>45962</v>
      </c>
      <c r="C478" s="60" t="str">
        <f t="shared" si="96"/>
        <v>PRT 2025 11 #4926</v>
      </c>
      <c r="D478" s="60" t="str">
        <f t="shared" si="104"/>
        <v>PRATU UMM LRC #11</v>
      </c>
      <c r="E478" s="61">
        <v>4926</v>
      </c>
      <c r="F478" s="62" t="s">
        <v>347</v>
      </c>
      <c r="G478" s="62" t="str">
        <f>INDEX([1]List!$D$2:$D$55,MATCH(F478,[1]List!$B$2:$B$55,0))</f>
        <v>CIF</v>
      </c>
      <c r="H478" s="62" t="s">
        <v>694</v>
      </c>
      <c r="I478" s="62" t="s">
        <v>247</v>
      </c>
      <c r="J478" s="61">
        <f>IF(F478="","",IF(F478="TIE LRC",COUNTIF($F$2:$F478,"TIE")+COUNTIF($F$2:$F478,"TME")+COUNTIF($F$2:$F478,"TIE LRC")+COUNTIF($F$2:$F478,"TIE MRC"),IF(F478="TIE MRC",COUNTIF($F$2:$F478,"TIE")+COUNTIF($F$2:$F478,"TME")+COUNTIF($F$2:$F478,"TIE LRC")+COUNTIF($F$2:$F478,"TIE MRC"),IF(F478="PLNBB LRC",COUNTIF($F$2:$F478,"PLNBB")+COUNTIF($F$2:$F478,"PLNBB LRC")+COUNTIF($F$2:$F478,"PLNBB MRC"),IF(F478="PLNBB MRC",COUNTIF($F$2:$F478,"PLNBB")+COUNTIF($F$2:$F478,"PLNBB LRC")+COUNTIF($F$2:$F478,"PLNBB MRC"),IF(F478="HE MRC",COUNTIF($F$2:$F478,"HE")+COUNTIF($F$2:$F478,"HE LRC")+COUNTIF($F$2:$F478,"HE MRC"),IF(F478="HE LRC",COUNTIF($F$2:$F478,"HE")+COUNTIF($F$2:$F478,"HE LRC")+COUNTIF($F$2:$F478,"HE MRC"),COUNTIF($F$2:$F478,F478))))))))</f>
        <v>11</v>
      </c>
      <c r="K478" s="63" t="s">
        <v>229</v>
      </c>
      <c r="L478" s="63" t="s">
        <v>230</v>
      </c>
      <c r="N478" s="64" t="s">
        <v>318</v>
      </c>
      <c r="O478" s="69" t="s">
        <v>473</v>
      </c>
      <c r="P478" s="65"/>
      <c r="Q478" s="69">
        <v>45967</v>
      </c>
      <c r="R478" s="66"/>
      <c r="S478" s="69">
        <v>45969</v>
      </c>
      <c r="T478" s="67">
        <v>45975.427083333336</v>
      </c>
      <c r="U478" s="67">
        <v>45979.4375</v>
      </c>
      <c r="V478" s="67">
        <v>45979.4375</v>
      </c>
      <c r="W478" s="67">
        <v>45979.840277777781</v>
      </c>
      <c r="X478" s="67">
        <v>45980.385416666664</v>
      </c>
      <c r="Y478" s="67">
        <v>45980.420138888891</v>
      </c>
      <c r="Z478" s="67">
        <v>45980.454861111109</v>
      </c>
      <c r="AA478" s="53">
        <f t="shared" si="84"/>
        <v>96.249999999941792</v>
      </c>
      <c r="AB478" s="53">
        <f t="shared" si="90"/>
        <v>13.916666666627862</v>
      </c>
      <c r="AC478" s="53">
        <f t="shared" si="91"/>
        <v>0.8333333334303461</v>
      </c>
      <c r="AD478" s="53">
        <v>0.08</v>
      </c>
      <c r="AE478" s="53">
        <v>2.58</v>
      </c>
      <c r="AF478" s="53">
        <v>0</v>
      </c>
      <c r="AG478" s="53">
        <v>0</v>
      </c>
      <c r="AH478" s="53">
        <v>0</v>
      </c>
      <c r="AI478" s="53">
        <f t="shared" si="102"/>
        <v>2.58</v>
      </c>
      <c r="AJ478" s="77">
        <f t="shared" si="103"/>
        <v>2.66</v>
      </c>
      <c r="AK478" s="77"/>
      <c r="AL478" s="77"/>
      <c r="AM478" s="77"/>
      <c r="AN478" s="77"/>
      <c r="AO478" s="68">
        <v>7589.6049999999996</v>
      </c>
      <c r="AP478" s="68">
        <v>7587.076</v>
      </c>
      <c r="AQ478" s="67">
        <f t="shared" si="107"/>
        <v>45979.4375</v>
      </c>
      <c r="AR478" s="67">
        <v>45979.447916666664</v>
      </c>
      <c r="AS478" s="67">
        <f t="shared" si="101"/>
        <v>45980.385416666664</v>
      </c>
      <c r="AT478" s="67">
        <v>45980.440972222219</v>
      </c>
      <c r="AU478" s="67">
        <f t="shared" si="106"/>
        <v>45980.440972222219</v>
      </c>
      <c r="AV478" s="67">
        <v>45980.451388888891</v>
      </c>
      <c r="AW478" s="102">
        <v>4152</v>
      </c>
      <c r="AX478" s="102">
        <v>6381</v>
      </c>
      <c r="AY478" s="55">
        <v>34.94</v>
      </c>
      <c r="AZ478" s="55">
        <v>16.41</v>
      </c>
      <c r="BA478" s="55">
        <v>4.8899999999999997</v>
      </c>
      <c r="BB478" s="55">
        <v>6.28</v>
      </c>
      <c r="BC478" s="55">
        <v>7.51</v>
      </c>
      <c r="BD478" s="55">
        <v>41.1</v>
      </c>
      <c r="BE478" s="55">
        <v>36.21</v>
      </c>
      <c r="BF478" s="55">
        <v>0.24</v>
      </c>
      <c r="BG478" s="55">
        <v>0.4</v>
      </c>
      <c r="BH478" s="55">
        <v>0.37</v>
      </c>
      <c r="BI478" s="55">
        <v>55.25</v>
      </c>
      <c r="BJ478" s="55">
        <v>4.1900000000000004</v>
      </c>
      <c r="BK478" s="55">
        <v>0.89</v>
      </c>
      <c r="BL478" s="55">
        <v>1.1499999999999999</v>
      </c>
      <c r="BM478" s="55">
        <v>16.670000000000002</v>
      </c>
      <c r="BN478" s="56">
        <v>62</v>
      </c>
      <c r="BO478" s="55" t="s">
        <v>97</v>
      </c>
      <c r="BP478" s="55" t="s">
        <v>97</v>
      </c>
      <c r="BQ478" s="56">
        <v>1190</v>
      </c>
      <c r="BR478" s="55">
        <v>47.84</v>
      </c>
      <c r="BS478" s="55">
        <v>22.78</v>
      </c>
      <c r="BT478" s="55">
        <v>10.69</v>
      </c>
      <c r="BU478" s="55">
        <v>8.61</v>
      </c>
      <c r="BV478" s="55">
        <v>1.8</v>
      </c>
      <c r="BW478" s="55">
        <v>0.64</v>
      </c>
      <c r="BX478" s="55">
        <v>0.56000000000000005</v>
      </c>
      <c r="BY478" s="55">
        <v>1.04</v>
      </c>
      <c r="BZ478" s="55">
        <v>5.46</v>
      </c>
      <c r="CA478" s="55">
        <v>0.12</v>
      </c>
      <c r="CB478" s="55">
        <v>0.2</v>
      </c>
      <c r="CC478" s="55">
        <v>3.4000000000000002E-2</v>
      </c>
      <c r="CD478" s="55">
        <v>99</v>
      </c>
      <c r="CE478" s="55">
        <v>97</v>
      </c>
      <c r="CF478" s="55">
        <v>78</v>
      </c>
      <c r="CG478" s="55">
        <v>20</v>
      </c>
      <c r="CH478" s="55"/>
      <c r="CI478" s="102">
        <v>4193</v>
      </c>
      <c r="CJ478" s="55"/>
      <c r="CK478" s="55">
        <v>34.68</v>
      </c>
      <c r="CL478" s="55"/>
      <c r="CM478" s="55">
        <v>4.5199999999999996</v>
      </c>
      <c r="CN478" s="55"/>
      <c r="CO478" s="55"/>
      <c r="CP478" s="55"/>
      <c r="CQ478" s="55">
        <v>0.21</v>
      </c>
      <c r="CR478" s="102">
        <v>4166</v>
      </c>
      <c r="CS478" s="102">
        <v>34.880000000000003</v>
      </c>
      <c r="CT478" s="103">
        <v>4.84</v>
      </c>
      <c r="CU478" s="102">
        <v>0.24</v>
      </c>
      <c r="CV478" s="55"/>
      <c r="CW478" s="73">
        <f t="shared" si="100"/>
        <v>669.25104381293477</v>
      </c>
      <c r="CX478" s="74">
        <f>AP478/(AB478-AI478)</f>
        <v>669.25104381293477</v>
      </c>
      <c r="CY478" s="71">
        <v>500</v>
      </c>
      <c r="CZ478" s="67">
        <f>IF(AND(DATE(YEAR(T478),MONTH(T478),DAY(T478))&gt;=(S478-3),DATE(YEAR(T478),MONTH(T478),DAY(T478))&lt;=(S478+3)),T478,V478)</f>
        <v>45979.4375</v>
      </c>
      <c r="DA478" s="74">
        <f>CZ478-U478</f>
        <v>0</v>
      </c>
      <c r="DB478" s="53">
        <f>(((AR478-AQ478)*24)+DD478+AB478+((AV478-AU478)*24))/24</f>
        <v>0.99305555556202307</v>
      </c>
      <c r="DC478" s="53">
        <f>(AT478-AS478)*24</f>
        <v>1.3333333333139308</v>
      </c>
      <c r="DD478" s="53">
        <f>(W478-AR478)*24</f>
        <v>9.4166666668024845</v>
      </c>
      <c r="DE478" s="53">
        <f>AA478</f>
        <v>96.249999999941792</v>
      </c>
      <c r="DF478" s="53">
        <f t="shared" si="97"/>
        <v>9.4166666668024845</v>
      </c>
      <c r="DG478" s="53">
        <f>AB478</f>
        <v>13.916666666627862</v>
      </c>
      <c r="DH478" s="53">
        <f t="shared" si="105"/>
        <v>1.3333333333139308</v>
      </c>
    </row>
    <row r="479" spans="1:112" s="63" customFormat="1" x14ac:dyDescent="0.2">
      <c r="A479" s="65">
        <v>4927</v>
      </c>
      <c r="B479" s="72">
        <f t="shared" si="99"/>
        <v>45962</v>
      </c>
      <c r="C479" s="60" t="str">
        <f t="shared" si="96"/>
        <v>PRT 2025 11 #4927</v>
      </c>
      <c r="D479" s="60" t="str">
        <f t="shared" si="104"/>
        <v>PRATU TBC LRC #40</v>
      </c>
      <c r="E479" s="61">
        <v>4927</v>
      </c>
      <c r="F479" s="62" t="s">
        <v>290</v>
      </c>
      <c r="G479" s="62" t="str">
        <f>INDEX([1]List!$D$2:$D$55,MATCH(F479,[1]List!$B$2:$B$55,0))</f>
        <v>CIF</v>
      </c>
      <c r="H479" s="62" t="s">
        <v>325</v>
      </c>
      <c r="I479" s="62" t="s">
        <v>176</v>
      </c>
      <c r="J479" s="61">
        <f>IF(F479="","",IF(F479="TIE LRC",COUNTIF($F$2:$F479,"TIE")+COUNTIF($F$2:$F479,"TME")+COUNTIF($F$2:$F479,"TIE LRC")+COUNTIF($F$2:$F479,"TIE MRC"),IF(F479="TIE MRC",COUNTIF($F$2:$F479,"TIE")+COUNTIF($F$2:$F479,"TME")+COUNTIF($F$2:$F479,"TIE LRC")+COUNTIF($F$2:$F479,"TIE MRC"),IF(F479="PLNBB LRC",COUNTIF($F$2:$F479,"PLNBB")+COUNTIF($F$2:$F479,"PLNBB LRC")+COUNTIF($F$2:$F479,"PLNBB MRC"),IF(F479="PLNBB MRC",COUNTIF($F$2:$F479,"PLNBB")+COUNTIF($F$2:$F479,"PLNBB LRC")+COUNTIF($F$2:$F479,"PLNBB MRC"),IF(F479="HE MRC",COUNTIF($F$2:$F479,"HE")+COUNTIF($F$2:$F479,"HE LRC")+COUNTIF($F$2:$F479,"HE MRC"),IF(F479="HE LRC",COUNTIF($F$2:$F479,"HE")+COUNTIF($F$2:$F479,"HE LRC")+COUNTIF($F$2:$F479,"HE MRC"),COUNTIF($F$2:$F479,F479))))))))</f>
        <v>40</v>
      </c>
      <c r="K479" s="63" t="s">
        <v>482</v>
      </c>
      <c r="L479" s="63" t="s">
        <v>483</v>
      </c>
      <c r="N479" s="64" t="s">
        <v>320</v>
      </c>
      <c r="O479" s="69" t="s">
        <v>610</v>
      </c>
      <c r="P479" s="65"/>
      <c r="Q479" s="69">
        <v>45964</v>
      </c>
      <c r="R479" s="66"/>
      <c r="S479" s="69">
        <v>45960</v>
      </c>
      <c r="T479" s="67">
        <v>45976.784722222219</v>
      </c>
      <c r="U479" s="67">
        <v>45980.125</v>
      </c>
      <c r="V479" s="67">
        <v>45980.125</v>
      </c>
      <c r="W479" s="67">
        <v>45980.399305555555</v>
      </c>
      <c r="X479" s="67">
        <v>45980.875</v>
      </c>
      <c r="Y479" s="67">
        <v>45980.899305555555</v>
      </c>
      <c r="Z479" s="67">
        <v>45980.934027777781</v>
      </c>
      <c r="AA479" s="53">
        <f t="shared" si="84"/>
        <v>80.166666666744277</v>
      </c>
      <c r="AB479" s="53">
        <f t="shared" si="90"/>
        <v>12</v>
      </c>
      <c r="AC479" s="53">
        <f t="shared" si="91"/>
        <v>0.58333333331393078</v>
      </c>
      <c r="AD479" s="53">
        <v>0</v>
      </c>
      <c r="AE479" s="53">
        <v>2.67</v>
      </c>
      <c r="AF479" s="53">
        <v>0</v>
      </c>
      <c r="AG479" s="53">
        <v>0</v>
      </c>
      <c r="AH479" s="53">
        <v>0</v>
      </c>
      <c r="AI479" s="53">
        <f t="shared" si="102"/>
        <v>2.67</v>
      </c>
      <c r="AJ479" s="77">
        <f t="shared" si="103"/>
        <v>2.67</v>
      </c>
      <c r="AK479" s="77"/>
      <c r="AL479" s="77"/>
      <c r="AM479" s="77"/>
      <c r="AN479" s="77"/>
      <c r="AO479" s="68">
        <v>7859.92</v>
      </c>
      <c r="AP479" s="68">
        <v>7853.9719999999998</v>
      </c>
      <c r="AQ479" s="67">
        <f t="shared" si="107"/>
        <v>45980.125</v>
      </c>
      <c r="AR479" s="67">
        <v>45980.135416666664</v>
      </c>
      <c r="AS479" s="67">
        <f t="shared" si="101"/>
        <v>45980.875</v>
      </c>
      <c r="AT479" s="67">
        <v>45980.920138888891</v>
      </c>
      <c r="AU479" s="67">
        <f t="shared" si="106"/>
        <v>45980.920138888891</v>
      </c>
      <c r="AV479" s="67">
        <v>45980.930555555555</v>
      </c>
      <c r="AW479" s="102">
        <v>4118</v>
      </c>
      <c r="AX479" s="102">
        <v>6316</v>
      </c>
      <c r="AY479" s="55">
        <v>34.799999999999997</v>
      </c>
      <c r="AZ479" s="55">
        <v>17.149999999999999</v>
      </c>
      <c r="BA479" s="55">
        <v>4.7</v>
      </c>
      <c r="BB479" s="55">
        <v>5.97</v>
      </c>
      <c r="BC479" s="55">
        <v>7.21</v>
      </c>
      <c r="BD479" s="55">
        <v>39.799999999999997</v>
      </c>
      <c r="BE479" s="55">
        <v>37.08</v>
      </c>
      <c r="BF479" s="55">
        <v>0.25</v>
      </c>
      <c r="BG479" s="55">
        <v>0.42</v>
      </c>
      <c r="BH479" s="55">
        <v>0.39</v>
      </c>
      <c r="BI479" s="55">
        <v>55.34</v>
      </c>
      <c r="BJ479" s="55">
        <v>4.0599999999999996</v>
      </c>
      <c r="BK479" s="55">
        <v>0.79</v>
      </c>
      <c r="BL479" s="55">
        <v>1.03</v>
      </c>
      <c r="BM479" s="55">
        <v>16.37</v>
      </c>
      <c r="BN479" s="56">
        <v>61</v>
      </c>
      <c r="BO479" s="55" t="s">
        <v>97</v>
      </c>
      <c r="BP479" s="55" t="s">
        <v>97</v>
      </c>
      <c r="BQ479" s="56">
        <v>1230</v>
      </c>
      <c r="BR479" s="55">
        <v>40.42</v>
      </c>
      <c r="BS479" s="55">
        <v>21.22</v>
      </c>
      <c r="BT479" s="55">
        <v>18.14</v>
      </c>
      <c r="BU479" s="55">
        <v>9.68</v>
      </c>
      <c r="BV479" s="55">
        <v>2.3199999999999998</v>
      </c>
      <c r="BW479" s="55">
        <v>0.38</v>
      </c>
      <c r="BX479" s="55">
        <v>0.54</v>
      </c>
      <c r="BY479" s="55">
        <v>0.78</v>
      </c>
      <c r="BZ479" s="55">
        <v>6</v>
      </c>
      <c r="CA479" s="55">
        <v>0.35</v>
      </c>
      <c r="CB479" s="55">
        <v>0.16</v>
      </c>
      <c r="CC479" s="55">
        <v>0.03</v>
      </c>
      <c r="CD479" s="55">
        <v>99</v>
      </c>
      <c r="CE479" s="55">
        <v>97</v>
      </c>
      <c r="CF479" s="55">
        <v>78</v>
      </c>
      <c r="CG479" s="55">
        <v>20</v>
      </c>
      <c r="CH479" s="55"/>
      <c r="CI479" s="102">
        <v>4205</v>
      </c>
      <c r="CJ479" s="55"/>
      <c r="CK479" s="55">
        <v>32.92</v>
      </c>
      <c r="CL479" s="55"/>
      <c r="CM479" s="55">
        <v>3.89</v>
      </c>
      <c r="CN479" s="55"/>
      <c r="CO479" s="55"/>
      <c r="CP479" s="55"/>
      <c r="CQ479" s="55">
        <v>0.22</v>
      </c>
      <c r="CR479" s="102">
        <v>4188</v>
      </c>
      <c r="CS479" s="102">
        <v>33.06</v>
      </c>
      <c r="CT479" s="103">
        <v>4.12</v>
      </c>
      <c r="CU479" s="102">
        <v>0.24</v>
      </c>
      <c r="CV479" s="55"/>
      <c r="CW479" s="73">
        <f t="shared" si="100"/>
        <v>841.79764201500529</v>
      </c>
      <c r="CX479" s="74">
        <f>AP479/(AB479-AI479)</f>
        <v>841.79764201500529</v>
      </c>
      <c r="CY479" s="71">
        <v>500</v>
      </c>
      <c r="CZ479" s="67">
        <f>IF(AND(DATE(YEAR(T479),MONTH(T479),DAY(T479))&gt;=(S479-3),DATE(YEAR(T479),MONTH(T479),DAY(T479))&lt;=(S479+3)),T479,V479)</f>
        <v>45980.125</v>
      </c>
      <c r="DA479" s="74">
        <f>CZ479-U479</f>
        <v>0</v>
      </c>
      <c r="DB479" s="53">
        <f>(((AR479-AQ479)*24)+DD479+AB479+((AV479-AU479)*24))/24</f>
        <v>0.78472222221898846</v>
      </c>
      <c r="DC479" s="53">
        <f>(AT479-AS479)*24</f>
        <v>1.0833333333721384</v>
      </c>
      <c r="DD479" s="53">
        <f>(W479-AR479)*24</f>
        <v>6.3333333333721384</v>
      </c>
      <c r="DE479" s="53">
        <f>AA479</f>
        <v>80.166666666744277</v>
      </c>
      <c r="DF479" s="53">
        <f t="shared" si="97"/>
        <v>6.3333333333721384</v>
      </c>
      <c r="DG479" s="53">
        <f>AB479</f>
        <v>12</v>
      </c>
      <c r="DH479" s="53">
        <f t="shared" si="105"/>
        <v>1.0833333333721384</v>
      </c>
    </row>
    <row r="480" spans="1:112" s="63" customFormat="1" x14ac:dyDescent="0.2">
      <c r="A480" s="65">
        <v>4928</v>
      </c>
      <c r="B480" s="72">
        <f t="shared" si="99"/>
        <v>45962</v>
      </c>
      <c r="C480" s="60" t="str">
        <f t="shared" si="96"/>
        <v>PRT 2025 11 #4928</v>
      </c>
      <c r="D480" s="60" t="str">
        <f t="shared" si="104"/>
        <v>PRATU GEL LRC #45</v>
      </c>
      <c r="E480" s="61">
        <v>4928</v>
      </c>
      <c r="F480" s="62" t="s">
        <v>300</v>
      </c>
      <c r="G480" s="62" t="str">
        <f>INDEX([1]List!$D$2:$D$55,MATCH(F480,[1]List!$B$2:$B$55,0))</f>
        <v>CIF</v>
      </c>
      <c r="H480" s="62" t="s">
        <v>392</v>
      </c>
      <c r="I480" s="62" t="s">
        <v>262</v>
      </c>
      <c r="J480" s="61">
        <f>IF(F480="","",IF(F480="TIE LRC",COUNTIF($F$2:$F480,"TIE")+COUNTIF($F$2:$F480,"TME")+COUNTIF($F$2:$F480,"TIE LRC")+COUNTIF($F$2:$F480,"TIE MRC"),IF(F480="TIE MRC",COUNTIF($F$2:$F480,"TIE")+COUNTIF($F$2:$F480,"TME")+COUNTIF($F$2:$F480,"TIE LRC")+COUNTIF($F$2:$F480,"TIE MRC"),IF(F480="PLNBB LRC",COUNTIF($F$2:$F480,"PLNBB")+COUNTIF($F$2:$F480,"PLNBB LRC")+COUNTIF($F$2:$F480,"PLNBB MRC"),IF(F480="PLNBB MRC",COUNTIF($F$2:$F480,"PLNBB")+COUNTIF($F$2:$F480,"PLNBB LRC")+COUNTIF($F$2:$F480,"PLNBB MRC"),IF(F480="HE MRC",COUNTIF($F$2:$F480,"HE")+COUNTIF($F$2:$F480,"HE LRC")+COUNTIF($F$2:$F480,"HE MRC"),IF(F480="HE LRC",COUNTIF($F$2:$F480,"HE")+COUNTIF($F$2:$F480,"HE LRC")+COUNTIF($F$2:$F480,"HE MRC"),COUNTIF($F$2:$F480,F480))))))))</f>
        <v>45</v>
      </c>
      <c r="K480" s="63" t="s">
        <v>393</v>
      </c>
      <c r="L480" s="63" t="s">
        <v>454</v>
      </c>
      <c r="N480" s="64" t="s">
        <v>318</v>
      </c>
      <c r="O480" s="69" t="s">
        <v>567</v>
      </c>
      <c r="P480" s="65"/>
      <c r="Q480" s="69">
        <v>45962</v>
      </c>
      <c r="R480" s="66"/>
      <c r="S480" s="69">
        <v>45957</v>
      </c>
      <c r="T480" s="67">
        <v>45975.895833333336</v>
      </c>
      <c r="U480" s="67">
        <v>45980.472222222219</v>
      </c>
      <c r="V480" s="67">
        <v>45980.472222222219</v>
      </c>
      <c r="W480" s="67">
        <v>45980.875</v>
      </c>
      <c r="X480" s="67">
        <v>45981.663194444445</v>
      </c>
      <c r="Y480" s="67">
        <v>45981.774305555555</v>
      </c>
      <c r="Z480" s="67">
        <v>45981.809027777781</v>
      </c>
      <c r="AA480" s="53">
        <f t="shared" si="84"/>
        <v>109.83333333319752</v>
      </c>
      <c r="AB480" s="53">
        <f t="shared" si="90"/>
        <v>21.583333333313931</v>
      </c>
      <c r="AC480" s="53">
        <f t="shared" si="91"/>
        <v>2.6666666666278616</v>
      </c>
      <c r="AD480" s="53">
        <v>0.17</v>
      </c>
      <c r="AE480" s="53">
        <v>4.33</v>
      </c>
      <c r="AF480" s="53">
        <v>0</v>
      </c>
      <c r="AG480" s="53">
        <v>0.5</v>
      </c>
      <c r="AH480" s="53">
        <v>0.92</v>
      </c>
      <c r="AI480" s="53">
        <f t="shared" si="102"/>
        <v>5.75</v>
      </c>
      <c r="AJ480" s="77">
        <f t="shared" si="103"/>
        <v>5.92</v>
      </c>
      <c r="AK480" s="77"/>
      <c r="AL480" s="77"/>
      <c r="AM480" s="77"/>
      <c r="AN480" s="77"/>
      <c r="AO480" s="68">
        <v>10005.986999999999</v>
      </c>
      <c r="AP480" s="68">
        <v>10004.290999999999</v>
      </c>
      <c r="AQ480" s="67">
        <f t="shared" si="107"/>
        <v>45980.472222222219</v>
      </c>
      <c r="AR480" s="67">
        <v>45980.482638888891</v>
      </c>
      <c r="AS480" s="67">
        <f t="shared" si="101"/>
        <v>45981.663194444445</v>
      </c>
      <c r="AT480" s="67">
        <v>45981.795138888891</v>
      </c>
      <c r="AU480" s="67">
        <f t="shared" si="106"/>
        <v>45981.795138888891</v>
      </c>
      <c r="AV480" s="67">
        <v>45981.805555555555</v>
      </c>
      <c r="AW480" s="102">
        <v>4088</v>
      </c>
      <c r="AX480" s="102">
        <v>6282</v>
      </c>
      <c r="AY480" s="55">
        <v>34.92</v>
      </c>
      <c r="AZ480" s="55">
        <v>15.98</v>
      </c>
      <c r="BA480" s="55">
        <v>4.59</v>
      </c>
      <c r="BB480" s="55">
        <v>5.93</v>
      </c>
      <c r="BC480" s="55">
        <v>7.06</v>
      </c>
      <c r="BD480" s="55">
        <v>41.68</v>
      </c>
      <c r="BE480" s="55">
        <v>36.409999999999997</v>
      </c>
      <c r="BF480" s="55">
        <v>0.2</v>
      </c>
      <c r="BG480" s="55">
        <v>0.33</v>
      </c>
      <c r="BH480" s="55">
        <v>0.31</v>
      </c>
      <c r="BI480" s="55">
        <v>55.65</v>
      </c>
      <c r="BJ480" s="55">
        <v>3.89</v>
      </c>
      <c r="BK480" s="55">
        <v>0.81</v>
      </c>
      <c r="BL480" s="55">
        <v>1.04</v>
      </c>
      <c r="BM480" s="55">
        <v>17.48</v>
      </c>
      <c r="BN480" s="56">
        <v>58</v>
      </c>
      <c r="BO480" s="55" t="s">
        <v>97</v>
      </c>
      <c r="BP480" s="55" t="s">
        <v>100</v>
      </c>
      <c r="BQ480" s="56">
        <v>1160</v>
      </c>
      <c r="BR480" s="55">
        <v>20.65</v>
      </c>
      <c r="BS480" s="55">
        <v>15.01</v>
      </c>
      <c r="BT480" s="55">
        <v>41.14</v>
      </c>
      <c r="BU480" s="55">
        <v>12.11</v>
      </c>
      <c r="BV480" s="55">
        <v>2.42</v>
      </c>
      <c r="BW480" s="55">
        <v>0.27</v>
      </c>
      <c r="BX480" s="55">
        <v>0.38</v>
      </c>
      <c r="BY480" s="55">
        <v>0.53</v>
      </c>
      <c r="BZ480" s="55">
        <v>6.38</v>
      </c>
      <c r="CA480" s="55">
        <v>0.99</v>
      </c>
      <c r="CB480" s="55">
        <v>0.12</v>
      </c>
      <c r="CC480" s="55">
        <v>5.6000000000000001E-2</v>
      </c>
      <c r="CD480" s="55">
        <v>99</v>
      </c>
      <c r="CE480" s="55">
        <v>97</v>
      </c>
      <c r="CF480" s="55">
        <v>78</v>
      </c>
      <c r="CG480" s="55">
        <v>20</v>
      </c>
      <c r="CH480" s="55"/>
      <c r="CI480" s="102">
        <v>4147</v>
      </c>
      <c r="CJ480" s="55"/>
      <c r="CK480" s="55">
        <v>34.67</v>
      </c>
      <c r="CL480" s="55"/>
      <c r="CM480" s="55">
        <v>3.86</v>
      </c>
      <c r="CN480" s="55"/>
      <c r="CO480" s="55"/>
      <c r="CP480" s="55"/>
      <c r="CQ480" s="55">
        <v>0.17</v>
      </c>
      <c r="CR480" s="102">
        <v>4003</v>
      </c>
      <c r="CS480" s="102">
        <v>35.68</v>
      </c>
      <c r="CT480" s="102">
        <v>5.22</v>
      </c>
      <c r="CU480" s="102">
        <v>0.23</v>
      </c>
      <c r="CV480" s="55"/>
      <c r="CW480" s="73">
        <f t="shared" si="100"/>
        <v>631.84995789551112</v>
      </c>
      <c r="CX480" s="74">
        <f>AP480/(AB480-AI480)</f>
        <v>631.84995789551112</v>
      </c>
      <c r="CY480" s="71">
        <v>500</v>
      </c>
      <c r="CZ480" s="67">
        <f>IF(AND(DATE(YEAR(T480),MONTH(T480),DAY(T480))&gt;=(S480-3),DATE(YEAR(T480),MONTH(T480),DAY(T480))&lt;=(S480+3)),T480,V480)</f>
        <v>45980.472222222219</v>
      </c>
      <c r="DA480" s="74">
        <f>CZ480-U480</f>
        <v>0</v>
      </c>
      <c r="DB480" s="53">
        <f>(((AR480-AQ480)*24)+DD480+AB480+((AV480-AU480)*24))/24</f>
        <v>1.3125</v>
      </c>
      <c r="DC480" s="53">
        <f>(AT480-AS480)*24</f>
        <v>3.1666666666860692</v>
      </c>
      <c r="DD480" s="53">
        <f>(W480-AR480)*24</f>
        <v>9.4166666666278616</v>
      </c>
      <c r="DE480" s="53">
        <f>AA480</f>
        <v>109.83333333319752</v>
      </c>
      <c r="DF480" s="53">
        <f t="shared" si="97"/>
        <v>9.4166666666278616</v>
      </c>
      <c r="DG480" s="53">
        <f>AB480</f>
        <v>21.583333333313931</v>
      </c>
      <c r="DH480" s="53">
        <f t="shared" si="105"/>
        <v>3.1666666666860692</v>
      </c>
    </row>
    <row r="481" spans="1:112" s="63" customFormat="1" x14ac:dyDescent="0.2">
      <c r="A481" s="65">
        <v>4929</v>
      </c>
      <c r="B481" s="72">
        <f t="shared" si="99"/>
        <v>45962</v>
      </c>
      <c r="C481" s="60" t="str">
        <f t="shared" ref="C481:C544" si="108">"PRT"&amp;" "&amp;YEAR(T481)&amp;" "&amp;MONTH(T481)&amp;" #"&amp;A481</f>
        <v>PRT 2025 11 #4929</v>
      </c>
      <c r="D481" s="60" t="str">
        <f t="shared" si="104"/>
        <v>PRATU TBC MRC #3</v>
      </c>
      <c r="E481" s="61">
        <v>4929</v>
      </c>
      <c r="F481" s="62" t="s">
        <v>666</v>
      </c>
      <c r="G481" s="62" t="str">
        <f>INDEX([1]List!$D$2:$D$55,MATCH(F481,[1]List!$B$2:$B$55,0))</f>
        <v>CIF</v>
      </c>
      <c r="H481" s="62" t="s">
        <v>667</v>
      </c>
      <c r="I481" s="106" t="s">
        <v>176</v>
      </c>
      <c r="J481" s="61">
        <f>IF(F481="","",IF(F481="TIE LRC",COUNTIF($F$2:$F481,"TIE")+COUNTIF($F$2:$F481,"TME")+COUNTIF($F$2:$F481,"TIE LRC")+COUNTIF($F$2:$F481,"TIE MRC"),IF(F481="TIE MRC",COUNTIF($F$2:$F481,"TIE")+COUNTIF($F$2:$F481,"TME")+COUNTIF($F$2:$F481,"TIE LRC")+COUNTIF($F$2:$F481,"TIE MRC"),IF(F481="PLNBB LRC",COUNTIF($F$2:$F481,"PLNBB")+COUNTIF($F$2:$F481,"PLNBB LRC")+COUNTIF($F$2:$F481,"PLNBB MRC"),IF(F481="PLNBB MRC",COUNTIF($F$2:$F481,"PLNBB")+COUNTIF($F$2:$F481,"PLNBB LRC")+COUNTIF($F$2:$F481,"PLNBB MRC"),IF(F481="HE MRC",COUNTIF($F$2:$F481,"HE")+COUNTIF($F$2:$F481,"HE LRC")+COUNTIF($F$2:$F481,"HE MRC"),IF(F481="HE LRC",COUNTIF($F$2:$F481,"HE")+COUNTIF($F$2:$F481,"HE LRC")+COUNTIF($F$2:$F481,"HE MRC"),COUNTIF($F$2:$F481,F481))))))))</f>
        <v>3</v>
      </c>
      <c r="K481" s="63" t="s">
        <v>533</v>
      </c>
      <c r="L481" s="63" t="s">
        <v>534</v>
      </c>
      <c r="N481" s="64" t="s">
        <v>320</v>
      </c>
      <c r="O481" s="69" t="s">
        <v>394</v>
      </c>
      <c r="P481" s="65"/>
      <c r="Q481" s="69">
        <v>45973</v>
      </c>
      <c r="R481" s="66"/>
      <c r="S481" s="69">
        <v>45981</v>
      </c>
      <c r="T481" s="67">
        <v>45980.875</v>
      </c>
      <c r="U481" s="67">
        <v>45980.875</v>
      </c>
      <c r="V481" s="67">
        <v>45980.951388888891</v>
      </c>
      <c r="W481" s="67">
        <v>45981.725694444445</v>
      </c>
      <c r="X481" s="67">
        <v>45982.239583333336</v>
      </c>
      <c r="Y481" s="67">
        <v>45982.263888888891</v>
      </c>
      <c r="Z481" s="67">
        <v>45982.298611111109</v>
      </c>
      <c r="AA481" s="53">
        <f t="shared" si="84"/>
        <v>1.8333333333721384</v>
      </c>
      <c r="AB481" s="53">
        <f t="shared" si="90"/>
        <v>12.916666666686069</v>
      </c>
      <c r="AC481" s="53">
        <f t="shared" si="91"/>
        <v>0.58333333331393078</v>
      </c>
      <c r="AD481" s="53">
        <v>0.92</v>
      </c>
      <c r="AE481" s="53">
        <v>2.08</v>
      </c>
      <c r="AF481" s="53">
        <v>0</v>
      </c>
      <c r="AG481" s="53">
        <v>0.5</v>
      </c>
      <c r="AH481" s="53">
        <v>0</v>
      </c>
      <c r="AI481" s="53">
        <f t="shared" si="102"/>
        <v>2.58</v>
      </c>
      <c r="AJ481" s="77">
        <f t="shared" si="103"/>
        <v>3.5</v>
      </c>
      <c r="AK481" s="77"/>
      <c r="AL481" s="77"/>
      <c r="AM481" s="77"/>
      <c r="AN481" s="77"/>
      <c r="AO481" s="68">
        <v>7512.201</v>
      </c>
      <c r="AP481" s="68">
        <v>7510.5079999999998</v>
      </c>
      <c r="AQ481" s="67">
        <f t="shared" si="107"/>
        <v>45980.951388888891</v>
      </c>
      <c r="AR481" s="67">
        <v>45980.961805555555</v>
      </c>
      <c r="AS481" s="67">
        <f t="shared" si="101"/>
        <v>45982.239583333336</v>
      </c>
      <c r="AT481" s="67">
        <v>45982.284722222219</v>
      </c>
      <c r="AU481" s="67">
        <f t="shared" si="106"/>
        <v>45982.284722222219</v>
      </c>
      <c r="AV481" s="67">
        <v>45982.295138888891</v>
      </c>
      <c r="AW481" s="102">
        <v>4358</v>
      </c>
      <c r="AX481" s="102">
        <v>6458</v>
      </c>
      <c r="AY481" s="55">
        <v>32.520000000000003</v>
      </c>
      <c r="AZ481" s="55">
        <v>19.73</v>
      </c>
      <c r="BA481" s="55">
        <v>4.78</v>
      </c>
      <c r="BB481" s="55">
        <v>5.69</v>
      </c>
      <c r="BC481" s="55">
        <v>7.09</v>
      </c>
      <c r="BD481" s="55">
        <v>39.869999999999997</v>
      </c>
      <c r="BE481" s="55">
        <v>34.71</v>
      </c>
      <c r="BF481" s="55">
        <v>0.28000000000000003</v>
      </c>
      <c r="BG481" s="55">
        <v>0.44</v>
      </c>
      <c r="BH481" s="55">
        <v>0.41</v>
      </c>
      <c r="BI481" s="55">
        <v>53.65</v>
      </c>
      <c r="BJ481" s="55">
        <v>4.1500000000000004</v>
      </c>
      <c r="BK481" s="55">
        <v>0.85</v>
      </c>
      <c r="BL481" s="55">
        <v>1.1399999999999999</v>
      </c>
      <c r="BM481" s="55">
        <v>15.6</v>
      </c>
      <c r="BN481" s="56">
        <v>58</v>
      </c>
      <c r="BO481" s="55" t="s">
        <v>97</v>
      </c>
      <c r="BP481" s="55" t="s">
        <v>97</v>
      </c>
      <c r="BQ481" s="56">
        <v>1270</v>
      </c>
      <c r="BR481" s="55">
        <v>55.5</v>
      </c>
      <c r="BS481" s="55">
        <v>26.86</v>
      </c>
      <c r="BT481" s="55">
        <v>7.32</v>
      </c>
      <c r="BU481" s="55">
        <v>4.72</v>
      </c>
      <c r="BV481" s="55">
        <v>0.8</v>
      </c>
      <c r="BW481" s="55">
        <v>0.2</v>
      </c>
      <c r="BX481" s="55">
        <v>0.57999999999999996</v>
      </c>
      <c r="BY481" s="55">
        <v>1.5</v>
      </c>
      <c r="BZ481" s="55">
        <v>2.37</v>
      </c>
      <c r="CA481" s="55">
        <v>0.1</v>
      </c>
      <c r="CB481" s="55">
        <v>0.05</v>
      </c>
      <c r="CC481" s="55">
        <v>2.8000000000000001E-2</v>
      </c>
      <c r="CD481" s="55">
        <v>98</v>
      </c>
      <c r="CE481" s="55">
        <v>98</v>
      </c>
      <c r="CF481" s="55">
        <v>78</v>
      </c>
      <c r="CG481" s="55">
        <v>19</v>
      </c>
      <c r="CH481" s="55"/>
      <c r="CI481" s="102">
        <v>4419</v>
      </c>
      <c r="CJ481" s="55"/>
      <c r="CK481" s="55">
        <v>31.37</v>
      </c>
      <c r="CL481" s="55"/>
      <c r="CM481" s="55">
        <v>3.99</v>
      </c>
      <c r="CN481" s="55"/>
      <c r="CO481" s="55"/>
      <c r="CP481" s="55"/>
      <c r="CQ481" s="55">
        <v>0.25</v>
      </c>
      <c r="CR481" s="102">
        <v>4319</v>
      </c>
      <c r="CS481" s="102">
        <v>33.78</v>
      </c>
      <c r="CT481" s="102">
        <v>5.34</v>
      </c>
      <c r="CU481" s="102">
        <v>0.27</v>
      </c>
      <c r="CV481" s="55"/>
      <c r="CW481" s="73">
        <f t="shared" si="100"/>
        <v>726.58897129821696</v>
      </c>
      <c r="CX481" s="74">
        <f>AP481/(AB481-AI481)</f>
        <v>726.58897129821696</v>
      </c>
      <c r="CY481" s="71">
        <v>500</v>
      </c>
      <c r="CZ481" s="67">
        <f>IF(AND(DATE(YEAR(T481),MONTH(T481),DAY(T481))&gt;=(S481-3),DATE(YEAR(T481),MONTH(T481),DAY(T481))&lt;=(S481+3)),T481,V481)</f>
        <v>45980.875</v>
      </c>
      <c r="DA481" s="74">
        <f>CZ481-U481</f>
        <v>0</v>
      </c>
      <c r="DB481" s="53">
        <f>(((AR481-AQ481)*24)+DD481+AB481+((AV481-AU481)*24))/24</f>
        <v>1.3229166666715173</v>
      </c>
      <c r="DC481" s="53">
        <f>(AT481-AS481)*24</f>
        <v>1.0833333331975155</v>
      </c>
      <c r="DD481" s="53">
        <f>(W481-AR481)*24</f>
        <v>18.333333333372138</v>
      </c>
      <c r="DE481" s="53">
        <f>AA481</f>
        <v>1.8333333333721384</v>
      </c>
      <c r="DF481" s="53">
        <f t="shared" si="97"/>
        <v>18.333333333372138</v>
      </c>
      <c r="DG481" s="53">
        <f>AB481</f>
        <v>12.916666666686069</v>
      </c>
      <c r="DH481" s="53">
        <f t="shared" si="105"/>
        <v>1.0833333331975155</v>
      </c>
    </row>
    <row r="482" spans="1:112" s="63" customFormat="1" x14ac:dyDescent="0.2">
      <c r="A482" s="65">
        <v>4930</v>
      </c>
      <c r="B482" s="72">
        <f t="shared" si="99"/>
        <v>45962</v>
      </c>
      <c r="C482" s="60" t="str">
        <f t="shared" si="108"/>
        <v>PRT 2025 11 #4930</v>
      </c>
      <c r="D482" s="60" t="str">
        <f t="shared" si="104"/>
        <v>PRATU TBC MRC #4</v>
      </c>
      <c r="E482" s="61">
        <v>4930</v>
      </c>
      <c r="F482" s="62" t="s">
        <v>666</v>
      </c>
      <c r="G482" s="62" t="str">
        <f>INDEX([1]List!$D$2:$D$55,MATCH(F482,[1]List!$B$2:$B$55,0))</f>
        <v>CIF</v>
      </c>
      <c r="H482" s="62" t="s">
        <v>667</v>
      </c>
      <c r="I482" s="62" t="s">
        <v>176</v>
      </c>
      <c r="J482" s="61">
        <f>IF(F482="","",IF(F482="TIE LRC",COUNTIF($F$2:$F482,"TIE")+COUNTIF($F$2:$F482,"TME")+COUNTIF($F$2:$F482,"TIE LRC")+COUNTIF($F$2:$F482,"TIE MRC"),IF(F482="TIE MRC",COUNTIF($F$2:$F482,"TIE")+COUNTIF($F$2:$F482,"TME")+COUNTIF($F$2:$F482,"TIE LRC")+COUNTIF($F$2:$F482,"TIE MRC"),IF(F482="PLNBB LRC",COUNTIF($F$2:$F482,"PLNBB")+COUNTIF($F$2:$F482,"PLNBB LRC")+COUNTIF($F$2:$F482,"PLNBB MRC"),IF(F482="PLNBB MRC",COUNTIF($F$2:$F482,"PLNBB")+COUNTIF($F$2:$F482,"PLNBB LRC")+COUNTIF($F$2:$F482,"PLNBB MRC"),IF(F482="HE MRC",COUNTIF($F$2:$F482,"HE")+COUNTIF($F$2:$F482,"HE LRC")+COUNTIF($F$2:$F482,"HE MRC"),IF(F482="HE LRC",COUNTIF($F$2:$F482,"HE")+COUNTIF($F$2:$F482,"HE LRC")+COUNTIF($F$2:$F482,"HE MRC"),COUNTIF($F$2:$F482,F482))))))))</f>
        <v>4</v>
      </c>
      <c r="K482" s="63" t="s">
        <v>695</v>
      </c>
      <c r="L482" s="63" t="s">
        <v>241</v>
      </c>
      <c r="N482" s="64" t="s">
        <v>320</v>
      </c>
      <c r="O482" s="69" t="s">
        <v>394</v>
      </c>
      <c r="P482" s="65"/>
      <c r="Q482" s="69">
        <v>45969</v>
      </c>
      <c r="R482" s="66"/>
      <c r="S482" s="69">
        <v>45990</v>
      </c>
      <c r="T482" s="67">
        <v>45981.583333333336</v>
      </c>
      <c r="U482" s="67">
        <v>45982.354166666664</v>
      </c>
      <c r="V482" s="67">
        <v>45982.354166666664</v>
      </c>
      <c r="W482" s="67">
        <v>45982.527777777781</v>
      </c>
      <c r="X482" s="67">
        <v>45983</v>
      </c>
      <c r="Y482" s="67">
        <v>45983.034722222219</v>
      </c>
      <c r="Z482" s="67">
        <v>45983.069444444445</v>
      </c>
      <c r="AA482" s="53">
        <f t="shared" si="84"/>
        <v>18.499999999883585</v>
      </c>
      <c r="AB482" s="53">
        <f t="shared" si="90"/>
        <v>12.166666666511446</v>
      </c>
      <c r="AC482" s="53">
        <f t="shared" si="91"/>
        <v>0.83333333325572312</v>
      </c>
      <c r="AD482" s="53">
        <v>0</v>
      </c>
      <c r="AE482" s="53">
        <v>3.17</v>
      </c>
      <c r="AF482" s="53">
        <v>0</v>
      </c>
      <c r="AG482" s="53">
        <v>0</v>
      </c>
      <c r="AH482" s="53">
        <v>0</v>
      </c>
      <c r="AI482" s="53">
        <f t="shared" si="102"/>
        <v>3.17</v>
      </c>
      <c r="AJ482" s="77">
        <f t="shared" si="103"/>
        <v>3.17</v>
      </c>
      <c r="AK482" s="77"/>
      <c r="AL482" s="77"/>
      <c r="AM482" s="77"/>
      <c r="AN482" s="77"/>
      <c r="AO482" s="68">
        <v>7361.4840000000004</v>
      </c>
      <c r="AP482" s="68">
        <v>7357.8990000000003</v>
      </c>
      <c r="AQ482" s="67">
        <f t="shared" si="107"/>
        <v>45982.354166666664</v>
      </c>
      <c r="AR482" s="67">
        <v>45982.364583333336</v>
      </c>
      <c r="AS482" s="67">
        <f t="shared" si="101"/>
        <v>45983</v>
      </c>
      <c r="AT482" s="67">
        <v>45983.055555555555</v>
      </c>
      <c r="AU482" s="67">
        <f t="shared" si="106"/>
        <v>45983.055555555555</v>
      </c>
      <c r="AV482" s="67">
        <v>45983.065972222219</v>
      </c>
      <c r="AW482" s="102">
        <v>4345</v>
      </c>
      <c r="AX482" s="102">
        <v>6448</v>
      </c>
      <c r="AY482" s="55">
        <v>32.61</v>
      </c>
      <c r="AZ482" s="55">
        <v>14.79</v>
      </c>
      <c r="BA482" s="55">
        <v>4.76</v>
      </c>
      <c r="BB482" s="55">
        <v>6.02</v>
      </c>
      <c r="BC482" s="55">
        <v>7.06</v>
      </c>
      <c r="BD482" s="55">
        <v>39.78</v>
      </c>
      <c r="BE482" s="55">
        <v>39.409999999999997</v>
      </c>
      <c r="BF482" s="55">
        <v>0.27</v>
      </c>
      <c r="BG482" s="55">
        <v>0.43</v>
      </c>
      <c r="BH482" s="55">
        <v>0.4</v>
      </c>
      <c r="BI482" s="55">
        <v>56.75</v>
      </c>
      <c r="BJ482" s="55">
        <v>4.03</v>
      </c>
      <c r="BK482" s="55">
        <v>0.86</v>
      </c>
      <c r="BL482" s="55">
        <v>1.0900000000000001</v>
      </c>
      <c r="BM482" s="55">
        <v>17.21</v>
      </c>
      <c r="BN482" s="56">
        <v>58</v>
      </c>
      <c r="BO482" s="55" t="s">
        <v>97</v>
      </c>
      <c r="BP482" s="55" t="s">
        <v>97</v>
      </c>
      <c r="BQ482" s="56">
        <v>1210</v>
      </c>
      <c r="BR482" s="55">
        <v>47.19</v>
      </c>
      <c r="BS482" s="55">
        <v>23.04</v>
      </c>
      <c r="BT482" s="55">
        <v>12.3</v>
      </c>
      <c r="BU482" s="55">
        <v>8.6300000000000008</v>
      </c>
      <c r="BV482" s="55">
        <v>1.89</v>
      </c>
      <c r="BW482" s="55">
        <v>0.49</v>
      </c>
      <c r="BX482" s="55">
        <v>0.76</v>
      </c>
      <c r="BY482" s="55">
        <v>0.84</v>
      </c>
      <c r="BZ482" s="55">
        <v>4.46</v>
      </c>
      <c r="CA482" s="55">
        <v>0.27</v>
      </c>
      <c r="CB482" s="55">
        <v>0.13</v>
      </c>
      <c r="CC482" s="55">
        <v>3.2000000000000001E-2</v>
      </c>
      <c r="CD482" s="55">
        <v>99</v>
      </c>
      <c r="CE482" s="55">
        <v>98</v>
      </c>
      <c r="CF482" s="55">
        <v>78</v>
      </c>
      <c r="CG482" s="55">
        <v>19</v>
      </c>
      <c r="CH482" s="55"/>
      <c r="CI482" s="102">
        <v>4409</v>
      </c>
      <c r="CJ482" s="55"/>
      <c r="CK482" s="55">
        <v>31.26</v>
      </c>
      <c r="CL482" s="55"/>
      <c r="CM482" s="55">
        <v>3.86</v>
      </c>
      <c r="CN482" s="55"/>
      <c r="CO482" s="55"/>
      <c r="CP482" s="55"/>
      <c r="CQ482" s="55">
        <v>0.25</v>
      </c>
      <c r="CR482" s="102">
        <v>4302</v>
      </c>
      <c r="CS482" s="102">
        <v>33.909999999999997</v>
      </c>
      <c r="CT482" s="102">
        <v>5.45</v>
      </c>
      <c r="CU482" s="102">
        <v>0.28000000000000003</v>
      </c>
      <c r="CV482" s="55"/>
      <c r="CW482" s="73">
        <f t="shared" si="100"/>
        <v>817.84723973252471</v>
      </c>
      <c r="CX482" s="74">
        <f>AP482/(AB482-AI482)</f>
        <v>817.84723973252471</v>
      </c>
      <c r="CY482" s="71">
        <v>500</v>
      </c>
      <c r="CZ482" s="67">
        <f>IF(AND(DATE(YEAR(T482),MONTH(T482),DAY(T482))&gt;=(S482-3),DATE(YEAR(T482),MONTH(T482),DAY(T482))&lt;=(S482+3)),T482,V482)</f>
        <v>45982.354166666664</v>
      </c>
      <c r="DA482" s="74">
        <f>CZ482-U482</f>
        <v>0</v>
      </c>
      <c r="DB482" s="53">
        <f>(((AR482-AQ482)*24)+DD482+AB482+((AV482-AU482)*24))/24</f>
        <v>0.69097222221898846</v>
      </c>
      <c r="DC482" s="53">
        <f>(AT482-AS482)*24</f>
        <v>1.3333333333139308</v>
      </c>
      <c r="DD482" s="53">
        <f>(W482-AR482)*24</f>
        <v>3.9166666666860692</v>
      </c>
      <c r="DE482" s="53">
        <f>AA482</f>
        <v>18.499999999883585</v>
      </c>
      <c r="DF482" s="53">
        <f t="shared" si="97"/>
        <v>3.9166666666860692</v>
      </c>
      <c r="DG482" s="53">
        <f>AB482</f>
        <v>12.166666666511446</v>
      </c>
      <c r="DH482" s="53">
        <f t="shared" si="105"/>
        <v>1.3333333333139308</v>
      </c>
    </row>
    <row r="483" spans="1:112" s="63" customFormat="1" x14ac:dyDescent="0.2">
      <c r="A483" s="65">
        <v>4931</v>
      </c>
      <c r="B483" s="72">
        <f t="shared" si="99"/>
        <v>45962</v>
      </c>
      <c r="C483" s="60" t="str">
        <f t="shared" si="108"/>
        <v>PRT 2025 11 #4931</v>
      </c>
      <c r="D483" s="60" t="str">
        <f t="shared" si="104"/>
        <v>PRATU BPS MRC #6</v>
      </c>
      <c r="E483" s="61">
        <v>4931</v>
      </c>
      <c r="F483" s="62" t="s">
        <v>635</v>
      </c>
      <c r="G483" s="62" t="str">
        <f>INDEX([1]List!$D$2:$D$55,MATCH(F483,[1]List!$B$2:$B$55,0))</f>
        <v>CIF</v>
      </c>
      <c r="H483" s="62" t="s">
        <v>395</v>
      </c>
      <c r="I483" s="62" t="s">
        <v>247</v>
      </c>
      <c r="J483" s="61">
        <f>IF(F483="","",IF(F483="TIE LRC",COUNTIF($F$2:$F483,"TIE")+COUNTIF($F$2:$F483,"TME")+COUNTIF($F$2:$F483,"TIE LRC")+COUNTIF($F$2:$F483,"TIE MRC"),IF(F483="TIE MRC",COUNTIF($F$2:$F483,"TIE")+COUNTIF($F$2:$F483,"TME")+COUNTIF($F$2:$F483,"TIE LRC")+COUNTIF($F$2:$F483,"TIE MRC"),IF(F483="PLNBB LRC",COUNTIF($F$2:$F483,"PLNBB")+COUNTIF($F$2:$F483,"PLNBB LRC")+COUNTIF($F$2:$F483,"PLNBB MRC"),IF(F483="PLNBB MRC",COUNTIF($F$2:$F483,"PLNBB")+COUNTIF($F$2:$F483,"PLNBB LRC")+COUNTIF($F$2:$F483,"PLNBB MRC"),IF(F483="HE MRC",COUNTIF($F$2:$F483,"HE")+COUNTIF($F$2:$F483,"HE LRC")+COUNTIF($F$2:$F483,"HE MRC"),IF(F483="HE LRC",COUNTIF($F$2:$F483,"HE")+COUNTIF($F$2:$F483,"HE LRC")+COUNTIF($F$2:$F483,"HE MRC"),COUNTIF($F$2:$F483,F483))))))))</f>
        <v>6</v>
      </c>
      <c r="K483" s="63" t="s">
        <v>269</v>
      </c>
      <c r="L483" s="63" t="s">
        <v>623</v>
      </c>
      <c r="N483" s="64" t="s">
        <v>320</v>
      </c>
      <c r="O483" s="69" t="s">
        <v>473</v>
      </c>
      <c r="P483" s="65"/>
      <c r="Q483" s="69">
        <v>45974</v>
      </c>
      <c r="R483" s="66"/>
      <c r="S483" s="69">
        <v>45979</v>
      </c>
      <c r="T483" s="67">
        <v>45982.354166666664</v>
      </c>
      <c r="U483" s="67">
        <v>45982.354166666664</v>
      </c>
      <c r="V483" s="67">
        <v>45983.104166666664</v>
      </c>
      <c r="W483" s="67">
        <v>45983.121527777781</v>
      </c>
      <c r="X483" s="67">
        <v>45983.961805555555</v>
      </c>
      <c r="Y483" s="67">
        <v>45983.996527777781</v>
      </c>
      <c r="Z483" s="67">
        <v>45984.03125</v>
      </c>
      <c r="AA483" s="53">
        <f t="shared" si="84"/>
        <v>18</v>
      </c>
      <c r="AB483" s="53">
        <f t="shared" si="90"/>
        <v>21</v>
      </c>
      <c r="AC483" s="53">
        <f t="shared" si="91"/>
        <v>0.8333333334303461</v>
      </c>
      <c r="AD483" s="53">
        <v>0</v>
      </c>
      <c r="AE483" s="53">
        <v>7.17</v>
      </c>
      <c r="AF483" s="53">
        <v>0</v>
      </c>
      <c r="AG483" s="53">
        <v>0.5</v>
      </c>
      <c r="AH483" s="53">
        <v>0</v>
      </c>
      <c r="AI483" s="53">
        <f t="shared" si="102"/>
        <v>7.67</v>
      </c>
      <c r="AJ483" s="77">
        <f t="shared" si="103"/>
        <v>7.67</v>
      </c>
      <c r="AK483" s="77"/>
      <c r="AL483" s="77"/>
      <c r="AM483" s="77"/>
      <c r="AN483" s="77"/>
      <c r="AO483" s="68">
        <v>7544.4430000000002</v>
      </c>
      <c r="AP483" s="68">
        <v>7542.2659999999996</v>
      </c>
      <c r="AQ483" s="67">
        <f t="shared" si="107"/>
        <v>45983.104166666664</v>
      </c>
      <c r="AR483" s="67">
        <v>45983.114583333336</v>
      </c>
      <c r="AS483" s="67">
        <f t="shared" si="101"/>
        <v>45983.961805555555</v>
      </c>
      <c r="AT483" s="67">
        <v>45984.017361111109</v>
      </c>
      <c r="AU483" s="67">
        <f t="shared" si="106"/>
        <v>45984.017361111109</v>
      </c>
      <c r="AV483" s="67">
        <v>45984.027777777781</v>
      </c>
      <c r="AW483" s="102">
        <v>4612</v>
      </c>
      <c r="AX483" s="102">
        <v>6679</v>
      </c>
      <c r="AY483" s="55">
        <v>30.95</v>
      </c>
      <c r="AZ483" s="55">
        <v>12.7</v>
      </c>
      <c r="BA483" s="55">
        <v>4.45</v>
      </c>
      <c r="BB483" s="55">
        <v>5.62</v>
      </c>
      <c r="BC483" s="55">
        <v>6.44</v>
      </c>
      <c r="BD483" s="55">
        <v>42.46</v>
      </c>
      <c r="BE483" s="55">
        <v>39.22</v>
      </c>
      <c r="BF483" s="55">
        <v>0.23</v>
      </c>
      <c r="BG483" s="55">
        <v>0.36</v>
      </c>
      <c r="BH483" s="55">
        <v>0.33</v>
      </c>
      <c r="BI483" s="55">
        <v>60.65</v>
      </c>
      <c r="BJ483" s="55">
        <v>4.13</v>
      </c>
      <c r="BK483" s="55">
        <v>0.85</v>
      </c>
      <c r="BL483" s="55">
        <v>1.04</v>
      </c>
      <c r="BM483" s="55">
        <v>15.76</v>
      </c>
      <c r="BN483" s="56">
        <v>58</v>
      </c>
      <c r="BO483" s="55" t="s">
        <v>97</v>
      </c>
      <c r="BP483" s="55" t="s">
        <v>100</v>
      </c>
      <c r="BQ483" s="56">
        <v>1210</v>
      </c>
      <c r="BR483" s="55">
        <v>40.43</v>
      </c>
      <c r="BS483" s="55">
        <v>23.64</v>
      </c>
      <c r="BT483" s="55">
        <v>16.559999999999999</v>
      </c>
      <c r="BU483" s="55">
        <v>9.1</v>
      </c>
      <c r="BV483" s="55">
        <v>1.94</v>
      </c>
      <c r="BW483" s="55">
        <v>0.48</v>
      </c>
      <c r="BX483" s="55">
        <v>0.44</v>
      </c>
      <c r="BY483" s="55">
        <v>1.1599999999999999</v>
      </c>
      <c r="BZ483" s="55">
        <v>5.52</v>
      </c>
      <c r="CA483" s="55">
        <v>0.57999999999999996</v>
      </c>
      <c r="CB483" s="55">
        <v>0.15</v>
      </c>
      <c r="CC483" s="55">
        <v>0.05</v>
      </c>
      <c r="CD483" s="55">
        <v>99</v>
      </c>
      <c r="CE483" s="55">
        <v>97</v>
      </c>
      <c r="CF483" s="55">
        <v>79</v>
      </c>
      <c r="CG483" s="55">
        <v>20</v>
      </c>
      <c r="CH483" s="55"/>
      <c r="CI483" s="102">
        <v>4644</v>
      </c>
      <c r="CJ483" s="55"/>
      <c r="CK483" s="55">
        <v>29.76</v>
      </c>
      <c r="CL483" s="55"/>
      <c r="CM483" s="55">
        <v>4.29</v>
      </c>
      <c r="CN483" s="55"/>
      <c r="CO483" s="55"/>
      <c r="CP483" s="55"/>
      <c r="CQ483" s="55">
        <v>0.24</v>
      </c>
      <c r="CR483" s="102">
        <v>4575</v>
      </c>
      <c r="CS483" s="102">
        <v>30.22</v>
      </c>
      <c r="CT483" s="102">
        <v>4.38</v>
      </c>
      <c r="CU483" s="102">
        <v>0.26</v>
      </c>
      <c r="CV483" s="55"/>
      <c r="CW483" s="73">
        <f t="shared" si="100"/>
        <v>565.81140285071262</v>
      </c>
      <c r="CX483" s="74">
        <f>AP483/(AB483-AI483)</f>
        <v>565.81140285071262</v>
      </c>
      <c r="CY483" s="71">
        <v>500</v>
      </c>
      <c r="CZ483" s="67">
        <f>IF(AND(DATE(YEAR(T483),MONTH(T483),DAY(T483))&gt;=(S483-3),DATE(YEAR(T483),MONTH(T483),DAY(T483))&lt;=(S483+3)),T483,V483)</f>
        <v>45982.354166666664</v>
      </c>
      <c r="DA483" s="74">
        <f>CZ483-U483</f>
        <v>0</v>
      </c>
      <c r="DB483" s="53">
        <f>(((AR483-AQ483)*24)+DD483+AB483+((AV483-AU483)*24))/24</f>
        <v>0.90277777778828749</v>
      </c>
      <c r="DC483" s="53">
        <f>(AT483-AS483)*24</f>
        <v>1.3333333333139308</v>
      </c>
      <c r="DD483" s="53">
        <f>(W483-AR483)*24</f>
        <v>0.16666666668606922</v>
      </c>
      <c r="DE483" s="53">
        <f>AA483</f>
        <v>18</v>
      </c>
      <c r="DF483" s="53">
        <f t="shared" si="97"/>
        <v>0.16666666668606922</v>
      </c>
      <c r="DG483" s="53">
        <f>AB483</f>
        <v>21</v>
      </c>
      <c r="DH483" s="53">
        <f t="shared" si="105"/>
        <v>1.3333333333139308</v>
      </c>
    </row>
    <row r="484" spans="1:112" s="63" customFormat="1" x14ac:dyDescent="0.2">
      <c r="A484" s="65">
        <v>4932</v>
      </c>
      <c r="B484" s="72">
        <f t="shared" si="99"/>
        <v>45962</v>
      </c>
      <c r="C484" s="60" t="str">
        <f t="shared" si="108"/>
        <v>PRT 2025 11 #4932</v>
      </c>
      <c r="D484" s="60" t="str">
        <f t="shared" si="104"/>
        <v>PRATU GEL LRC #46</v>
      </c>
      <c r="E484" s="61">
        <v>4932</v>
      </c>
      <c r="F484" s="62" t="s">
        <v>300</v>
      </c>
      <c r="G484" s="62" t="str">
        <f>INDEX([1]List!$D$2:$D$55,MATCH(F484,[1]List!$B$2:$B$55,0))</f>
        <v>CIF</v>
      </c>
      <c r="H484" s="62" t="s">
        <v>392</v>
      </c>
      <c r="I484" s="62" t="s">
        <v>262</v>
      </c>
      <c r="J484" s="61">
        <f>IF(F484="","",IF(F484="TIE LRC",COUNTIF($F$2:$F484,"TIE")+COUNTIF($F$2:$F484,"TME")+COUNTIF($F$2:$F484,"TIE LRC")+COUNTIF($F$2:$F484,"TIE MRC"),IF(F484="TIE MRC",COUNTIF($F$2:$F484,"TIE")+COUNTIF($F$2:$F484,"TME")+COUNTIF($F$2:$F484,"TIE LRC")+COUNTIF($F$2:$F484,"TIE MRC"),IF(F484="PLNBB LRC",COUNTIF($F$2:$F484,"PLNBB")+COUNTIF($F$2:$F484,"PLNBB LRC")+COUNTIF($F$2:$F484,"PLNBB MRC"),IF(F484="PLNBB MRC",COUNTIF($F$2:$F484,"PLNBB")+COUNTIF($F$2:$F484,"PLNBB LRC")+COUNTIF($F$2:$F484,"PLNBB MRC"),IF(F484="HE MRC",COUNTIF($F$2:$F484,"HE")+COUNTIF($F$2:$F484,"HE LRC")+COUNTIF($F$2:$F484,"HE MRC"),IF(F484="HE LRC",COUNTIF($F$2:$F484,"HE")+COUNTIF($F$2:$F484,"HE LRC")+COUNTIF($F$2:$F484,"HE MRC"),COUNTIF($F$2:$F484,F484))))))))</f>
        <v>46</v>
      </c>
      <c r="K484" s="63" t="s">
        <v>444</v>
      </c>
      <c r="L484" s="63" t="s">
        <v>414</v>
      </c>
      <c r="N484" s="64" t="s">
        <v>318</v>
      </c>
      <c r="O484" s="69" t="s">
        <v>567</v>
      </c>
      <c r="P484" s="65"/>
      <c r="Q484" s="69">
        <v>45971</v>
      </c>
      <c r="R484" s="66"/>
      <c r="S484" s="69">
        <v>45991</v>
      </c>
      <c r="T484" s="67">
        <v>45979.25</v>
      </c>
      <c r="U484" s="67">
        <v>45981.84375</v>
      </c>
      <c r="V484" s="67">
        <v>45981.84375</v>
      </c>
      <c r="W484" s="67">
        <v>45982.243055555555</v>
      </c>
      <c r="X484" s="67">
        <v>45984.347222222219</v>
      </c>
      <c r="Y484" s="67">
        <v>45984.381944444445</v>
      </c>
      <c r="Z484" s="67">
        <v>45984.416666666664</v>
      </c>
      <c r="AA484" s="53">
        <f t="shared" si="84"/>
        <v>62.25</v>
      </c>
      <c r="AB484" s="53">
        <f t="shared" si="90"/>
        <v>51.333333333372138</v>
      </c>
      <c r="AC484" s="53">
        <f t="shared" si="91"/>
        <v>0.8333333334303461</v>
      </c>
      <c r="AD484" s="53">
        <v>0</v>
      </c>
      <c r="AE484" s="53">
        <v>21.92</v>
      </c>
      <c r="AF484" s="53">
        <v>0</v>
      </c>
      <c r="AG484" s="53">
        <v>1.08</v>
      </c>
      <c r="AH484" s="53">
        <v>3.33</v>
      </c>
      <c r="AI484" s="53">
        <f t="shared" si="102"/>
        <v>26.33</v>
      </c>
      <c r="AJ484" s="77">
        <f t="shared" si="103"/>
        <v>26.33</v>
      </c>
      <c r="AK484" s="77"/>
      <c r="AL484" s="77"/>
      <c r="AM484" s="77"/>
      <c r="AN484" s="77"/>
      <c r="AO484" s="68">
        <v>10008.244000000001</v>
      </c>
      <c r="AP484" s="68">
        <v>10006.075999999999</v>
      </c>
      <c r="AQ484" s="67">
        <f t="shared" si="107"/>
        <v>45981.84375</v>
      </c>
      <c r="AR484" s="67">
        <v>45981.854166666664</v>
      </c>
      <c r="AS484" s="67">
        <f t="shared" si="101"/>
        <v>45984.347222222219</v>
      </c>
      <c r="AT484" s="67">
        <v>45984.402777777781</v>
      </c>
      <c r="AU484" s="67">
        <f t="shared" si="106"/>
        <v>45984.402777777781</v>
      </c>
      <c r="AV484" s="67">
        <v>45984.413194444445</v>
      </c>
      <c r="AW484" s="102">
        <v>4090</v>
      </c>
      <c r="AX484" s="102">
        <v>6284</v>
      </c>
      <c r="AY484" s="55">
        <v>34.92</v>
      </c>
      <c r="AZ484" s="55">
        <v>15.98</v>
      </c>
      <c r="BA484" s="55">
        <v>4.72</v>
      </c>
      <c r="BB484" s="55">
        <v>6.1</v>
      </c>
      <c r="BC484" s="55">
        <v>7.26</v>
      </c>
      <c r="BD484" s="55">
        <v>41.13</v>
      </c>
      <c r="BE484" s="55">
        <v>36.79</v>
      </c>
      <c r="BF484" s="55">
        <v>0.19</v>
      </c>
      <c r="BG484" s="55">
        <v>0.32</v>
      </c>
      <c r="BH484" s="55">
        <v>0.3</v>
      </c>
      <c r="BI484" s="55">
        <v>55.83</v>
      </c>
      <c r="BJ484" s="55">
        <v>4</v>
      </c>
      <c r="BK484" s="55">
        <v>0.83</v>
      </c>
      <c r="BL484" s="55">
        <v>1.07</v>
      </c>
      <c r="BM484" s="55">
        <v>17.010000000000002</v>
      </c>
      <c r="BN484" s="56">
        <v>61</v>
      </c>
      <c r="BO484" s="55" t="s">
        <v>97</v>
      </c>
      <c r="BP484" s="55" t="s">
        <v>97</v>
      </c>
      <c r="BQ484" s="56">
        <v>1290</v>
      </c>
      <c r="BR484" s="55">
        <v>34.35</v>
      </c>
      <c r="BS484" s="55">
        <v>28.16</v>
      </c>
      <c r="BT484" s="55">
        <v>15.3</v>
      </c>
      <c r="BU484" s="55">
        <v>9.9</v>
      </c>
      <c r="BV484" s="55">
        <v>1.1200000000000001</v>
      </c>
      <c r="BW484" s="55">
        <v>0.28000000000000003</v>
      </c>
      <c r="BX484" s="55">
        <v>0.53</v>
      </c>
      <c r="BY484" s="55">
        <v>0.95</v>
      </c>
      <c r="BZ484" s="55">
        <v>8.6300000000000008</v>
      </c>
      <c r="CA484" s="55">
        <v>0.42</v>
      </c>
      <c r="CB484" s="55">
        <v>0.36</v>
      </c>
      <c r="CC484" s="55">
        <v>3.4000000000000002E-2</v>
      </c>
      <c r="CD484" s="55">
        <v>99</v>
      </c>
      <c r="CE484" s="55">
        <v>97</v>
      </c>
      <c r="CF484" s="55">
        <v>78</v>
      </c>
      <c r="CG484" s="55">
        <v>20</v>
      </c>
      <c r="CH484" s="55"/>
      <c r="CI484" s="102">
        <v>4142</v>
      </c>
      <c r="CJ484" s="55"/>
      <c r="CK484" s="55">
        <v>34.58</v>
      </c>
      <c r="CL484" s="55"/>
      <c r="CM484" s="55">
        <v>4.2</v>
      </c>
      <c r="CN484" s="55"/>
      <c r="CO484" s="55"/>
      <c r="CP484" s="55"/>
      <c r="CQ484" s="55">
        <v>0.16</v>
      </c>
      <c r="CR484" s="102">
        <v>4018</v>
      </c>
      <c r="CS484" s="102">
        <v>35.869999999999997</v>
      </c>
      <c r="CT484" s="102">
        <v>5.71</v>
      </c>
      <c r="CU484" s="102">
        <v>0.26</v>
      </c>
      <c r="CV484" s="55"/>
      <c r="CW484" s="73">
        <f t="shared" si="100"/>
        <v>400.18968137519539</v>
      </c>
      <c r="CX484" s="74">
        <f>AP484/(AB484-AI484)</f>
        <v>400.18968137519539</v>
      </c>
      <c r="CY484" s="71">
        <v>500</v>
      </c>
      <c r="CZ484" s="67">
        <f>IF(AND(DATE(YEAR(T484),MONTH(T484),DAY(T484))&gt;=(S484-3),DATE(YEAR(T484),MONTH(T484),DAY(T484))&lt;=(S484+3)),T484,V484)</f>
        <v>45981.84375</v>
      </c>
      <c r="DA484" s="74">
        <f>CZ484-U484</f>
        <v>0</v>
      </c>
      <c r="DB484" s="53">
        <f>(((AR484-AQ484)*24)+DD484+AB484+((AV484-AU484)*24))/24</f>
        <v>2.5486111111094942</v>
      </c>
      <c r="DC484" s="53">
        <f>(AT484-AS484)*24</f>
        <v>1.3333333334885538</v>
      </c>
      <c r="DD484" s="53">
        <f>(W484-AR484)*24</f>
        <v>9.3333333333721384</v>
      </c>
      <c r="DE484" s="53">
        <f>AA484</f>
        <v>62.25</v>
      </c>
      <c r="DF484" s="53">
        <f t="shared" si="97"/>
        <v>9.3333333333721384</v>
      </c>
      <c r="DG484" s="53">
        <f>AB484</f>
        <v>51.333333333372138</v>
      </c>
      <c r="DH484" s="53">
        <f t="shared" si="105"/>
        <v>1.3333333334885538</v>
      </c>
    </row>
    <row r="485" spans="1:112" s="63" customFormat="1" x14ac:dyDescent="0.2">
      <c r="A485" s="65">
        <v>4933</v>
      </c>
      <c r="B485" s="72">
        <f t="shared" si="99"/>
        <v>45962</v>
      </c>
      <c r="C485" s="60" t="str">
        <f t="shared" si="108"/>
        <v>PRT 2025 11 #4933</v>
      </c>
      <c r="D485" s="60" t="str">
        <f t="shared" si="104"/>
        <v>PRATU UMM LRC #12</v>
      </c>
      <c r="E485" s="61">
        <v>4933</v>
      </c>
      <c r="F485" s="62" t="s">
        <v>347</v>
      </c>
      <c r="G485" s="62" t="str">
        <f>INDEX([1]List!$D$2:$D$55,MATCH(F485,[1]List!$B$2:$B$55,0))</f>
        <v>CIF</v>
      </c>
      <c r="H485" s="62" t="s">
        <v>694</v>
      </c>
      <c r="I485" s="62" t="s">
        <v>247</v>
      </c>
      <c r="J485" s="61">
        <f>IF(F485="","",IF(F485="TIE LRC",COUNTIF($F$2:$F485,"TIE")+COUNTIF($F$2:$F485,"TME")+COUNTIF($F$2:$F485,"TIE LRC")+COUNTIF($F$2:$F485,"TIE MRC"),IF(F485="TIE MRC",COUNTIF($F$2:$F485,"TIE")+COUNTIF($F$2:$F485,"TME")+COUNTIF($F$2:$F485,"TIE LRC")+COUNTIF($F$2:$F485,"TIE MRC"),IF(F485="PLNBB LRC",COUNTIF($F$2:$F485,"PLNBB")+COUNTIF($F$2:$F485,"PLNBB LRC")+COUNTIF($F$2:$F485,"PLNBB MRC"),IF(F485="PLNBB MRC",COUNTIF($F$2:$F485,"PLNBB")+COUNTIF($F$2:$F485,"PLNBB LRC")+COUNTIF($F$2:$F485,"PLNBB MRC"),IF(F485="HE MRC",COUNTIF($F$2:$F485,"HE")+COUNTIF($F$2:$F485,"HE LRC")+COUNTIF($F$2:$F485,"HE MRC"),IF(F485="HE LRC",COUNTIF($F$2:$F485,"HE")+COUNTIF($F$2:$F485,"HE LRC")+COUNTIF($F$2:$F485,"HE MRC"),COUNTIF($F$2:$F485,F485))))))))</f>
        <v>12</v>
      </c>
      <c r="K485" s="63" t="s">
        <v>171</v>
      </c>
      <c r="L485" s="63" t="s">
        <v>172</v>
      </c>
      <c r="N485" s="64" t="s">
        <v>320</v>
      </c>
      <c r="O485" s="69" t="s">
        <v>473</v>
      </c>
      <c r="P485" s="65"/>
      <c r="Q485" s="69">
        <v>45973</v>
      </c>
      <c r="R485" s="66"/>
      <c r="S485" s="69">
        <v>45977</v>
      </c>
      <c r="T485" s="67">
        <v>45981.166666666664</v>
      </c>
      <c r="U485" s="67">
        <v>45984.048611111109</v>
      </c>
      <c r="V485" s="67">
        <v>45984.048611111109</v>
      </c>
      <c r="W485" s="67">
        <v>45984.388888888891</v>
      </c>
      <c r="X485" s="67">
        <v>45985.079861111109</v>
      </c>
      <c r="Y485" s="67">
        <v>45985.111111111109</v>
      </c>
      <c r="Z485" s="67">
        <v>45985.145833333336</v>
      </c>
      <c r="AA485" s="53">
        <f t="shared" si="84"/>
        <v>69.166666666686069</v>
      </c>
      <c r="AB485" s="53">
        <f t="shared" si="90"/>
        <v>17.333333333255723</v>
      </c>
      <c r="AC485" s="53">
        <f t="shared" si="91"/>
        <v>0.75</v>
      </c>
      <c r="AD485" s="53">
        <v>0</v>
      </c>
      <c r="AE485" s="53">
        <v>4.42</v>
      </c>
      <c r="AF485" s="53">
        <v>0</v>
      </c>
      <c r="AG485" s="53">
        <v>0</v>
      </c>
      <c r="AH485" s="53">
        <v>0</v>
      </c>
      <c r="AI485" s="53">
        <f t="shared" si="102"/>
        <v>4.42</v>
      </c>
      <c r="AJ485" s="77">
        <f t="shared" si="103"/>
        <v>4.42</v>
      </c>
      <c r="AK485" s="77"/>
      <c r="AL485" s="77"/>
      <c r="AM485" s="77"/>
      <c r="AN485" s="77"/>
      <c r="AO485" s="68">
        <v>7403.2849999999999</v>
      </c>
      <c r="AP485" s="68">
        <v>7401.2539999999999</v>
      </c>
      <c r="AQ485" s="67">
        <f t="shared" si="107"/>
        <v>45984.048611111109</v>
      </c>
      <c r="AR485" s="67">
        <v>45984.059027777781</v>
      </c>
      <c r="AS485" s="67">
        <f t="shared" si="101"/>
        <v>45985.079861111109</v>
      </c>
      <c r="AT485" s="67">
        <v>45985.131944444445</v>
      </c>
      <c r="AU485" s="67">
        <f t="shared" si="106"/>
        <v>45985.131944444445</v>
      </c>
      <c r="AV485" s="67">
        <v>45985.142361111109</v>
      </c>
      <c r="AW485" s="102">
        <v>4130</v>
      </c>
      <c r="AX485" s="102">
        <v>6338</v>
      </c>
      <c r="AY485" s="55">
        <v>34.840000000000003</v>
      </c>
      <c r="AZ485" s="55">
        <v>13.98</v>
      </c>
      <c r="BA485" s="55">
        <v>4.82</v>
      </c>
      <c r="BB485" s="55">
        <v>6.36</v>
      </c>
      <c r="BC485" s="55">
        <v>4.3899999999999997</v>
      </c>
      <c r="BD485" s="55">
        <v>42.35</v>
      </c>
      <c r="BE485" s="55">
        <v>37.31</v>
      </c>
      <c r="BF485" s="55">
        <v>0.22</v>
      </c>
      <c r="BG485" s="55">
        <v>0.36</v>
      </c>
      <c r="BH485" s="55">
        <v>0.34</v>
      </c>
      <c r="BI485" s="55">
        <v>57.65</v>
      </c>
      <c r="BJ485" s="55">
        <v>4.25</v>
      </c>
      <c r="BK485" s="55">
        <v>0.91</v>
      </c>
      <c r="BL485" s="55">
        <v>1.1399999999999999</v>
      </c>
      <c r="BM485" s="55">
        <v>16.559999999999999</v>
      </c>
      <c r="BN485" s="56">
        <v>61</v>
      </c>
      <c r="BO485" s="55" t="s">
        <v>97</v>
      </c>
      <c r="BP485" s="55" t="s">
        <v>100</v>
      </c>
      <c r="BQ485" s="56">
        <v>1260</v>
      </c>
      <c r="BR485" s="55">
        <v>39.79</v>
      </c>
      <c r="BS485" s="55">
        <v>22.16</v>
      </c>
      <c r="BT485" s="55">
        <v>19.3</v>
      </c>
      <c r="BU485" s="55">
        <v>7.98</v>
      </c>
      <c r="BV485" s="55">
        <v>1.98</v>
      </c>
      <c r="BW485" s="55">
        <v>0.73</v>
      </c>
      <c r="BX485" s="55">
        <v>0.42</v>
      </c>
      <c r="BY485" s="55">
        <v>1.1200000000000001</v>
      </c>
      <c r="BZ485" s="55">
        <v>5.77</v>
      </c>
      <c r="CA485" s="55">
        <v>0.6</v>
      </c>
      <c r="CB485" s="55">
        <v>0.14000000000000001</v>
      </c>
      <c r="CC485" s="55">
        <v>0.04</v>
      </c>
      <c r="CD485" s="55">
        <v>99</v>
      </c>
      <c r="CE485" s="55">
        <v>97</v>
      </c>
      <c r="CF485" s="55">
        <v>78</v>
      </c>
      <c r="CG485" s="55">
        <v>20</v>
      </c>
      <c r="CH485" s="55"/>
      <c r="CI485" s="102">
        <v>4196</v>
      </c>
      <c r="CJ485" s="55"/>
      <c r="CK485" s="55">
        <v>34.51</v>
      </c>
      <c r="CL485" s="55"/>
      <c r="CM485" s="55">
        <v>4.3099999999999996</v>
      </c>
      <c r="CN485" s="55"/>
      <c r="CO485" s="55"/>
      <c r="CP485" s="55"/>
      <c r="CQ485" s="55">
        <v>0.2</v>
      </c>
      <c r="CR485" s="102">
        <v>4139</v>
      </c>
      <c r="CS485" s="102">
        <v>34.79</v>
      </c>
      <c r="CT485" s="102">
        <v>4.67</v>
      </c>
      <c r="CU485" s="102">
        <v>0.25</v>
      </c>
      <c r="CV485" s="55"/>
      <c r="CW485" s="73">
        <f t="shared" si="100"/>
        <v>573.14821889864345</v>
      </c>
      <c r="CX485" s="74">
        <f>AP485/(AB485-AI485)</f>
        <v>573.14821889864345</v>
      </c>
      <c r="CY485" s="71">
        <v>500</v>
      </c>
      <c r="CZ485" s="67">
        <f>IF(AND(DATE(YEAR(T485),MONTH(T485),DAY(T485))&gt;=(S485-3),DATE(YEAR(T485),MONTH(T485),DAY(T485))&lt;=(S485+3)),T485,V485)</f>
        <v>45984.048611111109</v>
      </c>
      <c r="DA485" s="74">
        <f>CZ485-U485</f>
        <v>0</v>
      </c>
      <c r="DB485" s="53">
        <f>(((AR485-AQ485)*24)+DD485+AB485+((AV485-AU485)*24))/24</f>
        <v>1.0729166666642413</v>
      </c>
      <c r="DC485" s="53">
        <f>(AT485-AS485)*24</f>
        <v>1.2500000000582077</v>
      </c>
      <c r="DD485" s="53">
        <f>(W485-AR485)*24</f>
        <v>7.9166666666278616</v>
      </c>
      <c r="DE485" s="53">
        <f>AA485</f>
        <v>69.166666666686069</v>
      </c>
      <c r="DF485" s="53">
        <f t="shared" si="97"/>
        <v>7.9166666666278616</v>
      </c>
      <c r="DG485" s="53">
        <f>AB485</f>
        <v>17.333333333255723</v>
      </c>
      <c r="DH485" s="53">
        <f t="shared" si="105"/>
        <v>1.2500000000582077</v>
      </c>
    </row>
    <row r="486" spans="1:112" s="63" customFormat="1" x14ac:dyDescent="0.2">
      <c r="A486" s="65">
        <v>4934</v>
      </c>
      <c r="B486" s="72">
        <f t="shared" si="99"/>
        <v>45962</v>
      </c>
      <c r="C486" s="60" t="str">
        <f t="shared" si="108"/>
        <v>PRT 2025 11 #4934</v>
      </c>
      <c r="D486" s="60" t="str">
        <f t="shared" si="104"/>
        <v>PRATU MADHUCON #6</v>
      </c>
      <c r="E486" s="61">
        <v>4934</v>
      </c>
      <c r="F486" s="62" t="s">
        <v>624</v>
      </c>
      <c r="G486" s="62" t="str">
        <f>INDEX([1]List!$D$2:$D$55,MATCH(F486,[1]List!$B$2:$B$55,0))</f>
        <v>CIF</v>
      </c>
      <c r="H486" s="62" t="s">
        <v>625</v>
      </c>
      <c r="I486" s="62" t="s">
        <v>689</v>
      </c>
      <c r="J486" s="61">
        <f>IF(F486="","",IF(F486="TIE LRC",COUNTIF($F$2:$F486,"TIE")+COUNTIF($F$2:$F486,"TME")+COUNTIF($F$2:$F486,"TIE LRC")+COUNTIF($F$2:$F486,"TIE MRC"),IF(F486="TIE MRC",COUNTIF($F$2:$F486,"TIE")+COUNTIF($F$2:$F486,"TME")+COUNTIF($F$2:$F486,"TIE LRC")+COUNTIF($F$2:$F486,"TIE MRC"),IF(F486="PLNBB LRC",COUNTIF($F$2:$F486,"PLNBB")+COUNTIF($F$2:$F486,"PLNBB LRC")+COUNTIF($F$2:$F486,"PLNBB MRC"),IF(F486="PLNBB MRC",COUNTIF($F$2:$F486,"PLNBB")+COUNTIF($F$2:$F486,"PLNBB LRC")+COUNTIF($F$2:$F486,"PLNBB MRC"),IF(F486="HE MRC",COUNTIF($F$2:$F486,"HE")+COUNTIF($F$2:$F486,"HE LRC")+COUNTIF($F$2:$F486,"HE MRC"),IF(F486="HE LRC",COUNTIF($F$2:$F486,"HE")+COUNTIF($F$2:$F486,"HE LRC")+COUNTIF($F$2:$F486,"HE MRC"),COUNTIF($F$2:$F486,F486))))))))</f>
        <v>6</v>
      </c>
      <c r="K486" s="63" t="s">
        <v>352</v>
      </c>
      <c r="L486" s="63" t="s">
        <v>450</v>
      </c>
      <c r="N486" s="64" t="s">
        <v>318</v>
      </c>
      <c r="O486" s="69" t="s">
        <v>473</v>
      </c>
      <c r="P486" s="65"/>
      <c r="Q486" s="69">
        <v>45972</v>
      </c>
      <c r="R486" s="66"/>
      <c r="S486" s="69">
        <v>45987</v>
      </c>
      <c r="T486" s="67">
        <v>45981.368055555555</v>
      </c>
      <c r="U486" s="67">
        <v>45984.440972222219</v>
      </c>
      <c r="V486" s="67">
        <v>45984.440972222219</v>
      </c>
      <c r="W486" s="67">
        <v>45985.184027777781</v>
      </c>
      <c r="X486" s="67">
        <v>45986.90625</v>
      </c>
      <c r="Y486" s="67">
        <v>45986.972222222219</v>
      </c>
      <c r="Z486" s="67">
        <v>45987.006944444445</v>
      </c>
      <c r="AA486" s="53">
        <f t="shared" si="84"/>
        <v>73.749999999941792</v>
      </c>
      <c r="AB486" s="53">
        <f t="shared" si="90"/>
        <v>42.916666666511446</v>
      </c>
      <c r="AC486" s="53">
        <f t="shared" si="91"/>
        <v>1.5833333332557231</v>
      </c>
      <c r="AD486" s="53">
        <v>0</v>
      </c>
      <c r="AE486" s="53">
        <v>11</v>
      </c>
      <c r="AF486" s="53">
        <v>4</v>
      </c>
      <c r="AG486" s="53">
        <v>0.5</v>
      </c>
      <c r="AH486" s="53">
        <v>0</v>
      </c>
      <c r="AI486" s="53">
        <f t="shared" si="102"/>
        <v>15.5</v>
      </c>
      <c r="AJ486" s="77">
        <f t="shared" si="103"/>
        <v>15.5</v>
      </c>
      <c r="AK486" s="77"/>
      <c r="AL486" s="77"/>
      <c r="AM486" s="77"/>
      <c r="AN486" s="77"/>
      <c r="AO486" s="68">
        <v>10003.499</v>
      </c>
      <c r="AP486" s="68">
        <v>10001.609</v>
      </c>
      <c r="AQ486" s="67">
        <f t="shared" si="107"/>
        <v>45984.440972222219</v>
      </c>
      <c r="AR486" s="67">
        <v>45984.451388888891</v>
      </c>
      <c r="AS486" s="67">
        <f t="shared" si="101"/>
        <v>45986.90625</v>
      </c>
      <c r="AT486" s="67">
        <v>45986.993055555555</v>
      </c>
      <c r="AU486" s="67">
        <f t="shared" si="106"/>
        <v>45986.993055555555</v>
      </c>
      <c r="AV486" s="67">
        <v>45987.003472222219</v>
      </c>
      <c r="AW486" s="102">
        <v>4112</v>
      </c>
      <c r="AX486" s="102">
        <v>6314</v>
      </c>
      <c r="AY486" s="55">
        <v>34.86</v>
      </c>
      <c r="AZ486" s="55">
        <v>18.04</v>
      </c>
      <c r="BA486" s="55">
        <v>4.68</v>
      </c>
      <c r="BB486" s="55">
        <v>5.89</v>
      </c>
      <c r="BC486" s="55">
        <v>7.19</v>
      </c>
      <c r="BD486" s="55">
        <v>41.22</v>
      </c>
      <c r="BE486" s="55">
        <v>34.85</v>
      </c>
      <c r="BF486" s="55">
        <v>0.2</v>
      </c>
      <c r="BG486" s="55">
        <v>0.33</v>
      </c>
      <c r="BH486" s="55">
        <v>0.31</v>
      </c>
      <c r="BI486" s="55">
        <v>53.25</v>
      </c>
      <c r="BJ486" s="55">
        <v>4.04</v>
      </c>
      <c r="BK486" s="55">
        <v>0.89</v>
      </c>
      <c r="BL486" s="55">
        <v>1.17</v>
      </c>
      <c r="BM486" s="55">
        <v>17.64</v>
      </c>
      <c r="BN486" s="56">
        <v>60</v>
      </c>
      <c r="BO486" s="55" t="s">
        <v>97</v>
      </c>
      <c r="BP486" s="55" t="s">
        <v>100</v>
      </c>
      <c r="BQ486" s="56">
        <v>1270</v>
      </c>
      <c r="BR486" s="55">
        <v>19.23</v>
      </c>
      <c r="BS486" s="55">
        <v>15.26</v>
      </c>
      <c r="BT486" s="55">
        <v>49.05</v>
      </c>
      <c r="BU486" s="55">
        <v>6.82</v>
      </c>
      <c r="BV486" s="55">
        <v>2.3199999999999998</v>
      </c>
      <c r="BW486" s="55">
        <v>0.27</v>
      </c>
      <c r="BX486" s="55">
        <v>0.35</v>
      </c>
      <c r="BY486" s="55">
        <v>0.85</v>
      </c>
      <c r="BZ486" s="55">
        <v>4.3</v>
      </c>
      <c r="CA486" s="55">
        <v>1.49</v>
      </c>
      <c r="CB486" s="55">
        <v>0.06</v>
      </c>
      <c r="CC486" s="55">
        <v>6.0999999999999999E-2</v>
      </c>
      <c r="CD486" s="55">
        <v>99</v>
      </c>
      <c r="CE486" s="55">
        <v>97</v>
      </c>
      <c r="CF486" s="55">
        <v>78</v>
      </c>
      <c r="CG486" s="55">
        <v>20</v>
      </c>
      <c r="CH486" s="55"/>
      <c r="CI486" s="102">
        <v>4212</v>
      </c>
      <c r="CJ486" s="55"/>
      <c r="CK486" s="55">
        <v>34.4</v>
      </c>
      <c r="CL486" s="55"/>
      <c r="CM486" s="55">
        <v>4.07</v>
      </c>
      <c r="CN486" s="55"/>
      <c r="CO486" s="55"/>
      <c r="CP486" s="55"/>
      <c r="CQ486" s="55">
        <v>0.17</v>
      </c>
      <c r="CR486" s="102">
        <v>4021</v>
      </c>
      <c r="CS486" s="103">
        <v>35.799999999999997</v>
      </c>
      <c r="CT486" s="102">
        <v>5.22</v>
      </c>
      <c r="CU486" s="102">
        <v>0.28999999999999998</v>
      </c>
      <c r="CV486" s="55"/>
      <c r="CW486" s="73">
        <f t="shared" si="100"/>
        <v>364.80032826954255</v>
      </c>
      <c r="CX486" s="74">
        <f>AP486/(AB486-AI486)</f>
        <v>364.80032826954255</v>
      </c>
      <c r="CY486" s="71">
        <v>500</v>
      </c>
      <c r="CZ486" s="67">
        <f>IF(AND(DATE(YEAR(T486),MONTH(T486),DAY(T486))&gt;=(S486-3),DATE(YEAR(T486),MONTH(T486),DAY(T486))&lt;=(S486+3)),T486,V486)</f>
        <v>45984.440972222219</v>
      </c>
      <c r="DA486" s="74">
        <f>CZ486-U486</f>
        <v>0</v>
      </c>
      <c r="DB486" s="53">
        <f>(((AR486-AQ486)*24)+DD486+AB486+((AV486-AU486)*24))/24</f>
        <v>2.5416666666642413</v>
      </c>
      <c r="DC486" s="53">
        <f>(AT486-AS486)*24</f>
        <v>2.0833333333139308</v>
      </c>
      <c r="DD486" s="53">
        <f>(W486-AR486)*24</f>
        <v>17.583333333372138</v>
      </c>
      <c r="DE486" s="53">
        <f>AA486</f>
        <v>73.749999999941792</v>
      </c>
      <c r="DF486" s="53">
        <f t="shared" si="97"/>
        <v>17.583333333372138</v>
      </c>
      <c r="DG486" s="53">
        <f>AB486</f>
        <v>42.916666666511446</v>
      </c>
      <c r="DH486" s="53">
        <f t="shared" si="105"/>
        <v>2.0833333333139308</v>
      </c>
    </row>
    <row r="487" spans="1:112" s="85" customFormat="1" x14ac:dyDescent="0.2">
      <c r="A487" s="80">
        <v>4935</v>
      </c>
      <c r="B487" s="81">
        <f t="shared" si="99"/>
        <v>45962</v>
      </c>
      <c r="C487" s="82" t="str">
        <f t="shared" si="108"/>
        <v>PRT 2025 11 #4935</v>
      </c>
      <c r="D487" s="82" t="str">
        <f t="shared" si="104"/>
        <v>PRATU MADHUCON #7</v>
      </c>
      <c r="E487" s="83">
        <v>4935</v>
      </c>
      <c r="F487" s="84" t="s">
        <v>624</v>
      </c>
      <c r="G487" s="84" t="str">
        <f>INDEX([1]List!$D$2:$D$55,MATCH(F487,[1]List!$B$2:$B$55,0))</f>
        <v>CIF</v>
      </c>
      <c r="H487" s="84" t="s">
        <v>625</v>
      </c>
      <c r="I487" s="84" t="s">
        <v>681</v>
      </c>
      <c r="J487" s="83">
        <f>IF(F487="","",IF(F487="TIE LRC",COUNTIF($F$2:$F487,"TIE")+COUNTIF($F$2:$F487,"TME")+COUNTIF($F$2:$F487,"TIE LRC")+COUNTIF($F$2:$F487,"TIE MRC"),IF(F487="TIE MRC",COUNTIF($F$2:$F487,"TIE")+COUNTIF($F$2:$F487,"TME")+COUNTIF($F$2:$F487,"TIE LRC")+COUNTIF($F$2:$F487,"TIE MRC"),IF(F487="PLNBB LRC",COUNTIF($F$2:$F487,"PLNBB")+COUNTIF($F$2:$F487,"PLNBB LRC")+COUNTIF($F$2:$F487,"PLNBB MRC"),IF(F487="PLNBB MRC",COUNTIF($F$2:$F487,"PLNBB")+COUNTIF($F$2:$F487,"PLNBB LRC")+COUNTIF($F$2:$F487,"PLNBB MRC"),IF(F487="HE MRC",COUNTIF($F$2:$F487,"HE")+COUNTIF($F$2:$F487,"HE LRC")+COUNTIF($F$2:$F487,"HE MRC"),IF(F487="HE LRC",COUNTIF($F$2:$F487,"HE")+COUNTIF($F$2:$F487,"HE LRC")+COUNTIF($F$2:$F487,"HE MRC"),COUNTIF($F$2:$F487,F487))))))))</f>
        <v>7</v>
      </c>
      <c r="K487" s="85" t="s">
        <v>484</v>
      </c>
      <c r="L487" s="85" t="s">
        <v>485</v>
      </c>
      <c r="N487" s="86" t="s">
        <v>308</v>
      </c>
      <c r="O487" s="76" t="s">
        <v>567</v>
      </c>
      <c r="P487" s="80"/>
      <c r="Q487" s="76">
        <v>45964</v>
      </c>
      <c r="R487" s="87"/>
      <c r="S487" s="76">
        <v>45980</v>
      </c>
      <c r="T487" s="88">
        <v>45976.375</v>
      </c>
      <c r="U487" s="88">
        <v>45978.326388888891</v>
      </c>
      <c r="V487" s="88">
        <v>45978.326388888891</v>
      </c>
      <c r="W487" s="88">
        <v>45978.4375</v>
      </c>
      <c r="X487" s="88">
        <v>45987.795138888891</v>
      </c>
      <c r="Y487" s="88">
        <v>45987.986111111109</v>
      </c>
      <c r="Z487" s="88">
        <v>45988.232638888891</v>
      </c>
      <c r="AA487" s="89">
        <f t="shared" si="84"/>
        <v>46.833333333372138</v>
      </c>
      <c r="AB487" s="89">
        <f t="shared" si="90"/>
        <v>229.16666666662786</v>
      </c>
      <c r="AC487" s="89">
        <f t="shared" si="91"/>
        <v>4.5833333332557231</v>
      </c>
      <c r="AD487" s="89">
        <v>0</v>
      </c>
      <c r="AE487" s="89">
        <v>0</v>
      </c>
      <c r="AF487" s="89">
        <v>21</v>
      </c>
      <c r="AG487" s="89">
        <v>27.08</v>
      </c>
      <c r="AH487" s="89">
        <v>31.42</v>
      </c>
      <c r="AI487" s="89">
        <f t="shared" si="102"/>
        <v>79.5</v>
      </c>
      <c r="AJ487" s="90">
        <f t="shared" si="103"/>
        <v>79.5</v>
      </c>
      <c r="AK487" s="90"/>
      <c r="AL487" s="90"/>
      <c r="AM487" s="90"/>
      <c r="AN487" s="90"/>
      <c r="AO487" s="91">
        <v>10017.466</v>
      </c>
      <c r="AP487" s="91">
        <v>10015.976000000001</v>
      </c>
      <c r="AQ487" s="88">
        <f t="shared" si="107"/>
        <v>45978.326388888891</v>
      </c>
      <c r="AR487" s="88">
        <v>45978.340277777781</v>
      </c>
      <c r="AS487" s="88">
        <f t="shared" si="101"/>
        <v>45987.795138888891</v>
      </c>
      <c r="AT487" s="88">
        <v>45987.989583333336</v>
      </c>
      <c r="AU487" s="88">
        <v>45987.215277777781</v>
      </c>
      <c r="AV487" s="88">
        <v>45987.229166666664</v>
      </c>
      <c r="AW487" s="107">
        <v>4118</v>
      </c>
      <c r="AX487" s="107">
        <v>6327</v>
      </c>
      <c r="AY487" s="93">
        <v>34.909999999999997</v>
      </c>
      <c r="AZ487" s="93">
        <v>20.58</v>
      </c>
      <c r="BA487" s="93">
        <v>4.78</v>
      </c>
      <c r="BB487" s="93">
        <v>5.83</v>
      </c>
      <c r="BC487" s="93">
        <v>7.34</v>
      </c>
      <c r="BD487" s="93">
        <v>40.89</v>
      </c>
      <c r="BE487" s="93">
        <v>32.700000000000003</v>
      </c>
      <c r="BF487" s="93">
        <v>0.25</v>
      </c>
      <c r="BG487" s="93">
        <v>0.42</v>
      </c>
      <c r="BH487" s="93">
        <v>0.39</v>
      </c>
      <c r="BI487" s="93">
        <v>52.35</v>
      </c>
      <c r="BJ487" s="93">
        <v>4.34</v>
      </c>
      <c r="BK487" s="93">
        <v>0.85</v>
      </c>
      <c r="BL487" s="93">
        <v>1.1599999999999999</v>
      </c>
      <c r="BM487" s="93">
        <v>15.74</v>
      </c>
      <c r="BN487" s="94">
        <v>60</v>
      </c>
      <c r="BO487" s="93" t="s">
        <v>100</v>
      </c>
      <c r="BP487" s="93" t="s">
        <v>100</v>
      </c>
      <c r="BQ487" s="94">
        <v>1180</v>
      </c>
      <c r="BR487" s="93">
        <v>16.809999999999999</v>
      </c>
      <c r="BS487" s="93">
        <v>15.14</v>
      </c>
      <c r="BT487" s="93">
        <v>47.69</v>
      </c>
      <c r="BU487" s="93">
        <v>8.7200000000000006</v>
      </c>
      <c r="BV487" s="93">
        <v>2.77</v>
      </c>
      <c r="BW487" s="93">
        <v>0.22</v>
      </c>
      <c r="BX487" s="93">
        <v>0.34</v>
      </c>
      <c r="BY487" s="93">
        <v>0.82</v>
      </c>
      <c r="BZ487" s="93">
        <v>5.84</v>
      </c>
      <c r="CA487" s="93">
        <v>1.57</v>
      </c>
      <c r="CB487" s="93">
        <v>0.08</v>
      </c>
      <c r="CC487" s="93">
        <v>0.06</v>
      </c>
      <c r="CD487" s="93">
        <v>99</v>
      </c>
      <c r="CE487" s="93">
        <v>97</v>
      </c>
      <c r="CF487" s="93">
        <v>78</v>
      </c>
      <c r="CG487" s="93">
        <v>20</v>
      </c>
      <c r="CH487" s="93"/>
      <c r="CI487" s="92">
        <v>4222</v>
      </c>
      <c r="CJ487" s="93"/>
      <c r="CK487" s="93">
        <v>34.46</v>
      </c>
      <c r="CL487" s="93"/>
      <c r="CM487" s="93">
        <v>4.33</v>
      </c>
      <c r="CN487" s="93"/>
      <c r="CO487" s="93"/>
      <c r="CP487" s="93"/>
      <c r="CQ487" s="93">
        <v>0.22</v>
      </c>
      <c r="CR487" s="92">
        <v>4010</v>
      </c>
      <c r="CS487" s="93">
        <v>35.76</v>
      </c>
      <c r="CT487" s="93">
        <v>5.34</v>
      </c>
      <c r="CU487" s="93">
        <v>0.26</v>
      </c>
      <c r="CV487" s="93"/>
      <c r="CW487" s="95">
        <f t="shared" si="100"/>
        <v>66.921888641442749</v>
      </c>
      <c r="CX487" s="96">
        <f>AP487/(AB487-AI487)</f>
        <v>66.921888641442749</v>
      </c>
      <c r="CY487" s="97">
        <v>500</v>
      </c>
      <c r="CZ487" s="88">
        <f>IF(AND(DATE(YEAR(T487),MONTH(T487),DAY(T487))&gt;=(S487-3),DATE(YEAR(T487),MONTH(T487),DAY(T487))&lt;=(S487+3)),T487,V487)</f>
        <v>45978.326388888891</v>
      </c>
      <c r="DA487" s="96">
        <f>CZ487-U487</f>
        <v>0</v>
      </c>
      <c r="DB487" s="89">
        <f>(((AR487-AQ487)*24)+DD487+AB487+((AV487-AU487)*24))/24</f>
        <v>9.6736111111022183</v>
      </c>
      <c r="DC487" s="89">
        <f>(AT487-AS487)*24</f>
        <v>4.6666666666860692</v>
      </c>
      <c r="DD487" s="89">
        <f>(W487-AR487)*24</f>
        <v>2.3333333332557231</v>
      </c>
      <c r="DE487" s="89">
        <f>AA487</f>
        <v>46.833333333372138</v>
      </c>
      <c r="DF487" s="89">
        <f t="shared" si="97"/>
        <v>2.3333333332557231</v>
      </c>
      <c r="DG487" s="89">
        <f>AB487</f>
        <v>229.16666666662786</v>
      </c>
      <c r="DH487" s="89">
        <f t="shared" si="105"/>
        <v>4.6666666666860692</v>
      </c>
    </row>
    <row r="488" spans="1:112" s="63" customFormat="1" x14ac:dyDescent="0.2">
      <c r="A488" s="65">
        <v>4936</v>
      </c>
      <c r="B488" s="72">
        <f t="shared" si="99"/>
        <v>45962</v>
      </c>
      <c r="C488" s="60" t="str">
        <f t="shared" si="108"/>
        <v>PRT 2025 11 #4936</v>
      </c>
      <c r="D488" s="60" t="str">
        <f t="shared" si="104"/>
        <v>PRATU TBC LRC #41</v>
      </c>
      <c r="E488" s="61">
        <v>4936</v>
      </c>
      <c r="F488" s="62" t="s">
        <v>290</v>
      </c>
      <c r="G488" s="62" t="str">
        <f>INDEX([1]List!$D$2:$D$55,MATCH(F488,[1]List!$B$2:$B$55,0))</f>
        <v>CIF</v>
      </c>
      <c r="H488" s="62" t="s">
        <v>325</v>
      </c>
      <c r="I488" s="62" t="s">
        <v>176</v>
      </c>
      <c r="J488" s="61">
        <f>IF(F488="","",IF(F488="TIE LRC",COUNTIF($F$2:$F488,"TIE")+COUNTIF($F$2:$F488,"TME")+COUNTIF($F$2:$F488,"TIE LRC")+COUNTIF($F$2:$F488,"TIE MRC"),IF(F488="TIE MRC",COUNTIF($F$2:$F488,"TIE")+COUNTIF($F$2:$F488,"TME")+COUNTIF($F$2:$F488,"TIE LRC")+COUNTIF($F$2:$F488,"TIE MRC"),IF(F488="PLNBB LRC",COUNTIF($F$2:$F488,"PLNBB")+COUNTIF($F$2:$F488,"PLNBB LRC")+COUNTIF($F$2:$F488,"PLNBB MRC"),IF(F488="PLNBB MRC",COUNTIF($F$2:$F488,"PLNBB")+COUNTIF($F$2:$F488,"PLNBB LRC")+COUNTIF($F$2:$F488,"PLNBB MRC"),IF(F488="HE MRC",COUNTIF($F$2:$F488,"HE")+COUNTIF($F$2:$F488,"HE LRC")+COUNTIF($F$2:$F488,"HE MRC"),IF(F488="HE LRC",COUNTIF($F$2:$F488,"HE")+COUNTIF($F$2:$F488,"HE LRC")+COUNTIF($F$2:$F488,"HE MRC"),COUNTIF($F$2:$F488,F488))))))))</f>
        <v>41</v>
      </c>
      <c r="K488" s="63" t="s">
        <v>696</v>
      </c>
      <c r="L488" s="63" t="s">
        <v>644</v>
      </c>
      <c r="N488" s="64" t="s">
        <v>318</v>
      </c>
      <c r="O488" s="69" t="s">
        <v>473</v>
      </c>
      <c r="P488" s="65"/>
      <c r="Q488" s="69">
        <v>45978</v>
      </c>
      <c r="R488" s="66"/>
      <c r="S488" s="69">
        <v>45972</v>
      </c>
      <c r="T488" s="67">
        <v>45987.395833333336</v>
      </c>
      <c r="U488" s="67">
        <v>45987.451388888891</v>
      </c>
      <c r="V488" s="67">
        <v>45987.451388888891</v>
      </c>
      <c r="W488" s="67">
        <v>45987.701388888891</v>
      </c>
      <c r="X488" s="67">
        <v>45988.482638888891</v>
      </c>
      <c r="Y488" s="67">
        <v>45988.510416666664</v>
      </c>
      <c r="Z488" s="67">
        <v>45988.545138888891</v>
      </c>
      <c r="AA488" s="53">
        <f t="shared" si="84"/>
        <v>1.3333333333139308</v>
      </c>
      <c r="AB488" s="53">
        <f t="shared" si="90"/>
        <v>19.416666666569654</v>
      </c>
      <c r="AC488" s="53">
        <f t="shared" si="91"/>
        <v>0.6666666665696539</v>
      </c>
      <c r="AD488" s="53">
        <v>0</v>
      </c>
      <c r="AE488" s="53">
        <v>3.75</v>
      </c>
      <c r="AF488" s="53">
        <v>0</v>
      </c>
      <c r="AG488" s="53">
        <v>0.5</v>
      </c>
      <c r="AH488" s="53">
        <v>0</v>
      </c>
      <c r="AI488" s="53">
        <f t="shared" si="102"/>
        <v>4.25</v>
      </c>
      <c r="AJ488" s="77">
        <f t="shared" si="103"/>
        <v>4.25</v>
      </c>
      <c r="AK488" s="77"/>
      <c r="AL488" s="77"/>
      <c r="AM488" s="77"/>
      <c r="AN488" s="77"/>
      <c r="AO488" s="68">
        <v>7702.4650000000001</v>
      </c>
      <c r="AP488" s="68">
        <v>7699.308</v>
      </c>
      <c r="AQ488" s="67">
        <f t="shared" si="107"/>
        <v>45987.451388888891</v>
      </c>
      <c r="AR488" s="67">
        <v>45987.461805555555</v>
      </c>
      <c r="AS488" s="67">
        <f t="shared" si="101"/>
        <v>45988.482638888891</v>
      </c>
      <c r="AT488" s="67">
        <v>45988.53125</v>
      </c>
      <c r="AU488" s="67">
        <f t="shared" si="106"/>
        <v>45988.53125</v>
      </c>
      <c r="AV488" s="67">
        <v>45988.541666666664</v>
      </c>
      <c r="AW488" s="102">
        <v>4125</v>
      </c>
      <c r="AX488" s="102">
        <v>6331</v>
      </c>
      <c r="AY488" s="55">
        <v>34.840000000000003</v>
      </c>
      <c r="AZ488" s="55">
        <v>14.12</v>
      </c>
      <c r="BA488" s="55">
        <v>4.53</v>
      </c>
      <c r="BB488" s="55">
        <v>5.97</v>
      </c>
      <c r="BC488" s="55">
        <v>6.95</v>
      </c>
      <c r="BD488" s="55">
        <v>39.44</v>
      </c>
      <c r="BE488" s="55">
        <v>40.47</v>
      </c>
      <c r="BF488" s="55">
        <v>0.25</v>
      </c>
      <c r="BG488" s="55">
        <v>0.41</v>
      </c>
      <c r="BH488" s="55">
        <v>0.38</v>
      </c>
      <c r="BI488" s="55">
        <v>56.83</v>
      </c>
      <c r="BJ488" s="55">
        <v>4.1500000000000004</v>
      </c>
      <c r="BK488" s="55">
        <v>0.88</v>
      </c>
      <c r="BL488" s="55">
        <v>1.1000000000000001</v>
      </c>
      <c r="BM488" s="55">
        <v>17.72</v>
      </c>
      <c r="BN488" s="56">
        <v>59</v>
      </c>
      <c r="BO488" s="55" t="s">
        <v>97</v>
      </c>
      <c r="BP488" s="55" t="s">
        <v>100</v>
      </c>
      <c r="BQ488" s="56">
        <v>1210</v>
      </c>
      <c r="BR488" s="55">
        <v>44.14</v>
      </c>
      <c r="BS488" s="55">
        <v>21.25</v>
      </c>
      <c r="BT488" s="55">
        <v>17.760000000000002</v>
      </c>
      <c r="BU488" s="55">
        <v>8.14</v>
      </c>
      <c r="BV488" s="55">
        <v>2.2999999999999998</v>
      </c>
      <c r="BW488" s="55">
        <v>0.59</v>
      </c>
      <c r="BX488" s="55">
        <v>0.76</v>
      </c>
      <c r="BY488" s="55">
        <v>0.84</v>
      </c>
      <c r="BZ488" s="55">
        <v>3.73</v>
      </c>
      <c r="CA488" s="55">
        <v>0.32</v>
      </c>
      <c r="CB488" s="55">
        <v>0.16</v>
      </c>
      <c r="CC488" s="55">
        <v>3.7999999999999999E-2</v>
      </c>
      <c r="CD488" s="55">
        <v>99</v>
      </c>
      <c r="CE488" s="55">
        <v>97</v>
      </c>
      <c r="CF488" s="55">
        <v>78</v>
      </c>
      <c r="CG488" s="55">
        <v>20</v>
      </c>
      <c r="CH488" s="55"/>
      <c r="CI488" s="102">
        <v>4201</v>
      </c>
      <c r="CJ488" s="55"/>
      <c r="CK488" s="55">
        <v>33.76</v>
      </c>
      <c r="CL488" s="55"/>
      <c r="CM488" s="55">
        <v>3.57</v>
      </c>
      <c r="CN488" s="55"/>
      <c r="CO488" s="55"/>
      <c r="CP488" s="55"/>
      <c r="CQ488" s="55">
        <v>0.22</v>
      </c>
      <c r="CR488" s="102">
        <v>4082</v>
      </c>
      <c r="CS488" s="102">
        <v>34.450000000000003</v>
      </c>
      <c r="CT488" s="102">
        <v>4.26</v>
      </c>
      <c r="CU488" s="102">
        <v>0.27</v>
      </c>
      <c r="CV488" s="55"/>
      <c r="CW488" s="73">
        <f t="shared" si="100"/>
        <v>507.64668132192844</v>
      </c>
      <c r="CX488" s="74">
        <f>AP488/(AB488-AI488)</f>
        <v>507.64668132192844</v>
      </c>
      <c r="CY488" s="71">
        <v>500</v>
      </c>
      <c r="CZ488" s="67">
        <f>IF(AND(DATE(YEAR(T488),MONTH(T488),DAY(T488))&gt;=(S488-3),DATE(YEAR(T488),MONTH(T488),DAY(T488))&lt;=(S488+3)),T488,V488)</f>
        <v>45987.451388888891</v>
      </c>
      <c r="DA488" s="74">
        <f>CZ488-U488</f>
        <v>0</v>
      </c>
      <c r="DB488" s="53">
        <f>(((AR488-AQ488)*24)+DD488+AB488+((AV488-AU488)*24))/24</f>
        <v>1.0694444444379769</v>
      </c>
      <c r="DC488" s="53">
        <f>(AT488-AS488)*24</f>
        <v>1.1666666666278616</v>
      </c>
      <c r="DD488" s="53">
        <f>(W488-AR488)*24</f>
        <v>5.7500000000582077</v>
      </c>
      <c r="DE488" s="53">
        <f>AA488</f>
        <v>1.3333333333139308</v>
      </c>
      <c r="DF488" s="53">
        <f t="shared" si="97"/>
        <v>5.7500000000582077</v>
      </c>
      <c r="DG488" s="53">
        <f>AB488</f>
        <v>19.416666666569654</v>
      </c>
      <c r="DH488" s="53">
        <f t="shared" si="105"/>
        <v>1.1666666666278616</v>
      </c>
    </row>
    <row r="489" spans="1:112" s="63" customFormat="1" x14ac:dyDescent="0.2">
      <c r="A489" s="65">
        <v>4937</v>
      </c>
      <c r="B489" s="72">
        <f t="shared" si="99"/>
        <v>45962</v>
      </c>
      <c r="C489" s="60" t="str">
        <f t="shared" si="108"/>
        <v>PRT 2025 11 #4937</v>
      </c>
      <c r="D489" s="60" t="str">
        <f t="shared" si="104"/>
        <v>PRATU PTBA #89</v>
      </c>
      <c r="E489" s="61">
        <v>4937</v>
      </c>
      <c r="F489" s="62" t="s">
        <v>98</v>
      </c>
      <c r="G489" s="62" t="str">
        <f>INDEX([1]List!$D$2:$D$55,MATCH(F489,[1]List!$B$2:$B$55,0))</f>
        <v>FOB</v>
      </c>
      <c r="H489" s="62" t="s">
        <v>156</v>
      </c>
      <c r="I489" s="62" t="s">
        <v>157</v>
      </c>
      <c r="J489" s="61">
        <f>IF(F489="","",IF(F489="TIE LRC",COUNTIF($F$2:$F489,"TIE")+COUNTIF($F$2:$F489,"TME")+COUNTIF($F$2:$F489,"TIE LRC")+COUNTIF($F$2:$F489,"TIE MRC"),IF(F489="TIE MRC",COUNTIF($F$2:$F489,"TIE")+COUNTIF($F$2:$F489,"TME")+COUNTIF($F$2:$F489,"TIE LRC")+COUNTIF($F$2:$F489,"TIE MRC"),IF(F489="PLNBB LRC",COUNTIF($F$2:$F489,"PLNBB")+COUNTIF($F$2:$F489,"PLNBB LRC")+COUNTIF($F$2:$F489,"PLNBB MRC"),IF(F489="PLNBB MRC",COUNTIF($F$2:$F489,"PLNBB")+COUNTIF($F$2:$F489,"PLNBB LRC")+COUNTIF($F$2:$F489,"PLNBB MRC"),IF(F489="HE MRC",COUNTIF($F$2:$F489,"HE")+COUNTIF($F$2:$F489,"HE LRC")+COUNTIF($F$2:$F489,"HE MRC"),IF(F489="HE LRC",COUNTIF($F$2:$F489,"HE")+COUNTIF($F$2:$F489,"HE LRC")+COUNTIF($F$2:$F489,"HE MRC"),COUNTIF($F$2:$F489,F489))))))))</f>
        <v>89</v>
      </c>
      <c r="K489" s="63" t="s">
        <v>167</v>
      </c>
      <c r="L489" s="63" t="s">
        <v>152</v>
      </c>
      <c r="N489" s="64" t="s">
        <v>320</v>
      </c>
      <c r="O489" s="69" t="s">
        <v>104</v>
      </c>
      <c r="P489" s="65"/>
      <c r="Q489" s="69">
        <v>45980</v>
      </c>
      <c r="R489" s="66"/>
      <c r="S489" s="69">
        <v>45971</v>
      </c>
      <c r="T489" s="67">
        <v>45984.729166666664</v>
      </c>
      <c r="U489" s="67">
        <v>45985.173611111109</v>
      </c>
      <c r="V489" s="67">
        <v>45985.173611111109</v>
      </c>
      <c r="W489" s="67">
        <v>45986.083333333336</v>
      </c>
      <c r="X489" s="67">
        <v>45989.086805555555</v>
      </c>
      <c r="Y489" s="67">
        <v>45989.125</v>
      </c>
      <c r="Z489" s="67">
        <v>45989.159722222219</v>
      </c>
      <c r="AA489" s="53">
        <f t="shared" si="84"/>
        <v>10.666666666686069</v>
      </c>
      <c r="AB489" s="53">
        <f t="shared" si="90"/>
        <v>72.999999999941792</v>
      </c>
      <c r="AC489" s="53">
        <f t="shared" si="91"/>
        <v>0.91666666668606922</v>
      </c>
      <c r="AD489" s="53">
        <v>0</v>
      </c>
      <c r="AE489" s="53">
        <v>14.67</v>
      </c>
      <c r="AF489" s="53">
        <v>27.17</v>
      </c>
      <c r="AG489" s="53">
        <v>0.5</v>
      </c>
      <c r="AH489" s="53">
        <v>0</v>
      </c>
      <c r="AI489" s="53">
        <f t="shared" si="102"/>
        <v>42.34</v>
      </c>
      <c r="AJ489" s="77">
        <f t="shared" si="103"/>
        <v>42.34</v>
      </c>
      <c r="AK489" s="77"/>
      <c r="AL489" s="77"/>
      <c r="AM489" s="77"/>
      <c r="AN489" s="77"/>
      <c r="AO489" s="68">
        <v>11003.178</v>
      </c>
      <c r="AP489" s="68">
        <v>11001.746999999999</v>
      </c>
      <c r="AQ489" s="67">
        <f t="shared" si="107"/>
        <v>45985.173611111109</v>
      </c>
      <c r="AR489" s="67">
        <v>45985.184027777781</v>
      </c>
      <c r="AS489" s="67">
        <f t="shared" si="101"/>
        <v>45989.086805555555</v>
      </c>
      <c r="AT489" s="67">
        <v>45989.145833333336</v>
      </c>
      <c r="AU489" s="67">
        <f t="shared" si="106"/>
        <v>45989.145833333336</v>
      </c>
      <c r="AV489" s="67">
        <v>45989.15625</v>
      </c>
      <c r="AW489" s="102">
        <v>4739</v>
      </c>
      <c r="AX489" s="102">
        <v>6647</v>
      </c>
      <c r="AY489" s="55">
        <v>28.71</v>
      </c>
      <c r="AZ489" s="55">
        <v>10.86</v>
      </c>
      <c r="BA489" s="55">
        <v>5.79</v>
      </c>
      <c r="BB489" s="55">
        <v>7.24</v>
      </c>
      <c r="BC489" s="55">
        <v>8.1199999999999992</v>
      </c>
      <c r="BD489" s="55">
        <v>41.06</v>
      </c>
      <c r="BE489" s="55">
        <v>40.840000000000003</v>
      </c>
      <c r="BF489" s="55">
        <v>0.37</v>
      </c>
      <c r="BG489" s="55">
        <v>0.56000000000000005</v>
      </c>
      <c r="BH489" s="55">
        <v>0.52</v>
      </c>
      <c r="BI489" s="55">
        <v>60.75</v>
      </c>
      <c r="BJ489" s="55">
        <v>4.3099999999999996</v>
      </c>
      <c r="BK489" s="55">
        <v>0.95</v>
      </c>
      <c r="BL489" s="55">
        <v>1.1599999999999999</v>
      </c>
      <c r="BM489" s="55">
        <v>15.43</v>
      </c>
      <c r="BN489" s="56">
        <v>62</v>
      </c>
      <c r="BO489" s="55" t="s">
        <v>97</v>
      </c>
      <c r="BP489" s="55" t="s">
        <v>100</v>
      </c>
      <c r="BQ489" s="56">
        <v>1250</v>
      </c>
      <c r="BR489" s="55">
        <v>45.26</v>
      </c>
      <c r="BS489" s="55">
        <v>24.88</v>
      </c>
      <c r="BT489" s="55">
        <v>10.94</v>
      </c>
      <c r="BU489" s="55">
        <v>8.26</v>
      </c>
      <c r="BV489" s="55">
        <v>1.46</v>
      </c>
      <c r="BW489" s="55">
        <v>1.52</v>
      </c>
      <c r="BX489" s="55">
        <v>0.6</v>
      </c>
      <c r="BY489" s="55">
        <v>0.82</v>
      </c>
      <c r="BZ489" s="55">
        <v>5.75</v>
      </c>
      <c r="CA489" s="55">
        <v>0.26</v>
      </c>
      <c r="CB489" s="55">
        <v>0.23</v>
      </c>
      <c r="CC489" s="55">
        <v>0.04</v>
      </c>
      <c r="CD489" s="55">
        <v>99</v>
      </c>
      <c r="CE489" s="55">
        <v>98</v>
      </c>
      <c r="CF489" s="55">
        <v>78</v>
      </c>
      <c r="CG489" s="55">
        <v>23</v>
      </c>
      <c r="CH489" s="55"/>
      <c r="CI489" s="102">
        <v>4902</v>
      </c>
      <c r="CJ489" s="55"/>
      <c r="CK489" s="55">
        <v>28.37</v>
      </c>
      <c r="CL489" s="55">
        <v>14.26</v>
      </c>
      <c r="CM489" s="55">
        <v>4.34</v>
      </c>
      <c r="CN489" s="55">
        <v>5.19</v>
      </c>
      <c r="CO489" s="55">
        <v>40.01</v>
      </c>
      <c r="CP489" s="55">
        <v>40.54</v>
      </c>
      <c r="CQ489" s="55">
        <v>0.86</v>
      </c>
      <c r="CR489" s="102">
        <v>4409</v>
      </c>
      <c r="CS489" s="102">
        <v>32.33</v>
      </c>
      <c r="CT489" s="102">
        <v>4.68</v>
      </c>
      <c r="CU489" s="102">
        <v>0.48</v>
      </c>
      <c r="CV489" s="55"/>
      <c r="CW489" s="73">
        <f t="shared" si="100"/>
        <v>358.83062622377321</v>
      </c>
      <c r="CX489" s="74">
        <f>AP489/(AB489-AI489)</f>
        <v>358.83062622377321</v>
      </c>
      <c r="CY489" s="71">
        <v>500</v>
      </c>
      <c r="CZ489" s="67">
        <f>IF(AND(DATE(YEAR(T489),MONTH(T489),DAY(T489))&gt;=(S489-3),DATE(YEAR(T489),MONTH(T489),DAY(T489))&lt;=(S489+3)),T489,V489)</f>
        <v>45985.173611111109</v>
      </c>
      <c r="DA489" s="74">
        <f>CZ489-U489</f>
        <v>0</v>
      </c>
      <c r="DB489" s="53">
        <f>(((AR489-AQ489)*24)+DD489+AB489+((AV489-AU489)*24))/24</f>
        <v>3.9618055555547471</v>
      </c>
      <c r="DC489" s="53">
        <f>(AT489-AS489)*24</f>
        <v>1.4166666667442769</v>
      </c>
      <c r="DD489" s="53">
        <f>(W489-AR489)*24</f>
        <v>21.583333333313931</v>
      </c>
      <c r="DE489" s="53">
        <f>AA489</f>
        <v>10.666666666686069</v>
      </c>
      <c r="DF489" s="53">
        <f t="shared" si="97"/>
        <v>21.583333333313931</v>
      </c>
      <c r="DG489" s="53">
        <f>AB489</f>
        <v>72.999999999941792</v>
      </c>
      <c r="DH489" s="53">
        <f t="shared" si="105"/>
        <v>1.4166666667442769</v>
      </c>
    </row>
    <row r="490" spans="1:112" s="63" customFormat="1" x14ac:dyDescent="0.2">
      <c r="A490" s="65">
        <v>4938</v>
      </c>
      <c r="B490" s="72">
        <f t="shared" si="99"/>
        <v>45962</v>
      </c>
      <c r="C490" s="60" t="str">
        <f t="shared" si="108"/>
        <v>PRT 2025 11 #4938</v>
      </c>
      <c r="D490" s="60" t="str">
        <f t="shared" si="104"/>
        <v>PRATU TBC LRC #42</v>
      </c>
      <c r="E490" s="61">
        <v>4938</v>
      </c>
      <c r="F490" s="62" t="s">
        <v>290</v>
      </c>
      <c r="G490" s="62" t="str">
        <f>INDEX([1]List!$D$2:$D$55,MATCH(F490,[1]List!$B$2:$B$55,0))</f>
        <v>CIF</v>
      </c>
      <c r="H490" s="62" t="s">
        <v>325</v>
      </c>
      <c r="I490" s="62" t="s">
        <v>176</v>
      </c>
      <c r="J490" s="61">
        <f>IF(F490="","",IF(F490="TIE LRC",COUNTIF($F$2:$F490,"TIE")+COUNTIF($F$2:$F490,"TME")+COUNTIF($F$2:$F490,"TIE LRC")+COUNTIF($F$2:$F490,"TIE MRC"),IF(F490="TIE MRC",COUNTIF($F$2:$F490,"TIE")+COUNTIF($F$2:$F490,"TME")+COUNTIF($F$2:$F490,"TIE LRC")+COUNTIF($F$2:$F490,"TIE MRC"),IF(F490="PLNBB LRC",COUNTIF($F$2:$F490,"PLNBB")+COUNTIF($F$2:$F490,"PLNBB LRC")+COUNTIF($F$2:$F490,"PLNBB MRC"),IF(F490="PLNBB MRC",COUNTIF($F$2:$F490,"PLNBB")+COUNTIF($F$2:$F490,"PLNBB LRC")+COUNTIF($F$2:$F490,"PLNBB MRC"),IF(F490="HE MRC",COUNTIF($F$2:$F490,"HE")+COUNTIF($F$2:$F490,"HE LRC")+COUNTIF($F$2:$F490,"HE MRC"),IF(F490="HE LRC",COUNTIF($F$2:$F490,"HE")+COUNTIF($F$2:$F490,"HE LRC")+COUNTIF($F$2:$F490,"HE MRC"),COUNTIF($F$2:$F490,F490))))))))</f>
        <v>42</v>
      </c>
      <c r="K490" s="63" t="s">
        <v>138</v>
      </c>
      <c r="L490" s="63" t="s">
        <v>143</v>
      </c>
      <c r="N490" s="64" t="s">
        <v>320</v>
      </c>
      <c r="O490" s="69" t="s">
        <v>394</v>
      </c>
      <c r="P490" s="65"/>
      <c r="Q490" s="69">
        <v>45977</v>
      </c>
      <c r="R490" s="66"/>
      <c r="S490" s="69">
        <v>45975</v>
      </c>
      <c r="T490" s="67">
        <v>45988.25</v>
      </c>
      <c r="U490" s="67">
        <v>45989.236111111109</v>
      </c>
      <c r="V490" s="67">
        <v>45989.236111111109</v>
      </c>
      <c r="W490" s="67">
        <v>45989.399305555555</v>
      </c>
      <c r="X490" s="67">
        <v>45990.454861111109</v>
      </c>
      <c r="Y490" s="67">
        <v>45990.486111111109</v>
      </c>
      <c r="Z490" s="67">
        <v>45990.520833333336</v>
      </c>
      <c r="AA490" s="53">
        <f t="shared" si="84"/>
        <v>23.666666666627862</v>
      </c>
      <c r="AB490" s="53">
        <f t="shared" si="90"/>
        <v>26.083333333313931</v>
      </c>
      <c r="AC490" s="53">
        <f t="shared" si="91"/>
        <v>0.75</v>
      </c>
      <c r="AD490" s="53">
        <v>0</v>
      </c>
      <c r="AE490" s="53">
        <v>9.58</v>
      </c>
      <c r="AF490" s="53">
        <v>0</v>
      </c>
      <c r="AG490" s="53">
        <v>1.75</v>
      </c>
      <c r="AH490" s="53">
        <v>0</v>
      </c>
      <c r="AI490" s="53">
        <f t="shared" si="102"/>
        <v>11.33</v>
      </c>
      <c r="AJ490" s="77">
        <f t="shared" si="103"/>
        <v>11.33</v>
      </c>
      <c r="AK490" s="77"/>
      <c r="AL490" s="77"/>
      <c r="AM490" s="77"/>
      <c r="AN490" s="77"/>
      <c r="AO490" s="68">
        <v>7673.9979999999996</v>
      </c>
      <c r="AP490" s="68">
        <v>7671.7039999999997</v>
      </c>
      <c r="AQ490" s="67">
        <f t="shared" si="107"/>
        <v>45989.236111111109</v>
      </c>
      <c r="AR490" s="67">
        <v>45989.246527777781</v>
      </c>
      <c r="AS490" s="67">
        <f t="shared" si="101"/>
        <v>45990.454861111109</v>
      </c>
      <c r="AT490" s="67">
        <v>45990.506944444445</v>
      </c>
      <c r="AU490" s="67">
        <f t="shared" si="106"/>
        <v>45990.506944444445</v>
      </c>
      <c r="AV490" s="67">
        <v>45990.517361111109</v>
      </c>
      <c r="AW490" s="102">
        <v>4120</v>
      </c>
      <c r="AX490" s="102">
        <v>6335</v>
      </c>
      <c r="AY490" s="55">
        <v>34.96</v>
      </c>
      <c r="AZ490" s="55">
        <v>14.41</v>
      </c>
      <c r="BA490" s="55">
        <v>4.6500000000000004</v>
      </c>
      <c r="BB490" s="55">
        <v>6.12</v>
      </c>
      <c r="BC490" s="55">
        <v>7.15</v>
      </c>
      <c r="BD490" s="55">
        <v>39.979999999999997</v>
      </c>
      <c r="BE490" s="55">
        <v>39.49</v>
      </c>
      <c r="BF490" s="55">
        <v>0.25</v>
      </c>
      <c r="BG490" s="55">
        <v>0.42</v>
      </c>
      <c r="BH490" s="55">
        <v>0.39</v>
      </c>
      <c r="BI490" s="55">
        <v>56.78</v>
      </c>
      <c r="BJ490" s="55">
        <v>4.25</v>
      </c>
      <c r="BK490" s="55">
        <v>0.92</v>
      </c>
      <c r="BL490" s="55">
        <v>1.1599999999999999</v>
      </c>
      <c r="BM490" s="55">
        <v>17.190000000000001</v>
      </c>
      <c r="BN490" s="56">
        <v>61</v>
      </c>
      <c r="BO490" s="55" t="s">
        <v>97</v>
      </c>
      <c r="BP490" s="55" t="s">
        <v>100</v>
      </c>
      <c r="BQ490" s="56">
        <v>1170</v>
      </c>
      <c r="BR490" s="55">
        <v>36.81</v>
      </c>
      <c r="BS490" s="55">
        <v>19.809999999999999</v>
      </c>
      <c r="BT490" s="55">
        <v>22</v>
      </c>
      <c r="BU490" s="55">
        <v>12.28</v>
      </c>
      <c r="BV490" s="55">
        <v>2.86</v>
      </c>
      <c r="BW490" s="55">
        <v>0.41</v>
      </c>
      <c r="BX490" s="55">
        <v>0.6</v>
      </c>
      <c r="BY490" s="55">
        <v>0.87</v>
      </c>
      <c r="BZ490" s="55">
        <v>4.78</v>
      </c>
      <c r="CA490" s="55">
        <v>0.37</v>
      </c>
      <c r="CB490" s="55">
        <v>0.2</v>
      </c>
      <c r="CC490" s="55">
        <v>3.6999999999999998E-2</v>
      </c>
      <c r="CD490" s="55">
        <v>99</v>
      </c>
      <c r="CE490" s="55">
        <v>97</v>
      </c>
      <c r="CF490" s="55">
        <v>78</v>
      </c>
      <c r="CG490" s="55">
        <v>20</v>
      </c>
      <c r="CH490" s="55"/>
      <c r="CI490" s="102">
        <v>4207</v>
      </c>
      <c r="CJ490" s="55"/>
      <c r="CK490" s="55">
        <v>34.42</v>
      </c>
      <c r="CL490" s="55"/>
      <c r="CM490" s="55">
        <v>3.73</v>
      </c>
      <c r="CN490" s="55"/>
      <c r="CO490" s="55"/>
      <c r="CP490" s="55"/>
      <c r="CQ490" s="55">
        <v>0.21</v>
      </c>
      <c r="CR490" s="102">
        <v>4133</v>
      </c>
      <c r="CS490" s="102">
        <v>34.909999999999997</v>
      </c>
      <c r="CT490" s="102">
        <v>4.7699999999999996</v>
      </c>
      <c r="CU490" s="102">
        <v>0.26</v>
      </c>
      <c r="CV490" s="55"/>
      <c r="CW490" s="73">
        <f t="shared" si="100"/>
        <v>519.99801174944116</v>
      </c>
      <c r="CX490" s="74">
        <f>AP490/(AB490-AI490)</f>
        <v>519.99801174944116</v>
      </c>
      <c r="CY490" s="71">
        <v>500</v>
      </c>
      <c r="CZ490" s="67">
        <f>IF(AND(DATE(YEAR(T490),MONTH(T490),DAY(T490))&gt;=(S490-3),DATE(YEAR(T490),MONTH(T490),DAY(T490))&lt;=(S490+3)),T490,V490)</f>
        <v>45989.236111111109</v>
      </c>
      <c r="DA490" s="74">
        <f>CZ490-U490</f>
        <v>0</v>
      </c>
      <c r="DB490" s="53">
        <f>(((AR490-AQ490)*24)+DD490+AB490+((AV490-AU490)*24))/24</f>
        <v>1.2604166666642413</v>
      </c>
      <c r="DC490" s="53">
        <f>(AT490-AS490)*24</f>
        <v>1.2500000000582077</v>
      </c>
      <c r="DD490" s="53">
        <f>(W490-AR490)*24</f>
        <v>3.6666666665696539</v>
      </c>
      <c r="DE490" s="53">
        <f>AA490</f>
        <v>23.666666666627862</v>
      </c>
      <c r="DF490" s="53">
        <f t="shared" si="97"/>
        <v>3.6666666665696539</v>
      </c>
      <c r="DG490" s="53">
        <f>AB490</f>
        <v>26.083333333313931</v>
      </c>
      <c r="DH490" s="53">
        <f t="shared" si="105"/>
        <v>1.2500000000582077</v>
      </c>
    </row>
    <row r="491" spans="1:112" s="63" customFormat="1" x14ac:dyDescent="0.2">
      <c r="A491" s="65">
        <v>4939</v>
      </c>
      <c r="B491" s="72">
        <f t="shared" si="99"/>
        <v>45962</v>
      </c>
      <c r="C491" s="60" t="str">
        <f t="shared" si="108"/>
        <v>PRT 2025 11 #4939</v>
      </c>
      <c r="D491" s="60" t="str">
        <f t="shared" si="104"/>
        <v>PRATU IJAP #6</v>
      </c>
      <c r="E491" s="61">
        <v>4939</v>
      </c>
      <c r="F491" s="62" t="s">
        <v>464</v>
      </c>
      <c r="G491" s="62" t="str">
        <f>INDEX([1]List!$D$2:$D$55,MATCH(F491,[1]List!$B$2:$B$55,0))</f>
        <v>CIF</v>
      </c>
      <c r="H491" s="62" t="s">
        <v>440</v>
      </c>
      <c r="I491" s="62" t="s">
        <v>163</v>
      </c>
      <c r="J491" s="61">
        <f>IF(F491="","",IF(F491="TIE LRC",COUNTIF($F$2:$F491,"TIE")+COUNTIF($F$2:$F491,"TME")+COUNTIF($F$2:$F491,"TIE LRC")+COUNTIF($F$2:$F491,"TIE MRC"),IF(F491="TIE MRC",COUNTIF($F$2:$F491,"TIE")+COUNTIF($F$2:$F491,"TME")+COUNTIF($F$2:$F491,"TIE LRC")+COUNTIF($F$2:$F491,"TIE MRC"),IF(F491="PLNBB LRC",COUNTIF($F$2:$F491,"PLNBB")+COUNTIF($F$2:$F491,"PLNBB LRC")+COUNTIF($F$2:$F491,"PLNBB MRC"),IF(F491="PLNBB MRC",COUNTIF($F$2:$F491,"PLNBB")+COUNTIF($F$2:$F491,"PLNBB LRC")+COUNTIF($F$2:$F491,"PLNBB MRC"),IF(F491="HE MRC",COUNTIF($F$2:$F491,"HE")+COUNTIF($F$2:$F491,"HE LRC")+COUNTIF($F$2:$F491,"HE MRC"),IF(F491="HE LRC",COUNTIF($F$2:$F491,"HE")+COUNTIF($F$2:$F491,"HE LRC")+COUNTIF($F$2:$F491,"HE MRC"),COUNTIF($F$2:$F491,F491))))))))</f>
        <v>6</v>
      </c>
      <c r="K491" s="63" t="s">
        <v>547</v>
      </c>
      <c r="L491" s="63" t="s">
        <v>548</v>
      </c>
      <c r="N491" s="64" t="s">
        <v>318</v>
      </c>
      <c r="O491" s="69" t="s">
        <v>104</v>
      </c>
      <c r="P491" s="65"/>
      <c r="Q491" s="69">
        <v>45981</v>
      </c>
      <c r="R491" s="66"/>
      <c r="S491" s="69">
        <v>45977</v>
      </c>
      <c r="T491" s="67">
        <v>45988.027777777781</v>
      </c>
      <c r="U491" s="67">
        <v>45988.5625</v>
      </c>
      <c r="V491" s="67">
        <v>45988.5625</v>
      </c>
      <c r="W491" s="67">
        <v>45989.107638888891</v>
      </c>
      <c r="X491" s="67">
        <v>45990.673611111109</v>
      </c>
      <c r="Y491" s="67">
        <v>45990.739583333336</v>
      </c>
      <c r="Z491" s="67">
        <v>45990.774305555555</v>
      </c>
      <c r="AA491" s="53">
        <f t="shared" si="84"/>
        <v>12.833333333255723</v>
      </c>
      <c r="AB491" s="53">
        <f t="shared" si="90"/>
        <v>39.166666666686069</v>
      </c>
      <c r="AC491" s="53">
        <f t="shared" si="91"/>
        <v>1.5833333334303461</v>
      </c>
      <c r="AD491" s="53">
        <v>0</v>
      </c>
      <c r="AE491" s="53">
        <v>5.58</v>
      </c>
      <c r="AF491" s="53">
        <v>12.33</v>
      </c>
      <c r="AG491" s="53">
        <v>0</v>
      </c>
      <c r="AH491" s="53">
        <v>0</v>
      </c>
      <c r="AI491" s="53">
        <f t="shared" si="102"/>
        <v>17.91</v>
      </c>
      <c r="AJ491" s="77">
        <f t="shared" si="103"/>
        <v>17.91</v>
      </c>
      <c r="AK491" s="77"/>
      <c r="AL491" s="77"/>
      <c r="AM491" s="77"/>
      <c r="AN491" s="77"/>
      <c r="AO491" s="68">
        <v>8000.8249999999998</v>
      </c>
      <c r="AP491" s="68">
        <v>7998.7269999999999</v>
      </c>
      <c r="AQ491" s="67">
        <f t="shared" si="107"/>
        <v>45988.5625</v>
      </c>
      <c r="AR491" s="67">
        <v>45988.572916666664</v>
      </c>
      <c r="AS491" s="67">
        <f t="shared" si="101"/>
        <v>45990.673611111109</v>
      </c>
      <c r="AT491" s="67">
        <v>45990.760416666664</v>
      </c>
      <c r="AU491" s="67">
        <f t="shared" si="106"/>
        <v>45990.760416666664</v>
      </c>
      <c r="AV491" s="67">
        <v>45990.770833333336</v>
      </c>
      <c r="AW491" s="102">
        <v>4560</v>
      </c>
      <c r="AX491" s="102">
        <v>6605</v>
      </c>
      <c r="AY491" s="55">
        <v>30.96</v>
      </c>
      <c r="AZ491" s="55">
        <v>13.61</v>
      </c>
      <c r="BA491" s="55">
        <v>3.94</v>
      </c>
      <c r="BB491" s="55">
        <v>4.93</v>
      </c>
      <c r="BC491" s="55">
        <v>5.71</v>
      </c>
      <c r="BD491" s="55">
        <v>42.18</v>
      </c>
      <c r="BE491" s="55">
        <v>39.28</v>
      </c>
      <c r="BF491" s="55">
        <v>0.2</v>
      </c>
      <c r="BG491" s="55">
        <v>0.31</v>
      </c>
      <c r="BH491" s="55">
        <v>0.28999999999999998</v>
      </c>
      <c r="BI491" s="55">
        <v>59.65</v>
      </c>
      <c r="BJ491" s="55">
        <v>4.21</v>
      </c>
      <c r="BK491" s="55">
        <v>0.85</v>
      </c>
      <c r="BL491" s="55">
        <v>1.04</v>
      </c>
      <c r="BM491" s="55">
        <v>16.5</v>
      </c>
      <c r="BN491" s="56">
        <v>59</v>
      </c>
      <c r="BO491" s="55" t="s">
        <v>97</v>
      </c>
      <c r="BP491" s="55" t="s">
        <v>100</v>
      </c>
      <c r="BQ491" s="56">
        <v>1240</v>
      </c>
      <c r="BR491" s="55">
        <v>30.29</v>
      </c>
      <c r="BS491" s="55">
        <v>23.66</v>
      </c>
      <c r="BT491" s="55">
        <v>26.52</v>
      </c>
      <c r="BU491" s="55">
        <v>9.08</v>
      </c>
      <c r="BV491" s="55">
        <v>1.49</v>
      </c>
      <c r="BW491" s="55">
        <v>0.61</v>
      </c>
      <c r="BX491" s="55">
        <v>0.37</v>
      </c>
      <c r="BY491" s="55">
        <v>0.92</v>
      </c>
      <c r="BZ491" s="55">
        <v>6.3</v>
      </c>
      <c r="CA491" s="55">
        <v>0.57999999999999996</v>
      </c>
      <c r="CB491" s="55">
        <v>0.18</v>
      </c>
      <c r="CC491" s="55">
        <v>5.1999999999999998E-2</v>
      </c>
      <c r="CD491" s="55">
        <v>99</v>
      </c>
      <c r="CE491" s="55">
        <v>98</v>
      </c>
      <c r="CF491" s="55">
        <v>79</v>
      </c>
      <c r="CG491" s="55">
        <v>19</v>
      </c>
      <c r="CH491" s="55"/>
      <c r="CI491" s="102">
        <v>4612</v>
      </c>
      <c r="CJ491" s="55"/>
      <c r="CK491" s="55">
        <v>30.47</v>
      </c>
      <c r="CL491" s="55"/>
      <c r="CM491" s="55">
        <v>3.76</v>
      </c>
      <c r="CN491" s="55"/>
      <c r="CO491" s="55"/>
      <c r="CP491" s="55"/>
      <c r="CQ491" s="55">
        <v>0.19</v>
      </c>
      <c r="CR491" s="102">
        <v>4412</v>
      </c>
      <c r="CS491" s="103">
        <v>33.6</v>
      </c>
      <c r="CT491" s="102">
        <v>4.18</v>
      </c>
      <c r="CU491" s="102">
        <v>0.24</v>
      </c>
      <c r="CV491" s="55"/>
      <c r="CW491" s="73">
        <f t="shared" si="100"/>
        <v>376.29262976286805</v>
      </c>
      <c r="CX491" s="74">
        <f>AP491/(AB491-AI491)</f>
        <v>376.29262976286805</v>
      </c>
      <c r="CY491" s="71">
        <v>500</v>
      </c>
      <c r="CZ491" s="67">
        <f>IF(AND(DATE(YEAR(T491),MONTH(T491),DAY(T491))&gt;=(S491-3),DATE(YEAR(T491),MONTH(T491),DAY(T491))&lt;=(S491+3)),T491,V491)</f>
        <v>45988.5625</v>
      </c>
      <c r="DA491" s="74">
        <f>CZ491-U491</f>
        <v>0</v>
      </c>
      <c r="DB491" s="53">
        <f>(((AR491-AQ491)*24)+DD491+AB491+((AV491-AU491)*24))/24</f>
        <v>2.187500000007276</v>
      </c>
      <c r="DC491" s="53">
        <f>(AT491-AS491)*24</f>
        <v>2.0833333333139308</v>
      </c>
      <c r="DD491" s="53">
        <f>(W491-AR491)*24</f>
        <v>12.833333333430346</v>
      </c>
      <c r="DE491" s="53">
        <f>AA491</f>
        <v>12.833333333255723</v>
      </c>
      <c r="DF491" s="53">
        <f t="shared" si="97"/>
        <v>12.833333333430346</v>
      </c>
      <c r="DG491" s="53">
        <f>AB491</f>
        <v>39.166666666686069</v>
      </c>
      <c r="DH491" s="53">
        <f t="shared" si="105"/>
        <v>2.0833333333139308</v>
      </c>
    </row>
    <row r="492" spans="1:112" s="63" customFormat="1" x14ac:dyDescent="0.2">
      <c r="A492" s="65">
        <v>4940</v>
      </c>
      <c r="B492" s="72">
        <f t="shared" si="99"/>
        <v>45962</v>
      </c>
      <c r="C492" s="60" t="str">
        <f t="shared" si="108"/>
        <v>PRT 2025 11 #4940</v>
      </c>
      <c r="D492" s="60" t="str">
        <f t="shared" si="104"/>
        <v>PRATU IJAP #7</v>
      </c>
      <c r="E492" s="61">
        <v>4940</v>
      </c>
      <c r="F492" s="62" t="s">
        <v>464</v>
      </c>
      <c r="G492" s="62" t="s">
        <v>697</v>
      </c>
      <c r="H492" s="62" t="s">
        <v>440</v>
      </c>
      <c r="I492" s="62" t="s">
        <v>163</v>
      </c>
      <c r="J492" s="61">
        <f>IF(F492="","",IF(F492="TIE LRC",COUNTIF($F$2:$F492,"TIE")+COUNTIF($F$2:$F492,"TME")+COUNTIF($F$2:$F492,"TIE LRC")+COUNTIF($F$2:$F492,"TIE MRC"),IF(F492="TIE MRC",COUNTIF($F$2:$F492,"TIE")+COUNTIF($F$2:$F492,"TME")+COUNTIF($F$2:$F492,"TIE LRC")+COUNTIF($F$2:$F492,"TIE MRC"),IF(F492="PLNBB LRC",COUNTIF($F$2:$F492,"PLNBB")+COUNTIF($F$2:$F492,"PLNBB LRC")+COUNTIF($F$2:$F492,"PLNBB MRC"),IF(F492="PLNBB MRC",COUNTIF($F$2:$F492,"PLNBB")+COUNTIF($F$2:$F492,"PLNBB LRC")+COUNTIF($F$2:$F492,"PLNBB MRC"),IF(F492="HE MRC",COUNTIF($F$2:$F492,"HE")+COUNTIF($F$2:$F492,"HE LRC")+COUNTIF($F$2:$F492,"HE MRC"),IF(F492="HE LRC",COUNTIF($F$2:$F492,"HE")+COUNTIF($F$2:$F492,"HE LRC")+COUNTIF($F$2:$F492,"HE MRC"),COUNTIF($F$2:$F492,F492))))))))</f>
        <v>7</v>
      </c>
      <c r="K492" s="63" t="s">
        <v>592</v>
      </c>
      <c r="L492" s="63" t="s">
        <v>593</v>
      </c>
      <c r="N492" s="64" t="s">
        <v>320</v>
      </c>
      <c r="O492" s="69" t="s">
        <v>104</v>
      </c>
      <c r="P492" s="65"/>
      <c r="Q492" s="69">
        <v>45982</v>
      </c>
      <c r="R492" s="66"/>
      <c r="S492" s="69">
        <v>45983</v>
      </c>
      <c r="T492" s="67">
        <v>45988.923611111109</v>
      </c>
      <c r="U492" s="67">
        <v>45990.569444444445</v>
      </c>
      <c r="V492" s="67">
        <v>45990.569444444445</v>
      </c>
      <c r="W492" s="67">
        <v>45990.746527777781</v>
      </c>
      <c r="X492" s="67">
        <v>45991.840277777781</v>
      </c>
      <c r="Y492" s="67">
        <v>45991.861111111109</v>
      </c>
      <c r="Z492" s="67">
        <v>45991.895833333336</v>
      </c>
      <c r="AA492" s="53">
        <f t="shared" si="84"/>
        <v>39.500000000058208</v>
      </c>
      <c r="AB492" s="53">
        <f t="shared" si="90"/>
        <v>26.749999999883585</v>
      </c>
      <c r="AC492" s="53">
        <f t="shared" si="91"/>
        <v>0.49999999988358468</v>
      </c>
      <c r="AD492" s="53">
        <v>0</v>
      </c>
      <c r="AE492" s="53">
        <v>4.92</v>
      </c>
      <c r="AF492" s="53">
        <v>3.42</v>
      </c>
      <c r="AG492" s="53">
        <v>0</v>
      </c>
      <c r="AH492" s="53">
        <v>0</v>
      </c>
      <c r="AI492" s="53">
        <f t="shared" si="102"/>
        <v>8.34</v>
      </c>
      <c r="AJ492" s="77">
        <f t="shared" si="103"/>
        <v>8.34</v>
      </c>
      <c r="AK492" s="77"/>
      <c r="AL492" s="77"/>
      <c r="AM492" s="77"/>
      <c r="AN492" s="77"/>
      <c r="AO492" s="68">
        <v>8000.6130000000003</v>
      </c>
      <c r="AP492" s="68">
        <v>7998.1880000000001</v>
      </c>
      <c r="AQ492" s="67">
        <f t="shared" si="107"/>
        <v>45990.569444444445</v>
      </c>
      <c r="AR492" s="67">
        <v>45990.579861111109</v>
      </c>
      <c r="AS492" s="67">
        <f t="shared" si="101"/>
        <v>45991.840277777781</v>
      </c>
      <c r="AT492" s="67">
        <v>45991.881944444445</v>
      </c>
      <c r="AU492" s="67">
        <f t="shared" si="106"/>
        <v>45991.881944444445</v>
      </c>
      <c r="AV492" s="67">
        <v>45991.892361111109</v>
      </c>
      <c r="AW492" s="102">
        <v>4548</v>
      </c>
      <c r="AX492" s="102">
        <v>6584</v>
      </c>
      <c r="AY492" s="55">
        <v>30.92</v>
      </c>
      <c r="AZ492" s="55">
        <v>14.55</v>
      </c>
      <c r="BA492" s="55">
        <v>4.12</v>
      </c>
      <c r="BB492" s="55">
        <v>5.0999999999999996</v>
      </c>
      <c r="BC492" s="55">
        <v>5.97</v>
      </c>
      <c r="BD492" s="55">
        <v>42.21</v>
      </c>
      <c r="BE492" s="55">
        <v>38.14</v>
      </c>
      <c r="BF492" s="55">
        <v>0.21</v>
      </c>
      <c r="BG492" s="55">
        <v>0.32</v>
      </c>
      <c r="BH492" s="55">
        <v>0.3</v>
      </c>
      <c r="BI492" s="55">
        <v>59.88</v>
      </c>
      <c r="BJ492" s="55">
        <v>4.24</v>
      </c>
      <c r="BK492" s="55">
        <v>0.89</v>
      </c>
      <c r="BL492" s="55">
        <v>1.1100000000000001</v>
      </c>
      <c r="BM492" s="55">
        <v>15.08</v>
      </c>
      <c r="BN492" s="56">
        <v>59</v>
      </c>
      <c r="BO492" s="55" t="s">
        <v>97</v>
      </c>
      <c r="BP492" s="55" t="s">
        <v>100</v>
      </c>
      <c r="BQ492" s="56">
        <v>1190</v>
      </c>
      <c r="BR492" s="55">
        <v>35.450000000000003</v>
      </c>
      <c r="BS492" s="55">
        <v>22.94</v>
      </c>
      <c r="BT492" s="55">
        <v>23.08</v>
      </c>
      <c r="BU492" s="55">
        <v>7.63</v>
      </c>
      <c r="BV492" s="55">
        <v>1.31</v>
      </c>
      <c r="BW492" s="55">
        <v>0.61</v>
      </c>
      <c r="BX492" s="55">
        <v>0.38</v>
      </c>
      <c r="BY492" s="55">
        <v>1.1200000000000001</v>
      </c>
      <c r="BZ492" s="55">
        <v>6.82</v>
      </c>
      <c r="CA492" s="55">
        <v>0.49</v>
      </c>
      <c r="CB492" s="55">
        <v>0.16</v>
      </c>
      <c r="CC492" s="55">
        <v>4.8000000000000001E-2</v>
      </c>
      <c r="CD492" s="55">
        <v>99</v>
      </c>
      <c r="CE492" s="55">
        <v>98</v>
      </c>
      <c r="CF492" s="55">
        <v>79</v>
      </c>
      <c r="CG492" s="55">
        <v>19</v>
      </c>
      <c r="CH492" s="55"/>
      <c r="CI492" s="102">
        <v>4610</v>
      </c>
      <c r="CJ492" s="55"/>
      <c r="CK492" s="55">
        <v>30.43</v>
      </c>
      <c r="CL492" s="55"/>
      <c r="CM492" s="55">
        <v>3.82</v>
      </c>
      <c r="CN492" s="55"/>
      <c r="CO492" s="55"/>
      <c r="CP492" s="55"/>
      <c r="CQ492" s="55">
        <v>0.19</v>
      </c>
      <c r="CR492" s="102">
        <v>4469</v>
      </c>
      <c r="CS492" s="102">
        <v>33.340000000000003</v>
      </c>
      <c r="CT492" s="102">
        <v>4.25</v>
      </c>
      <c r="CU492" s="102">
        <v>0.27</v>
      </c>
      <c r="CV492" s="55"/>
      <c r="CW492" s="73">
        <f t="shared" si="100"/>
        <v>434.4480173846049</v>
      </c>
      <c r="CX492" s="74">
        <f>AP492/(AB492-AI492)</f>
        <v>434.4480173846049</v>
      </c>
      <c r="CY492" s="71">
        <v>500</v>
      </c>
      <c r="CZ492" s="67">
        <f>IF(AND(DATE(YEAR(T492),MONTH(T492),DAY(T492))&gt;=(S492-3),DATE(YEAR(T492),MONTH(T492),DAY(T492))&lt;=(S492+3)),T492,V492)</f>
        <v>45990.569444444445</v>
      </c>
      <c r="DA492" s="74">
        <f>CZ492-U492</f>
        <v>0</v>
      </c>
      <c r="DB492" s="53">
        <f>(((AR492-AQ492)*24)+DD492+AB492+((AV492-AU492)*24))/24</f>
        <v>1.3020833333284827</v>
      </c>
      <c r="DC492" s="53">
        <f>(AT492-AS492)*24</f>
        <v>0.99999999994179234</v>
      </c>
      <c r="DD492" s="53">
        <f>(W492-AR492)*24</f>
        <v>4.0000000001164153</v>
      </c>
      <c r="DE492" s="53">
        <f>AA492</f>
        <v>39.500000000058208</v>
      </c>
      <c r="DF492" s="53">
        <f t="shared" si="97"/>
        <v>4.0000000001164153</v>
      </c>
      <c r="DG492" s="53">
        <f>AB492</f>
        <v>26.749999999883585</v>
      </c>
      <c r="DH492" s="53">
        <f t="shared" si="105"/>
        <v>0.99999999994179234</v>
      </c>
    </row>
    <row r="493" spans="1:112" s="42" customFormat="1" x14ac:dyDescent="0.2">
      <c r="A493" s="40">
        <v>4941</v>
      </c>
      <c r="B493" s="29">
        <f t="shared" si="99"/>
        <v>45992</v>
      </c>
      <c r="C493" s="41" t="str">
        <f t="shared" si="108"/>
        <v>PRT 2025 11 #4941</v>
      </c>
      <c r="D493" s="41" t="str">
        <f t="shared" si="104"/>
        <v>PRATU PTBA #90</v>
      </c>
      <c r="E493" s="39">
        <v>4941</v>
      </c>
      <c r="F493" s="38" t="s">
        <v>98</v>
      </c>
      <c r="G493" s="38" t="str">
        <f>INDEX([1]List!$D$2:$D$55,MATCH(F493,[1]List!$B$2:$B$55,0))</f>
        <v>FOB</v>
      </c>
      <c r="H493" s="38" t="s">
        <v>156</v>
      </c>
      <c r="I493" s="38" t="s">
        <v>157</v>
      </c>
      <c r="J493" s="39">
        <f>IF(F493="","",IF(F493="TIE LRC",COUNTIF($F$2:$F493,"TIE")+COUNTIF($F$2:$F493,"TME")+COUNTIF($F$2:$F493,"TIE LRC")+COUNTIF($F$2:$F493,"TIE MRC"),IF(F493="TIE MRC",COUNTIF($F$2:$F493,"TIE")+COUNTIF($F$2:$F493,"TME")+COUNTIF($F$2:$F493,"TIE LRC")+COUNTIF($F$2:$F493,"TIE MRC"),IF(F493="PLNBB LRC",COUNTIF($F$2:$F493,"PLNBB")+COUNTIF($F$2:$F493,"PLNBB LRC")+COUNTIF($F$2:$F493,"PLNBB MRC"),IF(F493="PLNBB MRC",COUNTIF($F$2:$F493,"PLNBB")+COUNTIF($F$2:$F493,"PLNBB LRC")+COUNTIF($F$2:$F493,"PLNBB MRC"),IF(F493="HE MRC",COUNTIF($F$2:$F493,"HE")+COUNTIF($F$2:$F493,"HE LRC")+COUNTIF($F$2:$F493,"HE MRC"),IF(F493="HE LRC",COUNTIF($F$2:$F493,"HE")+COUNTIF($F$2:$F493,"HE LRC")+COUNTIF($F$2:$F493,"HE MRC"),COUNTIF($F$2:$F493,F493))))))))</f>
        <v>90</v>
      </c>
      <c r="L493" s="42" t="s">
        <v>224</v>
      </c>
      <c r="N493" s="43" t="s">
        <v>318</v>
      </c>
      <c r="O493" s="70" t="s">
        <v>104</v>
      </c>
      <c r="P493" s="40"/>
      <c r="Q493" s="70">
        <v>45987</v>
      </c>
      <c r="R493" s="44"/>
      <c r="S493" s="70">
        <v>45972</v>
      </c>
      <c r="T493" s="57">
        <v>45989.5</v>
      </c>
      <c r="U493" s="57">
        <v>45990.791666666664</v>
      </c>
      <c r="V493" s="57">
        <v>45990.791666666664</v>
      </c>
      <c r="W493" s="57">
        <v>45991.319444444445</v>
      </c>
      <c r="X493" s="57">
        <v>45992.211805555555</v>
      </c>
      <c r="Y493" s="57">
        <v>45992.270833333336</v>
      </c>
      <c r="Z493" s="57">
        <v>45992.309027777781</v>
      </c>
      <c r="AA493" s="51">
        <f t="shared" si="84"/>
        <v>30.999999999941792</v>
      </c>
      <c r="AB493" s="51">
        <f t="shared" si="90"/>
        <v>22.833333333372138</v>
      </c>
      <c r="AC493" s="51">
        <f t="shared" si="91"/>
        <v>1.4166666667442769</v>
      </c>
      <c r="AD493" s="51">
        <v>0</v>
      </c>
      <c r="AE493" s="51">
        <v>3.92</v>
      </c>
      <c r="AF493" s="51">
        <v>0</v>
      </c>
      <c r="AG493" s="51">
        <v>0</v>
      </c>
      <c r="AH493" s="51">
        <v>0</v>
      </c>
      <c r="AI493" s="51">
        <f t="shared" si="102"/>
        <v>3.92</v>
      </c>
      <c r="AJ493" s="78">
        <f t="shared" si="103"/>
        <v>3.92</v>
      </c>
      <c r="AK493" s="78"/>
      <c r="AL493" s="78"/>
      <c r="AM493" s="78"/>
      <c r="AN493" s="78"/>
      <c r="AO493" s="45">
        <v>8603.18</v>
      </c>
      <c r="AP493" s="45">
        <v>8602.1509999999998</v>
      </c>
      <c r="AQ493" s="57">
        <f t="shared" si="107"/>
        <v>45990.791666666664</v>
      </c>
      <c r="AR493" s="57">
        <v>45990.805555555555</v>
      </c>
      <c r="AS493" s="57">
        <f t="shared" si="101"/>
        <v>45992.211805555555</v>
      </c>
      <c r="AT493" s="57">
        <v>45992.291666666664</v>
      </c>
      <c r="AU493" s="57">
        <f t="shared" si="106"/>
        <v>45992.291666666664</v>
      </c>
      <c r="AV493" s="57">
        <v>45992.305555555555</v>
      </c>
      <c r="AW493" s="104">
        <v>4836</v>
      </c>
      <c r="AX493" s="104">
        <v>6906</v>
      </c>
      <c r="AY493" s="30">
        <v>29.97</v>
      </c>
      <c r="AZ493" s="30">
        <v>12.94</v>
      </c>
      <c r="BA493" s="30">
        <v>3.57</v>
      </c>
      <c r="BB493" s="30">
        <v>4.4400000000000004</v>
      </c>
      <c r="BC493" s="30">
        <v>5.0999999999999996</v>
      </c>
      <c r="BD493" s="30">
        <v>40.64</v>
      </c>
      <c r="BE493" s="30">
        <v>41.98</v>
      </c>
      <c r="BF493" s="30">
        <v>0.48</v>
      </c>
      <c r="BG493" s="30">
        <v>0.73</v>
      </c>
      <c r="BH493" s="30">
        <v>0.69</v>
      </c>
      <c r="BI493" s="30">
        <v>62.83</v>
      </c>
      <c r="BJ493" s="30">
        <v>4.25</v>
      </c>
      <c r="BK493" s="30">
        <v>0.96</v>
      </c>
      <c r="BL493" s="30">
        <v>1.1599999999999999</v>
      </c>
      <c r="BM493" s="30">
        <v>13.98</v>
      </c>
      <c r="BN493" s="34">
        <v>62</v>
      </c>
      <c r="BO493" s="30" t="s">
        <v>97</v>
      </c>
      <c r="BP493" s="30" t="s">
        <v>97</v>
      </c>
      <c r="BQ493" s="34">
        <v>1300</v>
      </c>
      <c r="BR493" s="30">
        <v>43.42</v>
      </c>
      <c r="BS493" s="30">
        <v>27.45</v>
      </c>
      <c r="BT493" s="30">
        <v>10.039999999999999</v>
      </c>
      <c r="BU493" s="30">
        <v>7.12</v>
      </c>
      <c r="BV493" s="30">
        <v>2.2799999999999998</v>
      </c>
      <c r="BW493" s="30">
        <v>0.55000000000000004</v>
      </c>
      <c r="BX493" s="30">
        <v>0.54</v>
      </c>
      <c r="BY493" s="30">
        <v>0.91</v>
      </c>
      <c r="BZ493" s="30">
        <v>7.18</v>
      </c>
      <c r="CA493" s="30">
        <v>0.15</v>
      </c>
      <c r="CB493" s="30">
        <v>0.34</v>
      </c>
      <c r="CC493" s="30">
        <v>0.05</v>
      </c>
      <c r="CD493" s="30">
        <v>99</v>
      </c>
      <c r="CE493" s="30">
        <v>98</v>
      </c>
      <c r="CF493" s="30">
        <v>79</v>
      </c>
      <c r="CG493" s="30">
        <v>23</v>
      </c>
      <c r="CH493" s="30"/>
      <c r="CI493" s="104">
        <v>4910</v>
      </c>
      <c r="CJ493" s="30"/>
      <c r="CK493" s="30">
        <v>28.69</v>
      </c>
      <c r="CL493" s="30">
        <v>14.61</v>
      </c>
      <c r="CM493" s="30">
        <v>3.52</v>
      </c>
      <c r="CN493" s="30">
        <v>4.21</v>
      </c>
      <c r="CO493" s="30">
        <v>39.299999999999997</v>
      </c>
      <c r="CP493" s="30">
        <v>41.88</v>
      </c>
      <c r="CQ493" s="30">
        <v>0.56000000000000005</v>
      </c>
      <c r="CR493" s="104" t="s">
        <v>319</v>
      </c>
      <c r="CS493" s="104" t="s">
        <v>319</v>
      </c>
      <c r="CT493" s="104" t="s">
        <v>319</v>
      </c>
      <c r="CU493" s="104" t="s">
        <v>319</v>
      </c>
      <c r="CV493" s="30"/>
      <c r="CW493" s="58">
        <f t="shared" si="100"/>
        <v>454.81940429938408</v>
      </c>
      <c r="CX493" s="59">
        <f>AP493/(AB493-AI493)</f>
        <v>454.81940429938408</v>
      </c>
      <c r="CY493" s="79">
        <v>500</v>
      </c>
      <c r="CZ493" s="57">
        <f>IF(AND(DATE(YEAR(T493),MONTH(T493),DAY(T493))&gt;=(S493-3),DATE(YEAR(T493),MONTH(T493),DAY(T493))&lt;=(S493+3)),T493,V493)</f>
        <v>45990.791666666664</v>
      </c>
      <c r="DA493" s="59">
        <f>CZ493-U493</f>
        <v>0</v>
      </c>
      <c r="DB493" s="51">
        <f>(((AR493-AQ493)*24)+DD493+AB493+((AV493-AU493)*24))/24</f>
        <v>1.4930555555620231</v>
      </c>
      <c r="DC493" s="51">
        <f>(AT493-AS493)*24</f>
        <v>1.9166666666278616</v>
      </c>
      <c r="DD493" s="51">
        <f>(W493-AR493)*24</f>
        <v>12.333333333372138</v>
      </c>
      <c r="DE493" s="51">
        <f>AA493</f>
        <v>30.999999999941792</v>
      </c>
      <c r="DF493" s="51">
        <f t="shared" si="97"/>
        <v>12.333333333372138</v>
      </c>
      <c r="DG493" s="51">
        <f>AB493</f>
        <v>22.833333333372138</v>
      </c>
      <c r="DH493" s="51">
        <f t="shared" si="105"/>
        <v>1.9166666666278616</v>
      </c>
    </row>
    <row r="494" spans="1:112" s="42" customFormat="1" x14ac:dyDescent="0.2">
      <c r="A494" s="40">
        <v>4942</v>
      </c>
      <c r="B494" s="29">
        <f t="shared" si="99"/>
        <v>45992</v>
      </c>
      <c r="C494" s="41" t="str">
        <f t="shared" si="108"/>
        <v>PRT 2025 11 #4942</v>
      </c>
      <c r="D494" s="41" t="str">
        <f t="shared" si="104"/>
        <v>PRATU UMM LRC #13</v>
      </c>
      <c r="E494" s="39">
        <v>4942</v>
      </c>
      <c r="F494" s="38" t="s">
        <v>347</v>
      </c>
      <c r="G494" s="38" t="str">
        <f>INDEX([1]List!$D$2:$D$55,MATCH(F494,[1]List!$B$2:$B$55,0))</f>
        <v>CIF</v>
      </c>
      <c r="H494" s="38" t="s">
        <v>694</v>
      </c>
      <c r="I494" s="38" t="s">
        <v>247</v>
      </c>
      <c r="J494" s="39">
        <f>IF(F494="","",IF(F494="TIE LRC",COUNTIF($F$2:$F494,"TIE")+COUNTIF($F$2:$F494,"TME")+COUNTIF($F$2:$F494,"TIE LRC")+COUNTIF($F$2:$F494,"TIE MRC"),IF(F494="TIE MRC",COUNTIF($F$2:$F494,"TIE")+COUNTIF($F$2:$F494,"TME")+COUNTIF($F$2:$F494,"TIE LRC")+COUNTIF($F$2:$F494,"TIE MRC"),IF(F494="PLNBB LRC",COUNTIF($F$2:$F494,"PLNBB")+COUNTIF($F$2:$F494,"PLNBB LRC")+COUNTIF($F$2:$F494,"PLNBB MRC"),IF(F494="PLNBB MRC",COUNTIF($F$2:$F494,"PLNBB")+COUNTIF($F$2:$F494,"PLNBB LRC")+COUNTIF($F$2:$F494,"PLNBB MRC"),IF(F494="HE MRC",COUNTIF($F$2:$F494,"HE")+COUNTIF($F$2:$F494,"HE LRC")+COUNTIF($F$2:$F494,"HE MRC"),IF(F494="HE LRC",COUNTIF($F$2:$F494,"HE")+COUNTIF($F$2:$F494,"HE LRC")+COUNTIF($F$2:$F494,"HE MRC"),COUNTIF($F$2:$F494,F494))))))))</f>
        <v>13</v>
      </c>
      <c r="K494" s="42" t="s">
        <v>636</v>
      </c>
      <c r="L494" s="42" t="s">
        <v>637</v>
      </c>
      <c r="N494" s="43" t="s">
        <v>320</v>
      </c>
      <c r="O494" s="70" t="s">
        <v>473</v>
      </c>
      <c r="P494" s="40"/>
      <c r="Q494" s="70">
        <v>45983</v>
      </c>
      <c r="R494" s="44"/>
      <c r="S494" s="70">
        <v>45985</v>
      </c>
      <c r="T494" s="57">
        <v>45990.291666666664</v>
      </c>
      <c r="U494" s="57">
        <v>45991.916666666664</v>
      </c>
      <c r="V494" s="57">
        <v>45991.916666666664</v>
      </c>
      <c r="W494" s="57">
        <v>45991.979166666664</v>
      </c>
      <c r="X494" s="57">
        <v>45992.909722222219</v>
      </c>
      <c r="Y494" s="57">
        <v>45992.934027777781</v>
      </c>
      <c r="Z494" s="57">
        <v>45992.965277777781</v>
      </c>
      <c r="AA494" s="51">
        <f t="shared" si="84"/>
        <v>39</v>
      </c>
      <c r="AB494" s="51">
        <f t="shared" si="90"/>
        <v>22.916666666802485</v>
      </c>
      <c r="AC494" s="51">
        <f t="shared" si="91"/>
        <v>0.58333333348855376</v>
      </c>
      <c r="AD494" s="51">
        <v>0</v>
      </c>
      <c r="AE494" s="51">
        <v>7</v>
      </c>
      <c r="AF494" s="51">
        <v>0</v>
      </c>
      <c r="AG494" s="51">
        <v>0.5</v>
      </c>
      <c r="AH494" s="51">
        <v>0</v>
      </c>
      <c r="AI494" s="51">
        <f t="shared" si="102"/>
        <v>7.5</v>
      </c>
      <c r="AJ494" s="78">
        <f t="shared" si="103"/>
        <v>7.5</v>
      </c>
      <c r="AK494" s="78"/>
      <c r="AL494" s="78"/>
      <c r="AM494" s="78"/>
      <c r="AN494" s="78"/>
      <c r="AO494" s="45">
        <v>7501.6019999999999</v>
      </c>
      <c r="AP494" s="45">
        <v>7499.1610000000001</v>
      </c>
      <c r="AQ494" s="57">
        <f t="shared" si="107"/>
        <v>45991.916666666664</v>
      </c>
      <c r="AR494" s="57">
        <v>45991.927083333336</v>
      </c>
      <c r="AS494" s="57">
        <f t="shared" si="101"/>
        <v>45992.909722222219</v>
      </c>
      <c r="AT494" s="57">
        <v>45992.954861111109</v>
      </c>
      <c r="AU494" s="57">
        <f t="shared" si="106"/>
        <v>45992.954861111109</v>
      </c>
      <c r="AV494" s="57">
        <v>45992.965277777781</v>
      </c>
      <c r="AW494" s="104">
        <v>4156</v>
      </c>
      <c r="AX494" s="104">
        <v>6386</v>
      </c>
      <c r="AY494" s="30">
        <v>34.92</v>
      </c>
      <c r="AZ494" s="30">
        <v>14.12</v>
      </c>
      <c r="BA494" s="30">
        <v>4.9400000000000004</v>
      </c>
      <c r="BB494" s="30">
        <v>6.52</v>
      </c>
      <c r="BC494" s="30">
        <v>7.59</v>
      </c>
      <c r="BD494" s="30">
        <v>41.97</v>
      </c>
      <c r="BE494" s="30">
        <v>37.39</v>
      </c>
      <c r="BF494" s="30">
        <v>0.25</v>
      </c>
      <c r="BG494" s="30">
        <v>0.42</v>
      </c>
      <c r="BH494" s="30">
        <v>0.38</v>
      </c>
      <c r="BI494" s="30">
        <v>57.83</v>
      </c>
      <c r="BJ494" s="30">
        <v>4.1900000000000004</v>
      </c>
      <c r="BK494" s="30">
        <v>0.92</v>
      </c>
      <c r="BL494" s="30">
        <v>1.1599999999999999</v>
      </c>
      <c r="BM494" s="30">
        <v>16.09</v>
      </c>
      <c r="BN494" s="34">
        <v>58</v>
      </c>
      <c r="BO494" s="30" t="s">
        <v>97</v>
      </c>
      <c r="BP494" s="30" t="s">
        <v>100</v>
      </c>
      <c r="BQ494" s="34">
        <v>1190</v>
      </c>
      <c r="BR494" s="30">
        <v>41.62</v>
      </c>
      <c r="BS494" s="30">
        <v>23.02</v>
      </c>
      <c r="BT494" s="30">
        <v>15.46</v>
      </c>
      <c r="BU494" s="30">
        <v>8.42</v>
      </c>
      <c r="BV494" s="30">
        <v>2</v>
      </c>
      <c r="BW494" s="30">
        <v>1.08</v>
      </c>
      <c r="BX494" s="30">
        <v>0.44</v>
      </c>
      <c r="BY494" s="30">
        <v>0.9</v>
      </c>
      <c r="BZ494" s="30">
        <v>6.35</v>
      </c>
      <c r="CA494" s="30">
        <v>0.57999999999999996</v>
      </c>
      <c r="CB494" s="30">
        <v>0.14000000000000001</v>
      </c>
      <c r="CC494" s="30">
        <v>0.04</v>
      </c>
      <c r="CD494" s="30">
        <v>99</v>
      </c>
      <c r="CE494" s="30">
        <v>97</v>
      </c>
      <c r="CF494" s="30">
        <v>78</v>
      </c>
      <c r="CG494" s="30">
        <v>20</v>
      </c>
      <c r="CH494" s="30"/>
      <c r="CI494" s="104">
        <v>4193</v>
      </c>
      <c r="CJ494" s="30"/>
      <c r="CK494" s="30">
        <v>34.46</v>
      </c>
      <c r="CL494" s="30"/>
      <c r="CM494" s="30">
        <v>4.6100000000000003</v>
      </c>
      <c r="CN494" s="30"/>
      <c r="CO494" s="30"/>
      <c r="CP494" s="30"/>
      <c r="CQ494" s="30">
        <v>0.22</v>
      </c>
      <c r="CR494" s="104">
        <v>4161</v>
      </c>
      <c r="CS494" s="105">
        <v>34.28</v>
      </c>
      <c r="CT494" s="105">
        <v>4.5599999999999996</v>
      </c>
      <c r="CU494" s="105">
        <v>0.24</v>
      </c>
      <c r="CV494" s="30"/>
      <c r="CW494" s="58">
        <f t="shared" si="100"/>
        <v>486.43206486057949</v>
      </c>
      <c r="CX494" s="59">
        <f>AP494/(AB494-AI494)</f>
        <v>486.43206486057949</v>
      </c>
      <c r="CY494" s="79">
        <v>500</v>
      </c>
      <c r="CZ494" s="57">
        <f>IF(AND(DATE(YEAR(T494),MONTH(T494),DAY(T494))&gt;=(S494-3),DATE(YEAR(T494),MONTH(T494),DAY(T494))&lt;=(S494+3)),T494,V494)</f>
        <v>45991.916666666664</v>
      </c>
      <c r="DA494" s="59">
        <f>CZ494-U494</f>
        <v>0</v>
      </c>
      <c r="DB494" s="51">
        <f>(((AR494-AQ494)*24)+DD494+AB494+((AV494-AU494)*24))/24</f>
        <v>1.0277777777882875</v>
      </c>
      <c r="DC494" s="51">
        <f>(AT494-AS494)*24</f>
        <v>1.0833333333721384</v>
      </c>
      <c r="DD494" s="51">
        <f>(W494-AR494)*24</f>
        <v>1.2499999998835847</v>
      </c>
      <c r="DE494" s="51">
        <f>AA494</f>
        <v>39</v>
      </c>
      <c r="DF494" s="51">
        <f t="shared" si="97"/>
        <v>1.2499999998835847</v>
      </c>
      <c r="DG494" s="51">
        <f>AB494</f>
        <v>22.916666666802485</v>
      </c>
      <c r="DH494" s="51">
        <f t="shared" si="105"/>
        <v>1.0833333333721384</v>
      </c>
    </row>
    <row r="495" spans="1:112" s="42" customFormat="1" x14ac:dyDescent="0.2">
      <c r="A495" s="40">
        <v>4943</v>
      </c>
      <c r="B495" s="29">
        <f t="shared" si="99"/>
        <v>45992</v>
      </c>
      <c r="C495" s="41" t="str">
        <f t="shared" si="108"/>
        <v>PRT 2025 11 #4943</v>
      </c>
      <c r="D495" s="41" t="str">
        <f t="shared" si="104"/>
        <v>PRATU TBC MRC #5</v>
      </c>
      <c r="E495" s="39">
        <v>4943</v>
      </c>
      <c r="F495" s="38" t="s">
        <v>666</v>
      </c>
      <c r="G495" s="38" t="str">
        <f>INDEX([1]List!$D$2:$D$55,MATCH(F495,[1]List!$B$2:$B$55,0))</f>
        <v>CIF</v>
      </c>
      <c r="H495" s="38" t="s">
        <v>667</v>
      </c>
      <c r="I495" s="38" t="s">
        <v>176</v>
      </c>
      <c r="J495" s="39">
        <f>IF(F495="","",IF(F495="TIE LRC",COUNTIF($F$2:$F495,"TIE")+COUNTIF($F$2:$F495,"TME")+COUNTIF($F$2:$F495,"TIE LRC")+COUNTIF($F$2:$F495,"TIE MRC"),IF(F495="TIE MRC",COUNTIF($F$2:$F495,"TIE")+COUNTIF($F$2:$F495,"TME")+COUNTIF($F$2:$F495,"TIE LRC")+COUNTIF($F$2:$F495,"TIE MRC"),IF(F495="PLNBB LRC",COUNTIF($F$2:$F495,"PLNBB")+COUNTIF($F$2:$F495,"PLNBB LRC")+COUNTIF($F$2:$F495,"PLNBB MRC"),IF(F495="PLNBB MRC",COUNTIF($F$2:$F495,"PLNBB")+COUNTIF($F$2:$F495,"PLNBB LRC")+COUNTIF($F$2:$F495,"PLNBB MRC"),IF(F495="HE MRC",COUNTIF($F$2:$F495,"HE")+COUNTIF($F$2:$F495,"HE LRC")+COUNTIF($F$2:$F495,"HE MRC"),IF(F495="HE LRC",COUNTIF($F$2:$F495,"HE")+COUNTIF($F$2:$F495,"HE LRC")+COUNTIF($F$2:$F495,"HE MRC"),COUNTIF($F$2:$F495,F495))))))))</f>
        <v>5</v>
      </c>
      <c r="K495" s="42" t="s">
        <v>184</v>
      </c>
      <c r="L495" s="42" t="s">
        <v>185</v>
      </c>
      <c r="N495" s="43" t="s">
        <v>318</v>
      </c>
      <c r="O495" s="70" t="s">
        <v>610</v>
      </c>
      <c r="P495" s="40"/>
      <c r="Q495" s="70">
        <v>45982</v>
      </c>
      <c r="R495" s="44"/>
      <c r="S495" s="70">
        <v>45988</v>
      </c>
      <c r="T495" s="57">
        <v>45991.270833333336</v>
      </c>
      <c r="U495" s="57">
        <v>45991.270833333336</v>
      </c>
      <c r="V495" s="57">
        <v>45992.354166666664</v>
      </c>
      <c r="W495" s="57">
        <v>45992.503472222219</v>
      </c>
      <c r="X495" s="57">
        <v>45993.225694444445</v>
      </c>
      <c r="Y495" s="57">
        <v>45993.253472222219</v>
      </c>
      <c r="Z495" s="57">
        <v>45993.288194444445</v>
      </c>
      <c r="AA495" s="51">
        <f t="shared" si="84"/>
        <v>25.999999999883585</v>
      </c>
      <c r="AB495" s="51">
        <f t="shared" si="90"/>
        <v>18</v>
      </c>
      <c r="AC495" s="51">
        <f t="shared" si="91"/>
        <v>0.6666666665696539</v>
      </c>
      <c r="AD495" s="51">
        <v>0</v>
      </c>
      <c r="AE495" s="51">
        <v>7.33</v>
      </c>
      <c r="AF495" s="51">
        <v>0</v>
      </c>
      <c r="AG495" s="51">
        <v>0.5</v>
      </c>
      <c r="AH495" s="51">
        <v>0</v>
      </c>
      <c r="AI495" s="51">
        <f t="shared" si="102"/>
        <v>7.83</v>
      </c>
      <c r="AJ495" s="78">
        <f t="shared" si="103"/>
        <v>7.83</v>
      </c>
      <c r="AK495" s="78"/>
      <c r="AL495" s="78"/>
      <c r="AM495" s="78"/>
      <c r="AN495" s="78"/>
      <c r="AO495" s="45">
        <v>7708.12</v>
      </c>
      <c r="AP495" s="45">
        <v>7705.4520000000002</v>
      </c>
      <c r="AQ495" s="57">
        <f t="shared" si="107"/>
        <v>45992.354166666664</v>
      </c>
      <c r="AR495" s="57">
        <v>45992.364583333336</v>
      </c>
      <c r="AS495" s="57">
        <f t="shared" si="101"/>
        <v>45993.225694444445</v>
      </c>
      <c r="AT495" s="57">
        <v>45993.274305555555</v>
      </c>
      <c r="AU495" s="57">
        <f t="shared" si="106"/>
        <v>45993.274305555555</v>
      </c>
      <c r="AV495" s="57">
        <v>45993.284722222219</v>
      </c>
      <c r="AW495" s="104">
        <v>4340</v>
      </c>
      <c r="AX495" s="104">
        <v>6415</v>
      </c>
      <c r="AY495" s="30">
        <v>32.340000000000003</v>
      </c>
      <c r="AZ495" s="30">
        <v>14.51</v>
      </c>
      <c r="BA495" s="30">
        <v>5.2</v>
      </c>
      <c r="BB495" s="30">
        <v>6.57</v>
      </c>
      <c r="BC495" s="30">
        <v>7.69</v>
      </c>
      <c r="BD495" s="30">
        <v>39.549999999999997</v>
      </c>
      <c r="BE495" s="30">
        <v>39.369999999999997</v>
      </c>
      <c r="BF495" s="30">
        <v>0.28000000000000003</v>
      </c>
      <c r="BG495" s="30">
        <v>0.44</v>
      </c>
      <c r="BH495" s="30">
        <v>0.41</v>
      </c>
      <c r="BI495" s="30">
        <v>56.83</v>
      </c>
      <c r="BJ495" s="30">
        <v>4.1500000000000004</v>
      </c>
      <c r="BK495" s="30">
        <v>0.88</v>
      </c>
      <c r="BL495" s="30">
        <v>1.1200000000000001</v>
      </c>
      <c r="BM495" s="30">
        <v>16.71</v>
      </c>
      <c r="BN495" s="34">
        <v>58</v>
      </c>
      <c r="BO495" s="30" t="s">
        <v>97</v>
      </c>
      <c r="BP495" s="30" t="s">
        <v>97</v>
      </c>
      <c r="BQ495" s="34">
        <v>1340</v>
      </c>
      <c r="BR495" s="30">
        <v>55.18</v>
      </c>
      <c r="BS495" s="30">
        <v>26.94</v>
      </c>
      <c r="BT495" s="30">
        <v>6.36</v>
      </c>
      <c r="BU495" s="30">
        <v>5.2</v>
      </c>
      <c r="BV495" s="30">
        <v>0.83</v>
      </c>
      <c r="BW495" s="30">
        <v>0.22</v>
      </c>
      <c r="BX495" s="30">
        <v>0.5</v>
      </c>
      <c r="BY495" s="30">
        <v>1.26</v>
      </c>
      <c r="BZ495" s="30">
        <v>3.34</v>
      </c>
      <c r="CA495" s="30">
        <v>0.11</v>
      </c>
      <c r="CB495" s="30">
        <v>0.06</v>
      </c>
      <c r="CC495" s="30">
        <v>1.7999999999999999E-2</v>
      </c>
      <c r="CD495" s="30">
        <v>98</v>
      </c>
      <c r="CE495" s="30">
        <v>98</v>
      </c>
      <c r="CF495" s="30">
        <v>78</v>
      </c>
      <c r="CG495" s="30">
        <v>19</v>
      </c>
      <c r="CH495" s="30"/>
      <c r="CI495" s="104">
        <v>4442</v>
      </c>
      <c r="CJ495" s="30"/>
      <c r="CK495" s="30">
        <v>31.21</v>
      </c>
      <c r="CL495" s="30"/>
      <c r="CM495" s="30">
        <v>3.95</v>
      </c>
      <c r="CN495" s="30"/>
      <c r="CO495" s="30"/>
      <c r="CP495" s="30"/>
      <c r="CQ495" s="30">
        <v>0.23</v>
      </c>
      <c r="CR495" s="104">
        <v>4381</v>
      </c>
      <c r="CS495" s="105">
        <v>33.25</v>
      </c>
      <c r="CT495" s="105">
        <v>3.82</v>
      </c>
      <c r="CU495" s="105">
        <v>0.25</v>
      </c>
      <c r="CV495" s="30"/>
      <c r="CW495" s="58">
        <f t="shared" si="100"/>
        <v>757.66489675516232</v>
      </c>
      <c r="CX495" s="59">
        <f>AP495/(AB495-AI495)</f>
        <v>757.66489675516232</v>
      </c>
      <c r="CY495" s="79">
        <v>500</v>
      </c>
      <c r="CZ495" s="57">
        <f>IF(AND(DATE(YEAR(T495),MONTH(T495),DAY(T495))&gt;=(S495-3),DATE(YEAR(T495),MONTH(T495),DAY(T495))&lt;=(S495+3)),T495,V495)</f>
        <v>45991.270833333336</v>
      </c>
      <c r="DA495" s="59">
        <f>CZ495-U495</f>
        <v>0</v>
      </c>
      <c r="DB495" s="51">
        <f>(((AR495-AQ495)*24)+DD495+AB495+((AV495-AU495)*24))/24</f>
        <v>0.90972222221898846</v>
      </c>
      <c r="DC495" s="51">
        <f>(AT495-AS495)*24</f>
        <v>1.1666666666278616</v>
      </c>
      <c r="DD495" s="51">
        <f>(W495-AR495)*24</f>
        <v>3.3333333331975155</v>
      </c>
      <c r="DE495" s="51">
        <f>AA495</f>
        <v>25.999999999883585</v>
      </c>
      <c r="DF495" s="51">
        <f t="shared" si="97"/>
        <v>3.3333333331975155</v>
      </c>
      <c r="DG495" s="51">
        <f>AB495</f>
        <v>18</v>
      </c>
      <c r="DH495" s="51">
        <f t="shared" si="105"/>
        <v>1.1666666666278616</v>
      </c>
    </row>
    <row r="496" spans="1:112" s="42" customFormat="1" x14ac:dyDescent="0.2">
      <c r="A496" s="40">
        <v>4944</v>
      </c>
      <c r="B496" s="29">
        <f t="shared" si="99"/>
        <v>45992</v>
      </c>
      <c r="C496" s="41" t="str">
        <f t="shared" si="108"/>
        <v>PRT 2025 11 #4944</v>
      </c>
      <c r="D496" s="41" t="str">
        <f t="shared" si="104"/>
        <v>PRATU TBC LRC #43</v>
      </c>
      <c r="E496" s="39">
        <v>4944</v>
      </c>
      <c r="F496" s="38" t="s">
        <v>290</v>
      </c>
      <c r="G496" s="38" t="str">
        <f>INDEX([1]List!$D$2:$D$55,MATCH(F496,[1]List!$B$2:$B$55,0))</f>
        <v>CIF</v>
      </c>
      <c r="H496" s="38" t="s">
        <v>325</v>
      </c>
      <c r="I496" s="38" t="s">
        <v>176</v>
      </c>
      <c r="J496" s="39">
        <f>IF(F496="","",IF(F496="TIE LRC",COUNTIF($F$2:$F496,"TIE")+COUNTIF($F$2:$F496,"TME")+COUNTIF($F$2:$F496,"TIE LRC")+COUNTIF($F$2:$F496,"TIE MRC"),IF(F496="TIE MRC",COUNTIF($F$2:$F496,"TIE")+COUNTIF($F$2:$F496,"TME")+COUNTIF($F$2:$F496,"TIE LRC")+COUNTIF($F$2:$F496,"TIE MRC"),IF(F496="PLNBB LRC",COUNTIF($F$2:$F496,"PLNBB")+COUNTIF($F$2:$F496,"PLNBB LRC")+COUNTIF($F$2:$F496,"PLNBB MRC"),IF(F496="PLNBB MRC",COUNTIF($F$2:$F496,"PLNBB")+COUNTIF($F$2:$F496,"PLNBB LRC")+COUNTIF($F$2:$F496,"PLNBB MRC"),IF(F496="HE MRC",COUNTIF($F$2:$F496,"HE")+COUNTIF($F$2:$F496,"HE LRC")+COUNTIF($F$2:$F496,"HE MRC"),IF(F496="HE LRC",COUNTIF($F$2:$F496,"HE")+COUNTIF($F$2:$F496,"HE LRC")+COUNTIF($F$2:$F496,"HE MRC"),COUNTIF($F$2:$F496,F496))))))))</f>
        <v>43</v>
      </c>
      <c r="K496" s="42" t="s">
        <v>618</v>
      </c>
      <c r="L496" s="42" t="s">
        <v>619</v>
      </c>
      <c r="N496" s="43" t="s">
        <v>320</v>
      </c>
      <c r="O496" s="70" t="s">
        <v>473</v>
      </c>
      <c r="P496" s="40"/>
      <c r="Q496" s="70">
        <v>45982</v>
      </c>
      <c r="R496" s="44"/>
      <c r="S496" s="70">
        <v>45982</v>
      </c>
      <c r="T496" s="57">
        <v>45991.583333333336</v>
      </c>
      <c r="U496" s="57">
        <v>45992.993055555555</v>
      </c>
      <c r="V496" s="57">
        <v>45992.993055555555</v>
      </c>
      <c r="W496" s="57">
        <v>45993.15625</v>
      </c>
      <c r="X496" s="57">
        <v>45993.770833333336</v>
      </c>
      <c r="Y496" s="57">
        <v>45993.791666666664</v>
      </c>
      <c r="Z496" s="57">
        <v>45993.826388888891</v>
      </c>
      <c r="AA496" s="51">
        <f t="shared" si="84"/>
        <v>33.833333333255723</v>
      </c>
      <c r="AB496" s="51">
        <f t="shared" si="90"/>
        <v>15.249999999941792</v>
      </c>
      <c r="AC496" s="51">
        <f t="shared" si="91"/>
        <v>0.49999999988358468</v>
      </c>
      <c r="AD496" s="51">
        <v>0</v>
      </c>
      <c r="AE496" s="51">
        <v>3.33</v>
      </c>
      <c r="AF496" s="51">
        <v>0</v>
      </c>
      <c r="AG496" s="51">
        <v>0.5</v>
      </c>
      <c r="AH496" s="51">
        <v>0</v>
      </c>
      <c r="AI496" s="51">
        <f t="shared" si="102"/>
        <v>3.83</v>
      </c>
      <c r="AJ496" s="78">
        <f t="shared" si="103"/>
        <v>3.83</v>
      </c>
      <c r="AK496" s="78"/>
      <c r="AL496" s="78"/>
      <c r="AM496" s="78"/>
      <c r="AN496" s="78"/>
      <c r="AO496" s="45">
        <v>7720.7809999999999</v>
      </c>
      <c r="AP496" s="45">
        <v>7717.66</v>
      </c>
      <c r="AQ496" s="57">
        <f t="shared" si="107"/>
        <v>45992.993055555555</v>
      </c>
      <c r="AR496" s="57">
        <v>45993.003472222219</v>
      </c>
      <c r="AS496" s="57">
        <f t="shared" si="101"/>
        <v>45993.770833333336</v>
      </c>
      <c r="AT496" s="57">
        <v>45993.8125</v>
      </c>
      <c r="AU496" s="57">
        <f t="shared" si="106"/>
        <v>45993.8125</v>
      </c>
      <c r="AV496" s="57">
        <v>45993.822916666664</v>
      </c>
      <c r="AW496" s="104">
        <v>4121</v>
      </c>
      <c r="AX496" s="104">
        <v>6326</v>
      </c>
      <c r="AY496" s="30">
        <v>34.86</v>
      </c>
      <c r="AZ496" s="30">
        <v>17.39</v>
      </c>
      <c r="BA496" s="30">
        <v>4.7</v>
      </c>
      <c r="BB496" s="30">
        <v>5.96</v>
      </c>
      <c r="BC496" s="30">
        <v>7.21</v>
      </c>
      <c r="BD496" s="30">
        <v>40.08</v>
      </c>
      <c r="BE496" s="30">
        <v>36.57</v>
      </c>
      <c r="BF496" s="30">
        <v>0.25</v>
      </c>
      <c r="BG496" s="30">
        <v>0.42</v>
      </c>
      <c r="BH496" s="30">
        <v>0.39</v>
      </c>
      <c r="BI496" s="30">
        <v>54.78</v>
      </c>
      <c r="BJ496" s="30">
        <v>4.25</v>
      </c>
      <c r="BK496" s="30">
        <v>0.83</v>
      </c>
      <c r="BL496" s="30">
        <v>1.08</v>
      </c>
      <c r="BM496" s="30">
        <v>16.47</v>
      </c>
      <c r="BN496" s="34">
        <v>59</v>
      </c>
      <c r="BO496" s="30" t="s">
        <v>97</v>
      </c>
      <c r="BP496" s="30" t="s">
        <v>100</v>
      </c>
      <c r="BQ496" s="34">
        <v>1160</v>
      </c>
      <c r="BR496" s="30">
        <v>34.53</v>
      </c>
      <c r="BS496" s="30">
        <v>19.760000000000002</v>
      </c>
      <c r="BT496" s="30">
        <v>21.6</v>
      </c>
      <c r="BU496" s="30">
        <v>13.03</v>
      </c>
      <c r="BV496" s="30">
        <v>3.47</v>
      </c>
      <c r="BW496" s="30">
        <v>0.59</v>
      </c>
      <c r="BX496" s="30">
        <v>0.55000000000000004</v>
      </c>
      <c r="BY496" s="30">
        <v>0.74</v>
      </c>
      <c r="BZ496" s="30">
        <v>5.0599999999999996</v>
      </c>
      <c r="CA496" s="30">
        <v>0.46</v>
      </c>
      <c r="CB496" s="30">
        <v>0.22</v>
      </c>
      <c r="CC496" s="30">
        <v>3.7999999999999999E-2</v>
      </c>
      <c r="CD496" s="30">
        <v>99</v>
      </c>
      <c r="CE496" s="30">
        <v>97</v>
      </c>
      <c r="CF496" s="30">
        <v>78</v>
      </c>
      <c r="CG496" s="30">
        <v>20</v>
      </c>
      <c r="CH496" s="30"/>
      <c r="CI496" s="104">
        <v>4205</v>
      </c>
      <c r="CJ496" s="30"/>
      <c r="CK496" s="30">
        <v>34.229999999999997</v>
      </c>
      <c r="CL496" s="30"/>
      <c r="CM496" s="30">
        <v>4.13</v>
      </c>
      <c r="CN496" s="30"/>
      <c r="CO496" s="30"/>
      <c r="CP496" s="30"/>
      <c r="CQ496" s="30">
        <v>0.22</v>
      </c>
      <c r="CR496" s="104">
        <v>4124</v>
      </c>
      <c r="CS496" s="105">
        <v>34.869999999999997</v>
      </c>
      <c r="CT496" s="105">
        <v>4.2699999999999996</v>
      </c>
      <c r="CU496" s="105">
        <v>0.26</v>
      </c>
      <c r="CV496" s="30"/>
      <c r="CW496" s="58">
        <f t="shared" si="100"/>
        <v>675.80210157962665</v>
      </c>
      <c r="CX496" s="59">
        <f>AP496/(AB496-AI496)</f>
        <v>675.80210157962665</v>
      </c>
      <c r="CY496" s="79">
        <v>500</v>
      </c>
      <c r="CZ496" s="57">
        <f>IF(AND(DATE(YEAR(T496),MONTH(T496),DAY(T496))&gt;=(S496-3),DATE(YEAR(T496),MONTH(T496),DAY(T496))&lt;=(S496+3)),T496,V496)</f>
        <v>45992.993055555555</v>
      </c>
      <c r="DA496" s="59">
        <f>CZ496-U496</f>
        <v>0</v>
      </c>
      <c r="DB496" s="51">
        <f>(((AR496-AQ496)*24)+DD496+AB496+((AV496-AU496)*24))/24</f>
        <v>0.80902777777373558</v>
      </c>
      <c r="DC496" s="51">
        <f>(AT496-AS496)*24</f>
        <v>0.99999999994179234</v>
      </c>
      <c r="DD496" s="51">
        <f>(W496-AR496)*24</f>
        <v>3.6666666667442769</v>
      </c>
      <c r="DE496" s="51">
        <f>AA496</f>
        <v>33.833333333255723</v>
      </c>
      <c r="DF496" s="51">
        <f t="shared" si="97"/>
        <v>3.6666666667442769</v>
      </c>
      <c r="DG496" s="51">
        <f>AB496</f>
        <v>15.249999999941792</v>
      </c>
      <c r="DH496" s="51">
        <f t="shared" si="105"/>
        <v>0.99999999994179234</v>
      </c>
    </row>
    <row r="497" spans="1:112" s="42" customFormat="1" x14ac:dyDescent="0.2">
      <c r="A497" s="40">
        <v>4945</v>
      </c>
      <c r="B497" s="29">
        <f t="shared" si="99"/>
        <v>45992</v>
      </c>
      <c r="C497" s="41" t="str">
        <f t="shared" si="108"/>
        <v>PRT 2025 11 #4945</v>
      </c>
      <c r="D497" s="41" t="str">
        <f t="shared" si="104"/>
        <v>PRATU SPE #33</v>
      </c>
      <c r="E497" s="39">
        <v>4945</v>
      </c>
      <c r="F497" s="38" t="s">
        <v>326</v>
      </c>
      <c r="G497" s="38" t="str">
        <f>INDEX([1]List!$D$2:$D$55,MATCH(F497,[1]List!$B$2:$B$55,0))</f>
        <v>CIF</v>
      </c>
      <c r="H497" s="38" t="s">
        <v>399</v>
      </c>
      <c r="I497" s="38" t="s">
        <v>492</v>
      </c>
      <c r="J497" s="39">
        <f>IF(F497="","",IF(F497="TIE LRC",COUNTIF($F$2:$F497,"TIE")+COUNTIF($F$2:$F497,"TME")+COUNTIF($F$2:$F497,"TIE LRC")+COUNTIF($F$2:$F497,"TIE MRC"),IF(F497="TIE MRC",COUNTIF($F$2:$F497,"TIE")+COUNTIF($F$2:$F497,"TME")+COUNTIF($F$2:$F497,"TIE LRC")+COUNTIF($F$2:$F497,"TIE MRC"),IF(F497="PLNBB LRC",COUNTIF($F$2:$F497,"PLNBB")+COUNTIF($F$2:$F497,"PLNBB LRC")+COUNTIF($F$2:$F497,"PLNBB MRC"),IF(F497="PLNBB MRC",COUNTIF($F$2:$F497,"PLNBB")+COUNTIF($F$2:$F497,"PLNBB LRC")+COUNTIF($F$2:$F497,"PLNBB MRC"),IF(F497="HE MRC",COUNTIF($F$2:$F497,"HE")+COUNTIF($F$2:$F497,"HE LRC")+COUNTIF($F$2:$F497,"HE MRC"),IF(F497="HE LRC",COUNTIF($F$2:$F497,"HE")+COUNTIF($F$2:$F497,"HE LRC")+COUNTIF($F$2:$F497,"HE MRC"),COUNTIF($F$2:$F497,F497))))))))</f>
        <v>33</v>
      </c>
      <c r="K497" s="42" t="s">
        <v>438</v>
      </c>
      <c r="L497" s="42" t="s">
        <v>439</v>
      </c>
      <c r="N497" s="43" t="s">
        <v>318</v>
      </c>
      <c r="O497" s="70" t="s">
        <v>326</v>
      </c>
      <c r="P497" s="40"/>
      <c r="Q497" s="70">
        <v>45979</v>
      </c>
      <c r="R497" s="44"/>
      <c r="S497" s="70">
        <v>45977</v>
      </c>
      <c r="T497" s="57">
        <v>45991.819444444445</v>
      </c>
      <c r="U497" s="57">
        <v>45993.315972222219</v>
      </c>
      <c r="V497" s="57">
        <v>45993.315972222219</v>
      </c>
      <c r="W497" s="57">
        <v>45993.75</v>
      </c>
      <c r="X497" s="57">
        <v>45994.121527777781</v>
      </c>
      <c r="Y497" s="57">
        <v>45994.184027777781</v>
      </c>
      <c r="Z497" s="57">
        <v>45994.21875</v>
      </c>
      <c r="AA497" s="51">
        <f t="shared" si="84"/>
        <v>35.916666666569654</v>
      </c>
      <c r="AB497" s="51">
        <f t="shared" si="90"/>
        <v>10.416666666744277</v>
      </c>
      <c r="AC497" s="51">
        <f t="shared" si="91"/>
        <v>1.5</v>
      </c>
      <c r="AD497" s="51">
        <v>0.33</v>
      </c>
      <c r="AE497" s="51">
        <v>1.08</v>
      </c>
      <c r="AF497" s="51">
        <v>0</v>
      </c>
      <c r="AG497" s="51">
        <v>0.5</v>
      </c>
      <c r="AH497" s="51">
        <v>0</v>
      </c>
      <c r="AI497" s="51">
        <f t="shared" si="102"/>
        <v>1.58</v>
      </c>
      <c r="AJ497" s="78">
        <f t="shared" si="103"/>
        <v>1.9100000000000001</v>
      </c>
      <c r="AK497" s="78"/>
      <c r="AL497" s="78"/>
      <c r="AM497" s="78"/>
      <c r="AN497" s="78"/>
      <c r="AO497" s="45">
        <v>7843.6279999999997</v>
      </c>
      <c r="AP497" s="45">
        <v>7840.7479999999996</v>
      </c>
      <c r="AQ497" s="57">
        <f t="shared" si="107"/>
        <v>45993.315972222219</v>
      </c>
      <c r="AR497" s="57">
        <v>45993.326388888891</v>
      </c>
      <c r="AS497" s="57">
        <f t="shared" si="101"/>
        <v>45994.121527777781</v>
      </c>
      <c r="AT497" s="57">
        <v>45994.204861111109</v>
      </c>
      <c r="AU497" s="57">
        <f t="shared" si="106"/>
        <v>45994.204861111109</v>
      </c>
      <c r="AV497" s="57">
        <v>45994.215277777781</v>
      </c>
      <c r="AW497" s="104">
        <v>4127</v>
      </c>
      <c r="AX497" s="104">
        <v>6345</v>
      </c>
      <c r="AY497" s="30">
        <v>34.950000000000003</v>
      </c>
      <c r="AZ497" s="30">
        <v>17.3</v>
      </c>
      <c r="BA497" s="30">
        <v>4.9000000000000004</v>
      </c>
      <c r="BB497" s="30">
        <v>6.23</v>
      </c>
      <c r="BC497" s="30">
        <v>7.53</v>
      </c>
      <c r="BD497" s="30">
        <v>39.9</v>
      </c>
      <c r="BE497" s="30">
        <v>36.57</v>
      </c>
      <c r="BF497" s="30">
        <v>0.2</v>
      </c>
      <c r="BG497" s="30">
        <v>0.33</v>
      </c>
      <c r="BH497" s="30">
        <v>0.3</v>
      </c>
      <c r="BI497" s="30">
        <v>54.85</v>
      </c>
      <c r="BJ497" s="30">
        <v>4.03</v>
      </c>
      <c r="BK497" s="30">
        <v>0.9</v>
      </c>
      <c r="BL497" s="30">
        <v>1.18</v>
      </c>
      <c r="BM497" s="30">
        <v>16.440000000000001</v>
      </c>
      <c r="BN497" s="34">
        <v>61</v>
      </c>
      <c r="BO497" s="30" t="s">
        <v>97</v>
      </c>
      <c r="BP497" s="30" t="s">
        <v>100</v>
      </c>
      <c r="BQ497" s="34">
        <v>1150</v>
      </c>
      <c r="BR497" s="30">
        <v>31.29</v>
      </c>
      <c r="BS497" s="30">
        <v>21.86</v>
      </c>
      <c r="BT497" s="30">
        <v>26.19</v>
      </c>
      <c r="BU497" s="30">
        <v>11.7</v>
      </c>
      <c r="BV497" s="30">
        <v>2.99</v>
      </c>
      <c r="BW497" s="30">
        <v>0.49</v>
      </c>
      <c r="BX497" s="30">
        <v>0.43</v>
      </c>
      <c r="BY497" s="30">
        <v>0.57999999999999996</v>
      </c>
      <c r="BZ497" s="30">
        <v>3.49</v>
      </c>
      <c r="CA497" s="30">
        <v>0.77</v>
      </c>
      <c r="CB497" s="30">
        <v>0.22</v>
      </c>
      <c r="CC497" s="30">
        <v>4.5999999999999999E-2</v>
      </c>
      <c r="CD497" s="30">
        <v>100</v>
      </c>
      <c r="CE497" s="30">
        <v>97</v>
      </c>
      <c r="CF497" s="30">
        <v>78</v>
      </c>
      <c r="CG497" s="30">
        <v>20</v>
      </c>
      <c r="CH497" s="30"/>
      <c r="CI497" s="104">
        <v>4172</v>
      </c>
      <c r="CJ497" s="30"/>
      <c r="CK497" s="30">
        <v>34.04</v>
      </c>
      <c r="CL497" s="30"/>
      <c r="CM497" s="30">
        <v>4.45</v>
      </c>
      <c r="CN497" s="30"/>
      <c r="CO497" s="30"/>
      <c r="CP497" s="30"/>
      <c r="CQ497" s="30">
        <v>0.17</v>
      </c>
      <c r="CR497" s="104">
        <v>4025</v>
      </c>
      <c r="CS497" s="105">
        <v>35.299999999999997</v>
      </c>
      <c r="CT497" s="105">
        <v>4.38</v>
      </c>
      <c r="CU497" s="105">
        <v>0.28000000000000003</v>
      </c>
      <c r="CV497" s="30"/>
      <c r="CW497" s="58">
        <f t="shared" si="100"/>
        <v>887.29701998466271</v>
      </c>
      <c r="CX497" s="59">
        <f>AP497/(AB497-AI497)</f>
        <v>887.29701998466271</v>
      </c>
      <c r="CY497" s="79">
        <v>500</v>
      </c>
      <c r="CZ497" s="57">
        <f>IF(AND(DATE(YEAR(T497),MONTH(T497),DAY(T497))&gt;=(S497-3),DATE(YEAR(T497),MONTH(T497),DAY(T497))&lt;=(S497+3)),T497,V497)</f>
        <v>45993.315972222219</v>
      </c>
      <c r="DA497" s="59">
        <f>CZ497-U497</f>
        <v>0</v>
      </c>
      <c r="DB497" s="51">
        <f>(((AR497-AQ497)*24)+DD497+AB497+((AV497-AU497)*24))/24</f>
        <v>0.87847222223354038</v>
      </c>
      <c r="DC497" s="51">
        <f>(AT497-AS497)*24</f>
        <v>1.9999999998835847</v>
      </c>
      <c r="DD497" s="51">
        <f>(W497-AR497)*24</f>
        <v>10.166666666627862</v>
      </c>
      <c r="DE497" s="51">
        <f>AA497</f>
        <v>35.916666666569654</v>
      </c>
      <c r="DF497" s="51">
        <f t="shared" si="97"/>
        <v>10.166666666627862</v>
      </c>
      <c r="DG497" s="51">
        <f>AB497</f>
        <v>10.416666666744277</v>
      </c>
      <c r="DH497" s="51">
        <f t="shared" si="105"/>
        <v>1.9999999998835847</v>
      </c>
    </row>
    <row r="498" spans="1:112" s="42" customFormat="1" x14ac:dyDescent="0.2">
      <c r="A498" s="40">
        <v>4946</v>
      </c>
      <c r="B498" s="29">
        <f t="shared" si="99"/>
        <v>45992</v>
      </c>
      <c r="C498" s="41" t="str">
        <f t="shared" si="108"/>
        <v>PRT 2025 12 #4946</v>
      </c>
      <c r="D498" s="41" t="str">
        <f t="shared" si="104"/>
        <v>PRATU BPS MRC #7</v>
      </c>
      <c r="E498" s="39">
        <v>4946</v>
      </c>
      <c r="F498" s="38" t="s">
        <v>635</v>
      </c>
      <c r="G498" s="38" t="str">
        <f>INDEX([1]List!$D$2:$D$55,MATCH(F498,[1]List!$B$2:$B$55,0))</f>
        <v>CIF</v>
      </c>
      <c r="H498" s="38" t="s">
        <v>395</v>
      </c>
      <c r="I498" s="38" t="s">
        <v>247</v>
      </c>
      <c r="J498" s="39">
        <f>IF(F498="","",IF(F498="TIE LRC",COUNTIF($F$2:$F498,"TIE")+COUNTIF($F$2:$F498,"TME")+COUNTIF($F$2:$F498,"TIE LRC")+COUNTIF($F$2:$F498,"TIE MRC"),IF(F498="TIE MRC",COUNTIF($F$2:$F498,"TIE")+COUNTIF($F$2:$F498,"TME")+COUNTIF($F$2:$F498,"TIE LRC")+COUNTIF($F$2:$F498,"TIE MRC"),IF(F498="PLNBB LRC",COUNTIF($F$2:$F498,"PLNBB")+COUNTIF($F$2:$F498,"PLNBB LRC")+COUNTIF($F$2:$F498,"PLNBB MRC"),IF(F498="PLNBB MRC",COUNTIF($F$2:$F498,"PLNBB")+COUNTIF($F$2:$F498,"PLNBB LRC")+COUNTIF($F$2:$F498,"PLNBB MRC"),IF(F498="HE MRC",COUNTIF($F$2:$F498,"HE")+COUNTIF($F$2:$F498,"HE LRC")+COUNTIF($F$2:$F498,"HE MRC"),IF(F498="HE LRC",COUNTIF($F$2:$F498,"HE")+COUNTIF($F$2:$F498,"HE LRC")+COUNTIF($F$2:$F498,"HE MRC"),COUNTIF($F$2:$F498,F498))))))))</f>
        <v>7</v>
      </c>
      <c r="K498" s="42" t="s">
        <v>263</v>
      </c>
      <c r="L498" s="42" t="s">
        <v>264</v>
      </c>
      <c r="N498" s="43" t="s">
        <v>320</v>
      </c>
      <c r="O498" s="70" t="s">
        <v>473</v>
      </c>
      <c r="P498" s="40"/>
      <c r="Q498" s="70">
        <v>45986</v>
      </c>
      <c r="R498" s="44"/>
      <c r="S498" s="70">
        <v>45996</v>
      </c>
      <c r="T498" s="57">
        <v>45992.986111111109</v>
      </c>
      <c r="U498" s="57">
        <v>45993.857638888891</v>
      </c>
      <c r="V498" s="57">
        <v>45993.857638888891</v>
      </c>
      <c r="W498" s="57">
        <v>45994.083333333336</v>
      </c>
      <c r="X498" s="57">
        <v>45994.590277777781</v>
      </c>
      <c r="Y498" s="57">
        <v>45994.625</v>
      </c>
      <c r="Z498" s="57">
        <v>45994.659722222219</v>
      </c>
      <c r="AA498" s="51">
        <f t="shared" si="84"/>
        <v>20.916666666744277</v>
      </c>
      <c r="AB498" s="51">
        <f t="shared" si="90"/>
        <v>12.999999999941792</v>
      </c>
      <c r="AC498" s="51">
        <f t="shared" si="91"/>
        <v>0.83333333325572312</v>
      </c>
      <c r="AD498" s="51">
        <v>0</v>
      </c>
      <c r="AE498" s="51">
        <v>1.67</v>
      </c>
      <c r="AF498" s="51">
        <v>0</v>
      </c>
      <c r="AG498" s="51">
        <v>0.5</v>
      </c>
      <c r="AH498" s="51">
        <v>0</v>
      </c>
      <c r="AI498" s="51">
        <f t="shared" si="102"/>
        <v>2.17</v>
      </c>
      <c r="AJ498" s="78">
        <f t="shared" si="103"/>
        <v>2.17</v>
      </c>
      <c r="AK498" s="78"/>
      <c r="AL498" s="78"/>
      <c r="AM498" s="78"/>
      <c r="AN498" s="78"/>
      <c r="AO498" s="45">
        <v>8688.9709999999995</v>
      </c>
      <c r="AP498" s="45">
        <v>8687.0660000000007</v>
      </c>
      <c r="AQ498" s="57">
        <f t="shared" si="107"/>
        <v>45993.857638888891</v>
      </c>
      <c r="AR498" s="57">
        <v>45993.868055555555</v>
      </c>
      <c r="AS498" s="57">
        <f t="shared" si="101"/>
        <v>45994.590277777781</v>
      </c>
      <c r="AT498" s="57">
        <v>45994.645833333336</v>
      </c>
      <c r="AU498" s="57">
        <f t="shared" si="106"/>
        <v>45994.645833333336</v>
      </c>
      <c r="AV498" s="57">
        <v>45994.65625</v>
      </c>
      <c r="AW498" s="104">
        <v>4621</v>
      </c>
      <c r="AX498" s="104">
        <v>6688</v>
      </c>
      <c r="AY498" s="30">
        <v>30.9</v>
      </c>
      <c r="AZ498" s="30">
        <v>16.95</v>
      </c>
      <c r="BA498" s="30">
        <v>4.92</v>
      </c>
      <c r="BB498" s="30">
        <v>5.91</v>
      </c>
      <c r="BC498" s="30">
        <v>7.12</v>
      </c>
      <c r="BD498" s="30">
        <v>41.45</v>
      </c>
      <c r="BE498" s="30">
        <v>35.69</v>
      </c>
      <c r="BF498" s="30">
        <v>0.27</v>
      </c>
      <c r="BG498" s="30">
        <v>0.43</v>
      </c>
      <c r="BH498" s="30">
        <v>0.4</v>
      </c>
      <c r="BI498" s="30">
        <v>58.75</v>
      </c>
      <c r="BJ498" s="30">
        <v>4.25</v>
      </c>
      <c r="BK498" s="30">
        <v>0.88</v>
      </c>
      <c r="BL498" s="30">
        <v>1.1399999999999999</v>
      </c>
      <c r="BM498" s="30">
        <v>12.93</v>
      </c>
      <c r="BN498" s="34">
        <v>59</v>
      </c>
      <c r="BO498" s="30" t="s">
        <v>97</v>
      </c>
      <c r="BP498" s="30" t="s">
        <v>97</v>
      </c>
      <c r="BQ498" s="34">
        <v>1230</v>
      </c>
      <c r="BR498" s="30">
        <v>55.16</v>
      </c>
      <c r="BS498" s="30">
        <v>17.39</v>
      </c>
      <c r="BT498" s="30">
        <v>8.42</v>
      </c>
      <c r="BU498" s="30">
        <v>6.52</v>
      </c>
      <c r="BV498" s="30">
        <v>0.8</v>
      </c>
      <c r="BW498" s="30">
        <v>0.82</v>
      </c>
      <c r="BX498" s="30">
        <v>0.44</v>
      </c>
      <c r="BY498" s="30">
        <v>0.38</v>
      </c>
      <c r="BZ498" s="30">
        <v>9.66</v>
      </c>
      <c r="CA498" s="30">
        <v>0.17</v>
      </c>
      <c r="CB498" s="30">
        <v>0.25</v>
      </c>
      <c r="CC498" s="30">
        <v>4.2000000000000003E-2</v>
      </c>
      <c r="CD498" s="30">
        <v>99</v>
      </c>
      <c r="CE498" s="30">
        <v>98</v>
      </c>
      <c r="CF498" s="30">
        <v>79</v>
      </c>
      <c r="CG498" s="30">
        <v>20</v>
      </c>
      <c r="CH498" s="30"/>
      <c r="CI498" s="104">
        <v>4662</v>
      </c>
      <c r="CJ498" s="30"/>
      <c r="CK498" s="30">
        <v>29.97</v>
      </c>
      <c r="CL498" s="30"/>
      <c r="CM498" s="30">
        <v>4.75</v>
      </c>
      <c r="CN498" s="30"/>
      <c r="CO498" s="30"/>
      <c r="CP498" s="30"/>
      <c r="CQ498" s="30">
        <v>0.25</v>
      </c>
      <c r="CR498" s="104">
        <v>4508</v>
      </c>
      <c r="CS498" s="105">
        <v>31.7</v>
      </c>
      <c r="CT498" s="105">
        <v>4.28</v>
      </c>
      <c r="CU498" s="105">
        <v>0.26</v>
      </c>
      <c r="CV498" s="30"/>
      <c r="CW498" s="58">
        <f t="shared" si="100"/>
        <v>802.12982456571478</v>
      </c>
      <c r="CX498" s="59">
        <f>AP498/(AB498-AI498)</f>
        <v>802.12982456571478</v>
      </c>
      <c r="CY498" s="79">
        <v>500</v>
      </c>
      <c r="CZ498" s="57">
        <f>IF(AND(DATE(YEAR(T498),MONTH(T498),DAY(T498))&gt;=(S498-3),DATE(YEAR(T498),MONTH(T498),DAY(T498))&lt;=(S498+3)),T498,V498)</f>
        <v>45993.857638888891</v>
      </c>
      <c r="DA498" s="59">
        <f>CZ498-U498</f>
        <v>0</v>
      </c>
      <c r="DB498" s="51">
        <f>(((AR498-AQ498)*24)+DD498+AB498+((AV498-AU498)*24))/24</f>
        <v>0.77777777777373558</v>
      </c>
      <c r="DC498" s="51">
        <f>(AT498-AS498)*24</f>
        <v>1.3333333333139308</v>
      </c>
      <c r="DD498" s="51">
        <f>(W498-AR498)*24</f>
        <v>5.1666666667442769</v>
      </c>
      <c r="DE498" s="51">
        <f>AA498</f>
        <v>20.916666666744277</v>
      </c>
      <c r="DF498" s="51">
        <f t="shared" si="97"/>
        <v>5.1666666667442769</v>
      </c>
      <c r="DG498" s="51">
        <f>AB498</f>
        <v>12.999999999941792</v>
      </c>
      <c r="DH498" s="51">
        <f t="shared" si="105"/>
        <v>1.3333333333139308</v>
      </c>
    </row>
    <row r="499" spans="1:112" s="42" customFormat="1" x14ac:dyDescent="0.2">
      <c r="A499" s="40">
        <v>4947</v>
      </c>
      <c r="B499" s="29">
        <f t="shared" si="99"/>
        <v>45992</v>
      </c>
      <c r="C499" s="41" t="str">
        <f t="shared" si="108"/>
        <v>PRT 2025 11 #4947</v>
      </c>
      <c r="D499" s="41" t="str">
        <f t="shared" si="104"/>
        <v>PRATU SPE #34</v>
      </c>
      <c r="E499" s="39">
        <v>4947</v>
      </c>
      <c r="F499" s="38" t="s">
        <v>326</v>
      </c>
      <c r="G499" s="38" t="str">
        <f>INDEX([1]List!$D$2:$D$55,MATCH(F499,[1]List!$B$2:$B$55,0))</f>
        <v>CIF</v>
      </c>
      <c r="H499" s="38" t="s">
        <v>399</v>
      </c>
      <c r="I499" s="38" t="s">
        <v>492</v>
      </c>
      <c r="J499" s="39">
        <f>IF(F499="","",IF(F499="TIE LRC",COUNTIF($F$2:$F499,"TIE")+COUNTIF($F$2:$F499,"TME")+COUNTIF($F$2:$F499,"TIE LRC")+COUNTIF($F$2:$F499,"TIE MRC"),IF(F499="TIE MRC",COUNTIF($F$2:$F499,"TIE")+COUNTIF($F$2:$F499,"TME")+COUNTIF($F$2:$F499,"TIE LRC")+COUNTIF($F$2:$F499,"TIE MRC"),IF(F499="PLNBB LRC",COUNTIF($F$2:$F499,"PLNBB")+COUNTIF($F$2:$F499,"PLNBB LRC")+COUNTIF($F$2:$F499,"PLNBB MRC"),IF(F499="PLNBB MRC",COUNTIF($F$2:$F499,"PLNBB")+COUNTIF($F$2:$F499,"PLNBB LRC")+COUNTIF($F$2:$F499,"PLNBB MRC"),IF(F499="HE MRC",COUNTIF($F$2:$F499,"HE")+COUNTIF($F$2:$F499,"HE LRC")+COUNTIF($F$2:$F499,"HE MRC"),IF(F499="HE LRC",COUNTIF($F$2:$F499,"HE")+COUNTIF($F$2:$F499,"HE LRC")+COUNTIF($F$2:$F499,"HE MRC"),COUNTIF($F$2:$F499,F499))))))))</f>
        <v>34</v>
      </c>
      <c r="K499" s="42" t="s">
        <v>698</v>
      </c>
      <c r="L499" s="42" t="s">
        <v>699</v>
      </c>
      <c r="N499" s="43" t="s">
        <v>318</v>
      </c>
      <c r="O499" s="70" t="s">
        <v>473</v>
      </c>
      <c r="P499" s="40"/>
      <c r="Q499" s="70">
        <v>45985</v>
      </c>
      <c r="R499" s="44"/>
      <c r="S499" s="70">
        <v>45981</v>
      </c>
      <c r="T499" s="57">
        <v>45991.875</v>
      </c>
      <c r="U499" s="57">
        <v>45994.277777777781</v>
      </c>
      <c r="V499" s="57">
        <v>45994.277777777781</v>
      </c>
      <c r="W499" s="57">
        <v>45994.6875</v>
      </c>
      <c r="X499" s="57">
        <v>45995.329861111109</v>
      </c>
      <c r="Y499" s="57">
        <v>45995.378472222219</v>
      </c>
      <c r="Z499" s="57">
        <v>45995.413194444445</v>
      </c>
      <c r="AA499" s="51">
        <f t="shared" si="84"/>
        <v>57.666666666744277</v>
      </c>
      <c r="AB499" s="51">
        <f t="shared" si="90"/>
        <v>16.583333333255723</v>
      </c>
      <c r="AC499" s="51">
        <f t="shared" si="91"/>
        <v>1.1666666666278616</v>
      </c>
      <c r="AD499" s="51">
        <v>0</v>
      </c>
      <c r="AE499" s="51">
        <v>3.67</v>
      </c>
      <c r="AF499" s="51">
        <v>0</v>
      </c>
      <c r="AG499" s="51">
        <v>0.5</v>
      </c>
      <c r="AH499" s="51">
        <v>0</v>
      </c>
      <c r="AI499" s="51">
        <f t="shared" si="102"/>
        <v>4.17</v>
      </c>
      <c r="AJ499" s="78">
        <f t="shared" si="103"/>
        <v>4.17</v>
      </c>
      <c r="AK499" s="78"/>
      <c r="AL499" s="78"/>
      <c r="AM499" s="78"/>
      <c r="AN499" s="78"/>
      <c r="AO499" s="45">
        <v>8005.6469999999999</v>
      </c>
      <c r="AP499" s="45">
        <v>8000.335</v>
      </c>
      <c r="AQ499" s="57">
        <f t="shared" si="107"/>
        <v>45994.277777777781</v>
      </c>
      <c r="AR499" s="57">
        <v>45994.288194444445</v>
      </c>
      <c r="AS499" s="57">
        <f t="shared" si="101"/>
        <v>45995.329861111109</v>
      </c>
      <c r="AT499" s="57">
        <v>45995.399305555555</v>
      </c>
      <c r="AU499" s="57">
        <f t="shared" si="106"/>
        <v>45995.399305555555</v>
      </c>
      <c r="AV499" s="57">
        <v>45995.409722222219</v>
      </c>
      <c r="AW499" s="104">
        <v>4130</v>
      </c>
      <c r="AX499" s="104">
        <v>6350</v>
      </c>
      <c r="AY499" s="30">
        <v>34.96</v>
      </c>
      <c r="AZ499" s="30">
        <v>18.09</v>
      </c>
      <c r="BA499" s="30">
        <v>4.9800000000000004</v>
      </c>
      <c r="BB499" s="30">
        <v>6.27</v>
      </c>
      <c r="BC499" s="30">
        <v>7.65</v>
      </c>
      <c r="BD499" s="30">
        <v>40.22</v>
      </c>
      <c r="BE499" s="30">
        <v>35.42</v>
      </c>
      <c r="BF499" s="30">
        <v>0.21</v>
      </c>
      <c r="BG499" s="30">
        <v>0.34</v>
      </c>
      <c r="BH499" s="30">
        <v>0.32</v>
      </c>
      <c r="BI499" s="30">
        <v>55.78</v>
      </c>
      <c r="BJ499" s="30">
        <v>4.08</v>
      </c>
      <c r="BK499" s="30">
        <v>0.91</v>
      </c>
      <c r="BL499" s="30">
        <v>1.2</v>
      </c>
      <c r="BM499" s="30">
        <v>14.61</v>
      </c>
      <c r="BN499" s="34">
        <v>60</v>
      </c>
      <c r="BO499" s="30" t="s">
        <v>97</v>
      </c>
      <c r="BP499" s="30" t="s">
        <v>100</v>
      </c>
      <c r="BQ499" s="34">
        <v>1180</v>
      </c>
      <c r="BR499" s="30">
        <v>35.409999999999997</v>
      </c>
      <c r="BS499" s="30">
        <v>20.420000000000002</v>
      </c>
      <c r="BT499" s="30">
        <v>22.62</v>
      </c>
      <c r="BU499" s="30">
        <v>10.27</v>
      </c>
      <c r="BV499" s="30">
        <v>2.91</v>
      </c>
      <c r="BW499" s="30">
        <v>0.49</v>
      </c>
      <c r="BX499" s="30">
        <v>0.39</v>
      </c>
      <c r="BY499" s="30">
        <v>0.56000000000000005</v>
      </c>
      <c r="BZ499" s="30">
        <v>5.94</v>
      </c>
      <c r="CA499" s="30">
        <v>0.81</v>
      </c>
      <c r="CB499" s="30">
        <v>0.18</v>
      </c>
      <c r="CC499" s="30">
        <v>0.06</v>
      </c>
      <c r="CD499" s="30">
        <v>100</v>
      </c>
      <c r="CE499" s="30">
        <v>97</v>
      </c>
      <c r="CF499" s="30">
        <v>78</v>
      </c>
      <c r="CG499" s="30">
        <v>20</v>
      </c>
      <c r="CH499" s="30"/>
      <c r="CI499" s="104">
        <v>4164</v>
      </c>
      <c r="CJ499" s="30"/>
      <c r="CK499" s="30">
        <v>34.630000000000003</v>
      </c>
      <c r="CL499" s="30"/>
      <c r="CM499" s="30">
        <v>4.74</v>
      </c>
      <c r="CN499" s="30"/>
      <c r="CO499" s="30"/>
      <c r="CP499" s="30"/>
      <c r="CQ499" s="30">
        <v>0.18</v>
      </c>
      <c r="CR499" s="104">
        <v>4011</v>
      </c>
      <c r="CS499" s="105">
        <v>35.61</v>
      </c>
      <c r="CT499" s="105">
        <v>4.2300000000000004</v>
      </c>
      <c r="CU499" s="105">
        <v>0.26</v>
      </c>
      <c r="CV499" s="30"/>
      <c r="CW499" s="58">
        <f t="shared" si="100"/>
        <v>644.49530075590917</v>
      </c>
      <c r="CX499" s="59">
        <f>AP499/(AB499-AI499)</f>
        <v>644.49530075590917</v>
      </c>
      <c r="CY499" s="79">
        <v>500</v>
      </c>
      <c r="CZ499" s="57">
        <f>IF(AND(DATE(YEAR(T499),MONTH(T499),DAY(T499))&gt;=(S499-3),DATE(YEAR(T499),MONTH(T499),DAY(T499))&lt;=(S499+3)),T499,V499)</f>
        <v>45994.277777777781</v>
      </c>
      <c r="DA499" s="59">
        <f>CZ499-U499</f>
        <v>0</v>
      </c>
      <c r="DB499" s="51">
        <f>(((AR499-AQ499)*24)+DD499+AB499+((AV499-AU499)*24))/24</f>
        <v>1.1111111111022183</v>
      </c>
      <c r="DC499" s="51">
        <f>(AT499-AS499)*24</f>
        <v>1.6666666666860692</v>
      </c>
      <c r="DD499" s="51">
        <f>(W499-AR499)*24</f>
        <v>9.5833333333139308</v>
      </c>
      <c r="DE499" s="51">
        <f>AA499</f>
        <v>57.666666666744277</v>
      </c>
      <c r="DF499" s="51">
        <f t="shared" si="97"/>
        <v>9.5833333333139308</v>
      </c>
      <c r="DG499" s="51">
        <f>AB499</f>
        <v>16.583333333255723</v>
      </c>
      <c r="DH499" s="51">
        <f t="shared" si="105"/>
        <v>1.6666666666860692</v>
      </c>
    </row>
    <row r="500" spans="1:112" s="42" customFormat="1" x14ac:dyDescent="0.2">
      <c r="A500" s="40">
        <v>4948</v>
      </c>
      <c r="B500" s="29">
        <f t="shared" si="99"/>
        <v>45992</v>
      </c>
      <c r="C500" s="41" t="str">
        <f t="shared" si="108"/>
        <v>PRT 2025 12 #4948</v>
      </c>
      <c r="D500" s="41" t="str">
        <f t="shared" si="104"/>
        <v>PRATU PTBA #91</v>
      </c>
      <c r="E500" s="39">
        <v>4948</v>
      </c>
      <c r="F500" s="38" t="s">
        <v>98</v>
      </c>
      <c r="G500" s="38" t="str">
        <f>INDEX([1]List!$D$2:$D$55,MATCH(F500,[1]List!$B$2:$B$55,0))</f>
        <v>FOB</v>
      </c>
      <c r="H500" s="38" t="s">
        <v>156</v>
      </c>
      <c r="I500" s="38" t="s">
        <v>157</v>
      </c>
      <c r="J500" s="39">
        <f>IF(F500="","",IF(F500="TIE LRC",COUNTIF($F$2:$F500,"TIE")+COUNTIF($F$2:$F500,"TME")+COUNTIF($F$2:$F500,"TIE LRC")+COUNTIF($F$2:$F500,"TIE MRC"),IF(F500="TIE MRC",COUNTIF($F$2:$F500,"TIE")+COUNTIF($F$2:$F500,"TME")+COUNTIF($F$2:$F500,"TIE LRC")+COUNTIF($F$2:$F500,"TIE MRC"),IF(F500="PLNBB LRC",COUNTIF($F$2:$F500,"PLNBB")+COUNTIF($F$2:$F500,"PLNBB LRC")+COUNTIF($F$2:$F500,"PLNBB MRC"),IF(F500="PLNBB MRC",COUNTIF($F$2:$F500,"PLNBB")+COUNTIF($F$2:$F500,"PLNBB LRC")+COUNTIF($F$2:$F500,"PLNBB MRC"),IF(F500="HE MRC",COUNTIF($F$2:$F500,"HE")+COUNTIF($F$2:$F500,"HE LRC")+COUNTIF($F$2:$F500,"HE MRC"),IF(F500="HE LRC",COUNTIF($F$2:$F500,"HE")+COUNTIF($F$2:$F500,"HE LRC")+COUNTIF($F$2:$F500,"HE MRC"),COUNTIF($F$2:$F500,F500))))))))</f>
        <v>91</v>
      </c>
      <c r="K500" s="42" t="s">
        <v>580</v>
      </c>
      <c r="L500" s="42" t="s">
        <v>581</v>
      </c>
      <c r="N500" s="43" t="s">
        <v>320</v>
      </c>
      <c r="O500" s="70" t="s">
        <v>104</v>
      </c>
      <c r="P500" s="40"/>
      <c r="Q500" s="70">
        <v>45990</v>
      </c>
      <c r="R500" s="44"/>
      <c r="S500" s="70">
        <v>45973</v>
      </c>
      <c r="T500" s="57">
        <v>45993.333333333336</v>
      </c>
      <c r="U500" s="57">
        <v>45994.684027777781</v>
      </c>
      <c r="V500" s="57">
        <v>45994.684027777781</v>
      </c>
      <c r="W500" s="57">
        <v>45994.944444444445</v>
      </c>
      <c r="X500" s="57">
        <v>45995.770833333336</v>
      </c>
      <c r="Y500" s="57">
        <v>45995.805555555555</v>
      </c>
      <c r="Z500" s="57">
        <v>45995.840277777781</v>
      </c>
      <c r="AA500" s="51">
        <f t="shared" si="84"/>
        <v>32.416666666686069</v>
      </c>
      <c r="AB500" s="51">
        <f t="shared" si="90"/>
        <v>20.666666666627862</v>
      </c>
      <c r="AC500" s="51">
        <f t="shared" si="91"/>
        <v>0.83333333325572312</v>
      </c>
      <c r="AD500" s="51">
        <v>0.33</v>
      </c>
      <c r="AE500" s="51">
        <v>3.58</v>
      </c>
      <c r="AF500" s="51">
        <v>0</v>
      </c>
      <c r="AG500" s="51">
        <v>0.5</v>
      </c>
      <c r="AH500" s="51">
        <v>0</v>
      </c>
      <c r="AI500" s="51">
        <f t="shared" si="102"/>
        <v>4.08</v>
      </c>
      <c r="AJ500" s="78">
        <f t="shared" si="103"/>
        <v>4.41</v>
      </c>
      <c r="AK500" s="78"/>
      <c r="AL500" s="78"/>
      <c r="AM500" s="78"/>
      <c r="AN500" s="78"/>
      <c r="AO500" s="45">
        <v>10001.078</v>
      </c>
      <c r="AP500" s="45">
        <v>9999.9689999999991</v>
      </c>
      <c r="AQ500" s="57">
        <f t="shared" si="107"/>
        <v>45994.684027777781</v>
      </c>
      <c r="AR500" s="57">
        <v>45994.694444444445</v>
      </c>
      <c r="AS500" s="57">
        <f t="shared" si="101"/>
        <v>45995.770833333336</v>
      </c>
      <c r="AT500" s="57">
        <v>45995.826388888891</v>
      </c>
      <c r="AU500" s="57">
        <f t="shared" si="106"/>
        <v>45995.826388888891</v>
      </c>
      <c r="AV500" s="57">
        <v>45995.836805555555</v>
      </c>
      <c r="AW500" s="104">
        <v>4727</v>
      </c>
      <c r="AX500" s="104">
        <v>6750</v>
      </c>
      <c r="AY500" s="30">
        <v>29.97</v>
      </c>
      <c r="AZ500" s="30">
        <v>11.18</v>
      </c>
      <c r="BA500" s="30">
        <v>5.55</v>
      </c>
      <c r="BB500" s="30">
        <v>7.04</v>
      </c>
      <c r="BC500" s="30">
        <v>7.93</v>
      </c>
      <c r="BD500" s="30">
        <v>39.94</v>
      </c>
      <c r="BE500" s="30">
        <v>41.84</v>
      </c>
      <c r="BF500" s="30">
        <v>0.56999999999999995</v>
      </c>
      <c r="BG500" s="30">
        <v>0.88</v>
      </c>
      <c r="BH500" s="30">
        <v>0.81</v>
      </c>
      <c r="BI500" s="30">
        <v>61.88</v>
      </c>
      <c r="BJ500" s="30">
        <v>4.34</v>
      </c>
      <c r="BK500" s="30">
        <v>0.95</v>
      </c>
      <c r="BL500" s="30">
        <v>1.1599999999999999</v>
      </c>
      <c r="BM500" s="30">
        <v>13.89</v>
      </c>
      <c r="BN500" s="34">
        <v>62</v>
      </c>
      <c r="BO500" s="30" t="s">
        <v>97</v>
      </c>
      <c r="BP500" s="30" t="s">
        <v>97</v>
      </c>
      <c r="BQ500" s="34">
        <v>1240</v>
      </c>
      <c r="BR500" s="30">
        <v>52.14</v>
      </c>
      <c r="BS500" s="30">
        <v>25.33</v>
      </c>
      <c r="BT500" s="30">
        <v>9.06</v>
      </c>
      <c r="BU500" s="30">
        <v>4.49</v>
      </c>
      <c r="BV500" s="30">
        <v>1.64</v>
      </c>
      <c r="BW500" s="30">
        <v>0.74</v>
      </c>
      <c r="BX500" s="30">
        <v>0.7</v>
      </c>
      <c r="BY500" s="30">
        <v>0.68</v>
      </c>
      <c r="BZ500" s="30">
        <v>4.9000000000000004</v>
      </c>
      <c r="CA500" s="30">
        <v>0.1</v>
      </c>
      <c r="CB500" s="30">
        <v>0.22</v>
      </c>
      <c r="CC500" s="30">
        <v>2.4E-2</v>
      </c>
      <c r="CD500" s="30">
        <v>99</v>
      </c>
      <c r="CE500" s="30">
        <v>98</v>
      </c>
      <c r="CF500" s="30">
        <v>79</v>
      </c>
      <c r="CG500" s="30">
        <v>23</v>
      </c>
      <c r="CH500" s="30"/>
      <c r="CI500" s="104">
        <v>4904</v>
      </c>
      <c r="CJ500" s="30"/>
      <c r="CK500" s="30">
        <v>28.25</v>
      </c>
      <c r="CL500" s="30">
        <v>14.39</v>
      </c>
      <c r="CM500" s="30">
        <v>3.39</v>
      </c>
      <c r="CN500" s="30">
        <v>4.04</v>
      </c>
      <c r="CO500" s="30">
        <v>39.270000000000003</v>
      </c>
      <c r="CP500" s="30">
        <v>42.3</v>
      </c>
      <c r="CQ500" s="30">
        <v>0.61</v>
      </c>
      <c r="CR500" s="104">
        <v>4455</v>
      </c>
      <c r="CS500" s="105">
        <v>31.87</v>
      </c>
      <c r="CT500" s="105">
        <v>4.76</v>
      </c>
      <c r="CU500" s="105">
        <v>0.47</v>
      </c>
      <c r="CV500" s="30"/>
      <c r="CW500" s="58">
        <f t="shared" si="100"/>
        <v>602.89202170559042</v>
      </c>
      <c r="CX500" s="59">
        <f>AP500/(AB500-AI500)</f>
        <v>602.89202170559042</v>
      </c>
      <c r="CY500" s="79">
        <v>500</v>
      </c>
      <c r="CZ500" s="57">
        <f>IF(AND(DATE(YEAR(T500),MONTH(T500),DAY(T500))&gt;=(S500-3),DATE(YEAR(T500),MONTH(T500),DAY(T500))&lt;=(S500+3)),T500,V500)</f>
        <v>45994.684027777781</v>
      </c>
      <c r="DA500" s="59">
        <f>CZ500-U500</f>
        <v>0</v>
      </c>
      <c r="DB500" s="51">
        <f>(((AR500-AQ500)*24)+DD500+AB500+((AV500-AU500)*24))/24</f>
        <v>1.1319444444379769</v>
      </c>
      <c r="DC500" s="51">
        <f>(AT500-AS500)*24</f>
        <v>1.3333333333139308</v>
      </c>
      <c r="DD500" s="51">
        <f>(W500-AR500)*24</f>
        <v>6</v>
      </c>
      <c r="DE500" s="51">
        <f>AA500</f>
        <v>32.416666666686069</v>
      </c>
      <c r="DF500" s="51">
        <f t="shared" ref="DF500:DF563" si="109">DD500</f>
        <v>6</v>
      </c>
      <c r="DG500" s="51">
        <f>AB500</f>
        <v>20.666666666627862</v>
      </c>
      <c r="DH500" s="51">
        <f t="shared" si="105"/>
        <v>1.3333333333139308</v>
      </c>
    </row>
    <row r="501" spans="1:112" s="42" customFormat="1" x14ac:dyDescent="0.2">
      <c r="A501" s="40">
        <v>4949</v>
      </c>
      <c r="B501" s="29">
        <f t="shared" si="99"/>
        <v>45992</v>
      </c>
      <c r="C501" s="41" t="str">
        <f t="shared" si="108"/>
        <v>PRT 2025 12 #4949</v>
      </c>
      <c r="D501" s="41" t="str">
        <f t="shared" si="104"/>
        <v>PRATU SPE #35</v>
      </c>
      <c r="E501" s="39">
        <v>4949</v>
      </c>
      <c r="F501" s="38" t="s">
        <v>326</v>
      </c>
      <c r="G501" s="38" t="str">
        <f>INDEX([1]List!$D$2:$D$55,MATCH(F501,[1]List!$B$2:$B$55,0))</f>
        <v>CIF</v>
      </c>
      <c r="H501" s="38" t="s">
        <v>399</v>
      </c>
      <c r="I501" s="38" t="s">
        <v>492</v>
      </c>
      <c r="J501" s="39">
        <f>IF(F501="","",IF(F501="TIE LRC",COUNTIF($F$2:$F501,"TIE")+COUNTIF($F$2:$F501,"TME")+COUNTIF($F$2:$F501,"TIE LRC")+COUNTIF($F$2:$F501,"TIE MRC"),IF(F501="TIE MRC",COUNTIF($F$2:$F501,"TIE")+COUNTIF($F$2:$F501,"TME")+COUNTIF($F$2:$F501,"TIE LRC")+COUNTIF($F$2:$F501,"TIE MRC"),IF(F501="PLNBB LRC",COUNTIF($F$2:$F501,"PLNBB")+COUNTIF($F$2:$F501,"PLNBB LRC")+COUNTIF($F$2:$F501,"PLNBB MRC"),IF(F501="PLNBB MRC",COUNTIF($F$2:$F501,"PLNBB")+COUNTIF($F$2:$F501,"PLNBB LRC")+COUNTIF($F$2:$F501,"PLNBB MRC"),IF(F501="HE MRC",COUNTIF($F$2:$F501,"HE")+COUNTIF($F$2:$F501,"HE LRC")+COUNTIF($F$2:$F501,"HE MRC"),IF(F501="HE LRC",COUNTIF($F$2:$F501,"HE")+COUNTIF($F$2:$F501,"HE LRC")+COUNTIF($F$2:$F501,"HE MRC"),COUNTIF($F$2:$F501,F501))))))))</f>
        <v>35</v>
      </c>
      <c r="K501" s="42" t="s">
        <v>397</v>
      </c>
      <c r="L501" s="42" t="s">
        <v>398</v>
      </c>
      <c r="N501" s="43" t="s">
        <v>318</v>
      </c>
      <c r="O501" s="70" t="s">
        <v>473</v>
      </c>
      <c r="P501" s="40"/>
      <c r="Q501" s="70">
        <v>45984</v>
      </c>
      <c r="R501" s="44"/>
      <c r="S501" s="70">
        <v>45984</v>
      </c>
      <c r="T501" s="57">
        <v>45993.083333333336</v>
      </c>
      <c r="U501" s="57">
        <v>45995.4375</v>
      </c>
      <c r="V501" s="57">
        <v>45995.4375</v>
      </c>
      <c r="W501" s="57">
        <v>45995.6875</v>
      </c>
      <c r="X501" s="57">
        <v>45996.347222222219</v>
      </c>
      <c r="Y501" s="57">
        <v>45996.371527777781</v>
      </c>
      <c r="Z501" s="57">
        <v>45996.40625</v>
      </c>
      <c r="AA501" s="51">
        <f t="shared" si="84"/>
        <v>56.499999999941792</v>
      </c>
      <c r="AB501" s="51">
        <f t="shared" si="90"/>
        <v>16.416666666744277</v>
      </c>
      <c r="AC501" s="51">
        <f t="shared" si="91"/>
        <v>0.58333333348855376</v>
      </c>
      <c r="AD501" s="51">
        <v>0</v>
      </c>
      <c r="AE501" s="51">
        <v>4.33</v>
      </c>
      <c r="AF501" s="51">
        <v>0</v>
      </c>
      <c r="AG501" s="51">
        <v>0.5</v>
      </c>
      <c r="AH501" s="51">
        <v>0</v>
      </c>
      <c r="AI501" s="51">
        <f t="shared" si="102"/>
        <v>4.83</v>
      </c>
      <c r="AJ501" s="78">
        <f t="shared" si="103"/>
        <v>4.83</v>
      </c>
      <c r="AK501" s="78"/>
      <c r="AL501" s="78"/>
      <c r="AM501" s="78"/>
      <c r="AN501" s="78"/>
      <c r="AO501" s="45">
        <v>8129.2719999999999</v>
      </c>
      <c r="AP501" s="45">
        <v>8123.5810000000001</v>
      </c>
      <c r="AQ501" s="57">
        <f t="shared" si="107"/>
        <v>45995.4375</v>
      </c>
      <c r="AR501" s="57">
        <v>45995.447916666664</v>
      </c>
      <c r="AS501" s="57">
        <f t="shared" si="101"/>
        <v>45996.347222222219</v>
      </c>
      <c r="AT501" s="57">
        <v>45996.392361111109</v>
      </c>
      <c r="AU501" s="57">
        <f t="shared" si="106"/>
        <v>45996.392361111109</v>
      </c>
      <c r="AV501" s="57">
        <v>45996.402777777781</v>
      </c>
      <c r="AW501" s="104">
        <v>4132</v>
      </c>
      <c r="AX501" s="104">
        <v>6342</v>
      </c>
      <c r="AY501" s="30">
        <v>34.85</v>
      </c>
      <c r="AZ501" s="30">
        <v>17.39</v>
      </c>
      <c r="BA501" s="30">
        <v>4.97</v>
      </c>
      <c r="BB501" s="30">
        <v>6.3</v>
      </c>
      <c r="BC501" s="30">
        <v>7.63</v>
      </c>
      <c r="BD501" s="30">
        <v>40.590000000000003</v>
      </c>
      <c r="BE501" s="30" t="s">
        <v>700</v>
      </c>
      <c r="BF501" s="30">
        <v>0.19</v>
      </c>
      <c r="BG501" s="30">
        <v>0.31</v>
      </c>
      <c r="BH501" s="30">
        <v>0.28999999999999998</v>
      </c>
      <c r="BI501" s="30">
        <v>54.98</v>
      </c>
      <c r="BJ501" s="30">
        <v>4.1500000000000004</v>
      </c>
      <c r="BK501" s="30">
        <v>0.9</v>
      </c>
      <c r="BL501" s="30">
        <v>1.18</v>
      </c>
      <c r="BM501" s="30">
        <v>16.04</v>
      </c>
      <c r="BN501" s="34">
        <v>61</v>
      </c>
      <c r="BO501" s="30" t="s">
        <v>97</v>
      </c>
      <c r="BP501" s="30" t="s">
        <v>100</v>
      </c>
      <c r="BQ501" s="34">
        <v>1150</v>
      </c>
      <c r="BR501" s="30">
        <v>40.36</v>
      </c>
      <c r="BS501" s="30">
        <v>20.88</v>
      </c>
      <c r="BT501" s="30">
        <v>22.02</v>
      </c>
      <c r="BU501" s="30">
        <v>7.58</v>
      </c>
      <c r="BV501" s="30">
        <v>2.65</v>
      </c>
      <c r="BW501" s="30">
        <v>0.56000000000000005</v>
      </c>
      <c r="BX501" s="30">
        <v>0.62</v>
      </c>
      <c r="BY501" s="30">
        <v>0.74</v>
      </c>
      <c r="BZ501" s="30">
        <v>3.89</v>
      </c>
      <c r="CA501" s="30">
        <v>0.52</v>
      </c>
      <c r="CB501" s="30">
        <v>0.18</v>
      </c>
      <c r="CC501" s="30">
        <v>3.5999999999999997E-2</v>
      </c>
      <c r="CD501" s="30">
        <v>100</v>
      </c>
      <c r="CE501" s="30">
        <v>97</v>
      </c>
      <c r="CF501" s="30">
        <v>78</v>
      </c>
      <c r="CG501" s="30">
        <v>20</v>
      </c>
      <c r="CH501" s="30"/>
      <c r="CI501" s="104">
        <v>4169</v>
      </c>
      <c r="CJ501" s="30"/>
      <c r="CK501" s="30">
        <v>34.159999999999997</v>
      </c>
      <c r="CL501" s="30"/>
      <c r="CM501" s="30">
        <v>4.8099999999999996</v>
      </c>
      <c r="CN501" s="30"/>
      <c r="CO501" s="30"/>
      <c r="CP501" s="30"/>
      <c r="CQ501" s="30">
        <v>0.15</v>
      </c>
      <c r="CR501" s="104">
        <v>4039</v>
      </c>
      <c r="CS501" s="105">
        <v>35.229999999999997</v>
      </c>
      <c r="CT501" s="105">
        <v>4.17</v>
      </c>
      <c r="CU501" s="105">
        <v>0.24</v>
      </c>
      <c r="CV501" s="30"/>
      <c r="CW501" s="58">
        <f t="shared" si="100"/>
        <v>701.11458572602874</v>
      </c>
      <c r="CX501" s="59">
        <f>AP501/(AB501-AI501)</f>
        <v>701.11458572602874</v>
      </c>
      <c r="CY501" s="79">
        <v>500</v>
      </c>
      <c r="CZ501" s="57">
        <f>IF(AND(DATE(YEAR(T501),MONTH(T501),DAY(T501))&gt;=(S501-3),DATE(YEAR(T501),MONTH(T501),DAY(T501))&lt;=(S501+3)),T501,V501)</f>
        <v>45995.4375</v>
      </c>
      <c r="DA501" s="59">
        <f>CZ501-U501</f>
        <v>0</v>
      </c>
      <c r="DB501" s="51">
        <f>(((AR501-AQ501)*24)+DD501+AB501+((AV501-AU501)*24))/24</f>
        <v>0.94444444445252884</v>
      </c>
      <c r="DC501" s="51">
        <f>(AT501-AS501)*24</f>
        <v>1.0833333333721384</v>
      </c>
      <c r="DD501" s="51">
        <f>(W501-AR501)*24</f>
        <v>5.7500000000582077</v>
      </c>
      <c r="DE501" s="51">
        <f>AA501</f>
        <v>56.499999999941792</v>
      </c>
      <c r="DF501" s="51">
        <f t="shared" si="109"/>
        <v>5.7500000000582077</v>
      </c>
      <c r="DG501" s="51">
        <f>AB501</f>
        <v>16.416666666744277</v>
      </c>
      <c r="DH501" s="51">
        <f t="shared" si="105"/>
        <v>1.0833333333721384</v>
      </c>
    </row>
    <row r="502" spans="1:112" s="42" customFormat="1" x14ac:dyDescent="0.2">
      <c r="A502" s="40">
        <v>4950</v>
      </c>
      <c r="B502" s="29">
        <f t="shared" si="99"/>
        <v>45992</v>
      </c>
      <c r="C502" s="41" t="str">
        <f t="shared" si="108"/>
        <v>PRT 2025 12 #4950</v>
      </c>
      <c r="D502" s="41" t="str">
        <f t="shared" si="104"/>
        <v>PRATU PTBA #92</v>
      </c>
      <c r="E502" s="39">
        <v>4950</v>
      </c>
      <c r="F502" s="38" t="s">
        <v>98</v>
      </c>
      <c r="G502" s="38" t="str">
        <f>INDEX([1]List!$D$2:$D$55,MATCH(F502,[1]List!$B$2:$B$55,0))</f>
        <v>FOB</v>
      </c>
      <c r="H502" s="38" t="s">
        <v>156</v>
      </c>
      <c r="I502" s="38" t="s">
        <v>701</v>
      </c>
      <c r="J502" s="39">
        <f>IF(F502="","",IF(F502="TIE LRC",COUNTIF($F$2:$F502,"TIE")+COUNTIF($F$2:$F502,"TME")+COUNTIF($F$2:$F502,"TIE LRC")+COUNTIF($F$2:$F502,"TIE MRC"),IF(F502="TIE MRC",COUNTIF($F$2:$F502,"TIE")+COUNTIF($F$2:$F502,"TME")+COUNTIF($F$2:$F502,"TIE LRC")+COUNTIF($F$2:$F502,"TIE MRC"),IF(F502="PLNBB LRC",COUNTIF($F$2:$F502,"PLNBB")+COUNTIF($F$2:$F502,"PLNBB LRC")+COUNTIF($F$2:$F502,"PLNBB MRC"),IF(F502="PLNBB MRC",COUNTIF($F$2:$F502,"PLNBB")+COUNTIF($F$2:$F502,"PLNBB LRC")+COUNTIF($F$2:$F502,"PLNBB MRC"),IF(F502="HE MRC",COUNTIF($F$2:$F502,"HE")+COUNTIF($F$2:$F502,"HE LRC")+COUNTIF($F$2:$F502,"HE MRC"),IF(F502="HE LRC",COUNTIF($F$2:$F502,"HE")+COUNTIF($F$2:$F502,"HE LRC")+COUNTIF($F$2:$F502,"HE MRC"),COUNTIF($F$2:$F502,F502))))))))</f>
        <v>92</v>
      </c>
      <c r="K502" s="42" t="s">
        <v>702</v>
      </c>
      <c r="L502" s="42" t="s">
        <v>703</v>
      </c>
      <c r="M502" s="42" t="s">
        <v>704</v>
      </c>
      <c r="N502" s="43" t="s">
        <v>320</v>
      </c>
      <c r="O502" s="70" t="s">
        <v>104</v>
      </c>
      <c r="P502" s="40"/>
      <c r="Q502" s="70"/>
      <c r="R502" s="44"/>
      <c r="S502" s="70"/>
      <c r="T502" s="57">
        <v>45994.166666666664</v>
      </c>
      <c r="U502" s="57">
        <v>45995.868055555555</v>
      </c>
      <c r="V502" s="57">
        <v>45995.868055555555</v>
      </c>
      <c r="W502" s="57">
        <v>45995.951388888891</v>
      </c>
      <c r="X502" s="57">
        <v>45996.815972222219</v>
      </c>
      <c r="Y502" s="57">
        <v>45996.836805555555</v>
      </c>
      <c r="Z502" s="57">
        <v>45996.871527777781</v>
      </c>
      <c r="AA502" s="51">
        <f t="shared" si="84"/>
        <v>40.833333333372138</v>
      </c>
      <c r="AB502" s="51">
        <f t="shared" si="90"/>
        <v>21.249999999941792</v>
      </c>
      <c r="AC502" s="51">
        <f t="shared" si="91"/>
        <v>0.50000000005820766</v>
      </c>
      <c r="AD502" s="51">
        <v>0.17</v>
      </c>
      <c r="AE502" s="51">
        <v>4.17</v>
      </c>
      <c r="AF502" s="51">
        <v>0</v>
      </c>
      <c r="AG502" s="51">
        <v>2.08</v>
      </c>
      <c r="AH502" s="51">
        <v>0</v>
      </c>
      <c r="AI502" s="51">
        <f t="shared" si="102"/>
        <v>6.25</v>
      </c>
      <c r="AJ502" s="78">
        <f t="shared" si="103"/>
        <v>6.42</v>
      </c>
      <c r="AK502" s="78"/>
      <c r="AL502" s="78"/>
      <c r="AM502" s="78"/>
      <c r="AN502" s="78"/>
      <c r="AO502" s="45">
        <v>7467</v>
      </c>
      <c r="AP502" s="45">
        <v>7465.9250000000002</v>
      </c>
      <c r="AQ502" s="57">
        <f t="shared" si="107"/>
        <v>45995.868055555555</v>
      </c>
      <c r="AR502" s="57">
        <v>45995.878472222219</v>
      </c>
      <c r="AS502" s="57">
        <f t="shared" si="101"/>
        <v>45996.815972222219</v>
      </c>
      <c r="AT502" s="57">
        <v>45996.857638888891</v>
      </c>
      <c r="AU502" s="57">
        <f t="shared" si="106"/>
        <v>45996.857638888891</v>
      </c>
      <c r="AV502" s="57">
        <v>45996.868055555555</v>
      </c>
      <c r="AW502" s="104">
        <v>4749</v>
      </c>
      <c r="AX502" s="104">
        <v>6492</v>
      </c>
      <c r="AY502" s="30">
        <v>26.84</v>
      </c>
      <c r="AZ502" s="30">
        <v>11.98</v>
      </c>
      <c r="BA502" s="30">
        <v>7.61</v>
      </c>
      <c r="BB502" s="30">
        <v>9.16</v>
      </c>
      <c r="BC502" s="30">
        <v>10.41</v>
      </c>
      <c r="BD502" s="30">
        <v>40.64</v>
      </c>
      <c r="BE502" s="30">
        <v>38.22</v>
      </c>
      <c r="BF502" s="30">
        <v>0.38</v>
      </c>
      <c r="BG502" s="30">
        <v>0.57999999999999996</v>
      </c>
      <c r="BH502" s="30">
        <v>0.52</v>
      </c>
      <c r="BI502" s="30">
        <v>59.88</v>
      </c>
      <c r="BJ502" s="30">
        <v>4.3099999999999996</v>
      </c>
      <c r="BK502" s="30">
        <v>0.94</v>
      </c>
      <c r="BL502" s="30">
        <v>1.19</v>
      </c>
      <c r="BM502" s="30">
        <v>13.27</v>
      </c>
      <c r="BN502" s="34">
        <v>61</v>
      </c>
      <c r="BO502" s="30" t="s">
        <v>97</v>
      </c>
      <c r="BP502" s="30" t="s">
        <v>100</v>
      </c>
      <c r="BQ502" s="34">
        <v>1370</v>
      </c>
      <c r="BR502" s="30">
        <v>63.8</v>
      </c>
      <c r="BS502" s="30">
        <v>11.92</v>
      </c>
      <c r="BT502" s="30">
        <v>13.5</v>
      </c>
      <c r="BU502" s="30">
        <v>3.26</v>
      </c>
      <c r="BV502" s="30">
        <v>1.56</v>
      </c>
      <c r="BW502" s="30">
        <v>0.92</v>
      </c>
      <c r="BX502" s="30">
        <v>0.42</v>
      </c>
      <c r="BY502" s="30">
        <v>0.48</v>
      </c>
      <c r="BZ502" s="30">
        <v>3.86</v>
      </c>
      <c r="CA502" s="30">
        <v>7.0000000000000007E-2</v>
      </c>
      <c r="CB502" s="30">
        <v>0.2</v>
      </c>
      <c r="CC502" s="30">
        <v>2.4E-2</v>
      </c>
      <c r="CD502" s="30">
        <v>99</v>
      </c>
      <c r="CE502" s="30">
        <v>98</v>
      </c>
      <c r="CF502" s="30">
        <v>79</v>
      </c>
      <c r="CG502" s="30">
        <v>23</v>
      </c>
      <c r="CH502" s="30"/>
      <c r="CI502" s="104"/>
      <c r="CJ502" s="30"/>
      <c r="CK502" s="30"/>
      <c r="CL502" s="30"/>
      <c r="CM502" s="30"/>
      <c r="CN502" s="30"/>
      <c r="CO502" s="30"/>
      <c r="CP502" s="30"/>
      <c r="CQ502" s="30"/>
      <c r="CR502" s="104"/>
      <c r="CS502" s="105"/>
      <c r="CT502" s="105"/>
      <c r="CU502" s="105"/>
      <c r="CV502" s="30"/>
      <c r="CW502" s="58">
        <f t="shared" si="100"/>
        <v>497.72833333526478</v>
      </c>
      <c r="CX502" s="59">
        <f>AP502/(AB502-AI502)</f>
        <v>497.72833333526478</v>
      </c>
      <c r="CY502" s="79">
        <v>500</v>
      </c>
      <c r="CZ502" s="57">
        <f>IF(AND(DATE(YEAR(T502),MONTH(T502),DAY(T502))&gt;=(S502-3),DATE(YEAR(T502),MONTH(T502),DAY(T502))&lt;=(S502+3)),T502,V502)</f>
        <v>45995.868055555555</v>
      </c>
      <c r="DA502" s="59">
        <f>CZ502-U502</f>
        <v>0</v>
      </c>
      <c r="DB502" s="51">
        <f>(((AR502-AQ502)*24)+DD502+AB502+((AV502-AU502)*24))/24</f>
        <v>0.97916666666424135</v>
      </c>
      <c r="DC502" s="51">
        <f>(AT502-AS502)*24</f>
        <v>1.0000000001164153</v>
      </c>
      <c r="DD502" s="51">
        <f>(W502-AR502)*24</f>
        <v>1.7500000001164153</v>
      </c>
      <c r="DE502" s="51">
        <f>AA502</f>
        <v>40.833333333372138</v>
      </c>
      <c r="DF502" s="51">
        <f t="shared" si="109"/>
        <v>1.7500000001164153</v>
      </c>
      <c r="DG502" s="51">
        <f>AB502</f>
        <v>21.249999999941792</v>
      </c>
      <c r="DH502" s="51">
        <f t="shared" si="105"/>
        <v>1.0000000001164153</v>
      </c>
    </row>
    <row r="503" spans="1:112" s="42" customFormat="1" x14ac:dyDescent="0.2">
      <c r="A503" s="40">
        <v>4951</v>
      </c>
      <c r="B503" s="29">
        <f t="shared" ref="B503:B566" si="110">EOMONTH(Y503,-1)+1</f>
        <v>45992</v>
      </c>
      <c r="C503" s="41" t="str">
        <f t="shared" si="108"/>
        <v>PRT 2025 12 #4951</v>
      </c>
      <c r="D503" s="41" t="str">
        <f t="shared" si="104"/>
        <v>PRATU SSN #21</v>
      </c>
      <c r="E503" s="39">
        <v>4951</v>
      </c>
      <c r="F503" s="38" t="s">
        <v>551</v>
      </c>
      <c r="G503" s="38" t="str">
        <f>INDEX([1]List!$D$2:$D$55,MATCH(F503,[1]List!$B$2:$B$55,0))</f>
        <v>CIF</v>
      </c>
      <c r="H503" s="38" t="s">
        <v>552</v>
      </c>
      <c r="I503" s="38" t="s">
        <v>285</v>
      </c>
      <c r="J503" s="39">
        <f>IF(F503="","",IF(F503="TIE LRC",COUNTIF($F$2:$F503,"TIE")+COUNTIF($F$2:$F503,"TME")+COUNTIF($F$2:$F503,"TIE LRC")+COUNTIF($F$2:$F503,"TIE MRC"),IF(F503="TIE MRC",COUNTIF($F$2:$F503,"TIE")+COUNTIF($F$2:$F503,"TME")+COUNTIF($F$2:$F503,"TIE LRC")+COUNTIF($F$2:$F503,"TIE MRC"),IF(F503="PLNBB LRC",COUNTIF($F$2:$F503,"PLNBB")+COUNTIF($F$2:$F503,"PLNBB LRC")+COUNTIF($F$2:$F503,"PLNBB MRC"),IF(F503="PLNBB MRC",COUNTIF($F$2:$F503,"PLNBB")+COUNTIF($F$2:$F503,"PLNBB LRC")+COUNTIF($F$2:$F503,"PLNBB MRC"),IF(F503="HE MRC",COUNTIF($F$2:$F503,"HE")+COUNTIF($F$2:$F503,"HE LRC")+COUNTIF($F$2:$F503,"HE MRC"),IF(F503="HE LRC",COUNTIF($F$2:$F503,"HE")+COUNTIF($F$2:$F503,"HE LRC")+COUNTIF($F$2:$F503,"HE MRC"),COUNTIF($F$2:$F503,F503))))))))</f>
        <v>21</v>
      </c>
      <c r="K503" s="42" t="s">
        <v>273</v>
      </c>
      <c r="L503" s="42" t="s">
        <v>705</v>
      </c>
      <c r="N503" s="43" t="s">
        <v>318</v>
      </c>
      <c r="O503" s="70" t="s">
        <v>473</v>
      </c>
      <c r="P503" s="40"/>
      <c r="Q503" s="70">
        <v>45986</v>
      </c>
      <c r="R503" s="44"/>
      <c r="S503" s="70">
        <v>45999</v>
      </c>
      <c r="T503" s="57">
        <v>45994.284722222219</v>
      </c>
      <c r="U503" s="57">
        <v>45996.430555555555</v>
      </c>
      <c r="V503" s="57">
        <v>45996.430555555555</v>
      </c>
      <c r="W503" s="57">
        <v>45996.541666666664</v>
      </c>
      <c r="X503" s="57">
        <v>45997.211805555555</v>
      </c>
      <c r="Y503" s="57">
        <v>45997.236111111109</v>
      </c>
      <c r="Z503" s="57">
        <v>45997.270833333336</v>
      </c>
      <c r="AA503" s="51">
        <f t="shared" si="84"/>
        <v>51.500000000058208</v>
      </c>
      <c r="AB503" s="51">
        <f t="shared" si="90"/>
        <v>16.666666666686069</v>
      </c>
      <c r="AC503" s="51">
        <f t="shared" si="91"/>
        <v>0.58333333331393078</v>
      </c>
      <c r="AD503" s="51">
        <v>0.17</v>
      </c>
      <c r="AE503" s="51">
        <v>2.92</v>
      </c>
      <c r="AF503" s="51">
        <v>0</v>
      </c>
      <c r="AG503" s="51">
        <v>0.5</v>
      </c>
      <c r="AH503" s="51">
        <v>0</v>
      </c>
      <c r="AI503" s="51">
        <f t="shared" si="102"/>
        <v>3.42</v>
      </c>
      <c r="AJ503" s="78">
        <f t="shared" si="103"/>
        <v>3.59</v>
      </c>
      <c r="AK503" s="78"/>
      <c r="AL503" s="78"/>
      <c r="AM503" s="78"/>
      <c r="AN503" s="78"/>
      <c r="AO503" s="45">
        <v>8741.0509999999995</v>
      </c>
      <c r="AP503" s="45">
        <v>8738.76</v>
      </c>
      <c r="AQ503" s="57">
        <f t="shared" si="107"/>
        <v>45996.430555555555</v>
      </c>
      <c r="AR503" s="57">
        <v>45996.440972222219</v>
      </c>
      <c r="AS503" s="57">
        <f t="shared" si="101"/>
        <v>45997.211805555555</v>
      </c>
      <c r="AT503" s="57">
        <v>45997.256944444445</v>
      </c>
      <c r="AU503" s="57">
        <f t="shared" si="106"/>
        <v>45997.256944444445</v>
      </c>
      <c r="AV503" s="57">
        <v>45997.267361111109</v>
      </c>
      <c r="AW503" s="104">
        <v>4062</v>
      </c>
      <c r="AX503" s="104">
        <v>6245</v>
      </c>
      <c r="AY503" s="30">
        <v>15.26</v>
      </c>
      <c r="AZ503" s="30">
        <v>6.18</v>
      </c>
      <c r="BA503" s="30">
        <v>4.74</v>
      </c>
      <c r="BB503" s="30">
        <v>6.18</v>
      </c>
      <c r="BC503" s="30">
        <v>7.29</v>
      </c>
      <c r="BD503" s="30">
        <v>41.67</v>
      </c>
      <c r="BE503" s="30">
        <v>36.89</v>
      </c>
      <c r="BF503" s="30">
        <v>0.18</v>
      </c>
      <c r="BG503" s="30">
        <v>0.31</v>
      </c>
      <c r="BH503" s="30">
        <v>0.28000000000000003</v>
      </c>
      <c r="BI503" s="30">
        <v>54.75</v>
      </c>
      <c r="BJ503" s="30">
        <v>4.29</v>
      </c>
      <c r="BK503" s="30">
        <v>0.88</v>
      </c>
      <c r="BL503" s="30">
        <v>1.1200000000000001</v>
      </c>
      <c r="BM503" s="30">
        <v>18.399999999999999</v>
      </c>
      <c r="BN503" s="34">
        <v>61</v>
      </c>
      <c r="BO503" s="30" t="s">
        <v>97</v>
      </c>
      <c r="BP503" s="30" t="s">
        <v>97</v>
      </c>
      <c r="BQ503" s="34">
        <v>1260</v>
      </c>
      <c r="BR503" s="30">
        <v>48.64</v>
      </c>
      <c r="BS503" s="30">
        <v>32.07</v>
      </c>
      <c r="BT503" s="30">
        <v>10.68</v>
      </c>
      <c r="BU503" s="30">
        <v>3</v>
      </c>
      <c r="BV503" s="30">
        <v>1.37</v>
      </c>
      <c r="BW503" s="30">
        <v>0.13</v>
      </c>
      <c r="BX503" s="30">
        <v>0.84</v>
      </c>
      <c r="BY503" s="30">
        <v>1.44</v>
      </c>
      <c r="BZ503" s="30">
        <v>1.42</v>
      </c>
      <c r="CA503" s="30">
        <v>0.34</v>
      </c>
      <c r="CB503" s="30">
        <v>0.06</v>
      </c>
      <c r="CC503" s="30">
        <v>2.7E-2</v>
      </c>
      <c r="CD503" s="30">
        <v>100</v>
      </c>
      <c r="CE503" s="30">
        <v>98</v>
      </c>
      <c r="CF503" s="30">
        <v>78</v>
      </c>
      <c r="CG503" s="30">
        <v>20</v>
      </c>
      <c r="CH503" s="30"/>
      <c r="CI503" s="104">
        <v>4132</v>
      </c>
      <c r="CJ503" s="30"/>
      <c r="CK503" s="30">
        <v>34.4</v>
      </c>
      <c r="CL503" s="30"/>
      <c r="CM503" s="30">
        <v>3.51</v>
      </c>
      <c r="CN503" s="30"/>
      <c r="CO503" s="30"/>
      <c r="CP503" s="30"/>
      <c r="CQ503" s="30">
        <v>0.14000000000000001</v>
      </c>
      <c r="CR503" s="104">
        <v>4008</v>
      </c>
      <c r="CS503" s="105">
        <v>35.92</v>
      </c>
      <c r="CT503" s="105">
        <v>4.28</v>
      </c>
      <c r="CU503" s="105">
        <v>0.27</v>
      </c>
      <c r="CV503" s="30"/>
      <c r="CW503" s="58">
        <f t="shared" si="100"/>
        <v>659.69501761352797</v>
      </c>
      <c r="CX503" s="59">
        <f>AP503/(AB503-AI503)</f>
        <v>659.69501761352797</v>
      </c>
      <c r="CY503" s="79">
        <v>500</v>
      </c>
      <c r="CZ503" s="57">
        <f>IF(AND(DATE(YEAR(T503),MONTH(T503),DAY(T503))&gt;=(S503-3),DATE(YEAR(T503),MONTH(T503),DAY(T503))&lt;=(S503+3)),T503,V503)</f>
        <v>45996.430555555555</v>
      </c>
      <c r="DA503" s="59">
        <f>CZ503-U503</f>
        <v>0</v>
      </c>
      <c r="DB503" s="51">
        <f>(((AR503-AQ503)*24)+DD503+AB503+((AV503-AU503)*24))/24</f>
        <v>0.81597222221898846</v>
      </c>
      <c r="DC503" s="51">
        <f>(AT503-AS503)*24</f>
        <v>1.0833333333721384</v>
      </c>
      <c r="DD503" s="51">
        <f>(W503-AR503)*24</f>
        <v>2.4166666666860692</v>
      </c>
      <c r="DE503" s="51">
        <f>AA503</f>
        <v>51.500000000058208</v>
      </c>
      <c r="DF503" s="51">
        <f t="shared" si="109"/>
        <v>2.4166666666860692</v>
      </c>
      <c r="DG503" s="51">
        <f>AB503</f>
        <v>16.666666666686069</v>
      </c>
      <c r="DH503" s="51">
        <f t="shared" si="105"/>
        <v>1.0833333333721384</v>
      </c>
    </row>
    <row r="504" spans="1:112" s="42" customFormat="1" x14ac:dyDescent="0.2">
      <c r="A504" s="40">
        <v>4952</v>
      </c>
      <c r="B504" s="29">
        <f t="shared" si="110"/>
        <v>45992</v>
      </c>
      <c r="C504" s="41" t="str">
        <f t="shared" si="108"/>
        <v>PRT 2025 12 #4952</v>
      </c>
      <c r="D504" s="41" t="str">
        <f t="shared" si="104"/>
        <v>PRATU BPS LRC #2</v>
      </c>
      <c r="E504" s="39">
        <v>4952</v>
      </c>
      <c r="F504" s="38" t="s">
        <v>634</v>
      </c>
      <c r="G504" s="38" t="str">
        <f>INDEX([1]List!$D$2:$D$55,MATCH(F504,[1]List!$B$2:$B$55,0))</f>
        <v>CIF</v>
      </c>
      <c r="H504" s="38" t="s">
        <v>395</v>
      </c>
      <c r="I504" s="38" t="s">
        <v>247</v>
      </c>
      <c r="J504" s="39">
        <f>IF(F504="","",IF(F504="TIE LRC",COUNTIF($F$2:$F504,"TIE")+COUNTIF($F$2:$F504,"TME")+COUNTIF($F$2:$F504,"TIE LRC")+COUNTIF($F$2:$F504,"TIE MRC"),IF(F504="TIE MRC",COUNTIF($F$2:$F504,"TIE")+COUNTIF($F$2:$F504,"TME")+COUNTIF($F$2:$F504,"TIE LRC")+COUNTIF($F$2:$F504,"TIE MRC"),IF(F504="PLNBB LRC",COUNTIF($F$2:$F504,"PLNBB")+COUNTIF($F$2:$F504,"PLNBB LRC")+COUNTIF($F$2:$F504,"PLNBB MRC"),IF(F504="PLNBB MRC",COUNTIF($F$2:$F504,"PLNBB")+COUNTIF($F$2:$F504,"PLNBB LRC")+COUNTIF($F$2:$F504,"PLNBB MRC"),IF(F504="HE MRC",COUNTIF($F$2:$F504,"HE")+COUNTIF($F$2:$F504,"HE LRC")+COUNTIF($F$2:$F504,"HE MRC"),IF(F504="HE LRC",COUNTIF($F$2:$F504,"HE")+COUNTIF($F$2:$F504,"HE LRC")+COUNTIF($F$2:$F504,"HE MRC"),COUNTIF($F$2:$F504,F504))))))))</f>
        <v>2</v>
      </c>
      <c r="K504" s="42" t="s">
        <v>229</v>
      </c>
      <c r="L504" s="42" t="s">
        <v>230</v>
      </c>
      <c r="N504" s="43" t="s">
        <v>318</v>
      </c>
      <c r="O504" s="70" t="s">
        <v>473</v>
      </c>
      <c r="P504" s="40"/>
      <c r="Q504" s="70">
        <v>45987</v>
      </c>
      <c r="R504" s="44"/>
      <c r="S504" s="70">
        <v>45999</v>
      </c>
      <c r="T504" s="57">
        <v>45995.333333333336</v>
      </c>
      <c r="U504" s="57">
        <v>45997.295138888891</v>
      </c>
      <c r="V504" s="57">
        <v>45997.295138888891</v>
      </c>
      <c r="W504" s="57">
        <v>45997.326388888891</v>
      </c>
      <c r="X504" s="57">
        <v>45997.847222222219</v>
      </c>
      <c r="Y504" s="57">
        <v>45997.864583333336</v>
      </c>
      <c r="Z504" s="57">
        <v>45997.899305555555</v>
      </c>
      <c r="AA504" s="51">
        <f t="shared" si="84"/>
        <v>47.083333333313931</v>
      </c>
      <c r="AB504" s="51">
        <f t="shared" si="90"/>
        <v>12.916666666686069</v>
      </c>
      <c r="AC504" s="51">
        <f t="shared" si="91"/>
        <v>0.41666666680248454</v>
      </c>
      <c r="AD504" s="51">
        <v>0</v>
      </c>
      <c r="AE504" s="51">
        <v>2.92</v>
      </c>
      <c r="AF504" s="51">
        <v>0</v>
      </c>
      <c r="AG504" s="51">
        <v>0</v>
      </c>
      <c r="AH504" s="51">
        <v>0</v>
      </c>
      <c r="AI504" s="51">
        <f t="shared" si="102"/>
        <v>2.92</v>
      </c>
      <c r="AJ504" s="78">
        <f t="shared" si="103"/>
        <v>2.92</v>
      </c>
      <c r="AK504" s="78"/>
      <c r="AL504" s="78"/>
      <c r="AM504" s="78"/>
      <c r="AN504" s="78"/>
      <c r="AO504" s="45">
        <v>7561.1509999999998</v>
      </c>
      <c r="AP504" s="45">
        <v>7558.4250000000002</v>
      </c>
      <c r="AQ504" s="57">
        <f t="shared" si="107"/>
        <v>45997.295138888891</v>
      </c>
      <c r="AR504" s="57">
        <v>45997.305555555555</v>
      </c>
      <c r="AS504" s="57">
        <f t="shared" si="101"/>
        <v>45997.847222222219</v>
      </c>
      <c r="AT504" s="57">
        <v>45997.885416666664</v>
      </c>
      <c r="AU504" s="57">
        <f t="shared" si="106"/>
        <v>45997.885416666664</v>
      </c>
      <c r="AV504" s="57">
        <v>45997.895833333336</v>
      </c>
      <c r="AW504" s="104">
        <v>4156</v>
      </c>
      <c r="AX504" s="104">
        <v>6387</v>
      </c>
      <c r="AY504" s="30">
        <v>34.92</v>
      </c>
      <c r="AZ504" s="30">
        <v>14.21</v>
      </c>
      <c r="BA504" s="30">
        <v>4.96</v>
      </c>
      <c r="BB504" s="30">
        <v>6.54</v>
      </c>
      <c r="BC504" s="30">
        <v>7.62</v>
      </c>
      <c r="BD504" s="30">
        <v>41.5</v>
      </c>
      <c r="BE504" s="30">
        <v>37.75</v>
      </c>
      <c r="BF504" s="30">
        <v>0.22</v>
      </c>
      <c r="BG504" s="30">
        <v>0.37</v>
      </c>
      <c r="BH504" s="30">
        <v>0.34</v>
      </c>
      <c r="BI504" s="30">
        <v>56.68</v>
      </c>
      <c r="BJ504" s="30">
        <v>4.21</v>
      </c>
      <c r="BK504" s="30">
        <v>0.93</v>
      </c>
      <c r="BL504" s="30">
        <v>1.17</v>
      </c>
      <c r="BM504" s="30">
        <v>17.14</v>
      </c>
      <c r="BN504" s="34">
        <v>57</v>
      </c>
      <c r="BO504" s="30" t="s">
        <v>97</v>
      </c>
      <c r="BP504" s="30" t="s">
        <v>100</v>
      </c>
      <c r="BQ504" s="34">
        <v>1220</v>
      </c>
      <c r="BR504" s="30">
        <v>47</v>
      </c>
      <c r="BS504" s="30">
        <v>25.86</v>
      </c>
      <c r="BT504" s="30">
        <v>10.94</v>
      </c>
      <c r="BU504" s="30">
        <v>6.96</v>
      </c>
      <c r="BV504" s="30">
        <v>1.66</v>
      </c>
      <c r="BW504" s="30">
        <v>0.6</v>
      </c>
      <c r="BX504" s="30">
        <v>0.49</v>
      </c>
      <c r="BY504" s="30">
        <v>1.1399999999999999</v>
      </c>
      <c r="BZ504" s="30">
        <v>4.76</v>
      </c>
      <c r="CA504" s="30">
        <v>0.48</v>
      </c>
      <c r="CB504" s="30">
        <v>0.11</v>
      </c>
      <c r="CC504" s="30">
        <v>3.5000000000000003E-2</v>
      </c>
      <c r="CD504" s="30">
        <v>99</v>
      </c>
      <c r="CE504" s="30">
        <v>98</v>
      </c>
      <c r="CF504" s="30">
        <v>79</v>
      </c>
      <c r="CG504" s="30">
        <v>20</v>
      </c>
      <c r="CH504" s="30"/>
      <c r="CI504" s="104">
        <v>4190</v>
      </c>
      <c r="CJ504" s="30"/>
      <c r="CK504" s="30">
        <v>34.47</v>
      </c>
      <c r="CL504" s="30"/>
      <c r="CM504" s="30">
        <v>4.6500000000000004</v>
      </c>
      <c r="CN504" s="30"/>
      <c r="CO504" s="30"/>
      <c r="CP504" s="30"/>
      <c r="CQ504" s="30">
        <v>0.19</v>
      </c>
      <c r="CR504" s="104">
        <v>4128</v>
      </c>
      <c r="CS504" s="105">
        <v>34.78</v>
      </c>
      <c r="CT504" s="105">
        <v>4.2699999999999996</v>
      </c>
      <c r="CU504" s="105">
        <v>0.26</v>
      </c>
      <c r="CV504" s="30"/>
      <c r="CW504" s="58">
        <f t="shared" si="100"/>
        <v>756.09453150903596</v>
      </c>
      <c r="CX504" s="59">
        <f>AP504/(AB504-AI504)</f>
        <v>756.09453150903596</v>
      </c>
      <c r="CY504" s="79">
        <v>500</v>
      </c>
      <c r="CZ504" s="57">
        <f>IF(AND(DATE(YEAR(T504),MONTH(T504),DAY(T504))&gt;=(S504-3),DATE(YEAR(T504),MONTH(T504),DAY(T504))&lt;=(S504+3)),T504,V504)</f>
        <v>45997.295138888891</v>
      </c>
      <c r="DA504" s="59">
        <f>CZ504-U504</f>
        <v>0</v>
      </c>
      <c r="DB504" s="51">
        <f>(((AR504-AQ504)*24)+DD504+AB504+((AV504-AU504)*24))/24</f>
        <v>0.57986111111677019</v>
      </c>
      <c r="DC504" s="51">
        <f>(AT504-AS504)*24</f>
        <v>0.91666666668606922</v>
      </c>
      <c r="DD504" s="51">
        <f>(W504-AR504)*24</f>
        <v>0.50000000005820766</v>
      </c>
      <c r="DE504" s="51">
        <f>AA504</f>
        <v>47.083333333313931</v>
      </c>
      <c r="DF504" s="51">
        <f t="shared" si="109"/>
        <v>0.50000000005820766</v>
      </c>
      <c r="DG504" s="51">
        <f>AB504</f>
        <v>12.916666666686069</v>
      </c>
      <c r="DH504" s="51">
        <f t="shared" si="105"/>
        <v>0.91666666668606922</v>
      </c>
    </row>
    <row r="505" spans="1:112" s="42" customFormat="1" x14ac:dyDescent="0.2">
      <c r="A505" s="40">
        <v>4953</v>
      </c>
      <c r="B505" s="29">
        <f t="shared" si="110"/>
        <v>45992</v>
      </c>
      <c r="C505" s="41" t="str">
        <f t="shared" si="108"/>
        <v>PRT 2025 12 #4953</v>
      </c>
      <c r="D505" s="41" t="str">
        <f t="shared" si="104"/>
        <v>PRATU PTBA #93</v>
      </c>
      <c r="E505" s="39">
        <v>4953</v>
      </c>
      <c r="F505" s="38" t="s">
        <v>98</v>
      </c>
      <c r="G505" s="38" t="str">
        <f>INDEX([1]List!$D$2:$D$55,MATCH(F505,[1]List!$B$2:$B$55,0))</f>
        <v>FOB</v>
      </c>
      <c r="H505" s="38" t="s">
        <v>156</v>
      </c>
      <c r="I505" s="38" t="s">
        <v>157</v>
      </c>
      <c r="J505" s="39">
        <f>IF(F505="","",IF(F505="TIE LRC",COUNTIF($F$2:$F505,"TIE")+COUNTIF($F$2:$F505,"TME")+COUNTIF($F$2:$F505,"TIE LRC")+COUNTIF($F$2:$F505,"TIE MRC"),IF(F505="TIE MRC",COUNTIF($F$2:$F505,"TIE")+COUNTIF($F$2:$F505,"TME")+COUNTIF($F$2:$F505,"TIE LRC")+COUNTIF($F$2:$F505,"TIE MRC"),IF(F505="PLNBB LRC",COUNTIF($F$2:$F505,"PLNBB")+COUNTIF($F$2:$F505,"PLNBB LRC")+COUNTIF($F$2:$F505,"PLNBB MRC"),IF(F505="PLNBB MRC",COUNTIF($F$2:$F505,"PLNBB")+COUNTIF($F$2:$F505,"PLNBB LRC")+COUNTIF($F$2:$F505,"PLNBB MRC"),IF(F505="HE MRC",COUNTIF($F$2:$F505,"HE")+COUNTIF($F$2:$F505,"HE LRC")+COUNTIF($F$2:$F505,"HE MRC"),IF(F505="HE LRC",COUNTIF($F$2:$F505,"HE")+COUNTIF($F$2:$F505,"HE LRC")+COUNTIF($F$2:$F505,"HE MRC"),COUNTIF($F$2:$F505,F505))))))))</f>
        <v>93</v>
      </c>
      <c r="K505" s="42" t="s">
        <v>706</v>
      </c>
      <c r="L505" s="42" t="s">
        <v>707</v>
      </c>
      <c r="N505" s="43" t="s">
        <v>320</v>
      </c>
      <c r="O505" s="70" t="s">
        <v>394</v>
      </c>
      <c r="P505" s="40"/>
      <c r="Q505" s="70">
        <v>45993</v>
      </c>
      <c r="R505" s="44"/>
      <c r="S505" s="70">
        <v>45995</v>
      </c>
      <c r="T505" s="57">
        <v>45996.760416666664</v>
      </c>
      <c r="U505" s="57">
        <v>45996.760416666664</v>
      </c>
      <c r="V505" s="57">
        <v>45996.90625</v>
      </c>
      <c r="W505" s="57">
        <v>45997.197916666664</v>
      </c>
      <c r="X505" s="57">
        <v>45998.079861111109</v>
      </c>
      <c r="Y505" s="57">
        <v>45998.118055555555</v>
      </c>
      <c r="Z505" s="57">
        <v>45998.152777777781</v>
      </c>
      <c r="AA505" s="51">
        <f t="shared" si="84"/>
        <v>3.5000000000582077</v>
      </c>
      <c r="AB505" s="51">
        <f t="shared" si="90"/>
        <v>22.083333333372138</v>
      </c>
      <c r="AC505" s="51">
        <f t="shared" si="91"/>
        <v>0.91666666668606922</v>
      </c>
      <c r="AD505" s="51">
        <v>0</v>
      </c>
      <c r="AE505" s="51">
        <v>3.92</v>
      </c>
      <c r="AF505" s="51">
        <v>3.5</v>
      </c>
      <c r="AG505" s="51">
        <v>0.5</v>
      </c>
      <c r="AH505" s="51">
        <v>0</v>
      </c>
      <c r="AI505" s="51">
        <f t="shared" si="102"/>
        <v>7.92</v>
      </c>
      <c r="AJ505" s="78">
        <f t="shared" si="103"/>
        <v>7.92</v>
      </c>
      <c r="AK505" s="78"/>
      <c r="AL505" s="78"/>
      <c r="AM505" s="78"/>
      <c r="AN505" s="78"/>
      <c r="AO505" s="45">
        <v>8512.9519999999993</v>
      </c>
      <c r="AP505" s="45">
        <v>8511.8330000000005</v>
      </c>
      <c r="AQ505" s="57">
        <f t="shared" si="107"/>
        <v>45996.90625</v>
      </c>
      <c r="AR505" s="57">
        <v>45996.916666666664</v>
      </c>
      <c r="AS505" s="57">
        <f t="shared" si="101"/>
        <v>45998.079861111109</v>
      </c>
      <c r="AT505" s="57">
        <v>45998.138888888891</v>
      </c>
      <c r="AU505" s="57">
        <f t="shared" si="106"/>
        <v>45998.138888888891</v>
      </c>
      <c r="AV505" s="57">
        <v>45998.149305555555</v>
      </c>
      <c r="AW505" s="104">
        <v>4698</v>
      </c>
      <c r="AX505" s="104">
        <v>6718</v>
      </c>
      <c r="AY505" s="30">
        <v>30.07</v>
      </c>
      <c r="AZ505" s="30">
        <v>16.059999999999999</v>
      </c>
      <c r="BA505" s="30">
        <v>5.12</v>
      </c>
      <c r="BB505" s="30">
        <v>6.14</v>
      </c>
      <c r="BC505" s="30">
        <v>7.31</v>
      </c>
      <c r="BD505" s="30">
        <v>38.92</v>
      </c>
      <c r="BE505" s="30">
        <v>38.880000000000003</v>
      </c>
      <c r="BF505" s="30">
        <v>0.32</v>
      </c>
      <c r="BG505" s="30">
        <v>0.5</v>
      </c>
      <c r="BH505" s="30">
        <v>0.46</v>
      </c>
      <c r="BI505" s="30">
        <v>58.78</v>
      </c>
      <c r="BJ505" s="30">
        <v>4.29</v>
      </c>
      <c r="BK505" s="30">
        <v>0.92</v>
      </c>
      <c r="BL505" s="30">
        <v>1.18</v>
      </c>
      <c r="BM505" s="30">
        <v>13.42</v>
      </c>
      <c r="BN505" s="34">
        <v>61</v>
      </c>
      <c r="BO505" s="30" t="s">
        <v>97</v>
      </c>
      <c r="BP505" s="30" t="s">
        <v>100</v>
      </c>
      <c r="BQ505" s="34">
        <v>1270</v>
      </c>
      <c r="BR505" s="30">
        <v>47.65</v>
      </c>
      <c r="BS505" s="30">
        <v>27.04</v>
      </c>
      <c r="BT505" s="30">
        <v>9.5</v>
      </c>
      <c r="BU505" s="30">
        <v>5.66</v>
      </c>
      <c r="BV505" s="30">
        <v>1.87</v>
      </c>
      <c r="BW505" s="30">
        <v>1.8</v>
      </c>
      <c r="BX505" s="30">
        <v>0.62</v>
      </c>
      <c r="BY505" s="30">
        <v>0.9</v>
      </c>
      <c r="BZ505" s="30">
        <v>4.4800000000000004</v>
      </c>
      <c r="CA505" s="30">
        <v>0.25</v>
      </c>
      <c r="CB505" s="30">
        <v>0.26</v>
      </c>
      <c r="CC505" s="30">
        <v>0.04</v>
      </c>
      <c r="CD505" s="30">
        <v>99</v>
      </c>
      <c r="CE505" s="30">
        <v>98</v>
      </c>
      <c r="CF505" s="30">
        <v>78</v>
      </c>
      <c r="CG505" s="30">
        <v>23</v>
      </c>
      <c r="CH505" s="30"/>
      <c r="CI505" s="104">
        <v>4912</v>
      </c>
      <c r="CJ505" s="30"/>
      <c r="CK505" s="30">
        <v>28.29</v>
      </c>
      <c r="CL505" s="30">
        <v>14.05</v>
      </c>
      <c r="CM505" s="30">
        <v>5.79</v>
      </c>
      <c r="CN505" s="30">
        <v>6.94</v>
      </c>
      <c r="CO505" s="30">
        <v>39.229999999999997</v>
      </c>
      <c r="CP505" s="30">
        <v>39.78</v>
      </c>
      <c r="CQ505" s="30">
        <v>0.48</v>
      </c>
      <c r="CR505" s="104">
        <v>4512</v>
      </c>
      <c r="CS505" s="105">
        <v>31.13</v>
      </c>
      <c r="CT505" s="105">
        <v>5.0999999999999996</v>
      </c>
      <c r="CU505" s="105">
        <v>0.46</v>
      </c>
      <c r="CV505" s="30"/>
      <c r="CW505" s="58">
        <f t="shared" si="100"/>
        <v>600.97667686349826</v>
      </c>
      <c r="CX505" s="59">
        <f>AP505/(AB505-AI505)</f>
        <v>600.97667686349826</v>
      </c>
      <c r="CY505" s="79">
        <v>500</v>
      </c>
      <c r="CZ505" s="57">
        <f>IF(AND(DATE(YEAR(T505),MONTH(T505),DAY(T505))&gt;=(S505-3),DATE(YEAR(T505),MONTH(T505),DAY(T505))&lt;=(S505+3)),T505,V505)</f>
        <v>45996.760416666664</v>
      </c>
      <c r="DA505" s="59">
        <f>CZ505-U505</f>
        <v>0</v>
      </c>
      <c r="DB505" s="51">
        <f>(((AR505-AQ505)*24)+DD505+AB505+((AV505-AU505)*24))/24</f>
        <v>1.2222222222189885</v>
      </c>
      <c r="DC505" s="51">
        <f>(AT505-AS505)*24</f>
        <v>1.4166666667442769</v>
      </c>
      <c r="DD505" s="51">
        <f>(W505-AR505)*24</f>
        <v>6.75</v>
      </c>
      <c r="DE505" s="51">
        <f>AA505</f>
        <v>3.5000000000582077</v>
      </c>
      <c r="DF505" s="51">
        <f t="shared" si="109"/>
        <v>6.75</v>
      </c>
      <c r="DG505" s="51">
        <f>AB505</f>
        <v>22.083333333372138</v>
      </c>
      <c r="DH505" s="51">
        <f t="shared" si="105"/>
        <v>1.4166666667442769</v>
      </c>
    </row>
    <row r="506" spans="1:112" s="42" customFormat="1" x14ac:dyDescent="0.2">
      <c r="A506" s="40">
        <v>4954</v>
      </c>
      <c r="B506" s="29">
        <f t="shared" si="110"/>
        <v>45992</v>
      </c>
      <c r="C506" s="41" t="str">
        <f t="shared" si="108"/>
        <v>PRT 2025 12 #4954</v>
      </c>
      <c r="D506" s="41" t="str">
        <f t="shared" si="104"/>
        <v>PRATU BE #10</v>
      </c>
      <c r="E506" s="39">
        <v>4954</v>
      </c>
      <c r="F506" s="38" t="s">
        <v>506</v>
      </c>
      <c r="G506" s="38" t="str">
        <f>INDEX([1]List!$D$2:$D$55,MATCH(F506,[1]List!$B$2:$B$55,0))</f>
        <v>CIF</v>
      </c>
      <c r="H506" s="38" t="s">
        <v>348</v>
      </c>
      <c r="I506" s="38" t="s">
        <v>252</v>
      </c>
      <c r="J506" s="39">
        <f>IF(F506="","",IF(F506="TIE LRC",COUNTIF($F$2:$F506,"TIE")+COUNTIF($F$2:$F506,"TME")+COUNTIF($F$2:$F506,"TIE LRC")+COUNTIF($F$2:$F506,"TIE MRC"),IF(F506="TIE MRC",COUNTIF($F$2:$F506,"TIE")+COUNTIF($F$2:$F506,"TME")+COUNTIF($F$2:$F506,"TIE LRC")+COUNTIF($F$2:$F506,"TIE MRC"),IF(F506="PLNBB LRC",COUNTIF($F$2:$F506,"PLNBB")+COUNTIF($F$2:$F506,"PLNBB LRC")+COUNTIF($F$2:$F506,"PLNBB MRC"),IF(F506="PLNBB MRC",COUNTIF($F$2:$F506,"PLNBB")+COUNTIF($F$2:$F506,"PLNBB LRC")+COUNTIF($F$2:$F506,"PLNBB MRC"),IF(F506="HE MRC",COUNTIF($F$2:$F506,"HE")+COUNTIF($F$2:$F506,"HE LRC")+COUNTIF($F$2:$F506,"HE MRC"),IF(F506="HE LRC",COUNTIF($F$2:$F506,"HE")+COUNTIF($F$2:$F506,"HE LRC")+COUNTIF($F$2:$F506,"HE MRC"),COUNTIF($F$2:$F506,F506))))))))</f>
        <v>10</v>
      </c>
      <c r="K506" s="42" t="s">
        <v>664</v>
      </c>
      <c r="L506" s="42" t="s">
        <v>665</v>
      </c>
      <c r="N506" s="43" t="s">
        <v>318</v>
      </c>
      <c r="O506" s="70" t="s">
        <v>201</v>
      </c>
      <c r="P506" s="40"/>
      <c r="Q506" s="70">
        <v>45988</v>
      </c>
      <c r="R506" s="44"/>
      <c r="S506" s="70">
        <v>45974</v>
      </c>
      <c r="T506" s="57">
        <v>45996.1875</v>
      </c>
      <c r="U506" s="57">
        <v>45997.927083333336</v>
      </c>
      <c r="V506" s="57">
        <v>45997.927083333336</v>
      </c>
      <c r="W506" s="57">
        <v>45998.010416666664</v>
      </c>
      <c r="X506" s="57">
        <v>45998.788194444445</v>
      </c>
      <c r="Y506" s="57">
        <v>45998.833333333336</v>
      </c>
      <c r="Z506" s="57">
        <v>45998.868055555555</v>
      </c>
      <c r="AA506" s="51">
        <f t="shared" si="84"/>
        <v>41.750000000058208</v>
      </c>
      <c r="AB506" s="51">
        <f t="shared" si="90"/>
        <v>19.750000000116415</v>
      </c>
      <c r="AC506" s="51">
        <f t="shared" si="91"/>
        <v>1.0833333333721384</v>
      </c>
      <c r="AD506" s="51">
        <v>0</v>
      </c>
      <c r="AE506" s="51">
        <v>4.75</v>
      </c>
      <c r="AF506" s="51">
        <v>0</v>
      </c>
      <c r="AG506" s="51">
        <v>0.5</v>
      </c>
      <c r="AH506" s="51">
        <v>0</v>
      </c>
      <c r="AI506" s="51">
        <f t="shared" si="102"/>
        <v>5.25</v>
      </c>
      <c r="AJ506" s="78">
        <f t="shared" si="103"/>
        <v>5.25</v>
      </c>
      <c r="AK506" s="78"/>
      <c r="AL506" s="78"/>
      <c r="AM506" s="78"/>
      <c r="AN506" s="78"/>
      <c r="AO506" s="45">
        <v>8010.6689999999999</v>
      </c>
      <c r="AP506" s="45">
        <v>8008.5280000000002</v>
      </c>
      <c r="AQ506" s="57">
        <f t="shared" si="107"/>
        <v>45997.927083333336</v>
      </c>
      <c r="AR506" s="57">
        <v>45997.9375</v>
      </c>
      <c r="AS506" s="57">
        <f t="shared" si="101"/>
        <v>45998.788194444445</v>
      </c>
      <c r="AT506" s="57">
        <v>45998.854166666664</v>
      </c>
      <c r="AU506" s="57">
        <f t="shared" si="106"/>
        <v>45998.854166666664</v>
      </c>
      <c r="AV506" s="57">
        <v>45998.864583333336</v>
      </c>
      <c r="AW506" s="104">
        <v>3915</v>
      </c>
      <c r="AX506" s="104">
        <v>6175</v>
      </c>
      <c r="AY506" s="30">
        <v>36.6</v>
      </c>
      <c r="AZ506" s="30">
        <v>15.67</v>
      </c>
      <c r="BA506" s="30">
        <v>4.9800000000000004</v>
      </c>
      <c r="BB506" s="30">
        <v>6.62</v>
      </c>
      <c r="BC506" s="30">
        <v>7.85</v>
      </c>
      <c r="BD506" s="30">
        <v>42.17</v>
      </c>
      <c r="BE506" s="30">
        <v>35.54</v>
      </c>
      <c r="BF506" s="30">
        <v>0.28000000000000003</v>
      </c>
      <c r="BG506" s="30">
        <v>0.48</v>
      </c>
      <c r="BH506" s="30">
        <v>0.44</v>
      </c>
      <c r="BI506" s="30">
        <v>55.35</v>
      </c>
      <c r="BJ506" s="30">
        <v>3.99</v>
      </c>
      <c r="BK506" s="30">
        <v>0.86</v>
      </c>
      <c r="BL506" s="30">
        <v>1.1100000000000001</v>
      </c>
      <c r="BM506" s="30">
        <v>17.14</v>
      </c>
      <c r="BN506" s="34">
        <v>60</v>
      </c>
      <c r="BO506" s="30" t="s">
        <v>97</v>
      </c>
      <c r="BP506" s="30" t="s">
        <v>100</v>
      </c>
      <c r="BQ506" s="34">
        <v>1200</v>
      </c>
      <c r="BR506" s="30">
        <v>41.73</v>
      </c>
      <c r="BS506" s="30">
        <v>21.95</v>
      </c>
      <c r="BT506" s="30">
        <v>18.16</v>
      </c>
      <c r="BU506" s="30">
        <v>9.2899999999999991</v>
      </c>
      <c r="BV506" s="30">
        <v>2.35</v>
      </c>
      <c r="BW506" s="30">
        <v>0.9</v>
      </c>
      <c r="BX506" s="30">
        <v>0.55000000000000004</v>
      </c>
      <c r="BY506" s="30">
        <v>0.82</v>
      </c>
      <c r="BZ506" s="30">
        <v>3.46</v>
      </c>
      <c r="CA506" s="30">
        <v>0.63</v>
      </c>
      <c r="CB506" s="30">
        <v>0.16</v>
      </c>
      <c r="CC506" s="30">
        <v>3.5999999999999997E-2</v>
      </c>
      <c r="CD506" s="30">
        <v>98</v>
      </c>
      <c r="CE506" s="30">
        <v>98</v>
      </c>
      <c r="CF506" s="30">
        <v>77</v>
      </c>
      <c r="CG506" s="30">
        <v>19</v>
      </c>
      <c r="CH506" s="30"/>
      <c r="CI506" s="104">
        <v>3934</v>
      </c>
      <c r="CJ506" s="30"/>
      <c r="CK506" s="30">
        <v>36.28</v>
      </c>
      <c r="CL506" s="30"/>
      <c r="CM506" s="30">
        <v>4.74</v>
      </c>
      <c r="CN506" s="30"/>
      <c r="CO506" s="30"/>
      <c r="CP506" s="30"/>
      <c r="CQ506" s="30">
        <v>0.26</v>
      </c>
      <c r="CR506" s="104">
        <v>4012</v>
      </c>
      <c r="CS506" s="105">
        <v>35.89</v>
      </c>
      <c r="CT506" s="105">
        <v>4.7699999999999996</v>
      </c>
      <c r="CU506" s="105">
        <v>0.25</v>
      </c>
      <c r="CV506" s="30"/>
      <c r="CW506" s="58">
        <f t="shared" si="100"/>
        <v>552.31227585763463</v>
      </c>
      <c r="CX506" s="59">
        <f>AP506/(AB506-AI506)</f>
        <v>552.31227585763463</v>
      </c>
      <c r="CY506" s="79">
        <v>500</v>
      </c>
      <c r="CZ506" s="57">
        <f>IF(AND(DATE(YEAR(T506),MONTH(T506),DAY(T506))&gt;=(S506-3),DATE(YEAR(T506),MONTH(T506),DAY(T506))&lt;=(S506+3)),T506,V506)</f>
        <v>45997.927083333336</v>
      </c>
      <c r="DA506" s="59">
        <f>CZ506-U506</f>
        <v>0</v>
      </c>
      <c r="DB506" s="51">
        <f>(((AR506-AQ506)*24)+DD506+AB506+((AV506-AU506)*24))/24</f>
        <v>0.91666666667151731</v>
      </c>
      <c r="DC506" s="51">
        <f>(AT506-AS506)*24</f>
        <v>1.5833333332557231</v>
      </c>
      <c r="DD506" s="51">
        <f>(W506-AR506)*24</f>
        <v>1.7499999999417923</v>
      </c>
      <c r="DE506" s="51">
        <f>AA506</f>
        <v>41.750000000058208</v>
      </c>
      <c r="DF506" s="51">
        <f t="shared" si="109"/>
        <v>1.7499999999417923</v>
      </c>
      <c r="DG506" s="51">
        <f>AB506</f>
        <v>19.750000000116415</v>
      </c>
      <c r="DH506" s="51">
        <f t="shared" si="105"/>
        <v>1.5833333332557231</v>
      </c>
    </row>
    <row r="507" spans="1:112" s="42" customFormat="1" x14ac:dyDescent="0.2">
      <c r="A507" s="40">
        <v>4955</v>
      </c>
      <c r="B507" s="29">
        <f t="shared" si="110"/>
        <v>45992</v>
      </c>
      <c r="C507" s="41" t="str">
        <f t="shared" si="108"/>
        <v>PRT 2025 12 #4955</v>
      </c>
      <c r="D507" s="41" t="str">
        <f t="shared" si="104"/>
        <v>PRATU BPS MRC #8</v>
      </c>
      <c r="E507" s="39">
        <v>4955</v>
      </c>
      <c r="F507" s="38" t="s">
        <v>635</v>
      </c>
      <c r="G507" s="38" t="str">
        <f>INDEX([1]List!$D$2:$D$55,MATCH(F507,[1]List!$B$2:$B$55,0))</f>
        <v>CIF</v>
      </c>
      <c r="H507" s="38" t="s">
        <v>395</v>
      </c>
      <c r="I507" s="38" t="s">
        <v>247</v>
      </c>
      <c r="J507" s="39">
        <f>IF(F507="","",IF(F507="TIE LRC",COUNTIF($F$2:$F507,"TIE")+COUNTIF($F$2:$F507,"TME")+COUNTIF($F$2:$F507,"TIE LRC")+COUNTIF($F$2:$F507,"TIE MRC"),IF(F507="TIE MRC",COUNTIF($F$2:$F507,"TIE")+COUNTIF($F$2:$F507,"TME")+COUNTIF($F$2:$F507,"TIE LRC")+COUNTIF($F$2:$F507,"TIE MRC"),IF(F507="PLNBB LRC",COUNTIF($F$2:$F507,"PLNBB")+COUNTIF($F$2:$F507,"PLNBB LRC")+COUNTIF($F$2:$F507,"PLNBB MRC"),IF(F507="PLNBB MRC",COUNTIF($F$2:$F507,"PLNBB")+COUNTIF($F$2:$F507,"PLNBB LRC")+COUNTIF($F$2:$F507,"PLNBB MRC"),IF(F507="HE MRC",COUNTIF($F$2:$F507,"HE")+COUNTIF($F$2:$F507,"HE LRC")+COUNTIF($F$2:$F507,"HE MRC"),IF(F507="HE LRC",COUNTIF($F$2:$F507,"HE")+COUNTIF($F$2:$F507,"HE LRC")+COUNTIF($F$2:$F507,"HE MRC"),COUNTIF($F$2:$F507,F507))))))))</f>
        <v>8</v>
      </c>
      <c r="K507" s="42" t="s">
        <v>269</v>
      </c>
      <c r="L507" s="42" t="s">
        <v>623</v>
      </c>
      <c r="N507" s="43" t="s">
        <v>320</v>
      </c>
      <c r="O507" s="70" t="s">
        <v>708</v>
      </c>
      <c r="P507" s="40"/>
      <c r="Q507" s="70">
        <v>45990</v>
      </c>
      <c r="R507" s="44"/>
      <c r="S507" s="70">
        <v>46001</v>
      </c>
      <c r="T507" s="57">
        <v>45997.5</v>
      </c>
      <c r="U507" s="57">
        <v>45998.180555555555</v>
      </c>
      <c r="V507" s="57">
        <v>45998.180555555555</v>
      </c>
      <c r="W507" s="57">
        <v>45998.413194444445</v>
      </c>
      <c r="X507" s="57">
        <v>45998.9375</v>
      </c>
      <c r="Y507" s="57">
        <v>45998.958333333336</v>
      </c>
      <c r="Z507" s="57">
        <v>45998.993055555555</v>
      </c>
      <c r="AA507" s="51">
        <f t="shared" si="84"/>
        <v>16.333333333313931</v>
      </c>
      <c r="AB507" s="51">
        <f t="shared" si="90"/>
        <v>13.083333333372138</v>
      </c>
      <c r="AC507" s="51">
        <f t="shared" si="91"/>
        <v>0.50000000005820766</v>
      </c>
      <c r="AD507" s="51">
        <v>0</v>
      </c>
      <c r="AE507" s="51">
        <v>3.17</v>
      </c>
      <c r="AF507" s="51">
        <v>0</v>
      </c>
      <c r="AG507" s="51">
        <v>0</v>
      </c>
      <c r="AH507" s="51">
        <v>0</v>
      </c>
      <c r="AI507" s="51">
        <f t="shared" si="102"/>
        <v>3.17</v>
      </c>
      <c r="AJ507" s="78">
        <f t="shared" si="103"/>
        <v>3.17</v>
      </c>
      <c r="AK507" s="78"/>
      <c r="AL507" s="78"/>
      <c r="AM507" s="78"/>
      <c r="AN507" s="78"/>
      <c r="AO507" s="45">
        <v>7563.3109999999997</v>
      </c>
      <c r="AP507" s="45">
        <v>7562.18</v>
      </c>
      <c r="AQ507" s="57">
        <f t="shared" si="107"/>
        <v>45998.180555555555</v>
      </c>
      <c r="AR507" s="57">
        <v>45998.190972222219</v>
      </c>
      <c r="AS507" s="57">
        <f t="shared" si="101"/>
        <v>45998.9375</v>
      </c>
      <c r="AT507" s="57">
        <v>45998.979166666664</v>
      </c>
      <c r="AU507" s="57">
        <f t="shared" si="106"/>
        <v>45998.979166666664</v>
      </c>
      <c r="AV507" s="57">
        <v>45998.989583333336</v>
      </c>
      <c r="AW507" s="104">
        <v>4620</v>
      </c>
      <c r="AX507" s="104">
        <v>6689</v>
      </c>
      <c r="AY507" s="30">
        <v>30.92</v>
      </c>
      <c r="AZ507" s="30">
        <v>14.81</v>
      </c>
      <c r="BA507" s="30">
        <v>4.45</v>
      </c>
      <c r="BB507" s="30">
        <v>5.49</v>
      </c>
      <c r="BC507" s="30">
        <v>6.44</v>
      </c>
      <c r="BD507" s="30">
        <v>42.33</v>
      </c>
      <c r="BE507" s="30">
        <v>37.369999999999997</v>
      </c>
      <c r="BF507" s="30">
        <v>0.26</v>
      </c>
      <c r="BG507" s="30">
        <v>0.4</v>
      </c>
      <c r="BH507" s="30">
        <v>0.38</v>
      </c>
      <c r="BI507" s="30">
        <v>58.25</v>
      </c>
      <c r="BJ507" s="30">
        <v>4.25</v>
      </c>
      <c r="BK507" s="30">
        <v>0.88</v>
      </c>
      <c r="BL507" s="30">
        <v>1.1000000000000001</v>
      </c>
      <c r="BM507" s="30">
        <v>16</v>
      </c>
      <c r="BN507" s="34">
        <v>58</v>
      </c>
      <c r="BO507" s="30" t="s">
        <v>97</v>
      </c>
      <c r="BP507" s="30" t="s">
        <v>100</v>
      </c>
      <c r="BQ507" s="34">
        <v>1260</v>
      </c>
      <c r="BR507" s="30">
        <v>47.03</v>
      </c>
      <c r="BS507" s="30">
        <v>27.7</v>
      </c>
      <c r="BT507" s="30">
        <v>8.77</v>
      </c>
      <c r="BU507" s="30">
        <v>6.84</v>
      </c>
      <c r="BV507" s="30">
        <v>1.1499999999999999</v>
      </c>
      <c r="BW507" s="30">
        <v>0.92</v>
      </c>
      <c r="BX507" s="30">
        <v>0.63</v>
      </c>
      <c r="BY507" s="30">
        <v>0.78</v>
      </c>
      <c r="BZ507" s="30">
        <v>5.7</v>
      </c>
      <c r="CA507" s="30">
        <v>0.24</v>
      </c>
      <c r="CB507" s="30">
        <v>0.24</v>
      </c>
      <c r="CC507" s="30">
        <v>3.7999999999999999E-2</v>
      </c>
      <c r="CD507" s="30">
        <v>99</v>
      </c>
      <c r="CE507" s="30">
        <v>98</v>
      </c>
      <c r="CF507" s="30">
        <v>79</v>
      </c>
      <c r="CG507" s="30">
        <v>20</v>
      </c>
      <c r="CH507" s="30"/>
      <c r="CI507" s="104">
        <v>4669</v>
      </c>
      <c r="CJ507" s="30"/>
      <c r="CK507" s="30">
        <v>29.84</v>
      </c>
      <c r="CL507" s="30"/>
      <c r="CM507" s="30">
        <v>3.77</v>
      </c>
      <c r="CN507" s="30"/>
      <c r="CO507" s="30"/>
      <c r="CP507" s="30"/>
      <c r="CQ507" s="30">
        <v>0.24</v>
      </c>
      <c r="CR507" s="104">
        <v>4524</v>
      </c>
      <c r="CS507" s="105">
        <v>31.89</v>
      </c>
      <c r="CT507" s="105">
        <v>4.46</v>
      </c>
      <c r="CU507" s="105">
        <v>0.28000000000000003</v>
      </c>
      <c r="CV507" s="30"/>
      <c r="CW507" s="58">
        <f t="shared" si="100"/>
        <v>762.82918627811682</v>
      </c>
      <c r="CX507" s="59">
        <f>AP507/(AB507-AI507)</f>
        <v>762.82918627811682</v>
      </c>
      <c r="CY507" s="79">
        <v>500</v>
      </c>
      <c r="CZ507" s="57">
        <f>IF(AND(DATE(YEAR(T507),MONTH(T507),DAY(T507))&gt;=(S507-3),DATE(YEAR(T507),MONTH(T507),DAY(T507))&lt;=(S507+3)),T507,V507)</f>
        <v>45998.180555555555</v>
      </c>
      <c r="DA507" s="59">
        <f>CZ507-U507</f>
        <v>0</v>
      </c>
      <c r="DB507" s="51">
        <f>(((AR507-AQ507)*24)+DD507+AB507+((AV507-AU507)*24))/24</f>
        <v>0.78819444445252884</v>
      </c>
      <c r="DC507" s="51">
        <f>(AT507-AS507)*24</f>
        <v>0.99999999994179234</v>
      </c>
      <c r="DD507" s="51">
        <f>(W507-AR507)*24</f>
        <v>5.3333333334303461</v>
      </c>
      <c r="DE507" s="51">
        <f>AA507</f>
        <v>16.333333333313931</v>
      </c>
      <c r="DF507" s="51">
        <f t="shared" si="109"/>
        <v>5.3333333334303461</v>
      </c>
      <c r="DG507" s="51">
        <f>AB507</f>
        <v>13.083333333372138</v>
      </c>
      <c r="DH507" s="51">
        <f t="shared" si="105"/>
        <v>0.99999999994179234</v>
      </c>
    </row>
    <row r="508" spans="1:112" s="42" customFormat="1" x14ac:dyDescent="0.2">
      <c r="A508" s="40">
        <v>4956</v>
      </c>
      <c r="B508" s="29">
        <f t="shared" si="110"/>
        <v>45992</v>
      </c>
      <c r="C508" s="41" t="str">
        <f t="shared" si="108"/>
        <v>PRT 2025 12 #4956</v>
      </c>
      <c r="D508" s="41" t="str">
        <f t="shared" si="104"/>
        <v>PRATU SPE #36</v>
      </c>
      <c r="E508" s="39">
        <v>4956</v>
      </c>
      <c r="F508" s="38" t="s">
        <v>326</v>
      </c>
      <c r="G508" s="38" t="str">
        <f>INDEX([1]List!$D$2:$D$55,MATCH(F508,[1]List!$B$2:$B$55,0))</f>
        <v>CIF</v>
      </c>
      <c r="H508" s="38" t="s">
        <v>399</v>
      </c>
      <c r="I508" s="38" t="s">
        <v>492</v>
      </c>
      <c r="J508" s="39">
        <f>IF(F508="","",IF(F508="TIE LRC",COUNTIF($F$2:$F508,"TIE")+COUNTIF($F$2:$F508,"TME")+COUNTIF($F$2:$F508,"TIE LRC")+COUNTIF($F$2:$F508,"TIE MRC"),IF(F508="TIE MRC",COUNTIF($F$2:$F508,"TIE")+COUNTIF($F$2:$F508,"TME")+COUNTIF($F$2:$F508,"TIE LRC")+COUNTIF($F$2:$F508,"TIE MRC"),IF(F508="PLNBB LRC",COUNTIF($F$2:$F508,"PLNBB")+COUNTIF($F$2:$F508,"PLNBB LRC")+COUNTIF($F$2:$F508,"PLNBB MRC"),IF(F508="PLNBB MRC",COUNTIF($F$2:$F508,"PLNBB")+COUNTIF($F$2:$F508,"PLNBB LRC")+COUNTIF($F$2:$F508,"PLNBB MRC"),IF(F508="HE MRC",COUNTIF($F$2:$F508,"HE")+COUNTIF($F$2:$F508,"HE LRC")+COUNTIF($F$2:$F508,"HE MRC"),IF(F508="HE LRC",COUNTIF($F$2:$F508,"HE")+COUNTIF($F$2:$F508,"HE LRC")+COUNTIF($F$2:$F508,"HE MRC"),COUNTIF($F$2:$F508,F508))))))))</f>
        <v>36</v>
      </c>
      <c r="K508" s="42" t="s">
        <v>415</v>
      </c>
      <c r="L508" s="42" t="s">
        <v>353</v>
      </c>
      <c r="N508" s="43" t="s">
        <v>318</v>
      </c>
      <c r="O508" s="70" t="s">
        <v>473</v>
      </c>
      <c r="P508" s="40"/>
      <c r="Q508" s="70">
        <v>45986</v>
      </c>
      <c r="R508" s="44"/>
      <c r="S508" s="70">
        <v>45990</v>
      </c>
      <c r="T508" s="57">
        <v>45996.875</v>
      </c>
      <c r="U508" s="57">
        <v>45998.895833333336</v>
      </c>
      <c r="V508" s="57">
        <v>45998.895833333336</v>
      </c>
      <c r="W508" s="57">
        <v>45998.961805555555</v>
      </c>
      <c r="X508" s="57">
        <v>45999.395833333336</v>
      </c>
      <c r="Y508" s="57">
        <v>45999.423611111109</v>
      </c>
      <c r="Z508" s="57">
        <v>45999.458333333336</v>
      </c>
      <c r="AA508" s="51">
        <f t="shared" si="84"/>
        <v>48.500000000058208</v>
      </c>
      <c r="AB508" s="51">
        <f t="shared" si="90"/>
        <v>11.083333333313931</v>
      </c>
      <c r="AC508" s="51">
        <f t="shared" si="91"/>
        <v>0.6666666665696539</v>
      </c>
      <c r="AD508" s="51">
        <v>0.17</v>
      </c>
      <c r="AE508" s="51">
        <v>1</v>
      </c>
      <c r="AF508" s="51">
        <v>0</v>
      </c>
      <c r="AG508" s="51">
        <v>0</v>
      </c>
      <c r="AH508" s="51">
        <v>0</v>
      </c>
      <c r="AI508" s="51">
        <f t="shared" si="102"/>
        <v>1</v>
      </c>
      <c r="AJ508" s="78">
        <f t="shared" si="103"/>
        <v>1.17</v>
      </c>
      <c r="AK508" s="78"/>
      <c r="AL508" s="78"/>
      <c r="AM508" s="78"/>
      <c r="AN508" s="78"/>
      <c r="AO508" s="45">
        <v>8733.5030000000006</v>
      </c>
      <c r="AP508" s="45">
        <v>8731.3590000000004</v>
      </c>
      <c r="AQ508" s="57">
        <f t="shared" si="107"/>
        <v>45998.895833333336</v>
      </c>
      <c r="AR508" s="57">
        <v>45998.90625</v>
      </c>
      <c r="AS508" s="57">
        <f t="shared" si="101"/>
        <v>45999.395833333336</v>
      </c>
      <c r="AT508" s="57">
        <v>45999.444444444445</v>
      </c>
      <c r="AU508" s="57">
        <f t="shared" si="106"/>
        <v>45999.444444444445</v>
      </c>
      <c r="AV508" s="57">
        <v>45999.454861111109</v>
      </c>
      <c r="AW508" s="104">
        <v>4135</v>
      </c>
      <c r="AX508" s="104">
        <v>6355</v>
      </c>
      <c r="AY508" s="30">
        <v>34.94</v>
      </c>
      <c r="AZ508" s="30">
        <v>17.579999999999998</v>
      </c>
      <c r="BA508" s="30">
        <v>4.9800000000000004</v>
      </c>
      <c r="BB508" s="30">
        <v>6.31</v>
      </c>
      <c r="BC508" s="30">
        <v>7.66</v>
      </c>
      <c r="BD508" s="30">
        <v>39.75</v>
      </c>
      <c r="BE508" s="30">
        <v>36.36</v>
      </c>
      <c r="BF508" s="30">
        <v>0.23</v>
      </c>
      <c r="BG508" s="30">
        <v>0.34</v>
      </c>
      <c r="BH508" s="30">
        <v>0.32</v>
      </c>
      <c r="BI508" s="30">
        <v>54.8</v>
      </c>
      <c r="BJ508" s="30">
        <v>4.1500000000000004</v>
      </c>
      <c r="BK508" s="30">
        <v>0.89</v>
      </c>
      <c r="BL508" s="30">
        <v>1.17</v>
      </c>
      <c r="BM508" s="30">
        <v>16.010000000000002</v>
      </c>
      <c r="BN508" s="34">
        <v>61</v>
      </c>
      <c r="BO508" s="30" t="s">
        <v>97</v>
      </c>
      <c r="BP508" s="30" t="s">
        <v>100</v>
      </c>
      <c r="BQ508" s="34">
        <v>1230</v>
      </c>
      <c r="BR508" s="30">
        <v>33.909999999999997</v>
      </c>
      <c r="BS508" s="30">
        <v>19.38</v>
      </c>
      <c r="BT508" s="30">
        <v>29.32</v>
      </c>
      <c r="BU508" s="30">
        <v>6.22</v>
      </c>
      <c r="BV508" s="30">
        <v>3.58</v>
      </c>
      <c r="BW508" s="30">
        <v>0.51</v>
      </c>
      <c r="BX508" s="30">
        <v>0.36</v>
      </c>
      <c r="BY508" s="30">
        <v>0.52</v>
      </c>
      <c r="BZ508" s="30">
        <v>4.9400000000000004</v>
      </c>
      <c r="CA508" s="30">
        <v>1.01</v>
      </c>
      <c r="CB508" s="30">
        <v>0.25</v>
      </c>
      <c r="CC508" s="30">
        <v>4.7E-2</v>
      </c>
      <c r="CD508" s="30">
        <v>100</v>
      </c>
      <c r="CE508" s="30">
        <v>97</v>
      </c>
      <c r="CF508" s="30">
        <v>78</v>
      </c>
      <c r="CG508" s="30">
        <v>20</v>
      </c>
      <c r="CH508" s="30"/>
      <c r="CI508" s="104">
        <v>4173</v>
      </c>
      <c r="CJ508" s="30"/>
      <c r="CK508" s="30">
        <v>34.479999999999997</v>
      </c>
      <c r="CL508" s="30"/>
      <c r="CM508" s="30">
        <v>4.8</v>
      </c>
      <c r="CN508" s="30"/>
      <c r="CO508" s="30"/>
      <c r="CP508" s="30"/>
      <c r="CQ508" s="30">
        <v>0.17</v>
      </c>
      <c r="CR508" s="104">
        <v>4135</v>
      </c>
      <c r="CS508" s="105">
        <v>34.89</v>
      </c>
      <c r="CT508" s="105">
        <v>4.96</v>
      </c>
      <c r="CU508" s="105">
        <v>0.18</v>
      </c>
      <c r="CV508" s="30"/>
      <c r="CW508" s="58">
        <f t="shared" ref="CW508:CW571" si="111">CX508</f>
        <v>865.91990082811253</v>
      </c>
      <c r="CX508" s="59">
        <f>AP508/(AB508-AI508)</f>
        <v>865.91990082811253</v>
      </c>
      <c r="CY508" s="79">
        <v>500</v>
      </c>
      <c r="CZ508" s="57">
        <f>IF(AND(DATE(YEAR(T508),MONTH(T508),DAY(T508))&gt;=(S508-3),DATE(YEAR(T508),MONTH(T508),DAY(T508))&lt;=(S508+3)),T508,V508)</f>
        <v>45998.895833333336</v>
      </c>
      <c r="DA508" s="59">
        <f>CZ508-U508</f>
        <v>0</v>
      </c>
      <c r="DB508" s="51">
        <f>(((AR508-AQ508)*24)+DD508+AB508+((AV508-AU508)*24))/24</f>
        <v>0.53819444443797693</v>
      </c>
      <c r="DC508" s="51">
        <f>(AT508-AS508)*24</f>
        <v>1.1666666666278616</v>
      </c>
      <c r="DD508" s="51">
        <f>(W508-AR508)*24</f>
        <v>1.3333333333139308</v>
      </c>
      <c r="DE508" s="51">
        <f>AA508</f>
        <v>48.500000000058208</v>
      </c>
      <c r="DF508" s="51">
        <f t="shared" si="109"/>
        <v>1.3333333333139308</v>
      </c>
      <c r="DG508" s="51">
        <f>AB508</f>
        <v>11.083333333313931</v>
      </c>
      <c r="DH508" s="51">
        <f t="shared" si="105"/>
        <v>1.1666666666278616</v>
      </c>
    </row>
    <row r="509" spans="1:112" s="42" customFormat="1" x14ac:dyDescent="0.2">
      <c r="A509" s="40">
        <v>4957</v>
      </c>
      <c r="B509" s="29">
        <f t="shared" si="110"/>
        <v>45992</v>
      </c>
      <c r="C509" s="41" t="str">
        <f t="shared" si="108"/>
        <v>PRT 2025 12 #4957</v>
      </c>
      <c r="D509" s="41" t="str">
        <f t="shared" si="104"/>
        <v>PRATU SSN #22</v>
      </c>
      <c r="E509" s="39">
        <v>4957</v>
      </c>
      <c r="F509" s="38" t="s">
        <v>551</v>
      </c>
      <c r="G509" s="38" t="str">
        <f>INDEX([1]List!$D$2:$D$55,MATCH(F509,[1]List!$B$2:$B$55,0))</f>
        <v>CIF</v>
      </c>
      <c r="H509" s="38" t="s">
        <v>552</v>
      </c>
      <c r="I509" s="38" t="s">
        <v>285</v>
      </c>
      <c r="J509" s="39">
        <f>IF(F509="","",IF(F509="TIE LRC",COUNTIF($F$2:$F509,"TIE")+COUNTIF($F$2:$F509,"TME")+COUNTIF($F$2:$F509,"TIE LRC")+COUNTIF($F$2:$F509,"TIE MRC"),IF(F509="TIE MRC",COUNTIF($F$2:$F509,"TIE")+COUNTIF($F$2:$F509,"TME")+COUNTIF($F$2:$F509,"TIE LRC")+COUNTIF($F$2:$F509,"TIE MRC"),IF(F509="PLNBB LRC",COUNTIF($F$2:$F509,"PLNBB")+COUNTIF($F$2:$F509,"PLNBB LRC")+COUNTIF($F$2:$F509,"PLNBB MRC"),IF(F509="PLNBB MRC",COUNTIF($F$2:$F509,"PLNBB")+COUNTIF($F$2:$F509,"PLNBB LRC")+COUNTIF($F$2:$F509,"PLNBB MRC"),IF(F509="HE MRC",COUNTIF($F$2:$F509,"HE")+COUNTIF($F$2:$F509,"HE LRC")+COUNTIF($F$2:$F509,"HE MRC"),IF(F509="HE LRC",COUNTIF($F$2:$F509,"HE")+COUNTIF($F$2:$F509,"HE LRC")+COUNTIF($F$2:$F509,"HE MRC"),COUNTIF($F$2:$F509,F509))))))))</f>
        <v>22</v>
      </c>
      <c r="K509" s="42" t="s">
        <v>360</v>
      </c>
      <c r="L509" s="42" t="s">
        <v>361</v>
      </c>
      <c r="N509" s="43" t="s">
        <v>318</v>
      </c>
      <c r="O509" s="70" t="s">
        <v>473</v>
      </c>
      <c r="P509" s="40"/>
      <c r="Q509" s="70">
        <v>45991</v>
      </c>
      <c r="R509" s="44"/>
      <c r="S509" s="70">
        <v>46004</v>
      </c>
      <c r="T509" s="57">
        <v>45997.583333333336</v>
      </c>
      <c r="U509" s="57">
        <v>45999.486111111109</v>
      </c>
      <c r="V509" s="57">
        <v>45999.486111111109</v>
      </c>
      <c r="W509" s="57">
        <v>45999.53125</v>
      </c>
      <c r="X509" s="57">
        <v>46000.177083333336</v>
      </c>
      <c r="Y509" s="57">
        <v>46000.229166666664</v>
      </c>
      <c r="Z509" s="57">
        <v>46000.263888888891</v>
      </c>
      <c r="AA509" s="51">
        <f t="shared" si="84"/>
        <v>45.666666666569654</v>
      </c>
      <c r="AB509" s="51">
        <f t="shared" si="90"/>
        <v>16.749999999941792</v>
      </c>
      <c r="AC509" s="51">
        <f t="shared" si="91"/>
        <v>1.2499999998835847</v>
      </c>
      <c r="AD509" s="51">
        <v>0</v>
      </c>
      <c r="AE509" s="51">
        <v>2.42</v>
      </c>
      <c r="AF509" s="51">
        <v>1.67</v>
      </c>
      <c r="AG509" s="51">
        <v>0.5</v>
      </c>
      <c r="AH509" s="51">
        <v>0</v>
      </c>
      <c r="AI509" s="51">
        <f t="shared" si="102"/>
        <v>4.59</v>
      </c>
      <c r="AJ509" s="78">
        <f t="shared" si="103"/>
        <v>4.59</v>
      </c>
      <c r="AK509" s="78"/>
      <c r="AL509" s="78"/>
      <c r="AM509" s="78"/>
      <c r="AN509" s="78"/>
      <c r="AO509" s="45">
        <v>8738.8670000000002</v>
      </c>
      <c r="AP509" s="45">
        <v>8736.8040000000001</v>
      </c>
      <c r="AQ509" s="57">
        <f t="shared" si="107"/>
        <v>45999.486111111109</v>
      </c>
      <c r="AR509" s="57">
        <v>45999.496527777781</v>
      </c>
      <c r="AS509" s="57">
        <f t="shared" si="101"/>
        <v>46000.177083333336</v>
      </c>
      <c r="AT509" s="57">
        <v>46000.25</v>
      </c>
      <c r="AU509" s="57">
        <f t="shared" si="106"/>
        <v>46000.25</v>
      </c>
      <c r="AV509" s="57">
        <v>46000.260416666664</v>
      </c>
      <c r="AW509" s="104">
        <v>4060</v>
      </c>
      <c r="AX509" s="104">
        <v>6239</v>
      </c>
      <c r="AY509" s="30">
        <v>34.92</v>
      </c>
      <c r="AZ509" s="30">
        <v>15.27</v>
      </c>
      <c r="BA509" s="30">
        <v>4.9000000000000004</v>
      </c>
      <c r="BB509" s="30">
        <v>6.38</v>
      </c>
      <c r="BC509" s="30">
        <v>7.53</v>
      </c>
      <c r="BD509" s="30">
        <v>41.89</v>
      </c>
      <c r="BE509" s="30">
        <v>36.46</v>
      </c>
      <c r="BF509" s="30">
        <v>0.2</v>
      </c>
      <c r="BG509" s="30">
        <v>0.33</v>
      </c>
      <c r="BH509" s="30">
        <v>0.31</v>
      </c>
      <c r="BI509" s="30">
        <v>54.82</v>
      </c>
      <c r="BJ509" s="30">
        <v>4.25</v>
      </c>
      <c r="BK509" s="30">
        <v>0.85</v>
      </c>
      <c r="BL509" s="30">
        <v>1.08</v>
      </c>
      <c r="BM509" s="30">
        <v>18.170000000000002</v>
      </c>
      <c r="BN509" s="34">
        <v>61</v>
      </c>
      <c r="BO509" s="30" t="s">
        <v>97</v>
      </c>
      <c r="BP509" s="30" t="s">
        <v>97</v>
      </c>
      <c r="BQ509" s="34">
        <v>1160</v>
      </c>
      <c r="BR509" s="30">
        <v>43.66</v>
      </c>
      <c r="BS509" s="30">
        <v>22.65</v>
      </c>
      <c r="BT509" s="30">
        <v>20.49</v>
      </c>
      <c r="BU509" s="30">
        <v>5.48</v>
      </c>
      <c r="BV509" s="30">
        <v>2.31</v>
      </c>
      <c r="BW509" s="30">
        <v>0.21</v>
      </c>
      <c r="BX509" s="30">
        <v>0.76</v>
      </c>
      <c r="BY509" s="30">
        <v>0.89</v>
      </c>
      <c r="BZ509" s="30">
        <v>3.06</v>
      </c>
      <c r="CA509" s="30">
        <v>0.41</v>
      </c>
      <c r="CB509" s="30">
        <v>0.08</v>
      </c>
      <c r="CC509" s="30">
        <v>3.2000000000000001E-2</v>
      </c>
      <c r="CD509" s="30">
        <v>100</v>
      </c>
      <c r="CE509" s="30">
        <v>98</v>
      </c>
      <c r="CF509" s="30">
        <v>78</v>
      </c>
      <c r="CG509" s="30">
        <v>20</v>
      </c>
      <c r="CH509" s="30"/>
      <c r="CI509" s="104">
        <v>4132</v>
      </c>
      <c r="CJ509" s="30"/>
      <c r="CK509" s="30">
        <v>33.979999999999997</v>
      </c>
      <c r="CL509" s="30"/>
      <c r="CM509" s="30">
        <v>4.2699999999999996</v>
      </c>
      <c r="CN509" s="30"/>
      <c r="CO509" s="30"/>
      <c r="CP509" s="30"/>
      <c r="CQ509" s="30">
        <v>0.15</v>
      </c>
      <c r="CR509" s="104">
        <v>4004</v>
      </c>
      <c r="CS509" s="105">
        <v>35.76</v>
      </c>
      <c r="CT509" s="105">
        <v>4.54</v>
      </c>
      <c r="CU509" s="105">
        <v>0.26</v>
      </c>
      <c r="CV509" s="30"/>
      <c r="CW509" s="58">
        <f t="shared" si="111"/>
        <v>718.48717105607079</v>
      </c>
      <c r="CX509" s="59">
        <f>AP509/(AB509-AI509)</f>
        <v>718.48717105607079</v>
      </c>
      <c r="CY509" s="79">
        <v>500</v>
      </c>
      <c r="CZ509" s="57">
        <f>IF(AND(DATE(YEAR(T509),MONTH(T509),DAY(T509))&gt;=(S509-3),DATE(YEAR(T509),MONTH(T509),DAY(T509))&lt;=(S509+3)),T509,V509)</f>
        <v>45999.486111111109</v>
      </c>
      <c r="DA509" s="59">
        <f>CZ509-U509</f>
        <v>0</v>
      </c>
      <c r="DB509" s="51">
        <f>(((AR509-AQ509)*24)+DD509+AB509+((AV509-AU509)*24))/24</f>
        <v>0.75347222221898846</v>
      </c>
      <c r="DC509" s="51">
        <f>(AT509-AS509)*24</f>
        <v>1.7499999999417923</v>
      </c>
      <c r="DD509" s="51">
        <f>(W509-AR509)*24</f>
        <v>0.83333333325572312</v>
      </c>
      <c r="DE509" s="51">
        <f>AA509</f>
        <v>45.666666666569654</v>
      </c>
      <c r="DF509" s="51">
        <f t="shared" si="109"/>
        <v>0.83333333325572312</v>
      </c>
      <c r="DG509" s="51">
        <f>AB509</f>
        <v>16.749999999941792</v>
      </c>
      <c r="DH509" s="51">
        <f t="shared" si="105"/>
        <v>1.7499999999417923</v>
      </c>
    </row>
    <row r="510" spans="1:112" s="42" customFormat="1" x14ac:dyDescent="0.2">
      <c r="A510" s="40">
        <v>4958</v>
      </c>
      <c r="B510" s="29">
        <f t="shared" si="110"/>
        <v>45992</v>
      </c>
      <c r="C510" s="41" t="str">
        <f t="shared" si="108"/>
        <v>PRT 2025 12 #4958</v>
      </c>
      <c r="D510" s="41" t="str">
        <f t="shared" si="104"/>
        <v>PRATU PTBA #94</v>
      </c>
      <c r="E510" s="39">
        <v>4958</v>
      </c>
      <c r="F510" s="38" t="s">
        <v>98</v>
      </c>
      <c r="G510" s="38" t="str">
        <f>INDEX([1]List!$D$2:$D$55,MATCH(F510,[1]List!$B$2:$B$55,0))</f>
        <v>FOB</v>
      </c>
      <c r="H510" s="38" t="s">
        <v>156</v>
      </c>
      <c r="I510" s="38" t="s">
        <v>157</v>
      </c>
      <c r="J510" s="39">
        <f>IF(F510="","",IF(F510="TIE LRC",COUNTIF($F$2:$F510,"TIE")+COUNTIF($F$2:$F510,"TME")+COUNTIF($F$2:$F510,"TIE LRC")+COUNTIF($F$2:$F510,"TIE MRC"),IF(F510="TIE MRC",COUNTIF($F$2:$F510,"TIE")+COUNTIF($F$2:$F510,"TME")+COUNTIF($F$2:$F510,"TIE LRC")+COUNTIF($F$2:$F510,"TIE MRC"),IF(F510="PLNBB LRC",COUNTIF($F$2:$F510,"PLNBB")+COUNTIF($F$2:$F510,"PLNBB LRC")+COUNTIF($F$2:$F510,"PLNBB MRC"),IF(F510="PLNBB MRC",COUNTIF($F$2:$F510,"PLNBB")+COUNTIF($F$2:$F510,"PLNBB LRC")+COUNTIF($F$2:$F510,"PLNBB MRC"),IF(F510="HE MRC",COUNTIF($F$2:$F510,"HE")+COUNTIF($F$2:$F510,"HE LRC")+COUNTIF($F$2:$F510,"HE MRC"),IF(F510="HE LRC",COUNTIF($F$2:$F510,"HE")+COUNTIF($F$2:$F510,"HE LRC")+COUNTIF($F$2:$F510,"HE MRC"),COUNTIF($F$2:$F510,F510))))))))</f>
        <v>94</v>
      </c>
      <c r="K510" s="42" t="s">
        <v>123</v>
      </c>
      <c r="L510" s="42" t="s">
        <v>119</v>
      </c>
      <c r="N510" s="43" t="s">
        <v>320</v>
      </c>
      <c r="O510" s="70" t="s">
        <v>104</v>
      </c>
      <c r="P510" s="40"/>
      <c r="Q510" s="70">
        <v>45991</v>
      </c>
      <c r="R510" s="44"/>
      <c r="S510" s="70">
        <v>45997</v>
      </c>
      <c r="T510" s="57">
        <v>45997.958333333336</v>
      </c>
      <c r="U510" s="57">
        <v>45997.958333333336</v>
      </c>
      <c r="V510" s="57">
        <v>45999.041666666664</v>
      </c>
      <c r="W510" s="57">
        <v>45999.409722222219</v>
      </c>
      <c r="X510" s="57">
        <v>46000.513888888891</v>
      </c>
      <c r="Y510" s="57">
        <v>46000.559027777781</v>
      </c>
      <c r="Z510" s="57">
        <v>46000.59375</v>
      </c>
      <c r="AA510" s="51">
        <f t="shared" si="84"/>
        <v>25.999999999883585</v>
      </c>
      <c r="AB510" s="51">
        <f t="shared" si="90"/>
        <v>27.583333333488554</v>
      </c>
      <c r="AC510" s="51">
        <f t="shared" si="91"/>
        <v>1.0833333333721384</v>
      </c>
      <c r="AD510" s="51">
        <v>0</v>
      </c>
      <c r="AE510" s="51">
        <v>3.58</v>
      </c>
      <c r="AF510" s="51">
        <v>7.5</v>
      </c>
      <c r="AG510" s="51">
        <v>0.5</v>
      </c>
      <c r="AH510" s="51">
        <v>0</v>
      </c>
      <c r="AI510" s="51">
        <f t="shared" si="102"/>
        <v>11.58</v>
      </c>
      <c r="AJ510" s="78">
        <f t="shared" si="103"/>
        <v>11.58</v>
      </c>
      <c r="AK510" s="78"/>
      <c r="AL510" s="78"/>
      <c r="AM510" s="78"/>
      <c r="AN510" s="78"/>
      <c r="AO510" s="45">
        <v>9609.41</v>
      </c>
      <c r="AP510" s="45">
        <v>9607.9529999999995</v>
      </c>
      <c r="AQ510" s="57">
        <f t="shared" si="107"/>
        <v>45999.041666666664</v>
      </c>
      <c r="AR510" s="57">
        <v>45999.052083333336</v>
      </c>
      <c r="AS510" s="57">
        <f t="shared" si="101"/>
        <v>46000.513888888891</v>
      </c>
      <c r="AT510" s="57">
        <v>46000.579861111109</v>
      </c>
      <c r="AU510" s="57">
        <f t="shared" si="106"/>
        <v>46000.579861111109</v>
      </c>
      <c r="AV510" s="57">
        <v>46000.590277777781</v>
      </c>
      <c r="AW510" s="104">
        <v>4784</v>
      </c>
      <c r="AX510" s="104">
        <v>6896</v>
      </c>
      <c r="AY510" s="30">
        <v>30.63</v>
      </c>
      <c r="AZ510" s="30">
        <v>15</v>
      </c>
      <c r="BA510" s="30">
        <v>3.46</v>
      </c>
      <c r="BB510" s="30">
        <v>4.24</v>
      </c>
      <c r="BC510" s="30">
        <v>4.99</v>
      </c>
      <c r="BD510" s="30">
        <v>40.159999999999997</v>
      </c>
      <c r="BE510" s="30">
        <v>40.6</v>
      </c>
      <c r="BF510" s="30">
        <v>0.38</v>
      </c>
      <c r="BG510" s="30">
        <v>0.56999999999999995</v>
      </c>
      <c r="BH510" s="30">
        <v>0.54</v>
      </c>
      <c r="BI510" s="30">
        <v>60.25</v>
      </c>
      <c r="BJ510" s="30">
        <v>4.25</v>
      </c>
      <c r="BK510" s="30">
        <v>0.95</v>
      </c>
      <c r="BL510" s="30">
        <v>1.18</v>
      </c>
      <c r="BM510" s="30">
        <v>14.85</v>
      </c>
      <c r="BN510" s="34">
        <v>61</v>
      </c>
      <c r="BO510" s="30" t="s">
        <v>97</v>
      </c>
      <c r="BP510" s="30" t="s">
        <v>100</v>
      </c>
      <c r="BQ510" s="34">
        <v>1250</v>
      </c>
      <c r="BR510" s="30">
        <v>47.66</v>
      </c>
      <c r="BS510" s="30">
        <v>28.54</v>
      </c>
      <c r="BT510" s="30">
        <v>8.08</v>
      </c>
      <c r="BU510" s="30">
        <v>5.58</v>
      </c>
      <c r="BV510" s="30">
        <v>1.64</v>
      </c>
      <c r="BW510" s="30">
        <v>1.46</v>
      </c>
      <c r="BX510" s="30">
        <v>0.59</v>
      </c>
      <c r="BY510" s="30">
        <v>0.84</v>
      </c>
      <c r="BZ510" s="30">
        <v>5.14</v>
      </c>
      <c r="CA510" s="30">
        <v>0.13</v>
      </c>
      <c r="CB510" s="30">
        <v>0.35</v>
      </c>
      <c r="CC510" s="30">
        <v>0.03</v>
      </c>
      <c r="CD510" s="30">
        <v>99</v>
      </c>
      <c r="CE510" s="30">
        <v>98</v>
      </c>
      <c r="CF510" s="30">
        <v>78</v>
      </c>
      <c r="CG510" s="30">
        <v>23</v>
      </c>
      <c r="CH510" s="104"/>
      <c r="CI510" s="104">
        <v>4902</v>
      </c>
      <c r="CJ510" s="30"/>
      <c r="CK510" s="30">
        <v>28.36</v>
      </c>
      <c r="CL510" s="30">
        <v>14.06</v>
      </c>
      <c r="CM510" s="30">
        <v>3.94</v>
      </c>
      <c r="CN510" s="30">
        <v>4.7300000000000004</v>
      </c>
      <c r="CO510" s="30">
        <v>39.08</v>
      </c>
      <c r="CP510" s="30">
        <v>42.13</v>
      </c>
      <c r="CQ510" s="30">
        <v>0.47</v>
      </c>
      <c r="CR510" s="104">
        <v>4539</v>
      </c>
      <c r="CS510" s="105">
        <v>31.56</v>
      </c>
      <c r="CT510" s="105">
        <v>5.26</v>
      </c>
      <c r="CU510" s="105">
        <v>0.48</v>
      </c>
      <c r="CV510" s="30"/>
      <c r="CW510" s="58">
        <f t="shared" si="111"/>
        <v>600.37198499730107</v>
      </c>
      <c r="CX510" s="59">
        <f>AP510/(AB510-AI510)</f>
        <v>600.37198499730107</v>
      </c>
      <c r="CY510" s="79">
        <v>500</v>
      </c>
      <c r="CZ510" s="57">
        <f>IF(AND(DATE(YEAR(T510),MONTH(T510),DAY(T510))&gt;=(S510-3),DATE(YEAR(T510),MONTH(T510),DAY(T510))&lt;=(S510+3)),T510,V510)</f>
        <v>45997.958333333336</v>
      </c>
      <c r="DA510" s="59">
        <f>CZ510-U510</f>
        <v>0</v>
      </c>
      <c r="DB510" s="51">
        <f>(((AR510-AQ510)*24)+DD510+AB510+((AV510-AU510)*24))/24</f>
        <v>1.5277777777882875</v>
      </c>
      <c r="DC510" s="51">
        <f>(AT510-AS510)*24</f>
        <v>1.5833333332557231</v>
      </c>
      <c r="DD510" s="51">
        <f>(W510-AR510)*24</f>
        <v>8.5833333331975155</v>
      </c>
      <c r="DE510" s="51">
        <f>AA510</f>
        <v>25.999999999883585</v>
      </c>
      <c r="DF510" s="51">
        <f t="shared" si="109"/>
        <v>8.5833333331975155</v>
      </c>
      <c r="DG510" s="51">
        <f>AB510</f>
        <v>27.583333333488554</v>
      </c>
      <c r="DH510" s="51">
        <f t="shared" si="105"/>
        <v>1.5833333332557231</v>
      </c>
    </row>
    <row r="511" spans="1:112" s="42" customFormat="1" x14ac:dyDescent="0.2">
      <c r="A511" s="40">
        <v>4959</v>
      </c>
      <c r="B511" s="29">
        <f t="shared" si="110"/>
        <v>45992</v>
      </c>
      <c r="C511" s="41" t="str">
        <f t="shared" si="108"/>
        <v>PRT 2025 12 #4959</v>
      </c>
      <c r="D511" s="41" t="str">
        <f t="shared" si="104"/>
        <v>PRATU BAS #10</v>
      </c>
      <c r="E511" s="39">
        <v>4959</v>
      </c>
      <c r="F511" s="38" t="s">
        <v>488</v>
      </c>
      <c r="G511" s="38" t="str">
        <f>INDEX([1]List!$D$2:$D$55,MATCH(F511,[1]List!$B$2:$B$55,0))</f>
        <v>CIF</v>
      </c>
      <c r="H511" s="38" t="s">
        <v>576</v>
      </c>
      <c r="I511" s="38" t="s">
        <v>163</v>
      </c>
      <c r="J511" s="39">
        <f>IF(F511="","",IF(F511="TIE LRC",COUNTIF($F$2:$F511,"TIE")+COUNTIF($F$2:$F511,"TME")+COUNTIF($F$2:$F511,"TIE LRC")+COUNTIF($F$2:$F511,"TIE MRC"),IF(F511="TIE MRC",COUNTIF($F$2:$F511,"TIE")+COUNTIF($F$2:$F511,"TME")+COUNTIF($F$2:$F511,"TIE LRC")+COUNTIF($F$2:$F511,"TIE MRC"),IF(F511="PLNBB LRC",COUNTIF($F$2:$F511,"PLNBB")+COUNTIF($F$2:$F511,"PLNBB LRC")+COUNTIF($F$2:$F511,"PLNBB MRC"),IF(F511="PLNBB MRC",COUNTIF($F$2:$F511,"PLNBB")+COUNTIF($F$2:$F511,"PLNBB LRC")+COUNTIF($F$2:$F511,"PLNBB MRC"),IF(F511="HE MRC",COUNTIF($F$2:$F511,"HE")+COUNTIF($F$2:$F511,"HE LRC")+COUNTIF($F$2:$F511,"HE MRC"),IF(F511="HE LRC",COUNTIF($F$2:$F511,"HE")+COUNTIF($F$2:$F511,"HE LRC")+COUNTIF($F$2:$F511,"HE MRC"),COUNTIF($F$2:$F511,F511))))))))</f>
        <v>10</v>
      </c>
      <c r="K511" s="42" t="s">
        <v>386</v>
      </c>
      <c r="L511" s="42" t="s">
        <v>387</v>
      </c>
      <c r="N511" s="43" t="s">
        <v>318</v>
      </c>
      <c r="O511" s="70" t="s">
        <v>201</v>
      </c>
      <c r="P511" s="40"/>
      <c r="Q511" s="70">
        <v>45986</v>
      </c>
      <c r="R511" s="44"/>
      <c r="S511" s="70">
        <v>45986</v>
      </c>
      <c r="T511" s="57">
        <v>45997.729166666664</v>
      </c>
      <c r="U511" s="57">
        <v>46000.295138888891</v>
      </c>
      <c r="V511" s="57">
        <v>46000.295138888891</v>
      </c>
      <c r="W511" s="57">
        <v>46000.333333333336</v>
      </c>
      <c r="X511" s="57">
        <v>46001.340277777781</v>
      </c>
      <c r="Y511" s="57">
        <v>46001.427083333336</v>
      </c>
      <c r="Z511" s="57">
        <v>46001.461805555555</v>
      </c>
      <c r="AA511" s="51">
        <f t="shared" si="84"/>
        <v>61.583333333430346</v>
      </c>
      <c r="AB511" s="51">
        <f t="shared" si="90"/>
        <v>26.25</v>
      </c>
      <c r="AC511" s="51">
        <f t="shared" si="91"/>
        <v>2.0833333333139308</v>
      </c>
      <c r="AD511" s="51">
        <v>0.25</v>
      </c>
      <c r="AE511" s="51">
        <v>2.83</v>
      </c>
      <c r="AF511" s="51">
        <v>3.5</v>
      </c>
      <c r="AG511" s="51">
        <v>0.5</v>
      </c>
      <c r="AH511" s="51">
        <v>0</v>
      </c>
      <c r="AI511" s="51">
        <f t="shared" si="102"/>
        <v>6.83</v>
      </c>
      <c r="AJ511" s="78">
        <f t="shared" si="103"/>
        <v>7.08</v>
      </c>
      <c r="AK511" s="78"/>
      <c r="AL511" s="78"/>
      <c r="AM511" s="78"/>
      <c r="AN511" s="78"/>
      <c r="AO511" s="45">
        <v>8811.2099999999991</v>
      </c>
      <c r="AP511" s="45">
        <v>8809.0380000000005</v>
      </c>
      <c r="AQ511" s="57">
        <f t="shared" si="107"/>
        <v>46000.295138888891</v>
      </c>
      <c r="AR511" s="57">
        <v>46000.305555555555</v>
      </c>
      <c r="AS511" s="57">
        <f t="shared" si="101"/>
        <v>46001.340277777781</v>
      </c>
      <c r="AT511" s="57">
        <v>46001.447916666664</v>
      </c>
      <c r="AU511" s="57">
        <f t="shared" si="106"/>
        <v>46001.447916666664</v>
      </c>
      <c r="AV511" s="57">
        <v>46001.458333333336</v>
      </c>
      <c r="AW511" s="104">
        <v>4048</v>
      </c>
      <c r="AX511" s="104">
        <v>6256</v>
      </c>
      <c r="AY511" s="30">
        <v>35.299999999999997</v>
      </c>
      <c r="AZ511" s="30">
        <v>22.78</v>
      </c>
      <c r="BA511" s="30">
        <v>5.24</v>
      </c>
      <c r="BB511" s="30">
        <v>6.25</v>
      </c>
      <c r="BC511" s="30">
        <v>8.09</v>
      </c>
      <c r="BD511" s="30">
        <v>38.799999999999997</v>
      </c>
      <c r="BE511" s="30">
        <v>32.17</v>
      </c>
      <c r="BF511" s="30">
        <v>0.35</v>
      </c>
      <c r="BG511" s="30">
        <v>0.59</v>
      </c>
      <c r="BH511" s="30">
        <v>0.54</v>
      </c>
      <c r="BI511" s="30">
        <v>50.45</v>
      </c>
      <c r="BJ511" s="30">
        <v>4</v>
      </c>
      <c r="BK511" s="30">
        <v>0.85</v>
      </c>
      <c r="BL511" s="30">
        <v>1.2</v>
      </c>
      <c r="BM511" s="30">
        <v>15.25</v>
      </c>
      <c r="BN511" s="34">
        <v>60</v>
      </c>
      <c r="BO511" s="30" t="s">
        <v>97</v>
      </c>
      <c r="BP511" s="30" t="s">
        <v>100</v>
      </c>
      <c r="BQ511" s="34">
        <v>1160</v>
      </c>
      <c r="BR511" s="30">
        <v>31.09</v>
      </c>
      <c r="BS511" s="30">
        <v>21.18</v>
      </c>
      <c r="BT511" s="30">
        <v>20.68</v>
      </c>
      <c r="BU511" s="30">
        <v>15.62</v>
      </c>
      <c r="BV511" s="30">
        <v>3.9</v>
      </c>
      <c r="BW511" s="30">
        <v>0.53</v>
      </c>
      <c r="BX511" s="30">
        <v>0.37</v>
      </c>
      <c r="BY511" s="30">
        <v>1.38</v>
      </c>
      <c r="BZ511" s="30">
        <v>3.99</v>
      </c>
      <c r="CA511" s="30">
        <v>0.99</v>
      </c>
      <c r="CB511" s="30">
        <v>0.26</v>
      </c>
      <c r="CC511" s="30">
        <v>2.1000000000000001E-2</v>
      </c>
      <c r="CD511" s="30">
        <v>99</v>
      </c>
      <c r="CE511" s="30">
        <v>97</v>
      </c>
      <c r="CF511" s="30">
        <v>78</v>
      </c>
      <c r="CG511" s="30">
        <v>20</v>
      </c>
      <c r="CH511" s="104"/>
      <c r="CI511" s="104">
        <v>4115</v>
      </c>
      <c r="CJ511" s="30"/>
      <c r="CK511" s="30">
        <v>34.619999999999997</v>
      </c>
      <c r="CL511" s="30"/>
      <c r="CM511" s="30" t="s">
        <v>319</v>
      </c>
      <c r="CN511" s="30"/>
      <c r="CO511" s="30"/>
      <c r="CP511" s="30"/>
      <c r="CQ511" s="30" t="s">
        <v>319</v>
      </c>
      <c r="CR511" s="104">
        <v>4001</v>
      </c>
      <c r="CS511" s="105">
        <v>35.799999999999997</v>
      </c>
      <c r="CT511" s="105">
        <v>4.54</v>
      </c>
      <c r="CU511" s="105">
        <v>0.28000000000000003</v>
      </c>
      <c r="CV511" s="30"/>
      <c r="CW511" s="58">
        <f t="shared" si="111"/>
        <v>453.60648815653963</v>
      </c>
      <c r="CX511" s="59">
        <f>AP511/(AB511-AI511)</f>
        <v>453.60648815653963</v>
      </c>
      <c r="CY511" s="79">
        <v>500</v>
      </c>
      <c r="CZ511" s="57">
        <f>IF(AND(DATE(YEAR(T511),MONTH(T511),DAY(T511))&gt;=(S511-3),DATE(YEAR(T511),MONTH(T511),DAY(T511))&lt;=(S511+3)),T511,V511)</f>
        <v>46000.295138888891</v>
      </c>
      <c r="DA511" s="59">
        <f>CZ511-U511</f>
        <v>0</v>
      </c>
      <c r="DB511" s="51">
        <f>(((AR511-AQ511)*24)+DD511+AB511+((AV511-AU511)*24))/24</f>
        <v>1.1423611111167702</v>
      </c>
      <c r="DC511" s="51">
        <f>(AT511-AS511)*24</f>
        <v>2.5833333331975155</v>
      </c>
      <c r="DD511" s="51">
        <f>(W511-AR511)*24</f>
        <v>0.66666666674427688</v>
      </c>
      <c r="DE511" s="51">
        <f>AA511</f>
        <v>61.583333333430346</v>
      </c>
      <c r="DF511" s="51">
        <f t="shared" si="109"/>
        <v>0.66666666674427688</v>
      </c>
      <c r="DG511" s="51">
        <f>AB511</f>
        <v>26.25</v>
      </c>
      <c r="DH511" s="51">
        <f t="shared" si="105"/>
        <v>2.5833333331975155</v>
      </c>
    </row>
    <row r="512" spans="1:112" s="42" customFormat="1" x14ac:dyDescent="0.2">
      <c r="A512" s="40">
        <v>4960</v>
      </c>
      <c r="B512" s="29">
        <f t="shared" si="110"/>
        <v>45992</v>
      </c>
      <c r="C512" s="41" t="str">
        <f t="shared" si="108"/>
        <v>PRT 2025 12 #4960</v>
      </c>
      <c r="D512" s="41" t="str">
        <f t="shared" si="104"/>
        <v>PRATU IJAP #8</v>
      </c>
      <c r="E512" s="39">
        <v>4960</v>
      </c>
      <c r="F512" s="38" t="s">
        <v>464</v>
      </c>
      <c r="G512" s="38" t="str">
        <f>INDEX([1]List!$D$2:$D$55,MATCH(F512,[1]List!$B$2:$B$55,0))</f>
        <v>CIF</v>
      </c>
      <c r="H512" s="38" t="s">
        <v>440</v>
      </c>
      <c r="I512" s="38" t="s">
        <v>163</v>
      </c>
      <c r="J512" s="39">
        <f>IF(F512="","",IF(F512="TIE LRC",COUNTIF($F$2:$F512,"TIE")+COUNTIF($F$2:$F512,"TME")+COUNTIF($F$2:$F512,"TIE LRC")+COUNTIF($F$2:$F512,"TIE MRC"),IF(F512="TIE MRC",COUNTIF($F$2:$F512,"TIE")+COUNTIF($F$2:$F512,"TME")+COUNTIF($F$2:$F512,"TIE LRC")+COUNTIF($F$2:$F512,"TIE MRC"),IF(F512="PLNBB LRC",COUNTIF($F$2:$F512,"PLNBB")+COUNTIF($F$2:$F512,"PLNBB LRC")+COUNTIF($F$2:$F512,"PLNBB MRC"),IF(F512="PLNBB MRC",COUNTIF($F$2:$F512,"PLNBB")+COUNTIF($F$2:$F512,"PLNBB LRC")+COUNTIF($F$2:$F512,"PLNBB MRC"),IF(F512="HE MRC",COUNTIF($F$2:$F512,"HE")+COUNTIF($F$2:$F512,"HE LRC")+COUNTIF($F$2:$F512,"HE MRC"),IF(F512="HE LRC",COUNTIF($F$2:$F512,"HE")+COUNTIF($F$2:$F512,"HE LRC")+COUNTIF($F$2:$F512,"HE MRC"),COUNTIF($F$2:$F512,F512))))))))</f>
        <v>8</v>
      </c>
      <c r="K512" s="42" t="s">
        <v>509</v>
      </c>
      <c r="L512" s="42" t="s">
        <v>510</v>
      </c>
      <c r="N512" s="43" t="s">
        <v>320</v>
      </c>
      <c r="O512" s="70" t="s">
        <v>473</v>
      </c>
      <c r="P512" s="40"/>
      <c r="Q512" s="70">
        <v>45992</v>
      </c>
      <c r="R512" s="44"/>
      <c r="S512" s="70">
        <v>38706</v>
      </c>
      <c r="T512" s="57">
        <v>45999.28125</v>
      </c>
      <c r="U512" s="57">
        <v>46000.625</v>
      </c>
      <c r="V512" s="57">
        <v>46000.625</v>
      </c>
      <c r="W512" s="57">
        <v>46001.076388888891</v>
      </c>
      <c r="X512" s="57">
        <v>46001.809027777781</v>
      </c>
      <c r="Y512" s="57">
        <v>46001.836805555555</v>
      </c>
      <c r="Z512" s="57">
        <v>46001.871527777781</v>
      </c>
      <c r="AA512" s="51">
        <f t="shared" si="84"/>
        <v>32.25</v>
      </c>
      <c r="AB512" s="51">
        <f t="shared" si="90"/>
        <v>18.249999999941792</v>
      </c>
      <c r="AC512" s="51">
        <f t="shared" si="91"/>
        <v>0.6666666665696539</v>
      </c>
      <c r="AD512" s="51">
        <v>0.17</v>
      </c>
      <c r="AE512" s="51">
        <v>4.5</v>
      </c>
      <c r="AF512" s="51">
        <v>0</v>
      </c>
      <c r="AG512" s="51">
        <v>0.5</v>
      </c>
      <c r="AH512" s="51">
        <v>0</v>
      </c>
      <c r="AI512" s="51">
        <f t="shared" si="102"/>
        <v>5</v>
      </c>
      <c r="AJ512" s="78">
        <f t="shared" si="103"/>
        <v>5.17</v>
      </c>
      <c r="AK512" s="78"/>
      <c r="AL512" s="78"/>
      <c r="AM512" s="78"/>
      <c r="AN512" s="78"/>
      <c r="AO512" s="45">
        <v>8688.2430000000004</v>
      </c>
      <c r="AP512" s="45">
        <v>8685.8529999999992</v>
      </c>
      <c r="AQ512" s="57">
        <f t="shared" si="107"/>
        <v>46000.625</v>
      </c>
      <c r="AR512" s="57">
        <v>46000.635416666664</v>
      </c>
      <c r="AS512" s="57">
        <f t="shared" si="101"/>
        <v>46001.809027777781</v>
      </c>
      <c r="AT512" s="57">
        <v>46001.857638888891</v>
      </c>
      <c r="AU512" s="57">
        <f t="shared" si="106"/>
        <v>46001.857638888891</v>
      </c>
      <c r="AV512" s="57">
        <v>46001.871527777781</v>
      </c>
      <c r="AW512" s="104">
        <v>4555</v>
      </c>
      <c r="AX512" s="104">
        <v>6598</v>
      </c>
      <c r="AY512" s="30">
        <v>30.97</v>
      </c>
      <c r="AZ512" s="30">
        <v>15.61</v>
      </c>
      <c r="BA512" s="30">
        <v>4.13</v>
      </c>
      <c r="BB512" s="30">
        <v>5.05</v>
      </c>
      <c r="BC512" s="30">
        <v>5.98</v>
      </c>
      <c r="BD512" s="30">
        <v>41.85</v>
      </c>
      <c r="BE512" s="30">
        <v>37.49</v>
      </c>
      <c r="BF512" s="30">
        <v>0.2</v>
      </c>
      <c r="BG512" s="30">
        <v>0.32</v>
      </c>
      <c r="BH512" s="30">
        <v>0.3</v>
      </c>
      <c r="BI512" s="30">
        <v>57.78</v>
      </c>
      <c r="BJ512" s="30">
        <v>4.26</v>
      </c>
      <c r="BK512" s="30">
        <v>0.9</v>
      </c>
      <c r="BL512" s="30">
        <v>1.1299999999999999</v>
      </c>
      <c r="BM512" s="30">
        <v>16.149999999999999</v>
      </c>
      <c r="BN512" s="34">
        <v>59</v>
      </c>
      <c r="BO512" s="30" t="s">
        <v>97</v>
      </c>
      <c r="BP512" s="30" t="s">
        <v>100</v>
      </c>
      <c r="BQ512" s="34">
        <v>1190</v>
      </c>
      <c r="BR512" s="30">
        <v>37.380000000000003</v>
      </c>
      <c r="BS512" s="30">
        <v>25.61</v>
      </c>
      <c r="BT512" s="30">
        <v>19.38</v>
      </c>
      <c r="BU512" s="30">
        <v>8.5500000000000007</v>
      </c>
      <c r="BV512" s="30">
        <v>1.38</v>
      </c>
      <c r="BW512" s="30">
        <v>0.6</v>
      </c>
      <c r="BX512" s="30">
        <v>0.39</v>
      </c>
      <c r="BY512" s="30">
        <v>1.23</v>
      </c>
      <c r="BZ512" s="30">
        <v>4.9000000000000004</v>
      </c>
      <c r="CA512" s="30">
        <v>0.44</v>
      </c>
      <c r="CB512" s="30">
        <v>0.16</v>
      </c>
      <c r="CC512" s="30">
        <v>4.2000000000000003E-2</v>
      </c>
      <c r="CD512" s="30">
        <v>99</v>
      </c>
      <c r="CE512" s="30">
        <v>98</v>
      </c>
      <c r="CF512" s="30">
        <v>79</v>
      </c>
      <c r="CG512" s="30">
        <v>19</v>
      </c>
      <c r="CH512" s="104"/>
      <c r="CI512" s="104">
        <v>4603</v>
      </c>
      <c r="CJ512" s="30"/>
      <c r="CK512" s="30">
        <v>30.49</v>
      </c>
      <c r="CL512" s="30"/>
      <c r="CM512" s="30">
        <v>3.91</v>
      </c>
      <c r="CN512" s="30"/>
      <c r="CO512" s="30"/>
      <c r="CP512" s="30"/>
      <c r="CQ512" s="30">
        <v>0.18</v>
      </c>
      <c r="CR512" s="104">
        <v>4492</v>
      </c>
      <c r="CS512" s="105">
        <v>32.119999999999997</v>
      </c>
      <c r="CT512" s="105">
        <v>4.3499999999999996</v>
      </c>
      <c r="CU512" s="105">
        <v>0.26</v>
      </c>
      <c r="CV512" s="30"/>
      <c r="CW512" s="58">
        <f t="shared" si="111"/>
        <v>655.53607547457784</v>
      </c>
      <c r="CX512" s="59">
        <f>AP512/(AB512-AI512)</f>
        <v>655.53607547457784</v>
      </c>
      <c r="CY512" s="79">
        <v>500</v>
      </c>
      <c r="CZ512" s="57">
        <f>IF(AND(DATE(YEAR(T512),MONTH(T512),DAY(T512))&gt;=(S512-3),DATE(YEAR(T512),MONTH(T512),DAY(T512))&lt;=(S512+3)),T512,V512)</f>
        <v>46000.625</v>
      </c>
      <c r="DA512" s="59">
        <f>CZ512-U512</f>
        <v>0</v>
      </c>
      <c r="DB512" s="51">
        <f>(((AR512-AQ512)*24)+DD512+AB512+((AV512-AU512)*24))/24</f>
        <v>1.2256944444452529</v>
      </c>
      <c r="DC512" s="51">
        <f>(AT512-AS512)*24</f>
        <v>1.1666666666278616</v>
      </c>
      <c r="DD512" s="51">
        <f>(W512-AR512)*24</f>
        <v>10.583333333430346</v>
      </c>
      <c r="DE512" s="51">
        <f>AA512</f>
        <v>32.25</v>
      </c>
      <c r="DF512" s="51">
        <f t="shared" si="109"/>
        <v>10.583333333430346</v>
      </c>
      <c r="DG512" s="51">
        <f>AB512</f>
        <v>18.249999999941792</v>
      </c>
      <c r="DH512" s="51">
        <f t="shared" si="105"/>
        <v>1.1666666666278616</v>
      </c>
    </row>
    <row r="513" spans="1:112" s="42" customFormat="1" x14ac:dyDescent="0.2">
      <c r="A513" s="40">
        <v>4961</v>
      </c>
      <c r="B513" s="29">
        <f t="shared" si="110"/>
        <v>45992</v>
      </c>
      <c r="C513" s="41" t="str">
        <f t="shared" si="108"/>
        <v>PRT 2025 12 #4961</v>
      </c>
      <c r="D513" s="41" t="str">
        <f t="shared" si="104"/>
        <v>PRATU BPS LRC #3</v>
      </c>
      <c r="E513" s="39">
        <v>4961</v>
      </c>
      <c r="F513" s="38" t="s">
        <v>634</v>
      </c>
      <c r="G513" s="38" t="str">
        <f>INDEX([1]List!$D$2:$D$55,MATCH(F513,[1]List!$B$2:$B$55,0))</f>
        <v>CIF</v>
      </c>
      <c r="H513" s="38" t="s">
        <v>395</v>
      </c>
      <c r="I513" s="38" t="s">
        <v>247</v>
      </c>
      <c r="J513" s="39">
        <f>IF(F513="","",IF(F513="TIE LRC",COUNTIF($F$2:$F513,"TIE")+COUNTIF($F$2:$F513,"TME")+COUNTIF($F$2:$F513,"TIE LRC")+COUNTIF($F$2:$F513,"TIE MRC"),IF(F513="TIE MRC",COUNTIF($F$2:$F513,"TIE")+COUNTIF($F$2:$F513,"TME")+COUNTIF($F$2:$F513,"TIE LRC")+COUNTIF($F$2:$F513,"TIE MRC"),IF(F513="PLNBB LRC",COUNTIF($F$2:$F513,"PLNBB")+COUNTIF($F$2:$F513,"PLNBB LRC")+COUNTIF($F$2:$F513,"PLNBB MRC"),IF(F513="PLNBB MRC",COUNTIF($F$2:$F513,"PLNBB")+COUNTIF($F$2:$F513,"PLNBB LRC")+COUNTIF($F$2:$F513,"PLNBB MRC"),IF(F513="HE MRC",COUNTIF($F$2:$F513,"HE")+COUNTIF($F$2:$F513,"HE LRC")+COUNTIF($F$2:$F513,"HE MRC"),IF(F513="HE LRC",COUNTIF($F$2:$F513,"HE")+COUNTIF($F$2:$F513,"HE LRC")+COUNTIF($F$2:$F513,"HE MRC"),COUNTIF($F$2:$F513,F513))))))))</f>
        <v>3</v>
      </c>
      <c r="K513" s="42" t="s">
        <v>171</v>
      </c>
      <c r="L513" s="42" t="s">
        <v>172</v>
      </c>
      <c r="N513" s="43" t="s">
        <v>318</v>
      </c>
      <c r="O513" s="70" t="s">
        <v>473</v>
      </c>
      <c r="P513" s="40"/>
      <c r="Q513" s="70">
        <v>45991</v>
      </c>
      <c r="R513" s="44"/>
      <c r="S513" s="70">
        <v>46006</v>
      </c>
      <c r="T513" s="57">
        <v>45998.194444444445</v>
      </c>
      <c r="U513" s="57">
        <v>46001.479166666664</v>
      </c>
      <c r="V513" s="57">
        <v>46001.479166666664</v>
      </c>
      <c r="W513" s="57">
        <v>46001.493055555555</v>
      </c>
      <c r="X513" s="57">
        <v>46002.190972222219</v>
      </c>
      <c r="Y513" s="57">
        <v>46002.229166666664</v>
      </c>
      <c r="Z513" s="57">
        <v>46002.263888888891</v>
      </c>
      <c r="AA513" s="51">
        <f t="shared" si="84"/>
        <v>78.833333333255723</v>
      </c>
      <c r="AB513" s="51">
        <f t="shared" si="90"/>
        <v>17.666666666627862</v>
      </c>
      <c r="AC513" s="51">
        <f t="shared" si="91"/>
        <v>0.91666666668606922</v>
      </c>
      <c r="AD513" s="51">
        <v>0</v>
      </c>
      <c r="AE513" s="51">
        <v>6.33</v>
      </c>
      <c r="AF513" s="51">
        <v>0</v>
      </c>
      <c r="AG513" s="51">
        <v>0.5</v>
      </c>
      <c r="AH513" s="51">
        <v>0</v>
      </c>
      <c r="AI513" s="51">
        <f t="shared" si="102"/>
        <v>6.83</v>
      </c>
      <c r="AJ513" s="78">
        <f t="shared" si="103"/>
        <v>6.83</v>
      </c>
      <c r="AK513" s="78"/>
      <c r="AL513" s="78"/>
      <c r="AM513" s="78"/>
      <c r="AN513" s="78"/>
      <c r="AO513" s="45">
        <v>7431.4359999999997</v>
      </c>
      <c r="AP513" s="45">
        <v>7428.6850000000004</v>
      </c>
      <c r="AQ513" s="57">
        <f t="shared" si="107"/>
        <v>46001.479166666664</v>
      </c>
      <c r="AR513" s="57">
        <v>46001.489583333336</v>
      </c>
      <c r="AS513" s="57">
        <f t="shared" si="101"/>
        <v>46002.190972222219</v>
      </c>
      <c r="AT513" s="57">
        <v>46002.25</v>
      </c>
      <c r="AU513" s="57">
        <f t="shared" si="106"/>
        <v>46002.25</v>
      </c>
      <c r="AV513" s="57">
        <v>46002.260416666664</v>
      </c>
      <c r="AW513" s="104">
        <v>4148</v>
      </c>
      <c r="AX513" s="104">
        <v>6379</v>
      </c>
      <c r="AY513" s="30">
        <v>34.979999999999997</v>
      </c>
      <c r="AZ513" s="30">
        <v>17.34</v>
      </c>
      <c r="BA513" s="30">
        <v>4.87</v>
      </c>
      <c r="BB513" s="30">
        <v>6.19</v>
      </c>
      <c r="BC513" s="30">
        <v>7.49</v>
      </c>
      <c r="BD513" s="30">
        <v>40.549999999999997</v>
      </c>
      <c r="BE513" s="30">
        <v>35.880000000000003</v>
      </c>
      <c r="BF513" s="30" t="s">
        <v>709</v>
      </c>
      <c r="BG513" s="30">
        <v>0.42</v>
      </c>
      <c r="BH513" s="30">
        <v>0.39</v>
      </c>
      <c r="BI513" s="30">
        <v>54.25</v>
      </c>
      <c r="BJ513" s="30">
        <v>4.1900000000000004</v>
      </c>
      <c r="BK513" s="30">
        <v>0.83</v>
      </c>
      <c r="BL513" s="30">
        <v>1.0900000000000001</v>
      </c>
      <c r="BM513" s="30">
        <v>16.88</v>
      </c>
      <c r="BN513" s="34">
        <v>58</v>
      </c>
      <c r="BO513" s="30" t="s">
        <v>97</v>
      </c>
      <c r="BP513" s="30" t="s">
        <v>97</v>
      </c>
      <c r="BQ513" s="34">
        <v>1260</v>
      </c>
      <c r="BR513" s="30">
        <v>49.79</v>
      </c>
      <c r="BS513" s="30">
        <v>24.48</v>
      </c>
      <c r="BT513" s="30">
        <v>11.48</v>
      </c>
      <c r="BU513" s="30">
        <v>6.16</v>
      </c>
      <c r="BV513" s="30">
        <v>1.74</v>
      </c>
      <c r="BW513" s="30">
        <v>0.46</v>
      </c>
      <c r="BX513" s="30">
        <v>0.55000000000000004</v>
      </c>
      <c r="BY513" s="30">
        <v>0.98</v>
      </c>
      <c r="BZ513" s="30">
        <v>3.8</v>
      </c>
      <c r="CA513" s="30">
        <v>0.46</v>
      </c>
      <c r="CB513" s="30">
        <v>0.1</v>
      </c>
      <c r="CC513" s="30">
        <v>2.4E-2</v>
      </c>
      <c r="CD513" s="30">
        <v>99</v>
      </c>
      <c r="CE513" s="30">
        <v>97</v>
      </c>
      <c r="CF513" s="30">
        <v>79</v>
      </c>
      <c r="CG513" s="30">
        <v>20</v>
      </c>
      <c r="CH513" s="104"/>
      <c r="CI513" s="104">
        <v>4195</v>
      </c>
      <c r="CJ513" s="30"/>
      <c r="CK513" s="30">
        <v>34.700000000000003</v>
      </c>
      <c r="CL513" s="30"/>
      <c r="CM513" s="30">
        <v>4.55</v>
      </c>
      <c r="CN513" s="30"/>
      <c r="CO513" s="30"/>
      <c r="CP513" s="30"/>
      <c r="CQ513" s="30">
        <v>0.22</v>
      </c>
      <c r="CR513" s="104">
        <v>4139</v>
      </c>
      <c r="CS513" s="104">
        <v>34.92</v>
      </c>
      <c r="CT513" s="104">
        <v>4.45</v>
      </c>
      <c r="CU513" s="104">
        <v>0.28000000000000003</v>
      </c>
      <c r="CV513" s="30"/>
      <c r="CW513" s="58">
        <f t="shared" si="111"/>
        <v>685.51384189725638</v>
      </c>
      <c r="CX513" s="59">
        <f>AP513/(AB513-AI513)</f>
        <v>685.51384189725638</v>
      </c>
      <c r="CY513" s="79">
        <v>500</v>
      </c>
      <c r="CZ513" s="57">
        <f>IF(AND(DATE(YEAR(T513),MONTH(T513),DAY(T513))&gt;=(S513-3),DATE(YEAR(T513),MONTH(T513),DAY(T513))&lt;=(S513+3)),T513,V513)</f>
        <v>46001.479166666664</v>
      </c>
      <c r="DA513" s="59">
        <f>CZ513-U513</f>
        <v>0</v>
      </c>
      <c r="DB513" s="51">
        <f>(((AR513-AQ513)*24)+DD513+AB513+((AV513-AU513)*24))/24</f>
        <v>0.76041666666424135</v>
      </c>
      <c r="DC513" s="51">
        <f>(AT513-AS513)*24</f>
        <v>1.4166666667442769</v>
      </c>
      <c r="DD513" s="51">
        <f>(W513-AR513)*24</f>
        <v>8.3333333255723119E-2</v>
      </c>
      <c r="DE513" s="51">
        <f>AA513</f>
        <v>78.833333333255723</v>
      </c>
      <c r="DF513" s="51">
        <f t="shared" si="109"/>
        <v>8.3333333255723119E-2</v>
      </c>
      <c r="DG513" s="51">
        <f>AB513</f>
        <v>17.666666666627862</v>
      </c>
      <c r="DH513" s="51">
        <f t="shared" si="105"/>
        <v>1.4166666667442769</v>
      </c>
    </row>
    <row r="514" spans="1:112" s="42" customFormat="1" x14ac:dyDescent="0.2">
      <c r="A514" s="40">
        <v>4962</v>
      </c>
      <c r="B514" s="29">
        <f t="shared" si="110"/>
        <v>45992</v>
      </c>
      <c r="C514" s="41" t="str">
        <f t="shared" si="108"/>
        <v>PRT 2025 12 #4962</v>
      </c>
      <c r="D514" s="41" t="str">
        <f t="shared" si="104"/>
        <v>PRATU PTBA #95</v>
      </c>
      <c r="E514" s="39">
        <v>4962</v>
      </c>
      <c r="F514" s="38" t="s">
        <v>98</v>
      </c>
      <c r="G514" s="38" t="str">
        <f>INDEX([1]List!$D$2:$D$55,MATCH(F514,[1]List!$B$2:$B$55,0))</f>
        <v>FOB</v>
      </c>
      <c r="H514" s="38" t="s">
        <v>156</v>
      </c>
      <c r="I514" s="38" t="s">
        <v>157</v>
      </c>
      <c r="J514" s="39">
        <f>IF(F514="","",IF(F514="TIE LRC",COUNTIF($F$2:$F514,"TIE")+COUNTIF($F$2:$F514,"TME")+COUNTIF($F$2:$F514,"TIE LRC")+COUNTIF($F$2:$F514,"TIE MRC"),IF(F514="TIE MRC",COUNTIF($F$2:$F514,"TIE")+COUNTIF($F$2:$F514,"TME")+COUNTIF($F$2:$F514,"TIE LRC")+COUNTIF($F$2:$F514,"TIE MRC"),IF(F514="PLNBB LRC",COUNTIF($F$2:$F514,"PLNBB")+COUNTIF($F$2:$F514,"PLNBB LRC")+COUNTIF($F$2:$F514,"PLNBB MRC"),IF(F514="PLNBB MRC",COUNTIF($F$2:$F514,"PLNBB")+COUNTIF($F$2:$F514,"PLNBB LRC")+COUNTIF($F$2:$F514,"PLNBB MRC"),IF(F514="HE MRC",COUNTIF($F$2:$F514,"HE")+COUNTIF($F$2:$F514,"HE LRC")+COUNTIF($F$2:$F514,"HE MRC"),IF(F514="HE LRC",COUNTIF($F$2:$F514,"HE")+COUNTIF($F$2:$F514,"HE LRC")+COUNTIF($F$2:$F514,"HE MRC"),COUNTIF($F$2:$F514,F514))))))))</f>
        <v>95</v>
      </c>
      <c r="K514" s="42" t="s">
        <v>183</v>
      </c>
      <c r="L514" s="42" t="s">
        <v>153</v>
      </c>
      <c r="N514" s="43" t="s">
        <v>320</v>
      </c>
      <c r="O514" s="70" t="s">
        <v>104</v>
      </c>
      <c r="P514" s="40"/>
      <c r="Q514" s="70">
        <v>45995</v>
      </c>
      <c r="R514" s="44"/>
      <c r="S514" s="70">
        <v>45997</v>
      </c>
      <c r="T514" s="57">
        <v>45999.541666666664</v>
      </c>
      <c r="U514" s="57">
        <v>45999.541666666664</v>
      </c>
      <c r="V514" s="57">
        <v>46001.90625</v>
      </c>
      <c r="W514" s="57">
        <v>46002.09375</v>
      </c>
      <c r="X514" s="57">
        <v>46003.052083333336</v>
      </c>
      <c r="Y514" s="57">
        <v>46003.083333333336</v>
      </c>
      <c r="Z514" s="57">
        <v>46003.118055555555</v>
      </c>
      <c r="AA514" s="51">
        <f t="shared" si="84"/>
        <v>56.750000000058208</v>
      </c>
      <c r="AB514" s="51">
        <f t="shared" si="90"/>
        <v>23.750000000058208</v>
      </c>
      <c r="AC514" s="51">
        <f t="shared" si="91"/>
        <v>0.75</v>
      </c>
      <c r="AD514" s="51">
        <v>0.33</v>
      </c>
      <c r="AE514" s="51">
        <v>4.58</v>
      </c>
      <c r="AF514" s="51">
        <v>0</v>
      </c>
      <c r="AG514" s="51">
        <v>0.5</v>
      </c>
      <c r="AH514" s="51">
        <v>0</v>
      </c>
      <c r="AI514" s="51">
        <f t="shared" si="102"/>
        <v>5.08</v>
      </c>
      <c r="AJ514" s="78">
        <f t="shared" si="103"/>
        <v>5.41</v>
      </c>
      <c r="AK514" s="78"/>
      <c r="AL514" s="78"/>
      <c r="AM514" s="78"/>
      <c r="AN514" s="78"/>
      <c r="AO514" s="45">
        <v>11011.27</v>
      </c>
      <c r="AP514" s="45">
        <v>11010.096</v>
      </c>
      <c r="AQ514" s="57">
        <f t="shared" si="107"/>
        <v>46001.90625</v>
      </c>
      <c r="AR514" s="57">
        <v>46001.916666666664</v>
      </c>
      <c r="AS514" s="57">
        <f t="shared" si="101"/>
        <v>46003.052083333336</v>
      </c>
      <c r="AT514" s="57">
        <v>46003.104166666664</v>
      </c>
      <c r="AU514" s="57">
        <f t="shared" si="106"/>
        <v>46003.104166666664</v>
      </c>
      <c r="AV514" s="57">
        <v>46003.114583333336</v>
      </c>
      <c r="AW514" s="104">
        <v>4774</v>
      </c>
      <c r="AX514" s="104">
        <v>6875</v>
      </c>
      <c r="AY514" s="30">
        <v>30.56</v>
      </c>
      <c r="AZ514" s="30">
        <v>12.19</v>
      </c>
      <c r="BA514" s="30">
        <v>4.83</v>
      </c>
      <c r="BB514" s="30">
        <v>6.11</v>
      </c>
      <c r="BC514" s="30">
        <v>6.96</v>
      </c>
      <c r="BD514" s="30">
        <v>39.89</v>
      </c>
      <c r="BE514" s="30">
        <v>41.81</v>
      </c>
      <c r="BF514" s="30">
        <v>0.43</v>
      </c>
      <c r="BG514" s="30">
        <v>0.67</v>
      </c>
      <c r="BH514" s="30">
        <v>0.63</v>
      </c>
      <c r="BI514" s="30">
        <v>62.45</v>
      </c>
      <c r="BJ514" s="30">
        <v>4.34</v>
      </c>
      <c r="BK514" s="30">
        <v>0.96</v>
      </c>
      <c r="BL514" s="30">
        <v>1.18</v>
      </c>
      <c r="BM514" s="30">
        <v>13.4</v>
      </c>
      <c r="BN514" s="34">
        <v>62</v>
      </c>
      <c r="BO514" s="30" t="s">
        <v>97</v>
      </c>
      <c r="BP514" s="30" t="s">
        <v>100</v>
      </c>
      <c r="BQ514" s="34">
        <v>1230</v>
      </c>
      <c r="BR514" s="30">
        <v>54.52</v>
      </c>
      <c r="BS514" s="30">
        <v>22.02</v>
      </c>
      <c r="BT514" s="30">
        <v>8.6</v>
      </c>
      <c r="BU514" s="30">
        <v>5.35</v>
      </c>
      <c r="BV514" s="30">
        <v>2.2000000000000002</v>
      </c>
      <c r="BW514" s="30">
        <v>0.91</v>
      </c>
      <c r="BX514" s="30">
        <v>0.64</v>
      </c>
      <c r="BY514" s="30">
        <v>0.74</v>
      </c>
      <c r="BZ514" s="30">
        <v>4.6100000000000003</v>
      </c>
      <c r="CA514" s="30">
        <v>0.08</v>
      </c>
      <c r="CB514" s="30">
        <v>0.3</v>
      </c>
      <c r="CC514" s="30">
        <v>2.5999999999999999E-2</v>
      </c>
      <c r="CD514" s="30">
        <v>99</v>
      </c>
      <c r="CE514" s="30">
        <v>98</v>
      </c>
      <c r="CF514" s="30">
        <v>78</v>
      </c>
      <c r="CG514" s="30">
        <v>23</v>
      </c>
      <c r="CH514" s="104"/>
      <c r="CI514" s="104">
        <v>4910</v>
      </c>
      <c r="CJ514" s="30"/>
      <c r="CK514" s="30">
        <v>28.12</v>
      </c>
      <c r="CL514" s="30">
        <v>14.49</v>
      </c>
      <c r="CM514" s="30">
        <v>4.32</v>
      </c>
      <c r="CN514" s="30">
        <v>5.14</v>
      </c>
      <c r="CO514" s="30">
        <v>39.15</v>
      </c>
      <c r="CP514" s="30">
        <v>41.22</v>
      </c>
      <c r="CQ514" s="30">
        <v>0.49</v>
      </c>
      <c r="CR514" s="104">
        <v>4589</v>
      </c>
      <c r="CS514" s="104">
        <v>31.3</v>
      </c>
      <c r="CT514" s="104">
        <v>4.66</v>
      </c>
      <c r="CU514" s="104">
        <v>0.48</v>
      </c>
      <c r="CV514" s="30"/>
      <c r="CW514" s="58">
        <f t="shared" si="111"/>
        <v>589.72126405815061</v>
      </c>
      <c r="CX514" s="59">
        <f>AP514/(AB514-AI514)</f>
        <v>589.72126405815061</v>
      </c>
      <c r="CY514" s="79">
        <v>500</v>
      </c>
      <c r="CZ514" s="57">
        <f>IF(AND(DATE(YEAR(T514),MONTH(T514),DAY(T514))&gt;=(S514-3),DATE(YEAR(T514),MONTH(T514),DAY(T514))&lt;=(S514+3)),T514,V514)</f>
        <v>45999.541666666664</v>
      </c>
      <c r="DA514" s="59">
        <f>CZ514-U514</f>
        <v>0</v>
      </c>
      <c r="DB514" s="51">
        <f>(((AR514-AQ514)*24)+DD514+AB514+((AV514-AU514)*24))/24</f>
        <v>1.187500000007276</v>
      </c>
      <c r="DC514" s="51">
        <f>(AT514-AS514)*24</f>
        <v>1.2499999998835847</v>
      </c>
      <c r="DD514" s="51">
        <f>(W514-AR514)*24</f>
        <v>4.2500000000582077</v>
      </c>
      <c r="DE514" s="51">
        <f>AA514</f>
        <v>56.750000000058208</v>
      </c>
      <c r="DF514" s="51">
        <f t="shared" si="109"/>
        <v>4.2500000000582077</v>
      </c>
      <c r="DG514" s="51">
        <f>AB514</f>
        <v>23.750000000058208</v>
      </c>
      <c r="DH514" s="51">
        <f t="shared" si="105"/>
        <v>1.2499999998835847</v>
      </c>
    </row>
    <row r="515" spans="1:112" s="42" customFormat="1" x14ac:dyDescent="0.2">
      <c r="A515" s="40">
        <v>4963</v>
      </c>
      <c r="B515" s="29">
        <f t="shared" si="110"/>
        <v>45992</v>
      </c>
      <c r="C515" s="41" t="str">
        <f t="shared" si="108"/>
        <v>PRT 2025 12 #4963</v>
      </c>
      <c r="D515" s="41" t="str">
        <f t="shared" si="104"/>
        <v>PRATU SSN #23</v>
      </c>
      <c r="E515" s="39">
        <v>4963</v>
      </c>
      <c r="F515" s="38" t="s">
        <v>551</v>
      </c>
      <c r="G515" s="38" t="str">
        <f>INDEX([1]List!$D$2:$D$55,MATCH(F515,[1]List!$B$2:$B$55,0))</f>
        <v>CIF</v>
      </c>
      <c r="H515" s="38" t="s">
        <v>552</v>
      </c>
      <c r="I515" s="38" t="s">
        <v>285</v>
      </c>
      <c r="J515" s="39">
        <f>IF(F515="","",IF(F515="TIE LRC",COUNTIF($F$2:$F515,"TIE")+COUNTIF($F$2:$F515,"TME")+COUNTIF($F$2:$F515,"TIE LRC")+COUNTIF($F$2:$F515,"TIE MRC"),IF(F515="TIE MRC",COUNTIF($F$2:$F515,"TIE")+COUNTIF($F$2:$F515,"TME")+COUNTIF($F$2:$F515,"TIE LRC")+COUNTIF($F$2:$F515,"TIE MRC"),IF(F515="PLNBB LRC",COUNTIF($F$2:$F515,"PLNBB")+COUNTIF($F$2:$F515,"PLNBB LRC")+COUNTIF($F$2:$F515,"PLNBB MRC"),IF(F515="PLNBB MRC",COUNTIF($F$2:$F515,"PLNBB")+COUNTIF($F$2:$F515,"PLNBB LRC")+COUNTIF($F$2:$F515,"PLNBB MRC"),IF(F515="HE MRC",COUNTIF($F$2:$F515,"HE")+COUNTIF($F$2:$F515,"HE LRC")+COUNTIF($F$2:$F515,"HE MRC"),IF(F515="HE LRC",COUNTIF($F$2:$F515,"HE")+COUNTIF($F$2:$F515,"HE LRC")+COUNTIF($F$2:$F515,"HE MRC"),COUNTIF($F$2:$F515,F515))))))))</f>
        <v>23</v>
      </c>
      <c r="K515" s="42" t="s">
        <v>583</v>
      </c>
      <c r="L515" s="42" t="s">
        <v>584</v>
      </c>
      <c r="N515" s="43" t="s">
        <v>318</v>
      </c>
      <c r="O515" s="70" t="s">
        <v>473</v>
      </c>
      <c r="P515" s="40"/>
      <c r="Q515" s="70">
        <v>45992</v>
      </c>
      <c r="R515" s="44"/>
      <c r="S515" s="70">
        <v>46011</v>
      </c>
      <c r="T515" s="57">
        <v>45999.833333333336</v>
      </c>
      <c r="U515" s="57">
        <v>46002.295138888891</v>
      </c>
      <c r="V515" s="57">
        <v>46002.295138888891</v>
      </c>
      <c r="W515" s="57">
        <v>46002.392361111109</v>
      </c>
      <c r="X515" s="57">
        <v>46003.791666666664</v>
      </c>
      <c r="Y515" s="57">
        <v>46003.840277777781</v>
      </c>
      <c r="Z515" s="57">
        <v>46003.875</v>
      </c>
      <c r="AA515" s="51">
        <f t="shared" si="84"/>
        <v>59.083333333313931</v>
      </c>
      <c r="AB515" s="51">
        <f t="shared" si="90"/>
        <v>34.750000000116415</v>
      </c>
      <c r="AC515" s="51">
        <f t="shared" si="91"/>
        <v>1.1666666668024845</v>
      </c>
      <c r="AD515" s="51">
        <v>2</v>
      </c>
      <c r="AE515" s="51">
        <v>7.33</v>
      </c>
      <c r="AF515" s="51">
        <v>0</v>
      </c>
      <c r="AG515" s="51">
        <v>1.75</v>
      </c>
      <c r="AH515" s="51">
        <v>0</v>
      </c>
      <c r="AI515" s="51">
        <f t="shared" si="102"/>
        <v>9.08</v>
      </c>
      <c r="AJ515" s="78">
        <f t="shared" si="103"/>
        <v>11.08</v>
      </c>
      <c r="AK515" s="78"/>
      <c r="AL515" s="78"/>
      <c r="AM515" s="78"/>
      <c r="AN515" s="78"/>
      <c r="AO515" s="45">
        <v>8680.4290000000001</v>
      </c>
      <c r="AP515" s="45">
        <v>8677.8359999999993</v>
      </c>
      <c r="AQ515" s="57">
        <f t="shared" si="107"/>
        <v>46002.295138888891</v>
      </c>
      <c r="AR515" s="57">
        <v>46002.305555555555</v>
      </c>
      <c r="AS515" s="57">
        <f t="shared" si="101"/>
        <v>46003.791666666664</v>
      </c>
      <c r="AT515" s="57">
        <v>46003.861111111109</v>
      </c>
      <c r="AU515" s="57">
        <f t="shared" si="106"/>
        <v>46003.861111111109</v>
      </c>
      <c r="AV515" s="57">
        <v>46003.871527777781</v>
      </c>
      <c r="AW515" s="104">
        <v>4066</v>
      </c>
      <c r="AX515" s="104">
        <v>6241</v>
      </c>
      <c r="AY515" s="30">
        <v>34.85</v>
      </c>
      <c r="AZ515" s="30">
        <v>20.079999999999998</v>
      </c>
      <c r="BA515" s="30">
        <v>4.92</v>
      </c>
      <c r="BB515" s="30">
        <v>6.04</v>
      </c>
      <c r="BC515" s="30">
        <v>7.56</v>
      </c>
      <c r="BD515" s="30">
        <v>41.18</v>
      </c>
      <c r="BE515" s="30">
        <v>32.700000000000003</v>
      </c>
      <c r="BF515" s="30">
        <v>0.19</v>
      </c>
      <c r="BG515" s="30">
        <v>0.31</v>
      </c>
      <c r="BH515" s="30">
        <v>0.28999999999999998</v>
      </c>
      <c r="BI515" s="30">
        <v>51.78</v>
      </c>
      <c r="BJ515" s="30">
        <v>4.21</v>
      </c>
      <c r="BK515" s="30">
        <v>0.84</v>
      </c>
      <c r="BL515" s="30">
        <v>1.1399999999999999</v>
      </c>
      <c r="BM515" s="30">
        <v>16.82</v>
      </c>
      <c r="BN515" s="34">
        <v>60</v>
      </c>
      <c r="BO515" s="30" t="s">
        <v>97</v>
      </c>
      <c r="BP515" s="30" t="s">
        <v>97</v>
      </c>
      <c r="BQ515" s="34">
        <v>1260</v>
      </c>
      <c r="BR515" s="30">
        <v>45.66</v>
      </c>
      <c r="BS515" s="30">
        <v>35.119999999999997</v>
      </c>
      <c r="BT515" s="30">
        <v>11.69</v>
      </c>
      <c r="BU515" s="30">
        <v>2.48</v>
      </c>
      <c r="BV515" s="30">
        <v>1.32</v>
      </c>
      <c r="BW515" s="30">
        <v>0.08</v>
      </c>
      <c r="BX515" s="30">
        <v>0.56000000000000005</v>
      </c>
      <c r="BY515" s="30">
        <v>1.38</v>
      </c>
      <c r="BZ515" s="30">
        <v>1.39</v>
      </c>
      <c r="CA515" s="30">
        <v>0.28000000000000003</v>
      </c>
      <c r="CB515" s="30">
        <v>0.04</v>
      </c>
      <c r="CC515" s="30">
        <v>3.5999999999999997E-2</v>
      </c>
      <c r="CD515" s="30">
        <v>100</v>
      </c>
      <c r="CE515" s="30">
        <v>98</v>
      </c>
      <c r="CF515" s="30">
        <v>78</v>
      </c>
      <c r="CG515" s="30">
        <v>20</v>
      </c>
      <c r="CH515" s="104"/>
      <c r="CI515" s="104">
        <v>4136</v>
      </c>
      <c r="CJ515" s="30"/>
      <c r="CK515" s="30">
        <v>33.89</v>
      </c>
      <c r="CL515" s="30"/>
      <c r="CM515" s="30">
        <v>4.32</v>
      </c>
      <c r="CN515" s="30"/>
      <c r="CO515" s="30"/>
      <c r="CP515" s="30"/>
      <c r="CQ515" s="30">
        <v>0.14000000000000001</v>
      </c>
      <c r="CR515" s="104">
        <v>4010</v>
      </c>
      <c r="CS515" s="104">
        <v>35.43</v>
      </c>
      <c r="CT515" s="104">
        <v>4.47</v>
      </c>
      <c r="CU515" s="104">
        <v>0.25</v>
      </c>
      <c r="CV515" s="30"/>
      <c r="CW515" s="58">
        <f t="shared" si="111"/>
        <v>338.0536034265931</v>
      </c>
      <c r="CX515" s="59">
        <f>AP515/(AB515-AI515)</f>
        <v>338.0536034265931</v>
      </c>
      <c r="CY515" s="79">
        <v>500</v>
      </c>
      <c r="CZ515" s="57">
        <f>IF(AND(DATE(YEAR(T515),MONTH(T515),DAY(T515))&gt;=(S515-3),DATE(YEAR(T515),MONTH(T515),DAY(T515))&lt;=(S515+3)),T515,V515)</f>
        <v>46002.295138888891</v>
      </c>
      <c r="DA515" s="59">
        <f>CZ515-U515</f>
        <v>0</v>
      </c>
      <c r="DB515" s="51">
        <f>(((AR515-AQ515)*24)+DD515+AB515+((AV515-AU515)*24))/24</f>
        <v>1.5555555555620231</v>
      </c>
      <c r="DC515" s="51">
        <f>(AT515-AS515)*24</f>
        <v>1.6666666666860692</v>
      </c>
      <c r="DD515" s="51">
        <f>(W515-AR515)*24</f>
        <v>2.0833333333139308</v>
      </c>
      <c r="DE515" s="51">
        <f>AA515</f>
        <v>59.083333333313931</v>
      </c>
      <c r="DF515" s="51">
        <f t="shared" si="109"/>
        <v>2.0833333333139308</v>
      </c>
      <c r="DG515" s="51">
        <f>AB515</f>
        <v>34.750000000116415</v>
      </c>
      <c r="DH515" s="51">
        <f t="shared" si="105"/>
        <v>1.6666666666860692</v>
      </c>
    </row>
    <row r="516" spans="1:112" s="42" customFormat="1" x14ac:dyDescent="0.2">
      <c r="A516" s="40">
        <v>4964</v>
      </c>
      <c r="B516" s="29">
        <f t="shared" si="110"/>
        <v>45992</v>
      </c>
      <c r="C516" s="41" t="str">
        <f t="shared" si="108"/>
        <v>PRT 2025 12 #4964</v>
      </c>
      <c r="D516" s="41" t="str">
        <f t="shared" si="104"/>
        <v>PRATU PTBA #96</v>
      </c>
      <c r="E516" s="39">
        <v>4964</v>
      </c>
      <c r="F516" s="38" t="s">
        <v>98</v>
      </c>
      <c r="G516" s="38" t="str">
        <f>INDEX([1]List!$D$2:$D$55,MATCH(F516,[1]List!$B$2:$B$55,0))</f>
        <v>FOB</v>
      </c>
      <c r="H516" s="38" t="s">
        <v>156</v>
      </c>
      <c r="I516" s="38" t="s">
        <v>157</v>
      </c>
      <c r="J516" s="39">
        <f>IF(F516="","",IF(F516="TIE LRC",COUNTIF($F$2:$F516,"TIE")+COUNTIF($F$2:$F516,"TME")+COUNTIF($F$2:$F516,"TIE LRC")+COUNTIF($F$2:$F516,"TIE MRC"),IF(F516="TIE MRC",COUNTIF($F$2:$F516,"TIE")+COUNTIF($F$2:$F516,"TME")+COUNTIF($F$2:$F516,"TIE LRC")+COUNTIF($F$2:$F516,"TIE MRC"),IF(F516="PLNBB LRC",COUNTIF($F$2:$F516,"PLNBB")+COUNTIF($F$2:$F516,"PLNBB LRC")+COUNTIF($F$2:$F516,"PLNBB MRC"),IF(F516="PLNBB MRC",COUNTIF($F$2:$F516,"PLNBB")+COUNTIF($F$2:$F516,"PLNBB LRC")+COUNTIF($F$2:$F516,"PLNBB MRC"),IF(F516="HE MRC",COUNTIF($F$2:$F516,"HE")+COUNTIF($F$2:$F516,"HE LRC")+COUNTIF($F$2:$F516,"HE MRC"),IF(F516="HE LRC",COUNTIF($F$2:$F516,"HE")+COUNTIF($F$2:$F516,"HE LRC")+COUNTIF($F$2:$F516,"HE MRC"),COUNTIF($F$2:$F516,F516))))))))</f>
        <v>96</v>
      </c>
      <c r="K516" s="42" t="s">
        <v>710</v>
      </c>
      <c r="L516" s="42" t="s">
        <v>711</v>
      </c>
      <c r="N516" s="43" t="s">
        <v>320</v>
      </c>
      <c r="O516" s="70" t="s">
        <v>104</v>
      </c>
      <c r="P516" s="40"/>
      <c r="Q516" s="70">
        <v>45996</v>
      </c>
      <c r="R516" s="44"/>
      <c r="S516" s="70">
        <v>46000</v>
      </c>
      <c r="T516" s="57">
        <v>46000.541666666664</v>
      </c>
      <c r="U516" s="57">
        <v>46000.541666666664</v>
      </c>
      <c r="V516" s="57">
        <v>46003.149305555555</v>
      </c>
      <c r="W516" s="57">
        <v>46003.194444444445</v>
      </c>
      <c r="X516" s="57">
        <v>46004.388888888891</v>
      </c>
      <c r="Y516" s="57">
        <v>46004.413194444445</v>
      </c>
      <c r="Z516" s="57">
        <v>46004.447916666664</v>
      </c>
      <c r="AA516" s="51">
        <f t="shared" si="84"/>
        <v>62.583333333372138</v>
      </c>
      <c r="AB516" s="51">
        <f t="shared" si="90"/>
        <v>29.25</v>
      </c>
      <c r="AC516" s="51">
        <f t="shared" si="91"/>
        <v>0.58333333331393078</v>
      </c>
      <c r="AD516" s="51">
        <v>1.25</v>
      </c>
      <c r="AE516" s="51">
        <v>5</v>
      </c>
      <c r="AF516" s="51">
        <v>0</v>
      </c>
      <c r="AG516" s="51">
        <v>0.5</v>
      </c>
      <c r="AH516" s="51">
        <v>0</v>
      </c>
      <c r="AI516" s="51">
        <f t="shared" si="102"/>
        <v>5.5</v>
      </c>
      <c r="AJ516" s="78">
        <f t="shared" si="103"/>
        <v>6.75</v>
      </c>
      <c r="AK516" s="78"/>
      <c r="AL516" s="78"/>
      <c r="AM516" s="78"/>
      <c r="AN516" s="78"/>
      <c r="AO516" s="45">
        <v>10014.723</v>
      </c>
      <c r="AP516" s="45">
        <v>10013.673000000001</v>
      </c>
      <c r="AQ516" s="57">
        <f t="shared" si="107"/>
        <v>46003.149305555555</v>
      </c>
      <c r="AR516" s="57">
        <v>46003.159722222219</v>
      </c>
      <c r="AS516" s="57">
        <f t="shared" si="101"/>
        <v>46004.388888888891</v>
      </c>
      <c r="AT516" s="57">
        <v>46004.434027777781</v>
      </c>
      <c r="AU516" s="57">
        <f t="shared" si="106"/>
        <v>46004.434027777781</v>
      </c>
      <c r="AV516" s="57">
        <v>46004.444444444445</v>
      </c>
      <c r="AW516" s="104">
        <v>4802</v>
      </c>
      <c r="AX516" s="104">
        <v>6931</v>
      </c>
      <c r="AY516" s="30">
        <v>30.71</v>
      </c>
      <c r="AZ516" s="30">
        <v>12.49</v>
      </c>
      <c r="BA516" s="30">
        <v>5</v>
      </c>
      <c r="BB516" s="30">
        <v>6.31</v>
      </c>
      <c r="BC516" s="30">
        <v>7.21</v>
      </c>
      <c r="BD516" s="30">
        <v>39.21</v>
      </c>
      <c r="BE516" s="30">
        <v>41.99</v>
      </c>
      <c r="BF516" s="30">
        <v>0.46</v>
      </c>
      <c r="BG516" s="30">
        <v>0.71</v>
      </c>
      <c r="BH516" s="30">
        <v>0.66</v>
      </c>
      <c r="BI516" s="30">
        <v>62.41</v>
      </c>
      <c r="BJ516" s="30">
        <v>4.1900000000000004</v>
      </c>
      <c r="BK516" s="30">
        <v>0.96</v>
      </c>
      <c r="BL516" s="30">
        <v>1.18</v>
      </c>
      <c r="BM516" s="30">
        <v>13.06</v>
      </c>
      <c r="BN516" s="34">
        <v>61</v>
      </c>
      <c r="BO516" s="30" t="s">
        <v>97</v>
      </c>
      <c r="BP516" s="30" t="s">
        <v>100</v>
      </c>
      <c r="BQ516" s="34">
        <v>1160</v>
      </c>
      <c r="BR516" s="30">
        <v>47.88</v>
      </c>
      <c r="BS516" s="30">
        <v>24.6</v>
      </c>
      <c r="BT516" s="30">
        <v>13.66</v>
      </c>
      <c r="BU516" s="30">
        <v>6.82</v>
      </c>
      <c r="BV516" s="30">
        <v>2.04</v>
      </c>
      <c r="BW516" s="30">
        <v>1.07</v>
      </c>
      <c r="BX516" s="30">
        <v>0.65</v>
      </c>
      <c r="BY516" s="30">
        <v>0.62</v>
      </c>
      <c r="BZ516" s="30">
        <v>2.3199999999999998</v>
      </c>
      <c r="CA516" s="30">
        <v>0.08</v>
      </c>
      <c r="CB516" s="30">
        <v>0.24</v>
      </c>
      <c r="CC516" s="30">
        <v>0.03</v>
      </c>
      <c r="CD516" s="30">
        <v>99</v>
      </c>
      <c r="CE516" s="30">
        <v>98</v>
      </c>
      <c r="CF516" s="30">
        <v>78</v>
      </c>
      <c r="CG516" s="30">
        <v>23</v>
      </c>
      <c r="CH516" s="104"/>
      <c r="CI516" s="104">
        <v>4905</v>
      </c>
      <c r="CJ516" s="30"/>
      <c r="CK516" s="30">
        <v>28.03</v>
      </c>
      <c r="CL516" s="30">
        <v>14.26</v>
      </c>
      <c r="CM516" s="30">
        <v>5.68</v>
      </c>
      <c r="CN516" s="30">
        <v>6.77</v>
      </c>
      <c r="CO516" s="30">
        <v>39.07</v>
      </c>
      <c r="CP516" s="30">
        <v>39.9</v>
      </c>
      <c r="CQ516" s="30">
        <v>0.52</v>
      </c>
      <c r="CR516" s="104">
        <v>4561</v>
      </c>
      <c r="CS516" s="104">
        <v>31.17</v>
      </c>
      <c r="CT516" s="104">
        <v>4.57</v>
      </c>
      <c r="CU516" s="104">
        <v>0.5</v>
      </c>
      <c r="CV516" s="30"/>
      <c r="CW516" s="58">
        <f t="shared" si="111"/>
        <v>421.62833684210528</v>
      </c>
      <c r="CX516" s="59">
        <f>AP516/(AB516-AI516)</f>
        <v>421.62833684210528</v>
      </c>
      <c r="CY516" s="79">
        <v>500</v>
      </c>
      <c r="CZ516" s="57">
        <f>IF(AND(DATE(YEAR(T516),MONTH(T516),DAY(T516))&gt;=(S516-3),DATE(YEAR(T516),MONTH(T516),DAY(T516))&lt;=(S516+3)),T516,V516)</f>
        <v>46000.541666666664</v>
      </c>
      <c r="DA516" s="59">
        <f>CZ516-U516</f>
        <v>0</v>
      </c>
      <c r="DB516" s="51">
        <f>(((AR516-AQ516)*24)+DD516+AB516+((AV516-AU516)*24))/24</f>
        <v>1.2743055555547471</v>
      </c>
      <c r="DC516" s="51">
        <f>(AT516-AS516)*24</f>
        <v>1.0833333333721384</v>
      </c>
      <c r="DD516" s="51">
        <f>(W516-AR516)*24</f>
        <v>0.8333333334303461</v>
      </c>
      <c r="DE516" s="51">
        <f>AA516</f>
        <v>62.583333333372138</v>
      </c>
      <c r="DF516" s="51">
        <f t="shared" si="109"/>
        <v>0.8333333334303461</v>
      </c>
      <c r="DG516" s="51">
        <f>AB516</f>
        <v>29.25</v>
      </c>
      <c r="DH516" s="51">
        <f t="shared" si="105"/>
        <v>1.0833333333721384</v>
      </c>
    </row>
    <row r="517" spans="1:112" s="42" customFormat="1" x14ac:dyDescent="0.2">
      <c r="A517" s="40">
        <v>4965</v>
      </c>
      <c r="B517" s="29">
        <f t="shared" si="110"/>
        <v>45992</v>
      </c>
      <c r="C517" s="41" t="str">
        <f t="shared" si="108"/>
        <v>PRT 2025 12 #4965</v>
      </c>
      <c r="D517" s="41" t="str">
        <f t="shared" si="104"/>
        <v>PRATU PTBA #97</v>
      </c>
      <c r="E517" s="39">
        <v>4965</v>
      </c>
      <c r="F517" s="38" t="s">
        <v>98</v>
      </c>
      <c r="G517" s="38" t="str">
        <f>INDEX([1]List!$D$2:$D$55,MATCH(F517,[1]List!$B$2:$B$55,0))</f>
        <v>FOB</v>
      </c>
      <c r="H517" s="38" t="s">
        <v>156</v>
      </c>
      <c r="I517" s="38" t="s">
        <v>157</v>
      </c>
      <c r="J517" s="39">
        <f>IF(F517="","",IF(F517="TIE LRC",COUNTIF($F$2:$F517,"TIE")+COUNTIF($F$2:$F517,"TME")+COUNTIF($F$2:$F517,"TIE LRC")+COUNTIF($F$2:$F517,"TIE MRC"),IF(F517="TIE MRC",COUNTIF($F$2:$F517,"TIE")+COUNTIF($F$2:$F517,"TME")+COUNTIF($F$2:$F517,"TIE LRC")+COUNTIF($F$2:$F517,"TIE MRC"),IF(F517="PLNBB LRC",COUNTIF($F$2:$F517,"PLNBB")+COUNTIF($F$2:$F517,"PLNBB LRC")+COUNTIF($F$2:$F517,"PLNBB MRC"),IF(F517="PLNBB MRC",COUNTIF($F$2:$F517,"PLNBB")+COUNTIF($F$2:$F517,"PLNBB LRC")+COUNTIF($F$2:$F517,"PLNBB MRC"),IF(F517="HE MRC",COUNTIF($F$2:$F517,"HE")+COUNTIF($F$2:$F517,"HE LRC")+COUNTIF($F$2:$F517,"HE MRC"),IF(F517="HE LRC",COUNTIF($F$2:$F517,"HE")+COUNTIF($F$2:$F517,"HE LRC")+COUNTIF($F$2:$F517,"HE MRC"),COUNTIF($F$2:$F517,F517))))))))</f>
        <v>97</v>
      </c>
      <c r="L517" s="42" t="s">
        <v>390</v>
      </c>
      <c r="N517" s="43" t="s">
        <v>318</v>
      </c>
      <c r="O517" s="70" t="s">
        <v>104</v>
      </c>
      <c r="P517" s="40"/>
      <c r="Q517" s="70">
        <v>46001</v>
      </c>
      <c r="R517" s="44"/>
      <c r="S517" s="70">
        <v>46001</v>
      </c>
      <c r="T517" s="57">
        <v>46002.979166666664</v>
      </c>
      <c r="U517" s="57">
        <v>46002.979166666664</v>
      </c>
      <c r="V517" s="57">
        <v>46003.895833333336</v>
      </c>
      <c r="W517" s="57">
        <v>46004.409722222219</v>
      </c>
      <c r="X517" s="57">
        <v>46005.961805555555</v>
      </c>
      <c r="Y517" s="57">
        <v>46005.982638888891</v>
      </c>
      <c r="Z517" s="57">
        <v>46006.020833333336</v>
      </c>
      <c r="AA517" s="51">
        <f t="shared" si="84"/>
        <v>22.000000000116415</v>
      </c>
      <c r="AB517" s="51">
        <f t="shared" si="90"/>
        <v>37.750000000116415</v>
      </c>
      <c r="AC517" s="51">
        <f t="shared" si="91"/>
        <v>0.50000000005820766</v>
      </c>
      <c r="AD517" s="51">
        <v>0</v>
      </c>
      <c r="AE517" s="51">
        <v>9.5</v>
      </c>
      <c r="AF517" s="51">
        <v>5.92</v>
      </c>
      <c r="AG517" s="51">
        <v>0.5</v>
      </c>
      <c r="AH517" s="51">
        <v>0</v>
      </c>
      <c r="AI517" s="51">
        <f t="shared" si="102"/>
        <v>15.92</v>
      </c>
      <c r="AJ517" s="78">
        <f t="shared" si="103"/>
        <v>15.92</v>
      </c>
      <c r="AK517" s="78"/>
      <c r="AL517" s="78"/>
      <c r="AM517" s="78"/>
      <c r="AN517" s="78"/>
      <c r="AO517" s="45">
        <v>8919.3610000000008</v>
      </c>
      <c r="AP517" s="45">
        <v>8918.3490000000002</v>
      </c>
      <c r="AQ517" s="57">
        <f t="shared" si="107"/>
        <v>46003.895833333336</v>
      </c>
      <c r="AR517" s="57">
        <v>46003.909722222219</v>
      </c>
      <c r="AS517" s="57">
        <f t="shared" si="101"/>
        <v>46005.961805555555</v>
      </c>
      <c r="AT517" s="57">
        <v>46006.003472222219</v>
      </c>
      <c r="AU517" s="57">
        <f t="shared" si="106"/>
        <v>46006.003472222219</v>
      </c>
      <c r="AV517" s="57">
        <v>46006.017361111109</v>
      </c>
      <c r="AW517" s="104">
        <v>4797</v>
      </c>
      <c r="AX517" s="104">
        <v>6752</v>
      </c>
      <c r="AY517" s="30">
        <v>28.95</v>
      </c>
      <c r="AZ517" s="30">
        <v>11.58</v>
      </c>
      <c r="BA517" s="30">
        <v>5.53</v>
      </c>
      <c r="BB517" s="30">
        <v>6.88</v>
      </c>
      <c r="BC517" s="30">
        <v>7.78</v>
      </c>
      <c r="BD517" s="30">
        <v>40.39</v>
      </c>
      <c r="BE517" s="30">
        <v>41.15</v>
      </c>
      <c r="BF517" s="30">
        <v>0.24</v>
      </c>
      <c r="BG517" s="30">
        <v>0.37</v>
      </c>
      <c r="BH517" s="30">
        <v>0.34</v>
      </c>
      <c r="BI517" s="30">
        <v>61.38</v>
      </c>
      <c r="BJ517" s="30">
        <v>4.25</v>
      </c>
      <c r="BK517" s="30">
        <v>0.95</v>
      </c>
      <c r="BL517" s="30">
        <v>1.17</v>
      </c>
      <c r="BM517" s="30">
        <v>14.66</v>
      </c>
      <c r="BN517" s="34">
        <v>61</v>
      </c>
      <c r="BO517" s="30" t="s">
        <v>97</v>
      </c>
      <c r="BP517" s="30" t="s">
        <v>100</v>
      </c>
      <c r="BQ517" s="34">
        <v>1220</v>
      </c>
      <c r="BR517" s="30">
        <v>47.45</v>
      </c>
      <c r="BS517" s="30">
        <v>24.3</v>
      </c>
      <c r="BT517" s="30">
        <v>11.8</v>
      </c>
      <c r="BU517" s="30">
        <v>6.61</v>
      </c>
      <c r="BV517" s="30">
        <v>2.21</v>
      </c>
      <c r="BW517" s="30">
        <v>1.39</v>
      </c>
      <c r="BX517" s="30">
        <v>0.72</v>
      </c>
      <c r="BY517" s="30">
        <v>0.67</v>
      </c>
      <c r="BZ517" s="30">
        <v>4.49</v>
      </c>
      <c r="CA517" s="30">
        <v>0.11</v>
      </c>
      <c r="CB517" s="30">
        <v>0.24</v>
      </c>
      <c r="CC517" s="30">
        <v>2.5999999999999999E-2</v>
      </c>
      <c r="CD517" s="30">
        <v>99</v>
      </c>
      <c r="CE517" s="30">
        <v>98</v>
      </c>
      <c r="CF517" s="30">
        <v>78</v>
      </c>
      <c r="CG517" s="30">
        <v>23</v>
      </c>
      <c r="CH517" s="104"/>
      <c r="CI517" s="104">
        <v>4901</v>
      </c>
      <c r="CJ517" s="30"/>
      <c r="CK517" s="30">
        <v>28.98</v>
      </c>
      <c r="CL517" s="30">
        <v>15.2</v>
      </c>
      <c r="CM517" s="30">
        <v>4.3899999999999997</v>
      </c>
      <c r="CN517" s="30">
        <v>5.24</v>
      </c>
      <c r="CO517" s="30">
        <v>39.04</v>
      </c>
      <c r="CP517" s="30">
        <v>40.520000000000003</v>
      </c>
      <c r="CQ517" s="30">
        <v>0.53</v>
      </c>
      <c r="CR517" s="104" t="s">
        <v>319</v>
      </c>
      <c r="CS517" s="104" t="s">
        <v>319</v>
      </c>
      <c r="CT517" s="104" t="s">
        <v>319</v>
      </c>
      <c r="CU517" s="104" t="s">
        <v>319</v>
      </c>
      <c r="CV517" s="30"/>
      <c r="CW517" s="58">
        <f t="shared" si="111"/>
        <v>408.5363719630069</v>
      </c>
      <c r="CX517" s="59">
        <f>AP517/(AB517-AI517)</f>
        <v>408.5363719630069</v>
      </c>
      <c r="CY517" s="79">
        <v>500</v>
      </c>
      <c r="CZ517" s="57">
        <f>IF(AND(DATE(YEAR(T517),MONTH(T517),DAY(T517))&gt;=(S517-3),DATE(YEAR(T517),MONTH(T517),DAY(T517))&lt;=(S517+3)),T517,V517)</f>
        <v>46002.979166666664</v>
      </c>
      <c r="DA517" s="59">
        <f>CZ517-U517</f>
        <v>0</v>
      </c>
      <c r="DB517" s="51">
        <f>(((AR517-AQ517)*24)+DD517+AB517+((AV517-AU517)*24))/24</f>
        <v>2.1006944444452529</v>
      </c>
      <c r="DC517" s="51">
        <f>(AT517-AS517)*24</f>
        <v>0.99999999994179234</v>
      </c>
      <c r="DD517" s="51">
        <f>(W517-AR517)*24</f>
        <v>12</v>
      </c>
      <c r="DE517" s="51">
        <f>AA517</f>
        <v>22.000000000116415</v>
      </c>
      <c r="DF517" s="51">
        <f t="shared" si="109"/>
        <v>12</v>
      </c>
      <c r="DG517" s="51">
        <f>AB517</f>
        <v>37.750000000116415</v>
      </c>
      <c r="DH517" s="51">
        <f t="shared" si="105"/>
        <v>0.99999999994179234</v>
      </c>
    </row>
    <row r="518" spans="1:112" s="42" customFormat="1" x14ac:dyDescent="0.2">
      <c r="A518" s="40">
        <v>4966</v>
      </c>
      <c r="B518" s="29">
        <f t="shared" si="110"/>
        <v>45992</v>
      </c>
      <c r="C518" s="41" t="str">
        <f t="shared" si="108"/>
        <v>PRT 2025 12 #4966</v>
      </c>
      <c r="D518" s="41" t="str">
        <f t="shared" si="104"/>
        <v>PRATU SPE #37</v>
      </c>
      <c r="E518" s="39">
        <v>4966</v>
      </c>
      <c r="F518" s="38" t="s">
        <v>326</v>
      </c>
      <c r="G518" s="38" t="str">
        <f>INDEX([1]List!$D$2:$D$55,MATCH(F518,[1]List!$B$2:$B$55,0))</f>
        <v>CIF</v>
      </c>
      <c r="H518" s="38" t="s">
        <v>399</v>
      </c>
      <c r="I518" s="38" t="s">
        <v>492</v>
      </c>
      <c r="J518" s="39">
        <f>IF(F518="","",IF(F518="TIE LRC",COUNTIF($F$2:$F518,"TIE")+COUNTIF($F$2:$F518,"TME")+COUNTIF($F$2:$F518,"TIE LRC")+COUNTIF($F$2:$F518,"TIE MRC"),IF(F518="TIE MRC",COUNTIF($F$2:$F518,"TIE")+COUNTIF($F$2:$F518,"TME")+COUNTIF($F$2:$F518,"TIE LRC")+COUNTIF($F$2:$F518,"TIE MRC"),IF(F518="PLNBB LRC",COUNTIF($F$2:$F518,"PLNBB")+COUNTIF($F$2:$F518,"PLNBB LRC")+COUNTIF($F$2:$F518,"PLNBB MRC"),IF(F518="PLNBB MRC",COUNTIF($F$2:$F518,"PLNBB")+COUNTIF($F$2:$F518,"PLNBB LRC")+COUNTIF($F$2:$F518,"PLNBB MRC"),IF(F518="HE MRC",COUNTIF($F$2:$F518,"HE")+COUNTIF($F$2:$F518,"HE LRC")+COUNTIF($F$2:$F518,"HE MRC"),IF(F518="HE LRC",COUNTIF($F$2:$F518,"HE")+COUNTIF($F$2:$F518,"HE LRC")+COUNTIF($F$2:$F518,"HE MRC"),COUNTIF($F$2:$F518,F518))))))))</f>
        <v>37</v>
      </c>
      <c r="K518" s="42" t="s">
        <v>712</v>
      </c>
      <c r="L518" s="42" t="s">
        <v>713</v>
      </c>
      <c r="N518" s="43" t="s">
        <v>320</v>
      </c>
      <c r="O518" s="70" t="s">
        <v>201</v>
      </c>
      <c r="P518" s="40"/>
      <c r="Q518" s="70">
        <v>45992</v>
      </c>
      <c r="R518" s="44"/>
      <c r="S518" s="70">
        <v>46002</v>
      </c>
      <c r="T518" s="57">
        <v>46002.208333333336</v>
      </c>
      <c r="U518" s="57">
        <v>46002.208333333336</v>
      </c>
      <c r="V518" s="57">
        <v>46004.472222222219</v>
      </c>
      <c r="W518" s="57">
        <v>46004.704861111109</v>
      </c>
      <c r="X518" s="57">
        <v>46005.996527777781</v>
      </c>
      <c r="Y518" s="57">
        <v>46006.03125</v>
      </c>
      <c r="Z518" s="57">
        <v>46006.065972222219</v>
      </c>
      <c r="AA518" s="51">
        <f t="shared" si="84"/>
        <v>54.333333333197515</v>
      </c>
      <c r="AB518" s="51">
        <f t="shared" si="90"/>
        <v>31.833333333372138</v>
      </c>
      <c r="AC518" s="51">
        <f t="shared" si="91"/>
        <v>0.83333333325572312</v>
      </c>
      <c r="AD518" s="51">
        <v>0</v>
      </c>
      <c r="AE518" s="51">
        <v>8.17</v>
      </c>
      <c r="AF518" s="51">
        <v>0</v>
      </c>
      <c r="AG518" s="51">
        <v>0</v>
      </c>
      <c r="AH518" s="51">
        <v>0</v>
      </c>
      <c r="AI518" s="51">
        <f t="shared" si="102"/>
        <v>8.17</v>
      </c>
      <c r="AJ518" s="78">
        <f t="shared" si="103"/>
        <v>8.17</v>
      </c>
      <c r="AK518" s="78"/>
      <c r="AL518" s="78"/>
      <c r="AM518" s="78"/>
      <c r="AN518" s="78"/>
      <c r="AO518" s="45">
        <v>7516.4970000000003</v>
      </c>
      <c r="AP518" s="45">
        <v>7511.2849999999999</v>
      </c>
      <c r="AQ518" s="57">
        <f t="shared" si="107"/>
        <v>46004.472222222219</v>
      </c>
      <c r="AR518" s="57">
        <v>46004.482638888891</v>
      </c>
      <c r="AS518" s="57">
        <f t="shared" si="101"/>
        <v>46005.996527777781</v>
      </c>
      <c r="AT518" s="57">
        <v>46006.052083333336</v>
      </c>
      <c r="AU518" s="57">
        <f t="shared" si="106"/>
        <v>46006.052083333336</v>
      </c>
      <c r="AV518" s="57">
        <v>46006.0625</v>
      </c>
      <c r="AW518" s="104">
        <v>4121</v>
      </c>
      <c r="AX518" s="104">
        <v>6332</v>
      </c>
      <c r="AY518" s="30">
        <v>34.92</v>
      </c>
      <c r="AZ518" s="30">
        <v>16.14</v>
      </c>
      <c r="BA518" s="30">
        <v>4.96</v>
      </c>
      <c r="BB518" s="30">
        <v>6.39</v>
      </c>
      <c r="BC518" s="30">
        <v>7.62</v>
      </c>
      <c r="BD518" s="30">
        <v>40.68</v>
      </c>
      <c r="BE518" s="30">
        <v>36.79</v>
      </c>
      <c r="BF518" s="30">
        <v>0.2</v>
      </c>
      <c r="BG518" s="30">
        <v>0.34</v>
      </c>
      <c r="BH518" s="30">
        <v>0.31</v>
      </c>
      <c r="BI518" s="30">
        <v>55.78</v>
      </c>
      <c r="BJ518" s="30">
        <v>4.0999999999999996</v>
      </c>
      <c r="BK518" s="30">
        <v>0.9</v>
      </c>
      <c r="BL518" s="30">
        <v>1.1599999999999999</v>
      </c>
      <c r="BM518" s="30">
        <v>16.43</v>
      </c>
      <c r="BN518" s="34">
        <v>60</v>
      </c>
      <c r="BO518" s="30" t="s">
        <v>97</v>
      </c>
      <c r="BP518" s="30" t="s">
        <v>100</v>
      </c>
      <c r="BQ518" s="34">
        <v>1170</v>
      </c>
      <c r="BR518" s="30">
        <v>35.450000000000003</v>
      </c>
      <c r="BS518" s="30">
        <v>22.16</v>
      </c>
      <c r="BT518" s="30">
        <v>23.96</v>
      </c>
      <c r="BU518" s="30">
        <v>7.02</v>
      </c>
      <c r="BV518" s="30">
        <v>2.2200000000000002</v>
      </c>
      <c r="BW518" s="30">
        <v>0.69</v>
      </c>
      <c r="BX518" s="30">
        <v>0.51</v>
      </c>
      <c r="BY518" s="30">
        <v>0.63</v>
      </c>
      <c r="BZ518" s="30">
        <v>6.64</v>
      </c>
      <c r="CA518" s="30">
        <v>0.49</v>
      </c>
      <c r="CB518" s="30">
        <v>0.22</v>
      </c>
      <c r="CC518" s="30">
        <v>4.7E-2</v>
      </c>
      <c r="CD518" s="30">
        <v>100</v>
      </c>
      <c r="CE518" s="30">
        <v>97</v>
      </c>
      <c r="CF518" s="30">
        <v>78</v>
      </c>
      <c r="CG518" s="30">
        <v>20</v>
      </c>
      <c r="CH518" s="104"/>
      <c r="CI518" s="104">
        <v>4158</v>
      </c>
      <c r="CJ518" s="30"/>
      <c r="CK518" s="30">
        <v>34.58</v>
      </c>
      <c r="CL518" s="30"/>
      <c r="CM518" s="30">
        <v>4.83</v>
      </c>
      <c r="CN518" s="30"/>
      <c r="CO518" s="30"/>
      <c r="CP518" s="30"/>
      <c r="CQ518" s="30">
        <v>0.15</v>
      </c>
      <c r="CR518" s="104">
        <v>4094</v>
      </c>
      <c r="CS518" s="105">
        <v>35.1</v>
      </c>
      <c r="CT518" s="104">
        <v>4.79</v>
      </c>
      <c r="CU518" s="104">
        <v>0.24</v>
      </c>
      <c r="CV518" s="30"/>
      <c r="CW518" s="58">
        <f t="shared" si="111"/>
        <v>317.42294689340821</v>
      </c>
      <c r="CX518" s="59">
        <f>AP518/(AB518-AI518)</f>
        <v>317.42294689340821</v>
      </c>
      <c r="CY518" s="79">
        <v>500</v>
      </c>
      <c r="CZ518" s="57">
        <f>IF(AND(DATE(YEAR(T518),MONTH(T518),DAY(T518))&gt;=(S518-3),DATE(YEAR(T518),MONTH(T518),DAY(T518))&lt;=(S518+3)),T518,V518)</f>
        <v>46002.208333333336</v>
      </c>
      <c r="DA518" s="59">
        <f>CZ518-U518</f>
        <v>0</v>
      </c>
      <c r="DB518" s="51">
        <f>(((AR518-AQ518)*24)+DD518+AB518+((AV518-AU518)*24))/24</f>
        <v>1.5694444444452529</v>
      </c>
      <c r="DC518" s="51">
        <f>(AT518-AS518)*24</f>
        <v>1.3333333333139308</v>
      </c>
      <c r="DD518" s="51">
        <f>(W518-AR518)*24</f>
        <v>5.3333333332557231</v>
      </c>
      <c r="DE518" s="51">
        <f>AA518</f>
        <v>54.333333333197515</v>
      </c>
      <c r="DF518" s="51">
        <f t="shared" si="109"/>
        <v>5.3333333332557231</v>
      </c>
      <c r="DG518" s="51">
        <f>AB518</f>
        <v>31.833333333372138</v>
      </c>
      <c r="DH518" s="51">
        <f t="shared" si="105"/>
        <v>1.3333333333139308</v>
      </c>
    </row>
    <row r="519" spans="1:112" s="42" customFormat="1" x14ac:dyDescent="0.2">
      <c r="A519" s="40">
        <v>4967</v>
      </c>
      <c r="B519" s="29">
        <f t="shared" si="110"/>
        <v>45992</v>
      </c>
      <c r="C519" s="41" t="str">
        <f t="shared" si="108"/>
        <v>PRT 2025 12 #4967</v>
      </c>
      <c r="D519" s="41" t="str">
        <f t="shared" si="104"/>
        <v>PRATU HE #7</v>
      </c>
      <c r="E519" s="39">
        <v>4967</v>
      </c>
      <c r="F519" s="38" t="s">
        <v>139</v>
      </c>
      <c r="G519" s="38" t="str">
        <f>INDEX([1]List!$D$2:$D$55,MATCH(F519,[1]List!$B$2:$B$55,0))</f>
        <v>CIF</v>
      </c>
      <c r="H519" s="38" t="s">
        <v>301</v>
      </c>
      <c r="I519" s="38" t="s">
        <v>155</v>
      </c>
      <c r="J519" s="39">
        <f>IF(F519="","",IF(F519="TIE LRC",COUNTIF($F$2:$F519,"TIE")+COUNTIF($F$2:$F519,"TME")+COUNTIF($F$2:$F519,"TIE LRC")+COUNTIF($F$2:$F519,"TIE MRC"),IF(F519="TIE MRC",COUNTIF($F$2:$F519,"TIE")+COUNTIF($F$2:$F519,"TME")+COUNTIF($F$2:$F519,"TIE LRC")+COUNTIF($F$2:$F519,"TIE MRC"),IF(F519="PLNBB LRC",COUNTIF($F$2:$F519,"PLNBB")+COUNTIF($F$2:$F519,"PLNBB LRC")+COUNTIF($F$2:$F519,"PLNBB MRC"),IF(F519="PLNBB MRC",COUNTIF($F$2:$F519,"PLNBB")+COUNTIF($F$2:$F519,"PLNBB LRC")+COUNTIF($F$2:$F519,"PLNBB MRC"),IF(F519="HE MRC",COUNTIF($F$2:$F519,"HE")+COUNTIF($F$2:$F519,"HE LRC")+COUNTIF($F$2:$F519,"HE MRC"),IF(F519="HE LRC",COUNTIF($F$2:$F519,"HE")+COUNTIF($F$2:$F519,"HE LRC")+COUNTIF($F$2:$F519,"HE MRC"),COUNTIF($F$2:$F519,F519))))))))</f>
        <v>7</v>
      </c>
      <c r="K519" s="42" t="s">
        <v>714</v>
      </c>
      <c r="L519" s="42" t="s">
        <v>715</v>
      </c>
      <c r="N519" s="43" t="s">
        <v>320</v>
      </c>
      <c r="O519" s="70" t="s">
        <v>104</v>
      </c>
      <c r="P519" s="40"/>
      <c r="Q519" s="70">
        <v>45998</v>
      </c>
      <c r="R519" s="44"/>
      <c r="S519" s="70">
        <v>46008</v>
      </c>
      <c r="T519" s="57">
        <v>46004.822916666664</v>
      </c>
      <c r="U519" s="57">
        <v>46006.121527777781</v>
      </c>
      <c r="V519" s="57">
        <v>46006.121527777781</v>
      </c>
      <c r="W519" s="57">
        <v>46006.135416666664</v>
      </c>
      <c r="X519" s="57">
        <v>46006.958333333336</v>
      </c>
      <c r="Y519" s="57">
        <v>46006.993055555555</v>
      </c>
      <c r="Z519" s="57">
        <v>46007.027777777781</v>
      </c>
      <c r="AA519" s="51">
        <f t="shared" si="84"/>
        <v>31.166666666802485</v>
      </c>
      <c r="AB519" s="51">
        <f t="shared" si="90"/>
        <v>20.583333333372138</v>
      </c>
      <c r="AC519" s="51">
        <f t="shared" si="91"/>
        <v>0.83333333325572312</v>
      </c>
      <c r="AD519" s="51">
        <v>0</v>
      </c>
      <c r="AE519" s="51">
        <v>5</v>
      </c>
      <c r="AF519" s="51">
        <v>0</v>
      </c>
      <c r="AG519" s="51">
        <v>0.5</v>
      </c>
      <c r="AH519" s="51">
        <v>0</v>
      </c>
      <c r="AI519" s="51">
        <f t="shared" si="102"/>
        <v>5.5</v>
      </c>
      <c r="AJ519" s="78">
        <f t="shared" si="103"/>
        <v>5.5</v>
      </c>
      <c r="AK519" s="78"/>
      <c r="AL519" s="78"/>
      <c r="AM519" s="78"/>
      <c r="AN519" s="78"/>
      <c r="AO519" s="45">
        <v>7522.2</v>
      </c>
      <c r="AP519" s="45">
        <v>7520.4189999999999</v>
      </c>
      <c r="AQ519" s="57">
        <f t="shared" si="107"/>
        <v>46006.121527777781</v>
      </c>
      <c r="AR519" s="57">
        <v>46006.131944444445</v>
      </c>
      <c r="AS519" s="57">
        <f t="shared" si="101"/>
        <v>46006.958333333336</v>
      </c>
      <c r="AT519" s="57">
        <v>46007.013888888891</v>
      </c>
      <c r="AU519" s="57">
        <f t="shared" si="106"/>
        <v>46007.013888888891</v>
      </c>
      <c r="AV519" s="57">
        <v>46007.024305555555</v>
      </c>
      <c r="AW519" s="104">
        <v>4076</v>
      </c>
      <c r="AX519" s="104">
        <v>6457</v>
      </c>
      <c r="AY519" s="30">
        <v>36.880000000000003</v>
      </c>
      <c r="AZ519" s="30">
        <v>14.98</v>
      </c>
      <c r="BA519" s="30">
        <v>4.41</v>
      </c>
      <c r="BB519" s="30">
        <v>5.94</v>
      </c>
      <c r="BC519" s="30">
        <v>6.99</v>
      </c>
      <c r="BD519" s="30">
        <v>40.270000000000003</v>
      </c>
      <c r="BE519" s="30">
        <v>38.81</v>
      </c>
      <c r="BF519" s="30">
        <v>0.28999999999999998</v>
      </c>
      <c r="BG519" s="30">
        <v>0.49</v>
      </c>
      <c r="BH519" s="30">
        <v>0.46</v>
      </c>
      <c r="BI519" s="30">
        <v>56.1</v>
      </c>
      <c r="BJ519" s="30">
        <v>3.76</v>
      </c>
      <c r="BK519" s="30">
        <v>0.83</v>
      </c>
      <c r="BL519" s="30">
        <v>1.05</v>
      </c>
      <c r="BM519" s="30">
        <v>18</v>
      </c>
      <c r="BN519" s="34">
        <v>56</v>
      </c>
      <c r="BO519" s="30" t="s">
        <v>97</v>
      </c>
      <c r="BP519" s="30" t="s">
        <v>100</v>
      </c>
      <c r="BQ519" s="34">
        <v>1160</v>
      </c>
      <c r="BR519" s="30">
        <v>31.2</v>
      </c>
      <c r="BS519" s="30">
        <v>19.34</v>
      </c>
      <c r="BT519" s="30">
        <v>28.95</v>
      </c>
      <c r="BU519" s="30">
        <v>8.34</v>
      </c>
      <c r="BV519" s="30">
        <v>1.93</v>
      </c>
      <c r="BW519" s="30">
        <v>0.38</v>
      </c>
      <c r="BX519" s="30">
        <v>0.36</v>
      </c>
      <c r="BY519" s="30">
        <v>0.54</v>
      </c>
      <c r="BZ519" s="30">
        <v>7.68</v>
      </c>
      <c r="CA519" s="30">
        <v>1</v>
      </c>
      <c r="CB519" s="30">
        <v>0.28000000000000003</v>
      </c>
      <c r="CC519" s="30">
        <v>0.05</v>
      </c>
      <c r="CD519" s="30">
        <v>99</v>
      </c>
      <c r="CE519" s="30">
        <v>97</v>
      </c>
      <c r="CF519" s="30">
        <v>78</v>
      </c>
      <c r="CG519" s="30">
        <v>20</v>
      </c>
      <c r="CH519" s="104"/>
      <c r="CI519" s="104">
        <v>4119</v>
      </c>
      <c r="CJ519" s="30"/>
      <c r="CK519" s="30">
        <v>36.54</v>
      </c>
      <c r="CL519" s="30"/>
      <c r="CM519" s="30">
        <v>4.04</v>
      </c>
      <c r="CN519" s="30"/>
      <c r="CO519" s="30"/>
      <c r="CP519" s="30"/>
      <c r="CQ519" s="30">
        <v>0.27</v>
      </c>
      <c r="CR519" s="104">
        <v>4019</v>
      </c>
      <c r="CS519" s="105">
        <v>36.22</v>
      </c>
      <c r="CT519" s="104">
        <v>3.71</v>
      </c>
      <c r="CU519" s="104">
        <v>0.28999999999999998</v>
      </c>
      <c r="CV519" s="30"/>
      <c r="CW519" s="58">
        <f t="shared" si="111"/>
        <v>498.59131491584435</v>
      </c>
      <c r="CX519" s="59">
        <f>AP519/(AB519-AI519)</f>
        <v>498.59131491584435</v>
      </c>
      <c r="CY519" s="79">
        <v>500</v>
      </c>
      <c r="CZ519" s="57">
        <f>IF(AND(DATE(YEAR(T519),MONTH(T519),DAY(T519))&gt;=(S519-3),DATE(YEAR(T519),MONTH(T519),DAY(T519))&lt;=(S519+3)),T519,V519)</f>
        <v>46006.121527777781</v>
      </c>
      <c r="DA519" s="59">
        <f>CZ519-U519</f>
        <v>0</v>
      </c>
      <c r="DB519" s="51">
        <f>(((AR519-AQ519)*24)+DD519+AB519+((AV519-AU519)*24))/24</f>
        <v>0.88194444443797693</v>
      </c>
      <c r="DC519" s="51">
        <f>(AT519-AS519)*24</f>
        <v>1.3333333333139308</v>
      </c>
      <c r="DD519" s="51">
        <f>(W519-AR519)*24</f>
        <v>8.3333333255723119E-2</v>
      </c>
      <c r="DE519" s="51">
        <f>AA519</f>
        <v>31.166666666802485</v>
      </c>
      <c r="DF519" s="51">
        <f t="shared" si="109"/>
        <v>8.3333333255723119E-2</v>
      </c>
      <c r="DG519" s="51">
        <f>AB519</f>
        <v>20.583333333372138</v>
      </c>
      <c r="DH519" s="51">
        <f t="shared" si="105"/>
        <v>1.3333333333139308</v>
      </c>
    </row>
    <row r="520" spans="1:112" s="42" customFormat="1" x14ac:dyDescent="0.2">
      <c r="A520" s="40">
        <v>4968</v>
      </c>
      <c r="B520" s="29">
        <f t="shared" si="110"/>
        <v>45992</v>
      </c>
      <c r="C520" s="41" t="str">
        <f t="shared" si="108"/>
        <v>PRT 2025 12 #4968</v>
      </c>
      <c r="D520" s="41" t="str">
        <f t="shared" si="104"/>
        <v>PRATU TBC MRC #6</v>
      </c>
      <c r="E520" s="39">
        <v>4968</v>
      </c>
      <c r="F520" s="38" t="s">
        <v>666</v>
      </c>
      <c r="G520" s="38" t="str">
        <f>INDEX([1]List!$D$2:$D$55,MATCH(F520,[1]List!$B$2:$B$55,0))</f>
        <v>CIF</v>
      </c>
      <c r="H520" s="38" t="s">
        <v>667</v>
      </c>
      <c r="I520" s="38" t="s">
        <v>176</v>
      </c>
      <c r="J520" s="39">
        <f>IF(F520="","",IF(F520="TIE LRC",COUNTIF($F$2:$F520,"TIE")+COUNTIF($F$2:$F520,"TME")+COUNTIF($F$2:$F520,"TIE LRC")+COUNTIF($F$2:$F520,"TIE MRC"),IF(F520="TIE MRC",COUNTIF($F$2:$F520,"TIE")+COUNTIF($F$2:$F520,"TME")+COUNTIF($F$2:$F520,"TIE LRC")+COUNTIF($F$2:$F520,"TIE MRC"),IF(F520="PLNBB LRC",COUNTIF($F$2:$F520,"PLNBB")+COUNTIF($F$2:$F520,"PLNBB LRC")+COUNTIF($F$2:$F520,"PLNBB MRC"),IF(F520="PLNBB MRC",COUNTIF($F$2:$F520,"PLNBB")+COUNTIF($F$2:$F520,"PLNBB LRC")+COUNTIF($F$2:$F520,"PLNBB MRC"),IF(F520="HE MRC",COUNTIF($F$2:$F520,"HE")+COUNTIF($F$2:$F520,"HE LRC")+COUNTIF($F$2:$F520,"HE MRC"),IF(F520="HE LRC",COUNTIF($F$2:$F520,"HE")+COUNTIF($F$2:$F520,"HE LRC")+COUNTIF($F$2:$F520,"HE MRC"),COUNTIF($F$2:$F520,F520))))))))</f>
        <v>6</v>
      </c>
      <c r="K520" s="42" t="s">
        <v>659</v>
      </c>
      <c r="L520" s="42" t="s">
        <v>660</v>
      </c>
      <c r="N520" s="43" t="s">
        <v>318</v>
      </c>
      <c r="O520" s="70" t="s">
        <v>716</v>
      </c>
      <c r="P520" s="40"/>
      <c r="Q520" s="70">
        <v>45994</v>
      </c>
      <c r="R520" s="44"/>
      <c r="S520" s="70">
        <v>46005</v>
      </c>
      <c r="T520" s="57">
        <v>46005.208333333336</v>
      </c>
      <c r="U520" s="57">
        <v>46005.208333333336</v>
      </c>
      <c r="V520" s="57">
        <v>46006.069444444445</v>
      </c>
      <c r="W520" s="57">
        <v>46006.083333333336</v>
      </c>
      <c r="X520" s="57">
        <v>46007.232638888891</v>
      </c>
      <c r="Y520" s="57">
        <v>46007.267361111109</v>
      </c>
      <c r="Z520" s="57">
        <v>46007.302083333336</v>
      </c>
      <c r="AA520" s="51">
        <f t="shared" si="84"/>
        <v>20.666666666627862</v>
      </c>
      <c r="AB520" s="51">
        <f t="shared" si="90"/>
        <v>28.416666666569654</v>
      </c>
      <c r="AC520" s="51">
        <f t="shared" si="91"/>
        <v>0.83333333325572312</v>
      </c>
      <c r="AD520" s="51">
        <v>0</v>
      </c>
      <c r="AE520" s="51">
        <v>8.17</v>
      </c>
      <c r="AF520" s="51">
        <v>0</v>
      </c>
      <c r="AG520" s="51">
        <v>0.5</v>
      </c>
      <c r="AH520" s="51">
        <v>0</v>
      </c>
      <c r="AI520" s="51">
        <f t="shared" si="102"/>
        <v>8.67</v>
      </c>
      <c r="AJ520" s="78">
        <f t="shared" si="103"/>
        <v>8.67</v>
      </c>
      <c r="AK520" s="78"/>
      <c r="AL520" s="78"/>
      <c r="AM520" s="78"/>
      <c r="AN520" s="78"/>
      <c r="AO520" s="45">
        <v>7609.5659999999998</v>
      </c>
      <c r="AP520" s="45">
        <v>7608.2370000000001</v>
      </c>
      <c r="AQ520" s="57">
        <f t="shared" si="107"/>
        <v>46006.069444444445</v>
      </c>
      <c r="AR520" s="57">
        <v>46006.079861111109</v>
      </c>
      <c r="AS520" s="57">
        <f t="shared" si="101"/>
        <v>46007.232638888891</v>
      </c>
      <c r="AT520" s="57">
        <v>46007.288194444445</v>
      </c>
      <c r="AU520" s="57">
        <f t="shared" si="106"/>
        <v>46007.288194444445</v>
      </c>
      <c r="AV520" s="57">
        <v>46007.298611111109</v>
      </c>
      <c r="AW520" s="104">
        <v>4371</v>
      </c>
      <c r="AX520" s="104">
        <v>6389</v>
      </c>
      <c r="AY520" s="30">
        <v>31.59</v>
      </c>
      <c r="AZ520" s="30">
        <v>19.02</v>
      </c>
      <c r="BA520" s="30">
        <v>4.9000000000000004</v>
      </c>
      <c r="BB520" s="30">
        <v>5.8</v>
      </c>
      <c r="BC520" s="30">
        <v>7.16</v>
      </c>
      <c r="BD520" s="30">
        <v>39.340000000000003</v>
      </c>
      <c r="BE520" s="30">
        <v>35.840000000000003</v>
      </c>
      <c r="BF520" s="30">
        <v>0.28999999999999998</v>
      </c>
      <c r="BG520" s="30">
        <v>0.45</v>
      </c>
      <c r="BH520" s="30">
        <v>0.42</v>
      </c>
      <c r="BI520" s="30">
        <v>53.85</v>
      </c>
      <c r="BJ520" s="30">
        <v>3.89</v>
      </c>
      <c r="BK520" s="30">
        <v>0.85</v>
      </c>
      <c r="BL520" s="30">
        <v>1.1299999999999999</v>
      </c>
      <c r="BM520" s="30">
        <v>16.25</v>
      </c>
      <c r="BN520" s="34">
        <v>58</v>
      </c>
      <c r="BO520" s="30" t="s">
        <v>97</v>
      </c>
      <c r="BP520" s="30" t="s">
        <v>97</v>
      </c>
      <c r="BQ520" s="34">
        <v>1250</v>
      </c>
      <c r="BR520" s="30">
        <v>50.1</v>
      </c>
      <c r="BS520" s="30">
        <v>23.88</v>
      </c>
      <c r="BT520" s="30">
        <v>11.03</v>
      </c>
      <c r="BU520" s="30">
        <v>6.18</v>
      </c>
      <c r="BV520" s="30">
        <v>1.18</v>
      </c>
      <c r="BW520" s="30">
        <v>0.46</v>
      </c>
      <c r="BX520" s="30">
        <v>0.64</v>
      </c>
      <c r="BY520" s="30">
        <v>1.08</v>
      </c>
      <c r="BZ520" s="30">
        <v>5.18</v>
      </c>
      <c r="CA520" s="30">
        <v>0.18</v>
      </c>
      <c r="CB520" s="30">
        <v>0.1</v>
      </c>
      <c r="CC520" s="30">
        <v>3.3000000000000002E-2</v>
      </c>
      <c r="CD520" s="30">
        <v>98</v>
      </c>
      <c r="CE520" s="30">
        <v>98</v>
      </c>
      <c r="CF520" s="30">
        <v>78</v>
      </c>
      <c r="CG520" s="30">
        <v>19</v>
      </c>
      <c r="CH520" s="104"/>
      <c r="CI520" s="104">
        <v>4459</v>
      </c>
      <c r="CJ520" s="30"/>
      <c r="CK520" s="30">
        <v>31.35</v>
      </c>
      <c r="CL520" s="30"/>
      <c r="CM520" s="30">
        <v>4.2</v>
      </c>
      <c r="CN520" s="30"/>
      <c r="CO520" s="30"/>
      <c r="CP520" s="30"/>
      <c r="CQ520" s="30">
        <v>0.28000000000000003</v>
      </c>
      <c r="CR520" s="104">
        <v>4319</v>
      </c>
      <c r="CS520" s="105">
        <v>33.81</v>
      </c>
      <c r="CT520" s="104">
        <v>4.3499999999999996</v>
      </c>
      <c r="CU520" s="104">
        <v>0.27</v>
      </c>
      <c r="CV520" s="30"/>
      <c r="CW520" s="58">
        <f t="shared" si="111"/>
        <v>385.29221809777408</v>
      </c>
      <c r="CX520" s="59">
        <f>AP520/(AB520-AI520)</f>
        <v>385.29221809777408</v>
      </c>
      <c r="CY520" s="79">
        <v>500</v>
      </c>
      <c r="CZ520" s="57">
        <f>IF(AND(DATE(YEAR(T520),MONTH(T520),DAY(T520))&gt;=(S520-3),DATE(YEAR(T520),MONTH(T520),DAY(T520))&lt;=(S520+3)),T520,V520)</f>
        <v>46005.208333333336</v>
      </c>
      <c r="DA520" s="59">
        <f>CZ520-U520</f>
        <v>0</v>
      </c>
      <c r="DB520" s="51">
        <f>(((AR520-AQ520)*24)+DD520+AB520+((AV520-AU520)*24))/24</f>
        <v>1.2083333333284827</v>
      </c>
      <c r="DC520" s="51">
        <f>(AT520-AS520)*24</f>
        <v>1.3333333333139308</v>
      </c>
      <c r="DD520" s="51">
        <f>(W520-AR520)*24</f>
        <v>8.3333333430346102E-2</v>
      </c>
      <c r="DE520" s="51">
        <f>AA520</f>
        <v>20.666666666627862</v>
      </c>
      <c r="DF520" s="51">
        <f t="shared" si="109"/>
        <v>8.3333333430346102E-2</v>
      </c>
      <c r="DG520" s="51">
        <f>AB520</f>
        <v>28.416666666569654</v>
      </c>
      <c r="DH520" s="51">
        <f t="shared" si="105"/>
        <v>1.3333333333139308</v>
      </c>
    </row>
    <row r="521" spans="1:112" s="42" customFormat="1" x14ac:dyDescent="0.2">
      <c r="A521" s="40">
        <v>4969</v>
      </c>
      <c r="B521" s="29">
        <f t="shared" si="110"/>
        <v>45992</v>
      </c>
      <c r="C521" s="41" t="str">
        <f t="shared" si="108"/>
        <v>PRT 2025 12 #4969</v>
      </c>
      <c r="D521" s="41" t="str">
        <f t="shared" si="104"/>
        <v>PRATU SPE #38</v>
      </c>
      <c r="E521" s="39">
        <v>4969</v>
      </c>
      <c r="F521" s="38" t="s">
        <v>326</v>
      </c>
      <c r="G521" s="38" t="str">
        <f>INDEX([1]List!$D$2:$D$55,MATCH(F521,[1]List!$B$2:$B$55,0))</f>
        <v>CIF</v>
      </c>
      <c r="H521" s="38" t="s">
        <v>399</v>
      </c>
      <c r="I521" s="38" t="s">
        <v>492</v>
      </c>
      <c r="J521" s="39">
        <f>IF(F521="","",IF(F521="TIE LRC",COUNTIF($F$2:$F521,"TIE")+COUNTIF($F$2:$F521,"TME")+COUNTIF($F$2:$F521,"TIE LRC")+COUNTIF($F$2:$F521,"TIE MRC"),IF(F521="TIE MRC",COUNTIF($F$2:$F521,"TIE")+COUNTIF($F$2:$F521,"TME")+COUNTIF($F$2:$F521,"TIE LRC")+COUNTIF($F$2:$F521,"TIE MRC"),IF(F521="PLNBB LRC",COUNTIF($F$2:$F521,"PLNBB")+COUNTIF($F$2:$F521,"PLNBB LRC")+COUNTIF($F$2:$F521,"PLNBB MRC"),IF(F521="PLNBB MRC",COUNTIF($F$2:$F521,"PLNBB")+COUNTIF($F$2:$F521,"PLNBB LRC")+COUNTIF($F$2:$F521,"PLNBB MRC"),IF(F521="HE MRC",COUNTIF($F$2:$F521,"HE")+COUNTIF($F$2:$F521,"HE LRC")+COUNTIF($F$2:$F521,"HE MRC"),IF(F521="HE LRC",COUNTIF($F$2:$F521,"HE")+COUNTIF($F$2:$F521,"HE LRC")+COUNTIF($F$2:$F521,"HE MRC"),COUNTIF($F$2:$F521,F521))))))))</f>
        <v>38</v>
      </c>
      <c r="K521" s="42" t="s">
        <v>442</v>
      </c>
      <c r="L521" s="42" t="s">
        <v>443</v>
      </c>
      <c r="N521" s="43" t="s">
        <v>318</v>
      </c>
      <c r="O521" s="70" t="s">
        <v>473</v>
      </c>
      <c r="P521" s="40"/>
      <c r="Q521" s="70">
        <v>45997</v>
      </c>
      <c r="R521" s="44"/>
      <c r="S521" s="70">
        <v>46007</v>
      </c>
      <c r="T521" s="57">
        <v>46008.784722222219</v>
      </c>
      <c r="U521" s="57">
        <v>46008.784722222219</v>
      </c>
      <c r="V521" s="57">
        <v>46008.805555555555</v>
      </c>
      <c r="W521" s="57">
        <v>46008.940972222219</v>
      </c>
      <c r="X521" s="57">
        <v>46010.052083333336</v>
      </c>
      <c r="Y521" s="57">
        <v>46010.100694444445</v>
      </c>
      <c r="Z521" s="57">
        <v>46010.135416666664</v>
      </c>
      <c r="AA521" s="51">
        <f t="shared" si="84"/>
        <v>0.50000000005820766</v>
      </c>
      <c r="AB521" s="51">
        <f t="shared" si="90"/>
        <v>27.833333333430346</v>
      </c>
      <c r="AC521" s="51">
        <f t="shared" si="91"/>
        <v>1.1666666666278616</v>
      </c>
      <c r="AD521" s="51">
        <v>0</v>
      </c>
      <c r="AE521" s="51">
        <v>4.33</v>
      </c>
      <c r="AF521" s="51">
        <v>0</v>
      </c>
      <c r="AG521" s="51">
        <v>0</v>
      </c>
      <c r="AH521" s="51">
        <v>0.57999999999999996</v>
      </c>
      <c r="AI521" s="51">
        <f t="shared" si="102"/>
        <v>4.91</v>
      </c>
      <c r="AJ521" s="78">
        <f t="shared" si="103"/>
        <v>4.91</v>
      </c>
      <c r="AK521" s="78"/>
      <c r="AL521" s="78"/>
      <c r="AM521" s="78"/>
      <c r="AN521" s="78"/>
      <c r="AO521" s="45">
        <v>8705.4</v>
      </c>
      <c r="AP521" s="45">
        <v>8703.1540000000005</v>
      </c>
      <c r="AQ521" s="57">
        <f t="shared" si="107"/>
        <v>46008.805555555555</v>
      </c>
      <c r="AR521" s="57">
        <v>46008.815972222219</v>
      </c>
      <c r="AS521" s="57">
        <f t="shared" si="101"/>
        <v>46010.052083333336</v>
      </c>
      <c r="AT521" s="57">
        <v>46010.121527777781</v>
      </c>
      <c r="AU521" s="57">
        <f t="shared" si="106"/>
        <v>46010.121527777781</v>
      </c>
      <c r="AV521" s="57">
        <v>46010.131944444445</v>
      </c>
      <c r="AW521" s="104">
        <v>4130</v>
      </c>
      <c r="AX521" s="104">
        <v>6349</v>
      </c>
      <c r="AY521" s="30">
        <v>34.950000000000003</v>
      </c>
      <c r="AZ521" s="30">
        <v>16.18</v>
      </c>
      <c r="BA521" s="30">
        <v>4.87</v>
      </c>
      <c r="BB521" s="30">
        <v>6.27</v>
      </c>
      <c r="BC521" s="30">
        <v>7.48</v>
      </c>
      <c r="BD521" s="30">
        <v>42.12</v>
      </c>
      <c r="BE521" s="30">
        <v>35.43</v>
      </c>
      <c r="BF521" s="30">
        <v>0.18</v>
      </c>
      <c r="BG521" s="30">
        <v>0.3</v>
      </c>
      <c r="BH521" s="30">
        <v>0.27</v>
      </c>
      <c r="BI521" s="30">
        <v>55.78</v>
      </c>
      <c r="BJ521" s="30">
        <v>4.07</v>
      </c>
      <c r="BK521" s="30">
        <v>0.9</v>
      </c>
      <c r="BL521" s="30">
        <v>1.1599999999999999</v>
      </c>
      <c r="BM521" s="30">
        <v>16.57</v>
      </c>
      <c r="BN521" s="34">
        <v>61</v>
      </c>
      <c r="BO521" s="30" t="s">
        <v>97</v>
      </c>
      <c r="BP521" s="30" t="s">
        <v>100</v>
      </c>
      <c r="BQ521" s="34">
        <v>1190</v>
      </c>
      <c r="BR521" s="30">
        <v>34.450000000000003</v>
      </c>
      <c r="BS521" s="30">
        <v>18.38</v>
      </c>
      <c r="BT521" s="30">
        <v>26</v>
      </c>
      <c r="BU521" s="30">
        <v>10.36</v>
      </c>
      <c r="BV521" s="30">
        <v>2.63</v>
      </c>
      <c r="BW521" s="30">
        <v>0.47</v>
      </c>
      <c r="BX521" s="30">
        <v>0.48</v>
      </c>
      <c r="BY521" s="30">
        <v>0.64</v>
      </c>
      <c r="BZ521" s="30">
        <v>5.67</v>
      </c>
      <c r="CA521" s="30">
        <v>0.72</v>
      </c>
      <c r="CB521" s="30">
        <v>0.2</v>
      </c>
      <c r="CC521" s="30">
        <v>4.8000000000000001E-2</v>
      </c>
      <c r="CD521" s="30">
        <v>100</v>
      </c>
      <c r="CE521" s="30">
        <v>97</v>
      </c>
      <c r="CF521" s="30">
        <v>78</v>
      </c>
      <c r="CG521" s="30">
        <v>20</v>
      </c>
      <c r="CH521" s="104"/>
      <c r="CI521" s="104">
        <v>4165</v>
      </c>
      <c r="CJ521" s="30"/>
      <c r="CK521" s="30">
        <v>34.56</v>
      </c>
      <c r="CL521" s="30"/>
      <c r="CM521" s="30">
        <v>4.59</v>
      </c>
      <c r="CN521" s="30"/>
      <c r="CO521" s="30"/>
      <c r="CP521" s="30"/>
      <c r="CQ521" s="30">
        <v>0.14000000000000001</v>
      </c>
      <c r="CR521" s="104">
        <v>4018</v>
      </c>
      <c r="CS521" s="105">
        <v>35.950000000000003</v>
      </c>
      <c r="CT521" s="104">
        <v>4.82</v>
      </c>
      <c r="CU521" s="104">
        <v>0.26</v>
      </c>
      <c r="CV521" s="30"/>
      <c r="CW521" s="58">
        <f t="shared" si="111"/>
        <v>379.66354514889491</v>
      </c>
      <c r="CX521" s="59">
        <f>AP521/(AB521-AI521)</f>
        <v>379.66354514889491</v>
      </c>
      <c r="CY521" s="79">
        <v>500</v>
      </c>
      <c r="CZ521" s="57">
        <f>IF(AND(DATE(YEAR(T521),MONTH(T521),DAY(T521))&gt;=(S521-3),DATE(YEAR(T521),MONTH(T521),DAY(T521))&lt;=(S521+3)),T521,V521)</f>
        <v>46008.784722222219</v>
      </c>
      <c r="DA521" s="59">
        <f>CZ521-U521</f>
        <v>0</v>
      </c>
      <c r="DB521" s="51">
        <f>(((AR521-AQ521)*24)+DD521+AB521+((AV521-AU521)*24))/24</f>
        <v>1.3055555555547471</v>
      </c>
      <c r="DC521" s="51">
        <f>(AT521-AS521)*24</f>
        <v>1.6666666666860692</v>
      </c>
      <c r="DD521" s="51">
        <f>(W521-AR521)*24</f>
        <v>3</v>
      </c>
      <c r="DE521" s="51">
        <f>AA521</f>
        <v>0.50000000005820766</v>
      </c>
      <c r="DF521" s="51">
        <f t="shared" si="109"/>
        <v>3</v>
      </c>
      <c r="DG521" s="51">
        <f>AB521</f>
        <v>27.833333333430346</v>
      </c>
      <c r="DH521" s="51">
        <f t="shared" si="105"/>
        <v>1.6666666666860692</v>
      </c>
    </row>
    <row r="522" spans="1:112" s="42" customFormat="1" x14ac:dyDescent="0.2">
      <c r="A522" s="40">
        <v>4970</v>
      </c>
      <c r="B522" s="29">
        <f t="shared" si="110"/>
        <v>45992</v>
      </c>
      <c r="C522" s="41" t="str">
        <f t="shared" si="108"/>
        <v>PRT 2025 12 #4970</v>
      </c>
      <c r="D522" s="41" t="str">
        <f t="shared" si="104"/>
        <v>PRATU SSN #24</v>
      </c>
      <c r="E522" s="39">
        <v>4970</v>
      </c>
      <c r="F522" s="38" t="s">
        <v>551</v>
      </c>
      <c r="G522" s="38" t="str">
        <f>INDEX([1]List!$D$2:$D$55,MATCH(F522,[1]List!$B$2:$B$55,0))</f>
        <v>CIF</v>
      </c>
      <c r="H522" s="38" t="s">
        <v>552</v>
      </c>
      <c r="I522" s="38" t="s">
        <v>285</v>
      </c>
      <c r="J522" s="39">
        <f>IF(F522="","",IF(F522="TIE LRC",COUNTIF($F$2:$F522,"TIE")+COUNTIF($F$2:$F522,"TME")+COUNTIF($F$2:$F522,"TIE LRC")+COUNTIF($F$2:$F522,"TIE MRC"),IF(F522="TIE MRC",COUNTIF($F$2:$F522,"TIE")+COUNTIF($F$2:$F522,"TME")+COUNTIF($F$2:$F522,"TIE LRC")+COUNTIF($F$2:$F522,"TIE MRC"),IF(F522="PLNBB LRC",COUNTIF($F$2:$F522,"PLNBB")+COUNTIF($F$2:$F522,"PLNBB LRC")+COUNTIF($F$2:$F522,"PLNBB MRC"),IF(F522="PLNBB MRC",COUNTIF($F$2:$F522,"PLNBB")+COUNTIF($F$2:$F522,"PLNBB LRC")+COUNTIF($F$2:$F522,"PLNBB MRC"),IF(F522="HE MRC",COUNTIF($F$2:$F522,"HE")+COUNTIF($F$2:$F522,"HE LRC")+COUNTIF($F$2:$F522,"HE MRC"),IF(F522="HE LRC",COUNTIF($F$2:$F522,"HE")+COUNTIF($F$2:$F522,"HE LRC")+COUNTIF($F$2:$F522,"HE MRC"),COUNTIF($F$2:$F522,F522))))))))</f>
        <v>24</v>
      </c>
      <c r="K522" s="42" t="s">
        <v>265</v>
      </c>
      <c r="L522" s="42" t="s">
        <v>266</v>
      </c>
      <c r="N522" s="43" t="s">
        <v>320</v>
      </c>
      <c r="O522" s="70" t="s">
        <v>473</v>
      </c>
      <c r="P522" s="40"/>
      <c r="Q522" s="70">
        <v>45999</v>
      </c>
      <c r="R522" s="44"/>
      <c r="S522" s="70">
        <v>46015</v>
      </c>
      <c r="T522" s="57">
        <v>46005.541666666664</v>
      </c>
      <c r="U522" s="57">
        <v>46007.052083333336</v>
      </c>
      <c r="V522" s="57">
        <v>46007.052083333336</v>
      </c>
      <c r="W522" s="57">
        <v>46007.159722222219</v>
      </c>
      <c r="X522" s="57">
        <v>46011.180555555555</v>
      </c>
      <c r="Y522" s="57">
        <v>46011.211805555555</v>
      </c>
      <c r="Z522" s="57">
        <v>46011.246527777781</v>
      </c>
      <c r="AA522" s="51">
        <f t="shared" si="84"/>
        <v>36.250000000116415</v>
      </c>
      <c r="AB522" s="51">
        <f t="shared" si="90"/>
        <v>97.250000000058208</v>
      </c>
      <c r="AC522" s="51">
        <f t="shared" si="91"/>
        <v>0.75</v>
      </c>
      <c r="AD522" s="51">
        <v>0</v>
      </c>
      <c r="AE522" s="51">
        <v>28</v>
      </c>
      <c r="AF522" s="51">
        <v>0</v>
      </c>
      <c r="AG522" s="51">
        <v>0.5</v>
      </c>
      <c r="AH522" s="51">
        <v>32</v>
      </c>
      <c r="AI522" s="51">
        <f t="shared" si="102"/>
        <v>60.5</v>
      </c>
      <c r="AJ522" s="78">
        <f t="shared" si="103"/>
        <v>60.5</v>
      </c>
      <c r="AK522" s="78"/>
      <c r="AL522" s="78"/>
      <c r="AM522" s="78"/>
      <c r="AN522" s="78"/>
      <c r="AO522" s="45">
        <v>8709.0650000000005</v>
      </c>
      <c r="AP522" s="45">
        <v>8706.9480000000003</v>
      </c>
      <c r="AQ522" s="57">
        <f t="shared" si="107"/>
        <v>46007.052083333336</v>
      </c>
      <c r="AR522" s="57">
        <v>46007.0625</v>
      </c>
      <c r="AS522" s="57">
        <f t="shared" si="101"/>
        <v>46011.180555555555</v>
      </c>
      <c r="AT522" s="57">
        <v>46011.232638888891</v>
      </c>
      <c r="AU522" s="57">
        <f t="shared" si="106"/>
        <v>46011.232638888891</v>
      </c>
      <c r="AV522" s="57">
        <v>46011.243055555555</v>
      </c>
      <c r="AW522" s="104">
        <v>4068</v>
      </c>
      <c r="AX522" s="104">
        <v>6249</v>
      </c>
      <c r="AY522" s="30">
        <v>34.9</v>
      </c>
      <c r="AZ522" s="30">
        <v>18.079999999999998</v>
      </c>
      <c r="BA522" s="30">
        <v>4.8499999999999996</v>
      </c>
      <c r="BB522" s="30">
        <v>6.1</v>
      </c>
      <c r="BC522" s="30">
        <v>7.45</v>
      </c>
      <c r="BD522" s="30">
        <v>41.1</v>
      </c>
      <c r="BE522" s="30">
        <v>34.72</v>
      </c>
      <c r="BF522" s="30">
        <v>0.2</v>
      </c>
      <c r="BG522" s="30">
        <v>0.33</v>
      </c>
      <c r="BH522" s="30">
        <v>0.31</v>
      </c>
      <c r="BI522" s="30">
        <v>53.78</v>
      </c>
      <c r="BJ522" s="30">
        <v>4.21</v>
      </c>
      <c r="BK522" s="30">
        <v>0.84</v>
      </c>
      <c r="BL522" s="30">
        <v>1.1100000000000001</v>
      </c>
      <c r="BM522" s="30">
        <v>16.739999999999998</v>
      </c>
      <c r="BN522" s="34">
        <v>60</v>
      </c>
      <c r="BO522" s="30" t="s">
        <v>97</v>
      </c>
      <c r="BP522" s="30" t="s">
        <v>100</v>
      </c>
      <c r="BQ522" s="34">
        <v>1190</v>
      </c>
      <c r="BR522" s="30">
        <v>43.18</v>
      </c>
      <c r="BS522" s="30">
        <v>20.36</v>
      </c>
      <c r="BT522" s="30">
        <v>20.02</v>
      </c>
      <c r="BU522" s="30">
        <v>6.46</v>
      </c>
      <c r="BV522" s="30">
        <v>2.72</v>
      </c>
      <c r="BW522" s="30">
        <v>0.63</v>
      </c>
      <c r="BX522" s="30">
        <v>0.67</v>
      </c>
      <c r="BY522" s="30">
        <v>1</v>
      </c>
      <c r="BZ522" s="30">
        <v>4.5</v>
      </c>
      <c r="CA522" s="30">
        <v>0.31</v>
      </c>
      <c r="CB522" s="30">
        <v>0.17</v>
      </c>
      <c r="CC522" s="30">
        <v>0.05</v>
      </c>
      <c r="CD522" s="30">
        <v>100</v>
      </c>
      <c r="CE522" s="30">
        <v>98</v>
      </c>
      <c r="CF522" s="30">
        <v>78</v>
      </c>
      <c r="CG522" s="30">
        <v>20</v>
      </c>
      <c r="CH522" s="104"/>
      <c r="CI522" s="104">
        <v>4138</v>
      </c>
      <c r="CJ522" s="30"/>
      <c r="CK522" s="30">
        <v>34.200000000000003</v>
      </c>
      <c r="CL522" s="30"/>
      <c r="CM522" s="30">
        <v>3.89</v>
      </c>
      <c r="CN522" s="30"/>
      <c r="CO522" s="30"/>
      <c r="CP522" s="30"/>
      <c r="CQ522" s="30">
        <v>0.17</v>
      </c>
      <c r="CR522" s="104">
        <v>4003</v>
      </c>
      <c r="CS522" s="105">
        <v>35.68</v>
      </c>
      <c r="CT522" s="104">
        <v>4.51</v>
      </c>
      <c r="CU522" s="104">
        <v>0.26</v>
      </c>
      <c r="CV522" s="30"/>
      <c r="CW522" s="58">
        <f t="shared" si="111"/>
        <v>236.92375510166556</v>
      </c>
      <c r="CX522" s="59">
        <f>AP522/(AB522-AI522)</f>
        <v>236.92375510166556</v>
      </c>
      <c r="CY522" s="79">
        <v>500</v>
      </c>
      <c r="CZ522" s="57">
        <f>IF(AND(DATE(YEAR(T522),MONTH(T522),DAY(T522))&gt;=(S522-3),DATE(YEAR(T522),MONTH(T522),DAY(T522))&lt;=(S522+3)),T522,V522)</f>
        <v>46007.052083333336</v>
      </c>
      <c r="DA522" s="59">
        <f>CZ522-U522</f>
        <v>0</v>
      </c>
      <c r="DB522" s="51">
        <f>(((AR522-AQ522)*24)+DD522+AB522+((AV522-AU522)*24))/24</f>
        <v>4.1701388888832298</v>
      </c>
      <c r="DC522" s="51">
        <f>(AT522-AS522)*24</f>
        <v>1.2500000000582077</v>
      </c>
      <c r="DD522" s="51">
        <f>(W522-AR522)*24</f>
        <v>2.3333333332557231</v>
      </c>
      <c r="DE522" s="51">
        <f>AA522</f>
        <v>36.250000000116415</v>
      </c>
      <c r="DF522" s="51">
        <f t="shared" si="109"/>
        <v>2.3333333332557231</v>
      </c>
      <c r="DG522" s="51">
        <f>AB522</f>
        <v>97.250000000058208</v>
      </c>
      <c r="DH522" s="51">
        <f t="shared" si="105"/>
        <v>1.2500000000582077</v>
      </c>
    </row>
    <row r="523" spans="1:112" s="42" customFormat="1" x14ac:dyDescent="0.2">
      <c r="A523" s="40">
        <v>4971</v>
      </c>
      <c r="B523" s="29">
        <f t="shared" si="110"/>
        <v>45992</v>
      </c>
      <c r="C523" s="41" t="str">
        <f t="shared" si="108"/>
        <v>PRT 2025 12 #4971</v>
      </c>
      <c r="D523" s="41" t="str">
        <f t="shared" si="104"/>
        <v>PRATU SSN #25</v>
      </c>
      <c r="E523" s="39">
        <v>4971</v>
      </c>
      <c r="F523" s="38" t="s">
        <v>551</v>
      </c>
      <c r="G523" s="38" t="str">
        <f>INDEX([1]List!$D$2:$D$55,MATCH(F523,[1]List!$B$2:$B$55,0))</f>
        <v>CIF</v>
      </c>
      <c r="H523" s="38" t="s">
        <v>552</v>
      </c>
      <c r="I523" s="38" t="s">
        <v>285</v>
      </c>
      <c r="J523" s="39">
        <f>IF(F523="","",IF(F523="TIE LRC",COUNTIF($F$2:$F523,"TIE")+COUNTIF($F$2:$F523,"TME")+COUNTIF($F$2:$F523,"TIE LRC")+COUNTIF($F$2:$F523,"TIE MRC"),IF(F523="TIE MRC",COUNTIF($F$2:$F523,"TIE")+COUNTIF($F$2:$F523,"TME")+COUNTIF($F$2:$F523,"TIE LRC")+COUNTIF($F$2:$F523,"TIE MRC"),IF(F523="PLNBB LRC",COUNTIF($F$2:$F523,"PLNBB")+COUNTIF($F$2:$F523,"PLNBB LRC")+COUNTIF($F$2:$F523,"PLNBB MRC"),IF(F523="PLNBB MRC",COUNTIF($F$2:$F523,"PLNBB")+COUNTIF($F$2:$F523,"PLNBB LRC")+COUNTIF($F$2:$F523,"PLNBB MRC"),IF(F523="HE MRC",COUNTIF($F$2:$F523,"HE")+COUNTIF($F$2:$F523,"HE LRC")+COUNTIF($F$2:$F523,"HE MRC"),IF(F523="HE LRC",COUNTIF($F$2:$F523,"HE")+COUNTIF($F$2:$F523,"HE LRC")+COUNTIF($F$2:$F523,"HE MRC"),COUNTIF($F$2:$F523,F523))))))))</f>
        <v>25</v>
      </c>
      <c r="K523" s="42" t="s">
        <v>561</v>
      </c>
      <c r="L523" s="42" t="s">
        <v>562</v>
      </c>
      <c r="N523" s="43" t="s">
        <v>318</v>
      </c>
      <c r="O523" s="70" t="s">
        <v>473</v>
      </c>
      <c r="P523" s="40"/>
      <c r="Q523" s="70">
        <v>46002</v>
      </c>
      <c r="R523" s="44"/>
      <c r="S523" s="70">
        <v>46019</v>
      </c>
      <c r="T523" s="57">
        <v>46009.263888888891</v>
      </c>
      <c r="U523" s="57">
        <v>46010.15625</v>
      </c>
      <c r="V523" s="57">
        <v>46010.15625</v>
      </c>
      <c r="W523" s="57">
        <v>46011.024305555555</v>
      </c>
      <c r="X523" s="57">
        <v>46012.590277777781</v>
      </c>
      <c r="Y523" s="57">
        <v>46012.663194444445</v>
      </c>
      <c r="Z523" s="57">
        <v>46012.697916666664</v>
      </c>
      <c r="AA523" s="51">
        <f t="shared" si="84"/>
        <v>21.416666666627862</v>
      </c>
      <c r="AB523" s="51">
        <f t="shared" si="90"/>
        <v>39.333333333372138</v>
      </c>
      <c r="AC523" s="51">
        <f t="shared" si="91"/>
        <v>1.7499999999417923</v>
      </c>
      <c r="AD523" s="51">
        <v>0.25</v>
      </c>
      <c r="AE523" s="51">
        <v>14.75</v>
      </c>
      <c r="AF523" s="51">
        <v>0</v>
      </c>
      <c r="AG523" s="51">
        <v>0.5</v>
      </c>
      <c r="AH523" s="51">
        <v>0</v>
      </c>
      <c r="AI523" s="51">
        <f t="shared" si="102"/>
        <v>15.25</v>
      </c>
      <c r="AJ523" s="78">
        <f t="shared" si="103"/>
        <v>15.5</v>
      </c>
      <c r="AK523" s="78"/>
      <c r="AL523" s="78"/>
      <c r="AM523" s="78"/>
      <c r="AN523" s="78"/>
      <c r="AO523" s="45">
        <v>8751.3029999999999</v>
      </c>
      <c r="AP523" s="45">
        <v>8745.4429999999993</v>
      </c>
      <c r="AQ523" s="57">
        <f t="shared" si="107"/>
        <v>46010.15625</v>
      </c>
      <c r="AR523" s="57">
        <v>46010.166666666664</v>
      </c>
      <c r="AS523" s="57">
        <f t="shared" si="101"/>
        <v>46012.590277777781</v>
      </c>
      <c r="AT523" s="57">
        <v>46012.684027777781</v>
      </c>
      <c r="AU523" s="57">
        <f t="shared" si="106"/>
        <v>46012.684027777781</v>
      </c>
      <c r="AV523" s="57">
        <v>46012.694444444445</v>
      </c>
      <c r="AW523" s="104">
        <v>4069</v>
      </c>
      <c r="AX523" s="104">
        <v>6246</v>
      </c>
      <c r="AY523" s="30">
        <v>34.86</v>
      </c>
      <c r="AZ523" s="30">
        <v>22.82</v>
      </c>
      <c r="BA523" s="30">
        <v>4.9000000000000004</v>
      </c>
      <c r="BB523" s="30">
        <v>5.81</v>
      </c>
      <c r="BC523" s="30">
        <v>7.53</v>
      </c>
      <c r="BD523" s="30">
        <v>40.950000000000003</v>
      </c>
      <c r="BE523" s="30">
        <v>30.42</v>
      </c>
      <c r="BF523" s="30">
        <v>0.25</v>
      </c>
      <c r="BG523" s="30">
        <v>0.42</v>
      </c>
      <c r="BH523" s="30">
        <v>0.39</v>
      </c>
      <c r="BI523" s="30">
        <v>50.88</v>
      </c>
      <c r="BJ523" s="30">
        <v>4.25</v>
      </c>
      <c r="BK523" s="30">
        <v>0.81</v>
      </c>
      <c r="BL523" s="30">
        <v>1.1299999999999999</v>
      </c>
      <c r="BM523" s="30">
        <v>15.13</v>
      </c>
      <c r="BN523" s="34">
        <v>60</v>
      </c>
      <c r="BO523" s="30" t="s">
        <v>97</v>
      </c>
      <c r="BP523" s="30" t="s">
        <v>97</v>
      </c>
      <c r="BQ523" s="34">
        <v>1250</v>
      </c>
      <c r="BR523" s="30">
        <v>42.76</v>
      </c>
      <c r="BS523" s="30">
        <v>41.63</v>
      </c>
      <c r="BT523" s="30">
        <v>9.24</v>
      </c>
      <c r="BU523" s="30">
        <v>2.08</v>
      </c>
      <c r="BV523" s="30">
        <v>1.1100000000000001</v>
      </c>
      <c r="BW523" s="30">
        <v>0.5</v>
      </c>
      <c r="BX523" s="30">
        <v>0.67</v>
      </c>
      <c r="BY523" s="30">
        <v>1.32</v>
      </c>
      <c r="BZ523" s="30">
        <v>0.72</v>
      </c>
      <c r="CA523" s="30">
        <v>0.2</v>
      </c>
      <c r="CB523" s="30">
        <v>0.05</v>
      </c>
      <c r="CC523" s="30">
        <v>3.2000000000000001E-2</v>
      </c>
      <c r="CD523" s="30">
        <v>100</v>
      </c>
      <c r="CE523" s="30">
        <v>98</v>
      </c>
      <c r="CF523" s="30">
        <v>78</v>
      </c>
      <c r="CG523" s="30">
        <v>20</v>
      </c>
      <c r="CH523" s="104"/>
      <c r="CI523" s="104">
        <v>4131</v>
      </c>
      <c r="CJ523" s="30"/>
      <c r="CK523" s="30">
        <v>33.54</v>
      </c>
      <c r="CL523" s="30"/>
      <c r="CM523" s="30">
        <v>4.5999999999999996</v>
      </c>
      <c r="CN523" s="30"/>
      <c r="CO523" s="30"/>
      <c r="CP523" s="30"/>
      <c r="CQ523" s="30">
        <v>0.2</v>
      </c>
      <c r="CR523" s="104">
        <v>3985</v>
      </c>
      <c r="CS523" s="105">
        <v>35.71</v>
      </c>
      <c r="CT523" s="104">
        <v>4.66</v>
      </c>
      <c r="CU523" s="104">
        <v>0.24</v>
      </c>
      <c r="CV523" s="30"/>
      <c r="CW523" s="58">
        <f t="shared" si="111"/>
        <v>363.13258131429376</v>
      </c>
      <c r="CX523" s="59">
        <f>AP523/(AB523-AI523)</f>
        <v>363.13258131429376</v>
      </c>
      <c r="CY523" s="79">
        <v>500</v>
      </c>
      <c r="CZ523" s="57">
        <f>IF(AND(DATE(YEAR(T523),MONTH(T523),DAY(T523))&gt;=(S523-3),DATE(YEAR(T523),MONTH(T523),DAY(T523))&lt;=(S523+3)),T523,V523)</f>
        <v>46010.15625</v>
      </c>
      <c r="DA523" s="59">
        <f>CZ523-U523</f>
        <v>0</v>
      </c>
      <c r="DB523" s="51">
        <f>(((AR523-AQ523)*24)+DD523+AB523+((AV523-AU523)*24))/24</f>
        <v>2.5173611111094942</v>
      </c>
      <c r="DC523" s="51">
        <f>(AT523-AS523)*24</f>
        <v>2.25</v>
      </c>
      <c r="DD523" s="51">
        <f>(W523-AR523)*24</f>
        <v>20.583333333372138</v>
      </c>
      <c r="DE523" s="51">
        <f>AA523</f>
        <v>21.416666666627862</v>
      </c>
      <c r="DF523" s="51">
        <f t="shared" si="109"/>
        <v>20.583333333372138</v>
      </c>
      <c r="DG523" s="51">
        <f>AB523</f>
        <v>39.333333333372138</v>
      </c>
      <c r="DH523" s="51">
        <f t="shared" si="105"/>
        <v>2.25</v>
      </c>
    </row>
    <row r="524" spans="1:112" s="42" customFormat="1" x14ac:dyDescent="0.2">
      <c r="A524" s="40">
        <v>4972</v>
      </c>
      <c r="B524" s="29">
        <f t="shared" si="110"/>
        <v>45992</v>
      </c>
      <c r="C524" s="41" t="str">
        <f t="shared" si="108"/>
        <v>PRT 2025 12 #4972</v>
      </c>
      <c r="D524" s="41" t="str">
        <f t="shared" si="104"/>
        <v>PRATU PTBA #98</v>
      </c>
      <c r="E524" s="39">
        <v>4972</v>
      </c>
      <c r="F524" s="38" t="s">
        <v>98</v>
      </c>
      <c r="G524" s="38" t="str">
        <f>INDEX([1]List!$D$2:$D$55,MATCH(F524,[1]List!$B$2:$B$55,0))</f>
        <v>FOB</v>
      </c>
      <c r="H524" s="38" t="s">
        <v>156</v>
      </c>
      <c r="I524" s="38" t="s">
        <v>157</v>
      </c>
      <c r="J524" s="39">
        <f>IF(F524="","",IF(F524="TIE LRC",COUNTIF($F$2:$F524,"TIE")+COUNTIF($F$2:$F524,"TME")+COUNTIF($F$2:$F524,"TIE LRC")+COUNTIF($F$2:$F524,"TIE MRC"),IF(F524="TIE MRC",COUNTIF($F$2:$F524,"TIE")+COUNTIF($F$2:$F524,"TME")+COUNTIF($F$2:$F524,"TIE LRC")+COUNTIF($F$2:$F524,"TIE MRC"),IF(F524="PLNBB LRC",COUNTIF($F$2:$F524,"PLNBB")+COUNTIF($F$2:$F524,"PLNBB LRC")+COUNTIF($F$2:$F524,"PLNBB MRC"),IF(F524="PLNBB MRC",COUNTIF($F$2:$F524,"PLNBB")+COUNTIF($F$2:$F524,"PLNBB LRC")+COUNTIF($F$2:$F524,"PLNBB MRC"),IF(F524="HE MRC",COUNTIF($F$2:$F524,"HE")+COUNTIF($F$2:$F524,"HE LRC")+COUNTIF($F$2:$F524,"HE MRC"),IF(F524="HE LRC",COUNTIF($F$2:$F524,"HE")+COUNTIF($F$2:$F524,"HE LRC")+COUNTIF($F$2:$F524,"HE MRC"),COUNTIF($F$2:$F524,F524))))))))</f>
        <v>98</v>
      </c>
      <c r="K524" s="42" t="s">
        <v>717</v>
      </c>
      <c r="L524" s="42" t="s">
        <v>718</v>
      </c>
      <c r="M524" s="42" t="s">
        <v>719</v>
      </c>
      <c r="N524" s="43" t="s">
        <v>320</v>
      </c>
      <c r="O524" s="70" t="s">
        <v>104</v>
      </c>
      <c r="P524" s="40"/>
      <c r="Q524" s="70">
        <v>46007</v>
      </c>
      <c r="R524" s="44"/>
      <c r="S524" s="70">
        <v>46002</v>
      </c>
      <c r="T524" s="57">
        <v>46011.541666666664</v>
      </c>
      <c r="U524" s="57">
        <v>46011.583333333336</v>
      </c>
      <c r="V524" s="57">
        <v>46011.583333333336</v>
      </c>
      <c r="W524" s="57">
        <v>46011.597222222219</v>
      </c>
      <c r="X524" s="57">
        <v>46012.819444444445</v>
      </c>
      <c r="Y524" s="57">
        <v>46012.857638888891</v>
      </c>
      <c r="Z524" s="57">
        <v>46012.892361111109</v>
      </c>
      <c r="AA524" s="51">
        <f t="shared" si="84"/>
        <v>1.0000000001164153</v>
      </c>
      <c r="AB524" s="51">
        <f t="shared" si="90"/>
        <v>30.250000000116415</v>
      </c>
      <c r="AC524" s="51">
        <f t="shared" si="91"/>
        <v>0.91666666668606922</v>
      </c>
      <c r="AD524" s="51">
        <v>0</v>
      </c>
      <c r="AE524" s="51">
        <v>9.75</v>
      </c>
      <c r="AF524" s="51">
        <v>0</v>
      </c>
      <c r="AG524" s="51">
        <v>0</v>
      </c>
      <c r="AH524" s="51">
        <v>0</v>
      </c>
      <c r="AI524" s="51">
        <f t="shared" si="102"/>
        <v>9.75</v>
      </c>
      <c r="AJ524" s="78">
        <f t="shared" si="103"/>
        <v>9.75</v>
      </c>
      <c r="AK524" s="78"/>
      <c r="AL524" s="78"/>
      <c r="AM524" s="78"/>
      <c r="AN524" s="78"/>
      <c r="AO524" s="45">
        <v>10004.598</v>
      </c>
      <c r="AP524" s="45">
        <v>10002.974</v>
      </c>
      <c r="AQ524" s="57">
        <f t="shared" si="107"/>
        <v>46011.583333333336</v>
      </c>
      <c r="AR524" s="57">
        <v>46011.59375</v>
      </c>
      <c r="AS524" s="57">
        <f t="shared" si="101"/>
        <v>46012.819444444445</v>
      </c>
      <c r="AT524" s="57">
        <v>46012.878472222219</v>
      </c>
      <c r="AU524" s="57">
        <f t="shared" si="106"/>
        <v>46012.878472222219</v>
      </c>
      <c r="AV524" s="57">
        <v>46012.888888888891</v>
      </c>
      <c r="AW524" s="104">
        <v>4667</v>
      </c>
      <c r="AX524" s="104">
        <v>6797</v>
      </c>
      <c r="AY524" s="30">
        <v>31.34</v>
      </c>
      <c r="AZ524" s="30">
        <v>12.2</v>
      </c>
      <c r="BA524" s="30">
        <v>4.13</v>
      </c>
      <c r="BB524" s="30">
        <v>5.28</v>
      </c>
      <c r="BC524" s="30">
        <v>6.01</v>
      </c>
      <c r="BD524" s="30">
        <v>41.21</v>
      </c>
      <c r="BE524" s="30">
        <v>41.31</v>
      </c>
      <c r="BF524" s="30">
        <v>0.3</v>
      </c>
      <c r="BG524" s="30">
        <v>0.46</v>
      </c>
      <c r="BH524" s="30">
        <v>0.43</v>
      </c>
      <c r="BI524" s="30">
        <v>61.88</v>
      </c>
      <c r="BJ524" s="30">
        <v>4.28</v>
      </c>
      <c r="BK524" s="30">
        <v>0.96</v>
      </c>
      <c r="BL524" s="30">
        <v>1.1599999999999999</v>
      </c>
      <c r="BM524" s="30">
        <v>15.02</v>
      </c>
      <c r="BN524" s="34">
        <v>61</v>
      </c>
      <c r="BO524" s="30" t="s">
        <v>97</v>
      </c>
      <c r="BP524" s="30" t="s">
        <v>100</v>
      </c>
      <c r="BQ524" s="34">
        <v>1220</v>
      </c>
      <c r="BR524" s="30">
        <v>42.88</v>
      </c>
      <c r="BS524" s="30">
        <v>27.68</v>
      </c>
      <c r="BT524" s="30">
        <v>12.25</v>
      </c>
      <c r="BU524" s="30">
        <v>5.86</v>
      </c>
      <c r="BV524" s="30">
        <v>2.81</v>
      </c>
      <c r="BW524" s="30">
        <v>0.84</v>
      </c>
      <c r="BX524" s="30">
        <v>0.59</v>
      </c>
      <c r="BY524" s="30">
        <v>0.8</v>
      </c>
      <c r="BZ524" s="30">
        <v>5.64</v>
      </c>
      <c r="CA524" s="30">
        <v>0.19</v>
      </c>
      <c r="CB524" s="30">
        <v>0.46</v>
      </c>
      <c r="CC524" s="30">
        <v>0.04</v>
      </c>
      <c r="CD524" s="30">
        <v>99</v>
      </c>
      <c r="CE524" s="30">
        <v>98</v>
      </c>
      <c r="CF524" s="30">
        <v>78</v>
      </c>
      <c r="CG524" s="30">
        <v>23</v>
      </c>
      <c r="CH524" s="104"/>
      <c r="CI524" s="104">
        <v>4907</v>
      </c>
      <c r="CJ524" s="30"/>
      <c r="CK524" s="30">
        <v>28.15</v>
      </c>
      <c r="CL524" s="30">
        <v>14.56</v>
      </c>
      <c r="CM524" s="30">
        <v>5.32</v>
      </c>
      <c r="CN524" s="30">
        <v>6.33</v>
      </c>
      <c r="CO524" s="30">
        <v>39.03</v>
      </c>
      <c r="CP524" s="30">
        <v>40.08</v>
      </c>
      <c r="CQ524" s="30">
        <v>0.45</v>
      </c>
      <c r="CR524" s="104">
        <v>4524</v>
      </c>
      <c r="CS524" s="105">
        <v>32.71</v>
      </c>
      <c r="CT524" s="104">
        <v>4.78</v>
      </c>
      <c r="CU524" s="104">
        <v>0.48</v>
      </c>
      <c r="CV524" s="30"/>
      <c r="CW524" s="58">
        <f t="shared" si="111"/>
        <v>487.94995121674123</v>
      </c>
      <c r="CX524" s="59">
        <f>AP524/(AB524-AI524)</f>
        <v>487.94995121674123</v>
      </c>
      <c r="CY524" s="79">
        <v>500</v>
      </c>
      <c r="CZ524" s="57">
        <f>IF(AND(DATE(YEAR(T524),MONTH(T524),DAY(T524))&gt;=(S524-3),DATE(YEAR(T524),MONTH(T524),DAY(T524))&lt;=(S524+3)),T524,V524)</f>
        <v>46011.583333333336</v>
      </c>
      <c r="DA524" s="59">
        <f>CZ524-U524</f>
        <v>0</v>
      </c>
      <c r="DB524" s="51">
        <f>(((AR524-AQ524)*24)+DD524+AB524+((AV524-AU524)*24))/24</f>
        <v>1.2847222222262644</v>
      </c>
      <c r="DC524" s="51">
        <f>(AT524-AS524)*24</f>
        <v>1.4166666665696539</v>
      </c>
      <c r="DD524" s="51">
        <f>(W524-AR524)*24</f>
        <v>8.3333333255723119E-2</v>
      </c>
      <c r="DE524" s="51">
        <f>AA524</f>
        <v>1.0000000001164153</v>
      </c>
      <c r="DF524" s="51">
        <f t="shared" si="109"/>
        <v>8.3333333255723119E-2</v>
      </c>
      <c r="DG524" s="51">
        <f>AB524</f>
        <v>30.250000000116415</v>
      </c>
      <c r="DH524" s="51">
        <f t="shared" si="105"/>
        <v>1.4166666665696539</v>
      </c>
    </row>
    <row r="525" spans="1:112" s="42" customFormat="1" x14ac:dyDescent="0.2">
      <c r="A525" s="40">
        <v>4973</v>
      </c>
      <c r="B525" s="29">
        <f t="shared" si="110"/>
        <v>45992</v>
      </c>
      <c r="C525" s="41" t="str">
        <f t="shared" si="108"/>
        <v>PRT 2025 12 #4973</v>
      </c>
      <c r="D525" s="41" t="str">
        <f t="shared" si="104"/>
        <v>PRATU PTBA #99</v>
      </c>
      <c r="E525" s="39">
        <v>4973</v>
      </c>
      <c r="F525" s="38" t="s">
        <v>98</v>
      </c>
      <c r="G525" s="38" t="str">
        <f>INDEX([1]List!$D$2:$D$55,MATCH(F525,[1]List!$B$2:$B$55,0))</f>
        <v>FOB</v>
      </c>
      <c r="H525" s="38" t="s">
        <v>156</v>
      </c>
      <c r="I525" s="38" t="s">
        <v>157</v>
      </c>
      <c r="J525" s="39">
        <f>IF(F525="","",IF(F525="TIE LRC",COUNTIF($F$2:$F525,"TIE")+COUNTIF($F$2:$F525,"TME")+COUNTIF($F$2:$F525,"TIE LRC")+COUNTIF($F$2:$F525,"TIE MRC"),IF(F525="TIE MRC",COUNTIF($F$2:$F525,"TIE")+COUNTIF($F$2:$F525,"TME")+COUNTIF($F$2:$F525,"TIE LRC")+COUNTIF($F$2:$F525,"TIE MRC"),IF(F525="PLNBB LRC",COUNTIF($F$2:$F525,"PLNBB")+COUNTIF($F$2:$F525,"PLNBB LRC")+COUNTIF($F$2:$F525,"PLNBB MRC"),IF(F525="PLNBB MRC",COUNTIF($F$2:$F525,"PLNBB")+COUNTIF($F$2:$F525,"PLNBB LRC")+COUNTIF($F$2:$F525,"PLNBB MRC"),IF(F525="HE MRC",COUNTIF($F$2:$F525,"HE")+COUNTIF($F$2:$F525,"HE LRC")+COUNTIF($F$2:$F525,"HE MRC"),IF(F525="HE LRC",COUNTIF($F$2:$F525,"HE")+COUNTIF($F$2:$F525,"HE LRC")+COUNTIF($F$2:$F525,"HE MRC"),COUNTIF($F$2:$F525,F525))))))))</f>
        <v>99</v>
      </c>
      <c r="L525" s="42" t="s">
        <v>585</v>
      </c>
      <c r="N525" s="43" t="s">
        <v>318</v>
      </c>
      <c r="O525" s="70" t="s">
        <v>611</v>
      </c>
      <c r="P525" s="40"/>
      <c r="Q525" s="70">
        <v>46009</v>
      </c>
      <c r="R525" s="44"/>
      <c r="S525" s="70">
        <v>46003</v>
      </c>
      <c r="T525" s="57">
        <v>46011.618055555555</v>
      </c>
      <c r="U525" s="57">
        <v>46012.71875</v>
      </c>
      <c r="V525" s="57">
        <v>46012.71875</v>
      </c>
      <c r="W525" s="57">
        <v>46012.854166666664</v>
      </c>
      <c r="X525" s="57">
        <v>46013.71875</v>
      </c>
      <c r="Y525" s="57">
        <v>46013.75</v>
      </c>
      <c r="Z525" s="57">
        <v>46013.788194444445</v>
      </c>
      <c r="AA525" s="51">
        <f t="shared" si="84"/>
        <v>26.416666666686069</v>
      </c>
      <c r="AB525" s="51">
        <f t="shared" si="90"/>
        <v>21.500000000058208</v>
      </c>
      <c r="AC525" s="51">
        <f t="shared" si="91"/>
        <v>0.75</v>
      </c>
      <c r="AD525" s="51">
        <v>0.5</v>
      </c>
      <c r="AE525" s="51">
        <v>3.08</v>
      </c>
      <c r="AF525" s="51">
        <v>0</v>
      </c>
      <c r="AG525" s="51">
        <v>0.5</v>
      </c>
      <c r="AH525" s="51">
        <v>0</v>
      </c>
      <c r="AI525" s="51">
        <f t="shared" ref="AI525:AI588" si="112">SUM(AE525:AH525)</f>
        <v>3.58</v>
      </c>
      <c r="AJ525" s="78">
        <f t="shared" ref="AJ525:AJ547" si="113">SUM(AD525:AH525)</f>
        <v>4.08</v>
      </c>
      <c r="AK525" s="78"/>
      <c r="AL525" s="78"/>
      <c r="AM525" s="78"/>
      <c r="AN525" s="78"/>
      <c r="AO525" s="45">
        <v>10806.653</v>
      </c>
      <c r="AP525" s="45">
        <v>10805.442999999999</v>
      </c>
      <c r="AQ525" s="57">
        <f t="shared" si="107"/>
        <v>46012.71875</v>
      </c>
      <c r="AR525" s="57">
        <v>46012.732638888891</v>
      </c>
      <c r="AS525" s="57">
        <f t="shared" si="101"/>
        <v>46013.71875</v>
      </c>
      <c r="AT525" s="57">
        <v>46013.770833333336</v>
      </c>
      <c r="AU525" s="57">
        <f t="shared" si="106"/>
        <v>46013.770833333336</v>
      </c>
      <c r="AV525" s="57">
        <v>46013.784722222219</v>
      </c>
      <c r="AW525" s="104">
        <v>4589</v>
      </c>
      <c r="AX525" s="104">
        <v>6695</v>
      </c>
      <c r="AY525" s="30">
        <v>31.46</v>
      </c>
      <c r="AZ525" s="30">
        <v>16.28</v>
      </c>
      <c r="BA525" s="30">
        <v>4.7</v>
      </c>
      <c r="BB525" s="30">
        <v>5.74</v>
      </c>
      <c r="BC525" s="30">
        <v>6.86</v>
      </c>
      <c r="BD525" s="30">
        <v>38.78</v>
      </c>
      <c r="BE525" s="30">
        <v>39.200000000000003</v>
      </c>
      <c r="BF525" s="30">
        <v>0.28999999999999998</v>
      </c>
      <c r="BG525" s="30">
        <v>0.46</v>
      </c>
      <c r="BH525" s="30">
        <v>0.43</v>
      </c>
      <c r="BI525" s="30">
        <v>58.29</v>
      </c>
      <c r="BJ525" s="30">
        <v>4.29</v>
      </c>
      <c r="BK525" s="30">
        <v>0.92</v>
      </c>
      <c r="BL525" s="30">
        <v>1.18</v>
      </c>
      <c r="BM525" s="30">
        <v>14.12</v>
      </c>
      <c r="BN525" s="34">
        <v>61</v>
      </c>
      <c r="BO525" s="30" t="s">
        <v>97</v>
      </c>
      <c r="BP525" s="30" t="s">
        <v>100</v>
      </c>
      <c r="BQ525" s="34">
        <v>1310</v>
      </c>
      <c r="BR525" s="30">
        <v>46.46</v>
      </c>
      <c r="BS525" s="30">
        <v>29.6</v>
      </c>
      <c r="BT525" s="30">
        <v>7.76</v>
      </c>
      <c r="BU525" s="30">
        <v>4.96</v>
      </c>
      <c r="BV525" s="30">
        <v>2.34</v>
      </c>
      <c r="BW525" s="30">
        <v>1.92</v>
      </c>
      <c r="BX525" s="30">
        <v>0.55000000000000004</v>
      </c>
      <c r="BY525" s="30">
        <v>0.88</v>
      </c>
      <c r="BZ525" s="30">
        <v>4.9400000000000004</v>
      </c>
      <c r="CA525" s="30">
        <v>0.15</v>
      </c>
      <c r="CB525" s="30">
        <v>0.44</v>
      </c>
      <c r="CC525" s="30">
        <v>3.5999999999999997E-2</v>
      </c>
      <c r="CD525" s="30">
        <v>99</v>
      </c>
      <c r="CE525" s="30">
        <v>98</v>
      </c>
      <c r="CF525" s="30">
        <v>78</v>
      </c>
      <c r="CG525" s="30">
        <v>22</v>
      </c>
      <c r="CH525" s="104"/>
      <c r="CI525" s="104">
        <v>4913</v>
      </c>
      <c r="CJ525" s="30"/>
      <c r="CK525" s="30">
        <v>28.29</v>
      </c>
      <c r="CL525" s="30">
        <v>14.67</v>
      </c>
      <c r="CM525" s="30">
        <v>3.91</v>
      </c>
      <c r="CN525" s="30">
        <v>4.6500000000000004</v>
      </c>
      <c r="CO525" s="30">
        <v>39.07</v>
      </c>
      <c r="CP525" s="30">
        <v>41.61</v>
      </c>
      <c r="CQ525" s="30">
        <v>0.57999999999999996</v>
      </c>
      <c r="CR525" s="104" t="s">
        <v>319</v>
      </c>
      <c r="CS525" s="105" t="s">
        <v>319</v>
      </c>
      <c r="CT525" s="104" t="s">
        <v>319</v>
      </c>
      <c r="CU525" s="104" t="s">
        <v>319</v>
      </c>
      <c r="CV525" s="30"/>
      <c r="CW525" s="58">
        <f t="shared" si="111"/>
        <v>602.98231026589849</v>
      </c>
      <c r="CX525" s="59">
        <f>AP525/(AB525-AI525)</f>
        <v>602.98231026589849</v>
      </c>
      <c r="CY525" s="79">
        <v>500</v>
      </c>
      <c r="CZ525" s="57">
        <f>IF(AND(DATE(YEAR(T525),MONTH(T525),DAY(T525))&gt;=(S525-3),DATE(YEAR(T525),MONTH(T525),DAY(T525))&lt;=(S525+3)),T525,V525)</f>
        <v>46012.71875</v>
      </c>
      <c r="DA525" s="59">
        <f>CZ525-U525</f>
        <v>0</v>
      </c>
      <c r="DB525" s="51">
        <f>(((AR525-AQ525)*24)+DD525+AB525+((AV525-AU525)*24))/24</f>
        <v>1.0451388888832298</v>
      </c>
      <c r="DC525" s="51">
        <f>(AT525-AS525)*24</f>
        <v>1.2500000000582077</v>
      </c>
      <c r="DD525" s="51">
        <f>(W525-AR525)*24</f>
        <v>2.9166666665696539</v>
      </c>
      <c r="DE525" s="51">
        <f>AA525</f>
        <v>26.416666666686069</v>
      </c>
      <c r="DF525" s="51">
        <f t="shared" si="109"/>
        <v>2.9166666665696539</v>
      </c>
      <c r="DG525" s="51">
        <f>AB525</f>
        <v>21.500000000058208</v>
      </c>
      <c r="DH525" s="51">
        <f t="shared" si="105"/>
        <v>1.2500000000582077</v>
      </c>
    </row>
    <row r="526" spans="1:112" s="42" customFormat="1" x14ac:dyDescent="0.2">
      <c r="A526" s="40">
        <v>4974</v>
      </c>
      <c r="B526" s="29">
        <f t="shared" si="110"/>
        <v>45992</v>
      </c>
      <c r="C526" s="41" t="str">
        <f t="shared" si="108"/>
        <v>PRT 2025 12 #4974</v>
      </c>
      <c r="D526" s="41" t="str">
        <f t="shared" si="104"/>
        <v>PRATU SPE #39</v>
      </c>
      <c r="E526" s="39">
        <v>4974</v>
      </c>
      <c r="F526" s="38" t="s">
        <v>326</v>
      </c>
      <c r="G526" s="38" t="str">
        <f>INDEX([1]List!$D$2:$D$55,MATCH(F526,[1]List!$B$2:$B$55,0))</f>
        <v>CIF</v>
      </c>
      <c r="H526" s="38" t="s">
        <v>399</v>
      </c>
      <c r="I526" s="38" t="s">
        <v>366</v>
      </c>
      <c r="J526" s="39">
        <f>IF(F526="","",IF(F526="TIE LRC",COUNTIF($F$2:$F526,"TIE")+COUNTIF($F$2:$F526,"TME")+COUNTIF($F$2:$F526,"TIE LRC")+COUNTIF($F$2:$F526,"TIE MRC"),IF(F526="TIE MRC",COUNTIF($F$2:$F526,"TIE")+COUNTIF($F$2:$F526,"TME")+COUNTIF($F$2:$F526,"TIE LRC")+COUNTIF($F$2:$F526,"TIE MRC"),IF(F526="PLNBB LRC",COUNTIF($F$2:$F526,"PLNBB")+COUNTIF($F$2:$F526,"PLNBB LRC")+COUNTIF($F$2:$F526,"PLNBB MRC"),IF(F526="PLNBB MRC",COUNTIF($F$2:$F526,"PLNBB")+COUNTIF($F$2:$F526,"PLNBB LRC")+COUNTIF($F$2:$F526,"PLNBB MRC"),IF(F526="HE MRC",COUNTIF($F$2:$F526,"HE")+COUNTIF($F$2:$F526,"HE LRC")+COUNTIF($F$2:$F526,"HE MRC"),IF(F526="HE LRC",COUNTIF($F$2:$F526,"HE")+COUNTIF($F$2:$F526,"HE LRC")+COUNTIF($F$2:$F526,"HE MRC"),COUNTIF($F$2:$F526,F526))))))))</f>
        <v>39</v>
      </c>
      <c r="K526" s="42" t="s">
        <v>129</v>
      </c>
      <c r="L526" s="42" t="s">
        <v>720</v>
      </c>
      <c r="N526" s="43" t="s">
        <v>320</v>
      </c>
      <c r="O526" s="70" t="s">
        <v>394</v>
      </c>
      <c r="P526" s="40"/>
      <c r="Q526" s="70">
        <v>46000</v>
      </c>
      <c r="R526" s="44"/>
      <c r="S526" s="70">
        <v>46011</v>
      </c>
      <c r="T526" s="57">
        <v>46011.020833333336</v>
      </c>
      <c r="U526" s="57">
        <v>46011.020833333336</v>
      </c>
      <c r="V526" s="57">
        <v>46012.923611111109</v>
      </c>
      <c r="W526" s="57">
        <v>46012.951388888891</v>
      </c>
      <c r="X526" s="57">
        <v>46013.961805555555</v>
      </c>
      <c r="Y526" s="57">
        <v>46013.993055555555</v>
      </c>
      <c r="Z526" s="57">
        <v>46014.027777777781</v>
      </c>
      <c r="AA526" s="51">
        <f t="shared" si="84"/>
        <v>45.666666666569654</v>
      </c>
      <c r="AB526" s="51">
        <f t="shared" si="90"/>
        <v>24.999999999941792</v>
      </c>
      <c r="AC526" s="51">
        <f t="shared" si="91"/>
        <v>0.75</v>
      </c>
      <c r="AD526" s="51">
        <v>0</v>
      </c>
      <c r="AE526" s="51">
        <v>10.92</v>
      </c>
      <c r="AF526" s="51">
        <v>0</v>
      </c>
      <c r="AG526" s="51">
        <v>0.5</v>
      </c>
      <c r="AH526" s="51">
        <v>0</v>
      </c>
      <c r="AI526" s="51">
        <f t="shared" si="112"/>
        <v>11.42</v>
      </c>
      <c r="AJ526" s="78">
        <f t="shared" si="113"/>
        <v>11.42</v>
      </c>
      <c r="AK526" s="78"/>
      <c r="AL526" s="78"/>
      <c r="AM526" s="78"/>
      <c r="AN526" s="78"/>
      <c r="AO526" s="45">
        <v>7538.0389999999998</v>
      </c>
      <c r="AP526" s="45">
        <v>7532.82</v>
      </c>
      <c r="AQ526" s="57">
        <f t="shared" si="107"/>
        <v>46012.923611111109</v>
      </c>
      <c r="AR526" s="57">
        <v>46012.934027777781</v>
      </c>
      <c r="AS526" s="57">
        <f t="shared" si="101"/>
        <v>46013.961805555555</v>
      </c>
      <c r="AT526" s="57">
        <v>46014.013888888891</v>
      </c>
      <c r="AU526" s="57">
        <f t="shared" si="106"/>
        <v>46014.013888888891</v>
      </c>
      <c r="AV526" s="57">
        <v>46014.027777777781</v>
      </c>
      <c r="AW526" s="104">
        <v>4132</v>
      </c>
      <c r="AX526" s="104">
        <v>6355</v>
      </c>
      <c r="AY526" s="30">
        <v>34.979999999999997</v>
      </c>
      <c r="AZ526" s="30">
        <v>14.73</v>
      </c>
      <c r="BA526" s="30">
        <v>4.92</v>
      </c>
      <c r="BB526" s="30">
        <v>6.45</v>
      </c>
      <c r="BC526" s="30">
        <v>7.56</v>
      </c>
      <c r="BD526" s="30">
        <v>41.45</v>
      </c>
      <c r="BE526" s="30">
        <v>37.369999999999997</v>
      </c>
      <c r="BF526" s="30">
        <v>0.19</v>
      </c>
      <c r="BG526" s="30">
        <v>0.32</v>
      </c>
      <c r="BH526" s="30">
        <v>0.28999999999999998</v>
      </c>
      <c r="BI526" s="30">
        <v>56.85</v>
      </c>
      <c r="BJ526" s="30">
        <v>4.08</v>
      </c>
      <c r="BK526" s="30">
        <v>0.91</v>
      </c>
      <c r="BL526" s="30">
        <v>1.1499999999999999</v>
      </c>
      <c r="BM526" s="30">
        <v>16.72</v>
      </c>
      <c r="BN526" s="34">
        <v>61</v>
      </c>
      <c r="BO526" s="30" t="s">
        <v>97</v>
      </c>
      <c r="BP526" s="30" t="s">
        <v>100</v>
      </c>
      <c r="BQ526" s="34">
        <v>1150</v>
      </c>
      <c r="BR526" s="30">
        <v>33.659999999999997</v>
      </c>
      <c r="BS526" s="30">
        <v>19.62</v>
      </c>
      <c r="BT526" s="30">
        <v>25.32</v>
      </c>
      <c r="BU526" s="30">
        <v>9.75</v>
      </c>
      <c r="BV526" s="30">
        <v>3.46</v>
      </c>
      <c r="BW526" s="30">
        <v>0.45</v>
      </c>
      <c r="BX526" s="30">
        <v>0.41</v>
      </c>
      <c r="BY526" s="30">
        <v>0.48</v>
      </c>
      <c r="BZ526" s="30">
        <v>5.81</v>
      </c>
      <c r="CA526" s="30">
        <v>0.84</v>
      </c>
      <c r="CB526" s="30">
        <v>0.21</v>
      </c>
      <c r="CC526" s="30">
        <v>4.5999999999999999E-2</v>
      </c>
      <c r="CD526" s="30">
        <v>100</v>
      </c>
      <c r="CE526" s="30">
        <v>97</v>
      </c>
      <c r="CF526" s="30">
        <v>78</v>
      </c>
      <c r="CG526" s="30">
        <v>20</v>
      </c>
      <c r="CH526" s="30"/>
      <c r="CI526" s="104">
        <v>4161</v>
      </c>
      <c r="CJ526" s="30"/>
      <c r="CK526" s="30">
        <v>34.729999999999997</v>
      </c>
      <c r="CL526" s="30"/>
      <c r="CM526" s="30">
        <v>4.75</v>
      </c>
      <c r="CN526" s="30"/>
      <c r="CO526" s="30"/>
      <c r="CP526" s="30"/>
      <c r="CQ526" s="30">
        <v>0.14000000000000001</v>
      </c>
      <c r="CR526" s="104">
        <v>4095</v>
      </c>
      <c r="CS526" s="105">
        <v>35.89</v>
      </c>
      <c r="CT526" s="104">
        <v>4.82</v>
      </c>
      <c r="CU526" s="105">
        <v>0.2</v>
      </c>
      <c r="CV526" s="30"/>
      <c r="CW526" s="58">
        <f t="shared" si="111"/>
        <v>554.69955817616255</v>
      </c>
      <c r="CX526" s="59">
        <f>AP526/(AB526-AI526)</f>
        <v>554.69955817616255</v>
      </c>
      <c r="CY526" s="79">
        <v>500</v>
      </c>
      <c r="CZ526" s="57">
        <f>IF(AND(DATE(YEAR(T526),MONTH(T526),DAY(T526))&gt;=(S526-3),DATE(YEAR(T526),MONTH(T526),DAY(T526))&lt;=(S526+3)),T526,V526)</f>
        <v>46011.020833333336</v>
      </c>
      <c r="DA526" s="59">
        <f>CZ526-U526</f>
        <v>0</v>
      </c>
      <c r="DB526" s="51">
        <f>(((AR526-AQ526)*24)+DD526+AB526+((AV526-AU526)*24))/24</f>
        <v>1.0833333333357587</v>
      </c>
      <c r="DC526" s="51">
        <f>(AT526-AS526)*24</f>
        <v>1.2500000000582077</v>
      </c>
      <c r="DD526" s="51">
        <f>(W526-AR526)*24</f>
        <v>0.41666666662786156</v>
      </c>
      <c r="DE526" s="51">
        <f>AA526</f>
        <v>45.666666666569654</v>
      </c>
      <c r="DF526" s="51">
        <f t="shared" si="109"/>
        <v>0.41666666662786156</v>
      </c>
      <c r="DG526" s="51">
        <f>AB526</f>
        <v>24.999999999941792</v>
      </c>
      <c r="DH526" s="51">
        <f t="shared" si="105"/>
        <v>1.2500000000582077</v>
      </c>
    </row>
    <row r="527" spans="1:112" s="42" customFormat="1" x14ac:dyDescent="0.2">
      <c r="A527" s="40">
        <v>4975</v>
      </c>
      <c r="B527" s="29">
        <f t="shared" si="110"/>
        <v>45992</v>
      </c>
      <c r="C527" s="41" t="str">
        <f t="shared" si="108"/>
        <v>PRT 2025 12 #4975</v>
      </c>
      <c r="D527" s="41" t="str">
        <f t="shared" si="104"/>
        <v>PRATU MIP #3</v>
      </c>
      <c r="E527" s="39">
        <v>4975</v>
      </c>
      <c r="F527" s="38" t="s">
        <v>298</v>
      </c>
      <c r="G527" s="38" t="str">
        <f>INDEX([1]List!$D$2:$D$55,MATCH(F527,[1]List!$B$2:$B$55,0))</f>
        <v>FOB</v>
      </c>
      <c r="H527" s="38" t="s">
        <v>299</v>
      </c>
      <c r="I527" s="38"/>
      <c r="J527" s="39">
        <f>IF(F527="","",IF(F527="TIE LRC",COUNTIF($F$2:$F527,"TIE")+COUNTIF($F$2:$F527,"TME")+COUNTIF($F$2:$F527,"TIE LRC")+COUNTIF($F$2:$F527,"TIE MRC"),IF(F527="TIE MRC",COUNTIF($F$2:$F527,"TIE")+COUNTIF($F$2:$F527,"TME")+COUNTIF($F$2:$F527,"TIE LRC")+COUNTIF($F$2:$F527,"TIE MRC"),IF(F527="PLNBB LRC",COUNTIF($F$2:$F527,"PLNBB")+COUNTIF($F$2:$F527,"PLNBB LRC")+COUNTIF($F$2:$F527,"PLNBB MRC"),IF(F527="PLNBB MRC",COUNTIF($F$2:$F527,"PLNBB")+COUNTIF($F$2:$F527,"PLNBB LRC")+COUNTIF($F$2:$F527,"PLNBB MRC"),IF(F527="HE MRC",COUNTIF($F$2:$F527,"HE")+COUNTIF($F$2:$F527,"HE LRC")+COUNTIF($F$2:$F527,"HE MRC"),IF(F527="HE LRC",COUNTIF($F$2:$F527,"HE")+COUNTIF($F$2:$F527,"HE LRC")+COUNTIF($F$2:$F527,"HE MRC"),COUNTIF($F$2:$F527,F527))))))))</f>
        <v>3</v>
      </c>
      <c r="K527" s="42" t="s">
        <v>721</v>
      </c>
      <c r="L527" s="42" t="s">
        <v>722</v>
      </c>
      <c r="N527" s="43" t="s">
        <v>320</v>
      </c>
      <c r="O527" s="70" t="s">
        <v>104</v>
      </c>
      <c r="P527" s="40"/>
      <c r="Q527" s="70"/>
      <c r="R527" s="44"/>
      <c r="S527" s="70">
        <v>46012</v>
      </c>
      <c r="T527" s="57">
        <v>46011.333333333336</v>
      </c>
      <c r="U527" s="57">
        <v>46011.333333333336</v>
      </c>
      <c r="V527" s="57">
        <v>46014.041666666664</v>
      </c>
      <c r="W527" s="57">
        <v>46014.1875</v>
      </c>
      <c r="X527" s="57">
        <v>46014.770833333336</v>
      </c>
      <c r="Y527" s="57">
        <v>46014.805555555555</v>
      </c>
      <c r="Z527" s="57">
        <v>46014.840277777781</v>
      </c>
      <c r="AA527" s="51">
        <f t="shared" si="84"/>
        <v>64.999999999883585</v>
      </c>
      <c r="AB527" s="51">
        <f t="shared" si="90"/>
        <v>14.833333333313931</v>
      </c>
      <c r="AC527" s="51">
        <f t="shared" si="91"/>
        <v>0.83333333325572312</v>
      </c>
      <c r="AD527" s="51">
        <v>0.42</v>
      </c>
      <c r="AE527" s="51">
        <v>2.25</v>
      </c>
      <c r="AF527" s="51">
        <v>0</v>
      </c>
      <c r="AG527" s="51">
        <v>0.5</v>
      </c>
      <c r="AH527" s="51">
        <v>0</v>
      </c>
      <c r="AI527" s="51">
        <f t="shared" si="112"/>
        <v>2.75</v>
      </c>
      <c r="AJ527" s="78">
        <f t="shared" si="113"/>
        <v>3.17</v>
      </c>
      <c r="AK527" s="78"/>
      <c r="AL527" s="78"/>
      <c r="AM527" s="78"/>
      <c r="AN527" s="78"/>
      <c r="AO527" s="45">
        <v>7511</v>
      </c>
      <c r="AP527" s="45">
        <v>7509.8429999999998</v>
      </c>
      <c r="AQ527" s="57">
        <f t="shared" si="107"/>
        <v>46014.041666666664</v>
      </c>
      <c r="AR527" s="57">
        <v>46014.052083333336</v>
      </c>
      <c r="AS527" s="57">
        <f t="shared" si="101"/>
        <v>46014.770833333336</v>
      </c>
      <c r="AT527" s="57">
        <v>46014.826388888891</v>
      </c>
      <c r="AU527" s="57">
        <f t="shared" si="106"/>
        <v>46014.826388888891</v>
      </c>
      <c r="AV527" s="57">
        <v>46014.836805555555</v>
      </c>
      <c r="AW527" s="104">
        <v>4249</v>
      </c>
      <c r="AX527" s="104">
        <v>6552</v>
      </c>
      <c r="AY527" s="30">
        <v>35.15</v>
      </c>
      <c r="AZ527" s="30">
        <v>13.9</v>
      </c>
      <c r="BA527" s="30">
        <v>4.6500000000000004</v>
      </c>
      <c r="BB527" s="30">
        <v>6.18</v>
      </c>
      <c r="BC527" s="30">
        <v>7.18</v>
      </c>
      <c r="BD527" s="30">
        <v>40.380000000000003</v>
      </c>
      <c r="BE527" s="30">
        <v>39.54</v>
      </c>
      <c r="BF527" s="30">
        <v>0.1</v>
      </c>
      <c r="BG527" s="30">
        <v>0.16</v>
      </c>
      <c r="BH527" s="30">
        <v>0.15</v>
      </c>
      <c r="BI527" s="30">
        <v>58.35</v>
      </c>
      <c r="BJ527" s="30">
        <v>4.29</v>
      </c>
      <c r="BK527" s="30">
        <v>0.9</v>
      </c>
      <c r="BL527" s="30">
        <v>1.1299999999999999</v>
      </c>
      <c r="BM527" s="30">
        <v>16.25</v>
      </c>
      <c r="BN527" s="34">
        <v>65</v>
      </c>
      <c r="BO527" s="30" t="s">
        <v>97</v>
      </c>
      <c r="BP527" s="30" t="s">
        <v>100</v>
      </c>
      <c r="BQ527" s="34">
        <v>1320</v>
      </c>
      <c r="BR527" s="30">
        <v>39.36</v>
      </c>
      <c r="BS527" s="30">
        <v>29.16</v>
      </c>
      <c r="BT527" s="30">
        <v>11.92</v>
      </c>
      <c r="BU527" s="30">
        <v>6.58</v>
      </c>
      <c r="BV527" s="30">
        <v>3.2</v>
      </c>
      <c r="BW527" s="30">
        <v>1.04</v>
      </c>
      <c r="BX527" s="30">
        <v>0.44</v>
      </c>
      <c r="BY527" s="30">
        <v>0.96</v>
      </c>
      <c r="BZ527" s="30">
        <v>6.7</v>
      </c>
      <c r="CA527" s="30">
        <v>0.24</v>
      </c>
      <c r="CB527" s="30">
        <v>0.4</v>
      </c>
      <c r="CC527" s="30">
        <v>4.3999999999999997E-2</v>
      </c>
      <c r="CD527" s="30">
        <v>99</v>
      </c>
      <c r="CE527" s="30">
        <v>98</v>
      </c>
      <c r="CF527" s="30">
        <v>78</v>
      </c>
      <c r="CG527" s="30">
        <v>21</v>
      </c>
      <c r="CH527" s="30"/>
      <c r="CI527" s="104"/>
      <c r="CJ527" s="30"/>
      <c r="CK527" s="30"/>
      <c r="CL527" s="30"/>
      <c r="CM527" s="30"/>
      <c r="CN527" s="30"/>
      <c r="CO527" s="30"/>
      <c r="CP527" s="30"/>
      <c r="CQ527" s="30"/>
      <c r="CR527" s="104"/>
      <c r="CS527" s="105"/>
      <c r="CT527" s="104"/>
      <c r="CU527" s="104"/>
      <c r="CV527" s="30"/>
      <c r="CW527" s="58">
        <f t="shared" si="111"/>
        <v>621.50424827686004</v>
      </c>
      <c r="CX527" s="59">
        <f>AP527/(AB527-AI527)</f>
        <v>621.50424827686004</v>
      </c>
      <c r="CY527" s="79">
        <v>500</v>
      </c>
      <c r="CZ527" s="57">
        <f>IF(AND(DATE(YEAR(T527),MONTH(T527),DAY(T527))&gt;=(S527-3),DATE(YEAR(T527),MONTH(T527),DAY(T527))&lt;=(S527+3)),T527,V527)</f>
        <v>46011.333333333336</v>
      </c>
      <c r="DA527" s="59">
        <f>CZ527-U527</f>
        <v>0</v>
      </c>
      <c r="DB527" s="51">
        <f>(((AR527-AQ527)*24)+DD527+AB527+((AV527-AU527)*24))/24</f>
        <v>0.77430555555474712</v>
      </c>
      <c r="DC527" s="51">
        <f>(AT527-AS527)*24</f>
        <v>1.3333333333139308</v>
      </c>
      <c r="DD527" s="51">
        <f>(W527-AR527)*24</f>
        <v>3.2499999999417923</v>
      </c>
      <c r="DE527" s="51">
        <f>AA527</f>
        <v>64.999999999883585</v>
      </c>
      <c r="DF527" s="51">
        <f t="shared" si="109"/>
        <v>3.2499999999417923</v>
      </c>
      <c r="DG527" s="51">
        <f>AB527</f>
        <v>14.833333333313931</v>
      </c>
      <c r="DH527" s="51">
        <f t="shared" si="105"/>
        <v>1.3333333333139308</v>
      </c>
    </row>
    <row r="528" spans="1:112" s="42" customFormat="1" x14ac:dyDescent="0.2">
      <c r="A528" s="40">
        <v>4976</v>
      </c>
      <c r="B528" s="29">
        <f t="shared" si="110"/>
        <v>45992</v>
      </c>
      <c r="C528" s="41" t="str">
        <f t="shared" si="108"/>
        <v>PRT 2025 12 #4976</v>
      </c>
      <c r="D528" s="41" t="str">
        <f t="shared" si="104"/>
        <v>PRATU PTBA #100</v>
      </c>
      <c r="E528" s="39">
        <v>4976</v>
      </c>
      <c r="F528" s="38" t="s">
        <v>98</v>
      </c>
      <c r="G528" s="38" t="str">
        <f>INDEX([1]List!$D$2:$D$55,MATCH(F528,[1]List!$B$2:$B$55,0))</f>
        <v>FOB</v>
      </c>
      <c r="H528" s="38" t="s">
        <v>156</v>
      </c>
      <c r="I528" s="38" t="s">
        <v>157</v>
      </c>
      <c r="J528" s="39">
        <f>IF(F528="","",IF(F528="TIE LRC",COUNTIF($F$2:$F528,"TIE")+COUNTIF($F$2:$F528,"TME")+COUNTIF($F$2:$F528,"TIE LRC")+COUNTIF($F$2:$F528,"TIE MRC"),IF(F528="TIE MRC",COUNTIF($F$2:$F528,"TIE")+COUNTIF($F$2:$F528,"TME")+COUNTIF($F$2:$F528,"TIE LRC")+COUNTIF($F$2:$F528,"TIE MRC"),IF(F528="PLNBB LRC",COUNTIF($F$2:$F528,"PLNBB")+COUNTIF($F$2:$F528,"PLNBB LRC")+COUNTIF($F$2:$F528,"PLNBB MRC"),IF(F528="PLNBB MRC",COUNTIF($F$2:$F528,"PLNBB")+COUNTIF($F$2:$F528,"PLNBB LRC")+COUNTIF($F$2:$F528,"PLNBB MRC"),IF(F528="HE MRC",COUNTIF($F$2:$F528,"HE")+COUNTIF($F$2:$F528,"HE LRC")+COUNTIF($F$2:$F528,"HE MRC"),IF(F528="HE LRC",COUNTIF($F$2:$F528,"HE")+COUNTIF($F$2:$F528,"HE LRC")+COUNTIF($F$2:$F528,"HE MRC"),COUNTIF($F$2:$F528,F528))))))))</f>
        <v>100</v>
      </c>
      <c r="L528" s="42" t="s">
        <v>177</v>
      </c>
      <c r="N528" s="43" t="s">
        <v>318</v>
      </c>
      <c r="O528" s="70" t="s">
        <v>104</v>
      </c>
      <c r="P528" s="40"/>
      <c r="Q528" s="70">
        <v>46009</v>
      </c>
      <c r="R528" s="44"/>
      <c r="S528" s="70">
        <v>46008</v>
      </c>
      <c r="T528" s="57">
        <v>46011.694444444445</v>
      </c>
      <c r="U528" s="57">
        <v>46011.694444444445</v>
      </c>
      <c r="V528" s="57">
        <v>46013.8125</v>
      </c>
      <c r="W528" s="57">
        <v>46013.979166666664</v>
      </c>
      <c r="X528" s="57">
        <v>46015.791666666664</v>
      </c>
      <c r="Y528" s="57">
        <v>46015.826388888891</v>
      </c>
      <c r="Z528" s="57">
        <v>46015.864583333336</v>
      </c>
      <c r="AA528" s="51">
        <f t="shared" si="84"/>
        <v>50.833333333313931</v>
      </c>
      <c r="AB528" s="51">
        <f t="shared" si="90"/>
        <v>44.333333333430346</v>
      </c>
      <c r="AC528" s="51">
        <f t="shared" si="91"/>
        <v>0.8333333334303461</v>
      </c>
      <c r="AD528" s="51">
        <v>2.67</v>
      </c>
      <c r="AE528" s="51">
        <v>5.83</v>
      </c>
      <c r="AF528" s="51">
        <v>11.25</v>
      </c>
      <c r="AG528" s="51">
        <v>0.5</v>
      </c>
      <c r="AH528" s="51">
        <v>3</v>
      </c>
      <c r="AI528" s="51">
        <f t="shared" si="112"/>
        <v>20.58</v>
      </c>
      <c r="AJ528" s="78">
        <f t="shared" si="113"/>
        <v>23.25</v>
      </c>
      <c r="AK528" s="78"/>
      <c r="AL528" s="78"/>
      <c r="AM528" s="78"/>
      <c r="AN528" s="78"/>
      <c r="AO528" s="45">
        <v>10086.482</v>
      </c>
      <c r="AP528" s="45">
        <v>10085.44</v>
      </c>
      <c r="AQ528" s="57">
        <f t="shared" si="107"/>
        <v>46013.8125</v>
      </c>
      <c r="AR528" s="57">
        <v>46013.826388888891</v>
      </c>
      <c r="AS528" s="57">
        <f t="shared" si="101"/>
        <v>46015.791666666664</v>
      </c>
      <c r="AT528" s="57">
        <v>46015.847222222219</v>
      </c>
      <c r="AU528" s="57">
        <f t="shared" si="106"/>
        <v>46015.847222222219</v>
      </c>
      <c r="AV528" s="57">
        <v>46015.861111111109</v>
      </c>
      <c r="AW528" s="104">
        <v>4668</v>
      </c>
      <c r="AX528" s="104">
        <v>6601</v>
      </c>
      <c r="AY528" s="30">
        <v>29.28</v>
      </c>
      <c r="AZ528" s="30">
        <v>13.44</v>
      </c>
      <c r="BA528" s="30">
        <v>6.26</v>
      </c>
      <c r="BB528" s="30">
        <v>7.66</v>
      </c>
      <c r="BC528" s="30">
        <v>8.85</v>
      </c>
      <c r="BD528" s="30">
        <v>39.020000000000003</v>
      </c>
      <c r="BE528" s="30">
        <v>39.880000000000003</v>
      </c>
      <c r="BF528" s="30">
        <v>0.36</v>
      </c>
      <c r="BG528" s="30">
        <v>0.56000000000000005</v>
      </c>
      <c r="BH528" s="30">
        <v>0.51</v>
      </c>
      <c r="BI528" s="30">
        <v>59.35</v>
      </c>
      <c r="BJ528" s="30">
        <v>4.25</v>
      </c>
      <c r="BK528" s="30">
        <v>0.94</v>
      </c>
      <c r="BL528" s="30">
        <v>1.19</v>
      </c>
      <c r="BM528" s="30">
        <v>13.92</v>
      </c>
      <c r="BN528" s="34">
        <v>59</v>
      </c>
      <c r="BO528" s="30" t="s">
        <v>97</v>
      </c>
      <c r="BP528" s="30" t="s">
        <v>97</v>
      </c>
      <c r="BQ528" s="34">
        <v>1270</v>
      </c>
      <c r="BR528" s="30">
        <v>55.16</v>
      </c>
      <c r="BS528" s="30">
        <v>24.61</v>
      </c>
      <c r="BT528" s="30">
        <v>6.63</v>
      </c>
      <c r="BU528" s="30">
        <v>4.0999999999999996</v>
      </c>
      <c r="BV528" s="30">
        <v>2.12</v>
      </c>
      <c r="BW528" s="30">
        <v>1</v>
      </c>
      <c r="BX528" s="30">
        <v>0.56000000000000005</v>
      </c>
      <c r="BY528" s="30">
        <v>0.86</v>
      </c>
      <c r="BZ528" s="30">
        <v>4.6399999999999997</v>
      </c>
      <c r="CA528" s="30">
        <v>0.13</v>
      </c>
      <c r="CB528" s="30">
        <v>0.18</v>
      </c>
      <c r="CC528" s="30">
        <v>2.7E-2</v>
      </c>
      <c r="CD528" s="30">
        <v>99</v>
      </c>
      <c r="CE528" s="30">
        <v>98</v>
      </c>
      <c r="CF528" s="30">
        <v>78</v>
      </c>
      <c r="CG528" s="30">
        <v>23</v>
      </c>
      <c r="CH528" s="30"/>
      <c r="CI528" s="104">
        <v>4911</v>
      </c>
      <c r="CJ528" s="30"/>
      <c r="CK528" s="30">
        <v>29.32</v>
      </c>
      <c r="CL528" s="30">
        <v>15.44</v>
      </c>
      <c r="CM528" s="30">
        <v>3.89</v>
      </c>
      <c r="CN528" s="30">
        <v>4.6500000000000004</v>
      </c>
      <c r="CO528" s="30">
        <v>39.07</v>
      </c>
      <c r="CP528" s="30">
        <v>40.840000000000003</v>
      </c>
      <c r="CQ528" s="30">
        <v>0.61</v>
      </c>
      <c r="CR528" s="104" t="s">
        <v>319</v>
      </c>
      <c r="CS528" s="105" t="s">
        <v>319</v>
      </c>
      <c r="CT528" s="104" t="s">
        <v>319</v>
      </c>
      <c r="CU528" s="104" t="s">
        <v>319</v>
      </c>
      <c r="CV528" s="30"/>
      <c r="CW528" s="58">
        <f t="shared" si="111"/>
        <v>424.59051361039053</v>
      </c>
      <c r="CX528" s="59">
        <f>AP528/(AB528-AI528)</f>
        <v>424.59051361039053</v>
      </c>
      <c r="CY528" s="79">
        <v>500</v>
      </c>
      <c r="CZ528" s="57">
        <f>IF(AND(DATE(YEAR(T528),MONTH(T528),DAY(T528))&gt;=(S528-3),DATE(YEAR(T528),MONTH(T528),DAY(T528))&lt;=(S528+3)),T528,V528)</f>
        <v>46011.694444444445</v>
      </c>
      <c r="DA528" s="59">
        <f>CZ528-U528</f>
        <v>0</v>
      </c>
      <c r="DB528" s="51">
        <f>(((AR528-AQ528)*24)+DD528+AB528+((AV528-AU528)*24))/24</f>
        <v>2.0277777777810115</v>
      </c>
      <c r="DC528" s="51">
        <f>(AT528-AS528)*24</f>
        <v>1.3333333333139308</v>
      </c>
      <c r="DD528" s="51">
        <f>(W528-AR528)*24</f>
        <v>3.6666666665696539</v>
      </c>
      <c r="DE528" s="51">
        <f>AA528</f>
        <v>50.833333333313931</v>
      </c>
      <c r="DF528" s="51">
        <f t="shared" si="109"/>
        <v>3.6666666665696539</v>
      </c>
      <c r="DG528" s="51">
        <f>AB528</f>
        <v>44.333333333430346</v>
      </c>
      <c r="DH528" s="51">
        <f t="shared" si="105"/>
        <v>1.3333333333139308</v>
      </c>
    </row>
    <row r="529" spans="1:112" s="42" customFormat="1" x14ac:dyDescent="0.2">
      <c r="A529" s="40">
        <v>4977</v>
      </c>
      <c r="B529" s="29">
        <f t="shared" si="110"/>
        <v>45992</v>
      </c>
      <c r="C529" s="41" t="str">
        <f t="shared" si="108"/>
        <v>PRT 2025 12 #4977</v>
      </c>
      <c r="D529" s="41" t="str">
        <f t="shared" ref="D529:D592" si="114">"PRATU "&amp;F529&amp;" #"&amp;J529</f>
        <v>PRATU BPS LRC #4</v>
      </c>
      <c r="E529" s="39">
        <v>4977</v>
      </c>
      <c r="F529" s="38" t="s">
        <v>634</v>
      </c>
      <c r="G529" s="38" t="str">
        <f>INDEX([1]List!$D$2:$D$55,MATCH(F529,[1]List!$B$2:$B$55,0))</f>
        <v>CIF</v>
      </c>
      <c r="H529" s="38" t="s">
        <v>395</v>
      </c>
      <c r="I529" s="38" t="s">
        <v>247</v>
      </c>
      <c r="J529" s="39">
        <f>IF(F529="","",IF(F529="TIE LRC",COUNTIF($F$2:$F529,"TIE")+COUNTIF($F$2:$F529,"TME")+COUNTIF($F$2:$F529,"TIE LRC")+COUNTIF($F$2:$F529,"TIE MRC"),IF(F529="TIE MRC",COUNTIF($F$2:$F529,"TIE")+COUNTIF($F$2:$F529,"TME")+COUNTIF($F$2:$F529,"TIE LRC")+COUNTIF($F$2:$F529,"TIE MRC"),IF(F529="PLNBB LRC",COUNTIF($F$2:$F529,"PLNBB")+COUNTIF($F$2:$F529,"PLNBB LRC")+COUNTIF($F$2:$F529,"PLNBB MRC"),IF(F529="PLNBB MRC",COUNTIF($F$2:$F529,"PLNBB")+COUNTIF($F$2:$F529,"PLNBB LRC")+COUNTIF($F$2:$F529,"PLNBB MRC"),IF(F529="HE MRC",COUNTIF($F$2:$F529,"HE")+COUNTIF($F$2:$F529,"HE LRC")+COUNTIF($F$2:$F529,"HE MRC"),IF(F529="HE LRC",COUNTIF($F$2:$F529,"HE")+COUNTIF($F$2:$F529,"HE LRC")+COUNTIF($F$2:$F529,"HE MRC"),COUNTIF($F$2:$F529,F529))))))))</f>
        <v>4</v>
      </c>
      <c r="K529" s="42" t="s">
        <v>636</v>
      </c>
      <c r="L529" s="42" t="s">
        <v>637</v>
      </c>
      <c r="N529" s="43" t="s">
        <v>320</v>
      </c>
      <c r="O529" s="70" t="s">
        <v>473</v>
      </c>
      <c r="P529" s="40"/>
      <c r="Q529" s="70">
        <v>46001</v>
      </c>
      <c r="R529" s="44"/>
      <c r="S529" s="70">
        <v>46012</v>
      </c>
      <c r="T529" s="57">
        <v>46013.013888888891</v>
      </c>
      <c r="U529" s="57">
        <v>46013.013888888891</v>
      </c>
      <c r="V529" s="57">
        <v>46014.868055555555</v>
      </c>
      <c r="W529" s="57">
        <v>46014.881944444445</v>
      </c>
      <c r="X529" s="57">
        <v>46016.361111111109</v>
      </c>
      <c r="Y529" s="57">
        <v>46016.479166666664</v>
      </c>
      <c r="Z529" s="57">
        <v>46016.513888888891</v>
      </c>
      <c r="AA529" s="51">
        <f t="shared" si="84"/>
        <v>44.499999999941792</v>
      </c>
      <c r="AB529" s="51">
        <f t="shared" si="90"/>
        <v>38.333333333255723</v>
      </c>
      <c r="AC529" s="51">
        <f t="shared" si="91"/>
        <v>2.8333333333139308</v>
      </c>
      <c r="AD529" s="51">
        <v>0</v>
      </c>
      <c r="AE529" s="51">
        <v>17.829999999999998</v>
      </c>
      <c r="AF529" s="51">
        <v>0</v>
      </c>
      <c r="AG529" s="51">
        <v>0.5</v>
      </c>
      <c r="AH529" s="51">
        <v>0</v>
      </c>
      <c r="AI529" s="51">
        <f t="shared" si="112"/>
        <v>18.329999999999998</v>
      </c>
      <c r="AJ529" s="78">
        <f t="shared" si="113"/>
        <v>18.329999999999998</v>
      </c>
      <c r="AK529" s="78"/>
      <c r="AL529" s="78"/>
      <c r="AM529" s="78"/>
      <c r="AN529" s="78"/>
      <c r="AO529" s="45">
        <v>7519.8940000000002</v>
      </c>
      <c r="AP529" s="45">
        <v>7518.866</v>
      </c>
      <c r="AQ529" s="57">
        <f t="shared" si="107"/>
        <v>46014.868055555555</v>
      </c>
      <c r="AR529" s="57">
        <v>46014.878472222219</v>
      </c>
      <c r="AS529" s="57">
        <f t="shared" si="101"/>
        <v>46016.361111111109</v>
      </c>
      <c r="AT529" s="57">
        <v>46016.5</v>
      </c>
      <c r="AU529" s="57">
        <f t="shared" si="106"/>
        <v>46016.5</v>
      </c>
      <c r="AV529" s="57">
        <v>46016.510416666664</v>
      </c>
      <c r="AW529" s="104">
        <v>4150</v>
      </c>
      <c r="AX529" s="104">
        <v>6373</v>
      </c>
      <c r="AY529" s="30">
        <v>34.89</v>
      </c>
      <c r="AZ529" s="30">
        <v>15.65</v>
      </c>
      <c r="BA529" s="30">
        <v>4.92</v>
      </c>
      <c r="BB529" s="30">
        <v>6.37</v>
      </c>
      <c r="BC529" s="30">
        <v>7.55</v>
      </c>
      <c r="BD529" s="30">
        <v>41.03</v>
      </c>
      <c r="BE529" s="30">
        <v>36.950000000000003</v>
      </c>
      <c r="BF529" s="30">
        <v>0.24</v>
      </c>
      <c r="BG529" s="30">
        <v>0.4</v>
      </c>
      <c r="BH529" s="30">
        <v>0.37</v>
      </c>
      <c r="BI529" s="30">
        <v>54.25</v>
      </c>
      <c r="BJ529" s="30">
        <v>4.24</v>
      </c>
      <c r="BK529" s="30">
        <v>0.85</v>
      </c>
      <c r="BL529" s="30">
        <v>1.0900000000000001</v>
      </c>
      <c r="BM529" s="30">
        <v>18.329999999999998</v>
      </c>
      <c r="BN529" s="34">
        <v>59</v>
      </c>
      <c r="BO529" s="30" t="s">
        <v>97</v>
      </c>
      <c r="BP529" s="30" t="s">
        <v>100</v>
      </c>
      <c r="BQ529" s="34">
        <v>1260</v>
      </c>
      <c r="BR529" s="30">
        <v>46.68</v>
      </c>
      <c r="BS529" s="30">
        <v>23.65</v>
      </c>
      <c r="BT529" s="30">
        <v>12.26</v>
      </c>
      <c r="BU529" s="30">
        <v>7.72</v>
      </c>
      <c r="BV529" s="30">
        <v>1.98</v>
      </c>
      <c r="BW529" s="30">
        <v>0.75</v>
      </c>
      <c r="BX529" s="30">
        <v>0.44</v>
      </c>
      <c r="BY529" s="30">
        <v>0.93</v>
      </c>
      <c r="BZ529" s="30">
        <v>4.8600000000000003</v>
      </c>
      <c r="CA529" s="30">
        <v>0.62</v>
      </c>
      <c r="CB529" s="30">
        <v>0.13</v>
      </c>
      <c r="CC529" s="30">
        <v>3.5000000000000003E-2</v>
      </c>
      <c r="CD529" s="30">
        <v>99</v>
      </c>
      <c r="CE529" s="30">
        <v>98</v>
      </c>
      <c r="CF529" s="30">
        <v>79</v>
      </c>
      <c r="CG529" s="30">
        <v>20</v>
      </c>
      <c r="CH529" s="30"/>
      <c r="CI529" s="104">
        <v>4189</v>
      </c>
      <c r="CJ529" s="30"/>
      <c r="CK529" s="30">
        <v>34.39</v>
      </c>
      <c r="CL529" s="30"/>
      <c r="CM529" s="30">
        <v>4.68</v>
      </c>
      <c r="CN529" s="30"/>
      <c r="CO529" s="30"/>
      <c r="CP529" s="30"/>
      <c r="CQ529" s="30">
        <v>0.22</v>
      </c>
      <c r="CR529" s="104">
        <v>4295</v>
      </c>
      <c r="CS529" s="105">
        <v>33.65</v>
      </c>
      <c r="CT529" s="104">
        <v>4.5599999999999996</v>
      </c>
      <c r="CU529" s="104">
        <v>0.25</v>
      </c>
      <c r="CV529" s="30"/>
      <c r="CW529" s="58">
        <f t="shared" si="111"/>
        <v>375.88065322592092</v>
      </c>
      <c r="CX529" s="59">
        <f>AP529/(AB529-AI529)</f>
        <v>375.88065322592092</v>
      </c>
      <c r="CY529" s="79">
        <v>500</v>
      </c>
      <c r="CZ529" s="57">
        <f>IF(AND(DATE(YEAR(T529),MONTH(T529),DAY(T529))&gt;=(S529-3),DATE(YEAR(T529),MONTH(T529),DAY(T529))&lt;=(S529+3)),T529,V529)</f>
        <v>46013.013888888891</v>
      </c>
      <c r="DA529" s="59">
        <f>CZ529-U529</f>
        <v>0</v>
      </c>
      <c r="DB529" s="51">
        <f>(((AR529-AQ529)*24)+DD529+AB529+((AV529-AU529)*24))/24</f>
        <v>1.6215277777737356</v>
      </c>
      <c r="DC529" s="51">
        <f>(AT529-AS529)*24</f>
        <v>3.3333333333721384</v>
      </c>
      <c r="DD529" s="51">
        <f>(W529-AR529)*24</f>
        <v>8.3333333430346102E-2</v>
      </c>
      <c r="DE529" s="51">
        <f>AA529</f>
        <v>44.499999999941792</v>
      </c>
      <c r="DF529" s="51">
        <f t="shared" si="109"/>
        <v>8.3333333430346102E-2</v>
      </c>
      <c r="DG529" s="51">
        <f>AB529</f>
        <v>38.333333333255723</v>
      </c>
      <c r="DH529" s="51">
        <f t="shared" ref="DH529:DH592" si="115">DC529</f>
        <v>3.3333333333721384</v>
      </c>
    </row>
    <row r="530" spans="1:112" s="42" customFormat="1" x14ac:dyDescent="0.2">
      <c r="A530" s="40">
        <v>4978</v>
      </c>
      <c r="B530" s="29">
        <f t="shared" si="110"/>
        <v>45992</v>
      </c>
      <c r="C530" s="41" t="str">
        <f t="shared" si="108"/>
        <v>PRT 2025 12 #4978</v>
      </c>
      <c r="D530" s="41" t="str">
        <f t="shared" si="114"/>
        <v>PRATU PTBA #101</v>
      </c>
      <c r="E530" s="39">
        <v>4978</v>
      </c>
      <c r="F530" s="38" t="s">
        <v>98</v>
      </c>
      <c r="G530" s="38" t="str">
        <f>INDEX([1]List!$D$2:$D$55,MATCH(F530,[1]List!$B$2:$B$55,0))</f>
        <v>FOB</v>
      </c>
      <c r="H530" s="38" t="s">
        <v>156</v>
      </c>
      <c r="I530" s="38" t="s">
        <v>157</v>
      </c>
      <c r="J530" s="39">
        <f>IF(F530="","",IF(F530="TIE LRC",COUNTIF($F$2:$F530,"TIE")+COUNTIF($F$2:$F530,"TME")+COUNTIF($F$2:$F530,"TIE LRC")+COUNTIF($F$2:$F530,"TIE MRC"),IF(F530="TIE MRC",COUNTIF($F$2:$F530,"TIE")+COUNTIF($F$2:$F530,"TME")+COUNTIF($F$2:$F530,"TIE LRC")+COUNTIF($F$2:$F530,"TIE MRC"),IF(F530="PLNBB LRC",COUNTIF($F$2:$F530,"PLNBB")+COUNTIF($F$2:$F530,"PLNBB LRC")+COUNTIF($F$2:$F530,"PLNBB MRC"),IF(F530="PLNBB MRC",COUNTIF($F$2:$F530,"PLNBB")+COUNTIF($F$2:$F530,"PLNBB LRC")+COUNTIF($F$2:$F530,"PLNBB MRC"),IF(F530="HE MRC",COUNTIF($F$2:$F530,"HE")+COUNTIF($F$2:$F530,"HE LRC")+COUNTIF($F$2:$F530,"HE MRC"),IF(F530="HE LRC",COUNTIF($F$2:$F530,"HE")+COUNTIF($F$2:$F530,"HE LRC")+COUNTIF($F$2:$F530,"HE MRC"),COUNTIF($F$2:$F530,F530))))))))</f>
        <v>101</v>
      </c>
      <c r="K530" s="42" t="s">
        <v>167</v>
      </c>
      <c r="L530" s="42" t="s">
        <v>152</v>
      </c>
      <c r="N530" s="43" t="s">
        <v>318</v>
      </c>
      <c r="O530" s="70" t="s">
        <v>104</v>
      </c>
      <c r="P530" s="40"/>
      <c r="Q530" s="70">
        <v>46009</v>
      </c>
      <c r="R530" s="44"/>
      <c r="S530" s="70">
        <v>46009</v>
      </c>
      <c r="T530" s="57">
        <v>46015.4375</v>
      </c>
      <c r="U530" s="57">
        <v>46015.899305555555</v>
      </c>
      <c r="V530" s="57">
        <v>46015.899305555555</v>
      </c>
      <c r="W530" s="57">
        <v>46016.100694444445</v>
      </c>
      <c r="X530" s="57">
        <v>46017.340277777781</v>
      </c>
      <c r="Y530" s="57">
        <v>46017.430555555555</v>
      </c>
      <c r="Z530" s="57">
        <v>46017.465277777781</v>
      </c>
      <c r="AA530" s="51">
        <f t="shared" si="84"/>
        <v>11.083333333313931</v>
      </c>
      <c r="AB530" s="51">
        <f t="shared" si="90"/>
        <v>31.916666666627862</v>
      </c>
      <c r="AC530" s="51">
        <f t="shared" si="91"/>
        <v>2.1666666665696539</v>
      </c>
      <c r="AD530" s="51">
        <v>0</v>
      </c>
      <c r="AE530" s="51">
        <v>4.33</v>
      </c>
      <c r="AF530" s="51">
        <v>7.67</v>
      </c>
      <c r="AG530" s="51">
        <v>0.5</v>
      </c>
      <c r="AH530" s="51">
        <v>0</v>
      </c>
      <c r="AI530" s="51">
        <f t="shared" si="112"/>
        <v>12.5</v>
      </c>
      <c r="AJ530" s="78">
        <f t="shared" si="113"/>
        <v>12.5</v>
      </c>
      <c r="AK530" s="78"/>
      <c r="AL530" s="78"/>
      <c r="AM530" s="78"/>
      <c r="AN530" s="78"/>
      <c r="AO530" s="45">
        <v>11006.451999999999</v>
      </c>
      <c r="AP530" s="45">
        <v>11005</v>
      </c>
      <c r="AQ530" s="57">
        <f t="shared" si="107"/>
        <v>46015.899305555555</v>
      </c>
      <c r="AR530" s="57">
        <v>46015.909722222219</v>
      </c>
      <c r="AS530" s="57">
        <f t="shared" si="101"/>
        <v>46017.340277777781</v>
      </c>
      <c r="AT530" s="57">
        <v>46017.451388888891</v>
      </c>
      <c r="AU530" s="57">
        <f t="shared" si="106"/>
        <v>46017.451388888891</v>
      </c>
      <c r="AV530" s="57">
        <v>46017.461805555555</v>
      </c>
      <c r="AW530" s="104">
        <v>4723</v>
      </c>
      <c r="AX530" s="104">
        <v>6828</v>
      </c>
      <c r="AY530" s="30">
        <v>30.83</v>
      </c>
      <c r="AZ530" s="30">
        <v>13.64</v>
      </c>
      <c r="BA530" s="30">
        <v>4.18</v>
      </c>
      <c r="BB530" s="30">
        <v>5.22</v>
      </c>
      <c r="BC530" s="30">
        <v>6.05</v>
      </c>
      <c r="BD530" s="30">
        <v>39.97</v>
      </c>
      <c r="BE530" s="30">
        <v>41.17</v>
      </c>
      <c r="BF530" s="30">
        <v>0.16</v>
      </c>
      <c r="BG530" s="30">
        <v>0.25</v>
      </c>
      <c r="BH530" s="30">
        <v>0.23</v>
      </c>
      <c r="BI530" s="30">
        <v>60.24</v>
      </c>
      <c r="BJ530" s="30">
        <v>4.1900000000000004</v>
      </c>
      <c r="BK530" s="30">
        <v>0.95</v>
      </c>
      <c r="BL530" s="30">
        <v>1.17</v>
      </c>
      <c r="BM530" s="30">
        <v>15.56</v>
      </c>
      <c r="BN530" s="34">
        <v>61</v>
      </c>
      <c r="BO530" s="30" t="s">
        <v>97</v>
      </c>
      <c r="BP530" s="30" t="s">
        <v>100</v>
      </c>
      <c r="BQ530" s="34">
        <v>1270</v>
      </c>
      <c r="BR530" s="30">
        <v>46.3</v>
      </c>
      <c r="BS530" s="30">
        <v>26.55</v>
      </c>
      <c r="BT530" s="30">
        <v>10.78</v>
      </c>
      <c r="BU530" s="30">
        <v>6.07</v>
      </c>
      <c r="BV530" s="30">
        <v>1.81</v>
      </c>
      <c r="BW530" s="30">
        <v>0.9</v>
      </c>
      <c r="BX530" s="30">
        <v>0.63</v>
      </c>
      <c r="BY530" s="30">
        <v>0.93</v>
      </c>
      <c r="BZ530" s="30">
        <v>5.5</v>
      </c>
      <c r="CA530" s="30">
        <v>0.18</v>
      </c>
      <c r="CB530" s="30">
        <v>0.35</v>
      </c>
      <c r="CC530" s="30">
        <v>4.5999999999999999E-2</v>
      </c>
      <c r="CD530" s="30">
        <v>99</v>
      </c>
      <c r="CE530" s="30">
        <v>98</v>
      </c>
      <c r="CF530" s="30">
        <v>79</v>
      </c>
      <c r="CG530" s="30">
        <v>23</v>
      </c>
      <c r="CH530" s="30"/>
      <c r="CI530" s="104">
        <v>4900</v>
      </c>
      <c r="CJ530" s="30"/>
      <c r="CK530" s="30">
        <v>28.18</v>
      </c>
      <c r="CL530" s="30">
        <v>14.6</v>
      </c>
      <c r="CM530" s="30">
        <v>5.07</v>
      </c>
      <c r="CN530" s="30">
        <v>6.03</v>
      </c>
      <c r="CO530" s="30">
        <v>39.380000000000003</v>
      </c>
      <c r="CP530" s="30">
        <v>39.99</v>
      </c>
      <c r="CQ530" s="30">
        <v>0.45</v>
      </c>
      <c r="CR530" s="104">
        <v>4487</v>
      </c>
      <c r="CS530" s="105">
        <v>32.4</v>
      </c>
      <c r="CT530" s="104">
        <v>4.66</v>
      </c>
      <c r="CU530" s="104">
        <v>0.47</v>
      </c>
      <c r="CV530" s="30"/>
      <c r="CW530" s="58">
        <f t="shared" si="111"/>
        <v>566.78111588096101</v>
      </c>
      <c r="CX530" s="59">
        <f>AP530/(AB530-AI530)</f>
        <v>566.78111588096101</v>
      </c>
      <c r="CY530" s="79">
        <v>500</v>
      </c>
      <c r="CZ530" s="57">
        <f>IF(AND(DATE(YEAR(T530),MONTH(T530),DAY(T530))&gt;=(S530-3),DATE(YEAR(T530),MONTH(T530),DAY(T530))&lt;=(S530+3)),T530,V530)</f>
        <v>46015.899305555555</v>
      </c>
      <c r="DA530" s="59">
        <f>CZ530-U530</f>
        <v>0</v>
      </c>
      <c r="DB530" s="51">
        <f>(((AR530-AQ530)*24)+DD530+AB530+((AV530-AU530)*24))/24</f>
        <v>1.5416666666642413</v>
      </c>
      <c r="DC530" s="51">
        <f>(AT530-AS530)*24</f>
        <v>2.6666666666278616</v>
      </c>
      <c r="DD530" s="51">
        <f>(W530-AR530)*24</f>
        <v>4.5833333334303461</v>
      </c>
      <c r="DE530" s="51">
        <f>AA530</f>
        <v>11.083333333313931</v>
      </c>
      <c r="DF530" s="51">
        <f t="shared" si="109"/>
        <v>4.5833333334303461</v>
      </c>
      <c r="DG530" s="51">
        <f>AB530</f>
        <v>31.916666666627862</v>
      </c>
      <c r="DH530" s="51">
        <f t="shared" si="115"/>
        <v>2.6666666666278616</v>
      </c>
    </row>
    <row r="531" spans="1:112" s="42" customFormat="1" x14ac:dyDescent="0.2">
      <c r="A531" s="40">
        <v>4979</v>
      </c>
      <c r="B531" s="29">
        <f t="shared" si="110"/>
        <v>45992</v>
      </c>
      <c r="C531" s="41" t="str">
        <f t="shared" si="108"/>
        <v>PRT 2025 12 #4979</v>
      </c>
      <c r="D531" s="41" t="str">
        <f t="shared" si="114"/>
        <v>PRATU PTBA #102</v>
      </c>
      <c r="E531" s="39">
        <v>4979</v>
      </c>
      <c r="F531" s="38" t="s">
        <v>98</v>
      </c>
      <c r="G531" s="38" t="str">
        <f>INDEX([1]List!$D$2:$D$55,MATCH(F531,[1]List!$B$2:$B$55,0))</f>
        <v>FOB</v>
      </c>
      <c r="H531" s="38" t="s">
        <v>156</v>
      </c>
      <c r="I531" s="38" t="s">
        <v>157</v>
      </c>
      <c r="J531" s="39">
        <f>IF(F531="","",IF(F531="TIE LRC",COUNTIF($F$2:$F531,"TIE")+COUNTIF($F$2:$F531,"TME")+COUNTIF($F$2:$F531,"TIE LRC")+COUNTIF($F$2:$F531,"TIE MRC"),IF(F531="TIE MRC",COUNTIF($F$2:$F531,"TIE")+COUNTIF($F$2:$F531,"TME")+COUNTIF($F$2:$F531,"TIE LRC")+COUNTIF($F$2:$F531,"TIE MRC"),IF(F531="PLNBB LRC",COUNTIF($F$2:$F531,"PLNBB")+COUNTIF($F$2:$F531,"PLNBB LRC")+COUNTIF($F$2:$F531,"PLNBB MRC"),IF(F531="PLNBB MRC",COUNTIF($F$2:$F531,"PLNBB")+COUNTIF($F$2:$F531,"PLNBB LRC")+COUNTIF($F$2:$F531,"PLNBB MRC"),IF(F531="HE MRC",COUNTIF($F$2:$F531,"HE")+COUNTIF($F$2:$F531,"HE LRC")+COUNTIF($F$2:$F531,"HE MRC"),IF(F531="HE LRC",COUNTIF($F$2:$F531,"HE")+COUNTIF($F$2:$F531,"HE LRC")+COUNTIF($F$2:$F531,"HE MRC"),COUNTIF($F$2:$F531,F531))))))))</f>
        <v>102</v>
      </c>
      <c r="K531" s="42" t="s">
        <v>166</v>
      </c>
      <c r="L531" s="42" t="s">
        <v>207</v>
      </c>
      <c r="N531" s="43" t="s">
        <v>318</v>
      </c>
      <c r="O531" s="70" t="s">
        <v>104</v>
      </c>
      <c r="P531" s="40"/>
      <c r="Q531" s="70">
        <v>46006</v>
      </c>
      <c r="R531" s="44"/>
      <c r="S531" s="70">
        <v>46010</v>
      </c>
      <c r="T531" s="57">
        <v>46015.583333333336</v>
      </c>
      <c r="U531" s="57">
        <v>46017.489583333336</v>
      </c>
      <c r="V531" s="57">
        <v>46017.489583333336</v>
      </c>
      <c r="W531" s="57">
        <v>46017.517361111109</v>
      </c>
      <c r="X531" s="57">
        <v>46018.614583333336</v>
      </c>
      <c r="Y531" s="57">
        <v>46018.659722222219</v>
      </c>
      <c r="Z531" s="57">
        <v>46018.694444444445</v>
      </c>
      <c r="AA531" s="51">
        <f t="shared" si="84"/>
        <v>45.75</v>
      </c>
      <c r="AB531" s="51">
        <f t="shared" si="90"/>
        <v>27.416666666627862</v>
      </c>
      <c r="AC531" s="51">
        <f t="shared" si="91"/>
        <v>1.0833333331975155</v>
      </c>
      <c r="AD531" s="51">
        <v>0</v>
      </c>
      <c r="AE531" s="51">
        <v>4.58</v>
      </c>
      <c r="AF531" s="51">
        <v>4</v>
      </c>
      <c r="AG531" s="51">
        <v>0.5</v>
      </c>
      <c r="AH531" s="51">
        <v>0</v>
      </c>
      <c r="AI531" s="51">
        <f t="shared" si="112"/>
        <v>9.08</v>
      </c>
      <c r="AJ531" s="78">
        <f t="shared" si="113"/>
        <v>9.08</v>
      </c>
      <c r="AK531" s="78"/>
      <c r="AL531" s="78"/>
      <c r="AM531" s="78"/>
      <c r="AN531" s="78"/>
      <c r="AO531" s="45">
        <v>11003.47</v>
      </c>
      <c r="AP531" s="45">
        <v>11002.087</v>
      </c>
      <c r="AQ531" s="57">
        <f t="shared" si="107"/>
        <v>46017.489583333336</v>
      </c>
      <c r="AR531" s="57">
        <v>46017.5</v>
      </c>
      <c r="AS531" s="57">
        <f t="shared" si="101"/>
        <v>46018.614583333336</v>
      </c>
      <c r="AT531" s="57">
        <v>46018.680555555555</v>
      </c>
      <c r="AU531" s="57">
        <f t="shared" si="106"/>
        <v>46018.680555555555</v>
      </c>
      <c r="AV531" s="57">
        <v>46018.690972222219</v>
      </c>
      <c r="AW531" s="104">
        <v>4747</v>
      </c>
      <c r="AX531" s="104">
        <v>6745</v>
      </c>
      <c r="AY531" s="30">
        <v>29.62</v>
      </c>
      <c r="AZ531" s="30">
        <v>12.8</v>
      </c>
      <c r="BA531" s="30">
        <v>4.34</v>
      </c>
      <c r="BB531" s="30">
        <v>5.38</v>
      </c>
      <c r="BC531" s="30">
        <v>6.17</v>
      </c>
      <c r="BD531" s="30">
        <v>41.36</v>
      </c>
      <c r="BE531" s="30">
        <v>40.46</v>
      </c>
      <c r="BF531" s="30">
        <v>0.31</v>
      </c>
      <c r="BG531" s="30">
        <v>0.48</v>
      </c>
      <c r="BH531" s="30">
        <v>0.45</v>
      </c>
      <c r="BI531" s="30">
        <v>60.25</v>
      </c>
      <c r="BJ531" s="30">
        <v>4.34</v>
      </c>
      <c r="BK531" s="30">
        <v>0.96</v>
      </c>
      <c r="BL531" s="30">
        <v>1.17</v>
      </c>
      <c r="BM531" s="30">
        <v>15.88</v>
      </c>
      <c r="BN531" s="34">
        <v>60</v>
      </c>
      <c r="BO531" s="30" t="s">
        <v>97</v>
      </c>
      <c r="BP531" s="30" t="s">
        <v>100</v>
      </c>
      <c r="BQ531" s="34">
        <v>1350</v>
      </c>
      <c r="BR531" s="30">
        <v>44.57</v>
      </c>
      <c r="BS531" s="30">
        <v>25.88</v>
      </c>
      <c r="BT531" s="30">
        <v>10.06</v>
      </c>
      <c r="BU531" s="30">
        <v>7.09</v>
      </c>
      <c r="BV531" s="30">
        <v>2.14</v>
      </c>
      <c r="BW531" s="30">
        <v>1.52</v>
      </c>
      <c r="BX531" s="30">
        <v>0.57999999999999996</v>
      </c>
      <c r="BY531" s="30">
        <v>0.81</v>
      </c>
      <c r="BZ531" s="30">
        <v>6.76</v>
      </c>
      <c r="CA531" s="30">
        <v>0.24</v>
      </c>
      <c r="CB531" s="30">
        <v>0.34</v>
      </c>
      <c r="CC531" s="30">
        <v>3.5999999999999997E-2</v>
      </c>
      <c r="CD531" s="30">
        <v>99</v>
      </c>
      <c r="CE531" s="30">
        <v>98</v>
      </c>
      <c r="CF531" s="30">
        <v>79</v>
      </c>
      <c r="CG531" s="30">
        <v>23</v>
      </c>
      <c r="CH531" s="30"/>
      <c r="CI531" s="104">
        <v>4906</v>
      </c>
      <c r="CJ531" s="30"/>
      <c r="CK531" s="30">
        <v>28.08</v>
      </c>
      <c r="CL531" s="30">
        <v>14.45</v>
      </c>
      <c r="CM531" s="30">
        <v>5.73</v>
      </c>
      <c r="CN531" s="30">
        <v>6.82</v>
      </c>
      <c r="CO531" s="30">
        <v>39.08</v>
      </c>
      <c r="CP531" s="30">
        <v>39.65</v>
      </c>
      <c r="CQ531" s="30">
        <v>0.44</v>
      </c>
      <c r="CR531" s="104"/>
      <c r="CS531" s="105"/>
      <c r="CT531" s="104"/>
      <c r="CU531" s="104"/>
      <c r="CV531" s="30"/>
      <c r="CW531" s="58">
        <f t="shared" si="111"/>
        <v>600.00474459316206</v>
      </c>
      <c r="CX531" s="59">
        <f>AP531/(AB531-AI531)</f>
        <v>600.00474459316206</v>
      </c>
      <c r="CY531" s="79">
        <v>500</v>
      </c>
      <c r="CZ531" s="57">
        <f>IF(AND(DATE(YEAR(T531),MONTH(T531),DAY(T531))&gt;=(S531-3),DATE(YEAR(T531),MONTH(T531),DAY(T531))&lt;=(S531+3)),T531,V531)</f>
        <v>46017.489583333336</v>
      </c>
      <c r="DA531" s="59">
        <f>CZ531-U531</f>
        <v>0</v>
      </c>
      <c r="DB531" s="51">
        <f>(((AR531-AQ531)*24)+DD531+AB531+((AV531-AU531)*24))/24</f>
        <v>1.1805555555474712</v>
      </c>
      <c r="DC531" s="51">
        <f>(AT531-AS531)*24</f>
        <v>1.5833333332557231</v>
      </c>
      <c r="DD531" s="51">
        <f>(W531-AR531)*24</f>
        <v>0.41666666662786156</v>
      </c>
      <c r="DE531" s="51">
        <f>AA531</f>
        <v>45.75</v>
      </c>
      <c r="DF531" s="51">
        <f t="shared" si="109"/>
        <v>0.41666666662786156</v>
      </c>
      <c r="DG531" s="51">
        <f>AB531</f>
        <v>27.416666666627862</v>
      </c>
      <c r="DH531" s="51">
        <f t="shared" si="115"/>
        <v>1.5833333332557231</v>
      </c>
    </row>
    <row r="532" spans="1:112" s="42" customFormat="1" x14ac:dyDescent="0.2">
      <c r="A532" s="40">
        <v>4980</v>
      </c>
      <c r="B532" s="29">
        <f t="shared" si="110"/>
        <v>45992</v>
      </c>
      <c r="C532" s="41" t="str">
        <f t="shared" si="108"/>
        <v>PRT 2025 12 #4980</v>
      </c>
      <c r="D532" s="41" t="str">
        <f t="shared" si="114"/>
        <v>PRATU SPE #40</v>
      </c>
      <c r="E532" s="39">
        <v>4980</v>
      </c>
      <c r="F532" s="38" t="s">
        <v>326</v>
      </c>
      <c r="G532" s="38" t="str">
        <f>INDEX([1]List!$D$2:$D$55,MATCH(F532,[1]List!$B$2:$B$55,0))</f>
        <v>CIF</v>
      </c>
      <c r="H532" s="38" t="s">
        <v>399</v>
      </c>
      <c r="I532" s="38" t="s">
        <v>396</v>
      </c>
      <c r="J532" s="39">
        <f>IF(F532="","",IF(F532="TIE LRC",COUNTIF($F$2:$F532,"TIE")+COUNTIF($F$2:$F532,"TME")+COUNTIF($F$2:$F532,"TIE LRC")+COUNTIF($F$2:$F532,"TIE MRC"),IF(F532="TIE MRC",COUNTIF($F$2:$F532,"TIE")+COUNTIF($F$2:$F532,"TME")+COUNTIF($F$2:$F532,"TIE LRC")+COUNTIF($F$2:$F532,"TIE MRC"),IF(F532="PLNBB LRC",COUNTIF($F$2:$F532,"PLNBB")+COUNTIF($F$2:$F532,"PLNBB LRC")+COUNTIF($F$2:$F532,"PLNBB MRC"),IF(F532="PLNBB MRC",COUNTIF($F$2:$F532,"PLNBB")+COUNTIF($F$2:$F532,"PLNBB LRC")+COUNTIF($F$2:$F532,"PLNBB MRC"),IF(F532="HE MRC",COUNTIF($F$2:$F532,"HE")+COUNTIF($F$2:$F532,"HE LRC")+COUNTIF($F$2:$F532,"HE MRC"),IF(F532="HE LRC",COUNTIF($F$2:$F532,"HE")+COUNTIF($F$2:$F532,"HE LRC")+COUNTIF($F$2:$F532,"HE MRC"),COUNTIF($F$2:$F532,F532))))))))</f>
        <v>40</v>
      </c>
      <c r="K532" s="42" t="s">
        <v>438</v>
      </c>
      <c r="L532" s="42" t="s">
        <v>439</v>
      </c>
      <c r="N532" s="43" t="s">
        <v>320</v>
      </c>
      <c r="O532" s="70" t="s">
        <v>473</v>
      </c>
      <c r="P532" s="40"/>
      <c r="Q532" s="70">
        <v>46004</v>
      </c>
      <c r="R532" s="44"/>
      <c r="S532" s="70">
        <v>46014</v>
      </c>
      <c r="T532" s="57">
        <v>46014.333333333336</v>
      </c>
      <c r="U532" s="57">
        <v>46014.333333333336</v>
      </c>
      <c r="V532" s="57">
        <v>46016.527777777781</v>
      </c>
      <c r="W532" s="57">
        <v>46016.979166666664</v>
      </c>
      <c r="X532" s="57">
        <v>46018.958333333336</v>
      </c>
      <c r="Y532" s="57">
        <v>46019.006944444445</v>
      </c>
      <c r="Z532" s="57">
        <v>46019.041666666664</v>
      </c>
      <c r="AA532" s="51">
        <f t="shared" si="84"/>
        <v>52.666666666686069</v>
      </c>
      <c r="AB532" s="51">
        <f t="shared" si="90"/>
        <v>48.666666666744277</v>
      </c>
      <c r="AC532" s="51">
        <f t="shared" si="91"/>
        <v>1.1666666666278616</v>
      </c>
      <c r="AD532" s="51">
        <v>0</v>
      </c>
      <c r="AE532" s="51">
        <v>32.42</v>
      </c>
      <c r="AF532" s="51">
        <v>0</v>
      </c>
      <c r="AG532" s="51">
        <v>0.5</v>
      </c>
      <c r="AH532" s="51">
        <v>0</v>
      </c>
      <c r="AI532" s="51">
        <f t="shared" si="112"/>
        <v>32.92</v>
      </c>
      <c r="AJ532" s="78">
        <f t="shared" si="113"/>
        <v>32.92</v>
      </c>
      <c r="AK532" s="78"/>
      <c r="AL532" s="78"/>
      <c r="AM532" s="78"/>
      <c r="AN532" s="78"/>
      <c r="AO532" s="45">
        <v>7802.4530000000004</v>
      </c>
      <c r="AP532" s="45">
        <v>7800.4650000000001</v>
      </c>
      <c r="AQ532" s="57">
        <f t="shared" si="107"/>
        <v>46016.527777777781</v>
      </c>
      <c r="AR532" s="57">
        <v>46016.538194444445</v>
      </c>
      <c r="AS532" s="57">
        <f t="shared" si="101"/>
        <v>46018.958333333336</v>
      </c>
      <c r="AT532" s="57">
        <v>46019.027777777781</v>
      </c>
      <c r="AU532" s="57">
        <f t="shared" si="106"/>
        <v>46019.027777777781</v>
      </c>
      <c r="AV532" s="57">
        <v>46019.038194444445</v>
      </c>
      <c r="AW532" s="104">
        <v>4135</v>
      </c>
      <c r="AX532" s="104">
        <v>6356</v>
      </c>
      <c r="AY532" s="30">
        <v>34.950000000000003</v>
      </c>
      <c r="AZ532" s="30">
        <v>14.87</v>
      </c>
      <c r="BA532" s="30">
        <v>4.96</v>
      </c>
      <c r="BB532" s="30">
        <v>6.49</v>
      </c>
      <c r="BC532" s="30">
        <v>7.62</v>
      </c>
      <c r="BD532" s="30">
        <v>40.840000000000003</v>
      </c>
      <c r="BE532" s="30">
        <v>37.799999999999997</v>
      </c>
      <c r="BF532" s="30">
        <v>0.18</v>
      </c>
      <c r="BG532" s="30">
        <v>0.31</v>
      </c>
      <c r="BH532" s="30">
        <v>0.28000000000000003</v>
      </c>
      <c r="BI532" s="30">
        <v>56.78</v>
      </c>
      <c r="BJ532" s="30">
        <v>4.1500000000000004</v>
      </c>
      <c r="BK532" s="30">
        <v>0.9</v>
      </c>
      <c r="BL532" s="30">
        <v>1.1399999999999999</v>
      </c>
      <c r="BM532" s="30">
        <v>16.57</v>
      </c>
      <c r="BN532" s="34">
        <v>60</v>
      </c>
      <c r="BO532" s="30" t="s">
        <v>97</v>
      </c>
      <c r="BP532" s="30" t="s">
        <v>100</v>
      </c>
      <c r="BQ532" s="34">
        <v>1180</v>
      </c>
      <c r="BR532" s="30">
        <v>30.53</v>
      </c>
      <c r="BS532" s="30">
        <v>21.85</v>
      </c>
      <c r="BT532" s="30">
        <v>26.48</v>
      </c>
      <c r="BU532" s="30">
        <v>10.9</v>
      </c>
      <c r="BV532" s="30">
        <v>2.76</v>
      </c>
      <c r="BW532" s="30">
        <v>0.46</v>
      </c>
      <c r="BX532" s="30">
        <v>0.37</v>
      </c>
      <c r="BY532" s="30">
        <v>0.6</v>
      </c>
      <c r="BZ532" s="30">
        <v>4.9800000000000004</v>
      </c>
      <c r="CA532" s="30">
        <v>0.85</v>
      </c>
      <c r="CB532" s="30">
        <v>0.21</v>
      </c>
      <c r="CC532" s="30">
        <v>5.1999999999999998E-2</v>
      </c>
      <c r="CD532" s="30">
        <v>100</v>
      </c>
      <c r="CE532" s="30">
        <v>98</v>
      </c>
      <c r="CF532" s="30">
        <v>78</v>
      </c>
      <c r="CG532" s="30">
        <v>20</v>
      </c>
      <c r="CH532" s="30"/>
      <c r="CI532" s="104">
        <v>4167</v>
      </c>
      <c r="CJ532" s="30"/>
      <c r="CK532" s="30">
        <v>34.520000000000003</v>
      </c>
      <c r="CL532" s="30"/>
      <c r="CM532" s="30">
        <v>4.84</v>
      </c>
      <c r="CN532" s="30"/>
      <c r="CO532" s="30"/>
      <c r="CP532" s="30"/>
      <c r="CQ532" s="30">
        <v>0.17</v>
      </c>
      <c r="CR532" s="104">
        <v>4098</v>
      </c>
      <c r="CS532" s="105">
        <v>35.18</v>
      </c>
      <c r="CT532" s="104">
        <v>4.82</v>
      </c>
      <c r="CU532" s="104">
        <v>0.26</v>
      </c>
      <c r="CV532" s="30"/>
      <c r="CW532" s="58">
        <f t="shared" si="111"/>
        <v>495.37245977740611</v>
      </c>
      <c r="CX532" s="59">
        <f>AP532/(AB532-AI532)</f>
        <v>495.37245977740611</v>
      </c>
      <c r="CY532" s="79">
        <v>500</v>
      </c>
      <c r="CZ532" s="57">
        <f>IF(AND(DATE(YEAR(T532),MONTH(T532),DAY(T532))&gt;=(S532-3),DATE(YEAR(T532),MONTH(T532),DAY(T532))&lt;=(S532+3)),T532,V532)</f>
        <v>46014.333333333336</v>
      </c>
      <c r="DA532" s="59">
        <f>CZ532-U532</f>
        <v>0</v>
      </c>
      <c r="DB532" s="51">
        <f>(((AR532-AQ532)*24)+DD532+AB532+((AV532-AU532)*24))/24</f>
        <v>2.4895833333284827</v>
      </c>
      <c r="DC532" s="51">
        <f>(AT532-AS532)*24</f>
        <v>1.6666666666860692</v>
      </c>
      <c r="DD532" s="51">
        <f>(W532-AR532)*24</f>
        <v>10.583333333255723</v>
      </c>
      <c r="DE532" s="51">
        <f>AA532</f>
        <v>52.666666666686069</v>
      </c>
      <c r="DF532" s="51">
        <f t="shared" si="109"/>
        <v>10.583333333255723</v>
      </c>
      <c r="DG532" s="51">
        <f>AB532</f>
        <v>48.666666666744277</v>
      </c>
      <c r="DH532" s="51">
        <f t="shared" si="115"/>
        <v>1.6666666666860692</v>
      </c>
    </row>
    <row r="533" spans="1:112" s="42" customFormat="1" x14ac:dyDescent="0.2">
      <c r="A533" s="40">
        <v>4981</v>
      </c>
      <c r="B533" s="29">
        <f t="shared" si="110"/>
        <v>45992</v>
      </c>
      <c r="C533" s="41" t="str">
        <f t="shared" si="108"/>
        <v>PRT 2025 12 #4981</v>
      </c>
      <c r="D533" s="41" t="str">
        <f t="shared" si="114"/>
        <v>PRATU HE #8</v>
      </c>
      <c r="E533" s="39">
        <v>4981</v>
      </c>
      <c r="F533" s="38" t="s">
        <v>139</v>
      </c>
      <c r="G533" s="38" t="str">
        <f>INDEX([1]List!$D$2:$D$55,MATCH(F533,[1]List!$B$2:$B$55,0))</f>
        <v>CIF</v>
      </c>
      <c r="H533" s="38" t="s">
        <v>301</v>
      </c>
      <c r="I533" s="38" t="s">
        <v>155</v>
      </c>
      <c r="J533" s="39">
        <f>IF(F533="","",IF(F533="TIE LRC",COUNTIF($F$2:$F533,"TIE")+COUNTIF($F$2:$F533,"TME")+COUNTIF($F$2:$F533,"TIE LRC")+COUNTIF($F$2:$F533,"TIE MRC"),IF(F533="TIE MRC",COUNTIF($F$2:$F533,"TIE")+COUNTIF($F$2:$F533,"TME")+COUNTIF($F$2:$F533,"TIE LRC")+COUNTIF($F$2:$F533,"TIE MRC"),IF(F533="PLNBB LRC",COUNTIF($F$2:$F533,"PLNBB")+COUNTIF($F$2:$F533,"PLNBB LRC")+COUNTIF($F$2:$F533,"PLNBB MRC"),IF(F533="PLNBB MRC",COUNTIF($F$2:$F533,"PLNBB")+COUNTIF($F$2:$F533,"PLNBB LRC")+COUNTIF($F$2:$F533,"PLNBB MRC"),IF(F533="HE MRC",COUNTIF($F$2:$F533,"HE")+COUNTIF($F$2:$F533,"HE LRC")+COUNTIF($F$2:$F533,"HE MRC"),IF(F533="HE LRC",COUNTIF($F$2:$F533,"HE")+COUNTIF($F$2:$F533,"HE LRC")+COUNTIF($F$2:$F533,"HE MRC"),COUNTIF($F$2:$F533,F533))))))))</f>
        <v>8</v>
      </c>
      <c r="K533" s="42" t="s">
        <v>127</v>
      </c>
      <c r="L533" s="42" t="s">
        <v>189</v>
      </c>
      <c r="N533" s="43" t="s">
        <v>320</v>
      </c>
      <c r="O533" s="70" t="s">
        <v>473</v>
      </c>
      <c r="P533" s="40"/>
      <c r="Q533" s="70">
        <v>46003</v>
      </c>
      <c r="R533" s="44"/>
      <c r="S533" s="70">
        <v>46017</v>
      </c>
      <c r="T533" s="57">
        <v>46014.354166666664</v>
      </c>
      <c r="U533" s="57">
        <v>46014.354166666664</v>
      </c>
      <c r="V533" s="57">
        <v>46019.079861111109</v>
      </c>
      <c r="W533" s="57">
        <v>46019.100694444445</v>
      </c>
      <c r="X533" s="57">
        <v>46019.663194444445</v>
      </c>
      <c r="Y533" s="57">
        <v>46019.694444444445</v>
      </c>
      <c r="Z533" s="57">
        <v>46019.729166666664</v>
      </c>
      <c r="AA533" s="51">
        <f t="shared" si="84"/>
        <v>113.41666666668607</v>
      </c>
      <c r="AB533" s="51">
        <f t="shared" si="90"/>
        <v>14.25</v>
      </c>
      <c r="AC533" s="51">
        <f t="shared" si="91"/>
        <v>0.75</v>
      </c>
      <c r="AD533" s="51">
        <v>0</v>
      </c>
      <c r="AE533" s="51">
        <v>4.17</v>
      </c>
      <c r="AF533" s="51">
        <v>0</v>
      </c>
      <c r="AG533" s="51">
        <v>0.5</v>
      </c>
      <c r="AH533" s="51">
        <v>0</v>
      </c>
      <c r="AI533" s="51">
        <f t="shared" si="112"/>
        <v>4.67</v>
      </c>
      <c r="AJ533" s="78">
        <f t="shared" si="113"/>
        <v>4.67</v>
      </c>
      <c r="AK533" s="78"/>
      <c r="AL533" s="78"/>
      <c r="AM533" s="78"/>
      <c r="AN533" s="78"/>
      <c r="AO533" s="45">
        <v>7533.8490000000002</v>
      </c>
      <c r="AP533" s="45">
        <v>7532.326</v>
      </c>
      <c r="AQ533" s="57">
        <f t="shared" si="107"/>
        <v>46019.079861111109</v>
      </c>
      <c r="AR533" s="57">
        <v>46019.090277777781</v>
      </c>
      <c r="AS533" s="57">
        <f t="shared" si="101"/>
        <v>46019.663194444445</v>
      </c>
      <c r="AT533" s="57">
        <v>46019.715277777781</v>
      </c>
      <c r="AU533" s="57">
        <f t="shared" si="106"/>
        <v>46019.715277777781</v>
      </c>
      <c r="AV533" s="57">
        <v>46019.725694444445</v>
      </c>
      <c r="AW533" s="104">
        <v>4092</v>
      </c>
      <c r="AX533" s="104">
        <v>6469</v>
      </c>
      <c r="AY533" s="30">
        <v>36.75</v>
      </c>
      <c r="AZ533" s="30">
        <v>15.91</v>
      </c>
      <c r="BA533" s="30">
        <v>4.8099999999999996</v>
      </c>
      <c r="BB533" s="30">
        <v>6.4</v>
      </c>
      <c r="BC533" s="30">
        <v>7.61</v>
      </c>
      <c r="BD533" s="30">
        <v>41.85</v>
      </c>
      <c r="BE533" s="30">
        <v>35.840000000000003</v>
      </c>
      <c r="BF533" s="30">
        <v>0.27</v>
      </c>
      <c r="BG533" s="30">
        <v>0.46</v>
      </c>
      <c r="BH533" s="30">
        <v>0.43</v>
      </c>
      <c r="BI533" s="30">
        <v>56.25</v>
      </c>
      <c r="BJ533" s="30">
        <v>4</v>
      </c>
      <c r="BK533" s="30">
        <v>0.85</v>
      </c>
      <c r="BL533" s="30">
        <v>1.0900000000000001</v>
      </c>
      <c r="BM533" s="30">
        <v>16.23</v>
      </c>
      <c r="BN533" s="34">
        <v>54</v>
      </c>
      <c r="BO533" s="30" t="s">
        <v>97</v>
      </c>
      <c r="BP533" s="30" t="s">
        <v>100</v>
      </c>
      <c r="BQ533" s="34">
        <v>1170</v>
      </c>
      <c r="BR533" s="30">
        <v>30.15</v>
      </c>
      <c r="BS533" s="30">
        <v>18.5</v>
      </c>
      <c r="BT533" s="30">
        <v>23.76</v>
      </c>
      <c r="BU533" s="30">
        <v>15.9</v>
      </c>
      <c r="BV533" s="30">
        <v>2</v>
      </c>
      <c r="BW533" s="30">
        <v>0.38</v>
      </c>
      <c r="BX533" s="30">
        <v>0.38</v>
      </c>
      <c r="BY533" s="30">
        <v>0.43</v>
      </c>
      <c r="BZ533" s="30">
        <v>7.4</v>
      </c>
      <c r="CA533" s="30">
        <v>0.86</v>
      </c>
      <c r="CB533" s="30">
        <v>0.26</v>
      </c>
      <c r="CC533" s="30">
        <v>4.8000000000000001E-2</v>
      </c>
      <c r="CD533" s="30">
        <v>99</v>
      </c>
      <c r="CE533" s="30">
        <v>97</v>
      </c>
      <c r="CF533" s="30">
        <v>78</v>
      </c>
      <c r="CG533" s="30">
        <v>20</v>
      </c>
      <c r="CH533" s="30"/>
      <c r="CI533" s="104">
        <v>4154</v>
      </c>
      <c r="CJ533" s="30"/>
      <c r="CK533" s="30">
        <v>36.5</v>
      </c>
      <c r="CL533" s="30"/>
      <c r="CM533" s="30">
        <v>4.01</v>
      </c>
      <c r="CN533" s="30"/>
      <c r="CO533" s="30"/>
      <c r="CP533" s="30"/>
      <c r="CQ533" s="30">
        <v>0.24</v>
      </c>
      <c r="CR533" s="104">
        <v>4020</v>
      </c>
      <c r="CS533" s="105">
        <v>36.1</v>
      </c>
      <c r="CT533" s="104">
        <v>4.1399999999999997</v>
      </c>
      <c r="CU533" s="104">
        <v>0.26</v>
      </c>
      <c r="CV533" s="30"/>
      <c r="CW533" s="58">
        <f t="shared" si="111"/>
        <v>786.25532359081421</v>
      </c>
      <c r="CX533" s="59">
        <f>AP533/(AB533-AI533)</f>
        <v>786.25532359081421</v>
      </c>
      <c r="CY533" s="79">
        <v>500</v>
      </c>
      <c r="CZ533" s="57">
        <f>IF(AND(DATE(YEAR(T533),MONTH(T533),DAY(T533))&gt;=(S533-3),DATE(YEAR(T533),MONTH(T533),DAY(T533))&lt;=(S533+3)),T533,V533)</f>
        <v>46014.354166666664</v>
      </c>
      <c r="DA533" s="59">
        <f>CZ533-U533</f>
        <v>0</v>
      </c>
      <c r="DB533" s="51">
        <f>(((AR533-AQ533)*24)+DD533+AB533+((AV533-AU533)*24))/24</f>
        <v>0.625</v>
      </c>
      <c r="DC533" s="51">
        <f>(AT533-AS533)*24</f>
        <v>1.2500000000582077</v>
      </c>
      <c r="DD533" s="51">
        <f>(W533-AR533)*24</f>
        <v>0.24999999994179234</v>
      </c>
      <c r="DE533" s="51">
        <f>AA533</f>
        <v>113.41666666668607</v>
      </c>
      <c r="DF533" s="51">
        <f t="shared" si="109"/>
        <v>0.24999999994179234</v>
      </c>
      <c r="DG533" s="51">
        <f>AB533</f>
        <v>14.25</v>
      </c>
      <c r="DH533" s="51">
        <f t="shared" si="115"/>
        <v>1.2500000000582077</v>
      </c>
    </row>
    <row r="534" spans="1:112" s="42" customFormat="1" x14ac:dyDescent="0.2">
      <c r="A534" s="40">
        <v>4982</v>
      </c>
      <c r="B534" s="29">
        <f t="shared" si="110"/>
        <v>45992</v>
      </c>
      <c r="C534" s="41" t="str">
        <f t="shared" si="108"/>
        <v>PRT 2025 12 #4982</v>
      </c>
      <c r="D534" s="41" t="str">
        <f t="shared" si="114"/>
        <v>PRATU SPE #41</v>
      </c>
      <c r="E534" s="39">
        <v>4982</v>
      </c>
      <c r="F534" s="38" t="s">
        <v>326</v>
      </c>
      <c r="G534" s="38" t="str">
        <f>INDEX([1]List!$D$2:$D$55,MATCH(F534,[1]List!$B$2:$B$55,0))</f>
        <v>CIF</v>
      </c>
      <c r="H534" s="38" t="s">
        <v>399</v>
      </c>
      <c r="I534" s="38" t="s">
        <v>366</v>
      </c>
      <c r="J534" s="39">
        <f>IF(F534="","",IF(F534="TIE LRC",COUNTIF($F$2:$F534,"TIE")+COUNTIF($F$2:$F534,"TME")+COUNTIF($F$2:$F534,"TIE LRC")+COUNTIF($F$2:$F534,"TIE MRC"),IF(F534="TIE MRC",COUNTIF($F$2:$F534,"TIE")+COUNTIF($F$2:$F534,"TME")+COUNTIF($F$2:$F534,"TIE LRC")+COUNTIF($F$2:$F534,"TIE MRC"),IF(F534="PLNBB LRC",COUNTIF($F$2:$F534,"PLNBB")+COUNTIF($F$2:$F534,"PLNBB LRC")+COUNTIF($F$2:$F534,"PLNBB MRC"),IF(F534="PLNBB MRC",COUNTIF($F$2:$F534,"PLNBB")+COUNTIF($F$2:$F534,"PLNBB LRC")+COUNTIF($F$2:$F534,"PLNBB MRC"),IF(F534="HE MRC",COUNTIF($F$2:$F534,"HE")+COUNTIF($F$2:$F534,"HE LRC")+COUNTIF($F$2:$F534,"HE MRC"),IF(F534="HE LRC",COUNTIF($F$2:$F534,"HE")+COUNTIF($F$2:$F534,"HE LRC")+COUNTIF($F$2:$F534,"HE MRC"),COUNTIF($F$2:$F534,F534))))))))</f>
        <v>41</v>
      </c>
      <c r="K534" s="42" t="s">
        <v>723</v>
      </c>
      <c r="L534" s="42" t="s">
        <v>724</v>
      </c>
      <c r="N534" s="43" t="s">
        <v>320</v>
      </c>
      <c r="O534" s="70" t="s">
        <v>201</v>
      </c>
      <c r="P534" s="40"/>
      <c r="Q534" s="70">
        <v>46006</v>
      </c>
      <c r="R534" s="44"/>
      <c r="S534" s="70">
        <v>46018</v>
      </c>
      <c r="T534" s="57">
        <v>46014.5625</v>
      </c>
      <c r="U534" s="57">
        <v>46019.756944444445</v>
      </c>
      <c r="V534" s="57">
        <v>46019.756944444445</v>
      </c>
      <c r="W534" s="57">
        <v>46019.777777777781</v>
      </c>
      <c r="X534" s="57">
        <v>46020.197916666664</v>
      </c>
      <c r="Y534" s="57">
        <v>46020.229166666664</v>
      </c>
      <c r="Z534" s="57">
        <v>46020.263888888891</v>
      </c>
      <c r="AA534" s="51">
        <f t="shared" si="84"/>
        <v>124.66666666668607</v>
      </c>
      <c r="AB534" s="51">
        <f t="shared" si="90"/>
        <v>10.833333333197515</v>
      </c>
      <c r="AC534" s="51">
        <f t="shared" si="91"/>
        <v>0.75</v>
      </c>
      <c r="AD534" s="51">
        <v>0</v>
      </c>
      <c r="AE534" s="51">
        <v>2.17</v>
      </c>
      <c r="AF534" s="51">
        <v>0</v>
      </c>
      <c r="AG534" s="51">
        <v>0</v>
      </c>
      <c r="AH534" s="51">
        <v>0</v>
      </c>
      <c r="AI534" s="51">
        <f t="shared" si="112"/>
        <v>2.17</v>
      </c>
      <c r="AJ534" s="78">
        <f t="shared" si="113"/>
        <v>2.17</v>
      </c>
      <c r="AK534" s="78"/>
      <c r="AL534" s="78"/>
      <c r="AM534" s="78"/>
      <c r="AN534" s="78"/>
      <c r="AO534" s="45">
        <v>8502.6329999999998</v>
      </c>
      <c r="AP534" s="45">
        <v>8500.41</v>
      </c>
      <c r="AQ534" s="57">
        <f t="shared" si="107"/>
        <v>46019.756944444445</v>
      </c>
      <c r="AR534" s="57">
        <v>46019.767361111109</v>
      </c>
      <c r="AS534" s="57">
        <f t="shared" si="101"/>
        <v>46020.197916666664</v>
      </c>
      <c r="AT534" s="57">
        <v>46020.25</v>
      </c>
      <c r="AU534" s="57">
        <f t="shared" si="106"/>
        <v>46020.25</v>
      </c>
      <c r="AV534" s="57">
        <v>46020.260416666664</v>
      </c>
      <c r="AW534" s="104">
        <v>4127</v>
      </c>
      <c r="AX534" s="104">
        <v>6343</v>
      </c>
      <c r="AY534" s="30">
        <v>34.93</v>
      </c>
      <c r="AZ534" s="30">
        <v>17.91</v>
      </c>
      <c r="BA534" s="30">
        <v>4.8899999999999997</v>
      </c>
      <c r="BB534" s="30">
        <v>6.17</v>
      </c>
      <c r="BC534" s="30">
        <v>7.52</v>
      </c>
      <c r="BD534" s="30">
        <v>39.9</v>
      </c>
      <c r="BE534" s="30">
        <v>36.020000000000003</v>
      </c>
      <c r="BF534" s="30">
        <v>0.21</v>
      </c>
      <c r="BG534" s="30">
        <v>0.36</v>
      </c>
      <c r="BH534" s="30">
        <v>0.33</v>
      </c>
      <c r="BI534" s="30">
        <v>54.21</v>
      </c>
      <c r="BJ534" s="30">
        <v>4.2</v>
      </c>
      <c r="BK534" s="30">
        <v>0.9</v>
      </c>
      <c r="BL534" s="30">
        <v>1.19</v>
      </c>
      <c r="BM534" s="30">
        <v>16.34</v>
      </c>
      <c r="BN534" s="34">
        <v>60</v>
      </c>
      <c r="BO534" s="30" t="s">
        <v>97</v>
      </c>
      <c r="BP534" s="30" t="s">
        <v>100</v>
      </c>
      <c r="BQ534" s="34">
        <v>1160</v>
      </c>
      <c r="BR534" s="30">
        <v>30.97</v>
      </c>
      <c r="BS534" s="30">
        <v>21.21</v>
      </c>
      <c r="BT534" s="30">
        <v>27.77</v>
      </c>
      <c r="BU534" s="30">
        <v>9.86</v>
      </c>
      <c r="BV534" s="30">
        <v>3.16</v>
      </c>
      <c r="BW534" s="30">
        <v>0.55000000000000004</v>
      </c>
      <c r="BX534" s="30">
        <v>0.46</v>
      </c>
      <c r="BY534" s="30">
        <v>0.57999999999999996</v>
      </c>
      <c r="BZ534" s="30">
        <v>4.53</v>
      </c>
      <c r="CA534" s="30">
        <v>0.72</v>
      </c>
      <c r="CB534" s="30">
        <v>0.19</v>
      </c>
      <c r="CC534" s="30">
        <v>5.1999999999999998E-2</v>
      </c>
      <c r="CD534" s="30">
        <v>100</v>
      </c>
      <c r="CE534" s="30">
        <v>97</v>
      </c>
      <c r="CF534" s="30">
        <v>78</v>
      </c>
      <c r="CG534" s="30">
        <v>20</v>
      </c>
      <c r="CH534" s="30"/>
      <c r="CI534" s="104">
        <v>4145</v>
      </c>
      <c r="CJ534" s="30"/>
      <c r="CK534" s="30">
        <v>34.68</v>
      </c>
      <c r="CL534" s="30"/>
      <c r="CM534" s="30">
        <v>4.8499999999999996</v>
      </c>
      <c r="CN534" s="30"/>
      <c r="CO534" s="30"/>
      <c r="CP534" s="30"/>
      <c r="CQ534" s="30">
        <v>0.2</v>
      </c>
      <c r="CR534" s="104">
        <v>4079</v>
      </c>
      <c r="CS534" s="105">
        <v>35.5</v>
      </c>
      <c r="CT534" s="104">
        <v>4.75</v>
      </c>
      <c r="CU534" s="104">
        <v>0.26</v>
      </c>
      <c r="CV534" s="30"/>
      <c r="CW534" s="58">
        <f t="shared" si="111"/>
        <v>981.19392075412816</v>
      </c>
      <c r="CX534" s="59">
        <f>AP534/(AB534-AI534)</f>
        <v>981.19392075412816</v>
      </c>
      <c r="CY534" s="79">
        <v>500</v>
      </c>
      <c r="CZ534" s="57">
        <f>IF(AND(DATE(YEAR(T534),MONTH(T534),DAY(T534))&gt;=(S534-3),DATE(YEAR(T534),MONTH(T534),DAY(T534))&lt;=(S534+3)),T534,V534)</f>
        <v>46019.756944444445</v>
      </c>
      <c r="DA534" s="59">
        <f>CZ534-U534</f>
        <v>0</v>
      </c>
      <c r="DB534" s="51">
        <f>(((AR534-AQ534)*24)+DD534+AB534+((AV534-AU534)*24))/24</f>
        <v>0.48263888888322981</v>
      </c>
      <c r="DC534" s="51">
        <f>(AT534-AS534)*24</f>
        <v>1.2500000000582077</v>
      </c>
      <c r="DD534" s="51">
        <f>(W534-AR534)*24</f>
        <v>0.25000000011641532</v>
      </c>
      <c r="DE534" s="51">
        <f>AA534</f>
        <v>124.66666666668607</v>
      </c>
      <c r="DF534" s="51">
        <f t="shared" si="109"/>
        <v>0.25000000011641532</v>
      </c>
      <c r="DG534" s="51">
        <f>AB534</f>
        <v>10.833333333197515</v>
      </c>
      <c r="DH534" s="51">
        <f t="shared" si="115"/>
        <v>1.2500000000582077</v>
      </c>
    </row>
    <row r="535" spans="1:112" s="42" customFormat="1" x14ac:dyDescent="0.2">
      <c r="A535" s="40">
        <v>4983</v>
      </c>
      <c r="B535" s="29">
        <f t="shared" si="110"/>
        <v>45992</v>
      </c>
      <c r="C535" s="41" t="str">
        <f t="shared" si="108"/>
        <v>PRT 2025 12 #4983</v>
      </c>
      <c r="D535" s="41" t="str">
        <f t="shared" si="114"/>
        <v>PRATU PTBA #103</v>
      </c>
      <c r="E535" s="39">
        <v>4983</v>
      </c>
      <c r="F535" s="38" t="s">
        <v>98</v>
      </c>
      <c r="G535" s="38" t="str">
        <f>INDEX([1]List!$D$2:$D$55,MATCH(F535,[1]List!$B$2:$B$55,0))</f>
        <v>FOB</v>
      </c>
      <c r="H535" s="38" t="s">
        <v>156</v>
      </c>
      <c r="I535" s="38" t="s">
        <v>157</v>
      </c>
      <c r="J535" s="39">
        <f>IF(F535="","",IF(F535="TIE LRC",COUNTIF($F$2:$F535,"TIE")+COUNTIF($F$2:$F535,"TME")+COUNTIF($F$2:$F535,"TIE LRC")+COUNTIF($F$2:$F535,"TIE MRC"),IF(F535="TIE MRC",COUNTIF($F$2:$F535,"TIE")+COUNTIF($F$2:$F535,"TME")+COUNTIF($F$2:$F535,"TIE LRC")+COUNTIF($F$2:$F535,"TIE MRC"),IF(F535="PLNBB LRC",COUNTIF($F$2:$F535,"PLNBB")+COUNTIF($F$2:$F535,"PLNBB LRC")+COUNTIF($F$2:$F535,"PLNBB MRC"),IF(F535="PLNBB MRC",COUNTIF($F$2:$F535,"PLNBB")+COUNTIF($F$2:$F535,"PLNBB LRC")+COUNTIF($F$2:$F535,"PLNBB MRC"),IF(F535="HE MRC",COUNTIF($F$2:$F535,"HE")+COUNTIF($F$2:$F535,"HE LRC")+COUNTIF($F$2:$F535,"HE MRC"),IF(F535="HE LRC",COUNTIF($F$2:$F535,"HE")+COUNTIF($F$2:$F535,"HE LRC")+COUNTIF($F$2:$F535,"HE MRC"),COUNTIF($F$2:$F535,F535))))))))</f>
        <v>103</v>
      </c>
      <c r="L535" s="42" t="s">
        <v>390</v>
      </c>
      <c r="N535" s="43" t="s">
        <v>318</v>
      </c>
      <c r="O535" s="70" t="s">
        <v>104</v>
      </c>
      <c r="P535" s="40"/>
      <c r="Q535" s="70">
        <v>46016</v>
      </c>
      <c r="R535" s="44"/>
      <c r="S535" s="70">
        <v>46012</v>
      </c>
      <c r="T535" s="57">
        <v>46017.777777777781</v>
      </c>
      <c r="U535" s="57">
        <v>46018.715277777781</v>
      </c>
      <c r="V535" s="57">
        <v>46018.715277777781</v>
      </c>
      <c r="W535" s="57">
        <v>46018.979166666664</v>
      </c>
      <c r="X535" s="57">
        <v>46020.638888888891</v>
      </c>
      <c r="Y535" s="57">
        <v>46020.666666666664</v>
      </c>
      <c r="Z535" s="57">
        <v>46020.704861111109</v>
      </c>
      <c r="AA535" s="51">
        <f t="shared" si="84"/>
        <v>22.5</v>
      </c>
      <c r="AB535" s="51">
        <f t="shared" si="90"/>
        <v>40.5</v>
      </c>
      <c r="AC535" s="51">
        <f t="shared" si="91"/>
        <v>0.6666666665696539</v>
      </c>
      <c r="AD535" s="51">
        <v>0</v>
      </c>
      <c r="AE535" s="51">
        <v>23.17</v>
      </c>
      <c r="AF535" s="51">
        <v>0</v>
      </c>
      <c r="AG535" s="51">
        <v>0.5</v>
      </c>
      <c r="AH535" s="51">
        <v>0</v>
      </c>
      <c r="AI535" s="51">
        <f t="shared" si="112"/>
        <v>23.67</v>
      </c>
      <c r="AJ535" s="78">
        <f t="shared" si="113"/>
        <v>23.67</v>
      </c>
      <c r="AK535" s="78"/>
      <c r="AL535" s="78"/>
      <c r="AM535" s="78"/>
      <c r="AN535" s="78"/>
      <c r="AO535" s="45">
        <v>9001.6200000000008</v>
      </c>
      <c r="AP535" s="45">
        <v>9000.5959999999995</v>
      </c>
      <c r="AQ535" s="57">
        <f t="shared" si="107"/>
        <v>46018.715277777781</v>
      </c>
      <c r="AR535" s="57">
        <v>46018.729166666664</v>
      </c>
      <c r="AS535" s="57">
        <f t="shared" si="101"/>
        <v>46020.638888888891</v>
      </c>
      <c r="AT535" s="57">
        <v>46020.6875</v>
      </c>
      <c r="AU535" s="57">
        <f t="shared" si="106"/>
        <v>46020.6875</v>
      </c>
      <c r="AV535" s="57">
        <v>46020.701388888891</v>
      </c>
      <c r="AW535" s="104">
        <v>4690</v>
      </c>
      <c r="AX535" s="104">
        <v>6782</v>
      </c>
      <c r="AY535" s="30">
        <v>30.85</v>
      </c>
      <c r="AZ535" s="30">
        <v>13.6</v>
      </c>
      <c r="BA535" s="30">
        <v>3.31</v>
      </c>
      <c r="BB535" s="30">
        <v>4.13</v>
      </c>
      <c r="BC535" s="30">
        <v>4.78</v>
      </c>
      <c r="BD535" s="30">
        <v>43.3</v>
      </c>
      <c r="BE535" s="30">
        <v>38.97</v>
      </c>
      <c r="BF535" s="30">
        <v>0.25</v>
      </c>
      <c r="BG535" s="30">
        <v>0.38</v>
      </c>
      <c r="BH535" s="30">
        <v>0.36</v>
      </c>
      <c r="BI535" s="30">
        <v>60.71</v>
      </c>
      <c r="BJ535" s="30">
        <v>4.3099999999999996</v>
      </c>
      <c r="BK535" s="30">
        <v>0.98</v>
      </c>
      <c r="BL535" s="30">
        <v>1.19</v>
      </c>
      <c r="BM535" s="30">
        <v>15.96</v>
      </c>
      <c r="BN535" s="34">
        <v>62</v>
      </c>
      <c r="BO535" s="30" t="s">
        <v>97</v>
      </c>
      <c r="BP535" s="30" t="s">
        <v>100</v>
      </c>
      <c r="BQ535" s="34">
        <v>1240</v>
      </c>
      <c r="BR535" s="30">
        <v>47.9</v>
      </c>
      <c r="BS535" s="30">
        <v>26.8</v>
      </c>
      <c r="BT535" s="30">
        <v>9.35</v>
      </c>
      <c r="BU535" s="30">
        <v>5.7</v>
      </c>
      <c r="BV535" s="30">
        <v>1.8</v>
      </c>
      <c r="BW535" s="30">
        <v>1.82</v>
      </c>
      <c r="BX535" s="30">
        <v>0.62</v>
      </c>
      <c r="BY535" s="30">
        <v>0.88</v>
      </c>
      <c r="BZ535" s="30">
        <v>4.62</v>
      </c>
      <c r="CA535" s="30">
        <v>0.24</v>
      </c>
      <c r="CB535" s="30">
        <v>0.26</v>
      </c>
      <c r="CC535" s="30">
        <v>5.1999999999999998E-2</v>
      </c>
      <c r="CD535" s="30">
        <v>99</v>
      </c>
      <c r="CE535" s="30">
        <v>98</v>
      </c>
      <c r="CF535" s="30">
        <v>78</v>
      </c>
      <c r="CG535" s="30">
        <v>23</v>
      </c>
      <c r="CH535" s="30"/>
      <c r="CI535" s="104">
        <v>4909</v>
      </c>
      <c r="CJ535" s="30"/>
      <c r="CK535" s="30">
        <v>28.71</v>
      </c>
      <c r="CL535" s="30">
        <v>14.76</v>
      </c>
      <c r="CM535" s="30">
        <v>6.92</v>
      </c>
      <c r="CN535" s="30">
        <v>8.27</v>
      </c>
      <c r="CO535" s="30">
        <v>39.33</v>
      </c>
      <c r="CP535" s="30">
        <v>37.64</v>
      </c>
      <c r="CQ535" s="30">
        <v>0.64</v>
      </c>
      <c r="CR535" s="104" t="s">
        <v>319</v>
      </c>
      <c r="CS535" s="105" t="s">
        <v>319</v>
      </c>
      <c r="CT535" s="104" t="s">
        <v>319</v>
      </c>
      <c r="CU535" s="104" t="s">
        <v>319</v>
      </c>
      <c r="CV535" s="30"/>
      <c r="CW535" s="58">
        <f t="shared" si="111"/>
        <v>534.79477124183006</v>
      </c>
      <c r="CX535" s="59">
        <f>AP535/(AB535-AI535)</f>
        <v>534.79477124183006</v>
      </c>
      <c r="CY535" s="79">
        <v>500</v>
      </c>
      <c r="CZ535" s="57">
        <f>IF(AND(DATE(YEAR(T535),MONTH(T535),DAY(T535))&gt;=(S535-3),DATE(YEAR(T535),MONTH(T535),DAY(T535))&lt;=(S535+3)),T535,V535)</f>
        <v>46018.715277777781</v>
      </c>
      <c r="DA535" s="59">
        <f>CZ535-U535</f>
        <v>0</v>
      </c>
      <c r="DB535" s="51">
        <f>(((AR535-AQ535)*24)+DD535+AB535+((AV535-AU535)*24))/24</f>
        <v>1.9652777777737356</v>
      </c>
      <c r="DC535" s="51">
        <f>(AT535-AS535)*24</f>
        <v>1.1666666666278616</v>
      </c>
      <c r="DD535" s="51">
        <f>(W535-AR535)*24</f>
        <v>6</v>
      </c>
      <c r="DE535" s="51">
        <f>AA535</f>
        <v>22.5</v>
      </c>
      <c r="DF535" s="51">
        <f t="shared" si="109"/>
        <v>6</v>
      </c>
      <c r="DG535" s="51">
        <f>AB535</f>
        <v>40.5</v>
      </c>
      <c r="DH535" s="51">
        <f t="shared" si="115"/>
        <v>1.1666666666278616</v>
      </c>
    </row>
    <row r="536" spans="1:112" s="42" customFormat="1" x14ac:dyDescent="0.2">
      <c r="A536" s="40">
        <v>4984</v>
      </c>
      <c r="B536" s="29">
        <f t="shared" si="110"/>
        <v>45992</v>
      </c>
      <c r="C536" s="41" t="str">
        <f t="shared" si="108"/>
        <v>PRT 2025 12 #4984</v>
      </c>
      <c r="D536" s="41" t="str">
        <f t="shared" si="114"/>
        <v>PRATU MIP #4</v>
      </c>
      <c r="E536" s="39">
        <v>4984</v>
      </c>
      <c r="F536" s="38" t="s">
        <v>298</v>
      </c>
      <c r="G536" s="38" t="str">
        <f>INDEX([1]List!$D$2:$D$55,MATCH(F536,[1]List!$B$2:$B$55,0))</f>
        <v>FOB</v>
      </c>
      <c r="H536" s="38" t="s">
        <v>299</v>
      </c>
      <c r="I536" s="38" t="s">
        <v>163</v>
      </c>
      <c r="J536" s="39">
        <f>IF(F536="","",IF(F536="TIE LRC",COUNTIF($F$2:$F536,"TIE")+COUNTIF($F$2:$F536,"TME")+COUNTIF($F$2:$F536,"TIE LRC")+COUNTIF($F$2:$F536,"TIE MRC"),IF(F536="TIE MRC",COUNTIF($F$2:$F536,"TIE")+COUNTIF($F$2:$F536,"TME")+COUNTIF($F$2:$F536,"TIE LRC")+COUNTIF($F$2:$F536,"TIE MRC"),IF(F536="PLNBB LRC",COUNTIF($F$2:$F536,"PLNBB")+COUNTIF($F$2:$F536,"PLNBB LRC")+COUNTIF($F$2:$F536,"PLNBB MRC"),IF(F536="PLNBB MRC",COUNTIF($F$2:$F536,"PLNBB")+COUNTIF($F$2:$F536,"PLNBB LRC")+COUNTIF($F$2:$F536,"PLNBB MRC"),IF(F536="HE MRC",COUNTIF($F$2:$F536,"HE")+COUNTIF($F$2:$F536,"HE LRC")+COUNTIF($F$2:$F536,"HE MRC"),IF(F536="HE LRC",COUNTIF($F$2:$F536,"HE")+COUNTIF($F$2:$F536,"HE LRC")+COUNTIF($F$2:$F536,"HE MRC"),COUNTIF($F$2:$F536,F536))))))))</f>
        <v>4</v>
      </c>
      <c r="K536" s="42" t="s">
        <v>235</v>
      </c>
      <c r="L536" s="42" t="s">
        <v>236</v>
      </c>
      <c r="N536" s="43" t="s">
        <v>320</v>
      </c>
      <c r="O536" s="70" t="s">
        <v>201</v>
      </c>
      <c r="P536" s="40"/>
      <c r="Q536" s="70">
        <v>46373</v>
      </c>
      <c r="R536" s="44"/>
      <c r="S536" s="70">
        <v>46015</v>
      </c>
      <c r="T536" s="57">
        <v>46016.5625</v>
      </c>
      <c r="U536" s="57">
        <v>46016.5625</v>
      </c>
      <c r="V536" s="57">
        <v>46020.295138888891</v>
      </c>
      <c r="W536" s="57">
        <v>46020.34375</v>
      </c>
      <c r="X536" s="57">
        <v>46020.802083333336</v>
      </c>
      <c r="Y536" s="57">
        <v>46020.84375</v>
      </c>
      <c r="Z536" s="57">
        <v>46020.878472222219</v>
      </c>
      <c r="AA536" s="51">
        <f t="shared" si="84"/>
        <v>89.583333333372138</v>
      </c>
      <c r="AB536" s="51">
        <f t="shared" si="90"/>
        <v>12</v>
      </c>
      <c r="AC536" s="51">
        <f t="shared" si="91"/>
        <v>0.99999999994179234</v>
      </c>
      <c r="AD536" s="51">
        <v>0</v>
      </c>
      <c r="AE536" s="51">
        <v>1.17</v>
      </c>
      <c r="AF536" s="51">
        <v>0</v>
      </c>
      <c r="AG536" s="51">
        <v>0.5</v>
      </c>
      <c r="AH536" s="51">
        <v>0</v>
      </c>
      <c r="AI536" s="51">
        <f t="shared" si="112"/>
        <v>1.67</v>
      </c>
      <c r="AJ536" s="78">
        <f t="shared" si="113"/>
        <v>1.67</v>
      </c>
      <c r="AK536" s="78"/>
      <c r="AL536" s="78"/>
      <c r="AM536" s="78"/>
      <c r="AN536" s="78"/>
      <c r="AO536" s="45">
        <v>7355</v>
      </c>
      <c r="AP536" s="45">
        <v>7353.7039999999997</v>
      </c>
      <c r="AQ536" s="57">
        <f t="shared" si="107"/>
        <v>46020.295138888891</v>
      </c>
      <c r="AR536" s="57">
        <v>46020.305555555555</v>
      </c>
      <c r="AS536" s="57">
        <f t="shared" si="101"/>
        <v>46020.802083333336</v>
      </c>
      <c r="AT536" s="57">
        <v>46020.864583333336</v>
      </c>
      <c r="AU536" s="57">
        <f t="shared" si="106"/>
        <v>46020.864583333336</v>
      </c>
      <c r="AV536" s="57">
        <v>46020.875</v>
      </c>
      <c r="AW536" s="104">
        <v>4180</v>
      </c>
      <c r="AX536" s="104">
        <v>6512</v>
      </c>
      <c r="AY536" s="30">
        <v>35.81</v>
      </c>
      <c r="AZ536" s="30">
        <v>16.829999999999998</v>
      </c>
      <c r="BA536" s="30">
        <v>4.74</v>
      </c>
      <c r="BB536" s="30">
        <v>6.14</v>
      </c>
      <c r="BC536" s="30">
        <v>7.38</v>
      </c>
      <c r="BD536" s="30">
        <v>40.43</v>
      </c>
      <c r="BE536" s="30">
        <v>36.6</v>
      </c>
      <c r="BF536" s="30">
        <v>0.26</v>
      </c>
      <c r="BG536" s="30">
        <v>0.44</v>
      </c>
      <c r="BH536" s="30">
        <v>0.41</v>
      </c>
      <c r="BI536" s="30">
        <v>58.35</v>
      </c>
      <c r="BJ536" s="30">
        <v>4.29</v>
      </c>
      <c r="BK536" s="30">
        <v>0.9</v>
      </c>
      <c r="BL536" s="30">
        <v>1.17</v>
      </c>
      <c r="BM536" s="30">
        <v>13.15</v>
      </c>
      <c r="BN536" s="34">
        <v>61</v>
      </c>
      <c r="BO536" s="30" t="s">
        <v>97</v>
      </c>
      <c r="BP536" s="30" t="s">
        <v>97</v>
      </c>
      <c r="BQ536" s="34">
        <v>1220</v>
      </c>
      <c r="BR536" s="30">
        <v>43.23</v>
      </c>
      <c r="BS536" s="30">
        <v>26.22</v>
      </c>
      <c r="BT536" s="30">
        <v>12.57</v>
      </c>
      <c r="BU536" s="30">
        <v>5.78</v>
      </c>
      <c r="BV536" s="30">
        <v>2.2400000000000002</v>
      </c>
      <c r="BW536" s="30">
        <v>0.3</v>
      </c>
      <c r="BX536" s="30">
        <v>0.42</v>
      </c>
      <c r="BY536" s="30">
        <v>1.19</v>
      </c>
      <c r="BZ536" s="30">
        <v>8.56</v>
      </c>
      <c r="CA536" s="30">
        <v>0.22</v>
      </c>
      <c r="CB536" s="30">
        <v>0.26</v>
      </c>
      <c r="CC536" s="30">
        <v>4.8000000000000001E-2</v>
      </c>
      <c r="CD536" s="30">
        <v>99</v>
      </c>
      <c r="CE536" s="30">
        <v>98</v>
      </c>
      <c r="CF536" s="30">
        <v>78</v>
      </c>
      <c r="CG536" s="30">
        <v>21</v>
      </c>
      <c r="CH536" s="30"/>
      <c r="CI536" s="104">
        <v>4181</v>
      </c>
      <c r="CJ536" s="30"/>
      <c r="CK536" s="30">
        <v>36.630000000000003</v>
      </c>
      <c r="CL536" s="30"/>
      <c r="CM536" s="30">
        <v>3.62</v>
      </c>
      <c r="CN536" s="30"/>
      <c r="CO536" s="30"/>
      <c r="CP536" s="30"/>
      <c r="CQ536" s="30">
        <v>0.23</v>
      </c>
      <c r="CR536" s="104">
        <v>4175</v>
      </c>
      <c r="CS536" s="105">
        <v>34.119999999999997</v>
      </c>
      <c r="CT536" s="104">
        <v>4.33</v>
      </c>
      <c r="CU536" s="104">
        <v>0.27</v>
      </c>
      <c r="CV536" s="30"/>
      <c r="CW536" s="58">
        <f t="shared" si="111"/>
        <v>711.87841239109389</v>
      </c>
      <c r="CX536" s="59">
        <f>AP536/(AB536-AI536)</f>
        <v>711.87841239109389</v>
      </c>
      <c r="CY536" s="79">
        <v>500</v>
      </c>
      <c r="CZ536" s="57">
        <f>IF(AND(DATE(YEAR(T536),MONTH(T536),DAY(T536))&gt;=(S536-3),DATE(YEAR(T536),MONTH(T536),DAY(T536))&lt;=(S536+3)),T536,V536)</f>
        <v>46016.5625</v>
      </c>
      <c r="DA536" s="59">
        <f>CZ536-U536</f>
        <v>0</v>
      </c>
      <c r="DB536" s="51">
        <f>(((AR536-AQ536)*24)+DD536+AB536+((AV536-AU536)*24))/24</f>
        <v>0.55902777777373558</v>
      </c>
      <c r="DC536" s="51">
        <f>(AT536-AS536)*24</f>
        <v>1.5</v>
      </c>
      <c r="DD536" s="51">
        <f>(W536-AR536)*24</f>
        <v>0.91666666668606922</v>
      </c>
      <c r="DE536" s="51">
        <f>AA536</f>
        <v>89.583333333372138</v>
      </c>
      <c r="DF536" s="51">
        <f t="shared" si="109"/>
        <v>0.91666666668606922</v>
      </c>
      <c r="DG536" s="51">
        <f>AB536</f>
        <v>12</v>
      </c>
      <c r="DH536" s="51">
        <f t="shared" si="115"/>
        <v>1.5</v>
      </c>
    </row>
    <row r="537" spans="1:112" s="42" customFormat="1" x14ac:dyDescent="0.2">
      <c r="A537" s="40">
        <v>4985</v>
      </c>
      <c r="B537" s="29">
        <f t="shared" si="110"/>
        <v>45992</v>
      </c>
      <c r="C537" s="41" t="str">
        <f t="shared" si="108"/>
        <v>PRT 2025 12 #4985</v>
      </c>
      <c r="D537" s="41" t="str">
        <f t="shared" si="114"/>
        <v>PRATU SSN #26</v>
      </c>
      <c r="E537" s="39">
        <v>4985</v>
      </c>
      <c r="F537" s="38" t="s">
        <v>551</v>
      </c>
      <c r="G537" s="38" t="str">
        <f>INDEX([1]List!$D$2:$D$55,MATCH(F537,[1]List!$B$2:$B$55,0))</f>
        <v>CIF</v>
      </c>
      <c r="H537" s="38" t="s">
        <v>552</v>
      </c>
      <c r="I537" s="38" t="s">
        <v>285</v>
      </c>
      <c r="J537" s="39">
        <f>IF(F537="","",IF(F537="TIE LRC",COUNTIF($F$2:$F537,"TIE")+COUNTIF($F$2:$F537,"TME")+COUNTIF($F$2:$F537,"TIE LRC")+COUNTIF($F$2:$F537,"TIE MRC"),IF(F537="TIE MRC",COUNTIF($F$2:$F537,"TIE")+COUNTIF($F$2:$F537,"TME")+COUNTIF($F$2:$F537,"TIE LRC")+COUNTIF($F$2:$F537,"TIE MRC"),IF(F537="PLNBB LRC",COUNTIF($F$2:$F537,"PLNBB")+COUNTIF($F$2:$F537,"PLNBB LRC")+COUNTIF($F$2:$F537,"PLNBB MRC"),IF(F537="PLNBB MRC",COUNTIF($F$2:$F537,"PLNBB")+COUNTIF($F$2:$F537,"PLNBB LRC")+COUNTIF($F$2:$F537,"PLNBB MRC"),IF(F537="HE MRC",COUNTIF($F$2:$F537,"HE")+COUNTIF($F$2:$F537,"HE LRC")+COUNTIF($F$2:$F537,"HE MRC"),IF(F537="HE LRC",COUNTIF($F$2:$F537,"HE")+COUNTIF($F$2:$F537,"HE LRC")+COUNTIF($F$2:$F537,"HE MRC"),COUNTIF($F$2:$F537,F537))))))))</f>
        <v>26</v>
      </c>
      <c r="K537" s="42" t="s">
        <v>725</v>
      </c>
      <c r="L537" s="42" t="s">
        <v>726</v>
      </c>
      <c r="N537" s="43" t="s">
        <v>318</v>
      </c>
      <c r="O537" s="70" t="s">
        <v>473</v>
      </c>
      <c r="P537" s="40"/>
      <c r="Q537" s="70">
        <v>46011</v>
      </c>
      <c r="R537" s="44"/>
      <c r="S537" s="70">
        <v>46020</v>
      </c>
      <c r="T537" s="57">
        <v>46017.625</v>
      </c>
      <c r="U537" s="57">
        <v>46017.625</v>
      </c>
      <c r="V537" s="57">
        <v>46020.725694444445</v>
      </c>
      <c r="W537" s="57">
        <v>46020.784722222219</v>
      </c>
      <c r="X537" s="57">
        <v>46021.527777777781</v>
      </c>
      <c r="Y537" s="57">
        <v>46021.555555555555</v>
      </c>
      <c r="Z537" s="57">
        <v>46021.590277777781</v>
      </c>
      <c r="AA537" s="51">
        <f t="shared" si="84"/>
        <v>74.416666666686069</v>
      </c>
      <c r="AB537" s="51">
        <f t="shared" si="90"/>
        <v>18.500000000058208</v>
      </c>
      <c r="AC537" s="51">
        <f t="shared" si="91"/>
        <v>0.6666666665696539</v>
      </c>
      <c r="AD537" s="51">
        <v>0</v>
      </c>
      <c r="AE537" s="51">
        <v>4.75</v>
      </c>
      <c r="AF537" s="51">
        <v>0</v>
      </c>
      <c r="AG537" s="51">
        <v>0</v>
      </c>
      <c r="AH537" s="51">
        <v>0</v>
      </c>
      <c r="AI537" s="51">
        <f t="shared" si="112"/>
        <v>4.75</v>
      </c>
      <c r="AJ537" s="78">
        <f t="shared" si="113"/>
        <v>4.75</v>
      </c>
      <c r="AK537" s="78"/>
      <c r="AL537" s="78"/>
      <c r="AM537" s="78"/>
      <c r="AN537" s="78"/>
      <c r="AO537" s="45">
        <v>8700.232</v>
      </c>
      <c r="AP537" s="45">
        <v>8697.241</v>
      </c>
      <c r="AQ537" s="57">
        <f t="shared" si="107"/>
        <v>46020.725694444445</v>
      </c>
      <c r="AR537" s="57">
        <v>46020.736111111109</v>
      </c>
      <c r="AS537" s="57">
        <f t="shared" si="101"/>
        <v>46021.527777777781</v>
      </c>
      <c r="AT537" s="57">
        <v>46021.576388888891</v>
      </c>
      <c r="AU537" s="57">
        <f t="shared" si="106"/>
        <v>46021.576388888891</v>
      </c>
      <c r="AV537" s="57">
        <v>46021.586805555555</v>
      </c>
      <c r="AW537" s="104">
        <v>4053</v>
      </c>
      <c r="AX537" s="104">
        <v>6229</v>
      </c>
      <c r="AY537" s="30">
        <v>34.93</v>
      </c>
      <c r="AZ537" s="30">
        <v>16.12</v>
      </c>
      <c r="BA537" s="30">
        <v>4.91</v>
      </c>
      <c r="BB537" s="30">
        <v>6.33</v>
      </c>
      <c r="BC537" s="30">
        <v>7.55</v>
      </c>
      <c r="BD537" s="30">
        <v>39.46</v>
      </c>
      <c r="BE537" s="30">
        <v>38.090000000000003</v>
      </c>
      <c r="BF537" s="30">
        <v>0.24</v>
      </c>
      <c r="BG537" s="30">
        <v>0.4</v>
      </c>
      <c r="BH537" s="30">
        <v>0.37</v>
      </c>
      <c r="BI537" s="30">
        <v>54.78</v>
      </c>
      <c r="BJ537" s="30">
        <v>4.1900000000000004</v>
      </c>
      <c r="BK537" s="30">
        <v>0.88</v>
      </c>
      <c r="BL537" s="30">
        <v>1.1299999999999999</v>
      </c>
      <c r="BM537" s="30">
        <v>17.39</v>
      </c>
      <c r="BN537" s="34">
        <v>60</v>
      </c>
      <c r="BO537" s="30" t="s">
        <v>97</v>
      </c>
      <c r="BP537" s="30" t="s">
        <v>100</v>
      </c>
      <c r="BQ537" s="34">
        <v>1160</v>
      </c>
      <c r="BR537" s="30">
        <v>44.38</v>
      </c>
      <c r="BS537" s="30">
        <v>21.12</v>
      </c>
      <c r="BT537" s="30">
        <v>14.22</v>
      </c>
      <c r="BU537" s="30">
        <v>9.26</v>
      </c>
      <c r="BV537" s="30">
        <v>2.19</v>
      </c>
      <c r="BW537" s="30">
        <v>1</v>
      </c>
      <c r="BX537" s="30">
        <v>0.38</v>
      </c>
      <c r="BY537" s="30">
        <v>0.92</v>
      </c>
      <c r="BZ537" s="30">
        <v>5.96</v>
      </c>
      <c r="CA537" s="30">
        <v>0.42</v>
      </c>
      <c r="CB537" s="30">
        <v>0.15</v>
      </c>
      <c r="CC537" s="30">
        <v>4.3999999999999997E-2</v>
      </c>
      <c r="CD537" s="30">
        <v>100</v>
      </c>
      <c r="CE537" s="30">
        <v>98</v>
      </c>
      <c r="CF537" s="30">
        <v>78</v>
      </c>
      <c r="CG537" s="30">
        <v>20</v>
      </c>
      <c r="CH537" s="30"/>
      <c r="CI537" s="104">
        <v>4131</v>
      </c>
      <c r="CJ537" s="30"/>
      <c r="CK537" s="30">
        <v>34.130000000000003</v>
      </c>
      <c r="CL537" s="30"/>
      <c r="CM537" s="30">
        <v>4.38</v>
      </c>
      <c r="CN537" s="30"/>
      <c r="CO537" s="30"/>
      <c r="CP537" s="30"/>
      <c r="CQ537" s="30">
        <v>0.22</v>
      </c>
      <c r="CR537" s="104">
        <v>4002</v>
      </c>
      <c r="CS537" s="105">
        <v>35.82</v>
      </c>
      <c r="CT537" s="104">
        <v>4.54</v>
      </c>
      <c r="CU537" s="104">
        <v>0.23</v>
      </c>
      <c r="CV537" s="30"/>
      <c r="CW537" s="58">
        <f t="shared" si="111"/>
        <v>632.52661817914054</v>
      </c>
      <c r="CX537" s="59">
        <f>AP537/(AB537-AI537)</f>
        <v>632.52661817914054</v>
      </c>
      <c r="CY537" s="79">
        <v>500</v>
      </c>
      <c r="CZ537" s="57">
        <f>IF(AND(DATE(YEAR(T537),MONTH(T537),DAY(T537))&gt;=(S537-3),DATE(YEAR(T537),MONTH(T537),DAY(T537))&lt;=(S537+3)),T537,V537)</f>
        <v>46017.625</v>
      </c>
      <c r="DA537" s="59">
        <f>CZ537-U537</f>
        <v>0</v>
      </c>
      <c r="DB537" s="51">
        <f>(((AR537-AQ537)*24)+DD537+AB537+((AV537-AU537)*24))/24</f>
        <v>0.84027777777373558</v>
      </c>
      <c r="DC537" s="51">
        <f>(AT537-AS537)*24</f>
        <v>1.1666666666278616</v>
      </c>
      <c r="DD537" s="51">
        <f>(W537-AR537)*24</f>
        <v>1.1666666666278616</v>
      </c>
      <c r="DE537" s="51">
        <f>AA537</f>
        <v>74.416666666686069</v>
      </c>
      <c r="DF537" s="51">
        <f t="shared" si="109"/>
        <v>1.1666666666278616</v>
      </c>
      <c r="DG537" s="51">
        <f>AB537</f>
        <v>18.500000000058208</v>
      </c>
      <c r="DH537" s="51">
        <f t="shared" si="115"/>
        <v>1.1666666666278616</v>
      </c>
    </row>
    <row r="538" spans="1:112" s="85" customFormat="1" x14ac:dyDescent="0.2">
      <c r="A538" s="80">
        <v>4986</v>
      </c>
      <c r="B538" s="81">
        <f t="shared" si="110"/>
        <v>45992</v>
      </c>
      <c r="C538" s="82" t="str">
        <f t="shared" si="108"/>
        <v>PRT 2025 12 #4986</v>
      </c>
      <c r="D538" s="82" t="str">
        <f t="shared" si="114"/>
        <v>PRATU SPE #42</v>
      </c>
      <c r="E538" s="83">
        <v>4986</v>
      </c>
      <c r="F538" s="84" t="s">
        <v>326</v>
      </c>
      <c r="G538" s="84" t="str">
        <f>INDEX([1]List!$D$2:$D$55,MATCH(F538,[1]List!$B$2:$B$55,0))</f>
        <v>CIF</v>
      </c>
      <c r="H538" s="84" t="s">
        <v>469</v>
      </c>
      <c r="I538" s="84" t="s">
        <v>470</v>
      </c>
      <c r="J538" s="83">
        <f>IF(F538="","",IF(F538="TIE LRC",COUNTIF($F$2:$F538,"TIE")+COUNTIF($F$2:$F538,"TME")+COUNTIF($F$2:$F538,"TIE LRC")+COUNTIF($F$2:$F538,"TIE MRC"),IF(F538="TIE MRC",COUNTIF($F$2:$F538,"TIE")+COUNTIF($F$2:$F538,"TME")+COUNTIF($F$2:$F538,"TIE LRC")+COUNTIF($F$2:$F538,"TIE MRC"),IF(F538="PLNBB LRC",COUNTIF($F$2:$F538,"PLNBB")+COUNTIF($F$2:$F538,"PLNBB LRC")+COUNTIF($F$2:$F538,"PLNBB MRC"),IF(F538="PLNBB MRC",COUNTIF($F$2:$F538,"PLNBB")+COUNTIF($F$2:$F538,"PLNBB LRC")+COUNTIF($F$2:$F538,"PLNBB MRC"),IF(F538="HE MRC",COUNTIF($F$2:$F538,"HE")+COUNTIF($F$2:$F538,"HE LRC")+COUNTIF($F$2:$F538,"HE MRC"),IF(F538="HE LRC",COUNTIF($F$2:$F538,"HE")+COUNTIF($F$2:$F538,"HE LRC")+COUNTIF($F$2:$F538,"HE MRC"),COUNTIF($F$2:$F538,F538))))))))</f>
        <v>42</v>
      </c>
      <c r="K538" s="85" t="s">
        <v>696</v>
      </c>
      <c r="L538" s="85" t="s">
        <v>416</v>
      </c>
      <c r="N538" s="86" t="s">
        <v>308</v>
      </c>
      <c r="O538" s="76" t="s">
        <v>473</v>
      </c>
      <c r="P538" s="80"/>
      <c r="Q538" s="76">
        <v>46000</v>
      </c>
      <c r="R538" s="87"/>
      <c r="S538" s="76">
        <v>46020</v>
      </c>
      <c r="T538" s="88">
        <v>46010.333333333336</v>
      </c>
      <c r="U538" s="88">
        <v>46012.850694444445</v>
      </c>
      <c r="V538" s="88">
        <v>46012.850694444445</v>
      </c>
      <c r="W538" s="88">
        <v>46012.951388888891</v>
      </c>
      <c r="X538" s="88">
        <v>46021.940972222219</v>
      </c>
      <c r="Y538" s="88">
        <v>46022.100694444445</v>
      </c>
      <c r="Z538" s="88">
        <v>46022.451388888891</v>
      </c>
      <c r="AA538" s="89">
        <f t="shared" si="84"/>
        <v>60.416666666627862</v>
      </c>
      <c r="AB538" s="89">
        <f t="shared" si="90"/>
        <v>219.58333333331393</v>
      </c>
      <c r="AC538" s="89">
        <f t="shared" si="91"/>
        <v>3.8333333334303461</v>
      </c>
      <c r="AD538" s="89">
        <v>0</v>
      </c>
      <c r="AE538" s="89">
        <v>0</v>
      </c>
      <c r="AF538" s="89">
        <v>29</v>
      </c>
      <c r="AG538" s="89">
        <v>19.75</v>
      </c>
      <c r="AH538" s="89">
        <v>79.42</v>
      </c>
      <c r="AI538" s="89">
        <f t="shared" si="112"/>
        <v>128.17000000000002</v>
      </c>
      <c r="AJ538" s="90">
        <f t="shared" si="113"/>
        <v>128.17000000000002</v>
      </c>
      <c r="AK538" s="90"/>
      <c r="AL538" s="90"/>
      <c r="AM538" s="90"/>
      <c r="AN538" s="90"/>
      <c r="AO538" s="91">
        <v>7796.9650000000001</v>
      </c>
      <c r="AP538" s="91">
        <v>7794.5010000000002</v>
      </c>
      <c r="AQ538" s="88">
        <f t="shared" si="107"/>
        <v>46012.850694444445</v>
      </c>
      <c r="AR538" s="88">
        <v>46012.864583333336</v>
      </c>
      <c r="AS538" s="88">
        <f t="shared" si="101"/>
        <v>46021.940972222219</v>
      </c>
      <c r="AT538" s="88">
        <v>46022.104166666664</v>
      </c>
      <c r="AU538" s="88">
        <v>46022.430555555555</v>
      </c>
      <c r="AV538" s="88">
        <v>46022.444444444445</v>
      </c>
      <c r="AW538" s="107">
        <v>4147</v>
      </c>
      <c r="AX538" s="107">
        <v>6368</v>
      </c>
      <c r="AY538" s="93">
        <v>34.880000000000003</v>
      </c>
      <c r="AZ538" s="93">
        <v>18.39</v>
      </c>
      <c r="BA538" s="93">
        <v>4.95</v>
      </c>
      <c r="BB538" s="93">
        <v>6.2</v>
      </c>
      <c r="BC538" s="93">
        <v>7.6</v>
      </c>
      <c r="BD538" s="93">
        <v>39.25</v>
      </c>
      <c r="BE538" s="93">
        <v>36.159999999999997</v>
      </c>
      <c r="BF538" s="93">
        <v>0.28999999999999998</v>
      </c>
      <c r="BG538" s="93">
        <v>0.48</v>
      </c>
      <c r="BH538" s="93">
        <v>0.44</v>
      </c>
      <c r="BI538" s="93">
        <v>53.78</v>
      </c>
      <c r="BJ538" s="93">
        <v>4.21</v>
      </c>
      <c r="BK538" s="93">
        <v>0.87</v>
      </c>
      <c r="BL538" s="93">
        <v>1.1499999999999999</v>
      </c>
      <c r="BM538" s="93">
        <v>16.190000000000001</v>
      </c>
      <c r="BN538" s="94">
        <v>60</v>
      </c>
      <c r="BO538" s="93" t="s">
        <v>97</v>
      </c>
      <c r="BP538" s="93" t="s">
        <v>97</v>
      </c>
      <c r="BQ538" s="94">
        <v>1320</v>
      </c>
      <c r="BR538" s="93">
        <v>40.06</v>
      </c>
      <c r="BS538" s="93">
        <v>33.06</v>
      </c>
      <c r="BT538" s="93">
        <v>17.059999999999999</v>
      </c>
      <c r="BU538" s="93">
        <v>3.44</v>
      </c>
      <c r="BV538" s="93">
        <v>1.68</v>
      </c>
      <c r="BW538" s="93">
        <v>0.14000000000000001</v>
      </c>
      <c r="BX538" s="93">
        <v>0.76</v>
      </c>
      <c r="BY538" s="93">
        <v>1.36</v>
      </c>
      <c r="BZ538" s="93">
        <v>1.87</v>
      </c>
      <c r="CA538" s="93">
        <v>0.48</v>
      </c>
      <c r="CB538" s="93">
        <v>7.0000000000000007E-2</v>
      </c>
      <c r="CC538" s="93">
        <v>0.06</v>
      </c>
      <c r="CD538" s="93">
        <v>100</v>
      </c>
      <c r="CE538" s="93">
        <v>98</v>
      </c>
      <c r="CF538" s="93">
        <v>78</v>
      </c>
      <c r="CG538" s="93">
        <v>20</v>
      </c>
      <c r="CH538" s="93"/>
      <c r="CI538" s="107">
        <v>4175</v>
      </c>
      <c r="CJ538" s="93"/>
      <c r="CK538" s="93">
        <v>34.47</v>
      </c>
      <c r="CL538" s="93"/>
      <c r="CM538" s="93">
        <v>4.8600000000000003</v>
      </c>
      <c r="CN538" s="93"/>
      <c r="CO538" s="93"/>
      <c r="CP538" s="93"/>
      <c r="CQ538" s="93">
        <v>0.28000000000000003</v>
      </c>
      <c r="CR538" s="107">
        <v>4081</v>
      </c>
      <c r="CS538" s="108">
        <v>36.21</v>
      </c>
      <c r="CT538" s="107">
        <v>4.9400000000000004</v>
      </c>
      <c r="CU538" s="107">
        <v>0.25</v>
      </c>
      <c r="CV538" s="93"/>
      <c r="CW538" s="95">
        <f t="shared" si="111"/>
        <v>85.266565781815075</v>
      </c>
      <c r="CX538" s="96">
        <f>AP538/(AB538-AI538)</f>
        <v>85.266565781815075</v>
      </c>
      <c r="CY538" s="97">
        <v>500</v>
      </c>
      <c r="CZ538" s="88">
        <f>IF(AND(DATE(YEAR(T538),MONTH(T538),DAY(T538))&gt;=(S538-3),DATE(YEAR(T538),MONTH(T538),DAY(T538))&lt;=(S538+3)),T538,V538)</f>
        <v>46012.850694444445</v>
      </c>
      <c r="DA538" s="96">
        <f>CZ538-U538</f>
        <v>0</v>
      </c>
      <c r="DB538" s="89">
        <f>(((AR538-AQ538)*24)+DD538+AB538+((AV538-AU538)*24))/24</f>
        <v>9.2638888888905058</v>
      </c>
      <c r="DC538" s="89">
        <f>(AT538-AS538)*24</f>
        <v>3.9166666666860692</v>
      </c>
      <c r="DD538" s="89">
        <f>(W538-AR538)*24</f>
        <v>2.0833333333139308</v>
      </c>
      <c r="DE538" s="89">
        <f>AA538</f>
        <v>60.416666666627862</v>
      </c>
      <c r="DF538" s="89">
        <f t="shared" si="109"/>
        <v>2.0833333333139308</v>
      </c>
      <c r="DG538" s="89">
        <f>AB538</f>
        <v>219.58333333331393</v>
      </c>
      <c r="DH538" s="89">
        <f t="shared" si="115"/>
        <v>3.9166666666860692</v>
      </c>
    </row>
    <row r="539" spans="1:112" s="42" customFormat="1" x14ac:dyDescent="0.2">
      <c r="A539" s="40">
        <v>4987</v>
      </c>
      <c r="B539" s="29">
        <f t="shared" si="110"/>
        <v>45992</v>
      </c>
      <c r="C539" s="41" t="str">
        <f t="shared" si="108"/>
        <v>PRT 2025 12 #4987</v>
      </c>
      <c r="D539" s="41" t="str">
        <f t="shared" si="114"/>
        <v>PRATU SSN #27</v>
      </c>
      <c r="E539" s="39">
        <v>4987</v>
      </c>
      <c r="F539" s="38" t="s">
        <v>551</v>
      </c>
      <c r="G539" s="38" t="str">
        <f>INDEX([1]List!$D$2:$D$55,MATCH(F539,[1]List!$B$2:$B$55,0))</f>
        <v>CIF</v>
      </c>
      <c r="H539" s="38" t="s">
        <v>552</v>
      </c>
      <c r="I539" s="38" t="s">
        <v>285</v>
      </c>
      <c r="J539" s="39">
        <f>IF(F539="","",IF(F539="TIE LRC",COUNTIF($F$2:$F539,"TIE")+COUNTIF($F$2:$F539,"TME")+COUNTIF($F$2:$F539,"TIE LRC")+COUNTIF($F$2:$F539,"TIE MRC"),IF(F539="TIE MRC",COUNTIF($F$2:$F539,"TIE")+COUNTIF($F$2:$F539,"TME")+COUNTIF($F$2:$F539,"TIE LRC")+COUNTIF($F$2:$F539,"TIE MRC"),IF(F539="PLNBB LRC",COUNTIF($F$2:$F539,"PLNBB")+COUNTIF($F$2:$F539,"PLNBB LRC")+COUNTIF($F$2:$F539,"PLNBB MRC"),IF(F539="PLNBB MRC",COUNTIF($F$2:$F539,"PLNBB")+COUNTIF($F$2:$F539,"PLNBB LRC")+COUNTIF($F$2:$F539,"PLNBB MRC"),IF(F539="HE MRC",COUNTIF($F$2:$F539,"HE")+COUNTIF($F$2:$F539,"HE LRC")+COUNTIF($F$2:$F539,"HE MRC"),IF(F539="HE LRC",COUNTIF($F$2:$F539,"HE")+COUNTIF($F$2:$F539,"HE LRC")+COUNTIF($F$2:$F539,"HE MRC"),COUNTIF($F$2:$F539,F539))))))))</f>
        <v>27</v>
      </c>
      <c r="K539" s="42" t="s">
        <v>502</v>
      </c>
      <c r="L539" s="42" t="s">
        <v>503</v>
      </c>
      <c r="N539" s="43" t="s">
        <v>320</v>
      </c>
      <c r="O539" s="70" t="s">
        <v>473</v>
      </c>
      <c r="P539" s="40"/>
      <c r="Q539" s="70">
        <v>46013</v>
      </c>
      <c r="R539" s="44"/>
      <c r="S539" s="70">
        <v>46021</v>
      </c>
      <c r="T539" s="57">
        <v>46020.208333333336</v>
      </c>
      <c r="U539" s="57">
        <v>46020.208333333336</v>
      </c>
      <c r="V539" s="57">
        <v>46020.899305555555</v>
      </c>
      <c r="W539" s="57">
        <v>46021.506944444445</v>
      </c>
      <c r="X539" s="57">
        <v>46022.225694444445</v>
      </c>
      <c r="Y539" s="57">
        <v>46022.25</v>
      </c>
      <c r="Z539" s="57">
        <v>46022.284722222219</v>
      </c>
      <c r="AA539" s="51">
        <f t="shared" si="84"/>
        <v>16.583333333255723</v>
      </c>
      <c r="AB539" s="51">
        <f t="shared" si="90"/>
        <v>17.833333333313931</v>
      </c>
      <c r="AC539" s="51">
        <f t="shared" si="91"/>
        <v>0.58333333331393078</v>
      </c>
      <c r="AD539" s="51">
        <v>0</v>
      </c>
      <c r="AE539" s="51">
        <v>2.75</v>
      </c>
      <c r="AF539" s="51">
        <v>3</v>
      </c>
      <c r="AG539" s="51">
        <v>0.5</v>
      </c>
      <c r="AH539" s="51">
        <v>0</v>
      </c>
      <c r="AI539" s="51">
        <f t="shared" si="112"/>
        <v>6.25</v>
      </c>
      <c r="AJ539" s="78">
        <f t="shared" si="113"/>
        <v>6.25</v>
      </c>
      <c r="AK539" s="78"/>
      <c r="AL539" s="78"/>
      <c r="AM539" s="78"/>
      <c r="AN539" s="78"/>
      <c r="AO539" s="45">
        <v>8750.5149999999994</v>
      </c>
      <c r="AP539" s="45">
        <v>8748.4969999999994</v>
      </c>
      <c r="AQ539" s="57">
        <f t="shared" si="107"/>
        <v>46020.899305555555</v>
      </c>
      <c r="AR539" s="57">
        <v>46020.909722222219</v>
      </c>
      <c r="AS539" s="57">
        <f t="shared" si="101"/>
        <v>46022.225694444445</v>
      </c>
      <c r="AT539" s="57">
        <v>46022.270833333336</v>
      </c>
      <c r="AU539" s="57">
        <f t="shared" si="106"/>
        <v>46022.270833333336</v>
      </c>
      <c r="AV539" s="57">
        <v>46022.28125</v>
      </c>
      <c r="AW539" s="104">
        <v>4065</v>
      </c>
      <c r="AX539" s="104">
        <v>6251</v>
      </c>
      <c r="AY539" s="30">
        <v>34.96</v>
      </c>
      <c r="AZ539" s="30">
        <v>15.08</v>
      </c>
      <c r="BA539" s="30">
        <v>4.83</v>
      </c>
      <c r="BB539" s="30">
        <v>6.31</v>
      </c>
      <c r="BC539" s="30">
        <v>7.43</v>
      </c>
      <c r="BD539" s="30">
        <v>40.75</v>
      </c>
      <c r="BE539" s="30">
        <v>37.86</v>
      </c>
      <c r="BF539" s="30">
        <v>0.23</v>
      </c>
      <c r="BG539" s="30">
        <v>0.38</v>
      </c>
      <c r="BH539" s="30">
        <v>0.35</v>
      </c>
      <c r="BI539" s="30">
        <v>55.25</v>
      </c>
      <c r="BJ539" s="30">
        <v>4.24</v>
      </c>
      <c r="BK539" s="30">
        <v>0.89</v>
      </c>
      <c r="BL539" s="30">
        <v>1.1299999999999999</v>
      </c>
      <c r="BM539" s="30">
        <v>17.93</v>
      </c>
      <c r="BN539" s="34">
        <v>60</v>
      </c>
      <c r="BO539" s="30" t="s">
        <v>97</v>
      </c>
      <c r="BP539" s="30" t="s">
        <v>100</v>
      </c>
      <c r="BQ539" s="34">
        <v>1160</v>
      </c>
      <c r="BR539" s="30">
        <v>31.73</v>
      </c>
      <c r="BS539" s="30">
        <v>16.920000000000002</v>
      </c>
      <c r="BT539" s="30">
        <v>29.44</v>
      </c>
      <c r="BU539" s="30">
        <v>8.74</v>
      </c>
      <c r="BV539" s="30">
        <v>3.1</v>
      </c>
      <c r="BW539" s="30">
        <v>0.4</v>
      </c>
      <c r="BX539" s="30">
        <v>0.5</v>
      </c>
      <c r="BY539" s="30">
        <v>0.42</v>
      </c>
      <c r="BZ539" s="30">
        <v>7.87</v>
      </c>
      <c r="CA539" s="30">
        <v>0.52</v>
      </c>
      <c r="CB539" s="30">
        <v>0.36</v>
      </c>
      <c r="CC539" s="30">
        <v>3.7999999999999999E-2</v>
      </c>
      <c r="CD539" s="30">
        <v>100</v>
      </c>
      <c r="CE539" s="30">
        <v>97</v>
      </c>
      <c r="CF539" s="30">
        <v>78</v>
      </c>
      <c r="CG539" s="30">
        <v>20</v>
      </c>
      <c r="CH539" s="30"/>
      <c r="CI539" s="104">
        <v>4134</v>
      </c>
      <c r="CJ539" s="30"/>
      <c r="CK539" s="30">
        <v>34.049999999999997</v>
      </c>
      <c r="CL539" s="30"/>
      <c r="CM539" s="30">
        <v>4.67</v>
      </c>
      <c r="CN539" s="30"/>
      <c r="CO539" s="30"/>
      <c r="CP539" s="30"/>
      <c r="CQ539" s="30">
        <v>0.13</v>
      </c>
      <c r="CR539" s="104">
        <v>4020</v>
      </c>
      <c r="CS539" s="105">
        <v>35.659999999999997</v>
      </c>
      <c r="CT539" s="104">
        <v>4.6100000000000003</v>
      </c>
      <c r="CU539" s="104">
        <v>0.25</v>
      </c>
      <c r="CV539" s="30"/>
      <c r="CW539" s="58">
        <f t="shared" si="111"/>
        <v>755.26592805881899</v>
      </c>
      <c r="CX539" s="59">
        <f>AP539/(AB539-AI539)</f>
        <v>755.26592805881899</v>
      </c>
      <c r="CY539" s="79">
        <v>500</v>
      </c>
      <c r="CZ539" s="57">
        <f>IF(AND(DATE(YEAR(T539),MONTH(T539),DAY(T539))&gt;=(S539-3),DATE(YEAR(T539),MONTH(T539),DAY(T539))&lt;=(S539+3)),T539,V539)</f>
        <v>46020.208333333336</v>
      </c>
      <c r="DA539" s="59">
        <f>CZ539-U539</f>
        <v>0</v>
      </c>
      <c r="DB539" s="51">
        <f>(((AR539-AQ539)*24)+DD539+AB539+((AV539-AU539)*24))/24</f>
        <v>1.3611111111094942</v>
      </c>
      <c r="DC539" s="51">
        <f>(AT539-AS539)*24</f>
        <v>1.0833333333721384</v>
      </c>
      <c r="DD539" s="51">
        <f>(W539-AR539)*24</f>
        <v>14.333333333430346</v>
      </c>
      <c r="DE539" s="51">
        <f>AA539</f>
        <v>16.583333333255723</v>
      </c>
      <c r="DF539" s="51">
        <f t="shared" si="109"/>
        <v>14.333333333430346</v>
      </c>
      <c r="DG539" s="51">
        <f>AB539</f>
        <v>17.833333333313931</v>
      </c>
      <c r="DH539" s="51">
        <f t="shared" si="115"/>
        <v>1.0833333333721384</v>
      </c>
    </row>
    <row r="540" spans="1:112" s="42" customFormat="1" x14ac:dyDescent="0.2">
      <c r="A540" s="40">
        <v>4988</v>
      </c>
      <c r="B540" s="29">
        <f t="shared" si="110"/>
        <v>45992</v>
      </c>
      <c r="C540" s="41" t="str">
        <f t="shared" si="108"/>
        <v>PRT 2025 12 #4988</v>
      </c>
      <c r="D540" s="41" t="str">
        <f t="shared" si="114"/>
        <v>PRATU SPE #43</v>
      </c>
      <c r="E540" s="39">
        <v>4988</v>
      </c>
      <c r="F540" s="38" t="s">
        <v>326</v>
      </c>
      <c r="G540" s="38" t="str">
        <f>INDEX([1]List!$D$2:$D$55,MATCH(F540,[1]List!$B$2:$B$55,0))</f>
        <v>CIF</v>
      </c>
      <c r="H540" s="38" t="s">
        <v>399</v>
      </c>
      <c r="I540" s="38" t="s">
        <v>366</v>
      </c>
      <c r="J540" s="39">
        <f>IF(F540="","",IF(F540="TIE LRC",COUNTIF($F$2:$F540,"TIE")+COUNTIF($F$2:$F540,"TME")+COUNTIF($F$2:$F540,"TIE LRC")+COUNTIF($F$2:$F540,"TIE MRC"),IF(F540="TIE MRC",COUNTIF($F$2:$F540,"TIE")+COUNTIF($F$2:$F540,"TME")+COUNTIF($F$2:$F540,"TIE LRC")+COUNTIF($F$2:$F540,"TIE MRC"),IF(F540="PLNBB LRC",COUNTIF($F$2:$F540,"PLNBB")+COUNTIF($F$2:$F540,"PLNBB LRC")+COUNTIF($F$2:$F540,"PLNBB MRC"),IF(F540="PLNBB MRC",COUNTIF($F$2:$F540,"PLNBB")+COUNTIF($F$2:$F540,"PLNBB LRC")+COUNTIF($F$2:$F540,"PLNBB MRC"),IF(F540="HE MRC",COUNTIF($F$2:$F540,"HE")+COUNTIF($F$2:$F540,"HE LRC")+COUNTIF($F$2:$F540,"HE MRC"),IF(F540="HE LRC",COUNTIF($F$2:$F540,"HE")+COUNTIF($F$2:$F540,"HE LRC")+COUNTIF($F$2:$F540,"HE MRC"),COUNTIF($F$2:$F540,F540))))))))</f>
        <v>43</v>
      </c>
      <c r="K540" s="42" t="s">
        <v>727</v>
      </c>
      <c r="L540" s="42" t="s">
        <v>728</v>
      </c>
      <c r="N540" s="43" t="s">
        <v>318</v>
      </c>
      <c r="O540" s="70" t="s">
        <v>610</v>
      </c>
      <c r="P540" s="40"/>
      <c r="Q540" s="70">
        <v>46013</v>
      </c>
      <c r="R540" s="44"/>
      <c r="S540" s="70">
        <v>46021</v>
      </c>
      <c r="T540" s="57">
        <v>46020.604166666664</v>
      </c>
      <c r="U540" s="57">
        <v>46020.604166666664</v>
      </c>
      <c r="V540" s="57">
        <v>46021.607638888891</v>
      </c>
      <c r="W540" s="57">
        <v>46022.097222222219</v>
      </c>
      <c r="X540" s="57">
        <v>46022.947916666664</v>
      </c>
      <c r="Y540" s="57">
        <v>46022.989583333336</v>
      </c>
      <c r="Z540" s="57">
        <v>46023.024305555555</v>
      </c>
      <c r="AA540" s="51">
        <f t="shared" si="84"/>
        <v>24.083333333430346</v>
      </c>
      <c r="AB540" s="51">
        <f t="shared" si="90"/>
        <v>21.416666666802485</v>
      </c>
      <c r="AC540" s="51">
        <f t="shared" si="91"/>
        <v>1.0000000001164153</v>
      </c>
      <c r="AD540" s="51">
        <v>0</v>
      </c>
      <c r="AE540" s="51">
        <v>3.75</v>
      </c>
      <c r="AF540" s="51">
        <v>2.83</v>
      </c>
      <c r="AG540" s="51">
        <v>0.5</v>
      </c>
      <c r="AH540" s="51">
        <v>0</v>
      </c>
      <c r="AI540" s="51">
        <f t="shared" si="112"/>
        <v>7.08</v>
      </c>
      <c r="AJ540" s="78">
        <f t="shared" si="113"/>
        <v>7.08</v>
      </c>
      <c r="AK540" s="78"/>
      <c r="AL540" s="78"/>
      <c r="AM540" s="78"/>
      <c r="AN540" s="78"/>
      <c r="AO540" s="45">
        <v>8703.0709999999999</v>
      </c>
      <c r="AP540" s="45">
        <v>8697.1929999999993</v>
      </c>
      <c r="AQ540" s="57">
        <f t="shared" si="107"/>
        <v>46021.607638888891</v>
      </c>
      <c r="AR540" s="57">
        <v>46021.618055555555</v>
      </c>
      <c r="AS540" s="57">
        <f t="shared" si="101"/>
        <v>46022.947916666664</v>
      </c>
      <c r="AT540" s="57">
        <v>46023.010416666664</v>
      </c>
      <c r="AU540" s="57">
        <f t="shared" si="106"/>
        <v>46023.010416666664</v>
      </c>
      <c r="AV540" s="57">
        <v>46023.020833333336</v>
      </c>
      <c r="AW540" s="104">
        <v>4144</v>
      </c>
      <c r="AX540" s="104">
        <v>6372</v>
      </c>
      <c r="AY540" s="30">
        <v>34.96</v>
      </c>
      <c r="AZ540" s="30">
        <v>17.649999999999999</v>
      </c>
      <c r="BA540" s="30">
        <v>4.79</v>
      </c>
      <c r="BB540" s="30">
        <v>6.07</v>
      </c>
      <c r="BC540" s="30">
        <v>7.37</v>
      </c>
      <c r="BD540" s="30">
        <v>40.1</v>
      </c>
      <c r="BE540" s="30">
        <v>36.18</v>
      </c>
      <c r="BF540" s="30">
        <v>0.2</v>
      </c>
      <c r="BG540" s="30">
        <v>0.33</v>
      </c>
      <c r="BH540" s="30">
        <v>0.3</v>
      </c>
      <c r="BI540" s="30">
        <v>55.85</v>
      </c>
      <c r="BJ540" s="30">
        <v>4.24</v>
      </c>
      <c r="BK540" s="30">
        <v>0.91</v>
      </c>
      <c r="BL540" s="30">
        <v>1.19</v>
      </c>
      <c r="BM540" s="30">
        <v>15.03</v>
      </c>
      <c r="BN540" s="34">
        <v>59</v>
      </c>
      <c r="BO540" s="30" t="s">
        <v>97</v>
      </c>
      <c r="BP540" s="30" t="s">
        <v>100</v>
      </c>
      <c r="BQ540" s="34">
        <v>1200</v>
      </c>
      <c r="BR540" s="30">
        <v>37.619999999999997</v>
      </c>
      <c r="BS540" s="30">
        <v>19.7</v>
      </c>
      <c r="BT540" s="30">
        <v>18.41</v>
      </c>
      <c r="BU540" s="30">
        <v>14.06</v>
      </c>
      <c r="BV540" s="30">
        <v>3.06</v>
      </c>
      <c r="BW540" s="30">
        <v>0.55000000000000004</v>
      </c>
      <c r="BX540" s="30">
        <v>0.54</v>
      </c>
      <c r="BY540" s="30">
        <v>0.64</v>
      </c>
      <c r="BZ540" s="30">
        <v>4.67</v>
      </c>
      <c r="CA540" s="30">
        <v>0.59</v>
      </c>
      <c r="CB540" s="30">
        <v>0.16</v>
      </c>
      <c r="CC540" s="30">
        <v>0.05</v>
      </c>
      <c r="CD540" s="30">
        <v>100</v>
      </c>
      <c r="CE540" s="30">
        <v>97</v>
      </c>
      <c r="CF540" s="30">
        <v>78</v>
      </c>
      <c r="CG540" s="30">
        <v>20</v>
      </c>
      <c r="CH540" s="30"/>
      <c r="CI540" s="104">
        <v>4164</v>
      </c>
      <c r="CJ540" s="30"/>
      <c r="CK540" s="30">
        <v>34.72</v>
      </c>
      <c r="CL540" s="30"/>
      <c r="CM540" s="30">
        <v>4.6500000000000004</v>
      </c>
      <c r="CN540" s="30"/>
      <c r="CO540" s="30"/>
      <c r="CP540" s="30"/>
      <c r="CQ540" s="30">
        <v>0.19</v>
      </c>
      <c r="CR540" s="104">
        <v>4064</v>
      </c>
      <c r="CS540" s="105">
        <v>35.340000000000003</v>
      </c>
      <c r="CT540" s="104">
        <v>4.67</v>
      </c>
      <c r="CU540" s="104">
        <v>0.26</v>
      </c>
      <c r="CV540" s="30"/>
      <c r="CW540" s="58">
        <f t="shared" si="111"/>
        <v>606.63982794124206</v>
      </c>
      <c r="CX540" s="59">
        <f>AP540/(AB540-AI540)</f>
        <v>606.63982794124206</v>
      </c>
      <c r="CY540" s="79">
        <v>500</v>
      </c>
      <c r="CZ540" s="57">
        <f>IF(AND(DATE(YEAR(T540),MONTH(T540),DAY(T540))&gt;=(S540-3),DATE(YEAR(T540),MONTH(T540),DAY(T540))&lt;=(S540+3)),T540,V540)</f>
        <v>46020.604166666664</v>
      </c>
      <c r="DA540" s="59">
        <f>CZ540-U540</f>
        <v>0</v>
      </c>
      <c r="DB540" s="51">
        <f>(((AR540-AQ540)*24)+DD540+AB540+((AV540-AU540)*24))/24</f>
        <v>1.3923611111167702</v>
      </c>
      <c r="DC540" s="51">
        <f>(AT540-AS540)*24</f>
        <v>1.5</v>
      </c>
      <c r="DD540" s="51">
        <f>(W540-AR540)*24</f>
        <v>11.499999999941792</v>
      </c>
      <c r="DE540" s="51">
        <f>AA540</f>
        <v>24.083333333430346</v>
      </c>
      <c r="DF540" s="51">
        <f t="shared" si="109"/>
        <v>11.499999999941792</v>
      </c>
      <c r="DG540" s="51">
        <f>AB540</f>
        <v>21.416666666802485</v>
      </c>
      <c r="DH540" s="51">
        <f t="shared" si="115"/>
        <v>1.5</v>
      </c>
    </row>
    <row r="541" spans="1:112" s="63" customFormat="1" x14ac:dyDescent="0.2">
      <c r="A541" s="65">
        <v>4989</v>
      </c>
      <c r="B541" s="72">
        <f t="shared" si="110"/>
        <v>46023</v>
      </c>
      <c r="C541" s="60" t="str">
        <f t="shared" si="108"/>
        <v>PRT 2025 12 #4989</v>
      </c>
      <c r="D541" s="60" t="str">
        <f t="shared" si="114"/>
        <v>PRATU SSN #28</v>
      </c>
      <c r="E541" s="61">
        <v>4989</v>
      </c>
      <c r="F541" s="62" t="s">
        <v>551</v>
      </c>
      <c r="G541" s="62" t="str">
        <f>INDEX([1]List!$D$2:$D$55,MATCH(F541,[1]List!$B$2:$B$55,0))</f>
        <v>CIF</v>
      </c>
      <c r="H541" s="62" t="s">
        <v>552</v>
      </c>
      <c r="I541" s="62" t="s">
        <v>285</v>
      </c>
      <c r="J541" s="61">
        <f>IF(F541="","",IF(F541="TIE LRC",COUNTIF($F$2:$F541,"TIE")+COUNTIF($F$2:$F541,"TME")+COUNTIF($F$2:$F541,"TIE LRC")+COUNTIF($F$2:$F541,"TIE MRC"),IF(F541="TIE MRC",COUNTIF($F$2:$F541,"TIE")+COUNTIF($F$2:$F541,"TME")+COUNTIF($F$2:$F541,"TIE LRC")+COUNTIF($F$2:$F541,"TIE MRC"),IF(F541="PLNBB LRC",COUNTIF($F$2:$F541,"PLNBB")+COUNTIF($F$2:$F541,"PLNBB LRC")+COUNTIF($F$2:$F541,"PLNBB MRC"),IF(F541="PLNBB MRC",COUNTIF($F$2:$F541,"PLNBB")+COUNTIF($F$2:$F541,"PLNBB LRC")+COUNTIF($F$2:$F541,"PLNBB MRC"),IF(F541="HE MRC",COUNTIF($F$2:$F541,"HE")+COUNTIF($F$2:$F541,"HE LRC")+COUNTIF($F$2:$F541,"HE MRC"),IF(F541="HE LRC",COUNTIF($F$2:$F541,"HE")+COUNTIF($F$2:$F541,"HE LRC")+COUNTIF($F$2:$F541,"HE MRC"),COUNTIF($F$2:$F541,F541))))))))</f>
        <v>28</v>
      </c>
      <c r="K541" s="63" t="s">
        <v>528</v>
      </c>
      <c r="L541" s="63" t="s">
        <v>529</v>
      </c>
      <c r="N541" s="64" t="s">
        <v>320</v>
      </c>
      <c r="O541" s="69" t="s">
        <v>473</v>
      </c>
      <c r="P541" s="65"/>
      <c r="Q541" s="69">
        <v>46015</v>
      </c>
      <c r="R541" s="66"/>
      <c r="S541" s="69">
        <v>46022</v>
      </c>
      <c r="T541" s="67">
        <v>46022.513888888891</v>
      </c>
      <c r="U541" s="67">
        <v>46022.513888888891</v>
      </c>
      <c r="V541" s="67">
        <v>46022.569444444445</v>
      </c>
      <c r="W541" s="67">
        <v>46022.951388888891</v>
      </c>
      <c r="X541" s="67">
        <v>46023.739583333336</v>
      </c>
      <c r="Y541" s="67">
        <v>46023.788194444445</v>
      </c>
      <c r="Z541" s="67">
        <v>46023.822916666664</v>
      </c>
      <c r="AA541" s="53">
        <f t="shared" si="84"/>
        <v>1.3333333333139308</v>
      </c>
      <c r="AB541" s="53">
        <f t="shared" si="90"/>
        <v>20.083333333313931</v>
      </c>
      <c r="AC541" s="53">
        <f t="shared" si="91"/>
        <v>1.1666666666278616</v>
      </c>
      <c r="AD541" s="53">
        <v>1.17</v>
      </c>
      <c r="AE541" s="53">
        <v>4.08</v>
      </c>
      <c r="AF541" s="53">
        <v>0</v>
      </c>
      <c r="AG541" s="53">
        <v>0.67</v>
      </c>
      <c r="AH541" s="53">
        <v>0</v>
      </c>
      <c r="AI541" s="53">
        <f t="shared" si="112"/>
        <v>4.75</v>
      </c>
      <c r="AJ541" s="77">
        <f t="shared" si="113"/>
        <v>5.92</v>
      </c>
      <c r="AK541" s="77"/>
      <c r="AL541" s="77"/>
      <c r="AM541" s="77"/>
      <c r="AN541" s="77"/>
      <c r="AO541" s="68">
        <v>8733.7579999999998</v>
      </c>
      <c r="AP541" s="68">
        <v>8731.6229999999996</v>
      </c>
      <c r="AQ541" s="67">
        <f t="shared" si="107"/>
        <v>46022.569444444445</v>
      </c>
      <c r="AR541" s="67">
        <v>46022.579861111109</v>
      </c>
      <c r="AS541" s="67">
        <f t="shared" si="101"/>
        <v>46023.739583333336</v>
      </c>
      <c r="AT541" s="67">
        <v>46023.809027777781</v>
      </c>
      <c r="AU541" s="67">
        <f t="shared" si="106"/>
        <v>46023.809027777781</v>
      </c>
      <c r="AV541" s="67">
        <v>46023.819444444445</v>
      </c>
      <c r="AW541" s="102">
        <v>4071</v>
      </c>
      <c r="AX541" s="102">
        <v>6249</v>
      </c>
      <c r="AY541" s="55">
        <v>34.85</v>
      </c>
      <c r="AZ541" s="55">
        <v>18.45</v>
      </c>
      <c r="BA541" s="55">
        <v>4.8899999999999997</v>
      </c>
      <c r="BB541" s="55">
        <v>6.12</v>
      </c>
      <c r="BC541" s="55">
        <v>7.5</v>
      </c>
      <c r="BD541" s="55">
        <v>39.340000000000003</v>
      </c>
      <c r="BE541" s="55">
        <v>36.090000000000003</v>
      </c>
      <c r="BF541" s="55">
        <v>0.18</v>
      </c>
      <c r="BG541" s="55">
        <v>0.3</v>
      </c>
      <c r="BH541" s="55">
        <v>0.28000000000000003</v>
      </c>
      <c r="BI541" s="55">
        <v>52.88</v>
      </c>
      <c r="BJ541" s="55">
        <v>4.21</v>
      </c>
      <c r="BK541" s="55">
        <v>0.87</v>
      </c>
      <c r="BL541" s="55">
        <v>1.1499999999999999</v>
      </c>
      <c r="BM541" s="55">
        <v>17.239999999999998</v>
      </c>
      <c r="BN541" s="56">
        <v>60</v>
      </c>
      <c r="BO541" s="55" t="s">
        <v>97</v>
      </c>
      <c r="BP541" s="55" t="s">
        <v>100</v>
      </c>
      <c r="BQ541" s="56">
        <v>1160</v>
      </c>
      <c r="BR541" s="55">
        <v>29.01</v>
      </c>
      <c r="BS541" s="55">
        <v>11.34</v>
      </c>
      <c r="BT541" s="55">
        <v>42.36</v>
      </c>
      <c r="BU541" s="55">
        <v>6.22</v>
      </c>
      <c r="BV541" s="55">
        <v>3.22</v>
      </c>
      <c r="BW541" s="55">
        <v>0.31</v>
      </c>
      <c r="BX541" s="55">
        <v>0.44</v>
      </c>
      <c r="BY541" s="55">
        <v>0.28000000000000003</v>
      </c>
      <c r="BZ541" s="55">
        <v>5.87</v>
      </c>
      <c r="CA541" s="55">
        <v>0.72</v>
      </c>
      <c r="CB541" s="55">
        <v>0.22</v>
      </c>
      <c r="CC541" s="55">
        <v>0.44</v>
      </c>
      <c r="CD541" s="55">
        <v>100</v>
      </c>
      <c r="CE541" s="55">
        <v>97</v>
      </c>
      <c r="CF541" s="55">
        <v>78</v>
      </c>
      <c r="CG541" s="55">
        <v>20</v>
      </c>
      <c r="CH541" s="55"/>
      <c r="CI541" s="102">
        <v>4135</v>
      </c>
      <c r="CJ541" s="55"/>
      <c r="CK541" s="55">
        <v>33.57</v>
      </c>
      <c r="CL541" s="55"/>
      <c r="CM541" s="55">
        <v>4.84</v>
      </c>
      <c r="CN541" s="55"/>
      <c r="CO541" s="55"/>
      <c r="CP541" s="55"/>
      <c r="CQ541" s="55">
        <v>0.13</v>
      </c>
      <c r="CR541" s="102">
        <v>3993</v>
      </c>
      <c r="CS541" s="103">
        <v>35.97</v>
      </c>
      <c r="CT541" s="102">
        <v>4.4800000000000004</v>
      </c>
      <c r="CU541" s="102">
        <v>0.28000000000000003</v>
      </c>
      <c r="CV541" s="55"/>
      <c r="CW541" s="73">
        <f t="shared" si="111"/>
        <v>569.45367391376408</v>
      </c>
      <c r="CX541" s="74">
        <f>AP541/(AB541-AI541)</f>
        <v>569.45367391376408</v>
      </c>
      <c r="CY541" s="71">
        <v>500</v>
      </c>
      <c r="CZ541" s="67">
        <f>IF(AND(DATE(YEAR(T541),MONTH(T541),DAY(T541))&gt;=(S541-3),DATE(YEAR(T541),MONTH(T541),DAY(T541))&lt;=(S541+3)),T541,V541)</f>
        <v>46022.513888888891</v>
      </c>
      <c r="DA541" s="74">
        <f>CZ541-U541</f>
        <v>0</v>
      </c>
      <c r="DB541" s="53">
        <f>(((AR541-AQ541)*24)+DD541+AB541+((AV541-AU541)*24))/24</f>
        <v>1.2291666666642413</v>
      </c>
      <c r="DC541" s="53">
        <f>(AT541-AS541)*24</f>
        <v>1.6666666666860692</v>
      </c>
      <c r="DD541" s="53">
        <f>(W541-AR541)*24</f>
        <v>8.9166666667442769</v>
      </c>
      <c r="DE541" s="53">
        <f>AA541</f>
        <v>1.3333333333139308</v>
      </c>
      <c r="DF541" s="53">
        <f t="shared" si="109"/>
        <v>8.9166666667442769</v>
      </c>
      <c r="DG541" s="53">
        <f>AB541</f>
        <v>20.083333333313931</v>
      </c>
      <c r="DH541" s="53">
        <f t="shared" si="115"/>
        <v>1.6666666666860692</v>
      </c>
    </row>
    <row r="542" spans="1:112" s="63" customFormat="1" x14ac:dyDescent="0.2">
      <c r="A542" s="65">
        <v>4990</v>
      </c>
      <c r="B542" s="72">
        <f t="shared" si="110"/>
        <v>46023</v>
      </c>
      <c r="C542" s="60" t="str">
        <f t="shared" si="108"/>
        <v>PRT 2026 1 #4990</v>
      </c>
      <c r="D542" s="60" t="str">
        <f t="shared" si="114"/>
        <v>PRATU MADHUCON #8</v>
      </c>
      <c r="E542" s="61">
        <v>4990</v>
      </c>
      <c r="F542" s="62" t="s">
        <v>624</v>
      </c>
      <c r="G542" s="62" t="str">
        <f>INDEX([1]List!$D$2:$D$55,MATCH(F542,[1]List!$B$2:$B$55,0))</f>
        <v>CIF</v>
      </c>
      <c r="H542" s="62" t="s">
        <v>625</v>
      </c>
      <c r="I542" s="62" t="s">
        <v>681</v>
      </c>
      <c r="J542" s="61">
        <f>IF(F542="","",IF(F542="TIE LRC",COUNTIF($F$2:$F542,"TIE")+COUNTIF($F$2:$F542,"TME")+COUNTIF($F$2:$F542,"TIE LRC")+COUNTIF($F$2:$F542,"TIE MRC"),IF(F542="TIE MRC",COUNTIF($F$2:$F542,"TIE")+COUNTIF($F$2:$F542,"TME")+COUNTIF($F$2:$F542,"TIE LRC")+COUNTIF($F$2:$F542,"TIE MRC"),IF(F542="PLNBB LRC",COUNTIF($F$2:$F542,"PLNBB")+COUNTIF($F$2:$F542,"PLNBB LRC")+COUNTIF($F$2:$F542,"PLNBB MRC"),IF(F542="PLNBB MRC",COUNTIF($F$2:$F542,"PLNBB")+COUNTIF($F$2:$F542,"PLNBB LRC")+COUNTIF($F$2:$F542,"PLNBB MRC"),IF(F542="HE MRC",COUNTIF($F$2:$F542,"HE")+COUNTIF($F$2:$F542,"HE LRC")+COUNTIF($F$2:$F542,"HE MRC"),IF(F542="HE LRC",COUNTIF($F$2:$F542,"HE")+COUNTIF($F$2:$F542,"HE LRC")+COUNTIF($F$2:$F542,"HE MRC"),COUNTIF($F$2:$F542,F542))))))))</f>
        <v>8</v>
      </c>
      <c r="K542" s="63" t="s">
        <v>444</v>
      </c>
      <c r="L542" s="63" t="s">
        <v>414</v>
      </c>
      <c r="N542" s="64" t="s">
        <v>320</v>
      </c>
      <c r="O542" s="69" t="s">
        <v>567</v>
      </c>
      <c r="P542" s="65"/>
      <c r="Q542" s="69">
        <v>46009</v>
      </c>
      <c r="R542" s="66"/>
      <c r="S542" s="69">
        <v>45995</v>
      </c>
      <c r="T542" s="67">
        <v>46023.0625</v>
      </c>
      <c r="U542" s="67">
        <v>46023.930555555555</v>
      </c>
      <c r="V542" s="67">
        <v>46023.930555555555</v>
      </c>
      <c r="W542" s="67">
        <v>46023.975694444445</v>
      </c>
      <c r="X542" s="67">
        <v>46024.5625</v>
      </c>
      <c r="Y542" s="67">
        <v>46024.59375</v>
      </c>
      <c r="Z542" s="67">
        <v>46024.628472222219</v>
      </c>
      <c r="AA542" s="53">
        <f t="shared" si="84"/>
        <v>20.833333333313931</v>
      </c>
      <c r="AB542" s="53">
        <f t="shared" si="90"/>
        <v>14.833333333313931</v>
      </c>
      <c r="AC542" s="53">
        <f t="shared" si="91"/>
        <v>0.75</v>
      </c>
      <c r="AD542" s="53">
        <v>1.33</v>
      </c>
      <c r="AE542" s="53">
        <v>1.75</v>
      </c>
      <c r="AF542" s="53">
        <v>0</v>
      </c>
      <c r="AG542" s="53">
        <v>1.25</v>
      </c>
      <c r="AH542" s="53">
        <v>0</v>
      </c>
      <c r="AI542" s="53">
        <f t="shared" si="112"/>
        <v>3</v>
      </c>
      <c r="AJ542" s="77">
        <f t="shared" si="113"/>
        <v>4.33</v>
      </c>
      <c r="AK542" s="77"/>
      <c r="AL542" s="77"/>
      <c r="AM542" s="77"/>
      <c r="AN542" s="77"/>
      <c r="AO542" s="68">
        <v>10002.663</v>
      </c>
      <c r="AP542" s="68">
        <v>10001.495000000001</v>
      </c>
      <c r="AQ542" s="67">
        <f t="shared" si="107"/>
        <v>46023.930555555555</v>
      </c>
      <c r="AR542" s="67">
        <v>46023.940972222219</v>
      </c>
      <c r="AS542" s="67">
        <f t="shared" si="101"/>
        <v>46024.5625</v>
      </c>
      <c r="AT542" s="67">
        <v>46024.614583333336</v>
      </c>
      <c r="AU542" s="67">
        <f t="shared" si="106"/>
        <v>46024.614583333336</v>
      </c>
      <c r="AV542" s="67">
        <v>46024.625</v>
      </c>
      <c r="AW542" s="102">
        <v>4113</v>
      </c>
      <c r="AX542" s="102">
        <v>6322</v>
      </c>
      <c r="AY542" s="55">
        <v>34.94</v>
      </c>
      <c r="AZ542" s="55">
        <v>19.52</v>
      </c>
      <c r="BA542" s="55">
        <v>4.5599999999999996</v>
      </c>
      <c r="BB542" s="55">
        <v>5.64</v>
      </c>
      <c r="BC542" s="55">
        <v>7.01</v>
      </c>
      <c r="BD542" s="55">
        <v>40.58</v>
      </c>
      <c r="BE542" s="55">
        <v>34.26</v>
      </c>
      <c r="BF542" s="55">
        <v>0.22</v>
      </c>
      <c r="BG542" s="55">
        <v>0.36</v>
      </c>
      <c r="BH542" s="55">
        <v>0.34</v>
      </c>
      <c r="BI542" s="55">
        <v>52.34</v>
      </c>
      <c r="BJ542" s="55">
        <v>4.21</v>
      </c>
      <c r="BK542" s="55">
        <v>0.88</v>
      </c>
      <c r="BL542" s="55">
        <v>1.18</v>
      </c>
      <c r="BM542" s="55">
        <v>17.14</v>
      </c>
      <c r="BN542" s="56">
        <v>59</v>
      </c>
      <c r="BO542" s="55" t="s">
        <v>97</v>
      </c>
      <c r="BP542" s="55" t="s">
        <v>97</v>
      </c>
      <c r="BQ542" s="56">
        <v>1280</v>
      </c>
      <c r="BR542" s="55">
        <v>42.06</v>
      </c>
      <c r="BS542" s="55">
        <v>33.32</v>
      </c>
      <c r="BT542" s="55">
        <v>12.54</v>
      </c>
      <c r="BU542" s="55">
        <v>4.58</v>
      </c>
      <c r="BV542" s="55">
        <v>1.64</v>
      </c>
      <c r="BW542" s="55">
        <v>0.21</v>
      </c>
      <c r="BX542" s="55">
        <v>0.64</v>
      </c>
      <c r="BY542" s="55">
        <v>1.49</v>
      </c>
      <c r="BZ542" s="55">
        <v>2.93</v>
      </c>
      <c r="CA542" s="55">
        <v>0.5</v>
      </c>
      <c r="CB542" s="55">
        <v>7.0000000000000007E-2</v>
      </c>
      <c r="CC542" s="55">
        <v>4.2000000000000003E-2</v>
      </c>
      <c r="CD542" s="55">
        <v>99</v>
      </c>
      <c r="CE542" s="55">
        <v>97</v>
      </c>
      <c r="CF542" s="55">
        <v>78</v>
      </c>
      <c r="CG542" s="55">
        <v>20</v>
      </c>
      <c r="CH542" s="55"/>
      <c r="CI542" s="102">
        <v>4230</v>
      </c>
      <c r="CJ542" s="55"/>
      <c r="CK542" s="55">
        <v>34.64</v>
      </c>
      <c r="CL542" s="55"/>
      <c r="CM542" s="55">
        <v>4.2699999999999996</v>
      </c>
      <c r="CN542" s="55"/>
      <c r="CO542" s="55"/>
      <c r="CP542" s="55"/>
      <c r="CQ542" s="55">
        <v>0.21</v>
      </c>
      <c r="CR542" s="102">
        <v>4012</v>
      </c>
      <c r="CS542" s="103">
        <v>35.770000000000003</v>
      </c>
      <c r="CT542" s="102">
        <v>5.1100000000000003</v>
      </c>
      <c r="CU542" s="102">
        <v>0.27</v>
      </c>
      <c r="CV542" s="55"/>
      <c r="CW542" s="73">
        <f t="shared" si="111"/>
        <v>845.19676056476612</v>
      </c>
      <c r="CX542" s="74">
        <f>AP542/(AB542-AI542)</f>
        <v>845.19676056476612</v>
      </c>
      <c r="CY542" s="71">
        <v>500</v>
      </c>
      <c r="CZ542" s="67">
        <f>IF(AND(DATE(YEAR(T542),MONTH(T542),DAY(T542))&gt;=(S542-3),DATE(YEAR(T542),MONTH(T542),DAY(T542))&lt;=(S542+3)),T542,V542)</f>
        <v>46023.930555555555</v>
      </c>
      <c r="DA542" s="74">
        <f>CZ542-U542</f>
        <v>0</v>
      </c>
      <c r="DB542" s="53">
        <f>(((AR542-AQ542)*24)+DD542+AB542+((AV542-AU542)*24))/24</f>
        <v>0.67361111110949423</v>
      </c>
      <c r="DC542" s="53">
        <f>(AT542-AS542)*24</f>
        <v>1.2500000000582077</v>
      </c>
      <c r="DD542" s="53">
        <f>(W542-AR542)*24</f>
        <v>0.8333333334303461</v>
      </c>
      <c r="DE542" s="53">
        <f>AA542</f>
        <v>20.833333333313931</v>
      </c>
      <c r="DF542" s="53">
        <f t="shared" si="109"/>
        <v>0.8333333334303461</v>
      </c>
      <c r="DG542" s="53">
        <f>AB542</f>
        <v>14.833333333313931</v>
      </c>
      <c r="DH542" s="53">
        <f t="shared" si="115"/>
        <v>1.2500000000582077</v>
      </c>
    </row>
    <row r="543" spans="1:112" s="63" customFormat="1" x14ac:dyDescent="0.2">
      <c r="A543" s="65">
        <v>4991</v>
      </c>
      <c r="B543" s="72">
        <f t="shared" si="110"/>
        <v>46023</v>
      </c>
      <c r="C543" s="60" t="str">
        <f t="shared" si="108"/>
        <v>PRT 2026 1 #4991</v>
      </c>
      <c r="D543" s="60" t="str">
        <f t="shared" si="114"/>
        <v>PRATU MIP #5</v>
      </c>
      <c r="E543" s="61">
        <v>4991</v>
      </c>
      <c r="F543" s="62" t="s">
        <v>298</v>
      </c>
      <c r="G543" s="62" t="str">
        <f>INDEX([1]List!$D$2:$D$55,MATCH(F543,[1]List!$B$2:$B$55,0))</f>
        <v>FOB</v>
      </c>
      <c r="H543" s="62" t="s">
        <v>299</v>
      </c>
      <c r="I543" s="62" t="s">
        <v>163</v>
      </c>
      <c r="J543" s="61">
        <f>IF(F543="","",IF(F543="TIE LRC",COUNTIF($F$2:$F543,"TIE")+COUNTIF($F$2:$F543,"TME")+COUNTIF($F$2:$F543,"TIE LRC")+COUNTIF($F$2:$F543,"TIE MRC"),IF(F543="TIE MRC",COUNTIF($F$2:$F543,"TIE")+COUNTIF($F$2:$F543,"TME")+COUNTIF($F$2:$F543,"TIE LRC")+COUNTIF($F$2:$F543,"TIE MRC"),IF(F543="PLNBB LRC",COUNTIF($F$2:$F543,"PLNBB")+COUNTIF($F$2:$F543,"PLNBB LRC")+COUNTIF($F$2:$F543,"PLNBB MRC"),IF(F543="PLNBB MRC",COUNTIF($F$2:$F543,"PLNBB")+COUNTIF($F$2:$F543,"PLNBB LRC")+COUNTIF($F$2:$F543,"PLNBB MRC"),IF(F543="HE MRC",COUNTIF($F$2:$F543,"HE")+COUNTIF($F$2:$F543,"HE LRC")+COUNTIF($F$2:$F543,"HE MRC"),IF(F543="HE LRC",COUNTIF($F$2:$F543,"HE")+COUNTIF($F$2:$F543,"HE LRC")+COUNTIF($F$2:$F543,"HE MRC"),COUNTIF($F$2:$F543,F543))))))))</f>
        <v>5</v>
      </c>
      <c r="K543" s="63" t="s">
        <v>389</v>
      </c>
      <c r="L543" s="63" t="s">
        <v>376</v>
      </c>
      <c r="N543" s="64" t="s">
        <v>320</v>
      </c>
      <c r="O543" s="69" t="s">
        <v>610</v>
      </c>
      <c r="P543" s="65"/>
      <c r="Q543" s="69">
        <v>46377</v>
      </c>
      <c r="R543" s="66"/>
      <c r="S543" s="69">
        <v>46019</v>
      </c>
      <c r="T543" s="67">
        <v>46023.145833333336</v>
      </c>
      <c r="U543" s="67">
        <v>46024.673611111109</v>
      </c>
      <c r="V543" s="67">
        <v>46024.673611111109</v>
      </c>
      <c r="W543" s="67">
        <v>46024.753472222219</v>
      </c>
      <c r="X543" s="67">
        <v>46025.295138888891</v>
      </c>
      <c r="Y543" s="67">
        <v>46025.329861111109</v>
      </c>
      <c r="Z543" s="67">
        <v>46025.364583333336</v>
      </c>
      <c r="AA543" s="53">
        <f t="shared" si="84"/>
        <v>36.666666666569654</v>
      </c>
      <c r="AB543" s="53">
        <f t="shared" si="90"/>
        <v>13.833333333372138</v>
      </c>
      <c r="AC543" s="53">
        <f t="shared" si="91"/>
        <v>0.83333333325572312</v>
      </c>
      <c r="AD543" s="53">
        <v>0</v>
      </c>
      <c r="AE543" s="53">
        <v>2.33</v>
      </c>
      <c r="AF543" s="53">
        <v>2.33</v>
      </c>
      <c r="AG543" s="53">
        <v>0.5</v>
      </c>
      <c r="AH543" s="53">
        <v>0</v>
      </c>
      <c r="AI543" s="53">
        <f t="shared" si="112"/>
        <v>5.16</v>
      </c>
      <c r="AJ543" s="77">
        <f t="shared" si="113"/>
        <v>5.16</v>
      </c>
      <c r="AK543" s="77"/>
      <c r="AL543" s="77"/>
      <c r="AM543" s="77"/>
      <c r="AN543" s="77"/>
      <c r="AO543" s="68">
        <v>7513</v>
      </c>
      <c r="AP543" s="68">
        <v>7510.6779999999999</v>
      </c>
      <c r="AQ543" s="67">
        <f t="shared" si="107"/>
        <v>46024.673611111109</v>
      </c>
      <c r="AR543" s="67">
        <v>46024.684027777781</v>
      </c>
      <c r="AS543" s="67">
        <f t="shared" ref="AS543:AS656" si="116">X543</f>
        <v>46025.295138888891</v>
      </c>
      <c r="AT543" s="67">
        <v>46025.350694444445</v>
      </c>
      <c r="AU543" s="67">
        <f t="shared" si="106"/>
        <v>46025.350694444445</v>
      </c>
      <c r="AV543" s="67">
        <v>46025.361111111109</v>
      </c>
      <c r="AW543" s="102">
        <v>4193</v>
      </c>
      <c r="AX543" s="102">
        <v>6569</v>
      </c>
      <c r="AY543" s="55">
        <v>36.17</v>
      </c>
      <c r="AZ543" s="55">
        <v>14.94</v>
      </c>
      <c r="BA543" s="55">
        <v>4.2</v>
      </c>
      <c r="BB543" s="55">
        <v>5.6</v>
      </c>
      <c r="BC543" s="55">
        <v>6.58</v>
      </c>
      <c r="BD543" s="55">
        <v>41.25</v>
      </c>
      <c r="BE543" s="55">
        <v>38.21</v>
      </c>
      <c r="BF543" s="55">
        <v>0.25</v>
      </c>
      <c r="BG543" s="55">
        <v>0.42</v>
      </c>
      <c r="BH543" s="55">
        <v>0.39</v>
      </c>
      <c r="BI543" s="55">
        <v>58.29</v>
      </c>
      <c r="BJ543" s="55">
        <v>4.25</v>
      </c>
      <c r="BK543" s="55">
        <v>0.91</v>
      </c>
      <c r="BL543" s="55">
        <v>1.1499999999999999</v>
      </c>
      <c r="BM543" s="55">
        <v>15.68</v>
      </c>
      <c r="BN543" s="56">
        <v>61</v>
      </c>
      <c r="BO543" s="55" t="s">
        <v>97</v>
      </c>
      <c r="BP543" s="55" t="s">
        <v>97</v>
      </c>
      <c r="BQ543" s="56">
        <v>1340</v>
      </c>
      <c r="BR543" s="55">
        <v>54.86</v>
      </c>
      <c r="BS543" s="55">
        <v>20.22</v>
      </c>
      <c r="BT543" s="55">
        <v>12.59</v>
      </c>
      <c r="BU543" s="55">
        <v>3.92</v>
      </c>
      <c r="BV543" s="55">
        <v>2.36</v>
      </c>
      <c r="BW543" s="55">
        <v>0.75</v>
      </c>
      <c r="BX543" s="55">
        <v>0.32</v>
      </c>
      <c r="BY543" s="55">
        <v>0.38</v>
      </c>
      <c r="BZ543" s="55">
        <v>4.34</v>
      </c>
      <c r="CA543" s="55">
        <v>0.09</v>
      </c>
      <c r="CB543" s="55">
        <v>0.18</v>
      </c>
      <c r="CC543" s="55">
        <v>4.8000000000000001E-2</v>
      </c>
      <c r="CD543" s="55">
        <v>99</v>
      </c>
      <c r="CE543" s="55">
        <v>98</v>
      </c>
      <c r="CF543" s="55">
        <v>78</v>
      </c>
      <c r="CG543" s="55">
        <v>21</v>
      </c>
      <c r="CH543" s="55"/>
      <c r="CI543" s="102">
        <v>4169</v>
      </c>
      <c r="CJ543" s="55"/>
      <c r="CK543" s="55">
        <v>36.68</v>
      </c>
      <c r="CL543" s="55"/>
      <c r="CM543" s="55">
        <v>3.58</v>
      </c>
      <c r="CN543" s="55"/>
      <c r="CO543" s="55"/>
      <c r="CP543" s="55"/>
      <c r="CQ543" s="55">
        <v>0.24</v>
      </c>
      <c r="CR543" s="102">
        <v>4108</v>
      </c>
      <c r="CS543" s="103">
        <v>34.659999999999997</v>
      </c>
      <c r="CT543" s="102">
        <v>4.2</v>
      </c>
      <c r="CU543" s="102">
        <v>0.24</v>
      </c>
      <c r="CV543" s="55"/>
      <c r="CW543" s="73">
        <f t="shared" si="111"/>
        <v>865.95057647575675</v>
      </c>
      <c r="CX543" s="74">
        <f>AP543/(AB543-AI543)</f>
        <v>865.95057647575675</v>
      </c>
      <c r="CY543" s="71">
        <v>500</v>
      </c>
      <c r="CZ543" s="67">
        <f>IF(AND(DATE(YEAR(T543),MONTH(T543),DAY(T543))&gt;=(S543-3),DATE(YEAR(T543),MONTH(T543),DAY(T543))&lt;=(S543+3)),T543,V543)</f>
        <v>46024.673611111109</v>
      </c>
      <c r="DA543" s="74">
        <f>CZ543-U543</f>
        <v>0</v>
      </c>
      <c r="DB543" s="53">
        <f>(((AR543-AQ543)*24)+DD543+AB543+((AV543-AU543)*24))/24</f>
        <v>0.66666666666424135</v>
      </c>
      <c r="DC543" s="53">
        <f>(AT543-AS543)*24</f>
        <v>1.3333333333139308</v>
      </c>
      <c r="DD543" s="53">
        <f>(W543-AR543)*24</f>
        <v>1.6666666665114462</v>
      </c>
      <c r="DE543" s="53">
        <f>AA543</f>
        <v>36.666666666569654</v>
      </c>
      <c r="DF543" s="53">
        <f t="shared" si="109"/>
        <v>1.6666666665114462</v>
      </c>
      <c r="DG543" s="53">
        <f>AB543</f>
        <v>13.833333333372138</v>
      </c>
      <c r="DH543" s="53">
        <f t="shared" si="115"/>
        <v>1.3333333333139308</v>
      </c>
    </row>
    <row r="544" spans="1:112" s="63" customFormat="1" x14ac:dyDescent="0.2">
      <c r="A544" s="65">
        <v>4992</v>
      </c>
      <c r="B544" s="72">
        <f t="shared" si="110"/>
        <v>46023</v>
      </c>
      <c r="C544" s="60" t="str">
        <f t="shared" si="108"/>
        <v>PRT 2026 1 #4992</v>
      </c>
      <c r="D544" s="60" t="str">
        <f t="shared" si="114"/>
        <v>PRATU PTBA #104</v>
      </c>
      <c r="E544" s="61">
        <v>4992</v>
      </c>
      <c r="F544" s="62" t="s">
        <v>98</v>
      </c>
      <c r="G544" s="62" t="str">
        <f>INDEX([1]List!$D$2:$D$55,MATCH(F544,[1]List!$B$2:$B$55,0))</f>
        <v>FOB</v>
      </c>
      <c r="H544" s="62" t="s">
        <v>156</v>
      </c>
      <c r="I544" s="62" t="s">
        <v>157</v>
      </c>
      <c r="J544" s="61">
        <f>IF(F544="","",IF(F544="TIE LRC",COUNTIF($F$2:$F544,"TIE")+COUNTIF($F$2:$F544,"TME")+COUNTIF($F$2:$F544,"TIE LRC")+COUNTIF($F$2:$F544,"TIE MRC"),IF(F544="TIE MRC",COUNTIF($F$2:$F544,"TIE")+COUNTIF($F$2:$F544,"TME")+COUNTIF($F$2:$F544,"TIE LRC")+COUNTIF($F$2:$F544,"TIE MRC"),IF(F544="PLNBB LRC",COUNTIF($F$2:$F544,"PLNBB")+COUNTIF($F$2:$F544,"PLNBB LRC")+COUNTIF($F$2:$F544,"PLNBB MRC"),IF(F544="PLNBB MRC",COUNTIF($F$2:$F544,"PLNBB")+COUNTIF($F$2:$F544,"PLNBB LRC")+COUNTIF($F$2:$F544,"PLNBB MRC"),IF(F544="HE MRC",COUNTIF($F$2:$F544,"HE")+COUNTIF($F$2:$F544,"HE LRC")+COUNTIF($F$2:$F544,"HE MRC"),IF(F544="HE LRC",COUNTIF($F$2:$F544,"HE")+COUNTIF($F$2:$F544,"HE LRC")+COUNTIF($F$2:$F544,"HE MRC"),COUNTIF($F$2:$F544,F544))))))))</f>
        <v>104</v>
      </c>
      <c r="K544" s="63" t="s">
        <v>653</v>
      </c>
      <c r="L544" s="63" t="s">
        <v>160</v>
      </c>
      <c r="N544" s="64" t="s">
        <v>318</v>
      </c>
      <c r="O544" s="69" t="s">
        <v>104</v>
      </c>
      <c r="P544" s="65"/>
      <c r="Q544" s="69">
        <v>46019</v>
      </c>
      <c r="R544" s="66"/>
      <c r="S544" s="69">
        <v>46025</v>
      </c>
      <c r="T544" s="67">
        <v>46023.25</v>
      </c>
      <c r="U544" s="67">
        <v>46023.25</v>
      </c>
      <c r="V544" s="67">
        <v>46023.357638888891</v>
      </c>
      <c r="W544" s="67">
        <v>46024.670138888891</v>
      </c>
      <c r="X544" s="67">
        <v>46025.711805555555</v>
      </c>
      <c r="Y544" s="67">
        <v>46025.746527777781</v>
      </c>
      <c r="Z544" s="67">
        <v>46025.78125</v>
      </c>
      <c r="AA544" s="53">
        <f t="shared" si="84"/>
        <v>2.5833333333721384</v>
      </c>
      <c r="AB544" s="53">
        <f t="shared" si="90"/>
        <v>25.833333333372138</v>
      </c>
      <c r="AC544" s="53">
        <f t="shared" si="91"/>
        <v>0.8333333334303461</v>
      </c>
      <c r="AD544" s="53">
        <v>0</v>
      </c>
      <c r="AE544" s="53">
        <v>3.42</v>
      </c>
      <c r="AF544" s="53">
        <v>10.08</v>
      </c>
      <c r="AG544" s="53">
        <v>0.5</v>
      </c>
      <c r="AH544" s="53">
        <v>0</v>
      </c>
      <c r="AI544" s="53">
        <f t="shared" si="112"/>
        <v>14</v>
      </c>
      <c r="AJ544" s="77">
        <f t="shared" si="113"/>
        <v>14</v>
      </c>
      <c r="AK544" s="77"/>
      <c r="AL544" s="77"/>
      <c r="AM544" s="77"/>
      <c r="AN544" s="77"/>
      <c r="AO544" s="68">
        <v>9820.7219999999998</v>
      </c>
      <c r="AP544" s="68">
        <v>9818.8389999999999</v>
      </c>
      <c r="AQ544" s="67">
        <f t="shared" ref="AQ544:AQ656" si="117">V544</f>
        <v>46023.357638888891</v>
      </c>
      <c r="AR544" s="67">
        <v>46023.368055555555</v>
      </c>
      <c r="AS544" s="67">
        <f t="shared" si="116"/>
        <v>46025.711805555555</v>
      </c>
      <c r="AT544" s="67">
        <v>46025.767361111109</v>
      </c>
      <c r="AU544" s="67">
        <f t="shared" si="106"/>
        <v>46025.767361111109</v>
      </c>
      <c r="AV544" s="67">
        <v>46025.777777777781</v>
      </c>
      <c r="AW544" s="102">
        <v>4624</v>
      </c>
      <c r="AX544" s="102">
        <v>6660</v>
      </c>
      <c r="AY544" s="55">
        <v>30.57</v>
      </c>
      <c r="AZ544" s="55">
        <v>16.25</v>
      </c>
      <c r="BA544" s="55">
        <v>4.97</v>
      </c>
      <c r="BB544" s="55">
        <v>6</v>
      </c>
      <c r="BC544" s="55">
        <v>7.16</v>
      </c>
      <c r="BD544" s="55">
        <v>38.43</v>
      </c>
      <c r="BE544" s="55">
        <v>39.32</v>
      </c>
      <c r="BF544" s="55">
        <v>0.33</v>
      </c>
      <c r="BG544" s="55">
        <v>0.51</v>
      </c>
      <c r="BH544" s="55">
        <v>0.48</v>
      </c>
      <c r="BI544" s="55">
        <v>57.85</v>
      </c>
      <c r="BJ544" s="55">
        <v>4.24</v>
      </c>
      <c r="BK544" s="55">
        <v>0.91</v>
      </c>
      <c r="BL544" s="55">
        <v>1.17</v>
      </c>
      <c r="BM544" s="55">
        <v>14.35</v>
      </c>
      <c r="BN544" s="56">
        <v>59</v>
      </c>
      <c r="BO544" s="55" t="s">
        <v>97</v>
      </c>
      <c r="BP544" s="55" t="s">
        <v>97</v>
      </c>
      <c r="BQ544" s="56">
        <v>1220</v>
      </c>
      <c r="BR544" s="55">
        <v>52.38</v>
      </c>
      <c r="BS544" s="55">
        <v>24.96</v>
      </c>
      <c r="BT544" s="55">
        <v>8.84</v>
      </c>
      <c r="BU544" s="55">
        <v>4.91</v>
      </c>
      <c r="BV544" s="55">
        <v>2.2400000000000002</v>
      </c>
      <c r="BW544" s="55">
        <v>0.49</v>
      </c>
      <c r="BX544" s="55">
        <v>0.94</v>
      </c>
      <c r="BY544" s="55">
        <v>1.1399999999999999</v>
      </c>
      <c r="BZ544" s="55">
        <v>3.68</v>
      </c>
      <c r="CA544" s="55">
        <v>0.16</v>
      </c>
      <c r="CB544" s="55">
        <v>0.26</v>
      </c>
      <c r="CC544" s="55">
        <v>3.4000000000000002E-2</v>
      </c>
      <c r="CD544" s="55">
        <v>99</v>
      </c>
      <c r="CE544" s="55">
        <v>98</v>
      </c>
      <c r="CF544" s="55">
        <v>78</v>
      </c>
      <c r="CG544" s="55">
        <v>23</v>
      </c>
      <c r="CH544" s="55"/>
      <c r="CI544" s="102">
        <v>4901</v>
      </c>
      <c r="CJ544" s="55"/>
      <c r="CK544" s="55">
        <v>28.42</v>
      </c>
      <c r="CL544" s="55">
        <v>14.42</v>
      </c>
      <c r="CM544" s="55">
        <v>5.39</v>
      </c>
      <c r="CN544" s="55">
        <v>6.45</v>
      </c>
      <c r="CO544" s="55">
        <v>39.229999999999997</v>
      </c>
      <c r="CP544" s="55">
        <v>39.9</v>
      </c>
      <c r="CQ544" s="55">
        <v>0.34</v>
      </c>
      <c r="CR544" s="102">
        <v>4527</v>
      </c>
      <c r="CS544" s="103">
        <v>32.950000000000003</v>
      </c>
      <c r="CT544" s="102">
        <v>4.82</v>
      </c>
      <c r="CU544" s="102">
        <v>0.49</v>
      </c>
      <c r="CV544" s="55"/>
      <c r="CW544" s="73">
        <f t="shared" si="111"/>
        <v>829.76104225080007</v>
      </c>
      <c r="CX544" s="74">
        <f>AP544/(AB544-AI544)</f>
        <v>829.76104225080007</v>
      </c>
      <c r="CY544" s="71">
        <v>500</v>
      </c>
      <c r="CZ544" s="67">
        <f>IF(AND(DATE(YEAR(T544),MONTH(T544),DAY(T544))&gt;=(S544-3),DATE(YEAR(T544),MONTH(T544),DAY(T544))&lt;=(S544+3)),T544,V544)</f>
        <v>46023.25</v>
      </c>
      <c r="DA544" s="74">
        <f>CZ544-U544</f>
        <v>0</v>
      </c>
      <c r="DB544" s="53">
        <f>(((AR544-AQ544)*24)+DD544+AB544+((AV544-AU544)*24))/24</f>
        <v>2.3993055555620231</v>
      </c>
      <c r="DC544" s="53">
        <f>(AT544-AS544)*24</f>
        <v>1.3333333333139308</v>
      </c>
      <c r="DD544" s="53">
        <f>(W544-AR544)*24</f>
        <v>31.250000000058208</v>
      </c>
      <c r="DE544" s="53">
        <f>AA544</f>
        <v>2.5833333333721384</v>
      </c>
      <c r="DF544" s="53">
        <f t="shared" si="109"/>
        <v>31.250000000058208</v>
      </c>
      <c r="DG544" s="53">
        <f>AB544</f>
        <v>25.833333333372138</v>
      </c>
      <c r="DH544" s="53">
        <f t="shared" si="115"/>
        <v>1.3333333333139308</v>
      </c>
    </row>
    <row r="545" spans="1:112" s="63" customFormat="1" x14ac:dyDescent="0.2">
      <c r="A545" s="65">
        <v>4993</v>
      </c>
      <c r="B545" s="72">
        <f t="shared" si="110"/>
        <v>46023</v>
      </c>
      <c r="C545" s="60" t="str">
        <f t="shared" ref="C545:D593" si="118">"PRT"&amp;" "&amp;YEAR(T545)&amp;" "&amp;MONTH(T545)&amp;" #"&amp;A545</f>
        <v>PRT 2026 1 #4993</v>
      </c>
      <c r="D545" s="60" t="str">
        <f t="shared" si="114"/>
        <v>PRATU SPE #44</v>
      </c>
      <c r="E545" s="61">
        <v>4993</v>
      </c>
      <c r="F545" s="62" t="s">
        <v>326</v>
      </c>
      <c r="G545" s="62" t="str">
        <f>INDEX([1]List!$D$2:$D$55,MATCH(F545,[1]List!$B$2:$B$55,0))</f>
        <v>CIF</v>
      </c>
      <c r="H545" s="62" t="s">
        <v>399</v>
      </c>
      <c r="I545" s="62" t="s">
        <v>396</v>
      </c>
      <c r="J545" s="61">
        <f>IF(F545="","",IF(F545="TIE LRC",COUNTIF($F$2:$F545,"TIE")+COUNTIF($F$2:$F545,"TME")+COUNTIF($F$2:$F545,"TIE LRC")+COUNTIF($F$2:$F545,"TIE MRC"),IF(F545="TIE MRC",COUNTIF($F$2:$F545,"TIE")+COUNTIF($F$2:$F545,"TME")+COUNTIF($F$2:$F545,"TIE LRC")+COUNTIF($F$2:$F545,"TIE MRC"),IF(F545="PLNBB LRC",COUNTIF($F$2:$F545,"PLNBB")+COUNTIF($F$2:$F545,"PLNBB LRC")+COUNTIF($F$2:$F545,"PLNBB MRC"),IF(F545="PLNBB MRC",COUNTIF($F$2:$F545,"PLNBB")+COUNTIF($F$2:$F545,"PLNBB LRC")+COUNTIF($F$2:$F545,"PLNBB MRC"),IF(F545="HE MRC",COUNTIF($F$2:$F545,"HE")+COUNTIF($F$2:$F545,"HE LRC")+COUNTIF($F$2:$F545,"HE MRC"),IF(F545="HE LRC",COUNTIF($F$2:$F545,"HE")+COUNTIF($F$2:$F545,"HE LRC")+COUNTIF($F$2:$F545,"HE MRC"),COUNTIF($F$2:$F545,F545))))))))</f>
        <v>44</v>
      </c>
      <c r="K545" s="63" t="s">
        <v>547</v>
      </c>
      <c r="L545" s="63" t="s">
        <v>548</v>
      </c>
      <c r="N545" s="64" t="s">
        <v>320</v>
      </c>
      <c r="O545" s="69" t="s">
        <v>473</v>
      </c>
      <c r="P545" s="65"/>
      <c r="Q545" s="69">
        <v>46014</v>
      </c>
      <c r="R545" s="66"/>
      <c r="S545" s="69">
        <v>46022</v>
      </c>
      <c r="T545" s="67">
        <v>46024.277777777781</v>
      </c>
      <c r="U545" s="67">
        <v>46024.277777777781</v>
      </c>
      <c r="V545" s="67">
        <v>46025.423611111109</v>
      </c>
      <c r="W545" s="67">
        <v>46025.4375</v>
      </c>
      <c r="X545" s="67">
        <v>46026.003472222219</v>
      </c>
      <c r="Y545" s="67">
        <v>46026.03125</v>
      </c>
      <c r="Z545" s="67">
        <v>46026.065972222219</v>
      </c>
      <c r="AA545" s="53">
        <f t="shared" si="84"/>
        <v>27.499999999883585</v>
      </c>
      <c r="AB545" s="53">
        <f t="shared" si="90"/>
        <v>14.25</v>
      </c>
      <c r="AC545" s="53">
        <f t="shared" si="91"/>
        <v>0.66666666674427688</v>
      </c>
      <c r="AD545" s="53">
        <v>0</v>
      </c>
      <c r="AE545" s="53">
        <v>3.67</v>
      </c>
      <c r="AF545" s="53">
        <v>0</v>
      </c>
      <c r="AG545" s="53">
        <v>0.5</v>
      </c>
      <c r="AH545" s="53">
        <v>0</v>
      </c>
      <c r="AI545" s="53">
        <f t="shared" si="112"/>
        <v>4.17</v>
      </c>
      <c r="AJ545" s="77">
        <f t="shared" si="113"/>
        <v>4.17</v>
      </c>
      <c r="AK545" s="77"/>
      <c r="AL545" s="77"/>
      <c r="AM545" s="77"/>
      <c r="AN545" s="77"/>
      <c r="AO545" s="68">
        <v>8204.2000000000007</v>
      </c>
      <c r="AP545" s="68">
        <v>8202.0290000000005</v>
      </c>
      <c r="AQ545" s="67">
        <f t="shared" si="117"/>
        <v>46025.423611111109</v>
      </c>
      <c r="AR545" s="67">
        <v>46025.434027777781</v>
      </c>
      <c r="AS545" s="67">
        <f t="shared" si="116"/>
        <v>46026.003472222219</v>
      </c>
      <c r="AT545" s="67">
        <v>46026.052083333336</v>
      </c>
      <c r="AU545" s="67">
        <f t="shared" si="106"/>
        <v>46026.052083333336</v>
      </c>
      <c r="AV545" s="67">
        <v>46026.0625</v>
      </c>
      <c r="AW545" s="102">
        <v>4147</v>
      </c>
      <c r="AX545" s="102">
        <v>6375</v>
      </c>
      <c r="AY545" s="55">
        <v>34.950000000000003</v>
      </c>
      <c r="AZ545" s="55">
        <v>16.38</v>
      </c>
      <c r="BA545" s="55">
        <v>4.8099999999999996</v>
      </c>
      <c r="BB545" s="55">
        <v>6.18</v>
      </c>
      <c r="BC545" s="55">
        <v>7.39</v>
      </c>
      <c r="BD545" s="55">
        <v>40.28</v>
      </c>
      <c r="BE545" s="55">
        <v>37.159999999999997</v>
      </c>
      <c r="BF545" s="55">
        <v>0.19</v>
      </c>
      <c r="BG545" s="55">
        <v>0.32</v>
      </c>
      <c r="BH545" s="55">
        <v>0.3</v>
      </c>
      <c r="BI545" s="55">
        <v>55.78</v>
      </c>
      <c r="BJ545" s="55">
        <v>4.25</v>
      </c>
      <c r="BK545" s="55">
        <v>0.9</v>
      </c>
      <c r="BL545" s="55">
        <v>1.1599999999999999</v>
      </c>
      <c r="BM545" s="55">
        <v>16.260000000000002</v>
      </c>
      <c r="BN545" s="56">
        <v>58</v>
      </c>
      <c r="BO545" s="55" t="s">
        <v>97</v>
      </c>
      <c r="BP545" s="55" t="s">
        <v>100</v>
      </c>
      <c r="BQ545" s="56">
        <v>1170</v>
      </c>
      <c r="BR545" s="55">
        <v>35.020000000000003</v>
      </c>
      <c r="BS545" s="55">
        <v>22.84</v>
      </c>
      <c r="BT545" s="55">
        <v>25.51</v>
      </c>
      <c r="BU545" s="55">
        <v>6.74</v>
      </c>
      <c r="BV545" s="55">
        <v>2.17</v>
      </c>
      <c r="BW545" s="55">
        <v>0.64</v>
      </c>
      <c r="BX545" s="55">
        <v>0.46</v>
      </c>
      <c r="BY545" s="55">
        <v>0.71</v>
      </c>
      <c r="BZ545" s="55">
        <v>5.09</v>
      </c>
      <c r="CA545" s="55">
        <v>0.63</v>
      </c>
      <c r="CB545" s="55">
        <v>0.18</v>
      </c>
      <c r="CC545" s="55">
        <v>0.05</v>
      </c>
      <c r="CD545" s="55">
        <v>100</v>
      </c>
      <c r="CE545" s="55">
        <v>97</v>
      </c>
      <c r="CF545" s="55">
        <v>78</v>
      </c>
      <c r="CG545" s="55">
        <v>20</v>
      </c>
      <c r="CH545" s="55"/>
      <c r="CI545" s="102">
        <v>4162</v>
      </c>
      <c r="CJ545" s="55"/>
      <c r="CK545" s="55">
        <v>34.64</v>
      </c>
      <c r="CL545" s="55"/>
      <c r="CM545" s="55">
        <v>4.84</v>
      </c>
      <c r="CN545" s="55"/>
      <c r="CO545" s="55"/>
      <c r="CP545" s="55"/>
      <c r="CQ545" s="55">
        <v>0.17</v>
      </c>
      <c r="CR545" s="102">
        <v>4041</v>
      </c>
      <c r="CS545" s="103">
        <v>35.61</v>
      </c>
      <c r="CT545" s="102">
        <v>4.55</v>
      </c>
      <c r="CU545" s="102">
        <v>0.24</v>
      </c>
      <c r="CV545" s="55"/>
      <c r="CW545" s="73">
        <f t="shared" si="111"/>
        <v>813.6933531746032</v>
      </c>
      <c r="CX545" s="74">
        <f>AP545/(AB545-AI545)</f>
        <v>813.6933531746032</v>
      </c>
      <c r="CY545" s="71">
        <v>500</v>
      </c>
      <c r="CZ545" s="67">
        <f>IF(AND(DATE(YEAR(T545),MONTH(T545),DAY(T545))&gt;=(S545-3),DATE(YEAR(T545),MONTH(T545),DAY(T545))&lt;=(S545+3)),T545,V545)</f>
        <v>46024.277777777781</v>
      </c>
      <c r="DA545" s="74">
        <f>CZ545-U545</f>
        <v>0</v>
      </c>
      <c r="DB545" s="53">
        <f>(((AR545-AQ545)*24)+DD545+AB545+((AV545-AU545)*24))/24</f>
        <v>0.61805555555474712</v>
      </c>
      <c r="DC545" s="53">
        <f>(AT545-AS545)*24</f>
        <v>1.1666666668024845</v>
      </c>
      <c r="DD545" s="53">
        <f>(W545-AR545)*24</f>
        <v>8.3333333255723119E-2</v>
      </c>
      <c r="DE545" s="53">
        <f>AA545</f>
        <v>27.499999999883585</v>
      </c>
      <c r="DF545" s="53">
        <f t="shared" si="109"/>
        <v>8.3333333255723119E-2</v>
      </c>
      <c r="DG545" s="53">
        <f>AB545</f>
        <v>14.25</v>
      </c>
      <c r="DH545" s="53">
        <f t="shared" si="115"/>
        <v>1.1666666668024845</v>
      </c>
    </row>
    <row r="546" spans="1:112" s="63" customFormat="1" x14ac:dyDescent="0.2">
      <c r="A546" s="65">
        <v>4994</v>
      </c>
      <c r="B546" s="72">
        <f t="shared" si="110"/>
        <v>46023</v>
      </c>
      <c r="C546" s="60" t="str">
        <f t="shared" si="118"/>
        <v>PRT 2026 1 #4994</v>
      </c>
      <c r="D546" s="60" t="str">
        <f t="shared" si="114"/>
        <v>PRATU MIP #6</v>
      </c>
      <c r="E546" s="61">
        <v>4994</v>
      </c>
      <c r="F546" s="62" t="s">
        <v>298</v>
      </c>
      <c r="G546" s="62" t="str">
        <f>INDEX([1]List!$D$2:$D$55,MATCH(F546,[1]List!$B$2:$B$55,0))</f>
        <v>FOB</v>
      </c>
      <c r="H546" s="62" t="s">
        <v>299</v>
      </c>
      <c r="I546" s="62" t="s">
        <v>163</v>
      </c>
      <c r="J546" s="61">
        <f>IF(F546="","",IF(F546="TIE LRC",COUNTIF($F$2:$F546,"TIE")+COUNTIF($F$2:$F546,"TME")+COUNTIF($F$2:$F546,"TIE LRC")+COUNTIF($F$2:$F546,"TIE MRC"),IF(F546="TIE MRC",COUNTIF($F$2:$F546,"TIE")+COUNTIF($F$2:$F546,"TME")+COUNTIF($F$2:$F546,"TIE LRC")+COUNTIF($F$2:$F546,"TIE MRC"),IF(F546="PLNBB LRC",COUNTIF($F$2:$F546,"PLNBB")+COUNTIF($F$2:$F546,"PLNBB LRC")+COUNTIF($F$2:$F546,"PLNBB MRC"),IF(F546="PLNBB MRC",COUNTIF($F$2:$F546,"PLNBB")+COUNTIF($F$2:$F546,"PLNBB LRC")+COUNTIF($F$2:$F546,"PLNBB MRC"),IF(F546="HE MRC",COUNTIF($F$2:$F546,"HE")+COUNTIF($F$2:$F546,"HE LRC")+COUNTIF($F$2:$F546,"HE MRC"),IF(F546="HE LRC",COUNTIF($F$2:$F546,"HE")+COUNTIF($F$2:$F546,"HE LRC")+COUNTIF($F$2:$F546,"HE MRC"),COUNTIF($F$2:$F546,F546))))))))</f>
        <v>6</v>
      </c>
      <c r="K546" s="63" t="s">
        <v>106</v>
      </c>
      <c r="L546" s="63" t="s">
        <v>107</v>
      </c>
      <c r="N546" s="64" t="s">
        <v>318</v>
      </c>
      <c r="O546" s="69" t="s">
        <v>610</v>
      </c>
      <c r="P546" s="65"/>
      <c r="Q546" s="69">
        <v>46381</v>
      </c>
      <c r="R546" s="66"/>
      <c r="S546" s="69">
        <v>46022</v>
      </c>
      <c r="T546" s="67">
        <v>46025.003472222219</v>
      </c>
      <c r="U546" s="67">
        <v>46025.003472222219</v>
      </c>
      <c r="V546" s="67">
        <v>46025.819444444445</v>
      </c>
      <c r="W546" s="67">
        <v>46025.996527777781</v>
      </c>
      <c r="X546" s="67">
        <v>46026.402777777781</v>
      </c>
      <c r="Y546" s="67">
        <v>46026.423611111109</v>
      </c>
      <c r="Z546" s="67">
        <v>46026.458333333336</v>
      </c>
      <c r="AA546" s="53">
        <f t="shared" si="84"/>
        <v>19.583333333430346</v>
      </c>
      <c r="AB546" s="53">
        <f t="shared" si="90"/>
        <v>10.249999999883585</v>
      </c>
      <c r="AC546" s="53">
        <f t="shared" si="91"/>
        <v>0.49999999988358468</v>
      </c>
      <c r="AD546" s="53">
        <v>0</v>
      </c>
      <c r="AE546" s="53">
        <v>1.92</v>
      </c>
      <c r="AF546" s="53">
        <v>0</v>
      </c>
      <c r="AG546" s="53">
        <v>0</v>
      </c>
      <c r="AH546" s="53">
        <v>0</v>
      </c>
      <c r="AI546" s="53">
        <f t="shared" si="112"/>
        <v>1.92</v>
      </c>
      <c r="AJ546" s="77">
        <f t="shared" si="113"/>
        <v>1.92</v>
      </c>
      <c r="AK546" s="77"/>
      <c r="AL546" s="77"/>
      <c r="AM546" s="77"/>
      <c r="AN546" s="77"/>
      <c r="AO546" s="68">
        <v>7514</v>
      </c>
      <c r="AP546" s="68">
        <v>7512.8339999999998</v>
      </c>
      <c r="AQ546" s="67">
        <f t="shared" si="117"/>
        <v>46025.819444444445</v>
      </c>
      <c r="AR546" s="67">
        <v>46025.829861111109</v>
      </c>
      <c r="AS546" s="67">
        <f t="shared" si="116"/>
        <v>46026.402777777781</v>
      </c>
      <c r="AT546" s="67">
        <v>46026.444444444445</v>
      </c>
      <c r="AU546" s="67">
        <f t="shared" si="106"/>
        <v>46026.444444444445</v>
      </c>
      <c r="AV546" s="67">
        <v>46026.454861111109</v>
      </c>
      <c r="AW546" s="102">
        <v>4148</v>
      </c>
      <c r="AX546" s="102">
        <v>6556</v>
      </c>
      <c r="AY546" s="55">
        <v>36.74</v>
      </c>
      <c r="AZ546" s="55">
        <v>16.28</v>
      </c>
      <c r="BA546" s="55">
        <v>4.67</v>
      </c>
      <c r="BB546" s="55">
        <v>6.18</v>
      </c>
      <c r="BC546" s="55">
        <v>7.38</v>
      </c>
      <c r="BD546" s="55">
        <v>41.47</v>
      </c>
      <c r="BE546" s="55">
        <v>36.07</v>
      </c>
      <c r="BF546" s="55">
        <v>0.28999999999999998</v>
      </c>
      <c r="BG546" s="55">
        <v>0.49</v>
      </c>
      <c r="BH546" s="55">
        <v>0.45</v>
      </c>
      <c r="BI546" s="55">
        <v>56.35</v>
      </c>
      <c r="BJ546" s="55">
        <v>4.24</v>
      </c>
      <c r="BK546" s="55">
        <v>0.92</v>
      </c>
      <c r="BL546" s="55">
        <v>1.19</v>
      </c>
      <c r="BM546" s="55">
        <v>15.65</v>
      </c>
      <c r="BN546" s="56">
        <v>61</v>
      </c>
      <c r="BO546" s="55" t="s">
        <v>97</v>
      </c>
      <c r="BP546" s="55" t="s">
        <v>97</v>
      </c>
      <c r="BQ546" s="56">
        <v>1190</v>
      </c>
      <c r="BR546" s="55">
        <v>45.41</v>
      </c>
      <c r="BS546" s="55">
        <v>25.82</v>
      </c>
      <c r="BT546" s="55">
        <v>11.56</v>
      </c>
      <c r="BU546" s="55">
        <v>4.71</v>
      </c>
      <c r="BV546" s="55">
        <v>3.12</v>
      </c>
      <c r="BW546" s="55">
        <v>0.44</v>
      </c>
      <c r="BX546" s="55">
        <v>0.49</v>
      </c>
      <c r="BY546" s="55">
        <v>0.79</v>
      </c>
      <c r="BZ546" s="55">
        <v>7.11</v>
      </c>
      <c r="CA546" s="55">
        <v>0.25</v>
      </c>
      <c r="CB546" s="55">
        <v>0.3</v>
      </c>
      <c r="CC546" s="55">
        <v>0.04</v>
      </c>
      <c r="CD546" s="55">
        <v>99</v>
      </c>
      <c r="CE546" s="55">
        <v>97</v>
      </c>
      <c r="CF546" s="55">
        <v>78</v>
      </c>
      <c r="CG546" s="55">
        <v>21</v>
      </c>
      <c r="CH546" s="55"/>
      <c r="CI546" s="102">
        <v>4015</v>
      </c>
      <c r="CJ546" s="55"/>
      <c r="CK546" s="55">
        <v>38.22</v>
      </c>
      <c r="CL546" s="55"/>
      <c r="CM546" s="55">
        <v>4.4000000000000004</v>
      </c>
      <c r="CN546" s="55"/>
      <c r="CO546" s="55"/>
      <c r="CP546" s="55"/>
      <c r="CQ546" s="55">
        <v>0.32</v>
      </c>
      <c r="CR546" s="102">
        <v>4095</v>
      </c>
      <c r="CS546" s="103">
        <v>34.979999999999997</v>
      </c>
      <c r="CT546" s="102">
        <v>4.32</v>
      </c>
      <c r="CU546" s="102">
        <v>0.25</v>
      </c>
      <c r="CV546" s="55"/>
      <c r="CW546" s="73">
        <f t="shared" si="111"/>
        <v>901.90084034873883</v>
      </c>
      <c r="CX546" s="74">
        <f>AP546/(AB546-AI546)</f>
        <v>901.90084034873883</v>
      </c>
      <c r="CY546" s="71">
        <v>500</v>
      </c>
      <c r="CZ546" s="67">
        <f>IF(AND(DATE(YEAR(T546),MONTH(T546),DAY(T546))&gt;=(S546-3),DATE(YEAR(T546),MONTH(T546),DAY(T546))&lt;=(S546+3)),T546,V546)</f>
        <v>46025.003472222219</v>
      </c>
      <c r="DA546" s="74">
        <f>CZ546-U546</f>
        <v>0</v>
      </c>
      <c r="DB546" s="53">
        <f>(((AR546-AQ546)*24)+DD546+AB546+((AV546-AU546)*24))/24</f>
        <v>0.61458333332848269</v>
      </c>
      <c r="DC546" s="53">
        <f>(AT546-AS546)*24</f>
        <v>0.99999999994179234</v>
      </c>
      <c r="DD546" s="53">
        <f>(W546-AR546)*24</f>
        <v>4.0000000001164153</v>
      </c>
      <c r="DE546" s="53">
        <f>AA546</f>
        <v>19.583333333430346</v>
      </c>
      <c r="DF546" s="53">
        <f t="shared" si="109"/>
        <v>4.0000000001164153</v>
      </c>
      <c r="DG546" s="53">
        <f>AB546</f>
        <v>10.249999999883585</v>
      </c>
      <c r="DH546" s="53">
        <f t="shared" si="115"/>
        <v>0.99999999994179234</v>
      </c>
    </row>
    <row r="547" spans="1:112" s="63" customFormat="1" x14ac:dyDescent="0.2">
      <c r="A547" s="65">
        <v>4995</v>
      </c>
      <c r="B547" s="72">
        <f t="shared" si="110"/>
        <v>46023</v>
      </c>
      <c r="C547" s="60" t="str">
        <f t="shared" si="118"/>
        <v>PRT 2026 1 #4995</v>
      </c>
      <c r="D547" s="60" t="str">
        <f t="shared" si="114"/>
        <v>PRATU SPE #45</v>
      </c>
      <c r="E547" s="61">
        <v>4995</v>
      </c>
      <c r="F547" s="62" t="s">
        <v>326</v>
      </c>
      <c r="G547" s="62" t="str">
        <f>INDEX([1]List!$D$2:$D$55,MATCH(F547,[1]List!$B$2:$B$55,0))</f>
        <v>CIF</v>
      </c>
      <c r="H547" s="62" t="s">
        <v>399</v>
      </c>
      <c r="I547" s="62" t="s">
        <v>366</v>
      </c>
      <c r="J547" s="61">
        <f>IF(F547="","",IF(F547="TIE LRC",COUNTIF($F$2:$F547,"TIE")+COUNTIF($F$2:$F547,"TME")+COUNTIF($F$2:$F547,"TIE LRC")+COUNTIF($F$2:$F547,"TIE MRC"),IF(F547="TIE MRC",COUNTIF($F$2:$F547,"TIE")+COUNTIF($F$2:$F547,"TME")+COUNTIF($F$2:$F547,"TIE LRC")+COUNTIF($F$2:$F547,"TIE MRC"),IF(F547="PLNBB LRC",COUNTIF($F$2:$F547,"PLNBB")+COUNTIF($F$2:$F547,"PLNBB LRC")+COUNTIF($F$2:$F547,"PLNBB MRC"),IF(F547="PLNBB MRC",COUNTIF($F$2:$F547,"PLNBB")+COUNTIF($F$2:$F547,"PLNBB LRC")+COUNTIF($F$2:$F547,"PLNBB MRC"),IF(F547="HE MRC",COUNTIF($F$2:$F547,"HE")+COUNTIF($F$2:$F547,"HE LRC")+COUNTIF($F$2:$F547,"HE MRC"),IF(F547="HE LRC",COUNTIF($F$2:$F547,"HE")+COUNTIF($F$2:$F547,"HE LRC")+COUNTIF($F$2:$F547,"HE MRC"),COUNTIF($F$2:$F547,F547))))))))</f>
        <v>45</v>
      </c>
      <c r="K547" s="63" t="s">
        <v>729</v>
      </c>
      <c r="L547" s="63" t="s">
        <v>730</v>
      </c>
      <c r="N547" s="64" t="s">
        <v>320</v>
      </c>
      <c r="O547" s="69" t="s">
        <v>104</v>
      </c>
      <c r="P547" s="65"/>
      <c r="Q547" s="69">
        <v>46017</v>
      </c>
      <c r="R547" s="66"/>
      <c r="S547" s="69">
        <v>46025</v>
      </c>
      <c r="T547" s="67">
        <v>46025.760416666664</v>
      </c>
      <c r="U547" s="67">
        <v>46025.760416666664</v>
      </c>
      <c r="V547" s="67">
        <v>46026.125</v>
      </c>
      <c r="W547" s="67">
        <v>46026.413194444445</v>
      </c>
      <c r="X547" s="67">
        <v>46027.072916666664</v>
      </c>
      <c r="Y547" s="67">
        <v>46027.104166666664</v>
      </c>
      <c r="Z547" s="67">
        <v>46027.138888888891</v>
      </c>
      <c r="AA547" s="53">
        <f t="shared" si="84"/>
        <v>8.7500000000582077</v>
      </c>
      <c r="AB547" s="53">
        <f t="shared" si="90"/>
        <v>16.583333333255723</v>
      </c>
      <c r="AC547" s="53">
        <f t="shared" si="91"/>
        <v>0.75</v>
      </c>
      <c r="AD547" s="53">
        <v>0</v>
      </c>
      <c r="AE547" s="53">
        <v>3.67</v>
      </c>
      <c r="AF547" s="53">
        <v>0</v>
      </c>
      <c r="AG547" s="53">
        <v>0</v>
      </c>
      <c r="AH547" s="53">
        <v>0</v>
      </c>
      <c r="AI547" s="53">
        <f t="shared" si="112"/>
        <v>3.67</v>
      </c>
      <c r="AJ547" s="77">
        <f t="shared" si="113"/>
        <v>3.67</v>
      </c>
      <c r="AK547" s="77"/>
      <c r="AL547" s="77"/>
      <c r="AM547" s="77"/>
      <c r="AN547" s="77"/>
      <c r="AO547" s="68">
        <v>8736.5130000000008</v>
      </c>
      <c r="AP547" s="68">
        <v>8734.1370000000006</v>
      </c>
      <c r="AQ547" s="67">
        <f t="shared" si="117"/>
        <v>46026.125</v>
      </c>
      <c r="AR547" s="67">
        <v>46026.135416666664</v>
      </c>
      <c r="AS547" s="67">
        <f t="shared" si="116"/>
        <v>46027.072916666664</v>
      </c>
      <c r="AT547" s="67">
        <v>46027.125</v>
      </c>
      <c r="AU547" s="67">
        <f t="shared" si="106"/>
        <v>46027.125</v>
      </c>
      <c r="AV547" s="67">
        <v>46027.135416666664</v>
      </c>
      <c r="AW547" s="102">
        <v>4134</v>
      </c>
      <c r="AX547" s="102">
        <v>6342</v>
      </c>
      <c r="AY547" s="55">
        <v>34.81</v>
      </c>
      <c r="AZ547" s="55">
        <v>16.41</v>
      </c>
      <c r="BA547" s="55">
        <v>4.91</v>
      </c>
      <c r="BB547" s="55">
        <v>6.3</v>
      </c>
      <c r="BC547" s="55">
        <v>7.54</v>
      </c>
      <c r="BD547" s="55">
        <v>39.26</v>
      </c>
      <c r="BE547" s="55">
        <v>38.03</v>
      </c>
      <c r="BF547" s="55">
        <v>0.2</v>
      </c>
      <c r="BG547" s="55">
        <v>0.34</v>
      </c>
      <c r="BH547" s="55">
        <v>0.31</v>
      </c>
      <c r="BI547" s="55">
        <v>55.78</v>
      </c>
      <c r="BJ547" s="55">
        <v>4.34</v>
      </c>
      <c r="BK547" s="55">
        <v>0.9</v>
      </c>
      <c r="BL547" s="55">
        <v>1.1599999999999999</v>
      </c>
      <c r="BM547" s="55">
        <v>16.010000000000002</v>
      </c>
      <c r="BN547" s="56">
        <v>60</v>
      </c>
      <c r="BO547" s="55" t="s">
        <v>97</v>
      </c>
      <c r="BP547" s="55" t="s">
        <v>100</v>
      </c>
      <c r="BQ547" s="56">
        <v>1240</v>
      </c>
      <c r="BR547" s="55">
        <v>35.81</v>
      </c>
      <c r="BS547" s="55">
        <v>25.16</v>
      </c>
      <c r="BT547" s="55">
        <v>21.72</v>
      </c>
      <c r="BU547" s="55">
        <v>7.05</v>
      </c>
      <c r="BV547" s="55">
        <v>2.88</v>
      </c>
      <c r="BW547" s="55">
        <v>0.72</v>
      </c>
      <c r="BX547" s="55">
        <v>0.44</v>
      </c>
      <c r="BY547" s="55">
        <v>0.66</v>
      </c>
      <c r="BZ547" s="55">
        <v>4.68</v>
      </c>
      <c r="CA547" s="55">
        <v>0.7</v>
      </c>
      <c r="CB547" s="55">
        <v>0.17</v>
      </c>
      <c r="CC547" s="55">
        <v>4.8000000000000001E-2</v>
      </c>
      <c r="CD547" s="55">
        <v>100</v>
      </c>
      <c r="CE547" s="55">
        <v>98</v>
      </c>
      <c r="CF547" s="55">
        <v>78</v>
      </c>
      <c r="CG547" s="55">
        <v>20</v>
      </c>
      <c r="CH547" s="55"/>
      <c r="CI547" s="102">
        <v>4155</v>
      </c>
      <c r="CJ547" s="55"/>
      <c r="CK547" s="55">
        <v>34.69</v>
      </c>
      <c r="CL547" s="55"/>
      <c r="CM547" s="55">
        <v>4.67</v>
      </c>
      <c r="CN547" s="55"/>
      <c r="CO547" s="55"/>
      <c r="CP547" s="55"/>
      <c r="CQ547" s="55">
        <v>0.19</v>
      </c>
      <c r="CR547" s="102">
        <v>4098</v>
      </c>
      <c r="CS547" s="103">
        <v>35.65</v>
      </c>
      <c r="CT547" s="102">
        <v>4.6399999999999997</v>
      </c>
      <c r="CU547" s="102">
        <v>0.25</v>
      </c>
      <c r="CV547" s="55"/>
      <c r="CW547" s="73">
        <f t="shared" si="111"/>
        <v>676.36579762925862</v>
      </c>
      <c r="CX547" s="74">
        <f>AP547/(AB547-AI547)</f>
        <v>676.36579762925862</v>
      </c>
      <c r="CY547" s="71">
        <v>500</v>
      </c>
      <c r="CZ547" s="67">
        <f>IF(AND(DATE(YEAR(T547),MONTH(T547),DAY(T547))&gt;=(S547-3),DATE(YEAR(T547),MONTH(T547),DAY(T547))&lt;=(S547+3)),T547,V547)</f>
        <v>46025.760416666664</v>
      </c>
      <c r="DA547" s="74">
        <f>CZ547-U547</f>
        <v>0</v>
      </c>
      <c r="DB547" s="53">
        <f>(((AR547-AQ547)*24)+DD547+AB547+((AV547-AU547)*24))/24</f>
        <v>0.98958333332848269</v>
      </c>
      <c r="DC547" s="53">
        <f>(AT547-AS547)*24</f>
        <v>1.2500000000582077</v>
      </c>
      <c r="DD547" s="53">
        <f>(W547-AR547)*24</f>
        <v>6.6666666667442769</v>
      </c>
      <c r="DE547" s="53">
        <f>AA547</f>
        <v>8.7500000000582077</v>
      </c>
      <c r="DF547" s="53">
        <f t="shared" si="109"/>
        <v>6.6666666667442769</v>
      </c>
      <c r="DG547" s="53">
        <f>AB547</f>
        <v>16.583333333255723</v>
      </c>
      <c r="DH547" s="53">
        <f t="shared" si="115"/>
        <v>1.2500000000582077</v>
      </c>
    </row>
    <row r="548" spans="1:112" s="63" customFormat="1" x14ac:dyDescent="0.2">
      <c r="A548" s="65">
        <v>4996</v>
      </c>
      <c r="B548" s="72">
        <f t="shared" si="110"/>
        <v>46023</v>
      </c>
      <c r="C548" s="60" t="str">
        <f t="shared" si="118"/>
        <v>PRT 2026 1 #4996</v>
      </c>
      <c r="D548" s="60" t="str">
        <f t="shared" si="114"/>
        <v>PRATU MADHUCON #9</v>
      </c>
      <c r="E548" s="61">
        <v>4996</v>
      </c>
      <c r="F548" s="62" t="s">
        <v>624</v>
      </c>
      <c r="G548" s="62" t="str">
        <f>INDEX([1]List!$D$2:$D$55,MATCH(F548,[1]List!$B$2:$B$55,0))</f>
        <v>CIF</v>
      </c>
      <c r="H548" s="62" t="s">
        <v>625</v>
      </c>
      <c r="I548" s="62" t="s">
        <v>681</v>
      </c>
      <c r="J548" s="61">
        <f>IF(F548="","",IF(F548="TIE LRC",COUNTIF($F$2:$F548,"TIE")+COUNTIF($F$2:$F548,"TME")+COUNTIF($F$2:$F548,"TIE LRC")+COUNTIF($F$2:$F548,"TIE MRC"),IF(F548="TIE MRC",COUNTIF($F$2:$F548,"TIE")+COUNTIF($F$2:$F548,"TME")+COUNTIF($F$2:$F548,"TIE LRC")+COUNTIF($F$2:$F548,"TIE MRC"),IF(F548="PLNBB LRC",COUNTIF($F$2:$F548,"PLNBB")+COUNTIF($F$2:$F548,"PLNBB LRC")+COUNTIF($F$2:$F548,"PLNBB MRC"),IF(F548="PLNBB MRC",COUNTIF($F$2:$F548,"PLNBB")+COUNTIF($F$2:$F548,"PLNBB LRC")+COUNTIF($F$2:$F548,"PLNBB MRC"),IF(F548="HE MRC",COUNTIF($F$2:$F548,"HE")+COUNTIF($F$2:$F548,"HE LRC")+COUNTIF($F$2:$F548,"HE MRC"),IF(F548="HE LRC",COUNTIF($F$2:$F548,"HE")+COUNTIF($F$2:$F548,"HE LRC")+COUNTIF($F$2:$F548,"HE MRC"),COUNTIF($F$2:$F548,F548))))))))</f>
        <v>9</v>
      </c>
      <c r="K548" s="63" t="s">
        <v>594</v>
      </c>
      <c r="L548" s="63" t="s">
        <v>595</v>
      </c>
      <c r="N548" s="64" t="s">
        <v>320</v>
      </c>
      <c r="O548" s="69" t="s">
        <v>567</v>
      </c>
      <c r="P548" s="65"/>
      <c r="Q548" s="69">
        <v>46016</v>
      </c>
      <c r="R548" s="66"/>
      <c r="S548" s="69">
        <v>46000</v>
      </c>
      <c r="T548" s="67">
        <v>46023.8</v>
      </c>
      <c r="U548" s="67">
        <v>46027.184027777781</v>
      </c>
      <c r="V548" s="67">
        <v>46027.184027777781</v>
      </c>
      <c r="W548" s="67">
        <v>46027.197916666664</v>
      </c>
      <c r="X548" s="67">
        <v>46028.385416666664</v>
      </c>
      <c r="Y548" s="67">
        <v>46028.465277777781</v>
      </c>
      <c r="Z548" s="67">
        <v>46028.5</v>
      </c>
      <c r="AA548" s="53">
        <f t="shared" si="84"/>
        <v>81.216666666674428</v>
      </c>
      <c r="AB548" s="53">
        <f t="shared" si="90"/>
        <v>30.416666666802485</v>
      </c>
      <c r="AC548" s="53">
        <f t="shared" si="91"/>
        <v>1.9166666668024845</v>
      </c>
      <c r="AD548" s="53">
        <v>0.17</v>
      </c>
      <c r="AE548" s="53">
        <v>6.25</v>
      </c>
      <c r="AF548" s="53">
        <v>0</v>
      </c>
      <c r="AG548" s="53">
        <v>0.5</v>
      </c>
      <c r="AH548" s="53">
        <v>0</v>
      </c>
      <c r="AI548" s="53">
        <f t="shared" si="112"/>
        <v>6.75</v>
      </c>
      <c r="AJ548" s="77">
        <f>SUM(AD548:AH548)</f>
        <v>6.92</v>
      </c>
      <c r="AK548" s="77"/>
      <c r="AL548" s="77"/>
      <c r="AM548" s="77"/>
      <c r="AN548" s="77"/>
      <c r="AO548" s="68">
        <v>10016.107</v>
      </c>
      <c r="AP548" s="68">
        <v>10013.855</v>
      </c>
      <c r="AQ548" s="67">
        <f t="shared" si="117"/>
        <v>46027.184027777781</v>
      </c>
      <c r="AR548" s="67">
        <v>46027.194444444445</v>
      </c>
      <c r="AS548" s="67">
        <f t="shared" si="116"/>
        <v>46028.385416666664</v>
      </c>
      <c r="AT548" s="67">
        <v>46028.486111111109</v>
      </c>
      <c r="AU548" s="67">
        <f t="shared" si="106"/>
        <v>46028.486111111109</v>
      </c>
      <c r="AV548" s="67">
        <v>46028.496527777781</v>
      </c>
      <c r="AW548" s="102">
        <v>4121</v>
      </c>
      <c r="AX548" s="102">
        <v>6308</v>
      </c>
      <c r="AY548" s="55">
        <v>34.67</v>
      </c>
      <c r="AZ548" s="55">
        <v>12.79</v>
      </c>
      <c r="BA548" s="55">
        <v>4.4000000000000004</v>
      </c>
      <c r="BB548" s="55">
        <v>5.88</v>
      </c>
      <c r="BC548" s="55">
        <v>6.74</v>
      </c>
      <c r="BD548" s="55">
        <v>39.81</v>
      </c>
      <c r="BE548" s="55">
        <v>41.52</v>
      </c>
      <c r="BF548" s="55">
        <v>0.17</v>
      </c>
      <c r="BG548" s="55">
        <v>0.28000000000000003</v>
      </c>
      <c r="BH548" s="55">
        <v>0.26</v>
      </c>
      <c r="BI548" s="55">
        <v>57.21</v>
      </c>
      <c r="BJ548" s="55">
        <v>4.25</v>
      </c>
      <c r="BK548" s="55">
        <v>0.9</v>
      </c>
      <c r="BL548" s="55">
        <v>1.1100000000000001</v>
      </c>
      <c r="BM548" s="55">
        <v>18.739999999999998</v>
      </c>
      <c r="BN548" s="56">
        <v>59</v>
      </c>
      <c r="BO548" s="55" t="s">
        <v>97</v>
      </c>
      <c r="BP548" s="55" t="s">
        <v>100</v>
      </c>
      <c r="BQ548" s="56">
        <v>1160</v>
      </c>
      <c r="BR548" s="55">
        <v>37.299999999999997</v>
      </c>
      <c r="BS548" s="55">
        <v>12.34</v>
      </c>
      <c r="BT548" s="55">
        <v>33.549999999999997</v>
      </c>
      <c r="BU548" s="55">
        <v>5.88</v>
      </c>
      <c r="BV548" s="55">
        <v>3.02</v>
      </c>
      <c r="BW548" s="55">
        <v>0.4</v>
      </c>
      <c r="BX548" s="55">
        <v>0.62</v>
      </c>
      <c r="BY548" s="55">
        <v>0.42</v>
      </c>
      <c r="BZ548" s="55">
        <v>5.52</v>
      </c>
      <c r="CA548" s="55">
        <v>0.67</v>
      </c>
      <c r="CB548" s="55">
        <v>0.28000000000000003</v>
      </c>
      <c r="CC548" s="55">
        <v>0.05</v>
      </c>
      <c r="CD548" s="55">
        <v>99</v>
      </c>
      <c r="CE548" s="55">
        <v>97</v>
      </c>
      <c r="CF548" s="55">
        <v>78</v>
      </c>
      <c r="CG548" s="55">
        <v>20</v>
      </c>
      <c r="CH548" s="55"/>
      <c r="CI548" s="102">
        <v>4227</v>
      </c>
      <c r="CJ548" s="55"/>
      <c r="CK548" s="55">
        <v>34.64</v>
      </c>
      <c r="CL548" s="55"/>
      <c r="CM548" s="55">
        <v>4.3499999999999996</v>
      </c>
      <c r="CN548" s="55"/>
      <c r="CO548" s="55"/>
      <c r="CP548" s="55"/>
      <c r="CQ548" s="55">
        <v>0.17</v>
      </c>
      <c r="CR548" s="102">
        <v>4028</v>
      </c>
      <c r="CS548" s="103">
        <v>35.590000000000003</v>
      </c>
      <c r="CT548" s="102">
        <v>5.28</v>
      </c>
      <c r="CU548" s="102">
        <v>0.26</v>
      </c>
      <c r="CV548" s="55"/>
      <c r="CW548" s="73">
        <f t="shared" si="111"/>
        <v>423.1206338003887</v>
      </c>
      <c r="CX548" s="74">
        <f>AP548/(AB548-AI548)</f>
        <v>423.1206338003887</v>
      </c>
      <c r="CY548" s="71">
        <v>500</v>
      </c>
      <c r="CZ548" s="67">
        <f>IF(AND(DATE(YEAR(T548),MONTH(T548),DAY(T548))&gt;=(S548-3),DATE(YEAR(T548),MONTH(T548),DAY(T548))&lt;=(S548+3)),T548,V548)</f>
        <v>46027.184027777781</v>
      </c>
      <c r="DA548" s="74">
        <f>CZ548-U548</f>
        <v>0</v>
      </c>
      <c r="DB548" s="53">
        <f>(((AR548-AQ548)*24)+DD548+AB548+((AV548-AU548)*24))/24</f>
        <v>1.2916666666715173</v>
      </c>
      <c r="DC548" s="53">
        <f>(AT548-AS548)*24</f>
        <v>2.4166666666860692</v>
      </c>
      <c r="DD548" s="53">
        <f>(W548-AR548)*24</f>
        <v>8.3333333255723119E-2</v>
      </c>
      <c r="DE548" s="53">
        <f>AA548</f>
        <v>81.216666666674428</v>
      </c>
      <c r="DF548" s="53">
        <f t="shared" si="109"/>
        <v>8.3333333255723119E-2</v>
      </c>
      <c r="DG548" s="53">
        <f>AB548</f>
        <v>30.416666666802485</v>
      </c>
      <c r="DH548" s="53">
        <f t="shared" si="115"/>
        <v>2.4166666666860692</v>
      </c>
    </row>
    <row r="549" spans="1:112" s="63" customFormat="1" x14ac:dyDescent="0.2">
      <c r="A549" s="65">
        <v>4997</v>
      </c>
      <c r="B549" s="72">
        <f t="shared" si="110"/>
        <v>46023</v>
      </c>
      <c r="C549" s="60" t="str">
        <f t="shared" si="118"/>
        <v>PRT 2026 1 #4997</v>
      </c>
      <c r="D549" s="60" t="str">
        <f t="shared" si="114"/>
        <v>PRATU PTBA #105</v>
      </c>
      <c r="E549" s="61">
        <v>4997</v>
      </c>
      <c r="F549" s="62" t="s">
        <v>98</v>
      </c>
      <c r="G549" s="62" t="str">
        <f>INDEX([1]List!$D$2:$D$55,MATCH(F549,[1]List!$B$2:$B$55,0))</f>
        <v>FOB</v>
      </c>
      <c r="H549" s="62" t="s">
        <v>156</v>
      </c>
      <c r="I549" s="62" t="s">
        <v>157</v>
      </c>
      <c r="J549" s="61">
        <f>IF(F549="","",IF(F549="TIE LRC",COUNTIF($F$2:$F549,"TIE")+COUNTIF($F$2:$F549,"TME")+COUNTIF($F$2:$F549,"TIE LRC")+COUNTIF($F$2:$F549,"TIE MRC"),IF(F549="TIE MRC",COUNTIF($F$2:$F549,"TIE")+COUNTIF($F$2:$F549,"TME")+COUNTIF($F$2:$F549,"TIE LRC")+COUNTIF($F$2:$F549,"TIE MRC"),IF(F549="PLNBB LRC",COUNTIF($F$2:$F549,"PLNBB")+COUNTIF($F$2:$F549,"PLNBB LRC")+COUNTIF($F$2:$F549,"PLNBB MRC"),IF(F549="PLNBB MRC",COUNTIF($F$2:$F549,"PLNBB")+COUNTIF($F$2:$F549,"PLNBB LRC")+COUNTIF($F$2:$F549,"PLNBB MRC"),IF(F549="HE MRC",COUNTIF($F$2:$F549,"HE")+COUNTIF($F$2:$F549,"HE LRC")+COUNTIF($F$2:$F549,"HE MRC"),IF(F549="HE LRC",COUNTIF($F$2:$F549,"HE")+COUNTIF($F$2:$F549,"HE LRC")+COUNTIF($F$2:$F549,"HE MRC"),COUNTIF($F$2:$F549,F549))))))))</f>
        <v>105</v>
      </c>
      <c r="K549" s="63" t="s">
        <v>710</v>
      </c>
      <c r="L549" s="63" t="s">
        <v>711</v>
      </c>
      <c r="N549" s="64" t="s">
        <v>318</v>
      </c>
      <c r="O549" s="69" t="s">
        <v>104</v>
      </c>
      <c r="P549" s="65"/>
      <c r="Q549" s="69">
        <v>46021</v>
      </c>
      <c r="R549" s="66"/>
      <c r="S549" s="69">
        <v>46026</v>
      </c>
      <c r="T549" s="67">
        <v>46026.4375</v>
      </c>
      <c r="U549" s="67">
        <v>46026.4375</v>
      </c>
      <c r="V549" s="67">
        <v>46026.493055555555</v>
      </c>
      <c r="W549" s="67">
        <v>46027.440972222219</v>
      </c>
      <c r="X549" s="67">
        <v>46028.659722222219</v>
      </c>
      <c r="Y549" s="67">
        <v>46028.694444444445</v>
      </c>
      <c r="Z549" s="67">
        <v>46028.729166666664</v>
      </c>
      <c r="AA549" s="53">
        <f t="shared" si="84"/>
        <v>1.3333333333139308</v>
      </c>
      <c r="AB549" s="53">
        <f t="shared" si="90"/>
        <v>30.083333333430346</v>
      </c>
      <c r="AC549" s="53">
        <f t="shared" si="91"/>
        <v>0.8333333334303461</v>
      </c>
      <c r="AD549" s="53">
        <v>0.25</v>
      </c>
      <c r="AE549" s="53">
        <v>5.5</v>
      </c>
      <c r="AF549" s="53">
        <v>3.92</v>
      </c>
      <c r="AG549" s="53">
        <v>0.5</v>
      </c>
      <c r="AH549" s="53">
        <v>0</v>
      </c>
      <c r="AI549" s="53">
        <f t="shared" si="112"/>
        <v>9.92</v>
      </c>
      <c r="AJ549" s="77">
        <f>SUM(AD549:AH549)</f>
        <v>10.17</v>
      </c>
      <c r="AK549" s="77"/>
      <c r="AL549" s="77"/>
      <c r="AM549" s="77"/>
      <c r="AN549" s="77"/>
      <c r="AO549" s="68">
        <v>10016.540000000001</v>
      </c>
      <c r="AP549" s="68">
        <v>10015.475</v>
      </c>
      <c r="AQ549" s="67">
        <f t="shared" si="117"/>
        <v>46026.493055555555</v>
      </c>
      <c r="AR549" s="67">
        <v>46026.503472222219</v>
      </c>
      <c r="AS549" s="67">
        <f t="shared" si="116"/>
        <v>46028.659722222219</v>
      </c>
      <c r="AT549" s="67">
        <v>46028.715277777781</v>
      </c>
      <c r="AU549" s="67">
        <f t="shared" si="106"/>
        <v>46028.715277777781</v>
      </c>
      <c r="AV549" s="67">
        <v>46028.725694444445</v>
      </c>
      <c r="AW549" s="102">
        <v>4544</v>
      </c>
      <c r="AX549" s="102">
        <v>6506</v>
      </c>
      <c r="AY549" s="55">
        <v>30.16</v>
      </c>
      <c r="AZ549" s="55">
        <v>13.96</v>
      </c>
      <c r="BA549" s="55">
        <v>6.62</v>
      </c>
      <c r="BB549" s="55">
        <v>8.16</v>
      </c>
      <c r="BC549" s="55">
        <v>9.48</v>
      </c>
      <c r="BD549" s="55">
        <v>40.85</v>
      </c>
      <c r="BE549" s="55">
        <v>37.03</v>
      </c>
      <c r="BF549" s="55">
        <v>0.44</v>
      </c>
      <c r="BG549" s="55">
        <v>0.69</v>
      </c>
      <c r="BH549" s="55">
        <v>0.63</v>
      </c>
      <c r="BI549" s="55">
        <v>56.88</v>
      </c>
      <c r="BJ549" s="55">
        <v>4.25</v>
      </c>
      <c r="BK549" s="55">
        <v>0.93</v>
      </c>
      <c r="BL549" s="55">
        <v>1.19</v>
      </c>
      <c r="BM549" s="55">
        <v>15.28</v>
      </c>
      <c r="BN549" s="56">
        <v>61</v>
      </c>
      <c r="BO549" s="55" t="s">
        <v>97</v>
      </c>
      <c r="BP549" s="55" t="s">
        <v>97</v>
      </c>
      <c r="BQ549" s="56">
        <v>1420</v>
      </c>
      <c r="BR549" s="55">
        <v>65.52</v>
      </c>
      <c r="BS549" s="55">
        <v>13</v>
      </c>
      <c r="BT549" s="55">
        <v>15.24</v>
      </c>
      <c r="BU549" s="55">
        <v>1.79</v>
      </c>
      <c r="BV549" s="55">
        <v>1.22</v>
      </c>
      <c r="BW549" s="55">
        <v>0.46</v>
      </c>
      <c r="BX549" s="55">
        <v>0.54</v>
      </c>
      <c r="BY549" s="55">
        <v>0.44</v>
      </c>
      <c r="BZ549" s="55">
        <v>1.62</v>
      </c>
      <c r="CA549" s="55">
        <v>0.06</v>
      </c>
      <c r="CB549" s="55">
        <v>0.1</v>
      </c>
      <c r="CC549" s="55">
        <v>3.1E-2</v>
      </c>
      <c r="CD549" s="55">
        <v>99</v>
      </c>
      <c r="CE549" s="55">
        <v>98</v>
      </c>
      <c r="CF549" s="55">
        <v>78</v>
      </c>
      <c r="CG549" s="55">
        <v>23</v>
      </c>
      <c r="CH549" s="55"/>
      <c r="CI549" s="102">
        <v>4904</v>
      </c>
      <c r="CJ549" s="55"/>
      <c r="CK549" s="55">
        <v>28.59</v>
      </c>
      <c r="CL549" s="55">
        <v>14.32</v>
      </c>
      <c r="CM549" s="55">
        <v>4.78</v>
      </c>
      <c r="CN549" s="55">
        <v>5.73</v>
      </c>
      <c r="CO549" s="55">
        <v>39.03</v>
      </c>
      <c r="CP549" s="55">
        <v>40.92</v>
      </c>
      <c r="CQ549" s="55">
        <v>0.39</v>
      </c>
      <c r="CR549" s="102">
        <v>4540</v>
      </c>
      <c r="CS549" s="103">
        <v>32.86</v>
      </c>
      <c r="CT549" s="102">
        <v>4.9800000000000004</v>
      </c>
      <c r="CU549" s="102">
        <v>0.45</v>
      </c>
      <c r="CV549" s="55"/>
      <c r="CW549" s="73">
        <f t="shared" si="111"/>
        <v>496.71722598537673</v>
      </c>
      <c r="CX549" s="74">
        <f>AP549/(AB549-AI549)</f>
        <v>496.71722598537673</v>
      </c>
      <c r="CY549" s="71">
        <v>500</v>
      </c>
      <c r="CZ549" s="67">
        <f>IF(AND(DATE(YEAR(T549),MONTH(T549),DAY(T549))&gt;=(S549-3),DATE(YEAR(T549),MONTH(T549),DAY(T549))&lt;=(S549+3)),T549,V549)</f>
        <v>46026.4375</v>
      </c>
      <c r="DA549" s="74">
        <f>CZ549-U549</f>
        <v>0</v>
      </c>
      <c r="DB549" s="53">
        <f>(((AR549-AQ549)*24)+DD549+AB549+((AV549-AU549)*24))/24</f>
        <v>2.2118055555547471</v>
      </c>
      <c r="DC549" s="53">
        <f>(AT549-AS549)*24</f>
        <v>1.3333333334885538</v>
      </c>
      <c r="DD549" s="53">
        <f>(W549-AR549)*24</f>
        <v>22.5</v>
      </c>
      <c r="DE549" s="53">
        <f>AA549</f>
        <v>1.3333333333139308</v>
      </c>
      <c r="DF549" s="53">
        <f t="shared" si="109"/>
        <v>22.5</v>
      </c>
      <c r="DG549" s="53">
        <f>AB549</f>
        <v>30.083333333430346</v>
      </c>
      <c r="DH549" s="53">
        <f t="shared" si="115"/>
        <v>1.3333333334885538</v>
      </c>
    </row>
    <row r="550" spans="1:112" s="63" customFormat="1" x14ac:dyDescent="0.2">
      <c r="A550" s="65">
        <v>4998</v>
      </c>
      <c r="B550" s="72">
        <f t="shared" si="110"/>
        <v>46023</v>
      </c>
      <c r="C550" s="60" t="str">
        <f t="shared" si="118"/>
        <v>PRT 2026 1 #4998</v>
      </c>
      <c r="D550" s="60" t="str">
        <f t="shared" si="114"/>
        <v>PRATU PTBA #106</v>
      </c>
      <c r="E550" s="61">
        <v>4998</v>
      </c>
      <c r="F550" s="62" t="s">
        <v>98</v>
      </c>
      <c r="G550" s="62" t="str">
        <f>INDEX([1]List!$D$2:$D$55,MATCH(F550,[1]List!$B$2:$B$55,0))</f>
        <v>FOB</v>
      </c>
      <c r="H550" s="62" t="s">
        <v>156</v>
      </c>
      <c r="I550" s="62" t="s">
        <v>157</v>
      </c>
      <c r="J550" s="61">
        <f>IF(F550="","",IF(F550="TIE LRC",COUNTIF($F$2:$F550,"TIE")+COUNTIF($F$2:$F550,"TME")+COUNTIF($F$2:$F550,"TIE LRC")+COUNTIF($F$2:$F550,"TIE MRC"),IF(F550="TIE MRC",COUNTIF($F$2:$F550,"TIE")+COUNTIF($F$2:$F550,"TME")+COUNTIF($F$2:$F550,"TIE LRC")+COUNTIF($F$2:$F550,"TIE MRC"),IF(F550="PLNBB LRC",COUNTIF($F$2:$F550,"PLNBB")+COUNTIF($F$2:$F550,"PLNBB LRC")+COUNTIF($F$2:$F550,"PLNBB MRC"),IF(F550="PLNBB MRC",COUNTIF($F$2:$F550,"PLNBB")+COUNTIF($F$2:$F550,"PLNBB LRC")+COUNTIF($F$2:$F550,"PLNBB MRC"),IF(F550="HE MRC",COUNTIF($F$2:$F550,"HE")+COUNTIF($F$2:$F550,"HE LRC")+COUNTIF($F$2:$F550,"HE MRC"),IF(F550="HE LRC",COUNTIF($F$2:$F550,"HE")+COUNTIF($F$2:$F550,"HE LRC")+COUNTIF($F$2:$F550,"HE MRC"),COUNTIF($F$2:$F550,F550))))))))</f>
        <v>106</v>
      </c>
      <c r="K550" s="63" t="s">
        <v>717</v>
      </c>
      <c r="L550" s="63" t="s">
        <v>718</v>
      </c>
      <c r="N550" s="64" t="s">
        <v>320</v>
      </c>
      <c r="O550" s="69" t="s">
        <v>104</v>
      </c>
      <c r="P550" s="65"/>
      <c r="Q550" s="69">
        <v>46021</v>
      </c>
      <c r="R550" s="66"/>
      <c r="S550" s="69">
        <v>46027</v>
      </c>
      <c r="T550" s="67">
        <v>46026.458333333336</v>
      </c>
      <c r="U550" s="67">
        <v>46026.458333333336</v>
      </c>
      <c r="V550" s="67">
        <v>46028.527777777781</v>
      </c>
      <c r="W550" s="67">
        <v>46028.697916666664</v>
      </c>
      <c r="X550" s="67">
        <v>46029.208333333336</v>
      </c>
      <c r="Y550" s="67">
        <v>46029.260416666664</v>
      </c>
      <c r="Z550" s="67">
        <v>46029.295138888891</v>
      </c>
      <c r="AA550" s="53">
        <f t="shared" si="84"/>
        <v>49.666666666686069</v>
      </c>
      <c r="AB550" s="53">
        <f t="shared" si="90"/>
        <v>13.5</v>
      </c>
      <c r="AC550" s="53">
        <f t="shared" si="91"/>
        <v>1.2499999998835847</v>
      </c>
      <c r="AD550" s="53">
        <v>0.08</v>
      </c>
      <c r="AE550" s="53">
        <v>2</v>
      </c>
      <c r="AF550" s="53">
        <v>0</v>
      </c>
      <c r="AG550" s="53">
        <v>0</v>
      </c>
      <c r="AH550" s="53">
        <v>0</v>
      </c>
      <c r="AI550" s="53">
        <f t="shared" si="112"/>
        <v>2</v>
      </c>
      <c r="AJ550" s="77">
        <f t="shared" ref="AJ550:AJ613" si="119">SUM(AD550:AH550)</f>
        <v>2.08</v>
      </c>
      <c r="AK550" s="77"/>
      <c r="AL550" s="77"/>
      <c r="AM550" s="77"/>
      <c r="AN550" s="77"/>
      <c r="AO550" s="68">
        <v>10013.034</v>
      </c>
      <c r="AP550" s="68">
        <v>10011.421</v>
      </c>
      <c r="AQ550" s="67">
        <f t="shared" si="117"/>
        <v>46028.527777777781</v>
      </c>
      <c r="AR550" s="67">
        <v>46028.538194444445</v>
      </c>
      <c r="AS550" s="67">
        <f t="shared" si="116"/>
        <v>46029.208333333336</v>
      </c>
      <c r="AT550" s="67">
        <v>46029.28125</v>
      </c>
      <c r="AU550" s="67">
        <f t="shared" si="106"/>
        <v>46029.28125</v>
      </c>
      <c r="AV550" s="67">
        <v>46029.291666666664</v>
      </c>
      <c r="AW550" s="102">
        <v>4805</v>
      </c>
      <c r="AX550" s="102">
        <v>6877</v>
      </c>
      <c r="AY550" s="55">
        <v>30.13</v>
      </c>
      <c r="AZ550" s="55">
        <v>11.1</v>
      </c>
      <c r="BA550" s="55">
        <v>3.68</v>
      </c>
      <c r="BB550" s="55">
        <v>4.68</v>
      </c>
      <c r="BC550" s="55">
        <v>5.26</v>
      </c>
      <c r="BD550" s="55">
        <v>41.18</v>
      </c>
      <c r="BE550" s="55">
        <v>43.04</v>
      </c>
      <c r="BF550" s="55">
        <v>0.42</v>
      </c>
      <c r="BG550" s="55">
        <v>0.64</v>
      </c>
      <c r="BH550" s="55">
        <v>0.61</v>
      </c>
      <c r="BI550" s="55">
        <v>62.78</v>
      </c>
      <c r="BJ550" s="55">
        <v>4.3099999999999996</v>
      </c>
      <c r="BK550" s="55">
        <v>0.95</v>
      </c>
      <c r="BL550" s="55">
        <v>1.1299999999999999</v>
      </c>
      <c r="BM550" s="55">
        <v>15.64</v>
      </c>
      <c r="BN550" s="56">
        <v>60</v>
      </c>
      <c r="BO550" s="55" t="s">
        <v>97</v>
      </c>
      <c r="BP550" s="55" t="s">
        <v>97</v>
      </c>
      <c r="BQ550" s="56">
        <v>1160</v>
      </c>
      <c r="BR550" s="55">
        <v>47.98</v>
      </c>
      <c r="BS550" s="55">
        <v>23.56</v>
      </c>
      <c r="BT550" s="55">
        <v>14.3</v>
      </c>
      <c r="BU550" s="55">
        <v>3.07</v>
      </c>
      <c r="BV550" s="55">
        <v>3.24</v>
      </c>
      <c r="BW550" s="55">
        <v>0.45</v>
      </c>
      <c r="BX550" s="55">
        <v>0.54</v>
      </c>
      <c r="BY550" s="55">
        <v>0.66</v>
      </c>
      <c r="BZ550" s="55">
        <v>5.7</v>
      </c>
      <c r="CA550" s="55">
        <v>0.16</v>
      </c>
      <c r="CB550" s="55">
        <v>0.32</v>
      </c>
      <c r="CC550" s="55">
        <v>0.05</v>
      </c>
      <c r="CD550" s="55">
        <v>99</v>
      </c>
      <c r="CE550" s="55">
        <v>98</v>
      </c>
      <c r="CF550" s="55">
        <v>78</v>
      </c>
      <c r="CG550" s="55">
        <v>23</v>
      </c>
      <c r="CH550" s="55"/>
      <c r="CI550" s="102">
        <v>4902</v>
      </c>
      <c r="CJ550" s="55"/>
      <c r="CK550" s="55">
        <v>28.28</v>
      </c>
      <c r="CL550" s="55">
        <v>15.22</v>
      </c>
      <c r="CM550" s="55">
        <v>4.2699999999999996</v>
      </c>
      <c r="CN550" s="55">
        <v>5.05</v>
      </c>
      <c r="CO550" s="55">
        <v>39.06</v>
      </c>
      <c r="CP550" s="55">
        <v>40.67</v>
      </c>
      <c r="CQ550" s="55">
        <v>0.41</v>
      </c>
      <c r="CR550" s="102">
        <v>4438</v>
      </c>
      <c r="CS550" s="103">
        <v>32.979999999999997</v>
      </c>
      <c r="CT550" s="102">
        <v>4.8499999999999996</v>
      </c>
      <c r="CU550" s="102">
        <v>0.43</v>
      </c>
      <c r="CV550" s="55"/>
      <c r="CW550" s="73">
        <f t="shared" si="111"/>
        <v>870.55834782608702</v>
      </c>
      <c r="CX550" s="74">
        <f>AP550/(AB550-AI550)</f>
        <v>870.55834782608702</v>
      </c>
      <c r="CY550" s="71">
        <v>500</v>
      </c>
      <c r="CZ550" s="67">
        <f>IF(AND(DATE(YEAR(T550),MONTH(T550),DAY(T550))&gt;=(S550-3),DATE(YEAR(T550),MONTH(T550),DAY(T550))&lt;=(S550+3)),T550,V550)</f>
        <v>46026.458333333336</v>
      </c>
      <c r="DA550" s="74">
        <f>CZ550-U550</f>
        <v>0</v>
      </c>
      <c r="DB550" s="53">
        <f>(((AR550-AQ550)*24)+DD550+AB550+((AV550-AU550)*24))/24</f>
        <v>0.74305555554747116</v>
      </c>
      <c r="DC550" s="53">
        <f>(AT550-AS550)*24</f>
        <v>1.7499999999417923</v>
      </c>
      <c r="DD550" s="53">
        <f>(W550-AR550)*24</f>
        <v>3.8333333332557231</v>
      </c>
      <c r="DE550" s="53">
        <f>AA550</f>
        <v>49.666666666686069</v>
      </c>
      <c r="DF550" s="53">
        <f t="shared" si="109"/>
        <v>3.8333333332557231</v>
      </c>
      <c r="DG550" s="53">
        <f>AB550</f>
        <v>13.5</v>
      </c>
      <c r="DH550" s="53">
        <f t="shared" si="115"/>
        <v>1.7499999999417923</v>
      </c>
    </row>
    <row r="551" spans="1:112" s="63" customFormat="1" x14ac:dyDescent="0.2">
      <c r="A551" s="65">
        <v>4999</v>
      </c>
      <c r="B551" s="72">
        <f t="shared" si="110"/>
        <v>46023</v>
      </c>
      <c r="C551" s="60" t="str">
        <f t="shared" si="118"/>
        <v>PRT 2026 1 #4999</v>
      </c>
      <c r="D551" s="60" t="str">
        <f t="shared" si="114"/>
        <v>PRATU PTBA #107</v>
      </c>
      <c r="E551" s="61">
        <v>4999</v>
      </c>
      <c r="F551" s="62" t="s">
        <v>98</v>
      </c>
      <c r="G551" s="62" t="str">
        <f>INDEX([1]List!$D$2:$D$55,MATCH(F551,[1]List!$B$2:$B$55,0))</f>
        <v>FOB</v>
      </c>
      <c r="H551" s="62" t="s">
        <v>156</v>
      </c>
      <c r="I551" s="62" t="s">
        <v>157</v>
      </c>
      <c r="J551" s="61">
        <f>IF(F551="","",IF(F551="TIE LRC",COUNTIF($F$2:$F551,"TIE")+COUNTIF($F$2:$F551,"TME")+COUNTIF($F$2:$F551,"TIE LRC")+COUNTIF($F$2:$F551,"TIE MRC"),IF(F551="TIE MRC",COUNTIF($F$2:$F551,"TIE")+COUNTIF($F$2:$F551,"TME")+COUNTIF($F$2:$F551,"TIE LRC")+COUNTIF($F$2:$F551,"TIE MRC"),IF(F551="PLNBB LRC",COUNTIF($F$2:$F551,"PLNBB")+COUNTIF($F$2:$F551,"PLNBB LRC")+COUNTIF($F$2:$F551,"PLNBB MRC"),IF(F551="PLNBB MRC",COUNTIF($F$2:$F551,"PLNBB")+COUNTIF($F$2:$F551,"PLNBB LRC")+COUNTIF($F$2:$F551,"PLNBB MRC"),IF(F551="HE MRC",COUNTIF($F$2:$F551,"HE")+COUNTIF($F$2:$F551,"HE LRC")+COUNTIF($F$2:$F551,"HE MRC"),IF(F551="HE LRC",COUNTIF($F$2:$F551,"HE")+COUNTIF($F$2:$F551,"HE LRC")+COUNTIF($F$2:$F551,"HE MRC"),COUNTIF($F$2:$F551,F551))))))))</f>
        <v>107</v>
      </c>
      <c r="K551" s="63" t="s">
        <v>731</v>
      </c>
      <c r="L551" s="63" t="s">
        <v>732</v>
      </c>
      <c r="N551" s="64" t="s">
        <v>318</v>
      </c>
      <c r="O551" s="69" t="s">
        <v>104</v>
      </c>
      <c r="P551" s="65"/>
      <c r="Q551" s="69">
        <v>46023</v>
      </c>
      <c r="R551" s="66"/>
      <c r="S551" s="69">
        <v>46029</v>
      </c>
      <c r="T551" s="67">
        <v>46027.541666666664</v>
      </c>
      <c r="U551" s="67">
        <v>46027.541666666664</v>
      </c>
      <c r="V551" s="67">
        <v>46028.805555555555</v>
      </c>
      <c r="W551" s="67">
        <v>46029.350694444445</v>
      </c>
      <c r="X551" s="67">
        <v>46030.336805555555</v>
      </c>
      <c r="Y551" s="67">
        <v>46030.399305555555</v>
      </c>
      <c r="Z551" s="67">
        <v>46030.434027777781</v>
      </c>
      <c r="AA551" s="53">
        <f t="shared" si="84"/>
        <v>30.333333333372138</v>
      </c>
      <c r="AB551" s="53">
        <f t="shared" si="90"/>
        <v>25.166666666627862</v>
      </c>
      <c r="AC551" s="53">
        <f t="shared" si="91"/>
        <v>1.5</v>
      </c>
      <c r="AD551" s="53">
        <v>0.17</v>
      </c>
      <c r="AE551" s="53">
        <v>3.92</v>
      </c>
      <c r="AF551" s="53">
        <v>3</v>
      </c>
      <c r="AG551" s="53">
        <v>0.5</v>
      </c>
      <c r="AH551" s="53">
        <v>0</v>
      </c>
      <c r="AI551" s="53">
        <f t="shared" si="112"/>
        <v>7.42</v>
      </c>
      <c r="AJ551" s="77">
        <f t="shared" si="119"/>
        <v>7.59</v>
      </c>
      <c r="AK551" s="77"/>
      <c r="AL551" s="77"/>
      <c r="AM551" s="77"/>
      <c r="AN551" s="77"/>
      <c r="AO551" s="68">
        <v>8303.9979999999996</v>
      </c>
      <c r="AP551" s="68">
        <v>8302.8629999999994</v>
      </c>
      <c r="AQ551" s="67">
        <f t="shared" si="117"/>
        <v>46028.805555555555</v>
      </c>
      <c r="AR551" s="67">
        <v>46028.815972222219</v>
      </c>
      <c r="AS551" s="67">
        <f t="shared" si="116"/>
        <v>46030.336805555555</v>
      </c>
      <c r="AT551" s="67">
        <v>46030.420138888891</v>
      </c>
      <c r="AU551" s="67">
        <f t="shared" si="106"/>
        <v>46030.420138888891</v>
      </c>
      <c r="AV551" s="67">
        <v>46030.430555555555</v>
      </c>
      <c r="AW551" s="102">
        <v>4803</v>
      </c>
      <c r="AX551" s="102">
        <v>6924</v>
      </c>
      <c r="AY551" s="55">
        <v>30.64</v>
      </c>
      <c r="AZ551" s="55">
        <v>11.66</v>
      </c>
      <c r="BA551" s="55">
        <v>4.18</v>
      </c>
      <c r="BB551" s="55">
        <v>5.32</v>
      </c>
      <c r="BC551" s="55">
        <v>6.02</v>
      </c>
      <c r="BD551" s="55">
        <v>42.1</v>
      </c>
      <c r="BE551" s="55">
        <v>40.92</v>
      </c>
      <c r="BF551" s="55">
        <v>0.49</v>
      </c>
      <c r="BG551" s="55">
        <v>0.75</v>
      </c>
      <c r="BH551" s="55">
        <v>0.7</v>
      </c>
      <c r="BI551" s="55">
        <v>62.25</v>
      </c>
      <c r="BJ551" s="55">
        <v>4.34</v>
      </c>
      <c r="BK551" s="55">
        <v>0.96</v>
      </c>
      <c r="BL551" s="55">
        <v>1.1599999999999999</v>
      </c>
      <c r="BM551" s="55">
        <v>14.85</v>
      </c>
      <c r="BN551" s="56">
        <v>61</v>
      </c>
      <c r="BO551" s="55" t="s">
        <v>97</v>
      </c>
      <c r="BP551" s="55" t="s">
        <v>100</v>
      </c>
      <c r="BQ551" s="56">
        <v>1170</v>
      </c>
      <c r="BR551" s="55">
        <v>39.14</v>
      </c>
      <c r="BS551" s="55">
        <v>23.46</v>
      </c>
      <c r="BT551" s="55">
        <v>16.059999999999999</v>
      </c>
      <c r="BU551" s="55">
        <v>10.73</v>
      </c>
      <c r="BV551" s="55">
        <v>1.92</v>
      </c>
      <c r="BW551" s="55">
        <v>0.85</v>
      </c>
      <c r="BX551" s="55">
        <v>0.62</v>
      </c>
      <c r="BY551" s="55">
        <v>0.82</v>
      </c>
      <c r="BZ551" s="55">
        <v>5.78</v>
      </c>
      <c r="CA551" s="55">
        <v>0.28000000000000003</v>
      </c>
      <c r="CB551" s="55">
        <v>0.36</v>
      </c>
      <c r="CC551" s="55">
        <v>4.8000000000000001E-2</v>
      </c>
      <c r="CD551" s="55">
        <v>99</v>
      </c>
      <c r="CE551" s="55">
        <v>98</v>
      </c>
      <c r="CF551" s="55">
        <v>79</v>
      </c>
      <c r="CG551" s="55">
        <v>23</v>
      </c>
      <c r="CH551" s="55"/>
      <c r="CI551" s="102">
        <v>4908</v>
      </c>
      <c r="CJ551" s="55"/>
      <c r="CK551" s="55">
        <v>28.45</v>
      </c>
      <c r="CL551" s="55">
        <v>14.96</v>
      </c>
      <c r="CM551" s="55">
        <v>4.74</v>
      </c>
      <c r="CN551" s="55">
        <v>5.63</v>
      </c>
      <c r="CO551" s="55">
        <v>39.22</v>
      </c>
      <c r="CP551" s="55">
        <v>40.19</v>
      </c>
      <c r="CQ551" s="55">
        <v>0.45</v>
      </c>
      <c r="CR551" s="102">
        <v>4562</v>
      </c>
      <c r="CS551" s="103">
        <v>32.700000000000003</v>
      </c>
      <c r="CT551" s="102">
        <v>5.32</v>
      </c>
      <c r="CU551" s="102">
        <v>0.43</v>
      </c>
      <c r="CV551" s="55"/>
      <c r="CW551" s="73">
        <f t="shared" si="111"/>
        <v>467.85478963287875</v>
      </c>
      <c r="CX551" s="74">
        <f>AP551/(AB551-AI551)</f>
        <v>467.85478963287875</v>
      </c>
      <c r="CY551" s="71">
        <v>500</v>
      </c>
      <c r="CZ551" s="67">
        <f>IF(AND(DATE(YEAR(T551),MONTH(T551),DAY(T551))&gt;=(S551-3),DATE(YEAR(T551),MONTH(T551),DAY(T551))&lt;=(S551+3)),T551,V551)</f>
        <v>46027.541666666664</v>
      </c>
      <c r="DA551" s="74">
        <f>CZ551-U551</f>
        <v>0</v>
      </c>
      <c r="DB551" s="53">
        <f>(((AR551-AQ551)*24)+DD551+AB551+((AV551-AU551)*24))/24</f>
        <v>1.6041666666642413</v>
      </c>
      <c r="DC551" s="53">
        <f>(AT551-AS551)*24</f>
        <v>2.0000000000582077</v>
      </c>
      <c r="DD551" s="53">
        <f>(W551-AR551)*24</f>
        <v>12.833333333430346</v>
      </c>
      <c r="DE551" s="53">
        <f>AA551</f>
        <v>30.333333333372138</v>
      </c>
      <c r="DF551" s="53">
        <f t="shared" si="109"/>
        <v>12.833333333430346</v>
      </c>
      <c r="DG551" s="53">
        <f>AB551</f>
        <v>25.166666666627862</v>
      </c>
      <c r="DH551" s="53">
        <f t="shared" si="115"/>
        <v>2.0000000000582077</v>
      </c>
    </row>
    <row r="552" spans="1:112" s="63" customFormat="1" x14ac:dyDescent="0.2">
      <c r="A552" s="65">
        <v>5000</v>
      </c>
      <c r="B552" s="72">
        <f t="shared" si="110"/>
        <v>46023</v>
      </c>
      <c r="C552" s="60" t="str">
        <f t="shared" si="118"/>
        <v>PRT 2026 1 #5000</v>
      </c>
      <c r="D552" s="60" t="str">
        <f t="shared" si="114"/>
        <v>PRATU MADHUCON #10</v>
      </c>
      <c r="E552" s="61">
        <v>5000</v>
      </c>
      <c r="F552" s="62" t="s">
        <v>624</v>
      </c>
      <c r="G552" s="62" t="str">
        <f>INDEX([1]List!$D$2:$D$55,MATCH(F552,[1]List!$B$2:$B$55,0))</f>
        <v>CIF</v>
      </c>
      <c r="H552" s="62" t="s">
        <v>625</v>
      </c>
      <c r="I552" s="62" t="s">
        <v>681</v>
      </c>
      <c r="J552" s="61">
        <f>IF(F552="","",IF(F552="TIE LRC",COUNTIF($F$2:$F552,"TIE")+COUNTIF($F$2:$F552,"TME")+COUNTIF($F$2:$F552,"TIE LRC")+COUNTIF($F$2:$F552,"TIE MRC"),IF(F552="TIE MRC",COUNTIF($F$2:$F552,"TIE")+COUNTIF($F$2:$F552,"TME")+COUNTIF($F$2:$F552,"TIE LRC")+COUNTIF($F$2:$F552,"TIE MRC"),IF(F552="PLNBB LRC",COUNTIF($F$2:$F552,"PLNBB")+COUNTIF($F$2:$F552,"PLNBB LRC")+COUNTIF($F$2:$F552,"PLNBB MRC"),IF(F552="PLNBB MRC",COUNTIF($F$2:$F552,"PLNBB")+COUNTIF($F$2:$F552,"PLNBB LRC")+COUNTIF($F$2:$F552,"PLNBB MRC"),IF(F552="HE MRC",COUNTIF($F$2:$F552,"HE")+COUNTIF($F$2:$F552,"HE LRC")+COUNTIF($F$2:$F552,"HE MRC"),IF(F552="HE LRC",COUNTIF($F$2:$F552,"HE")+COUNTIF($F$2:$F552,"HE LRC")+COUNTIF($F$2:$F552,"HE MRC"),COUNTIF($F$2:$F552,F552))))))))</f>
        <v>10</v>
      </c>
      <c r="K552" s="63" t="s">
        <v>535</v>
      </c>
      <c r="L552" s="63" t="s">
        <v>536</v>
      </c>
      <c r="N552" s="64" t="s">
        <v>320</v>
      </c>
      <c r="O552" s="69" t="s">
        <v>567</v>
      </c>
      <c r="P552" s="65"/>
      <c r="Q552" s="69">
        <v>46019</v>
      </c>
      <c r="R552" s="66"/>
      <c r="S552" s="69">
        <v>46004</v>
      </c>
      <c r="T552" s="67">
        <v>46027.125</v>
      </c>
      <c r="U552" s="67">
        <v>46029.326388888891</v>
      </c>
      <c r="V552" s="67">
        <v>46029.326388888891</v>
      </c>
      <c r="W552" s="67">
        <v>46029.475694444445</v>
      </c>
      <c r="X552" s="67">
        <v>46030.75</v>
      </c>
      <c r="Y552" s="67">
        <v>46030.791666666664</v>
      </c>
      <c r="Z552" s="67">
        <v>46030.826388888891</v>
      </c>
      <c r="AA552" s="53">
        <f t="shared" si="84"/>
        <v>52.833333333372138</v>
      </c>
      <c r="AB552" s="53">
        <f t="shared" si="90"/>
        <v>31.583333333255723</v>
      </c>
      <c r="AC552" s="53">
        <f t="shared" si="91"/>
        <v>0.99999999994179234</v>
      </c>
      <c r="AD552" s="53">
        <v>1.58</v>
      </c>
      <c r="AE552" s="53">
        <v>7.92</v>
      </c>
      <c r="AF552" s="53">
        <v>0</v>
      </c>
      <c r="AG552" s="53">
        <v>0</v>
      </c>
      <c r="AH552" s="53">
        <v>0</v>
      </c>
      <c r="AI552" s="53">
        <f t="shared" si="112"/>
        <v>7.92</v>
      </c>
      <c r="AJ552" s="77">
        <f t="shared" si="119"/>
        <v>9.5</v>
      </c>
      <c r="AK552" s="77"/>
      <c r="AL552" s="77"/>
      <c r="AM552" s="77"/>
      <c r="AN552" s="77"/>
      <c r="AO552" s="68">
        <v>10012.321</v>
      </c>
      <c r="AP552" s="68">
        <v>10010.39</v>
      </c>
      <c r="AQ552" s="67">
        <f t="shared" si="117"/>
        <v>46029.326388888891</v>
      </c>
      <c r="AR552" s="67">
        <v>46029.336805555555</v>
      </c>
      <c r="AS552" s="67">
        <f t="shared" si="116"/>
        <v>46030.75</v>
      </c>
      <c r="AT552" s="67">
        <v>46030.802083333336</v>
      </c>
      <c r="AU552" s="67">
        <f t="shared" si="106"/>
        <v>46030.802083333336</v>
      </c>
      <c r="AV552" s="67">
        <v>46030.822916666664</v>
      </c>
      <c r="AW552" s="102">
        <v>4098</v>
      </c>
      <c r="AX552" s="102">
        <v>6295</v>
      </c>
      <c r="AY552" s="55">
        <v>34.9</v>
      </c>
      <c r="AZ552" s="55">
        <v>20.170000000000002</v>
      </c>
      <c r="BA552" s="55">
        <v>4.8099999999999996</v>
      </c>
      <c r="BB552" s="55">
        <v>5.9</v>
      </c>
      <c r="BC552" s="55">
        <v>7.39</v>
      </c>
      <c r="BD552" s="55">
        <v>40.46</v>
      </c>
      <c r="BE552" s="55">
        <v>33.47</v>
      </c>
      <c r="BF552" s="55">
        <v>0.25</v>
      </c>
      <c r="BG552" s="55">
        <v>0.42</v>
      </c>
      <c r="BH552" s="55">
        <v>0.39</v>
      </c>
      <c r="BI552" s="55">
        <v>52.25</v>
      </c>
      <c r="BJ552" s="55">
        <v>4.25</v>
      </c>
      <c r="BK552" s="55">
        <v>0.86</v>
      </c>
      <c r="BL552" s="55">
        <v>1.1599999999999999</v>
      </c>
      <c r="BM552" s="55">
        <v>16.260000000000002</v>
      </c>
      <c r="BN552" s="56">
        <v>58</v>
      </c>
      <c r="BO552" s="55" t="s">
        <v>97</v>
      </c>
      <c r="BP552" s="55" t="s">
        <v>100</v>
      </c>
      <c r="BQ552" s="56">
        <v>1180</v>
      </c>
      <c r="BR552" s="55">
        <v>36.880000000000003</v>
      </c>
      <c r="BS552" s="55">
        <v>15.04</v>
      </c>
      <c r="BT552" s="55">
        <v>31.8</v>
      </c>
      <c r="BU552" s="55">
        <v>6</v>
      </c>
      <c r="BV552" s="55">
        <v>3.1</v>
      </c>
      <c r="BW552" s="55">
        <v>0.48</v>
      </c>
      <c r="BX552" s="55">
        <v>0.68</v>
      </c>
      <c r="BY552" s="55">
        <v>0.49</v>
      </c>
      <c r="BZ552" s="55">
        <v>4.62</v>
      </c>
      <c r="CA552" s="55">
        <v>0.64</v>
      </c>
      <c r="CB552" s="55">
        <v>0.28000000000000003</v>
      </c>
      <c r="CC552" s="55">
        <v>5.6000000000000001E-2</v>
      </c>
      <c r="CD552" s="55">
        <v>99</v>
      </c>
      <c r="CE552" s="55">
        <v>98</v>
      </c>
      <c r="CF552" s="55">
        <v>79</v>
      </c>
      <c r="CG552" s="55">
        <v>23</v>
      </c>
      <c r="CH552" s="55"/>
      <c r="CI552" s="102">
        <v>4217</v>
      </c>
      <c r="CJ552" s="55"/>
      <c r="CK552" s="55">
        <v>34.700000000000003</v>
      </c>
      <c r="CL552" s="55"/>
      <c r="CM552" s="55">
        <v>4.29</v>
      </c>
      <c r="CN552" s="55"/>
      <c r="CO552" s="55"/>
      <c r="CP552" s="55"/>
      <c r="CQ552" s="55">
        <v>0.24</v>
      </c>
      <c r="CR552" s="102">
        <v>4018</v>
      </c>
      <c r="CS552" s="103">
        <v>35.659999999999997</v>
      </c>
      <c r="CT552" s="102">
        <v>5.04</v>
      </c>
      <c r="CU552" s="102">
        <v>0.26</v>
      </c>
      <c r="CV552" s="55"/>
      <c r="CW552" s="73">
        <f t="shared" si="111"/>
        <v>423.03380757991965</v>
      </c>
      <c r="CX552" s="74">
        <f>AP552/(AB552-AI552)</f>
        <v>423.03380757991965</v>
      </c>
      <c r="CY552" s="71">
        <v>500</v>
      </c>
      <c r="CZ552" s="67">
        <f>IF(AND(DATE(YEAR(T552),MONTH(T552),DAY(T552))&gt;=(S552-3),DATE(YEAR(T552),MONTH(T552),DAY(T552))&lt;=(S552+3)),T552,V552)</f>
        <v>46029.326388888891</v>
      </c>
      <c r="DA552" s="74">
        <f>CZ552-U552</f>
        <v>0</v>
      </c>
      <c r="DB552" s="53">
        <f>(((AR552-AQ552)*24)+DD552+AB552+((AV552-AU552)*24))/24</f>
        <v>1.4861111111022183</v>
      </c>
      <c r="DC552" s="53">
        <f>(AT552-AS552)*24</f>
        <v>1.2500000000582077</v>
      </c>
      <c r="DD552" s="53">
        <f>(W552-AR552)*24</f>
        <v>3.3333333333721384</v>
      </c>
      <c r="DE552" s="53">
        <f>AA552</f>
        <v>52.833333333372138</v>
      </c>
      <c r="DF552" s="53">
        <f t="shared" si="109"/>
        <v>3.3333333333721384</v>
      </c>
      <c r="DG552" s="53">
        <f>AB552</f>
        <v>31.583333333255723</v>
      </c>
      <c r="DH552" s="53">
        <f t="shared" si="115"/>
        <v>1.2500000000582077</v>
      </c>
    </row>
    <row r="553" spans="1:112" s="63" customFormat="1" x14ac:dyDescent="0.2">
      <c r="A553" s="65">
        <v>5001</v>
      </c>
      <c r="B553" s="72">
        <f t="shared" si="110"/>
        <v>46023</v>
      </c>
      <c r="C553" s="60" t="str">
        <f t="shared" si="118"/>
        <v>PRT 2026 1 #5001</v>
      </c>
      <c r="D553" s="60" t="str">
        <f t="shared" si="114"/>
        <v>PRATU TBC LRC #44</v>
      </c>
      <c r="E553" s="61">
        <v>5001</v>
      </c>
      <c r="F553" s="62" t="s">
        <v>290</v>
      </c>
      <c r="G553" s="62" t="str">
        <f>INDEX([1]List!$D$2:$D$55,MATCH(F553,[1]List!$B$2:$B$55,0))</f>
        <v>CIF</v>
      </c>
      <c r="H553" s="62" t="s">
        <v>325</v>
      </c>
      <c r="I553" s="62" t="s">
        <v>176</v>
      </c>
      <c r="J553" s="61">
        <f>IF(F553="","",IF(F553="TIE LRC",COUNTIF($F$2:$F553,"TIE")+COUNTIF($F$2:$F553,"TME")+COUNTIF($F$2:$F553,"TIE LRC")+COUNTIF($F$2:$F553,"TIE MRC"),IF(F553="TIE MRC",COUNTIF($F$2:$F553,"TIE")+COUNTIF($F$2:$F553,"TME")+COUNTIF($F$2:$F553,"TIE LRC")+COUNTIF($F$2:$F553,"TIE MRC"),IF(F553="PLNBB LRC",COUNTIF($F$2:$F553,"PLNBB")+COUNTIF($F$2:$F553,"PLNBB LRC")+COUNTIF($F$2:$F553,"PLNBB MRC"),IF(F553="PLNBB MRC",COUNTIF($F$2:$F553,"PLNBB")+COUNTIF($F$2:$F553,"PLNBB LRC")+COUNTIF($F$2:$F553,"PLNBB MRC"),IF(F553="HE MRC",COUNTIF($F$2:$F553,"HE")+COUNTIF($F$2:$F553,"HE LRC")+COUNTIF($F$2:$F553,"HE MRC"),IF(F553="HE LRC",COUNTIF($F$2:$F553,"HE")+COUNTIF($F$2:$F553,"HE LRC")+COUNTIF($F$2:$F553,"HE MRC"),COUNTIF($F$2:$F553,F553))))))))</f>
        <v>44</v>
      </c>
      <c r="K553" s="63" t="s">
        <v>620</v>
      </c>
      <c r="L553" s="63" t="s">
        <v>381</v>
      </c>
      <c r="N553" s="64" t="s">
        <v>318</v>
      </c>
      <c r="O553" s="69" t="s">
        <v>394</v>
      </c>
      <c r="P553" s="65"/>
      <c r="Q553" s="69">
        <v>46020</v>
      </c>
      <c r="R553" s="66"/>
      <c r="S553" s="69">
        <v>46028</v>
      </c>
      <c r="T553" s="67">
        <v>46029.604166666664</v>
      </c>
      <c r="U553" s="67">
        <v>46029.604166666664</v>
      </c>
      <c r="V553" s="67">
        <v>46030.5</v>
      </c>
      <c r="W553" s="67">
        <v>46030.746527777781</v>
      </c>
      <c r="X553" s="67">
        <v>46031.951388888891</v>
      </c>
      <c r="Y553" s="67">
        <v>46031.986111111109</v>
      </c>
      <c r="Z553" s="67">
        <v>46032.020833333336</v>
      </c>
      <c r="AA553" s="53">
        <f t="shared" si="84"/>
        <v>21.500000000058208</v>
      </c>
      <c r="AB553" s="53">
        <f t="shared" si="90"/>
        <v>29.749999999883585</v>
      </c>
      <c r="AC553" s="53">
        <f t="shared" si="91"/>
        <v>0.83333333325572312</v>
      </c>
      <c r="AD553" s="53">
        <v>0</v>
      </c>
      <c r="AE553" s="53">
        <v>9.25</v>
      </c>
      <c r="AF553" s="53">
        <v>0</v>
      </c>
      <c r="AG553" s="53">
        <v>1.5</v>
      </c>
      <c r="AH553" s="53">
        <v>0.5</v>
      </c>
      <c r="AI553" s="53">
        <f t="shared" si="112"/>
        <v>11.25</v>
      </c>
      <c r="AJ553" s="77">
        <f t="shared" si="119"/>
        <v>11.25</v>
      </c>
      <c r="AK553" s="77"/>
      <c r="AL553" s="77"/>
      <c r="AM553" s="77"/>
      <c r="AN553" s="77"/>
      <c r="AO553" s="68">
        <v>9088.7080000000005</v>
      </c>
      <c r="AP553" s="68">
        <v>9085.8520000000008</v>
      </c>
      <c r="AQ553" s="67">
        <f t="shared" si="117"/>
        <v>46030.5</v>
      </c>
      <c r="AR553" s="67">
        <v>46030.510416666664</v>
      </c>
      <c r="AS553" s="67">
        <f t="shared" si="116"/>
        <v>46031.951388888891</v>
      </c>
      <c r="AT553" s="67">
        <v>46032.006944444445</v>
      </c>
      <c r="AU553" s="67">
        <f t="shared" si="106"/>
        <v>46032.006944444445</v>
      </c>
      <c r="AV553" s="67">
        <v>46032.017361111109</v>
      </c>
      <c r="AW553" s="102">
        <v>4146</v>
      </c>
      <c r="AX553" s="102">
        <v>6391</v>
      </c>
      <c r="AY553" s="55">
        <v>35.130000000000003</v>
      </c>
      <c r="AZ553" s="55">
        <v>16.149999999999999</v>
      </c>
      <c r="BA553" s="55">
        <v>4.9400000000000004</v>
      </c>
      <c r="BB553" s="55">
        <v>6.38</v>
      </c>
      <c r="BC553" s="55">
        <v>7.61</v>
      </c>
      <c r="BD553" s="55">
        <v>38.840000000000003</v>
      </c>
      <c r="BE553" s="55">
        <v>38.630000000000003</v>
      </c>
      <c r="BF553" s="55">
        <v>0.24</v>
      </c>
      <c r="BG553" s="55">
        <v>0.4</v>
      </c>
      <c r="BH553" s="55">
        <v>0.37</v>
      </c>
      <c r="BI553" s="55">
        <v>55.78</v>
      </c>
      <c r="BJ553" s="55">
        <v>4.01</v>
      </c>
      <c r="BK553" s="55">
        <v>0.9</v>
      </c>
      <c r="BL553" s="55">
        <v>1.1599999999999999</v>
      </c>
      <c r="BM553" s="55">
        <v>16.47</v>
      </c>
      <c r="BN553" s="56">
        <v>60</v>
      </c>
      <c r="BO553" s="55" t="s">
        <v>97</v>
      </c>
      <c r="BP553" s="55" t="s">
        <v>100</v>
      </c>
      <c r="BQ553" s="56">
        <v>1180</v>
      </c>
      <c r="BR553" s="55">
        <v>40.520000000000003</v>
      </c>
      <c r="BS553" s="55">
        <v>21.19</v>
      </c>
      <c r="BT553" s="55">
        <v>20.94</v>
      </c>
      <c r="BU553" s="55">
        <v>7.75</v>
      </c>
      <c r="BV553" s="55">
        <v>3.1</v>
      </c>
      <c r="BW553" s="55">
        <v>0.82</v>
      </c>
      <c r="BX553" s="55">
        <v>0.52</v>
      </c>
      <c r="BY553" s="55">
        <v>0.67</v>
      </c>
      <c r="BZ553" s="55">
        <v>3.89</v>
      </c>
      <c r="CA553" s="55">
        <v>0.42</v>
      </c>
      <c r="CB553" s="55">
        <v>0.18</v>
      </c>
      <c r="CC553" s="55">
        <v>4.8000000000000001E-2</v>
      </c>
      <c r="CD553" s="55">
        <v>99</v>
      </c>
      <c r="CE553" s="55">
        <v>98</v>
      </c>
      <c r="CF553" s="55">
        <v>78</v>
      </c>
      <c r="CG553" s="55">
        <v>19</v>
      </c>
      <c r="CH553" s="55"/>
      <c r="CI553" s="102">
        <v>4203</v>
      </c>
      <c r="CJ553" s="55"/>
      <c r="CK553" s="55">
        <v>34.56</v>
      </c>
      <c r="CL553" s="55"/>
      <c r="CM553" s="55">
        <v>3.83</v>
      </c>
      <c r="CN553" s="55"/>
      <c r="CO553" s="55"/>
      <c r="CP553" s="55"/>
      <c r="CQ553" s="55">
        <v>0.23</v>
      </c>
      <c r="CR553" s="102">
        <v>4360</v>
      </c>
      <c r="CS553" s="103">
        <v>33.24</v>
      </c>
      <c r="CT553" s="102">
        <v>4.17</v>
      </c>
      <c r="CU553" s="102">
        <v>0.26</v>
      </c>
      <c r="CV553" s="55"/>
      <c r="CW553" s="73">
        <f t="shared" si="111"/>
        <v>491.1271351382257</v>
      </c>
      <c r="CX553" s="74">
        <f>AP553/(AB553-AI553)</f>
        <v>491.1271351382257</v>
      </c>
      <c r="CY553" s="71">
        <v>500</v>
      </c>
      <c r="CZ553" s="67">
        <f>IF(AND(DATE(YEAR(T553),MONTH(T553),DAY(T553))&gt;=(S553-3),DATE(YEAR(T553),MONTH(T553),DAY(T553))&lt;=(S553+3)),T553,V553)</f>
        <v>46029.604166666664</v>
      </c>
      <c r="DA553" s="74">
        <f>CZ553-U553</f>
        <v>0</v>
      </c>
      <c r="DB553" s="53">
        <f>(((AR553-AQ553)*24)+DD553+AB553+((AV553-AU553)*24))/24</f>
        <v>1.4965277777737356</v>
      </c>
      <c r="DC553" s="53">
        <f>(AT553-AS553)*24</f>
        <v>1.3333333333139308</v>
      </c>
      <c r="DD553" s="53">
        <f>(W553-AR553)*24</f>
        <v>5.6666666668024845</v>
      </c>
      <c r="DE553" s="53">
        <f>AA553</f>
        <v>21.500000000058208</v>
      </c>
      <c r="DF553" s="53">
        <f t="shared" si="109"/>
        <v>5.6666666668024845</v>
      </c>
      <c r="DG553" s="53">
        <f>AB553</f>
        <v>29.749999999883585</v>
      </c>
      <c r="DH553" s="53">
        <f t="shared" si="115"/>
        <v>1.3333333333139308</v>
      </c>
    </row>
    <row r="554" spans="1:112" s="63" customFormat="1" x14ac:dyDescent="0.2">
      <c r="A554" s="65">
        <v>5002</v>
      </c>
      <c r="B554" s="72">
        <f t="shared" si="110"/>
        <v>46023</v>
      </c>
      <c r="C554" s="60" t="str">
        <f t="shared" si="118"/>
        <v>PRT 2026 1 #5002</v>
      </c>
      <c r="D554" s="60" t="str">
        <f t="shared" si="114"/>
        <v>PRATU MADHUCON #11</v>
      </c>
      <c r="E554" s="61">
        <v>5002</v>
      </c>
      <c r="F554" s="62" t="s">
        <v>624</v>
      </c>
      <c r="G554" s="62" t="str">
        <f>INDEX([1]List!$D$2:$D$55,MATCH(F554,[1]List!$B$2:$B$55,0))</f>
        <v>CIF</v>
      </c>
      <c r="H554" s="62" t="s">
        <v>625</v>
      </c>
      <c r="I554" s="62" t="s">
        <v>689</v>
      </c>
      <c r="J554" s="61">
        <f>IF(F554="","",IF(F554="TIE LRC",COUNTIF($F$2:$F554,"TIE")+COUNTIF($F$2:$F554,"TME")+COUNTIF($F$2:$F554,"TIE LRC")+COUNTIF($F$2:$F554,"TIE MRC"),IF(F554="TIE MRC",COUNTIF($F$2:$F554,"TIE")+COUNTIF($F$2:$F554,"TME")+COUNTIF($F$2:$F554,"TIE LRC")+COUNTIF($F$2:$F554,"TIE MRC"),IF(F554="PLNBB LRC",COUNTIF($F$2:$F554,"PLNBB")+COUNTIF($F$2:$F554,"PLNBB LRC")+COUNTIF($F$2:$F554,"PLNBB MRC"),IF(F554="PLNBB MRC",COUNTIF($F$2:$F554,"PLNBB")+COUNTIF($F$2:$F554,"PLNBB LRC")+COUNTIF($F$2:$F554,"PLNBB MRC"),IF(F554="HE MRC",COUNTIF($F$2:$F554,"HE")+COUNTIF($F$2:$F554,"HE LRC")+COUNTIF($F$2:$F554,"HE MRC"),IF(F554="HE LRC",COUNTIF($F$2:$F554,"HE")+COUNTIF($F$2:$F554,"HE LRC")+COUNTIF($F$2:$F554,"HE MRC"),COUNTIF($F$2:$F554,F554))))))))</f>
        <v>11</v>
      </c>
      <c r="K554" s="63" t="s">
        <v>296</v>
      </c>
      <c r="L554" s="63" t="s">
        <v>537</v>
      </c>
      <c r="N554" s="64" t="s">
        <v>320</v>
      </c>
      <c r="O554" s="69" t="s">
        <v>473</v>
      </c>
      <c r="P554" s="65"/>
      <c r="Q554" s="69">
        <v>46022</v>
      </c>
      <c r="R554" s="66"/>
      <c r="S554" s="69">
        <v>46013</v>
      </c>
      <c r="T554" s="67">
        <v>46028.482638888891</v>
      </c>
      <c r="U554" s="67">
        <v>46031.038194444445</v>
      </c>
      <c r="V554" s="67">
        <v>46031.038194444445</v>
      </c>
      <c r="W554" s="67">
        <v>46031.059027777781</v>
      </c>
      <c r="X554" s="67">
        <v>46032</v>
      </c>
      <c r="Y554" s="67">
        <v>46032.09375</v>
      </c>
      <c r="Z554" s="67">
        <v>46032.128472222219</v>
      </c>
      <c r="AA554" s="53">
        <f t="shared" si="84"/>
        <v>61.333333333313931</v>
      </c>
      <c r="AB554" s="53">
        <f t="shared" si="90"/>
        <v>24.833333333255723</v>
      </c>
      <c r="AC554" s="53">
        <f t="shared" si="91"/>
        <v>2.25</v>
      </c>
      <c r="AD554" s="53">
        <v>0</v>
      </c>
      <c r="AE554" s="53">
        <v>6.25</v>
      </c>
      <c r="AF554" s="53">
        <v>0</v>
      </c>
      <c r="AG554" s="53">
        <v>1.33</v>
      </c>
      <c r="AH554" s="53">
        <v>0</v>
      </c>
      <c r="AI554" s="53">
        <f t="shared" si="112"/>
        <v>7.58</v>
      </c>
      <c r="AJ554" s="77">
        <f t="shared" si="119"/>
        <v>7.58</v>
      </c>
      <c r="AK554" s="77"/>
      <c r="AL554" s="77"/>
      <c r="AM554" s="77"/>
      <c r="AN554" s="77"/>
      <c r="AO554" s="68">
        <v>8703.7389999999996</v>
      </c>
      <c r="AP554" s="68">
        <v>8701.2129999999997</v>
      </c>
      <c r="AQ554" s="67">
        <f t="shared" si="117"/>
        <v>46031.038194444445</v>
      </c>
      <c r="AR554" s="67">
        <v>46031.048611111109</v>
      </c>
      <c r="AS554" s="67">
        <f t="shared" si="116"/>
        <v>46032</v>
      </c>
      <c r="AT554" s="67">
        <v>46032.114583333336</v>
      </c>
      <c r="AU554" s="67">
        <f t="shared" si="106"/>
        <v>46032.114583333336</v>
      </c>
      <c r="AV554" s="67">
        <v>46032.125</v>
      </c>
      <c r="AW554" s="102">
        <v>4581</v>
      </c>
      <c r="AX554" s="102">
        <v>6291</v>
      </c>
      <c r="AY554" s="55">
        <v>34.96</v>
      </c>
      <c r="AZ554" s="55">
        <v>22.89</v>
      </c>
      <c r="BA554" s="55">
        <v>4.9400000000000004</v>
      </c>
      <c r="BB554" s="55">
        <v>5.86</v>
      </c>
      <c r="BC554" s="55">
        <v>7.6</v>
      </c>
      <c r="BD554" s="55">
        <v>40.869999999999997</v>
      </c>
      <c r="BE554" s="55">
        <v>30.38</v>
      </c>
      <c r="BF554" s="55">
        <v>0.19</v>
      </c>
      <c r="BG554" s="55">
        <v>0.32</v>
      </c>
      <c r="BH554" s="55">
        <v>0.3</v>
      </c>
      <c r="BI554" s="55">
        <v>50.25</v>
      </c>
      <c r="BJ554" s="55">
        <v>4.25</v>
      </c>
      <c r="BK554" s="55">
        <v>0.84</v>
      </c>
      <c r="BL554" s="55">
        <v>1.18</v>
      </c>
      <c r="BM554" s="55">
        <v>15.68</v>
      </c>
      <c r="BN554" s="56">
        <v>59</v>
      </c>
      <c r="BO554" s="55" t="s">
        <v>97</v>
      </c>
      <c r="BP554" s="55" t="s">
        <v>100</v>
      </c>
      <c r="BQ554" s="56">
        <v>1150</v>
      </c>
      <c r="BR554" s="55">
        <v>24.61</v>
      </c>
      <c r="BS554" s="55">
        <v>14.82</v>
      </c>
      <c r="BT554" s="55">
        <v>42.44</v>
      </c>
      <c r="BU554" s="55">
        <v>8.35</v>
      </c>
      <c r="BV554" s="55">
        <v>2.16</v>
      </c>
      <c r="BW554" s="55">
        <v>0.92</v>
      </c>
      <c r="BX554" s="55">
        <v>0.3</v>
      </c>
      <c r="BY554" s="55">
        <v>0.4</v>
      </c>
      <c r="BZ554" s="55">
        <v>4.84</v>
      </c>
      <c r="CA554" s="55">
        <v>1.1000000000000001</v>
      </c>
      <c r="CB554" s="55">
        <v>0.08</v>
      </c>
      <c r="CC554" s="55">
        <v>6.2E-2</v>
      </c>
      <c r="CD554" s="55">
        <v>99</v>
      </c>
      <c r="CE554" s="55">
        <v>98</v>
      </c>
      <c r="CF554" s="55">
        <v>78</v>
      </c>
      <c r="CG554" s="55">
        <v>20</v>
      </c>
      <c r="CH554" s="55"/>
      <c r="CI554" s="102">
        <v>4225</v>
      </c>
      <c r="CJ554" s="55"/>
      <c r="CK554" s="55">
        <v>34.68</v>
      </c>
      <c r="CL554" s="55"/>
      <c r="CM554" s="55">
        <v>4.38</v>
      </c>
      <c r="CN554" s="55"/>
      <c r="CO554" s="55"/>
      <c r="CP554" s="55"/>
      <c r="CQ554" s="55">
        <v>0.18</v>
      </c>
      <c r="CR554" s="102">
        <v>4031</v>
      </c>
      <c r="CS554" s="103">
        <v>35.49</v>
      </c>
      <c r="CT554" s="102">
        <v>4.93</v>
      </c>
      <c r="CU554" s="102">
        <v>0.28000000000000003</v>
      </c>
      <c r="CV554" s="55"/>
      <c r="CW554" s="73">
        <f t="shared" si="111"/>
        <v>504.3206916560552</v>
      </c>
      <c r="CX554" s="74">
        <f>AP554/(AB554-AI554)</f>
        <v>504.3206916560552</v>
      </c>
      <c r="CY554" s="71">
        <v>500</v>
      </c>
      <c r="CZ554" s="67">
        <f>IF(AND(DATE(YEAR(T554),MONTH(T554),DAY(T554))&gt;=(S554-3),DATE(YEAR(T554),MONTH(T554),DAY(T554))&lt;=(S554+3)),T554,V554)</f>
        <v>46031.038194444445</v>
      </c>
      <c r="DA554" s="74">
        <f>CZ554-U554</f>
        <v>0</v>
      </c>
      <c r="DB554" s="53">
        <f>(((AR554-AQ554)*24)+DD554+AB554+((AV554-AU554)*24))/24</f>
        <v>1.0659722222189885</v>
      </c>
      <c r="DC554" s="53">
        <f>(AT554-AS554)*24</f>
        <v>2.7500000000582077</v>
      </c>
      <c r="DD554" s="53">
        <f>(W554-AR554)*24</f>
        <v>0.25000000011641532</v>
      </c>
      <c r="DE554" s="53">
        <f>AA554</f>
        <v>61.333333333313931</v>
      </c>
      <c r="DF554" s="53">
        <f t="shared" si="109"/>
        <v>0.25000000011641532</v>
      </c>
      <c r="DG554" s="53">
        <f>AB554</f>
        <v>24.833333333255723</v>
      </c>
      <c r="DH554" s="53">
        <f t="shared" si="115"/>
        <v>2.7500000000582077</v>
      </c>
    </row>
    <row r="555" spans="1:112" s="63" customFormat="1" x14ac:dyDescent="0.2">
      <c r="A555" s="65">
        <v>5003</v>
      </c>
      <c r="B555" s="72">
        <f t="shared" si="110"/>
        <v>46023</v>
      </c>
      <c r="C555" s="60" t="str">
        <f t="shared" si="118"/>
        <v>PRT 2026 1 #5003</v>
      </c>
      <c r="D555" s="60" t="str">
        <f t="shared" si="114"/>
        <v>PRATU NGE MRC #1</v>
      </c>
      <c r="E555" s="61">
        <v>5003</v>
      </c>
      <c r="F555" s="62" t="s">
        <v>733</v>
      </c>
      <c r="G555" s="62" t="str">
        <f>INDEX([1]List!$D$2:$D$55,MATCH(F555,[1]List!$B$2:$B$55,0))</f>
        <v>CIF</v>
      </c>
      <c r="H555" s="62" t="s">
        <v>734</v>
      </c>
      <c r="I555" s="62" t="s">
        <v>252</v>
      </c>
      <c r="J555" s="61">
        <f>IF(F555="","",IF(F555="TIE LRC",COUNTIF($F$2:$F555,"TIE")+COUNTIF($F$2:$F555,"TME")+COUNTIF($F$2:$F555,"TIE LRC")+COUNTIF($F$2:$F555,"TIE MRC"),IF(F555="TIE MRC",COUNTIF($F$2:$F555,"TIE")+COUNTIF($F$2:$F555,"TME")+COUNTIF($F$2:$F555,"TIE LRC")+COUNTIF($F$2:$F555,"TIE MRC"),IF(F555="PLNBB LRC",COUNTIF($F$2:$F555,"PLNBB")+COUNTIF($F$2:$F555,"PLNBB LRC")+COUNTIF($F$2:$F555,"PLNBB MRC"),IF(F555="PLNBB MRC",COUNTIF($F$2:$F555,"PLNBB")+COUNTIF($F$2:$F555,"PLNBB LRC")+COUNTIF($F$2:$F555,"PLNBB MRC"),IF(F555="HE MRC",COUNTIF($F$2:$F555,"HE")+COUNTIF($F$2:$F555,"HE LRC")+COUNTIF($F$2:$F555,"HE MRC"),IF(F555="HE LRC",COUNTIF($F$2:$F555,"HE")+COUNTIF($F$2:$F555,"HE LRC")+COUNTIF($F$2:$F555,"HE MRC"),COUNTIF($F$2:$F555,F555))))))))</f>
        <v>1</v>
      </c>
      <c r="K555" s="63" t="s">
        <v>735</v>
      </c>
      <c r="L555" s="63" t="s">
        <v>736</v>
      </c>
      <c r="N555" s="64" t="s">
        <v>320</v>
      </c>
      <c r="O555" s="69" t="s">
        <v>394</v>
      </c>
      <c r="P555" s="65"/>
      <c r="Q555" s="69">
        <v>46022</v>
      </c>
      <c r="R555" s="66"/>
      <c r="S555" s="69">
        <v>46018</v>
      </c>
      <c r="T555" s="67">
        <v>46032.041666666664</v>
      </c>
      <c r="U555" s="67">
        <v>46032.184027777781</v>
      </c>
      <c r="V555" s="67">
        <v>46032.184027777781</v>
      </c>
      <c r="W555" s="67">
        <v>46032.34375</v>
      </c>
      <c r="X555" s="67">
        <v>46032.809027777781</v>
      </c>
      <c r="Y555" s="67">
        <v>46032.833333333336</v>
      </c>
      <c r="Z555" s="67">
        <v>46032.868055555555</v>
      </c>
      <c r="AA555" s="53">
        <f t="shared" si="84"/>
        <v>3.4166666668024845</v>
      </c>
      <c r="AB555" s="53">
        <f t="shared" si="90"/>
        <v>11.750000000058208</v>
      </c>
      <c r="AC555" s="53">
        <f t="shared" si="91"/>
        <v>0.58333333331393078</v>
      </c>
      <c r="AD555" s="53">
        <v>0</v>
      </c>
      <c r="AE555" s="53">
        <v>1.92</v>
      </c>
      <c r="AF555" s="53">
        <v>0</v>
      </c>
      <c r="AG555" s="53">
        <v>0.5</v>
      </c>
      <c r="AH555" s="53">
        <v>0</v>
      </c>
      <c r="AI555" s="53">
        <f t="shared" si="112"/>
        <v>2.42</v>
      </c>
      <c r="AJ555" s="77">
        <f t="shared" si="119"/>
        <v>2.42</v>
      </c>
      <c r="AK555" s="77"/>
      <c r="AL555" s="77"/>
      <c r="AM555" s="77"/>
      <c r="AN555" s="77"/>
      <c r="AO555" s="68">
        <v>7502.9210000000003</v>
      </c>
      <c r="AP555" s="68">
        <v>7500.7309999999998</v>
      </c>
      <c r="AQ555" s="67">
        <f t="shared" si="117"/>
        <v>46032.184027777781</v>
      </c>
      <c r="AR555" s="67">
        <v>46032.194444444445</v>
      </c>
      <c r="AS555" s="67">
        <f t="shared" si="116"/>
        <v>46032.809027777781</v>
      </c>
      <c r="AT555" s="67">
        <v>46032.854166666664</v>
      </c>
      <c r="AU555" s="67">
        <f t="shared" si="106"/>
        <v>46032.854166666664</v>
      </c>
      <c r="AV555" s="67">
        <v>46032.864583333336</v>
      </c>
      <c r="AW555" s="102">
        <v>4606</v>
      </c>
      <c r="AX555" s="102">
        <v>6384</v>
      </c>
      <c r="AY555" s="55">
        <v>27.85</v>
      </c>
      <c r="AZ555" s="55">
        <v>15.08</v>
      </c>
      <c r="BA555" s="55">
        <v>7.22</v>
      </c>
      <c r="BB555" s="55">
        <v>8.5</v>
      </c>
      <c r="BC555" s="55">
        <v>10.01</v>
      </c>
      <c r="BD555" s="55">
        <v>40.79</v>
      </c>
      <c r="BE555" s="55">
        <v>35.630000000000003</v>
      </c>
      <c r="BF555" s="55">
        <v>0.48</v>
      </c>
      <c r="BG555" s="55">
        <v>0.75</v>
      </c>
      <c r="BH555" s="55">
        <v>0.67</v>
      </c>
      <c r="BI555" s="55">
        <v>56.65</v>
      </c>
      <c r="BJ555" s="55">
        <v>4.21</v>
      </c>
      <c r="BK555" s="55">
        <v>0.88</v>
      </c>
      <c r="BL555" s="55">
        <v>1.1499999999999999</v>
      </c>
      <c r="BM555" s="55">
        <v>14.11</v>
      </c>
      <c r="BN555" s="56">
        <v>59</v>
      </c>
      <c r="BO555" s="55" t="s">
        <v>97</v>
      </c>
      <c r="BP555" s="55" t="s">
        <v>97</v>
      </c>
      <c r="BQ555" s="56">
        <v>1280</v>
      </c>
      <c r="BR555" s="55">
        <v>51.45</v>
      </c>
      <c r="BS555" s="55">
        <v>24.18</v>
      </c>
      <c r="BT555" s="55">
        <v>12.34</v>
      </c>
      <c r="BU555" s="55">
        <v>5.08</v>
      </c>
      <c r="BV555" s="55">
        <v>1.28</v>
      </c>
      <c r="BW555" s="55">
        <v>0.9</v>
      </c>
      <c r="BX555" s="55">
        <v>0.22</v>
      </c>
      <c r="BY555" s="55">
        <v>0.77</v>
      </c>
      <c r="BZ555" s="55">
        <v>3.43</v>
      </c>
      <c r="CA555" s="55">
        <v>0.21</v>
      </c>
      <c r="CB555" s="55">
        <v>0.1</v>
      </c>
      <c r="CC555" s="55">
        <v>3.6999999999999998E-2</v>
      </c>
      <c r="CD555" s="55">
        <v>100</v>
      </c>
      <c r="CE555" s="55">
        <v>98</v>
      </c>
      <c r="CF555" s="55">
        <v>77</v>
      </c>
      <c r="CG555" s="55">
        <v>19</v>
      </c>
      <c r="CH555" s="55"/>
      <c r="CI555" s="102">
        <v>4643</v>
      </c>
      <c r="CJ555" s="55"/>
      <c r="CK555" s="55">
        <v>27.55</v>
      </c>
      <c r="CL555" s="55"/>
      <c r="CM555" s="55">
        <v>7.17</v>
      </c>
      <c r="CN555" s="55"/>
      <c r="CO555" s="55"/>
      <c r="CP555" s="55"/>
      <c r="CQ555" s="55">
        <v>0.47</v>
      </c>
      <c r="CR555" s="102">
        <v>4480</v>
      </c>
      <c r="CS555" s="103">
        <v>31.67</v>
      </c>
      <c r="CT555" s="102">
        <v>7.27</v>
      </c>
      <c r="CU555" s="102">
        <v>0.51</v>
      </c>
      <c r="CV555" s="55"/>
      <c r="CW555" s="73">
        <f t="shared" si="111"/>
        <v>803.93687030580975</v>
      </c>
      <c r="CX555" s="74">
        <f>AP555/(AB555-AI555)</f>
        <v>803.93687030580975</v>
      </c>
      <c r="CY555" s="71">
        <v>500</v>
      </c>
      <c r="CZ555" s="67">
        <f>IF(AND(DATE(YEAR(T555),MONTH(T555),DAY(T555))&gt;=(S555-3),DATE(YEAR(T555),MONTH(T555),DAY(T555))&lt;=(S555+3)),T555,V555)</f>
        <v>46032.184027777781</v>
      </c>
      <c r="DA555" s="74">
        <f>CZ555-U555</f>
        <v>0</v>
      </c>
      <c r="DB555" s="53">
        <f>(((AR555-AQ555)*24)+DD555+AB555+((AV555-AU555)*24))/24</f>
        <v>0.65972222222626442</v>
      </c>
      <c r="DC555" s="53">
        <f>(AT555-AS555)*24</f>
        <v>1.0833333331975155</v>
      </c>
      <c r="DD555" s="53">
        <f>(W555-AR555)*24</f>
        <v>3.5833333333139308</v>
      </c>
      <c r="DE555" s="53">
        <f>AA555</f>
        <v>3.4166666668024845</v>
      </c>
      <c r="DF555" s="53">
        <f t="shared" si="109"/>
        <v>3.5833333333139308</v>
      </c>
      <c r="DG555" s="53">
        <f>AB555</f>
        <v>11.750000000058208</v>
      </c>
      <c r="DH555" s="53">
        <f t="shared" si="115"/>
        <v>1.0833333331975155</v>
      </c>
    </row>
    <row r="556" spans="1:112" s="63" customFormat="1" x14ac:dyDescent="0.2">
      <c r="A556" s="65">
        <v>5004</v>
      </c>
      <c r="B556" s="72">
        <f t="shared" si="110"/>
        <v>46023</v>
      </c>
      <c r="C556" s="60" t="str">
        <f t="shared" si="118"/>
        <v>PRT 2026 1 #5004</v>
      </c>
      <c r="D556" s="60" t="str">
        <f t="shared" si="114"/>
        <v>PRATU SPE #46</v>
      </c>
      <c r="E556" s="61">
        <v>5004</v>
      </c>
      <c r="F556" s="62" t="s">
        <v>326</v>
      </c>
      <c r="G556" s="62" t="str">
        <f>INDEX([1]List!$D$2:$D$55,MATCH(F556,[1]List!$B$2:$B$55,0))</f>
        <v>CIF</v>
      </c>
      <c r="H556" s="62" t="s">
        <v>399</v>
      </c>
      <c r="I556" s="62" t="s">
        <v>396</v>
      </c>
      <c r="J556" s="61">
        <f>IF(F556="","",IF(F556="TIE LRC",COUNTIF($F$2:$F556,"TIE")+COUNTIF($F$2:$F556,"TME")+COUNTIF($F$2:$F556,"TIE LRC")+COUNTIF($F$2:$F556,"TIE MRC"),IF(F556="TIE MRC",COUNTIF($F$2:$F556,"TIE")+COUNTIF($F$2:$F556,"TME")+COUNTIF($F$2:$F556,"TIE LRC")+COUNTIF($F$2:$F556,"TIE MRC"),IF(F556="PLNBB LRC",COUNTIF($F$2:$F556,"PLNBB")+COUNTIF($F$2:$F556,"PLNBB LRC")+COUNTIF($F$2:$F556,"PLNBB MRC"),IF(F556="PLNBB MRC",COUNTIF($F$2:$F556,"PLNBB")+COUNTIF($F$2:$F556,"PLNBB LRC")+COUNTIF($F$2:$F556,"PLNBB MRC"),IF(F556="HE MRC",COUNTIF($F$2:$F556,"HE")+COUNTIF($F$2:$F556,"HE LRC")+COUNTIF($F$2:$F556,"HE MRC"),IF(F556="HE LRC",COUNTIF($F$2:$F556,"HE")+COUNTIF($F$2:$F556,"HE LRC")+COUNTIF($F$2:$F556,"HE MRC"),COUNTIF($F$2:$F556,F556))))))))</f>
        <v>46</v>
      </c>
      <c r="K556" s="63" t="s">
        <v>231</v>
      </c>
      <c r="L556" s="63" t="s">
        <v>142</v>
      </c>
      <c r="N556" s="64" t="s">
        <v>318</v>
      </c>
      <c r="O556" s="69" t="s">
        <v>610</v>
      </c>
      <c r="P556" s="65"/>
      <c r="Q556" s="69">
        <v>46015</v>
      </c>
      <c r="R556" s="66"/>
      <c r="S556" s="69">
        <v>46032</v>
      </c>
      <c r="T556" s="67">
        <v>46028.520833333336</v>
      </c>
      <c r="U556" s="67">
        <v>46032.104166666664</v>
      </c>
      <c r="V556" s="67">
        <v>46032.104166666664</v>
      </c>
      <c r="W556" s="67">
        <v>46032.145833333336</v>
      </c>
      <c r="X556" s="67">
        <v>46033.15625</v>
      </c>
      <c r="Y556" s="67">
        <v>46033.180555555555</v>
      </c>
      <c r="Z556" s="67">
        <v>46033.215277777781</v>
      </c>
      <c r="AA556" s="53">
        <f t="shared" si="84"/>
        <v>85.999999999883585</v>
      </c>
      <c r="AB556" s="53">
        <f t="shared" si="90"/>
        <v>24.833333333255723</v>
      </c>
      <c r="AC556" s="53">
        <f t="shared" si="91"/>
        <v>0.58333333331393078</v>
      </c>
      <c r="AD556" s="53">
        <v>0</v>
      </c>
      <c r="AE556" s="53">
        <v>12.08</v>
      </c>
      <c r="AF556" s="53">
        <v>0</v>
      </c>
      <c r="AG556" s="53">
        <v>0.5</v>
      </c>
      <c r="AH556" s="53">
        <v>0</v>
      </c>
      <c r="AI556" s="53">
        <f t="shared" si="112"/>
        <v>12.58</v>
      </c>
      <c r="AJ556" s="77">
        <f t="shared" si="119"/>
        <v>12.58</v>
      </c>
      <c r="AK556" s="77"/>
      <c r="AL556" s="77"/>
      <c r="AM556" s="77"/>
      <c r="AN556" s="77"/>
      <c r="AO556" s="68">
        <v>7542.8280000000004</v>
      </c>
      <c r="AP556" s="68">
        <v>7539.2439999999997</v>
      </c>
      <c r="AQ556" s="67">
        <f t="shared" si="117"/>
        <v>46032.104166666664</v>
      </c>
      <c r="AR556" s="67">
        <v>46032.114583333336</v>
      </c>
      <c r="AS556" s="67">
        <f t="shared" si="116"/>
        <v>46033.15625</v>
      </c>
      <c r="AT556" s="67">
        <v>46033.201388888891</v>
      </c>
      <c r="AU556" s="67">
        <f t="shared" si="106"/>
        <v>46033.201388888891</v>
      </c>
      <c r="AV556" s="67">
        <v>46033.211805555555</v>
      </c>
      <c r="AW556" s="102">
        <v>4131</v>
      </c>
      <c r="AX556" s="102">
        <v>6355</v>
      </c>
      <c r="AY556" s="55">
        <v>34.99</v>
      </c>
      <c r="AZ556" s="55">
        <v>17.010000000000002</v>
      </c>
      <c r="BA556" s="55">
        <v>4.96</v>
      </c>
      <c r="BB556" s="55">
        <v>6.33</v>
      </c>
      <c r="BC556" s="55">
        <v>7.63</v>
      </c>
      <c r="BD556" s="55">
        <v>39.85</v>
      </c>
      <c r="BE556" s="55">
        <v>36.81</v>
      </c>
      <c r="BF556" s="55">
        <v>0.3</v>
      </c>
      <c r="BG556" s="55">
        <v>0.5</v>
      </c>
      <c r="BH556" s="55">
        <v>0.46</v>
      </c>
      <c r="BI556" s="55">
        <v>54.68</v>
      </c>
      <c r="BJ556" s="55">
        <v>4.24</v>
      </c>
      <c r="BK556" s="55">
        <v>0.87</v>
      </c>
      <c r="BL556" s="55">
        <v>1.1299999999999999</v>
      </c>
      <c r="BM556" s="55">
        <v>16.489999999999998</v>
      </c>
      <c r="BN556" s="56">
        <v>60</v>
      </c>
      <c r="BO556" s="55" t="s">
        <v>97</v>
      </c>
      <c r="BP556" s="55" t="s">
        <v>100</v>
      </c>
      <c r="BQ556" s="56">
        <v>1180</v>
      </c>
      <c r="BR556" s="55">
        <v>42.82</v>
      </c>
      <c r="BS556" s="55">
        <v>23.14</v>
      </c>
      <c r="BT556" s="55">
        <v>15.95</v>
      </c>
      <c r="BU556" s="55">
        <v>8.3000000000000007</v>
      </c>
      <c r="BV556" s="55">
        <v>1.52</v>
      </c>
      <c r="BW556" s="55">
        <v>1.04</v>
      </c>
      <c r="BX556" s="55">
        <v>0.62</v>
      </c>
      <c r="BY556" s="55">
        <v>0.57999999999999996</v>
      </c>
      <c r="BZ556" s="55">
        <v>5.5</v>
      </c>
      <c r="CA556" s="55">
        <v>0.38</v>
      </c>
      <c r="CB556" s="55">
        <v>0.14000000000000001</v>
      </c>
      <c r="CC556" s="55">
        <v>3.4000000000000002E-2</v>
      </c>
      <c r="CD556" s="55">
        <v>100</v>
      </c>
      <c r="CE556" s="55">
        <v>98</v>
      </c>
      <c r="CF556" s="55">
        <v>78</v>
      </c>
      <c r="CG556" s="55">
        <v>20</v>
      </c>
      <c r="CH556" s="55"/>
      <c r="CI556" s="102">
        <v>4166</v>
      </c>
      <c r="CJ556" s="55"/>
      <c r="CK556" s="55">
        <v>34.61</v>
      </c>
      <c r="CL556" s="55"/>
      <c r="CM556" s="55">
        <v>4.78</v>
      </c>
      <c r="CN556" s="55"/>
      <c r="CO556" s="55"/>
      <c r="CP556" s="55"/>
      <c r="CQ556" s="55">
        <v>0.27</v>
      </c>
      <c r="CR556" s="102">
        <v>4079</v>
      </c>
      <c r="CS556" s="103">
        <v>35.369999999999997</v>
      </c>
      <c r="CT556" s="102">
        <v>4.49</v>
      </c>
      <c r="CU556" s="102">
        <v>0.26</v>
      </c>
      <c r="CV556" s="55"/>
      <c r="CW556" s="73">
        <f t="shared" si="111"/>
        <v>615.28106638039321</v>
      </c>
      <c r="CX556" s="74">
        <f>AP556/(AB556-AI556)</f>
        <v>615.28106638039321</v>
      </c>
      <c r="CY556" s="71">
        <v>500</v>
      </c>
      <c r="CZ556" s="67">
        <f>IF(AND(DATE(YEAR(T556),MONTH(T556),DAY(T556))&gt;=(S556-3),DATE(YEAR(T556),MONTH(T556),DAY(T556))&lt;=(S556+3)),T556,V556)</f>
        <v>46032.104166666664</v>
      </c>
      <c r="DA556" s="74">
        <f>CZ556-U556</f>
        <v>0</v>
      </c>
      <c r="DB556" s="53">
        <f>(((AR556-AQ556)*24)+DD556+AB556+((AV556-AU556)*24))/24</f>
        <v>1.0868055555547471</v>
      </c>
      <c r="DC556" s="53">
        <f>(AT556-AS556)*24</f>
        <v>1.0833333333721384</v>
      </c>
      <c r="DD556" s="53">
        <f>(W556-AR556)*24</f>
        <v>0.75</v>
      </c>
      <c r="DE556" s="53">
        <f>AA556</f>
        <v>85.999999999883585</v>
      </c>
      <c r="DF556" s="53">
        <f t="shared" si="109"/>
        <v>0.75</v>
      </c>
      <c r="DG556" s="53">
        <f>AB556</f>
        <v>24.833333333255723</v>
      </c>
      <c r="DH556" s="53">
        <f t="shared" si="115"/>
        <v>1.0833333333721384</v>
      </c>
    </row>
    <row r="557" spans="1:112" s="63" customFormat="1" x14ac:dyDescent="0.2">
      <c r="A557" s="65">
        <v>5005</v>
      </c>
      <c r="B557" s="72">
        <f t="shared" si="110"/>
        <v>46023</v>
      </c>
      <c r="C557" s="60" t="str">
        <f t="shared" si="118"/>
        <v>PRT 2026 1 #5005</v>
      </c>
      <c r="D557" s="60" t="str">
        <f t="shared" si="114"/>
        <v>PRATU TBC MRC #7</v>
      </c>
      <c r="E557" s="61">
        <v>5005</v>
      </c>
      <c r="F557" s="62" t="s">
        <v>666</v>
      </c>
      <c r="G557" s="62" t="str">
        <f>INDEX([1]List!$D$2:$D$55,MATCH(F557,[1]List!$B$2:$B$55,0))</f>
        <v>CIF</v>
      </c>
      <c r="H557" s="62" t="s">
        <v>667</v>
      </c>
      <c r="I557" s="62" t="s">
        <v>176</v>
      </c>
      <c r="J557" s="61">
        <f>IF(F557="","",IF(F557="TIE LRC",COUNTIF($F$2:$F557,"TIE")+COUNTIF($F$2:$F557,"TME")+COUNTIF($F$2:$F557,"TIE LRC")+COUNTIF($F$2:$F557,"TIE MRC"),IF(F557="TIE MRC",COUNTIF($F$2:$F557,"TIE")+COUNTIF($F$2:$F557,"TME")+COUNTIF($F$2:$F557,"TIE LRC")+COUNTIF($F$2:$F557,"TIE MRC"),IF(F557="PLNBB LRC",COUNTIF($F$2:$F557,"PLNBB")+COUNTIF($F$2:$F557,"PLNBB LRC")+COUNTIF($F$2:$F557,"PLNBB MRC"),IF(F557="PLNBB MRC",COUNTIF($F$2:$F557,"PLNBB")+COUNTIF($F$2:$F557,"PLNBB LRC")+COUNTIF($F$2:$F557,"PLNBB MRC"),IF(F557="HE MRC",COUNTIF($F$2:$F557,"HE")+COUNTIF($F$2:$F557,"HE LRC")+COUNTIF($F$2:$F557,"HE MRC"),IF(F557="HE LRC",COUNTIF($F$2:$F557,"HE")+COUNTIF($F$2:$F557,"HE LRC")+COUNTIF($F$2:$F557,"HE MRC"),COUNTIF($F$2:$F557,F557))))))))</f>
        <v>7</v>
      </c>
      <c r="K557" s="63" t="s">
        <v>695</v>
      </c>
      <c r="L557" s="63" t="s">
        <v>241</v>
      </c>
      <c r="N557" s="64" t="s">
        <v>320</v>
      </c>
      <c r="O557" s="69" t="s">
        <v>394</v>
      </c>
      <c r="P557" s="65"/>
      <c r="Q557" s="69">
        <v>46018</v>
      </c>
      <c r="R557" s="66"/>
      <c r="S557" s="69">
        <v>46377</v>
      </c>
      <c r="T557" s="67">
        <v>46028.3125</v>
      </c>
      <c r="U557" s="67">
        <v>46033.041666666664</v>
      </c>
      <c r="V557" s="67">
        <v>46033.041666666664</v>
      </c>
      <c r="W557" s="67">
        <v>46033.118055555555</v>
      </c>
      <c r="X557" s="67">
        <v>46033.802083333336</v>
      </c>
      <c r="Y557" s="67">
        <v>46033.826388888891</v>
      </c>
      <c r="Z557" s="67">
        <v>46033.861111111109</v>
      </c>
      <c r="AA557" s="53">
        <f t="shared" si="84"/>
        <v>113.49999999994179</v>
      </c>
      <c r="AB557" s="53">
        <f t="shared" si="90"/>
        <v>17.000000000058208</v>
      </c>
      <c r="AC557" s="53">
        <f t="shared" si="91"/>
        <v>0.58333333331393078</v>
      </c>
      <c r="AD557" s="53">
        <v>0</v>
      </c>
      <c r="AE557" s="53">
        <v>4.75</v>
      </c>
      <c r="AF557" s="53">
        <v>0</v>
      </c>
      <c r="AG557" s="53">
        <v>0.5</v>
      </c>
      <c r="AH557" s="53">
        <v>0</v>
      </c>
      <c r="AI557" s="53">
        <f t="shared" si="112"/>
        <v>5.25</v>
      </c>
      <c r="AJ557" s="77">
        <f t="shared" si="119"/>
        <v>5.25</v>
      </c>
      <c r="AK557" s="77"/>
      <c r="AL557" s="77"/>
      <c r="AM557" s="77"/>
      <c r="AN557" s="77"/>
      <c r="AO557" s="68">
        <v>7916.1360000000004</v>
      </c>
      <c r="AP557" s="68">
        <v>7914.8289999999997</v>
      </c>
      <c r="AQ557" s="67">
        <f t="shared" si="117"/>
        <v>46033.041666666664</v>
      </c>
      <c r="AR557" s="67">
        <v>46033.052083333336</v>
      </c>
      <c r="AS557" s="67">
        <f t="shared" si="116"/>
        <v>46033.802083333336</v>
      </c>
      <c r="AT557" s="67">
        <v>46033.847222222219</v>
      </c>
      <c r="AU557" s="67">
        <f t="shared" si="106"/>
        <v>46033.847222222219</v>
      </c>
      <c r="AV557" s="67">
        <v>46033.857638888891</v>
      </c>
      <c r="AW557" s="102">
        <v>4349</v>
      </c>
      <c r="AX557" s="102">
        <v>6485</v>
      </c>
      <c r="AY557" s="55">
        <v>32.94</v>
      </c>
      <c r="AZ557" s="55">
        <v>17.809999999999999</v>
      </c>
      <c r="BA557" s="55">
        <v>5.1100000000000003</v>
      </c>
      <c r="BB557" s="55">
        <v>6.26</v>
      </c>
      <c r="BC557" s="55">
        <v>7.62</v>
      </c>
      <c r="BD557" s="55">
        <v>40.18</v>
      </c>
      <c r="BE557" s="55">
        <v>35.75</v>
      </c>
      <c r="BF557" s="55">
        <v>0.33</v>
      </c>
      <c r="BG557" s="55">
        <v>0.53</v>
      </c>
      <c r="BH557" s="55">
        <v>0.49</v>
      </c>
      <c r="BI557" s="55">
        <v>54.65</v>
      </c>
      <c r="BJ557" s="55">
        <v>4.04</v>
      </c>
      <c r="BK557" s="55">
        <v>0.87</v>
      </c>
      <c r="BL557" s="55">
        <v>1.1499999999999999</v>
      </c>
      <c r="BM557" s="55">
        <v>15.97</v>
      </c>
      <c r="BN557" s="56">
        <v>60</v>
      </c>
      <c r="BO557" s="55" t="s">
        <v>97</v>
      </c>
      <c r="BP557" s="55" t="s">
        <v>100</v>
      </c>
      <c r="BQ557" s="56">
        <v>1220</v>
      </c>
      <c r="BR557" s="55">
        <v>44.76</v>
      </c>
      <c r="BS557" s="55">
        <v>20.64</v>
      </c>
      <c r="BT557" s="55">
        <v>17.899999999999999</v>
      </c>
      <c r="BU557" s="55">
        <v>7.47</v>
      </c>
      <c r="BV557" s="55">
        <v>2.04</v>
      </c>
      <c r="BW557" s="55">
        <v>0.9</v>
      </c>
      <c r="BX557" s="55">
        <v>0.64</v>
      </c>
      <c r="BY557" s="55">
        <v>0.69</v>
      </c>
      <c r="BZ557" s="55">
        <v>4.55</v>
      </c>
      <c r="CA557" s="55">
        <v>0.15</v>
      </c>
      <c r="CB557" s="55">
        <v>0.26</v>
      </c>
      <c r="CC557" s="55">
        <v>3.4000000000000002E-2</v>
      </c>
      <c r="CD557" s="55">
        <v>99</v>
      </c>
      <c r="CE557" s="55">
        <v>98</v>
      </c>
      <c r="CF557" s="55">
        <v>78</v>
      </c>
      <c r="CG557" s="55">
        <v>19</v>
      </c>
      <c r="CH557" s="55"/>
      <c r="CI557" s="102">
        <v>4453</v>
      </c>
      <c r="CJ557" s="55"/>
      <c r="CK557" s="55">
        <v>31.9</v>
      </c>
      <c r="CL557" s="55"/>
      <c r="CM557" s="55">
        <v>3.93</v>
      </c>
      <c r="CN557" s="55"/>
      <c r="CO557" s="55"/>
      <c r="CP557" s="55"/>
      <c r="CQ557" s="55">
        <v>0.25</v>
      </c>
      <c r="CR557" s="102">
        <v>4338</v>
      </c>
      <c r="CS557" s="103">
        <v>33.4</v>
      </c>
      <c r="CT557" s="102">
        <v>4.2699999999999996</v>
      </c>
      <c r="CU557" s="102">
        <v>0.25</v>
      </c>
      <c r="CV557" s="55"/>
      <c r="CW557" s="73">
        <f t="shared" si="111"/>
        <v>673.60246808176942</v>
      </c>
      <c r="CX557" s="74">
        <f>AP557/(AB557-AI557)</f>
        <v>673.60246808176942</v>
      </c>
      <c r="CY557" s="71">
        <v>500</v>
      </c>
      <c r="CZ557" s="67">
        <f>IF(AND(DATE(YEAR(T557),MONTH(T557),DAY(T557))&gt;=(S557-3),DATE(YEAR(T557),MONTH(T557),DAY(T557))&lt;=(S557+3)),T557,V557)</f>
        <v>46033.041666666664</v>
      </c>
      <c r="DA557" s="74">
        <f>CZ557-U557</f>
        <v>0</v>
      </c>
      <c r="DB557" s="53">
        <f>(((AR557-AQ557)*24)+DD557+AB557+((AV557-AU557)*24))/24</f>
        <v>0.79513888889778173</v>
      </c>
      <c r="DC557" s="53">
        <f>(AT557-AS557)*24</f>
        <v>1.0833333331975155</v>
      </c>
      <c r="DD557" s="53">
        <f>(W557-AR557)*24</f>
        <v>1.5833333332557231</v>
      </c>
      <c r="DE557" s="53">
        <f>AA557</f>
        <v>113.49999999994179</v>
      </c>
      <c r="DF557" s="53">
        <f t="shared" si="109"/>
        <v>1.5833333332557231</v>
      </c>
      <c r="DG557" s="53">
        <f>AB557</f>
        <v>17.000000000058208</v>
      </c>
      <c r="DH557" s="53">
        <f t="shared" si="115"/>
        <v>1.0833333331975155</v>
      </c>
    </row>
    <row r="558" spans="1:112" s="63" customFormat="1" x14ac:dyDescent="0.2">
      <c r="A558" s="65">
        <v>5006</v>
      </c>
      <c r="B558" s="72">
        <f t="shared" si="110"/>
        <v>46023</v>
      </c>
      <c r="C558" s="60" t="str">
        <f t="shared" si="118"/>
        <v>PRT 2026 1 #5006</v>
      </c>
      <c r="D558" s="60" t="str">
        <f t="shared" si="114"/>
        <v>PRATU PTBA #108</v>
      </c>
      <c r="E558" s="61">
        <v>5006</v>
      </c>
      <c r="F558" s="62" t="s">
        <v>98</v>
      </c>
      <c r="G558" s="62" t="str">
        <f>INDEX([1]List!$D$2:$D$55,MATCH(F558,[1]List!$B$2:$B$55,0))</f>
        <v>FOB</v>
      </c>
      <c r="H558" s="62" t="s">
        <v>156</v>
      </c>
      <c r="I558" s="62" t="s">
        <v>157</v>
      </c>
      <c r="J558" s="61">
        <f>IF(F558="","",IF(F558="TIE LRC",COUNTIF($F$2:$F558,"TIE")+COUNTIF($F$2:$F558,"TME")+COUNTIF($F$2:$F558,"TIE LRC")+COUNTIF($F$2:$F558,"TIE MRC"),IF(F558="TIE MRC",COUNTIF($F$2:$F558,"TIE")+COUNTIF($F$2:$F558,"TME")+COUNTIF($F$2:$F558,"TIE LRC")+COUNTIF($F$2:$F558,"TIE MRC"),IF(F558="PLNBB LRC",COUNTIF($F$2:$F558,"PLNBB")+COUNTIF($F$2:$F558,"PLNBB LRC")+COUNTIF($F$2:$F558,"PLNBB MRC"),IF(F558="PLNBB MRC",COUNTIF($F$2:$F558,"PLNBB")+COUNTIF($F$2:$F558,"PLNBB LRC")+COUNTIF($F$2:$F558,"PLNBB MRC"),IF(F558="HE MRC",COUNTIF($F$2:$F558,"HE")+COUNTIF($F$2:$F558,"HE LRC")+COUNTIF($F$2:$F558,"HE MRC"),IF(F558="HE LRC",COUNTIF($F$2:$F558,"HE")+COUNTIF($F$2:$F558,"HE LRC")+COUNTIF($F$2:$F558,"HE MRC"),COUNTIF($F$2:$F558,F558))))))))</f>
        <v>108</v>
      </c>
      <c r="K558" s="63" t="s">
        <v>405</v>
      </c>
      <c r="L558" s="63" t="s">
        <v>373</v>
      </c>
      <c r="N558" s="64" t="s">
        <v>320</v>
      </c>
      <c r="O558" s="69" t="s">
        <v>104</v>
      </c>
      <c r="P558" s="65"/>
      <c r="Q558" s="69">
        <v>46030</v>
      </c>
      <c r="R558" s="66"/>
      <c r="S558" s="69">
        <v>46032</v>
      </c>
      <c r="T558" s="67">
        <v>46033.0625</v>
      </c>
      <c r="U558" s="67">
        <v>46033.0625</v>
      </c>
      <c r="V558" s="67">
        <v>46033.934027777781</v>
      </c>
      <c r="W558" s="67">
        <v>46033.958333333336</v>
      </c>
      <c r="X558" s="67">
        <v>46035.090277777781</v>
      </c>
      <c r="Y558" s="67">
        <v>46035.229166666664</v>
      </c>
      <c r="Z558" s="67">
        <v>46035.263888888891</v>
      </c>
      <c r="AA558" s="53">
        <f t="shared" si="84"/>
        <v>20.916666666744277</v>
      </c>
      <c r="AB558" s="53">
        <f t="shared" si="90"/>
        <v>30.499999999883585</v>
      </c>
      <c r="AC558" s="53">
        <f t="shared" si="91"/>
        <v>3.3333333331975155</v>
      </c>
      <c r="AD558" s="53">
        <v>0</v>
      </c>
      <c r="AE558" s="53">
        <v>9.17</v>
      </c>
      <c r="AF558" s="53">
        <v>0</v>
      </c>
      <c r="AG558" s="53">
        <v>0.5</v>
      </c>
      <c r="AH558" s="53">
        <v>0</v>
      </c>
      <c r="AI558" s="53">
        <f t="shared" si="112"/>
        <v>9.67</v>
      </c>
      <c r="AJ558" s="77">
        <f t="shared" si="119"/>
        <v>9.67</v>
      </c>
      <c r="AK558" s="77"/>
      <c r="AL558" s="77"/>
      <c r="AM558" s="77"/>
      <c r="AN558" s="77"/>
      <c r="AO558" s="68">
        <v>10027.931</v>
      </c>
      <c r="AP558" s="68">
        <v>10026.334000000001</v>
      </c>
      <c r="AQ558" s="67">
        <f t="shared" si="117"/>
        <v>46033.934027777781</v>
      </c>
      <c r="AR558" s="67">
        <v>46033.944444444445</v>
      </c>
      <c r="AS558" s="67">
        <f t="shared" si="116"/>
        <v>46035.090277777781</v>
      </c>
      <c r="AT558" s="67">
        <v>46035.25</v>
      </c>
      <c r="AU558" s="67">
        <f t="shared" si="106"/>
        <v>46035.25</v>
      </c>
      <c r="AV558" s="67">
        <v>46035.260416666664</v>
      </c>
      <c r="AW558" s="102">
        <v>4690</v>
      </c>
      <c r="AX558" s="102">
        <v>7199</v>
      </c>
      <c r="AY558" s="55">
        <v>30.7</v>
      </c>
      <c r="AZ558" s="55">
        <v>14.48</v>
      </c>
      <c r="BA558" s="55">
        <v>5.12</v>
      </c>
      <c r="BB558" s="55">
        <v>5.12</v>
      </c>
      <c r="BC558" s="55">
        <v>5.99</v>
      </c>
      <c r="BD558" s="55">
        <v>40.92</v>
      </c>
      <c r="BE558" s="55">
        <v>39.479999999999997</v>
      </c>
      <c r="BF558" s="55">
        <v>0.36</v>
      </c>
      <c r="BG558" s="55">
        <v>0.55000000000000004</v>
      </c>
      <c r="BH558" s="55">
        <v>0.51</v>
      </c>
      <c r="BI558" s="55">
        <v>58.78</v>
      </c>
      <c r="BJ558" s="55">
        <v>4.26</v>
      </c>
      <c r="BK558" s="55">
        <v>0.95</v>
      </c>
      <c r="BL558" s="55">
        <v>1.18</v>
      </c>
      <c r="BM558" s="55">
        <v>15.97</v>
      </c>
      <c r="BN558" s="56">
        <v>61</v>
      </c>
      <c r="BO558" s="55" t="s">
        <v>97</v>
      </c>
      <c r="BP558" s="55" t="s">
        <v>100</v>
      </c>
      <c r="BQ558" s="56">
        <v>1260</v>
      </c>
      <c r="BR558" s="55">
        <v>52.54</v>
      </c>
      <c r="BS558" s="55">
        <v>23.48</v>
      </c>
      <c r="BT558" s="55">
        <v>89</v>
      </c>
      <c r="BU558" s="55">
        <v>5.26</v>
      </c>
      <c r="BV558" s="55">
        <v>2.52</v>
      </c>
      <c r="BW558" s="55">
        <v>0.88</v>
      </c>
      <c r="BX558" s="55">
        <v>1.07</v>
      </c>
      <c r="BY558" s="55">
        <v>0.62</v>
      </c>
      <c r="BZ558" s="55">
        <v>5.21</v>
      </c>
      <c r="CA558" s="55">
        <v>0.14000000000000001</v>
      </c>
      <c r="CB558" s="55">
        <v>0.3</v>
      </c>
      <c r="CC558" s="55">
        <v>0.04</v>
      </c>
      <c r="CD558" s="55">
        <v>99</v>
      </c>
      <c r="CE558" s="55">
        <v>98</v>
      </c>
      <c r="CF558" s="55">
        <v>78</v>
      </c>
      <c r="CG558" s="55">
        <v>23</v>
      </c>
      <c r="CH558" s="55"/>
      <c r="CI558" s="102">
        <v>4915</v>
      </c>
      <c r="CJ558" s="55"/>
      <c r="CK558" s="55">
        <v>28.3</v>
      </c>
      <c r="CL558" s="55">
        <v>14.67</v>
      </c>
      <c r="CM558" s="55">
        <v>6.07</v>
      </c>
      <c r="CN558" s="55">
        <v>7.22</v>
      </c>
      <c r="CO558" s="55">
        <v>39.07</v>
      </c>
      <c r="CP558" s="55">
        <v>39.04</v>
      </c>
      <c r="CQ558" s="55">
        <v>0.32</v>
      </c>
      <c r="CR558" s="102">
        <v>4480</v>
      </c>
      <c r="CS558" s="103">
        <v>32.89</v>
      </c>
      <c r="CT558" s="102">
        <v>4.8099999999999996</v>
      </c>
      <c r="CU558" s="102">
        <v>0.44</v>
      </c>
      <c r="CV558" s="55"/>
      <c r="CW558" s="73">
        <f t="shared" si="111"/>
        <v>481.34104657014097</v>
      </c>
      <c r="CX558" s="74">
        <f>AP558/(AB558-AI558)</f>
        <v>481.34104657014097</v>
      </c>
      <c r="CY558" s="71">
        <v>500</v>
      </c>
      <c r="CZ558" s="67">
        <f>IF(AND(DATE(YEAR(T558),MONTH(T558),DAY(T558))&gt;=(S558-3),DATE(YEAR(T558),MONTH(T558),DAY(T558))&lt;=(S558+3)),T558,V558)</f>
        <v>46033.0625</v>
      </c>
      <c r="DA558" s="74">
        <f>CZ558-U558</f>
        <v>0</v>
      </c>
      <c r="DB558" s="53">
        <f>(((AR558-AQ558)*24)+DD558+AB558+((AV558-AU558)*24))/24</f>
        <v>1.3055555555474712</v>
      </c>
      <c r="DC558" s="53">
        <f>(AT558-AS558)*24</f>
        <v>3.8333333332557231</v>
      </c>
      <c r="DD558" s="53">
        <f>(W558-AR558)*24</f>
        <v>0.33333333337213844</v>
      </c>
      <c r="DE558" s="53">
        <f>AA558</f>
        <v>20.916666666744277</v>
      </c>
      <c r="DF558" s="53">
        <f t="shared" si="109"/>
        <v>0.33333333337213844</v>
      </c>
      <c r="DG558" s="53">
        <f>AB558</f>
        <v>30.499999999883585</v>
      </c>
      <c r="DH558" s="53">
        <f t="shared" si="115"/>
        <v>3.8333333332557231</v>
      </c>
    </row>
    <row r="559" spans="1:112" s="63" customFormat="1" x14ac:dyDescent="0.2">
      <c r="A559" s="65">
        <v>5007</v>
      </c>
      <c r="B559" s="72">
        <f t="shared" si="110"/>
        <v>46023</v>
      </c>
      <c r="C559" s="60" t="str">
        <f t="shared" si="118"/>
        <v>PRT 2026 1 #5007</v>
      </c>
      <c r="D559" s="60" t="str">
        <f t="shared" si="114"/>
        <v>PRATU PTBA #109</v>
      </c>
      <c r="E559" s="61">
        <v>5007</v>
      </c>
      <c r="F559" s="62" t="s">
        <v>98</v>
      </c>
      <c r="G559" s="62" t="str">
        <f>INDEX([1]List!$D$2:$D$55,MATCH(F559,[1]List!$B$2:$B$55,0))</f>
        <v>FOB</v>
      </c>
      <c r="H559" s="62" t="s">
        <v>156</v>
      </c>
      <c r="I559" s="62" t="s">
        <v>157</v>
      </c>
      <c r="J559" s="61">
        <f>IF(F559="","",IF(F559="TIE LRC",COUNTIF($F$2:$F559,"TIE")+COUNTIF($F$2:$F559,"TME")+COUNTIF($F$2:$F559,"TIE LRC")+COUNTIF($F$2:$F559,"TIE MRC"),IF(F559="TIE MRC",COUNTIF($F$2:$F559,"TIE")+COUNTIF($F$2:$F559,"TME")+COUNTIF($F$2:$F559,"TIE LRC")+COUNTIF($F$2:$F559,"TIE MRC"),IF(F559="PLNBB LRC",COUNTIF($F$2:$F559,"PLNBB")+COUNTIF($F$2:$F559,"PLNBB LRC")+COUNTIF($F$2:$F559,"PLNBB MRC"),IF(F559="PLNBB MRC",COUNTIF($F$2:$F559,"PLNBB")+COUNTIF($F$2:$F559,"PLNBB LRC")+COUNTIF($F$2:$F559,"PLNBB MRC"),IF(F559="HE MRC",COUNTIF($F$2:$F559,"HE")+COUNTIF($F$2:$F559,"HE LRC")+COUNTIF($F$2:$F559,"HE MRC"),IF(F559="HE LRC",COUNTIF($F$2:$F559,"HE")+COUNTIF($F$2:$F559,"HE LRC")+COUNTIF($F$2:$F559,"HE MRC"),COUNTIF($F$2:$F559,F559))))))))</f>
        <v>109</v>
      </c>
      <c r="K559" s="63" t="s">
        <v>183</v>
      </c>
      <c r="L559" s="63" t="s">
        <v>153</v>
      </c>
      <c r="N559" s="64" t="s">
        <v>320</v>
      </c>
      <c r="O559" s="69" t="s">
        <v>104</v>
      </c>
      <c r="P559" s="65"/>
      <c r="Q559" s="69">
        <v>46027</v>
      </c>
      <c r="R559" s="66"/>
      <c r="S559" s="69">
        <v>46033</v>
      </c>
      <c r="T559" s="67">
        <v>46033.5</v>
      </c>
      <c r="U559" s="67">
        <v>46033.5</v>
      </c>
      <c r="V559" s="67">
        <v>46035.302083333336</v>
      </c>
      <c r="W559" s="67">
        <v>46035.333333333336</v>
      </c>
      <c r="X559" s="67">
        <v>46037.027777777781</v>
      </c>
      <c r="Y559" s="67">
        <v>46037.065972222219</v>
      </c>
      <c r="Z559" s="67">
        <v>46037.100694444445</v>
      </c>
      <c r="AA559" s="53">
        <f t="shared" si="84"/>
        <v>43.250000000058208</v>
      </c>
      <c r="AB559" s="53">
        <f t="shared" si="90"/>
        <v>41.583333333197515</v>
      </c>
      <c r="AC559" s="53">
        <f t="shared" si="91"/>
        <v>0.91666666651144624</v>
      </c>
      <c r="AD559" s="53">
        <v>0</v>
      </c>
      <c r="AE559" s="53">
        <v>9.5</v>
      </c>
      <c r="AF559" s="53">
        <v>0</v>
      </c>
      <c r="AG559" s="53">
        <v>0.5</v>
      </c>
      <c r="AH559" s="53">
        <v>1.25</v>
      </c>
      <c r="AI559" s="53">
        <f t="shared" si="112"/>
        <v>11.25</v>
      </c>
      <c r="AJ559" s="77">
        <f t="shared" si="119"/>
        <v>11.25</v>
      </c>
      <c r="AK559" s="77"/>
      <c r="AL559" s="77"/>
      <c r="AM559" s="77"/>
      <c r="AN559" s="77"/>
      <c r="AO559" s="68">
        <v>11035.243</v>
      </c>
      <c r="AP559" s="68">
        <v>11033.769</v>
      </c>
      <c r="AQ559" s="67">
        <f t="shared" si="117"/>
        <v>46035.302083333336</v>
      </c>
      <c r="AR559" s="67">
        <v>46035.3125</v>
      </c>
      <c r="AS559" s="67">
        <f t="shared" si="116"/>
        <v>46037.027777777781</v>
      </c>
      <c r="AT559" s="67">
        <v>46037.086805555555</v>
      </c>
      <c r="AU559" s="67">
        <f t="shared" si="106"/>
        <v>46037.086805555555</v>
      </c>
      <c r="AV559" s="67">
        <v>46037.097222222219</v>
      </c>
      <c r="AW559" s="102">
        <v>4602</v>
      </c>
      <c r="AX559" s="102">
        <v>6602</v>
      </c>
      <c r="AY559" s="55">
        <v>30.3</v>
      </c>
      <c r="AZ559" s="55">
        <v>12.33</v>
      </c>
      <c r="BA559" s="55">
        <v>5.8</v>
      </c>
      <c r="BB559" s="55">
        <v>7.3</v>
      </c>
      <c r="BC559" s="55">
        <v>8.33</v>
      </c>
      <c r="BD559" s="55">
        <v>40.81</v>
      </c>
      <c r="BE559" s="55">
        <v>39.56</v>
      </c>
      <c r="BF559" s="55">
        <v>0.32</v>
      </c>
      <c r="BG559" s="55">
        <v>0.5</v>
      </c>
      <c r="BH559" s="55">
        <v>0.46</v>
      </c>
      <c r="BI559" s="55">
        <v>58.65</v>
      </c>
      <c r="BJ559" s="55">
        <v>4.24</v>
      </c>
      <c r="BK559" s="55">
        <v>0.96</v>
      </c>
      <c r="BL559" s="55">
        <v>1.19</v>
      </c>
      <c r="BM559" s="55">
        <v>16.12</v>
      </c>
      <c r="BN559" s="56">
        <v>61</v>
      </c>
      <c r="BO559" s="55" t="s">
        <v>97</v>
      </c>
      <c r="BP559" s="55" t="s">
        <v>100</v>
      </c>
      <c r="BQ559" s="56">
        <v>1230</v>
      </c>
      <c r="BR559" s="55">
        <v>51.32</v>
      </c>
      <c r="BS559" s="55">
        <v>24.32</v>
      </c>
      <c r="BT559" s="55">
        <v>8.7899999999999991</v>
      </c>
      <c r="BU559" s="55">
        <v>4.95</v>
      </c>
      <c r="BV559" s="55">
        <v>2.72</v>
      </c>
      <c r="BW559" s="55">
        <v>0.86</v>
      </c>
      <c r="BX559" s="55">
        <v>1.38</v>
      </c>
      <c r="BY559" s="55">
        <v>0.52</v>
      </c>
      <c r="BZ559" s="55">
        <v>4.72</v>
      </c>
      <c r="CA559" s="55">
        <v>0.3</v>
      </c>
      <c r="CB559" s="55">
        <v>0.14000000000000001</v>
      </c>
      <c r="CC559" s="55">
        <v>3.4000000000000002E-2</v>
      </c>
      <c r="CD559" s="55">
        <v>99</v>
      </c>
      <c r="CE559" s="55">
        <v>98</v>
      </c>
      <c r="CF559" s="55">
        <v>78</v>
      </c>
      <c r="CG559" s="55">
        <v>23</v>
      </c>
      <c r="CH559" s="55"/>
      <c r="CI559" s="102">
        <v>4900</v>
      </c>
      <c r="CJ559" s="55"/>
      <c r="CK559" s="55">
        <v>28.34</v>
      </c>
      <c r="CL559" s="55">
        <v>14.32</v>
      </c>
      <c r="CM559" s="55">
        <v>4.0599999999999996</v>
      </c>
      <c r="CN559" s="55">
        <v>4.8499999999999996</v>
      </c>
      <c r="CO559" s="55">
        <v>41.75</v>
      </c>
      <c r="CP559" s="55">
        <v>39.08</v>
      </c>
      <c r="CQ559" s="55">
        <v>0.27</v>
      </c>
      <c r="CR559" s="102">
        <v>4477</v>
      </c>
      <c r="CS559" s="103">
        <v>33.11</v>
      </c>
      <c r="CT559" s="102">
        <v>4.9400000000000004</v>
      </c>
      <c r="CU559" s="102">
        <v>0.46</v>
      </c>
      <c r="CV559" s="55"/>
      <c r="CW559" s="73">
        <f t="shared" si="111"/>
        <v>363.75062637525508</v>
      </c>
      <c r="CX559" s="74">
        <f>AP559/(AB559-AI559)</f>
        <v>363.75062637525508</v>
      </c>
      <c r="CY559" s="71">
        <v>500</v>
      </c>
      <c r="CZ559" s="67">
        <f>IF(AND(DATE(YEAR(T559),MONTH(T559),DAY(T559))&gt;=(S559-3),DATE(YEAR(T559),MONTH(T559),DAY(T559))&lt;=(S559+3)),T559,V559)</f>
        <v>46033.5</v>
      </c>
      <c r="DA559" s="74">
        <f>CZ559-U559</f>
        <v>0</v>
      </c>
      <c r="DB559" s="53">
        <f>(((AR559-AQ559)*24)+DD559+AB559+((AV559-AU559)*24))/24</f>
        <v>1.7743055555474712</v>
      </c>
      <c r="DC559" s="53">
        <f>(AT559-AS559)*24</f>
        <v>1.4166666665696539</v>
      </c>
      <c r="DD559" s="53">
        <f>(W559-AR559)*24</f>
        <v>0.50000000005820766</v>
      </c>
      <c r="DE559" s="53">
        <f>AA559</f>
        <v>43.250000000058208</v>
      </c>
      <c r="DF559" s="53">
        <f t="shared" si="109"/>
        <v>0.50000000005820766</v>
      </c>
      <c r="DG559" s="53">
        <f>AB559</f>
        <v>41.583333333197515</v>
      </c>
      <c r="DH559" s="53">
        <f t="shared" si="115"/>
        <v>1.4166666665696539</v>
      </c>
    </row>
    <row r="560" spans="1:112" s="63" customFormat="1" x14ac:dyDescent="0.2">
      <c r="A560" s="65">
        <v>5008</v>
      </c>
      <c r="B560" s="72">
        <f t="shared" si="110"/>
        <v>46023</v>
      </c>
      <c r="C560" s="60" t="str">
        <f t="shared" si="118"/>
        <v>PRT 2026 1 #5008</v>
      </c>
      <c r="D560" s="60" t="str">
        <f t="shared" si="114"/>
        <v>PRATU TIE MRC #24</v>
      </c>
      <c r="E560" s="61">
        <v>5008</v>
      </c>
      <c r="F560" s="62" t="s">
        <v>237</v>
      </c>
      <c r="G560" s="62" t="str">
        <f>INDEX([1]List!$D$2:$D$55,MATCH(F560,[1]List!$B$2:$B$55,0))</f>
        <v>CIF</v>
      </c>
      <c r="H560" s="62" t="s">
        <v>311</v>
      </c>
      <c r="I560" s="62" t="s">
        <v>163</v>
      </c>
      <c r="J560" s="61">
        <f>IF(F560="","",IF(F560="TIE LRC",COUNTIF($F$2:$F560,"TIE")+COUNTIF($F$2:$F560,"TME")+COUNTIF($F$2:$F560,"TIE LRC")+COUNTIF($F$2:$F560,"TIE MRC"),IF(F560="TIE MRC",COUNTIF($F$2:$F560,"TIE")+COUNTIF($F$2:$F560,"TME")+COUNTIF($F$2:$F560,"TIE LRC")+COUNTIF($F$2:$F560,"TIE MRC"),IF(F560="PLNBB LRC",COUNTIF($F$2:$F560,"PLNBB")+COUNTIF($F$2:$F560,"PLNBB LRC")+COUNTIF($F$2:$F560,"PLNBB MRC"),IF(F560="PLNBB MRC",COUNTIF($F$2:$F560,"PLNBB")+COUNTIF($F$2:$F560,"PLNBB LRC")+COUNTIF($F$2:$F560,"PLNBB MRC"),IF(F560="HE MRC",COUNTIF($F$2:$F560,"HE")+COUNTIF($F$2:$F560,"HE LRC")+COUNTIF($F$2:$F560,"HE MRC"),IF(F560="HE LRC",COUNTIF($F$2:$F560,"HE")+COUNTIF($F$2:$F560,"HE LRC")+COUNTIF($F$2:$F560,"HE MRC"),COUNTIF($F$2:$F560,F560))))))))</f>
        <v>24</v>
      </c>
      <c r="K560" s="63" t="s">
        <v>124</v>
      </c>
      <c r="L560" s="63" t="s">
        <v>125</v>
      </c>
      <c r="N560" s="64" t="s">
        <v>320</v>
      </c>
      <c r="O560" s="69" t="s">
        <v>611</v>
      </c>
      <c r="P560" s="65"/>
      <c r="Q560" s="69">
        <v>46029</v>
      </c>
      <c r="R560" s="66"/>
      <c r="S560" s="69">
        <v>46038</v>
      </c>
      <c r="T560" s="67">
        <v>46036.604166666664</v>
      </c>
      <c r="U560" s="67">
        <v>46036.604166666664</v>
      </c>
      <c r="V560" s="67">
        <v>46037.142361111109</v>
      </c>
      <c r="W560" s="67">
        <v>46037.197916666664</v>
      </c>
      <c r="X560" s="67">
        <v>46037.815972222219</v>
      </c>
      <c r="Y560" s="67">
        <v>46037.840277777781</v>
      </c>
      <c r="Z560" s="67">
        <v>46037.875</v>
      </c>
      <c r="AA560" s="53">
        <f t="shared" si="84"/>
        <v>12.916666666686069</v>
      </c>
      <c r="AB560" s="53">
        <f t="shared" si="90"/>
        <v>15.416666666802485</v>
      </c>
      <c r="AC560" s="53">
        <f t="shared" si="91"/>
        <v>0.58333333348855376</v>
      </c>
      <c r="AD560" s="53">
        <v>0</v>
      </c>
      <c r="AE560" s="53">
        <v>2.67</v>
      </c>
      <c r="AF560" s="53">
        <v>0</v>
      </c>
      <c r="AG560" s="53">
        <v>0.5</v>
      </c>
      <c r="AH560" s="53">
        <v>0</v>
      </c>
      <c r="AI560" s="53">
        <f t="shared" si="112"/>
        <v>3.17</v>
      </c>
      <c r="AJ560" s="77">
        <f t="shared" si="119"/>
        <v>3.17</v>
      </c>
      <c r="AK560" s="77"/>
      <c r="AL560" s="77"/>
      <c r="AM560" s="77"/>
      <c r="AN560" s="77"/>
      <c r="AO560" s="68">
        <v>7603.1670000000004</v>
      </c>
      <c r="AP560" s="68">
        <v>7600.59</v>
      </c>
      <c r="AQ560" s="67">
        <f t="shared" si="117"/>
        <v>46037.142361111109</v>
      </c>
      <c r="AR560" s="67">
        <v>46037.152777777781</v>
      </c>
      <c r="AS560" s="67">
        <f t="shared" si="116"/>
        <v>46037.815972222219</v>
      </c>
      <c r="AT560" s="67">
        <v>46037.861111111109</v>
      </c>
      <c r="AU560" s="67">
        <f t="shared" si="106"/>
        <v>46037.861111111109</v>
      </c>
      <c r="AV560" s="67">
        <v>46037.871527777781</v>
      </c>
      <c r="AW560" s="102">
        <v>4390</v>
      </c>
      <c r="AX560" s="102">
        <v>6657</v>
      </c>
      <c r="AY560" s="55">
        <v>34.06</v>
      </c>
      <c r="AZ560" s="55">
        <v>18.059999999999999</v>
      </c>
      <c r="BA560" s="55">
        <v>5.93</v>
      </c>
      <c r="BB560" s="55">
        <v>7.37</v>
      </c>
      <c r="BC560" s="55">
        <v>8.99</v>
      </c>
      <c r="BD560" s="55">
        <v>39.29</v>
      </c>
      <c r="BE560" s="55">
        <v>35.28</v>
      </c>
      <c r="BF560" s="55">
        <v>0.7</v>
      </c>
      <c r="BG560" s="55">
        <v>0.94</v>
      </c>
      <c r="BH560" s="55">
        <v>0.85</v>
      </c>
      <c r="BI560" s="55">
        <v>56.35</v>
      </c>
      <c r="BJ560" s="55">
        <v>4.0999999999999996</v>
      </c>
      <c r="BK560" s="55">
        <v>0.85</v>
      </c>
      <c r="BL560" s="55">
        <v>1.1399999999999999</v>
      </c>
      <c r="BM560" s="55">
        <v>12.52</v>
      </c>
      <c r="BN560" s="56">
        <v>58</v>
      </c>
      <c r="BO560" s="55" t="s">
        <v>97</v>
      </c>
      <c r="BP560" s="55" t="s">
        <v>100</v>
      </c>
      <c r="BQ560" s="56">
        <v>1250</v>
      </c>
      <c r="BR560" s="55">
        <v>53.76</v>
      </c>
      <c r="BS560" s="55">
        <v>22.1</v>
      </c>
      <c r="BT560" s="55">
        <v>9.8800000000000008</v>
      </c>
      <c r="BU560" s="55">
        <v>3.36</v>
      </c>
      <c r="BV560" s="55">
        <v>1.82</v>
      </c>
      <c r="BW560" s="55">
        <v>0.67</v>
      </c>
      <c r="BX560" s="55">
        <v>1.2</v>
      </c>
      <c r="BY560" s="55">
        <v>0.6</v>
      </c>
      <c r="BZ560" s="55">
        <v>6.42</v>
      </c>
      <c r="CA560" s="55">
        <v>0.14000000000000001</v>
      </c>
      <c r="CB560" s="55">
        <v>0.06</v>
      </c>
      <c r="CC560" s="55">
        <v>2.4E-2</v>
      </c>
      <c r="CD560" s="55">
        <v>98</v>
      </c>
      <c r="CE560" s="55">
        <v>97</v>
      </c>
      <c r="CF560" s="55">
        <v>78</v>
      </c>
      <c r="CG560" s="55">
        <v>18</v>
      </c>
      <c r="CH560" s="55"/>
      <c r="CI560" s="102">
        <v>4420</v>
      </c>
      <c r="CJ560" s="55"/>
      <c r="CK560" s="55">
        <v>33.21</v>
      </c>
      <c r="CL560" s="55"/>
      <c r="CM560" s="55">
        <v>4.5999999999999996</v>
      </c>
      <c r="CN560" s="55"/>
      <c r="CO560" s="55"/>
      <c r="CP560" s="55"/>
      <c r="CQ560" s="55">
        <v>0.42</v>
      </c>
      <c r="CR560" s="102">
        <v>4329</v>
      </c>
      <c r="CS560" s="103">
        <v>35.67</v>
      </c>
      <c r="CT560" s="102">
        <v>4.17</v>
      </c>
      <c r="CU560" s="103">
        <v>0.4</v>
      </c>
      <c r="CV560" s="55"/>
      <c r="CW560" s="73">
        <f t="shared" si="111"/>
        <v>620.62520413029733</v>
      </c>
      <c r="CX560" s="74">
        <f>AP560/(AB560-AI560)</f>
        <v>620.62520413029733</v>
      </c>
      <c r="CY560" s="71">
        <v>500</v>
      </c>
      <c r="CZ560" s="67">
        <f>IF(AND(DATE(YEAR(T560),MONTH(T560),DAY(T560))&gt;=(S560-3),DATE(YEAR(T560),MONTH(T560),DAY(T560))&lt;=(S560+3)),T560,V560)</f>
        <v>46036.604166666664</v>
      </c>
      <c r="DA560" s="74">
        <f>CZ560-U560</f>
        <v>0</v>
      </c>
      <c r="DB560" s="53">
        <f>(((AR560-AQ560)*24)+DD560+AB560+((AV560-AU560)*24))/24</f>
        <v>0.70833333334303461</v>
      </c>
      <c r="DC560" s="53">
        <f>(AT560-AS560)*24</f>
        <v>1.0833333333721384</v>
      </c>
      <c r="DD560" s="53">
        <f>(W560-AR560)*24</f>
        <v>1.0833333331975155</v>
      </c>
      <c r="DE560" s="53">
        <f>AA560</f>
        <v>12.916666666686069</v>
      </c>
      <c r="DF560" s="53">
        <f t="shared" si="109"/>
        <v>1.0833333331975155</v>
      </c>
      <c r="DG560" s="53">
        <f>AB560</f>
        <v>15.416666666802485</v>
      </c>
      <c r="DH560" s="53">
        <f t="shared" si="115"/>
        <v>1.0833333333721384</v>
      </c>
    </row>
    <row r="561" spans="1:112" s="63" customFormat="1" x14ac:dyDescent="0.2">
      <c r="A561" s="65">
        <v>5009</v>
      </c>
      <c r="B561" s="72">
        <f t="shared" si="110"/>
        <v>46023</v>
      </c>
      <c r="C561" s="60" t="str">
        <f t="shared" si="118"/>
        <v>PRT 2026 1 #5009</v>
      </c>
      <c r="D561" s="60" t="str">
        <f t="shared" si="114"/>
        <v>PRATU SSN #29</v>
      </c>
      <c r="E561" s="61">
        <v>5009</v>
      </c>
      <c r="F561" s="62" t="s">
        <v>551</v>
      </c>
      <c r="G561" s="62" t="str">
        <f>INDEX([1]List!$D$2:$D$55,MATCH(F561,[1]List!$B$2:$B$55,0))</f>
        <v>CIF</v>
      </c>
      <c r="H561" s="62" t="s">
        <v>552</v>
      </c>
      <c r="I561" s="62" t="s">
        <v>285</v>
      </c>
      <c r="J561" s="61">
        <f>IF(F561="","",IF(F561="TIE LRC",COUNTIF($F$2:$F561,"TIE")+COUNTIF($F$2:$F561,"TME")+COUNTIF($F$2:$F561,"TIE LRC")+COUNTIF($F$2:$F561,"TIE MRC"),IF(F561="TIE MRC",COUNTIF($F$2:$F561,"TIE")+COUNTIF($F$2:$F561,"TME")+COUNTIF($F$2:$F561,"TIE LRC")+COUNTIF($F$2:$F561,"TIE MRC"),IF(F561="PLNBB LRC",COUNTIF($F$2:$F561,"PLNBB")+COUNTIF($F$2:$F561,"PLNBB LRC")+COUNTIF($F$2:$F561,"PLNBB MRC"),IF(F561="PLNBB MRC",COUNTIF($F$2:$F561,"PLNBB")+COUNTIF($F$2:$F561,"PLNBB LRC")+COUNTIF($F$2:$F561,"PLNBB MRC"),IF(F561="HE MRC",COUNTIF($F$2:$F561,"HE")+COUNTIF($F$2:$F561,"HE LRC")+COUNTIF($F$2:$F561,"HE MRC"),IF(F561="HE LRC",COUNTIF($F$2:$F561,"HE")+COUNTIF($F$2:$F561,"HE LRC")+COUNTIF($F$2:$F561,"HE MRC"),COUNTIF($F$2:$F561,F561))))))))</f>
        <v>29</v>
      </c>
      <c r="K561" s="63" t="s">
        <v>219</v>
      </c>
      <c r="L561" s="63" t="s">
        <v>590</v>
      </c>
      <c r="N561" s="64" t="s">
        <v>318</v>
      </c>
      <c r="O561" s="69" t="s">
        <v>473</v>
      </c>
      <c r="P561" s="65"/>
      <c r="Q561" s="69">
        <v>46022</v>
      </c>
      <c r="R561" s="66"/>
      <c r="S561" s="69">
        <v>46031</v>
      </c>
      <c r="T561" s="67">
        <v>46032.75</v>
      </c>
      <c r="U561" s="67">
        <v>46032.75</v>
      </c>
      <c r="V561" s="67">
        <v>46033.256944444445</v>
      </c>
      <c r="W561" s="67">
        <v>46033.684027777781</v>
      </c>
      <c r="X561" s="67">
        <v>46038.222222222219</v>
      </c>
      <c r="Y561" s="67">
        <v>46038.270833333336</v>
      </c>
      <c r="Z561" s="67">
        <v>46038.305555555555</v>
      </c>
      <c r="AA561" s="53">
        <f t="shared" si="84"/>
        <v>12.166666666686069</v>
      </c>
      <c r="AB561" s="53">
        <f t="shared" si="90"/>
        <v>110.08333333331393</v>
      </c>
      <c r="AC561" s="53">
        <f t="shared" si="91"/>
        <v>1.1666666668024845</v>
      </c>
      <c r="AD561" s="53">
        <v>0</v>
      </c>
      <c r="AE561" s="53">
        <v>53.5</v>
      </c>
      <c r="AF561" s="53">
        <v>0</v>
      </c>
      <c r="AG561" s="53">
        <v>0.5</v>
      </c>
      <c r="AH561" s="53">
        <v>1.33</v>
      </c>
      <c r="AI561" s="53">
        <f t="shared" si="112"/>
        <v>55.33</v>
      </c>
      <c r="AJ561" s="77">
        <f t="shared" si="119"/>
        <v>55.33</v>
      </c>
      <c r="AK561" s="77"/>
      <c r="AL561" s="77"/>
      <c r="AM561" s="77"/>
      <c r="AN561" s="77"/>
      <c r="AO561" s="68">
        <v>8752.3359999999993</v>
      </c>
      <c r="AP561" s="68">
        <v>8749.5759999999991</v>
      </c>
      <c r="AQ561" s="67">
        <f t="shared" si="117"/>
        <v>46033.256944444445</v>
      </c>
      <c r="AR561" s="67">
        <v>46033.267361111109</v>
      </c>
      <c r="AS561" s="67">
        <f t="shared" si="116"/>
        <v>46038.222222222219</v>
      </c>
      <c r="AT561" s="67">
        <v>46038.291666666664</v>
      </c>
      <c r="AU561" s="67">
        <f t="shared" si="106"/>
        <v>46038.291666666664</v>
      </c>
      <c r="AV561" s="67">
        <v>46038.302083333336</v>
      </c>
      <c r="AW561" s="102">
        <v>4082</v>
      </c>
      <c r="AX561" s="102">
        <v>5186</v>
      </c>
      <c r="AY561" s="55">
        <v>35.130000000000003</v>
      </c>
      <c r="AZ561" s="55">
        <v>17.579999999999998</v>
      </c>
      <c r="BA561" s="55">
        <v>4.96</v>
      </c>
      <c r="BB561" s="55">
        <v>6.3</v>
      </c>
      <c r="BC561" s="55">
        <v>7.64</v>
      </c>
      <c r="BD561" s="55">
        <v>39.380000000000003</v>
      </c>
      <c r="BE561" s="55">
        <v>36.74</v>
      </c>
      <c r="BF561" s="55">
        <v>0.24</v>
      </c>
      <c r="BG561" s="55">
        <v>0.39</v>
      </c>
      <c r="BH561" s="55">
        <v>0.36</v>
      </c>
      <c r="BI561" s="55">
        <v>52.78</v>
      </c>
      <c r="BJ561" s="55">
        <v>4.25</v>
      </c>
      <c r="BK561" s="55">
        <v>0.88</v>
      </c>
      <c r="BL561" s="55">
        <v>1.1599999999999999</v>
      </c>
      <c r="BM561" s="55">
        <v>17.91</v>
      </c>
      <c r="BN561" s="56">
        <v>60</v>
      </c>
      <c r="BO561" s="55" t="s">
        <v>97</v>
      </c>
      <c r="BP561" s="55" t="s">
        <v>100</v>
      </c>
      <c r="BQ561" s="56">
        <v>1180</v>
      </c>
      <c r="BR561" s="55">
        <v>53.48</v>
      </c>
      <c r="BS561" s="55">
        <v>21.5</v>
      </c>
      <c r="BT561" s="55">
        <v>9.65</v>
      </c>
      <c r="BU561" s="55">
        <v>5.0999999999999996</v>
      </c>
      <c r="BV561" s="55">
        <v>1.58</v>
      </c>
      <c r="BW561" s="55">
        <v>0.79</v>
      </c>
      <c r="BX561" s="55">
        <v>1.23</v>
      </c>
      <c r="BY561" s="55">
        <v>0.66</v>
      </c>
      <c r="BZ561" s="55">
        <v>5.67</v>
      </c>
      <c r="CA561" s="55">
        <v>0.18</v>
      </c>
      <c r="CB561" s="55">
        <v>0.16</v>
      </c>
      <c r="CC561" s="55">
        <v>3.5000000000000003E-2</v>
      </c>
      <c r="CD561" s="55">
        <v>98</v>
      </c>
      <c r="CE561" s="55">
        <v>97</v>
      </c>
      <c r="CF561" s="55">
        <v>78</v>
      </c>
      <c r="CG561" s="55">
        <v>20</v>
      </c>
      <c r="CH561" s="55"/>
      <c r="CI561" s="102">
        <v>4133</v>
      </c>
      <c r="CJ561" s="55"/>
      <c r="CK561" s="55">
        <v>34.450000000000003</v>
      </c>
      <c r="CL561" s="55"/>
      <c r="CM561" s="55">
        <v>4.26</v>
      </c>
      <c r="CN561" s="55"/>
      <c r="CO561" s="55"/>
      <c r="CP561" s="55"/>
      <c r="CQ561" s="55">
        <v>0.13</v>
      </c>
      <c r="CR561" s="102">
        <v>3916</v>
      </c>
      <c r="CS561" s="103">
        <v>38.19</v>
      </c>
      <c r="CT561" s="102">
        <v>4.66</v>
      </c>
      <c r="CU561" s="102">
        <v>0.21</v>
      </c>
      <c r="CV561" s="55"/>
      <c r="CW561" s="73">
        <f t="shared" si="111"/>
        <v>159.79987824186836</v>
      </c>
      <c r="CX561" s="74">
        <f>AP561/(AB561-AI561)</f>
        <v>159.79987824186836</v>
      </c>
      <c r="CY561" s="71">
        <v>500</v>
      </c>
      <c r="CZ561" s="67">
        <f>IF(AND(DATE(YEAR(T561),MONTH(T561),DAY(T561))&gt;=(S561-3),DATE(YEAR(T561),MONTH(T561),DAY(T561))&lt;=(S561+3)),T561,V561)</f>
        <v>46032.75</v>
      </c>
      <c r="DA561" s="74">
        <f>CZ561-U561</f>
        <v>0</v>
      </c>
      <c r="DB561" s="53">
        <f>(((AR561-AQ561)*24)+DD561+AB561+((AV561-AU561)*24))/24</f>
        <v>5.0243055555620231</v>
      </c>
      <c r="DC561" s="53">
        <f>(AT561-AS561)*24</f>
        <v>1.6666666666860692</v>
      </c>
      <c r="DD561" s="53">
        <f>(W561-AR561)*24</f>
        <v>10.000000000116415</v>
      </c>
      <c r="DE561" s="53">
        <f>AA561</f>
        <v>12.166666666686069</v>
      </c>
      <c r="DF561" s="53">
        <f t="shared" si="109"/>
        <v>10.000000000116415</v>
      </c>
      <c r="DG561" s="53">
        <f>AB561</f>
        <v>110.08333333331393</v>
      </c>
      <c r="DH561" s="53">
        <f t="shared" si="115"/>
        <v>1.6666666666860692</v>
      </c>
    </row>
    <row r="562" spans="1:112" s="63" customFormat="1" x14ac:dyDescent="0.2">
      <c r="A562" s="65">
        <v>5010</v>
      </c>
      <c r="B562" s="72">
        <f t="shared" si="110"/>
        <v>46023</v>
      </c>
      <c r="C562" s="60" t="str">
        <f t="shared" si="118"/>
        <v>PRT 2026 1 #5010</v>
      </c>
      <c r="D562" s="60" t="str">
        <f t="shared" si="114"/>
        <v>PRATU PTBA #110</v>
      </c>
      <c r="E562" s="61">
        <v>5010</v>
      </c>
      <c r="F562" s="62" t="s">
        <v>98</v>
      </c>
      <c r="G562" s="62" t="str">
        <f>INDEX([1]List!$D$2:$D$55,MATCH(F562,[1]List!$B$2:$B$55,0))</f>
        <v>FOB</v>
      </c>
      <c r="H562" s="62" t="s">
        <v>156</v>
      </c>
      <c r="I562" s="62" t="s">
        <v>157</v>
      </c>
      <c r="J562" s="61">
        <f>IF(F562="","",IF(F562="TIE LRC",COUNTIF($F$2:$F562,"TIE")+COUNTIF($F$2:$F562,"TME")+COUNTIF($F$2:$F562,"TIE LRC")+COUNTIF($F$2:$F562,"TIE MRC"),IF(F562="TIE MRC",COUNTIF($F$2:$F562,"TIE")+COUNTIF($F$2:$F562,"TME")+COUNTIF($F$2:$F562,"TIE LRC")+COUNTIF($F$2:$F562,"TIE MRC"),IF(F562="PLNBB LRC",COUNTIF($F$2:$F562,"PLNBB")+COUNTIF($F$2:$F562,"PLNBB LRC")+COUNTIF($F$2:$F562,"PLNBB MRC"),IF(F562="PLNBB MRC",COUNTIF($F$2:$F562,"PLNBB")+COUNTIF($F$2:$F562,"PLNBB LRC")+COUNTIF($F$2:$F562,"PLNBB MRC"),IF(F562="HE MRC",COUNTIF($F$2:$F562,"HE")+COUNTIF($F$2:$F562,"HE LRC")+COUNTIF($F$2:$F562,"HE MRC"),IF(F562="HE LRC",COUNTIF($F$2:$F562,"HE")+COUNTIF($F$2:$F562,"HE LRC")+COUNTIF($F$2:$F562,"HE MRC"),COUNTIF($F$2:$F562,F562))))))))</f>
        <v>110</v>
      </c>
      <c r="K562" s="63" t="s">
        <v>118</v>
      </c>
      <c r="L562" s="63" t="s">
        <v>179</v>
      </c>
      <c r="N562" s="64" t="s">
        <v>320</v>
      </c>
      <c r="O562" s="69" t="s">
        <v>104</v>
      </c>
      <c r="P562" s="65"/>
      <c r="Q562" s="69">
        <v>46033</v>
      </c>
      <c r="R562" s="66"/>
      <c r="S562" s="69">
        <v>46036</v>
      </c>
      <c r="T562" s="67">
        <v>46037.652777777781</v>
      </c>
      <c r="U562" s="67">
        <v>46037.652777777781</v>
      </c>
      <c r="V562" s="67">
        <v>46037.923611111109</v>
      </c>
      <c r="W562" s="67">
        <v>46037.954861111109</v>
      </c>
      <c r="X562" s="67">
        <v>46038.809027777781</v>
      </c>
      <c r="Y562" s="67">
        <v>46038.989583333336</v>
      </c>
      <c r="Z562" s="67">
        <v>46039.024305555555</v>
      </c>
      <c r="AA562" s="53">
        <f t="shared" ref="AA562:AA663" si="120">(V562-T562)*24</f>
        <v>6.4999999998835847</v>
      </c>
      <c r="AB562" s="53">
        <f t="shared" si="90"/>
        <v>24.833333333430346</v>
      </c>
      <c r="AC562" s="53">
        <f t="shared" si="91"/>
        <v>4.3333333333139308</v>
      </c>
      <c r="AD562" s="53">
        <v>0</v>
      </c>
      <c r="AE562" s="53">
        <v>5.92</v>
      </c>
      <c r="AF562" s="53">
        <v>0</v>
      </c>
      <c r="AG562" s="53">
        <v>1.67</v>
      </c>
      <c r="AH562" s="53">
        <v>0</v>
      </c>
      <c r="AI562" s="53">
        <f t="shared" si="112"/>
        <v>7.59</v>
      </c>
      <c r="AJ562" s="77">
        <f t="shared" si="119"/>
        <v>7.59</v>
      </c>
      <c r="AK562" s="77"/>
      <c r="AL562" s="77"/>
      <c r="AM562" s="77"/>
      <c r="AN562" s="77"/>
      <c r="AO562" s="68">
        <v>10025.071</v>
      </c>
      <c r="AP562" s="68">
        <v>10019.833000000001</v>
      </c>
      <c r="AQ562" s="67">
        <f t="shared" si="117"/>
        <v>46037.923611111109</v>
      </c>
      <c r="AR562" s="67">
        <v>46037.934027777781</v>
      </c>
      <c r="AS562" s="67">
        <f t="shared" si="116"/>
        <v>46038.809027777781</v>
      </c>
      <c r="AT562" s="67">
        <v>46039.010416666664</v>
      </c>
      <c r="AU562" s="67">
        <f t="shared" si="106"/>
        <v>46039.010416666664</v>
      </c>
      <c r="AV562" s="67">
        <v>46039.020833333336</v>
      </c>
      <c r="AW562" s="102">
        <v>4524</v>
      </c>
      <c r="AX562" s="102">
        <v>6563</v>
      </c>
      <c r="AY562" s="55">
        <v>31.07</v>
      </c>
      <c r="AZ562" s="55">
        <v>14.19</v>
      </c>
      <c r="BA562" s="55">
        <v>5.25</v>
      </c>
      <c r="BB562" s="55">
        <v>6.54</v>
      </c>
      <c r="BC562" s="55">
        <v>7.62</v>
      </c>
      <c r="BD562" s="55">
        <v>40.93</v>
      </c>
      <c r="BE562" s="55">
        <v>38.340000000000003</v>
      </c>
      <c r="BF562" s="55">
        <v>0.26</v>
      </c>
      <c r="BG562" s="55">
        <v>0.4</v>
      </c>
      <c r="BH562" s="55">
        <v>0.37</v>
      </c>
      <c r="BI562" s="55">
        <v>57.41</v>
      </c>
      <c r="BJ562" s="55">
        <v>4.34</v>
      </c>
      <c r="BK562" s="55">
        <v>0.93</v>
      </c>
      <c r="BL562" s="55">
        <v>1.17</v>
      </c>
      <c r="BM562" s="55">
        <v>16.27</v>
      </c>
      <c r="BN562" s="56">
        <v>62</v>
      </c>
      <c r="BO562" s="55" t="s">
        <v>97</v>
      </c>
      <c r="BP562" s="55" t="s">
        <v>100</v>
      </c>
      <c r="BQ562" s="56">
        <v>1230</v>
      </c>
      <c r="BR562" s="55">
        <v>46.16</v>
      </c>
      <c r="BS562" s="55">
        <v>22.79</v>
      </c>
      <c r="BT562" s="55">
        <v>11.49</v>
      </c>
      <c r="BU562" s="55">
        <v>8.2799999999999994</v>
      </c>
      <c r="BV562" s="55">
        <v>1.54</v>
      </c>
      <c r="BW562" s="55">
        <v>0.91</v>
      </c>
      <c r="BX562" s="55">
        <v>0.72</v>
      </c>
      <c r="BY562" s="55">
        <v>0.6</v>
      </c>
      <c r="BZ562" s="55">
        <v>7.04</v>
      </c>
      <c r="CA562" s="55">
        <v>0.25</v>
      </c>
      <c r="CB562" s="55">
        <v>0.22</v>
      </c>
      <c r="CC562" s="55">
        <v>3.7999999999999999E-2</v>
      </c>
      <c r="CD562" s="55">
        <v>99</v>
      </c>
      <c r="CE562" s="55">
        <v>97</v>
      </c>
      <c r="CF562" s="55">
        <v>78</v>
      </c>
      <c r="CG562" s="55">
        <v>19</v>
      </c>
      <c r="CH562" s="55"/>
      <c r="CI562" s="102">
        <v>4909</v>
      </c>
      <c r="CJ562" s="55"/>
      <c r="CK562" s="55">
        <v>28.38</v>
      </c>
      <c r="CL562" s="55">
        <v>14.98</v>
      </c>
      <c r="CM562" s="55">
        <v>5.08</v>
      </c>
      <c r="CN562" s="55">
        <v>6.03</v>
      </c>
      <c r="CO562" s="55">
        <v>39.07</v>
      </c>
      <c r="CP562" s="55">
        <v>39.92</v>
      </c>
      <c r="CQ562" s="55">
        <v>0.45</v>
      </c>
      <c r="CR562" s="102">
        <v>4429</v>
      </c>
      <c r="CS562" s="103">
        <v>33.450000000000003</v>
      </c>
      <c r="CT562" s="102">
        <v>4.71</v>
      </c>
      <c r="CU562" s="102">
        <v>0.39</v>
      </c>
      <c r="CV562" s="55"/>
      <c r="CW562" s="73">
        <f t="shared" si="111"/>
        <v>581.0844577581845</v>
      </c>
      <c r="CX562" s="74">
        <f>AP562/(AB562-AI562)</f>
        <v>581.0844577581845</v>
      </c>
      <c r="CY562" s="71">
        <v>500</v>
      </c>
      <c r="CZ562" s="67">
        <f>IF(AND(DATE(YEAR(T562),MONTH(T562),DAY(T562))&gt;=(S562-3),DATE(YEAR(T562),MONTH(T562),DAY(T562))&lt;=(S562+3)),T562,V562)</f>
        <v>46037.652777777781</v>
      </c>
      <c r="DA562" s="74">
        <f>CZ562-U562</f>
        <v>0</v>
      </c>
      <c r="DB562" s="53">
        <f>(((AR562-AQ562)*24)+DD562+AB562+((AV562-AU562)*24))/24</f>
        <v>1.0763888888977817</v>
      </c>
      <c r="DC562" s="53">
        <f>(AT562-AS562)*24</f>
        <v>4.8333333331975155</v>
      </c>
      <c r="DD562" s="53">
        <f>(W562-AR562)*24</f>
        <v>0.49999999988358468</v>
      </c>
      <c r="DE562" s="53">
        <f>AA562</f>
        <v>6.4999999998835847</v>
      </c>
      <c r="DF562" s="53">
        <f t="shared" si="109"/>
        <v>0.49999999988358468</v>
      </c>
      <c r="DG562" s="53">
        <f>AB562</f>
        <v>24.833333333430346</v>
      </c>
      <c r="DH562" s="53">
        <f t="shared" si="115"/>
        <v>4.8333333331975155</v>
      </c>
    </row>
    <row r="563" spans="1:112" s="63" customFormat="1" x14ac:dyDescent="0.2">
      <c r="A563" s="65">
        <v>5011</v>
      </c>
      <c r="B563" s="72">
        <f t="shared" si="110"/>
        <v>46023</v>
      </c>
      <c r="C563" s="60" t="str">
        <f t="shared" si="118"/>
        <v>PRT 2026 1 #5011</v>
      </c>
      <c r="D563" s="60" t="str">
        <f t="shared" si="114"/>
        <v>PRATU PTBA #111</v>
      </c>
      <c r="E563" s="61">
        <v>5011</v>
      </c>
      <c r="F563" s="62" t="s">
        <v>98</v>
      </c>
      <c r="G563" s="62" t="str">
        <f>INDEX([1]List!$D$2:$D$55,MATCH(F563,[1]List!$B$2:$B$55,0))</f>
        <v>FOB</v>
      </c>
      <c r="H563" s="62" t="s">
        <v>156</v>
      </c>
      <c r="I563" s="62" t="s">
        <v>157</v>
      </c>
      <c r="J563" s="61">
        <f>IF(F563="","",IF(F563="TIE LRC",COUNTIF($F$2:$F563,"TIE")+COUNTIF($F$2:$F563,"TME")+COUNTIF($F$2:$F563,"TIE LRC")+COUNTIF($F$2:$F563,"TIE MRC"),IF(F563="TIE MRC",COUNTIF($F$2:$F563,"TIE")+COUNTIF($F$2:$F563,"TME")+COUNTIF($F$2:$F563,"TIE LRC")+COUNTIF($F$2:$F563,"TIE MRC"),IF(F563="PLNBB LRC",COUNTIF($F$2:$F563,"PLNBB")+COUNTIF($F$2:$F563,"PLNBB LRC")+COUNTIF($F$2:$F563,"PLNBB MRC"),IF(F563="PLNBB MRC",COUNTIF($F$2:$F563,"PLNBB")+COUNTIF($F$2:$F563,"PLNBB LRC")+COUNTIF($F$2:$F563,"PLNBB MRC"),IF(F563="HE MRC",COUNTIF($F$2:$F563,"HE")+COUNTIF($F$2:$F563,"HE LRC")+COUNTIF($F$2:$F563,"HE MRC"),IF(F563="HE LRC",COUNTIF($F$2:$F563,"HE")+COUNTIF($F$2:$F563,"HE LRC")+COUNTIF($F$2:$F563,"HE MRC"),COUNTIF($F$2:$F563,F563))))))))</f>
        <v>111</v>
      </c>
      <c r="K563" s="63" t="s">
        <v>717</v>
      </c>
      <c r="L563" s="63" t="s">
        <v>718</v>
      </c>
      <c r="N563" s="64" t="s">
        <v>318</v>
      </c>
      <c r="O563" s="69" t="s">
        <v>104</v>
      </c>
      <c r="P563" s="65"/>
      <c r="Q563" s="69">
        <v>46034</v>
      </c>
      <c r="R563" s="66"/>
      <c r="S563" s="69">
        <v>46039</v>
      </c>
      <c r="T563" s="67">
        <v>46037.875</v>
      </c>
      <c r="U563" s="67">
        <v>46037.875</v>
      </c>
      <c r="V563" s="67">
        <v>46038.336805555555</v>
      </c>
      <c r="W563" s="67">
        <v>46038.979166666664</v>
      </c>
      <c r="X563" s="67">
        <v>46039.569444444445</v>
      </c>
      <c r="Y563" s="67">
        <v>46039.604166666664</v>
      </c>
      <c r="Z563" s="67">
        <v>46039.638888888891</v>
      </c>
      <c r="AA563" s="53">
        <f t="shared" si="120"/>
        <v>11.083333333313931</v>
      </c>
      <c r="AB563" s="53">
        <f t="shared" si="90"/>
        <v>15</v>
      </c>
      <c r="AC563" s="53">
        <f t="shared" si="91"/>
        <v>0.83333333325572312</v>
      </c>
      <c r="AD563" s="53">
        <v>0</v>
      </c>
      <c r="AE563" s="53">
        <v>2.58</v>
      </c>
      <c r="AF563" s="53">
        <v>0</v>
      </c>
      <c r="AG563" s="53">
        <v>0</v>
      </c>
      <c r="AH563" s="53">
        <v>0</v>
      </c>
      <c r="AI563" s="53">
        <f t="shared" si="112"/>
        <v>2.58</v>
      </c>
      <c r="AJ563" s="77">
        <f t="shared" si="119"/>
        <v>2.58</v>
      </c>
      <c r="AK563" s="77"/>
      <c r="AL563" s="77"/>
      <c r="AM563" s="77"/>
      <c r="AN563" s="77"/>
      <c r="AO563" s="68">
        <v>10012.853999999999</v>
      </c>
      <c r="AP563" s="68">
        <v>10011.513999999999</v>
      </c>
      <c r="AQ563" s="67">
        <f t="shared" si="117"/>
        <v>46038.336805555555</v>
      </c>
      <c r="AR563" s="67">
        <v>46038.347222222219</v>
      </c>
      <c r="AS563" s="67">
        <f t="shared" si="116"/>
        <v>46039.569444444445</v>
      </c>
      <c r="AT563" s="67">
        <v>46039.625</v>
      </c>
      <c r="AU563" s="67">
        <f t="shared" si="106"/>
        <v>46039.625</v>
      </c>
      <c r="AV563" s="67">
        <v>46039.635416666664</v>
      </c>
      <c r="AW563" s="102">
        <v>4665</v>
      </c>
      <c r="AX563" s="102">
        <v>6748</v>
      </c>
      <c r="AY563" s="55">
        <v>30.87</v>
      </c>
      <c r="AZ563" s="55">
        <v>14.78</v>
      </c>
      <c r="BA563" s="55">
        <v>3.58</v>
      </c>
      <c r="BB563" s="55">
        <v>4.41</v>
      </c>
      <c r="BC563" s="55">
        <v>5.17</v>
      </c>
      <c r="BD563" s="55">
        <v>39.64</v>
      </c>
      <c r="BE563" s="55">
        <v>41.17</v>
      </c>
      <c r="BF563" s="55">
        <v>0.37</v>
      </c>
      <c r="BG563" s="55">
        <v>0.56999999999999995</v>
      </c>
      <c r="BH563" s="55">
        <v>0.54</v>
      </c>
      <c r="BI563" s="55">
        <v>58.85</v>
      </c>
      <c r="BJ563" s="55">
        <v>4.24</v>
      </c>
      <c r="BK563" s="55">
        <v>0.95</v>
      </c>
      <c r="BL563" s="55">
        <v>1.18</v>
      </c>
      <c r="BM563" s="55">
        <v>16.309999999999999</v>
      </c>
      <c r="BN563" s="56">
        <v>60</v>
      </c>
      <c r="BO563" s="55" t="s">
        <v>97</v>
      </c>
      <c r="BP563" s="55" t="s">
        <v>100</v>
      </c>
      <c r="BQ563" s="56">
        <v>1170</v>
      </c>
      <c r="BR563" s="55">
        <v>52.32</v>
      </c>
      <c r="BS563" s="55">
        <v>18.75</v>
      </c>
      <c r="BT563" s="55">
        <v>10.36</v>
      </c>
      <c r="BU563" s="55">
        <v>7.4</v>
      </c>
      <c r="BV563" s="55">
        <v>1.78</v>
      </c>
      <c r="BW563" s="55">
        <v>0.74</v>
      </c>
      <c r="BX563" s="55">
        <v>0.86</v>
      </c>
      <c r="BY563" s="55">
        <v>0.45</v>
      </c>
      <c r="BZ563" s="55">
        <v>6.96</v>
      </c>
      <c r="CA563" s="55">
        <v>0.18</v>
      </c>
      <c r="CB563" s="55">
        <v>0.21</v>
      </c>
      <c r="CC563" s="55">
        <v>4.2000000000000003E-2</v>
      </c>
      <c r="CD563" s="55">
        <v>98</v>
      </c>
      <c r="CE563" s="55">
        <v>97</v>
      </c>
      <c r="CF563" s="55">
        <v>78</v>
      </c>
      <c r="CG563" s="55">
        <v>19</v>
      </c>
      <c r="CH563" s="55"/>
      <c r="CI563" s="102">
        <v>4910</v>
      </c>
      <c r="CJ563" s="55"/>
      <c r="CK563" s="55">
        <v>28.44</v>
      </c>
      <c r="CL563" s="55">
        <v>14.22</v>
      </c>
      <c r="CM563" s="55">
        <v>3.4</v>
      </c>
      <c r="CN563" s="55">
        <v>4.07</v>
      </c>
      <c r="CO563" s="55">
        <v>39.369999999999997</v>
      </c>
      <c r="CP563" s="55">
        <v>42.34</v>
      </c>
      <c r="CQ563" s="55">
        <v>0.33</v>
      </c>
      <c r="CR563" s="102">
        <v>4488</v>
      </c>
      <c r="CS563" s="103">
        <v>32.869999999999997</v>
      </c>
      <c r="CT563" s="102">
        <v>5.01</v>
      </c>
      <c r="CU563" s="102">
        <v>0.49</v>
      </c>
      <c r="CV563" s="55"/>
      <c r="CW563" s="73">
        <f t="shared" si="111"/>
        <v>806.08003220611909</v>
      </c>
      <c r="CX563" s="74">
        <f>AP563/(AB563-AI563)</f>
        <v>806.08003220611909</v>
      </c>
      <c r="CY563" s="71">
        <v>500</v>
      </c>
      <c r="CZ563" s="67">
        <f>IF(AND(DATE(YEAR(T563),MONTH(T563),DAY(T563))&gt;=(S563-3),DATE(YEAR(T563),MONTH(T563),DAY(T563))&lt;=(S563+3)),T563,V563)</f>
        <v>46037.875</v>
      </c>
      <c r="DA563" s="74">
        <f>CZ563-U563</f>
        <v>0</v>
      </c>
      <c r="DB563" s="53">
        <f>(((AR563-AQ563)*24)+DD563+AB563+((AV563-AU563)*24))/24</f>
        <v>1.2777777777737356</v>
      </c>
      <c r="DC563" s="53">
        <f>(AT563-AS563)*24</f>
        <v>1.3333333333139308</v>
      </c>
      <c r="DD563" s="53">
        <f>(W563-AR563)*24</f>
        <v>15.166666666686069</v>
      </c>
      <c r="DE563" s="53">
        <f>AA563</f>
        <v>11.083333333313931</v>
      </c>
      <c r="DF563" s="53">
        <f t="shared" si="109"/>
        <v>15.166666666686069</v>
      </c>
      <c r="DG563" s="53">
        <f>AB563</f>
        <v>15</v>
      </c>
      <c r="DH563" s="53">
        <f t="shared" si="115"/>
        <v>1.3333333333139308</v>
      </c>
    </row>
    <row r="564" spans="1:112" s="63" customFormat="1" x14ac:dyDescent="0.2">
      <c r="A564" s="65">
        <v>5012</v>
      </c>
      <c r="B564" s="72">
        <f t="shared" si="110"/>
        <v>46023</v>
      </c>
      <c r="C564" s="60" t="str">
        <f t="shared" si="118"/>
        <v>PRT 2026 1 #5012</v>
      </c>
      <c r="D564" s="60" t="str">
        <f t="shared" si="114"/>
        <v>PRATU PTBA #112</v>
      </c>
      <c r="E564" s="61">
        <v>5012</v>
      </c>
      <c r="F564" s="62" t="s">
        <v>98</v>
      </c>
      <c r="G564" s="62" t="str">
        <f>INDEX([1]List!$D$2:$D$55,MATCH(F564,[1]List!$B$2:$B$55,0))</f>
        <v>FOB</v>
      </c>
      <c r="H564" s="62" t="s">
        <v>156</v>
      </c>
      <c r="I564" s="62" t="s">
        <v>157</v>
      </c>
      <c r="J564" s="61">
        <f>IF(F564="","",IF(F564="TIE LRC",COUNTIF($F$2:$F564,"TIE")+COUNTIF($F$2:$F564,"TME")+COUNTIF($F$2:$F564,"TIE LRC")+COUNTIF($F$2:$F564,"TIE MRC"),IF(F564="TIE MRC",COUNTIF($F$2:$F564,"TIE")+COUNTIF($F$2:$F564,"TME")+COUNTIF($F$2:$F564,"TIE LRC")+COUNTIF($F$2:$F564,"TIE MRC"),IF(F564="PLNBB LRC",COUNTIF($F$2:$F564,"PLNBB")+COUNTIF($F$2:$F564,"PLNBB LRC")+COUNTIF($F$2:$F564,"PLNBB MRC"),IF(F564="PLNBB MRC",COUNTIF($F$2:$F564,"PLNBB")+COUNTIF($F$2:$F564,"PLNBB LRC")+COUNTIF($F$2:$F564,"PLNBB MRC"),IF(F564="HE MRC",COUNTIF($F$2:$F564,"HE")+COUNTIF($F$2:$F564,"HE LRC")+COUNTIF($F$2:$F564,"HE MRC"),IF(F564="HE LRC",COUNTIF($F$2:$F564,"HE")+COUNTIF($F$2:$F564,"HE LRC")+COUNTIF($F$2:$F564,"HE MRC"),COUNTIF($F$2:$F564,F564))))))))</f>
        <v>112</v>
      </c>
      <c r="K564" s="63" t="s">
        <v>653</v>
      </c>
      <c r="L564" s="63" t="s">
        <v>160</v>
      </c>
      <c r="N564" s="64" t="s">
        <v>320</v>
      </c>
      <c r="O564" s="69" t="s">
        <v>104</v>
      </c>
      <c r="P564" s="65"/>
      <c r="Q564" s="69">
        <v>46034</v>
      </c>
      <c r="R564" s="66"/>
      <c r="S564" s="69">
        <v>46040</v>
      </c>
      <c r="T564" s="67">
        <v>46038.333333333336</v>
      </c>
      <c r="U564" s="67">
        <v>46038.333333333336</v>
      </c>
      <c r="V564" s="67">
        <v>46039.09375</v>
      </c>
      <c r="W564" s="67">
        <v>46039.579861111109</v>
      </c>
      <c r="X564" s="67">
        <v>46040.670138888891</v>
      </c>
      <c r="Y564" s="67">
        <v>46040.715277777781</v>
      </c>
      <c r="Z564" s="67">
        <v>46040.75</v>
      </c>
      <c r="AA564" s="53">
        <f t="shared" si="120"/>
        <v>18.249999999941792</v>
      </c>
      <c r="AB564" s="53">
        <f t="shared" si="90"/>
        <v>27.250000000116415</v>
      </c>
      <c r="AC564" s="53">
        <f t="shared" si="91"/>
        <v>1.0833333333721384</v>
      </c>
      <c r="AD564" s="53">
        <v>0</v>
      </c>
      <c r="AE564" s="53">
        <v>7.58</v>
      </c>
      <c r="AF564" s="53">
        <v>0</v>
      </c>
      <c r="AG564" s="53">
        <v>0.5</v>
      </c>
      <c r="AH564" s="53">
        <v>0</v>
      </c>
      <c r="AI564" s="53">
        <f t="shared" si="112"/>
        <v>8.08</v>
      </c>
      <c r="AJ564" s="77">
        <f t="shared" si="119"/>
        <v>8.08</v>
      </c>
      <c r="AK564" s="77"/>
      <c r="AL564" s="77"/>
      <c r="AM564" s="77"/>
      <c r="AN564" s="77"/>
      <c r="AO564" s="68">
        <v>9808.1569999999992</v>
      </c>
      <c r="AP564" s="68">
        <v>9805.8250000000007</v>
      </c>
      <c r="AQ564" s="67">
        <f t="shared" si="117"/>
        <v>46039.09375</v>
      </c>
      <c r="AR564" s="67">
        <v>46039.104166666664</v>
      </c>
      <c r="AS564" s="67">
        <f t="shared" si="116"/>
        <v>46040.670138888891</v>
      </c>
      <c r="AT564" s="67">
        <v>46040.736111111109</v>
      </c>
      <c r="AU564" s="67">
        <f t="shared" si="106"/>
        <v>46040.736111111109</v>
      </c>
      <c r="AV564" s="67">
        <v>46040.746527777781</v>
      </c>
      <c r="AW564" s="102">
        <v>5006</v>
      </c>
      <c r="AX564" s="102">
        <v>7068</v>
      </c>
      <c r="AY564" s="55">
        <v>29.18</v>
      </c>
      <c r="AZ564" s="55">
        <v>10.47</v>
      </c>
      <c r="BA564" s="55">
        <v>3.75</v>
      </c>
      <c r="BB564" s="55">
        <v>4.74</v>
      </c>
      <c r="BC564" s="55">
        <v>5.29</v>
      </c>
      <c r="BD564" s="55">
        <v>40.43</v>
      </c>
      <c r="BE564" s="55">
        <v>44.36</v>
      </c>
      <c r="BF564" s="55">
        <v>0.4</v>
      </c>
      <c r="BG564" s="55">
        <v>0.59</v>
      </c>
      <c r="BH564" s="55">
        <v>0.56000000000000005</v>
      </c>
      <c r="BI564" s="55">
        <v>64.349999999999994</v>
      </c>
      <c r="BJ564" s="55">
        <v>4.1900000000000004</v>
      </c>
      <c r="BK564" s="55">
        <v>0.98</v>
      </c>
      <c r="BL564" s="55">
        <v>1.1599999999999999</v>
      </c>
      <c r="BM564" s="55">
        <v>14.77</v>
      </c>
      <c r="BN564" s="56">
        <v>61</v>
      </c>
      <c r="BO564" s="55" t="s">
        <v>97</v>
      </c>
      <c r="BP564" s="55" t="s">
        <v>100</v>
      </c>
      <c r="BQ564" s="56">
        <v>1160</v>
      </c>
      <c r="BR564" s="55">
        <v>46.41</v>
      </c>
      <c r="BS564" s="55">
        <v>19.66</v>
      </c>
      <c r="BT564" s="55">
        <v>21.13</v>
      </c>
      <c r="BU564" s="55">
        <v>7.67</v>
      </c>
      <c r="BV564" s="55">
        <v>1.32</v>
      </c>
      <c r="BW564" s="55">
        <v>0.41</v>
      </c>
      <c r="BX564" s="55">
        <v>0.68</v>
      </c>
      <c r="BY564" s="55">
        <v>0.41</v>
      </c>
      <c r="BZ564" s="55">
        <v>1.46</v>
      </c>
      <c r="CA564" s="55">
        <v>0.09</v>
      </c>
      <c r="CB564" s="55">
        <v>0.17</v>
      </c>
      <c r="CC564" s="55">
        <v>3.1E-2</v>
      </c>
      <c r="CD564" s="55">
        <v>99</v>
      </c>
      <c r="CE564" s="55">
        <v>97</v>
      </c>
      <c r="CF564" s="55">
        <v>78</v>
      </c>
      <c r="CG564" s="55">
        <v>19</v>
      </c>
      <c r="CH564" s="55"/>
      <c r="CI564" s="102">
        <v>4908</v>
      </c>
      <c r="CJ564" s="55"/>
      <c r="CK564" s="55">
        <v>28.46</v>
      </c>
      <c r="CL564" s="55">
        <v>14.87</v>
      </c>
      <c r="CM564" s="55">
        <v>4.7300000000000004</v>
      </c>
      <c r="CN564" s="55">
        <v>5.63</v>
      </c>
      <c r="CO564" s="55">
        <v>39.28</v>
      </c>
      <c r="CP564" s="55">
        <v>40.22</v>
      </c>
      <c r="CQ564" s="55">
        <v>0.64</v>
      </c>
      <c r="CR564" s="102">
        <v>4501</v>
      </c>
      <c r="CS564" s="103">
        <v>32.770000000000003</v>
      </c>
      <c r="CT564" s="103">
        <v>5.12</v>
      </c>
      <c r="CU564" s="103">
        <v>0.4</v>
      </c>
      <c r="CV564" s="55"/>
      <c r="CW564" s="73">
        <f t="shared" si="111"/>
        <v>511.51930098802563</v>
      </c>
      <c r="CX564" s="74">
        <f>AP564/(AB564-AI564)</f>
        <v>511.51930098802563</v>
      </c>
      <c r="CY564" s="71">
        <v>500</v>
      </c>
      <c r="CZ564" s="67">
        <f>IF(AND(DATE(YEAR(T564),MONTH(T564),DAY(T564))&gt;=(S564-3),DATE(YEAR(T564),MONTH(T564),DAY(T564))&lt;=(S564+3)),T564,V564)</f>
        <v>46038.333333333336</v>
      </c>
      <c r="DA564" s="74">
        <f>CZ564-U564</f>
        <v>0</v>
      </c>
      <c r="DB564" s="53">
        <f>(((AR564-AQ564)*24)+DD564+AB564+((AV564-AU564)*24))/24</f>
        <v>1.6319444444525288</v>
      </c>
      <c r="DC564" s="53">
        <f>(AT564-AS564)*24</f>
        <v>1.5833333332557231</v>
      </c>
      <c r="DD564" s="53">
        <f>(W564-AR564)*24</f>
        <v>11.416666666686069</v>
      </c>
      <c r="DE564" s="53">
        <f>AA564</f>
        <v>18.249999999941792</v>
      </c>
      <c r="DF564" s="53">
        <f t="shared" ref="DF564:DF627" si="121">DD564</f>
        <v>11.416666666686069</v>
      </c>
      <c r="DG564" s="53">
        <f>AB564</f>
        <v>27.250000000116415</v>
      </c>
      <c r="DH564" s="53">
        <f t="shared" si="115"/>
        <v>1.5833333332557231</v>
      </c>
    </row>
    <row r="565" spans="1:112" s="63" customFormat="1" x14ac:dyDescent="0.2">
      <c r="A565" s="65">
        <v>5013</v>
      </c>
      <c r="B565" s="72">
        <f t="shared" si="110"/>
        <v>46023</v>
      </c>
      <c r="C565" s="60" t="str">
        <f t="shared" si="118"/>
        <v>PRT 2026 1 #5013</v>
      </c>
      <c r="D565" s="60" t="str">
        <f t="shared" si="114"/>
        <v>PRATU TBC MRC #8</v>
      </c>
      <c r="E565" s="61">
        <v>5013</v>
      </c>
      <c r="F565" s="62" t="s">
        <v>666</v>
      </c>
      <c r="G565" s="62" t="str">
        <f>INDEX([1]List!$D$2:$D$55,MATCH(F565,[1]List!$B$2:$B$55,0))</f>
        <v>CIF</v>
      </c>
      <c r="H565" s="62" t="s">
        <v>667</v>
      </c>
      <c r="I565" s="62" t="s">
        <v>176</v>
      </c>
      <c r="J565" s="61">
        <f>IF(F565="","",IF(F565="TIE LRC",COUNTIF($F$2:$F565,"TIE")+COUNTIF($F$2:$F565,"TME")+COUNTIF($F$2:$F565,"TIE LRC")+COUNTIF($F$2:$F565,"TIE MRC"),IF(F565="TIE MRC",COUNTIF($F$2:$F565,"TIE")+COUNTIF($F$2:$F565,"TME")+COUNTIF($F$2:$F565,"TIE LRC")+COUNTIF($F$2:$F565,"TIE MRC"),IF(F565="PLNBB LRC",COUNTIF($F$2:$F565,"PLNBB")+COUNTIF($F$2:$F565,"PLNBB LRC")+COUNTIF($F$2:$F565,"PLNBB MRC"),IF(F565="PLNBB MRC",COUNTIF($F$2:$F565,"PLNBB")+COUNTIF($F$2:$F565,"PLNBB LRC")+COUNTIF($F$2:$F565,"PLNBB MRC"),IF(F565="HE MRC",COUNTIF($F$2:$F565,"HE")+COUNTIF($F$2:$F565,"HE LRC")+COUNTIF($F$2:$F565,"HE MRC"),IF(F565="HE LRC",COUNTIF($F$2:$F565,"HE")+COUNTIF($F$2:$F565,"HE LRC")+COUNTIF($F$2:$F565,"HE MRC"),COUNTIF($F$2:$F565,F565))))))))</f>
        <v>8</v>
      </c>
      <c r="K565" s="63" t="s">
        <v>737</v>
      </c>
      <c r="L565" s="63" t="s">
        <v>738</v>
      </c>
      <c r="N565" s="64" t="s">
        <v>320</v>
      </c>
      <c r="O565" s="69" t="s">
        <v>473</v>
      </c>
      <c r="P565" s="65"/>
      <c r="Q565" s="69">
        <v>46021</v>
      </c>
      <c r="R565" s="66"/>
      <c r="S565" s="69">
        <v>46034</v>
      </c>
      <c r="T565" s="67">
        <v>46038.4375</v>
      </c>
      <c r="U565" s="67">
        <v>46040.788194444445</v>
      </c>
      <c r="V565" s="67">
        <v>46040.788194444445</v>
      </c>
      <c r="W565" s="67">
        <v>46040.958333333336</v>
      </c>
      <c r="X565" s="67">
        <v>46042.232638888891</v>
      </c>
      <c r="Y565" s="67">
        <v>46042.284722222219</v>
      </c>
      <c r="Z565" s="67">
        <v>46042.319444444445</v>
      </c>
      <c r="AA565" s="53">
        <f t="shared" si="120"/>
        <v>56.416666666686069</v>
      </c>
      <c r="AB565" s="53">
        <f t="shared" si="90"/>
        <v>31.833333333197515</v>
      </c>
      <c r="AC565" s="53">
        <f t="shared" si="91"/>
        <v>1.2499999998835847</v>
      </c>
      <c r="AD565" s="53">
        <v>0</v>
      </c>
      <c r="AE565" s="53">
        <v>5.17</v>
      </c>
      <c r="AF565" s="53">
        <v>7.17</v>
      </c>
      <c r="AG565" s="53">
        <v>0.5</v>
      </c>
      <c r="AH565" s="53">
        <v>0.42</v>
      </c>
      <c r="AI565" s="53">
        <f t="shared" si="112"/>
        <v>13.26</v>
      </c>
      <c r="AJ565" s="77">
        <f t="shared" si="119"/>
        <v>13.26</v>
      </c>
      <c r="AK565" s="77"/>
      <c r="AL565" s="77"/>
      <c r="AM565" s="77"/>
      <c r="AN565" s="77"/>
      <c r="AO565" s="68">
        <v>7956.2380000000003</v>
      </c>
      <c r="AP565" s="68">
        <v>7955.0240000000003</v>
      </c>
      <c r="AQ565" s="67">
        <f t="shared" si="117"/>
        <v>46040.788194444445</v>
      </c>
      <c r="AR565" s="67">
        <v>46040.798611111109</v>
      </c>
      <c r="AS565" s="67">
        <f t="shared" si="116"/>
        <v>46042.232638888891</v>
      </c>
      <c r="AT565" s="67">
        <v>46042.305555555555</v>
      </c>
      <c r="AU565" s="67">
        <f t="shared" si="106"/>
        <v>46042.305555555555</v>
      </c>
      <c r="AV565" s="67">
        <v>46042.315972222219</v>
      </c>
      <c r="AW565" s="102">
        <v>4351</v>
      </c>
      <c r="AX565" s="102">
        <v>6533</v>
      </c>
      <c r="AY565" s="55">
        <v>18.25</v>
      </c>
      <c r="AZ565" s="55">
        <v>18.25</v>
      </c>
      <c r="BA565" s="55">
        <v>5.96</v>
      </c>
      <c r="BB565" s="55">
        <v>7.32</v>
      </c>
      <c r="BC565" s="55">
        <v>8.9499999999999993</v>
      </c>
      <c r="BD565" s="55">
        <v>36.17</v>
      </c>
      <c r="BE565" s="55">
        <v>38.26</v>
      </c>
      <c r="BF565" s="55">
        <v>0.33</v>
      </c>
      <c r="BG565" s="55">
        <v>0.54</v>
      </c>
      <c r="BH565" s="55">
        <v>0.49</v>
      </c>
      <c r="BI565" s="55">
        <v>55.78</v>
      </c>
      <c r="BJ565" s="55">
        <v>4.1500000000000004</v>
      </c>
      <c r="BK565" s="55">
        <v>0.86</v>
      </c>
      <c r="BL565" s="55">
        <v>1.1599999999999999</v>
      </c>
      <c r="BM565" s="55">
        <v>13.24</v>
      </c>
      <c r="BN565" s="56">
        <v>60</v>
      </c>
      <c r="BO565" s="55" t="s">
        <v>97</v>
      </c>
      <c r="BP565" s="55" t="s">
        <v>100</v>
      </c>
      <c r="BQ565" s="56">
        <v>1170</v>
      </c>
      <c r="BR565" s="55">
        <v>39.04</v>
      </c>
      <c r="BS565" s="55">
        <v>25.08</v>
      </c>
      <c r="BT565" s="55">
        <v>15.66</v>
      </c>
      <c r="BU565" s="55">
        <v>8.34</v>
      </c>
      <c r="BV565" s="55">
        <v>1.78</v>
      </c>
      <c r="BW565" s="55">
        <v>0.87</v>
      </c>
      <c r="BX565" s="55">
        <v>0.92</v>
      </c>
      <c r="BY565" s="55">
        <v>0.54</v>
      </c>
      <c r="BZ565" s="55">
        <v>7.1</v>
      </c>
      <c r="CA565" s="55">
        <v>0.36</v>
      </c>
      <c r="CB565" s="55">
        <v>0.32</v>
      </c>
      <c r="CC565" s="55">
        <v>4.5999999999999999E-2</v>
      </c>
      <c r="CD565" s="55">
        <v>98</v>
      </c>
      <c r="CE565" s="55">
        <v>97</v>
      </c>
      <c r="CF565" s="55">
        <v>78</v>
      </c>
      <c r="CG565" s="55">
        <v>19</v>
      </c>
      <c r="CH565" s="55"/>
      <c r="CI565" s="102">
        <v>4421</v>
      </c>
      <c r="CJ565" s="55"/>
      <c r="CK565" s="55">
        <v>32.619999999999997</v>
      </c>
      <c r="CL565" s="55"/>
      <c r="CM565" s="55">
        <v>3.83</v>
      </c>
      <c r="CN565" s="55"/>
      <c r="CO565" s="55"/>
      <c r="CP565" s="55"/>
      <c r="CQ565" s="55">
        <v>0.26</v>
      </c>
      <c r="CR565" s="102">
        <v>4306</v>
      </c>
      <c r="CS565" s="103">
        <v>34.01</v>
      </c>
      <c r="CT565" s="103">
        <v>4</v>
      </c>
      <c r="CU565" s="103">
        <v>0.24</v>
      </c>
      <c r="CV565" s="55"/>
      <c r="CW565" s="73">
        <f t="shared" si="111"/>
        <v>428.30351759107162</v>
      </c>
      <c r="CX565" s="74">
        <f>AP565/(AB565-AI565)</f>
        <v>428.30351759107162</v>
      </c>
      <c r="CY565" s="71">
        <v>500</v>
      </c>
      <c r="CZ565" s="67">
        <f>IF(AND(DATE(YEAR(T565),MONTH(T565),DAY(T565))&gt;=(S565-3),DATE(YEAR(T565),MONTH(T565),DAY(T565))&lt;=(S565+3)),T565,V565)</f>
        <v>46040.788194444445</v>
      </c>
      <c r="DA565" s="74">
        <f>CZ565-U565</f>
        <v>0</v>
      </c>
      <c r="DB565" s="53">
        <f>(((AR565-AQ565)*24)+DD565+AB565+((AV565-AU565)*24))/24</f>
        <v>1.5069444444379769</v>
      </c>
      <c r="DC565" s="53">
        <f>(AT565-AS565)*24</f>
        <v>1.7499999999417923</v>
      </c>
      <c r="DD565" s="53">
        <f>(W565-AR565)*24</f>
        <v>3.8333333334303461</v>
      </c>
      <c r="DE565" s="53">
        <f>AA565</f>
        <v>56.416666666686069</v>
      </c>
      <c r="DF565" s="53">
        <f t="shared" si="121"/>
        <v>3.8333333334303461</v>
      </c>
      <c r="DG565" s="53">
        <f>AB565</f>
        <v>31.833333333197515</v>
      </c>
      <c r="DH565" s="53">
        <f t="shared" si="115"/>
        <v>1.7499999999417923</v>
      </c>
    </row>
    <row r="566" spans="1:112" s="63" customFormat="1" x14ac:dyDescent="0.2">
      <c r="A566" s="65">
        <v>5014</v>
      </c>
      <c r="B566" s="72">
        <f t="shared" si="110"/>
        <v>46023</v>
      </c>
      <c r="C566" s="60" t="str">
        <f t="shared" si="118"/>
        <v>PRT 2026 1 #5014</v>
      </c>
      <c r="D566" s="60" t="str">
        <f t="shared" si="114"/>
        <v>PRATU PTBA #113</v>
      </c>
      <c r="E566" s="61">
        <v>5014</v>
      </c>
      <c r="F566" s="62" t="s">
        <v>98</v>
      </c>
      <c r="G566" s="62" t="str">
        <f>INDEX([1]List!$D$2:$D$55,MATCH(F566,[1]List!$B$2:$B$55,0))</f>
        <v>FOB</v>
      </c>
      <c r="H566" s="62" t="s">
        <v>156</v>
      </c>
      <c r="I566" s="62" t="s">
        <v>157</v>
      </c>
      <c r="J566" s="61">
        <f>IF(F566="","",IF(F566="TIE LRC",COUNTIF($F$2:$F566,"TIE")+COUNTIF($F$2:$F566,"TME")+COUNTIF($F$2:$F566,"TIE LRC")+COUNTIF($F$2:$F566,"TIE MRC"),IF(F566="TIE MRC",COUNTIF($F$2:$F566,"TIE")+COUNTIF($F$2:$F566,"TME")+COUNTIF($F$2:$F566,"TIE LRC")+COUNTIF($F$2:$F566,"TIE MRC"),IF(F566="PLNBB LRC",COUNTIF($F$2:$F566,"PLNBB")+COUNTIF($F$2:$F566,"PLNBB LRC")+COUNTIF($F$2:$F566,"PLNBB MRC"),IF(F566="PLNBB MRC",COUNTIF($F$2:$F566,"PLNBB")+COUNTIF($F$2:$F566,"PLNBB LRC")+COUNTIF($F$2:$F566,"PLNBB MRC"),IF(F566="HE MRC",COUNTIF($F$2:$F566,"HE")+COUNTIF($F$2:$F566,"HE LRC")+COUNTIF($F$2:$F566,"HE MRC"),IF(F566="HE LRC",COUNTIF($F$2:$F566,"HE")+COUNTIF($F$2:$F566,"HE LRC")+COUNTIF($F$2:$F566,"HE MRC"),COUNTIF($F$2:$F566,F566))))))))</f>
        <v>113</v>
      </c>
      <c r="L566" s="63" t="s">
        <v>174</v>
      </c>
      <c r="N566" s="64" t="s">
        <v>318</v>
      </c>
      <c r="O566" s="69" t="s">
        <v>104</v>
      </c>
      <c r="P566" s="65"/>
      <c r="Q566" s="69">
        <v>46036</v>
      </c>
      <c r="R566" s="66"/>
      <c r="S566" s="69">
        <v>46041</v>
      </c>
      <c r="T566" s="67">
        <v>46038.791666666664</v>
      </c>
      <c r="U566" s="67">
        <v>46038.791666666664</v>
      </c>
      <c r="V566" s="67">
        <v>46039.673611111109</v>
      </c>
      <c r="W566" s="67">
        <v>46040.486111111109</v>
      </c>
      <c r="X566" s="67">
        <v>46042.666666666664</v>
      </c>
      <c r="Y566" s="67">
        <v>46042.770833333336</v>
      </c>
      <c r="Z566" s="67">
        <v>46042.809027777781</v>
      </c>
      <c r="AA566" s="53">
        <f t="shared" si="120"/>
        <v>21.166666666686069</v>
      </c>
      <c r="AB566" s="53">
        <f t="shared" si="90"/>
        <v>54.833333333430346</v>
      </c>
      <c r="AC566" s="53">
        <f t="shared" si="91"/>
        <v>2.5000000001164153</v>
      </c>
      <c r="AD566" s="53">
        <v>2.42</v>
      </c>
      <c r="AE566" s="53">
        <v>8.67</v>
      </c>
      <c r="AF566" s="53">
        <v>13.58</v>
      </c>
      <c r="AG566" s="53">
        <v>0.5</v>
      </c>
      <c r="AH566" s="53">
        <v>0.57999999999999996</v>
      </c>
      <c r="AI566" s="53">
        <f t="shared" si="112"/>
        <v>23.33</v>
      </c>
      <c r="AJ566" s="77">
        <f t="shared" si="119"/>
        <v>25.75</v>
      </c>
      <c r="AK566" s="77"/>
      <c r="AL566" s="77"/>
      <c r="AM566" s="77"/>
      <c r="AN566" s="77"/>
      <c r="AO566" s="68">
        <v>10073.511</v>
      </c>
      <c r="AP566" s="68">
        <v>10072.424000000001</v>
      </c>
      <c r="AQ566" s="67">
        <f t="shared" si="117"/>
        <v>46039.673611111109</v>
      </c>
      <c r="AR566" s="67">
        <v>46039.6875</v>
      </c>
      <c r="AS566" s="67">
        <f t="shared" si="116"/>
        <v>46042.666666666664</v>
      </c>
      <c r="AT566" s="67">
        <v>46042.791666666664</v>
      </c>
      <c r="AU566" s="67">
        <f t="shared" si="106"/>
        <v>46042.791666666664</v>
      </c>
      <c r="AV566" s="67">
        <v>46042.805555555555</v>
      </c>
      <c r="AW566" s="102">
        <v>4762</v>
      </c>
      <c r="AX566" s="102">
        <v>6801</v>
      </c>
      <c r="AY566" s="55">
        <v>12.14</v>
      </c>
      <c r="AZ566" s="55">
        <v>12.14</v>
      </c>
      <c r="BA566" s="55">
        <v>3.49</v>
      </c>
      <c r="BB566" s="55">
        <v>4.38</v>
      </c>
      <c r="BC566" s="55">
        <v>4.99</v>
      </c>
      <c r="BD566" s="55">
        <v>41.43</v>
      </c>
      <c r="BE566" s="55">
        <v>42.05</v>
      </c>
      <c r="BF566" s="55">
        <v>0.37</v>
      </c>
      <c r="BG566" s="55">
        <v>0.56000000000000005</v>
      </c>
      <c r="BH566" s="55">
        <v>0.53</v>
      </c>
      <c r="BI566" s="55">
        <v>61.35</v>
      </c>
      <c r="BJ566" s="55">
        <v>4.1900000000000004</v>
      </c>
      <c r="BK566" s="55">
        <v>0.98</v>
      </c>
      <c r="BL566" s="55">
        <v>1.17</v>
      </c>
      <c r="BM566" s="55">
        <v>16.489999999999998</v>
      </c>
      <c r="BN566" s="56">
        <v>60</v>
      </c>
      <c r="BO566" s="55" t="s">
        <v>97</v>
      </c>
      <c r="BP566" s="55" t="s">
        <v>100</v>
      </c>
      <c r="BQ566" s="56">
        <v>1170</v>
      </c>
      <c r="BR566" s="55">
        <v>42.2</v>
      </c>
      <c r="BS566" s="55">
        <v>20.48</v>
      </c>
      <c r="BT566" s="55">
        <v>20.96</v>
      </c>
      <c r="BU566" s="55">
        <v>6.22</v>
      </c>
      <c r="BV566" s="55">
        <v>2.64</v>
      </c>
      <c r="BW566" s="55">
        <v>0.82</v>
      </c>
      <c r="BX566" s="55">
        <v>0.74</v>
      </c>
      <c r="BY566" s="55">
        <v>0.82</v>
      </c>
      <c r="BZ566" s="55">
        <v>4.43</v>
      </c>
      <c r="CA566" s="55">
        <v>0.74</v>
      </c>
      <c r="CB566" s="55">
        <v>0.2</v>
      </c>
      <c r="CC566" s="55">
        <v>3.4000000000000002E-2</v>
      </c>
      <c r="CD566" s="55">
        <v>99</v>
      </c>
      <c r="CE566" s="55">
        <v>97</v>
      </c>
      <c r="CF566" s="55">
        <v>78</v>
      </c>
      <c r="CG566" s="55">
        <v>20</v>
      </c>
      <c r="CH566" s="55"/>
      <c r="CI566" s="102">
        <v>4906</v>
      </c>
      <c r="CJ566" s="55"/>
      <c r="CK566" s="55">
        <v>28.52</v>
      </c>
      <c r="CL566" s="55">
        <v>14.23</v>
      </c>
      <c r="CM566" s="55">
        <v>3.82</v>
      </c>
      <c r="CN566" s="55">
        <v>4.58</v>
      </c>
      <c r="CO566" s="55">
        <v>39.18</v>
      </c>
      <c r="CP566" s="55">
        <v>42.01</v>
      </c>
      <c r="CQ566" s="55">
        <v>0.49</v>
      </c>
      <c r="CR566" s="102" t="s">
        <v>319</v>
      </c>
      <c r="CS566" s="103" t="s">
        <v>319</v>
      </c>
      <c r="CT566" s="102" t="s">
        <v>319</v>
      </c>
      <c r="CU566" s="102" t="s">
        <v>319</v>
      </c>
      <c r="CV566" s="55"/>
      <c r="CW566" s="73">
        <f t="shared" si="111"/>
        <v>319.72565865947462</v>
      </c>
      <c r="CX566" s="74">
        <f>AP566/(AB566-AI566)</f>
        <v>319.72565865947462</v>
      </c>
      <c r="CY566" s="71">
        <v>500</v>
      </c>
      <c r="CZ566" s="67">
        <f>IF(AND(DATE(YEAR(T566),MONTH(T566),DAY(T566))&gt;=(S566-3),DATE(YEAR(T566),MONTH(T566),DAY(T566))&lt;=(S566+3)),T566,V566)</f>
        <v>46038.791666666664</v>
      </c>
      <c r="DA566" s="74">
        <f>CZ566-U566</f>
        <v>0</v>
      </c>
      <c r="DB566" s="53">
        <f>(((AR566-AQ566)*24)+DD566+AB566+((AV566-AU566)*24))/24</f>
        <v>3.1111111111167702</v>
      </c>
      <c r="DC566" s="53">
        <f>(AT566-AS566)*24</f>
        <v>3</v>
      </c>
      <c r="DD566" s="53">
        <f>(W566-AR566)*24</f>
        <v>19.166666666627862</v>
      </c>
      <c r="DE566" s="53">
        <f>AA566</f>
        <v>21.166666666686069</v>
      </c>
      <c r="DF566" s="53">
        <f t="shared" si="121"/>
        <v>19.166666666627862</v>
      </c>
      <c r="DG566" s="53">
        <f>AB566</f>
        <v>54.833333333430346</v>
      </c>
      <c r="DH566" s="53">
        <f t="shared" si="115"/>
        <v>3</v>
      </c>
    </row>
    <row r="567" spans="1:112" s="63" customFormat="1" x14ac:dyDescent="0.2">
      <c r="A567" s="65">
        <v>5015</v>
      </c>
      <c r="B567" s="72">
        <f t="shared" ref="B567:B630" si="122">EOMONTH(Y567,-1)+1</f>
        <v>46023</v>
      </c>
      <c r="C567" s="60" t="str">
        <f t="shared" si="118"/>
        <v>PRT 2026 1 #5015</v>
      </c>
      <c r="D567" s="60" t="str">
        <f t="shared" si="114"/>
        <v>PRATU SSN #30</v>
      </c>
      <c r="E567" s="61">
        <v>5015</v>
      </c>
      <c r="F567" s="62" t="s">
        <v>551</v>
      </c>
      <c r="G567" s="62" t="str">
        <f>INDEX([1]List!$D$2:$D$55,MATCH(F567,[1]List!$B$2:$B$55,0))</f>
        <v>CIF</v>
      </c>
      <c r="H567" s="62" t="s">
        <v>552</v>
      </c>
      <c r="I567" s="62" t="s">
        <v>285</v>
      </c>
      <c r="J567" s="61">
        <f>IF(F567="","",IF(F567="TIE LRC",COUNTIF($F$2:$F567,"TIE")+COUNTIF($F$2:$F567,"TME")+COUNTIF($F$2:$F567,"TIE LRC")+COUNTIF($F$2:$F567,"TIE MRC"),IF(F567="TIE MRC",COUNTIF($F$2:$F567,"TIE")+COUNTIF($F$2:$F567,"TME")+COUNTIF($F$2:$F567,"TIE LRC")+COUNTIF($F$2:$F567,"TIE MRC"),IF(F567="PLNBB LRC",COUNTIF($F$2:$F567,"PLNBB")+COUNTIF($F$2:$F567,"PLNBB LRC")+COUNTIF($F$2:$F567,"PLNBB MRC"),IF(F567="PLNBB MRC",COUNTIF($F$2:$F567,"PLNBB")+COUNTIF($F$2:$F567,"PLNBB LRC")+COUNTIF($F$2:$F567,"PLNBB MRC"),IF(F567="HE MRC",COUNTIF($F$2:$F567,"HE")+COUNTIF($F$2:$F567,"HE LRC")+COUNTIF($F$2:$F567,"HE MRC"),IF(F567="HE LRC",COUNTIF($F$2:$F567,"HE")+COUNTIF($F$2:$F567,"HE LRC")+COUNTIF($F$2:$F567,"HE MRC"),COUNTIF($F$2:$F567,F567))))))))</f>
        <v>30</v>
      </c>
      <c r="K567" s="63" t="s">
        <v>739</v>
      </c>
      <c r="L567" s="63" t="s">
        <v>740</v>
      </c>
      <c r="N567" s="64" t="s">
        <v>320</v>
      </c>
      <c r="O567" s="69" t="s">
        <v>104</v>
      </c>
      <c r="P567" s="65"/>
      <c r="Q567" s="69">
        <v>46033</v>
      </c>
      <c r="R567" s="66"/>
      <c r="S567" s="69">
        <v>46035</v>
      </c>
      <c r="T567" s="67">
        <v>46040.822916666664</v>
      </c>
      <c r="U567" s="67">
        <v>46042.413194444445</v>
      </c>
      <c r="V567" s="67">
        <v>46042.413194444445</v>
      </c>
      <c r="W567" s="67">
        <v>46042.427083333336</v>
      </c>
      <c r="X567" s="67">
        <v>46043.857638888891</v>
      </c>
      <c r="Y567" s="67">
        <v>46043.888888888891</v>
      </c>
      <c r="Z567" s="67">
        <v>46043.923611111109</v>
      </c>
      <c r="AA567" s="53">
        <f t="shared" si="120"/>
        <v>38.166666666744277</v>
      </c>
      <c r="AB567" s="53">
        <f t="shared" si="90"/>
        <v>35.083333333313931</v>
      </c>
      <c r="AC567" s="53">
        <f t="shared" si="91"/>
        <v>0.75</v>
      </c>
      <c r="AD567" s="53">
        <v>0</v>
      </c>
      <c r="AE567" s="53">
        <v>11.08</v>
      </c>
      <c r="AF567" s="53">
        <v>0</v>
      </c>
      <c r="AG567" s="53">
        <v>0.5</v>
      </c>
      <c r="AH567" s="53">
        <v>1.5</v>
      </c>
      <c r="AI567" s="53">
        <f t="shared" si="112"/>
        <v>13.08</v>
      </c>
      <c r="AJ567" s="77">
        <f t="shared" si="119"/>
        <v>13.08</v>
      </c>
      <c r="AK567" s="77"/>
      <c r="AL567" s="77"/>
      <c r="AM567" s="77"/>
      <c r="AN567" s="77"/>
      <c r="AO567" s="68">
        <v>8513.7900000000009</v>
      </c>
      <c r="AP567" s="68">
        <v>8510.4210000000003</v>
      </c>
      <c r="AQ567" s="67">
        <f t="shared" si="117"/>
        <v>46042.413194444445</v>
      </c>
      <c r="AR567" s="67">
        <v>46042.423611111109</v>
      </c>
      <c r="AS567" s="67">
        <f t="shared" si="116"/>
        <v>46043.857638888891</v>
      </c>
      <c r="AT567" s="67">
        <v>46043.909722222219</v>
      </c>
      <c r="AU567" s="67">
        <f t="shared" si="106"/>
        <v>46043.909722222219</v>
      </c>
      <c r="AV567" s="67">
        <v>46043.920138888891</v>
      </c>
      <c r="AW567" s="102">
        <v>4072</v>
      </c>
      <c r="AX567" s="102">
        <v>6285</v>
      </c>
      <c r="AY567" s="55">
        <v>35.21</v>
      </c>
      <c r="AZ567" s="55">
        <v>16.670000000000002</v>
      </c>
      <c r="BA567" s="55">
        <v>4.9000000000000004</v>
      </c>
      <c r="BB567" s="55">
        <v>6.3</v>
      </c>
      <c r="BC567" s="55">
        <v>7.56</v>
      </c>
      <c r="BD567" s="55">
        <v>41.65</v>
      </c>
      <c r="BE567" s="55">
        <v>35.380000000000003</v>
      </c>
      <c r="BF567" s="55">
        <v>0.23</v>
      </c>
      <c r="BG567" s="55">
        <v>0.39</v>
      </c>
      <c r="BH567" s="55">
        <v>0.36</v>
      </c>
      <c r="BI567" s="55">
        <v>53.45</v>
      </c>
      <c r="BJ567" s="55">
        <v>4.1900000000000004</v>
      </c>
      <c r="BK567" s="55">
        <v>0.9</v>
      </c>
      <c r="BL567" s="55">
        <v>1.17</v>
      </c>
      <c r="BM567" s="55">
        <v>18.190000000000001</v>
      </c>
      <c r="BN567" s="56">
        <v>60</v>
      </c>
      <c r="BO567" s="55" t="s">
        <v>97</v>
      </c>
      <c r="BP567" s="55" t="s">
        <v>97</v>
      </c>
      <c r="BQ567" s="56">
        <v>1200</v>
      </c>
      <c r="BR567" s="55">
        <v>46.25</v>
      </c>
      <c r="BS567" s="55">
        <v>25.06</v>
      </c>
      <c r="BT567" s="55">
        <v>17.3</v>
      </c>
      <c r="BU567" s="55">
        <v>4.6900000000000004</v>
      </c>
      <c r="BV567" s="55">
        <v>1.93</v>
      </c>
      <c r="BW567" s="55">
        <v>1.23</v>
      </c>
      <c r="BX567" s="55">
        <v>0.28000000000000003</v>
      </c>
      <c r="BY567" s="55">
        <v>0.56000000000000005</v>
      </c>
      <c r="BZ567" s="55">
        <v>2.25</v>
      </c>
      <c r="CA567" s="55">
        <v>0.41</v>
      </c>
      <c r="CB567" s="55">
        <v>0.08</v>
      </c>
      <c r="CC567" s="55">
        <v>4.1000000000000002E-2</v>
      </c>
      <c r="CD567" s="55">
        <v>98</v>
      </c>
      <c r="CE567" s="55">
        <v>97</v>
      </c>
      <c r="CF567" s="55">
        <v>78</v>
      </c>
      <c r="CG567" s="55">
        <v>20</v>
      </c>
      <c r="CH567" s="55"/>
      <c r="CI567" s="102">
        <v>4135</v>
      </c>
      <c r="CJ567" s="55"/>
      <c r="CK567" s="55">
        <v>34.08</v>
      </c>
      <c r="CL567" s="55"/>
      <c r="CM567" s="55">
        <v>3.46</v>
      </c>
      <c r="CN567" s="55"/>
      <c r="CO567" s="55"/>
      <c r="CP567" s="55"/>
      <c r="CQ567" s="55">
        <v>0.14000000000000001</v>
      </c>
      <c r="CR567" s="102">
        <v>4018</v>
      </c>
      <c r="CS567" s="103">
        <v>36.979999999999997</v>
      </c>
      <c r="CT567" s="102">
        <v>4.87</v>
      </c>
      <c r="CU567" s="102">
        <v>0.28000000000000003</v>
      </c>
      <c r="CV567" s="55"/>
      <c r="CW567" s="73">
        <f t="shared" si="111"/>
        <v>386.77871534650069</v>
      </c>
      <c r="CX567" s="74">
        <f>AP567/(AB567-AI567)</f>
        <v>386.77871534650069</v>
      </c>
      <c r="CY567" s="71">
        <v>500</v>
      </c>
      <c r="CZ567" s="67">
        <f>IF(AND(DATE(YEAR(T567),MONTH(T567),DAY(T567))&gt;=(S567-3),DATE(YEAR(T567),MONTH(T567),DAY(T567))&lt;=(S567+3)),T567,V567)</f>
        <v>46042.413194444445</v>
      </c>
      <c r="DA567" s="74">
        <f>CZ567-U567</f>
        <v>0</v>
      </c>
      <c r="DB567" s="53">
        <f>(((AR567-AQ567)*24)+DD567+AB567+((AV567-AU567)*24))/24</f>
        <v>1.4861111111167702</v>
      </c>
      <c r="DC567" s="53">
        <f>(AT567-AS567)*24</f>
        <v>1.2499999998835847</v>
      </c>
      <c r="DD567" s="53">
        <f>(W567-AR567)*24</f>
        <v>8.3333333430346102E-2</v>
      </c>
      <c r="DE567" s="53">
        <f>AA567</f>
        <v>38.166666666744277</v>
      </c>
      <c r="DF567" s="53">
        <f t="shared" si="121"/>
        <v>8.3333333430346102E-2</v>
      </c>
      <c r="DG567" s="53">
        <f>AB567</f>
        <v>35.083333333313931</v>
      </c>
      <c r="DH567" s="53">
        <f t="shared" si="115"/>
        <v>1.2499999998835847</v>
      </c>
    </row>
    <row r="568" spans="1:112" s="63" customFormat="1" x14ac:dyDescent="0.2">
      <c r="A568" s="65">
        <v>5016</v>
      </c>
      <c r="B568" s="72">
        <f t="shared" si="122"/>
        <v>46023</v>
      </c>
      <c r="C568" s="60" t="str">
        <f t="shared" si="118"/>
        <v>PRT 2026 1 #5016</v>
      </c>
      <c r="D568" s="60" t="str">
        <f t="shared" si="114"/>
        <v>PRATU GEL LRC #47</v>
      </c>
      <c r="E568" s="61">
        <v>5016</v>
      </c>
      <c r="F568" s="62" t="s">
        <v>300</v>
      </c>
      <c r="G568" s="62" t="str">
        <f>INDEX([1]List!$D$2:$D$55,MATCH(F568,[1]List!$B$2:$B$55,0))</f>
        <v>CIF</v>
      </c>
      <c r="H568" s="62" t="s">
        <v>392</v>
      </c>
      <c r="I568" s="62" t="s">
        <v>262</v>
      </c>
      <c r="J568" s="61">
        <f>IF(F568="","",IF(F568="TIE LRC",COUNTIF($F$2:$F568,"TIE")+COUNTIF($F$2:$F568,"TME")+COUNTIF($F$2:$F568,"TIE LRC")+COUNTIF($F$2:$F568,"TIE MRC"),IF(F568="TIE MRC",COUNTIF($F$2:$F568,"TIE")+COUNTIF($F$2:$F568,"TME")+COUNTIF($F$2:$F568,"TIE LRC")+COUNTIF($F$2:$F568,"TIE MRC"),IF(F568="PLNBB LRC",COUNTIF($F$2:$F568,"PLNBB")+COUNTIF($F$2:$F568,"PLNBB LRC")+COUNTIF($F$2:$F568,"PLNBB MRC"),IF(F568="PLNBB MRC",COUNTIF($F$2:$F568,"PLNBB")+COUNTIF($F$2:$F568,"PLNBB LRC")+COUNTIF($F$2:$F568,"PLNBB MRC"),IF(F568="HE MRC",COUNTIF($F$2:$F568,"HE")+COUNTIF($F$2:$F568,"HE LRC")+COUNTIF($F$2:$F568,"HE MRC"),IF(F568="HE LRC",COUNTIF($F$2:$F568,"HE")+COUNTIF($F$2:$F568,"HE LRC")+COUNTIF($F$2:$F568,"HE MRC"),COUNTIF($F$2:$F568,F568))))))))</f>
        <v>47</v>
      </c>
      <c r="K568" s="63" t="s">
        <v>227</v>
      </c>
      <c r="L568" s="63" t="s">
        <v>228</v>
      </c>
      <c r="N568" s="64" t="s">
        <v>320</v>
      </c>
      <c r="O568" s="69" t="s">
        <v>473</v>
      </c>
      <c r="P568" s="65"/>
      <c r="Q568" s="69">
        <v>46038</v>
      </c>
      <c r="R568" s="66"/>
      <c r="S568" s="69">
        <v>46010</v>
      </c>
      <c r="T568" s="67">
        <v>46044.520833333336</v>
      </c>
      <c r="U568" s="67">
        <v>46044.569444444445</v>
      </c>
      <c r="V568" s="67">
        <v>46044.569444444445</v>
      </c>
      <c r="W568" s="67">
        <v>46044.59375</v>
      </c>
      <c r="X568" s="67">
        <v>46045.545138888891</v>
      </c>
      <c r="Y568" s="67">
        <v>46045.579861111109</v>
      </c>
      <c r="Z568" s="67">
        <v>46045.614583333336</v>
      </c>
      <c r="AA568" s="53">
        <f t="shared" si="120"/>
        <v>1.1666666666278616</v>
      </c>
      <c r="AB568" s="53">
        <f t="shared" si="90"/>
        <v>23.666666666627862</v>
      </c>
      <c r="AC568" s="53">
        <f t="shared" si="91"/>
        <v>0.83333333325572312</v>
      </c>
      <c r="AD568" s="53">
        <v>0</v>
      </c>
      <c r="AE568" s="53">
        <v>6.92</v>
      </c>
      <c r="AF568" s="53">
        <v>0</v>
      </c>
      <c r="AG568" s="53">
        <v>1.33</v>
      </c>
      <c r="AH568" s="53">
        <v>0.5</v>
      </c>
      <c r="AI568" s="53">
        <f t="shared" si="112"/>
        <v>8.75</v>
      </c>
      <c r="AJ568" s="77">
        <f t="shared" si="119"/>
        <v>8.75</v>
      </c>
      <c r="AK568" s="77"/>
      <c r="AL568" s="77"/>
      <c r="AM568" s="77"/>
      <c r="AN568" s="77"/>
      <c r="AO568" s="68">
        <v>9050.4470000000001</v>
      </c>
      <c r="AP568" s="68">
        <v>9047.6290000000008</v>
      </c>
      <c r="AQ568" s="67">
        <f t="shared" si="117"/>
        <v>46044.569444444445</v>
      </c>
      <c r="AR568" s="67">
        <v>46044.579861111109</v>
      </c>
      <c r="AS568" s="67">
        <f t="shared" si="116"/>
        <v>46045.545138888891</v>
      </c>
      <c r="AT568" s="67">
        <v>46045.600694444445</v>
      </c>
      <c r="AU568" s="67">
        <f t="shared" si="106"/>
        <v>46045.600694444445</v>
      </c>
      <c r="AV568" s="67">
        <v>46045.611111111109</v>
      </c>
      <c r="AW568" s="102">
        <v>4084</v>
      </c>
      <c r="AX568" s="102">
        <v>6281</v>
      </c>
      <c r="AY568" s="55">
        <v>34.979999999999997</v>
      </c>
      <c r="AZ568" s="55">
        <v>18.57</v>
      </c>
      <c r="BA568" s="55">
        <v>4.33</v>
      </c>
      <c r="BB568" s="55">
        <v>5.42</v>
      </c>
      <c r="BC568" s="55">
        <v>6.66</v>
      </c>
      <c r="BD568" s="55">
        <v>39.26</v>
      </c>
      <c r="BE568" s="55">
        <v>36.75</v>
      </c>
      <c r="BF568" s="55">
        <v>0.28000000000000003</v>
      </c>
      <c r="BG568" s="55">
        <v>0.37</v>
      </c>
      <c r="BH568" s="55">
        <v>0.34</v>
      </c>
      <c r="BI568" s="55">
        <v>53.35</v>
      </c>
      <c r="BJ568" s="55">
        <v>4.21</v>
      </c>
      <c r="BK568" s="55">
        <v>0.89</v>
      </c>
      <c r="BL568" s="55">
        <v>1.17</v>
      </c>
      <c r="BM568" s="55">
        <v>18.28</v>
      </c>
      <c r="BN568" s="56">
        <v>60</v>
      </c>
      <c r="BO568" s="55" t="s">
        <v>97</v>
      </c>
      <c r="BP568" s="55" t="s">
        <v>100</v>
      </c>
      <c r="BQ568" s="56">
        <v>1150</v>
      </c>
      <c r="BR568" s="55">
        <v>29.23</v>
      </c>
      <c r="BS568" s="55">
        <v>12.39</v>
      </c>
      <c r="BT568" s="55">
        <v>41.3</v>
      </c>
      <c r="BU568" s="55">
        <v>8.1</v>
      </c>
      <c r="BV568" s="55">
        <v>2.2599999999999998</v>
      </c>
      <c r="BW568" s="55">
        <v>0.66</v>
      </c>
      <c r="BX568" s="55">
        <v>0.39</v>
      </c>
      <c r="BY568" s="55">
        <v>0.4</v>
      </c>
      <c r="BZ568" s="55">
        <v>4.28</v>
      </c>
      <c r="CA568" s="55">
        <v>0.09</v>
      </c>
      <c r="CB568" s="55">
        <v>4.28</v>
      </c>
      <c r="CC568" s="55">
        <v>6.2E-2</v>
      </c>
      <c r="CD568" s="55">
        <v>99</v>
      </c>
      <c r="CE568" s="55">
        <v>97</v>
      </c>
      <c r="CF568" s="55">
        <v>78</v>
      </c>
      <c r="CG568" s="55">
        <v>20</v>
      </c>
      <c r="CH568" s="55"/>
      <c r="CI568" s="102">
        <v>4144</v>
      </c>
      <c r="CJ568" s="55"/>
      <c r="CK568" s="55">
        <v>34.53</v>
      </c>
      <c r="CL568" s="55"/>
      <c r="CM568" s="55">
        <v>4.07</v>
      </c>
      <c r="CN568" s="55"/>
      <c r="CO568" s="55"/>
      <c r="CP568" s="55"/>
      <c r="CQ568" s="55">
        <v>0.21</v>
      </c>
      <c r="CR568" s="102">
        <v>4006</v>
      </c>
      <c r="CS568" s="103">
        <v>36.18</v>
      </c>
      <c r="CT568" s="102">
        <v>5.12</v>
      </c>
      <c r="CU568" s="102">
        <v>0.27</v>
      </c>
      <c r="CV568" s="55"/>
      <c r="CW568" s="73">
        <f t="shared" si="111"/>
        <v>606.54496089543272</v>
      </c>
      <c r="CX568" s="74">
        <f>AP568/(AB568-AI568)</f>
        <v>606.54496089543272</v>
      </c>
      <c r="CY568" s="71">
        <v>500</v>
      </c>
      <c r="CZ568" s="67">
        <f>IF(AND(DATE(YEAR(T568),MONTH(T568),DAY(T568))&gt;=(S568-3),DATE(YEAR(T568),MONTH(T568),DAY(T568))&lt;=(S568+3)),T568,V568)</f>
        <v>46044.569444444445</v>
      </c>
      <c r="DA568" s="74">
        <f>CZ568-U568</f>
        <v>0</v>
      </c>
      <c r="DB568" s="53">
        <f>(((AR568-AQ568)*24)+DD568+AB568+((AV568-AU568)*24))/24</f>
        <v>1.0208333333284827</v>
      </c>
      <c r="DC568" s="53">
        <f>(AT568-AS568)*24</f>
        <v>1.3333333333139308</v>
      </c>
      <c r="DD568" s="53">
        <f>(W568-AR568)*24</f>
        <v>0.33333333337213844</v>
      </c>
      <c r="DE568" s="53">
        <f>AA568</f>
        <v>1.1666666666278616</v>
      </c>
      <c r="DF568" s="53">
        <f t="shared" si="121"/>
        <v>0.33333333337213844</v>
      </c>
      <c r="DG568" s="53">
        <f>AB568</f>
        <v>23.666666666627862</v>
      </c>
      <c r="DH568" s="53">
        <f t="shared" si="115"/>
        <v>1.3333333333139308</v>
      </c>
    </row>
    <row r="569" spans="1:112" s="63" customFormat="1" x14ac:dyDescent="0.2">
      <c r="A569" s="65">
        <v>5017</v>
      </c>
      <c r="B569" s="72">
        <f t="shared" si="122"/>
        <v>46023</v>
      </c>
      <c r="C569" s="60" t="str">
        <f t="shared" si="118"/>
        <v>PRT 2026 1 #5017</v>
      </c>
      <c r="D569" s="60" t="str">
        <f t="shared" si="114"/>
        <v>PRATU PTBA #114</v>
      </c>
      <c r="E569" s="61">
        <v>5017</v>
      </c>
      <c r="F569" s="62" t="s">
        <v>98</v>
      </c>
      <c r="G569" s="62" t="str">
        <f>INDEX([1]List!$D$2:$D$55,MATCH(F569,[1]List!$B$2:$B$55,0))</f>
        <v>FOB</v>
      </c>
      <c r="H569" s="62" t="s">
        <v>156</v>
      </c>
      <c r="I569" s="62" t="s">
        <v>157</v>
      </c>
      <c r="J569" s="61">
        <f>IF(F569="","",IF(F569="TIE LRC",COUNTIF($F$2:$F569,"TIE")+COUNTIF($F$2:$F569,"TME")+COUNTIF($F$2:$F569,"TIE LRC")+COUNTIF($F$2:$F569,"TIE MRC"),IF(F569="TIE MRC",COUNTIF($F$2:$F569,"TIE")+COUNTIF($F$2:$F569,"TME")+COUNTIF($F$2:$F569,"TIE LRC")+COUNTIF($F$2:$F569,"TIE MRC"),IF(F569="PLNBB LRC",COUNTIF($F$2:$F569,"PLNBB")+COUNTIF($F$2:$F569,"PLNBB LRC")+COUNTIF($F$2:$F569,"PLNBB MRC"),IF(F569="PLNBB MRC",COUNTIF($F$2:$F569,"PLNBB")+COUNTIF($F$2:$F569,"PLNBB LRC")+COUNTIF($F$2:$F569,"PLNBB MRC"),IF(F569="HE MRC",COUNTIF($F$2:$F569,"HE")+COUNTIF($F$2:$F569,"HE LRC")+COUNTIF($F$2:$F569,"HE MRC"),IF(F569="HE LRC",COUNTIF($F$2:$F569,"HE")+COUNTIF($F$2:$F569,"HE LRC")+COUNTIF($F$2:$F569,"HE MRC"),COUNTIF($F$2:$F569,F569))))))))</f>
        <v>114</v>
      </c>
      <c r="L569" s="63" t="s">
        <v>177</v>
      </c>
      <c r="N569" s="64" t="s">
        <v>318</v>
      </c>
      <c r="O569" s="69" t="s">
        <v>104</v>
      </c>
      <c r="P569" s="65"/>
      <c r="Q569" s="69">
        <v>46042</v>
      </c>
      <c r="R569" s="66"/>
      <c r="S569" s="69">
        <v>46045</v>
      </c>
      <c r="T569" s="67">
        <v>46044.708333333336</v>
      </c>
      <c r="U569" s="67">
        <v>46044.708333333336</v>
      </c>
      <c r="V569" s="67">
        <v>46044.763888888891</v>
      </c>
      <c r="W569" s="67">
        <v>46045.34375</v>
      </c>
      <c r="X569" s="67">
        <v>46046.65625</v>
      </c>
      <c r="Y569" s="67">
        <v>46046.697916666664</v>
      </c>
      <c r="Z569" s="67">
        <v>46046.736111111109</v>
      </c>
      <c r="AA569" s="53">
        <f t="shared" si="120"/>
        <v>1.3333333333139308</v>
      </c>
      <c r="AB569" s="53">
        <f t="shared" si="90"/>
        <v>32.499999999941792</v>
      </c>
      <c r="AC569" s="53">
        <f t="shared" si="91"/>
        <v>0.99999999994179234</v>
      </c>
      <c r="AD569" s="53">
        <v>0.17</v>
      </c>
      <c r="AE569" s="53">
        <v>8.33</v>
      </c>
      <c r="AF569" s="53">
        <v>0</v>
      </c>
      <c r="AG569" s="53">
        <v>2</v>
      </c>
      <c r="AH569" s="53">
        <v>0</v>
      </c>
      <c r="AI569" s="53">
        <f t="shared" si="112"/>
        <v>10.33</v>
      </c>
      <c r="AJ569" s="77">
        <f t="shared" si="119"/>
        <v>10.5</v>
      </c>
      <c r="AK569" s="77"/>
      <c r="AL569" s="77"/>
      <c r="AM569" s="77"/>
      <c r="AN569" s="77"/>
      <c r="AO569" s="68">
        <v>10080.694</v>
      </c>
      <c r="AP569" s="68">
        <v>10079.66</v>
      </c>
      <c r="AQ569" s="67">
        <f t="shared" si="117"/>
        <v>46044.763888888891</v>
      </c>
      <c r="AR569" s="67">
        <v>46044.777777777781</v>
      </c>
      <c r="AS569" s="67">
        <f t="shared" si="116"/>
        <v>46046.65625</v>
      </c>
      <c r="AT569" s="67">
        <v>46046.71875</v>
      </c>
      <c r="AU569" s="67">
        <f t="shared" si="106"/>
        <v>46046.71875</v>
      </c>
      <c r="AV569" s="67">
        <v>46046.732638888891</v>
      </c>
      <c r="AW569" s="102">
        <v>4662</v>
      </c>
      <c r="AX569" s="102">
        <v>6779</v>
      </c>
      <c r="AY569" s="55">
        <v>31.23</v>
      </c>
      <c r="AZ569" s="55">
        <v>11.9</v>
      </c>
      <c r="BA569" s="55">
        <v>2.95</v>
      </c>
      <c r="BB569" s="55">
        <v>3.78</v>
      </c>
      <c r="BC569" s="55">
        <v>4.29</v>
      </c>
      <c r="BD569" s="55">
        <v>43.18</v>
      </c>
      <c r="BE569" s="55">
        <v>41.14</v>
      </c>
      <c r="BF569" s="55">
        <v>0.2</v>
      </c>
      <c r="BG569" s="55">
        <v>0.24</v>
      </c>
      <c r="BH569" s="55">
        <v>0.23</v>
      </c>
      <c r="BI569" s="55">
        <v>60.29</v>
      </c>
      <c r="BJ569" s="55">
        <v>4.25</v>
      </c>
      <c r="BK569" s="55">
        <v>0.97</v>
      </c>
      <c r="BL569" s="55">
        <v>1.1499999999999999</v>
      </c>
      <c r="BM569" s="55">
        <v>18.62</v>
      </c>
      <c r="BN569" s="56">
        <v>61</v>
      </c>
      <c r="BO569" s="55" t="s">
        <v>97</v>
      </c>
      <c r="BP569" s="55" t="s">
        <v>97</v>
      </c>
      <c r="BQ569" s="56">
        <v>1220</v>
      </c>
      <c r="BR569" s="55">
        <v>44.02</v>
      </c>
      <c r="BS569" s="55">
        <v>26.4</v>
      </c>
      <c r="BT569" s="55">
        <v>11.13</v>
      </c>
      <c r="BU569" s="55">
        <v>8.08</v>
      </c>
      <c r="BV569" s="55">
        <v>1.86</v>
      </c>
      <c r="BW569" s="55">
        <v>0.94</v>
      </c>
      <c r="BX569" s="55">
        <v>0.64</v>
      </c>
      <c r="BY569" s="55">
        <v>0.54</v>
      </c>
      <c r="BZ569" s="55">
        <v>5.82</v>
      </c>
      <c r="CA569" s="55">
        <v>0.28999999999999998</v>
      </c>
      <c r="CB569" s="55">
        <v>0.28999999999999998</v>
      </c>
      <c r="CC569" s="55">
        <v>7.1999999999999995E-2</v>
      </c>
      <c r="CD569" s="55">
        <v>98</v>
      </c>
      <c r="CE569" s="55">
        <v>97</v>
      </c>
      <c r="CF569" s="55">
        <v>78</v>
      </c>
      <c r="CG569" s="55">
        <v>20</v>
      </c>
      <c r="CH569" s="55"/>
      <c r="CI569" s="102">
        <v>4902</v>
      </c>
      <c r="CJ569" s="55"/>
      <c r="CK569" s="55">
        <v>29.18</v>
      </c>
      <c r="CL569" s="55">
        <v>15.09</v>
      </c>
      <c r="CM569" s="55">
        <v>3.74</v>
      </c>
      <c r="CN569" s="55">
        <v>4.4800000000000004</v>
      </c>
      <c r="CO569" s="55">
        <v>39.74</v>
      </c>
      <c r="CP569" s="55">
        <v>40.69</v>
      </c>
      <c r="CQ569" s="55">
        <v>0.51</v>
      </c>
      <c r="CR569" s="102" t="s">
        <v>319</v>
      </c>
      <c r="CS569" s="103" t="s">
        <v>319</v>
      </c>
      <c r="CT569" s="102" t="s">
        <v>319</v>
      </c>
      <c r="CU569" s="102" t="s">
        <v>319</v>
      </c>
      <c r="CV569" s="55"/>
      <c r="CW569" s="73">
        <f t="shared" si="111"/>
        <v>454.65313486813096</v>
      </c>
      <c r="CX569" s="74">
        <f>AP569/(AB569-AI569)</f>
        <v>454.65313486813096</v>
      </c>
      <c r="CY569" s="71">
        <v>500</v>
      </c>
      <c r="CZ569" s="67">
        <f>IF(AND(DATE(YEAR(T569),MONTH(T569),DAY(T569))&gt;=(S569-3),DATE(YEAR(T569),MONTH(T569),DAY(T569))&lt;=(S569+3)),T569,V569)</f>
        <v>46044.708333333336</v>
      </c>
      <c r="DA569" s="74">
        <f>CZ569-U569</f>
        <v>0</v>
      </c>
      <c r="DB569" s="53">
        <f>(((AR569-AQ569)*24)+DD569+AB569+((AV569-AU569)*24))/24</f>
        <v>1.9479166666642413</v>
      </c>
      <c r="DC569" s="53">
        <f>(AT569-AS569)*24</f>
        <v>1.5</v>
      </c>
      <c r="DD569" s="53">
        <f>(W569-AR569)*24</f>
        <v>13.583333333255723</v>
      </c>
      <c r="DE569" s="53">
        <f>AA569</f>
        <v>1.3333333333139308</v>
      </c>
      <c r="DF569" s="53">
        <f t="shared" si="121"/>
        <v>13.583333333255723</v>
      </c>
      <c r="DG569" s="53">
        <f>AB569</f>
        <v>32.499999999941792</v>
      </c>
      <c r="DH569" s="53">
        <f t="shared" si="115"/>
        <v>1.5</v>
      </c>
    </row>
    <row r="570" spans="1:112" s="63" customFormat="1" x14ac:dyDescent="0.2">
      <c r="A570" s="65">
        <v>5018</v>
      </c>
      <c r="B570" s="72">
        <f t="shared" si="122"/>
        <v>46023</v>
      </c>
      <c r="C570" s="60" t="str">
        <f t="shared" si="118"/>
        <v>PRT 2026 1 #5018</v>
      </c>
      <c r="D570" s="60" t="str">
        <f t="shared" si="114"/>
        <v>PRATU PTBA #115</v>
      </c>
      <c r="E570" s="61">
        <v>5018</v>
      </c>
      <c r="F570" s="62" t="s">
        <v>98</v>
      </c>
      <c r="G570" s="62" t="str">
        <f>INDEX([1]List!$D$2:$D$55,MATCH(F570,[1]List!$B$2:$B$55,0))</f>
        <v>FOB</v>
      </c>
      <c r="H570" s="62" t="s">
        <v>156</v>
      </c>
      <c r="I570" s="62" t="s">
        <v>157</v>
      </c>
      <c r="J570" s="61">
        <f>IF(F570="","",IF(F570="TIE LRC",COUNTIF($F$2:$F570,"TIE")+COUNTIF($F$2:$F570,"TME")+COUNTIF($F$2:$F570,"TIE LRC")+COUNTIF($F$2:$F570,"TIE MRC"),IF(F570="TIE MRC",COUNTIF($F$2:$F570,"TIE")+COUNTIF($F$2:$F570,"TME")+COUNTIF($F$2:$F570,"TIE LRC")+COUNTIF($F$2:$F570,"TIE MRC"),IF(F570="PLNBB LRC",COUNTIF($F$2:$F570,"PLNBB")+COUNTIF($F$2:$F570,"PLNBB LRC")+COUNTIF($F$2:$F570,"PLNBB MRC"),IF(F570="PLNBB MRC",COUNTIF($F$2:$F570,"PLNBB")+COUNTIF($F$2:$F570,"PLNBB LRC")+COUNTIF($F$2:$F570,"PLNBB MRC"),IF(F570="HE MRC",COUNTIF($F$2:$F570,"HE")+COUNTIF($F$2:$F570,"HE LRC")+COUNTIF($F$2:$F570,"HE MRC"),IF(F570="HE LRC",COUNTIF($F$2:$F570,"HE")+COUNTIF($F$2:$F570,"HE LRC")+COUNTIF($F$2:$F570,"HE MRC"),COUNTIF($F$2:$F570,F570))))))))</f>
        <v>115</v>
      </c>
      <c r="L570" s="63" t="s">
        <v>336</v>
      </c>
      <c r="N570" s="64" t="s">
        <v>318</v>
      </c>
      <c r="O570" s="69" t="s">
        <v>104</v>
      </c>
      <c r="P570" s="65"/>
      <c r="Q570" s="69">
        <v>46044</v>
      </c>
      <c r="R570" s="66"/>
      <c r="S570" s="69">
        <v>46047</v>
      </c>
      <c r="T570" s="67">
        <v>46046.385416666664</v>
      </c>
      <c r="U570" s="67">
        <v>46046.385416666664</v>
      </c>
      <c r="V570" s="67">
        <v>46046.763888888891</v>
      </c>
      <c r="W570" s="67">
        <v>46046.8125</v>
      </c>
      <c r="X570" s="67">
        <v>46047.902777777781</v>
      </c>
      <c r="Y570" s="67">
        <v>46047.96875</v>
      </c>
      <c r="Z570" s="67">
        <v>46048.006944444445</v>
      </c>
      <c r="AA570" s="53">
        <f t="shared" si="120"/>
        <v>9.0833333334303461</v>
      </c>
      <c r="AB570" s="53">
        <f t="shared" si="90"/>
        <v>27.75</v>
      </c>
      <c r="AC570" s="53">
        <f t="shared" si="91"/>
        <v>1.5833333332557231</v>
      </c>
      <c r="AD570" s="53">
        <v>0.33</v>
      </c>
      <c r="AE570" s="53">
        <v>7.5</v>
      </c>
      <c r="AF570" s="53">
        <v>0</v>
      </c>
      <c r="AG570" s="53">
        <v>0.5</v>
      </c>
      <c r="AH570" s="53">
        <v>0</v>
      </c>
      <c r="AI570" s="53">
        <f t="shared" si="112"/>
        <v>8</v>
      </c>
      <c r="AJ570" s="77">
        <f t="shared" si="119"/>
        <v>8.33</v>
      </c>
      <c r="AK570" s="77"/>
      <c r="AL570" s="77"/>
      <c r="AM570" s="77"/>
      <c r="AN570" s="77"/>
      <c r="AO570" s="68">
        <v>11800.77</v>
      </c>
      <c r="AP570" s="68">
        <v>11798.79</v>
      </c>
      <c r="AQ570" s="67">
        <f t="shared" si="117"/>
        <v>46046.763888888891</v>
      </c>
      <c r="AR570" s="67">
        <v>46046.777777777781</v>
      </c>
      <c r="AS570" s="67">
        <f t="shared" si="116"/>
        <v>46047.902777777781</v>
      </c>
      <c r="AT570" s="67">
        <v>46047.989583333336</v>
      </c>
      <c r="AU570" s="67">
        <f t="shared" si="106"/>
        <v>46047.989583333336</v>
      </c>
      <c r="AV570" s="67">
        <v>46048.003472222219</v>
      </c>
      <c r="AW570" s="102">
        <v>4650</v>
      </c>
      <c r="AX570" s="102">
        <v>6644</v>
      </c>
      <c r="AY570" s="55">
        <v>30.01</v>
      </c>
      <c r="AZ570" s="55">
        <v>11.43</v>
      </c>
      <c r="BA570" s="55">
        <v>3.68</v>
      </c>
      <c r="BB570" s="55">
        <v>4.66</v>
      </c>
      <c r="BC570" s="55" t="s">
        <v>741</v>
      </c>
      <c r="BD570" s="55">
        <v>43.77</v>
      </c>
      <c r="BE570" s="55">
        <v>40.14</v>
      </c>
      <c r="BF570" s="55">
        <v>0.09</v>
      </c>
      <c r="BG570" s="55">
        <v>0.14000000000000001</v>
      </c>
      <c r="BH570" s="55">
        <v>0.14000000000000001</v>
      </c>
      <c r="BI570" s="55">
        <v>59.75</v>
      </c>
      <c r="BJ570" s="55">
        <v>4.3099999999999996</v>
      </c>
      <c r="BK570" s="55">
        <v>0.98</v>
      </c>
      <c r="BL570" s="55">
        <v>1.17</v>
      </c>
      <c r="BM570" s="55">
        <v>18.75</v>
      </c>
      <c r="BN570" s="56">
        <v>60</v>
      </c>
      <c r="BO570" s="55" t="s">
        <v>97</v>
      </c>
      <c r="BP570" s="55" t="s">
        <v>100</v>
      </c>
      <c r="BQ570" s="56">
        <v>1300</v>
      </c>
      <c r="BR570" s="55">
        <v>32.69</v>
      </c>
      <c r="BS570" s="55">
        <v>24.35</v>
      </c>
      <c r="BT570" s="55">
        <v>25.88</v>
      </c>
      <c r="BU570" s="55">
        <v>6.38</v>
      </c>
      <c r="BV570" s="55">
        <v>1.53</v>
      </c>
      <c r="BW570" s="55">
        <v>1.1100000000000001</v>
      </c>
      <c r="BX570" s="55">
        <v>0.55000000000000004</v>
      </c>
      <c r="BY570" s="55">
        <v>0.43</v>
      </c>
      <c r="BZ570" s="55">
        <v>6.32</v>
      </c>
      <c r="CA570" s="55">
        <v>0.52</v>
      </c>
      <c r="CB570" s="55">
        <v>0.23</v>
      </c>
      <c r="CC570" s="55">
        <v>0.06</v>
      </c>
      <c r="CD570" s="55">
        <v>98</v>
      </c>
      <c r="CE570" s="55">
        <v>97</v>
      </c>
      <c r="CF570" s="55">
        <v>78</v>
      </c>
      <c r="CG570" s="55">
        <v>19</v>
      </c>
      <c r="CH570" s="55"/>
      <c r="CI570" s="102">
        <v>4905</v>
      </c>
      <c r="CJ570" s="55"/>
      <c r="CK570" s="55">
        <v>28.12</v>
      </c>
      <c r="CL570" s="55">
        <v>13.78</v>
      </c>
      <c r="CM570" s="55">
        <v>4.4400000000000004</v>
      </c>
      <c r="CN570" s="55">
        <v>5.33</v>
      </c>
      <c r="CO570" s="55">
        <v>39.92</v>
      </c>
      <c r="CP570" s="55">
        <v>40.97</v>
      </c>
      <c r="CQ570" s="55">
        <v>0.57999999999999996</v>
      </c>
      <c r="CR570" s="102" t="s">
        <v>319</v>
      </c>
      <c r="CS570" s="103" t="s">
        <v>319</v>
      </c>
      <c r="CT570" s="102" t="s">
        <v>319</v>
      </c>
      <c r="CU570" s="102" t="s">
        <v>319</v>
      </c>
      <c r="CV570" s="55"/>
      <c r="CW570" s="73">
        <f t="shared" si="111"/>
        <v>597.40708860759503</v>
      </c>
      <c r="CX570" s="74">
        <f>AP570/(AB570-AI570)</f>
        <v>597.40708860759503</v>
      </c>
      <c r="CY570" s="71">
        <v>500</v>
      </c>
      <c r="CZ570" s="67">
        <f>IF(AND(DATE(YEAR(T570),MONTH(T570),DAY(T570))&gt;=(S570-3),DATE(YEAR(T570),MONTH(T570),DAY(T570))&lt;=(S570+3)),T570,V570)</f>
        <v>46046.385416666664</v>
      </c>
      <c r="DA570" s="74">
        <f>CZ570-U570</f>
        <v>0</v>
      </c>
      <c r="DB570" s="53">
        <f>(((AR570-AQ570)*24)+DD570+AB570+((AV570-AU570)*24))/24</f>
        <v>1.218749999992724</v>
      </c>
      <c r="DC570" s="53">
        <f>(AT570-AS570)*24</f>
        <v>2.0833333333139308</v>
      </c>
      <c r="DD570" s="53">
        <f>(W570-AR570)*24</f>
        <v>0.83333333325572312</v>
      </c>
      <c r="DE570" s="53">
        <f>AA570</f>
        <v>9.0833333334303461</v>
      </c>
      <c r="DF570" s="53">
        <f t="shared" si="121"/>
        <v>0.83333333325572312</v>
      </c>
      <c r="DG570" s="53">
        <f>AB570</f>
        <v>27.75</v>
      </c>
      <c r="DH570" s="53">
        <f t="shared" si="115"/>
        <v>2.0833333333139308</v>
      </c>
    </row>
    <row r="571" spans="1:112" s="63" customFormat="1" x14ac:dyDescent="0.2">
      <c r="A571" s="65">
        <v>5019</v>
      </c>
      <c r="B571" s="72">
        <f t="shared" si="122"/>
        <v>46023</v>
      </c>
      <c r="C571" s="60" t="str">
        <f t="shared" si="118"/>
        <v>PRT 2026 1 #5019</v>
      </c>
      <c r="D571" s="60" t="str">
        <f t="shared" si="114"/>
        <v>PRATU GEL LRC #48</v>
      </c>
      <c r="E571" s="61">
        <v>5019</v>
      </c>
      <c r="F571" s="62" t="s">
        <v>300</v>
      </c>
      <c r="G571" s="62" t="str">
        <f>INDEX([1]List!$D$2:$D$55,MATCH(F571,[1]List!$B$2:$B$55,0))</f>
        <v>CIF</v>
      </c>
      <c r="H571" s="62" t="s">
        <v>392</v>
      </c>
      <c r="I571" s="62" t="s">
        <v>262</v>
      </c>
      <c r="J571" s="61">
        <f>IF(F571="","",IF(F571="TIE LRC",COUNTIF($F$2:$F571,"TIE")+COUNTIF($F$2:$F571,"TME")+COUNTIF($F$2:$F571,"TIE LRC")+COUNTIF($F$2:$F571,"TIE MRC"),IF(F571="TIE MRC",COUNTIF($F$2:$F571,"TIE")+COUNTIF($F$2:$F571,"TME")+COUNTIF($F$2:$F571,"TIE LRC")+COUNTIF($F$2:$F571,"TIE MRC"),IF(F571="PLNBB LRC",COUNTIF($F$2:$F571,"PLNBB")+COUNTIF($F$2:$F571,"PLNBB LRC")+COUNTIF($F$2:$F571,"PLNBB MRC"),IF(F571="PLNBB MRC",COUNTIF($F$2:$F571,"PLNBB")+COUNTIF($F$2:$F571,"PLNBB LRC")+COUNTIF($F$2:$F571,"PLNBB MRC"),IF(F571="HE MRC",COUNTIF($F$2:$F571,"HE")+COUNTIF($F$2:$F571,"HE LRC")+COUNTIF($F$2:$F571,"HE MRC"),IF(F571="HE LRC",COUNTIF($F$2:$F571,"HE")+COUNTIF($F$2:$F571,"HE LRC")+COUNTIF($F$2:$F571,"HE MRC"),COUNTIF($F$2:$F571,F571))))))))</f>
        <v>48</v>
      </c>
      <c r="K571" s="63" t="s">
        <v>742</v>
      </c>
      <c r="L571" s="63" t="s">
        <v>743</v>
      </c>
      <c r="N571" s="64" t="s">
        <v>320</v>
      </c>
      <c r="O571" s="69" t="s">
        <v>104</v>
      </c>
      <c r="P571" s="65"/>
      <c r="Q571" s="69">
        <v>46038</v>
      </c>
      <c r="R571" s="66"/>
      <c r="S571" s="69">
        <v>46015</v>
      </c>
      <c r="T571" s="67">
        <v>46045.5</v>
      </c>
      <c r="U571" s="67">
        <v>46045.645833333336</v>
      </c>
      <c r="V571" s="67">
        <v>46045.645833333336</v>
      </c>
      <c r="W571" s="67">
        <v>46045.6875</v>
      </c>
      <c r="X571" s="67">
        <v>46048.09375</v>
      </c>
      <c r="Y571" s="67">
        <v>46048.131944444445</v>
      </c>
      <c r="Z571" s="67">
        <v>46048.166666666664</v>
      </c>
      <c r="AA571" s="53">
        <f t="shared" si="120"/>
        <v>3.5000000000582077</v>
      </c>
      <c r="AB571" s="53">
        <f t="shared" si="90"/>
        <v>58.666666666686069</v>
      </c>
      <c r="AC571" s="53">
        <f t="shared" si="91"/>
        <v>0.91666666668606922</v>
      </c>
      <c r="AD571" s="53">
        <v>0</v>
      </c>
      <c r="AE571" s="53">
        <v>27.33</v>
      </c>
      <c r="AF571" s="53">
        <v>0</v>
      </c>
      <c r="AG571" s="53">
        <v>0.5</v>
      </c>
      <c r="AH571" s="53">
        <v>0</v>
      </c>
      <c r="AI571" s="53">
        <f t="shared" si="112"/>
        <v>27.83</v>
      </c>
      <c r="AJ571" s="77">
        <f t="shared" si="119"/>
        <v>27.83</v>
      </c>
      <c r="AK571" s="77"/>
      <c r="AL571" s="77"/>
      <c r="AM571" s="77"/>
      <c r="AN571" s="77"/>
      <c r="AO571" s="68">
        <v>10007.425999999999</v>
      </c>
      <c r="AP571" s="68">
        <v>10005.927</v>
      </c>
      <c r="AQ571" s="67">
        <f t="shared" si="117"/>
        <v>46045.645833333336</v>
      </c>
      <c r="AR571" s="67">
        <v>46045.65625</v>
      </c>
      <c r="AS571" s="67">
        <f t="shared" si="116"/>
        <v>46048.09375</v>
      </c>
      <c r="AT571" s="67">
        <v>46048.152777777781</v>
      </c>
      <c r="AU571" s="67">
        <f t="shared" si="106"/>
        <v>46048.152777777781</v>
      </c>
      <c r="AV571" s="67">
        <v>46048.163194444445</v>
      </c>
      <c r="AW571" s="102">
        <v>4088</v>
      </c>
      <c r="AX571" s="102">
        <v>6285</v>
      </c>
      <c r="AY571" s="55">
        <v>34.96</v>
      </c>
      <c r="AZ571" s="55">
        <v>15.91</v>
      </c>
      <c r="BA571" s="55">
        <v>4.21</v>
      </c>
      <c r="BB571" s="55">
        <v>5.44</v>
      </c>
      <c r="BC571" s="55">
        <v>6.47</v>
      </c>
      <c r="BD571" s="55">
        <v>40.99</v>
      </c>
      <c r="BE571" s="55">
        <v>37.659999999999997</v>
      </c>
      <c r="BF571" s="55">
        <v>0.25</v>
      </c>
      <c r="BG571" s="55">
        <v>0.41</v>
      </c>
      <c r="BH571" s="55">
        <v>0.38</v>
      </c>
      <c r="BI571" s="55">
        <v>54.25</v>
      </c>
      <c r="BJ571" s="55">
        <v>4.18</v>
      </c>
      <c r="BK571" s="55">
        <v>0.9</v>
      </c>
      <c r="BL571" s="55">
        <v>1.1399999999999999</v>
      </c>
      <c r="BM571" s="55">
        <v>19</v>
      </c>
      <c r="BN571" s="56">
        <v>60</v>
      </c>
      <c r="BO571" s="55" t="s">
        <v>97</v>
      </c>
      <c r="BP571" s="55" t="s">
        <v>100</v>
      </c>
      <c r="BQ571" s="56">
        <v>1240</v>
      </c>
      <c r="BR571" s="55">
        <v>29.74</v>
      </c>
      <c r="BS571" s="55">
        <v>18.079999999999998</v>
      </c>
      <c r="BT571" s="55">
        <v>33.020000000000003</v>
      </c>
      <c r="BU571" s="55">
        <v>9.14</v>
      </c>
      <c r="BV571" s="55">
        <v>1.87</v>
      </c>
      <c r="BW571" s="55">
        <v>0.82</v>
      </c>
      <c r="BX571" s="55">
        <v>0.43</v>
      </c>
      <c r="BY571" s="55">
        <v>0.42</v>
      </c>
      <c r="BZ571" s="55">
        <v>5.62</v>
      </c>
      <c r="CA571" s="55">
        <v>0.75</v>
      </c>
      <c r="CB571" s="55">
        <v>0.12</v>
      </c>
      <c r="CC571" s="55">
        <v>0.06</v>
      </c>
      <c r="CD571" s="55">
        <v>98</v>
      </c>
      <c r="CE571" s="55">
        <v>98</v>
      </c>
      <c r="CF571" s="55">
        <v>79</v>
      </c>
      <c r="CG571" s="55">
        <v>20</v>
      </c>
      <c r="CH571" s="55"/>
      <c r="CI571" s="102">
        <v>4139</v>
      </c>
      <c r="CJ571" s="55"/>
      <c r="CK571" s="55">
        <v>34.61</v>
      </c>
      <c r="CL571" s="55"/>
      <c r="CM571" s="55">
        <v>4.1900000000000004</v>
      </c>
      <c r="CN571" s="55"/>
      <c r="CO571" s="55"/>
      <c r="CP571" s="55"/>
      <c r="CQ571" s="55">
        <v>0.18</v>
      </c>
      <c r="CR571" s="102">
        <v>4023</v>
      </c>
      <c r="CS571" s="103">
        <v>35.869999999999997</v>
      </c>
      <c r="CT571" s="102">
        <v>5.43</v>
      </c>
      <c r="CU571" s="102">
        <v>0.23</v>
      </c>
      <c r="CV571" s="55"/>
      <c r="CW571" s="73">
        <f t="shared" si="111"/>
        <v>324.48147227306356</v>
      </c>
      <c r="CX571" s="74">
        <f>AP571/(AB571-AI571)</f>
        <v>324.48147227306356</v>
      </c>
      <c r="CY571" s="71">
        <v>500</v>
      </c>
      <c r="CZ571" s="67">
        <f>IF(AND(DATE(YEAR(T571),MONTH(T571),DAY(T571))&gt;=(S571-3),DATE(YEAR(T571),MONTH(T571),DAY(T571))&lt;=(S571+3)),T571,V571)</f>
        <v>46045.645833333336</v>
      </c>
      <c r="DA571" s="74">
        <f>CZ571-U571</f>
        <v>0</v>
      </c>
      <c r="DB571" s="53">
        <f>(((AR571-AQ571)*24)+DD571+AB571+((AV571-AU571)*24))/24</f>
        <v>2.4965277777737356</v>
      </c>
      <c r="DC571" s="53">
        <f>(AT571-AS571)*24</f>
        <v>1.4166666667442769</v>
      </c>
      <c r="DD571" s="53">
        <f>(W571-AR571)*24</f>
        <v>0.75</v>
      </c>
      <c r="DE571" s="53">
        <f>AA571</f>
        <v>3.5000000000582077</v>
      </c>
      <c r="DF571" s="53">
        <f t="shared" si="121"/>
        <v>0.75</v>
      </c>
      <c r="DG571" s="53">
        <f>AB571</f>
        <v>58.666666666686069</v>
      </c>
      <c r="DH571" s="53">
        <f t="shared" si="115"/>
        <v>1.4166666667442769</v>
      </c>
    </row>
    <row r="572" spans="1:112" s="63" customFormat="1" x14ac:dyDescent="0.2">
      <c r="A572" s="65">
        <v>5020</v>
      </c>
      <c r="B572" s="72">
        <f t="shared" si="122"/>
        <v>46023</v>
      </c>
      <c r="C572" s="60" t="str">
        <f t="shared" si="118"/>
        <v>PRT 2026 1 #5020</v>
      </c>
      <c r="D572" s="60" t="str">
        <f t="shared" si="114"/>
        <v>PRATU BPS MRC #9</v>
      </c>
      <c r="E572" s="61">
        <v>5020</v>
      </c>
      <c r="F572" s="62" t="s">
        <v>635</v>
      </c>
      <c r="G572" s="62" t="str">
        <f>INDEX([1]List!$D$2:$D$55,MATCH(F572,[1]List!$B$2:$B$55,0))</f>
        <v>CIF</v>
      </c>
      <c r="H572" s="62" t="s">
        <v>395</v>
      </c>
      <c r="I572" s="62" t="s">
        <v>247</v>
      </c>
      <c r="J572" s="61">
        <f>IF(F572="","",IF(F572="TIE LRC",COUNTIF($F$2:$F572,"TIE")+COUNTIF($F$2:$F572,"TME")+COUNTIF($F$2:$F572,"TIE LRC")+COUNTIF($F$2:$F572,"TIE MRC"),IF(F572="TIE MRC",COUNTIF($F$2:$F572,"TIE")+COUNTIF($F$2:$F572,"TME")+COUNTIF($F$2:$F572,"TIE LRC")+COUNTIF($F$2:$F572,"TIE MRC"),IF(F572="PLNBB LRC",COUNTIF($F$2:$F572,"PLNBB")+COUNTIF($F$2:$F572,"PLNBB LRC")+COUNTIF($F$2:$F572,"PLNBB MRC"),IF(F572="PLNBB MRC",COUNTIF($F$2:$F572,"PLNBB")+COUNTIF($F$2:$F572,"PLNBB LRC")+COUNTIF($F$2:$F572,"PLNBB MRC"),IF(F572="HE MRC",COUNTIF($F$2:$F572,"HE")+COUNTIF($F$2:$F572,"HE LRC")+COUNTIF($F$2:$F572,"HE MRC"),IF(F572="HE LRC",COUNTIF($F$2:$F572,"HE")+COUNTIF($F$2:$F572,"HE LRC")+COUNTIF($F$2:$F572,"HE MRC"),COUNTIF($F$2:$F572,F572))))))))</f>
        <v>9</v>
      </c>
      <c r="K572" s="63" t="s">
        <v>235</v>
      </c>
      <c r="L572" s="63" t="s">
        <v>236</v>
      </c>
      <c r="N572" s="64" t="s">
        <v>318</v>
      </c>
      <c r="O572" s="69" t="s">
        <v>473</v>
      </c>
      <c r="P572" s="65"/>
      <c r="Q572" s="69">
        <v>46038</v>
      </c>
      <c r="R572" s="66"/>
      <c r="S572" s="69">
        <v>46030</v>
      </c>
      <c r="T572" s="67">
        <v>46047.583333333336</v>
      </c>
      <c r="U572" s="67">
        <v>46048.034722222219</v>
      </c>
      <c r="V572" s="67">
        <v>46048.034722222219</v>
      </c>
      <c r="W572" s="67">
        <v>46048.201388888891</v>
      </c>
      <c r="X572" s="67">
        <v>46049.201388888891</v>
      </c>
      <c r="Y572" s="67">
        <v>46049.236111111109</v>
      </c>
      <c r="Z572" s="67">
        <v>46049.270833333336</v>
      </c>
      <c r="AA572" s="53">
        <f t="shared" si="120"/>
        <v>10.833333333197515</v>
      </c>
      <c r="AB572" s="53">
        <f t="shared" si="90"/>
        <v>24.833333333255723</v>
      </c>
      <c r="AC572" s="53">
        <f t="shared" si="91"/>
        <v>0.83333333325572312</v>
      </c>
      <c r="AD572" s="53">
        <v>0</v>
      </c>
      <c r="AE572" s="53">
        <v>7.17</v>
      </c>
      <c r="AF572" s="53">
        <v>3.83</v>
      </c>
      <c r="AG572" s="53">
        <v>0.5</v>
      </c>
      <c r="AH572" s="53">
        <v>0</v>
      </c>
      <c r="AI572" s="53">
        <f t="shared" si="112"/>
        <v>11.5</v>
      </c>
      <c r="AJ572" s="77">
        <f t="shared" si="119"/>
        <v>11.5</v>
      </c>
      <c r="AK572" s="77"/>
      <c r="AL572" s="77"/>
      <c r="AM572" s="77"/>
      <c r="AN572" s="77"/>
      <c r="AO572" s="68">
        <v>7353.2929999999997</v>
      </c>
      <c r="AP572" s="68">
        <v>7351.9470000000001</v>
      </c>
      <c r="AQ572" s="67">
        <f t="shared" si="117"/>
        <v>46048.034722222219</v>
      </c>
      <c r="AR572" s="67">
        <v>46048.045138888891</v>
      </c>
      <c r="AS572" s="67">
        <f t="shared" si="116"/>
        <v>46049.201388888891</v>
      </c>
      <c r="AT572" s="67">
        <v>46049.256944444445</v>
      </c>
      <c r="AU572" s="67">
        <f t="shared" si="106"/>
        <v>46049.256944444445</v>
      </c>
      <c r="AV572" s="67">
        <v>46049.267361111109</v>
      </c>
      <c r="AW572" s="102">
        <v>4610</v>
      </c>
      <c r="AX572" s="102">
        <v>6639</v>
      </c>
      <c r="AY572" s="55">
        <v>30.56</v>
      </c>
      <c r="AZ572" s="55">
        <v>13.78</v>
      </c>
      <c r="BA572" s="55">
        <v>4.8600000000000003</v>
      </c>
      <c r="BB572" s="55">
        <v>6.04</v>
      </c>
      <c r="BC572" s="55">
        <v>7.01</v>
      </c>
      <c r="BD572" s="55">
        <v>39.94</v>
      </c>
      <c r="BE572" s="55">
        <v>40.24</v>
      </c>
      <c r="BF572" s="55">
        <v>0.36</v>
      </c>
      <c r="BG572" s="55">
        <v>0.45</v>
      </c>
      <c r="BH572" s="55">
        <v>0.43</v>
      </c>
      <c r="BI572" s="55">
        <v>58.85</v>
      </c>
      <c r="BJ572" s="55">
        <v>4.1900000000000004</v>
      </c>
      <c r="BK572" s="55">
        <v>0.87</v>
      </c>
      <c r="BL572" s="55">
        <v>1.0900000000000001</v>
      </c>
      <c r="BM572" s="55">
        <v>15.91</v>
      </c>
      <c r="BN572" s="56">
        <v>57</v>
      </c>
      <c r="BO572" s="55" t="s">
        <v>97</v>
      </c>
      <c r="BP572" s="55" t="s">
        <v>100</v>
      </c>
      <c r="BQ572" s="56">
        <v>1210</v>
      </c>
      <c r="BR572" s="55">
        <v>49.76</v>
      </c>
      <c r="BS572" s="55">
        <v>22.99</v>
      </c>
      <c r="BT572" s="55">
        <v>8.83</v>
      </c>
      <c r="BU572" s="55">
        <v>7.19</v>
      </c>
      <c r="BV572" s="55">
        <v>1.34</v>
      </c>
      <c r="BW572" s="55">
        <v>0.7</v>
      </c>
      <c r="BX572" s="55">
        <v>1.1399999999999999</v>
      </c>
      <c r="BY572" s="55">
        <v>0.7</v>
      </c>
      <c r="BZ572" s="55">
        <v>7.06</v>
      </c>
      <c r="CA572" s="55">
        <v>0.24</v>
      </c>
      <c r="CB572" s="55">
        <v>0.22</v>
      </c>
      <c r="CC572" s="55">
        <v>4.8000000000000001E-2</v>
      </c>
      <c r="CD572" s="55">
        <v>99</v>
      </c>
      <c r="CE572" s="55">
        <v>98</v>
      </c>
      <c r="CF572" s="55">
        <v>79</v>
      </c>
      <c r="CG572" s="55">
        <v>20</v>
      </c>
      <c r="CH572" s="55"/>
      <c r="CI572" s="102">
        <v>4650</v>
      </c>
      <c r="CJ572" s="55"/>
      <c r="CK572" s="55">
        <v>29.9</v>
      </c>
      <c r="CL572" s="55"/>
      <c r="CM572" s="55">
        <v>4.46</v>
      </c>
      <c r="CN572" s="55"/>
      <c r="CO572" s="55"/>
      <c r="CP572" s="55"/>
      <c r="CQ572" s="55">
        <v>0.28000000000000003</v>
      </c>
      <c r="CR572" s="102">
        <v>4450</v>
      </c>
      <c r="CS572" s="103">
        <v>32.590000000000003</v>
      </c>
      <c r="CT572" s="102">
        <v>4.92</v>
      </c>
      <c r="CU572" s="102">
        <v>0.28000000000000003</v>
      </c>
      <c r="CV572" s="55"/>
      <c r="CW572" s="73">
        <f t="shared" ref="CW572:CW635" si="123">CX572</f>
        <v>551.3960250032095</v>
      </c>
      <c r="CX572" s="74">
        <f>AP572/(AB572-AI572)</f>
        <v>551.3960250032095</v>
      </c>
      <c r="CY572" s="71">
        <v>500</v>
      </c>
      <c r="CZ572" s="67">
        <f>IF(AND(DATE(YEAR(T572),MONTH(T572),DAY(T572))&gt;=(S572-3),DATE(YEAR(T572),MONTH(T572),DAY(T572))&lt;=(S572+3)),T572,V572)</f>
        <v>46048.034722222219</v>
      </c>
      <c r="DA572" s="74">
        <f>CZ572-U572</f>
        <v>0</v>
      </c>
      <c r="DB572" s="53">
        <f>(((AR572-AQ572)*24)+DD572+AB572+((AV572-AU572)*24))/24</f>
        <v>1.2118055555547471</v>
      </c>
      <c r="DC572" s="53">
        <f>(AT572-AS572)*24</f>
        <v>1.3333333333139308</v>
      </c>
      <c r="DD572" s="53">
        <f>(W572-AR572)*24</f>
        <v>3.75</v>
      </c>
      <c r="DE572" s="53">
        <f>AA572</f>
        <v>10.833333333197515</v>
      </c>
      <c r="DF572" s="53">
        <f t="shared" si="121"/>
        <v>3.75</v>
      </c>
      <c r="DG572" s="53">
        <f>AB572</f>
        <v>24.833333333255723</v>
      </c>
      <c r="DH572" s="53">
        <f t="shared" si="115"/>
        <v>1.3333333333139308</v>
      </c>
    </row>
    <row r="573" spans="1:112" s="63" customFormat="1" x14ac:dyDescent="0.2">
      <c r="A573" s="65">
        <v>5021</v>
      </c>
      <c r="B573" s="72">
        <f t="shared" si="122"/>
        <v>46023</v>
      </c>
      <c r="C573" s="60" t="str">
        <f t="shared" si="118"/>
        <v>PRT 2026 1 #5021</v>
      </c>
      <c r="D573" s="60" t="str">
        <f t="shared" si="114"/>
        <v>PRATU SSN #31</v>
      </c>
      <c r="E573" s="61">
        <v>5021</v>
      </c>
      <c r="F573" s="62" t="s">
        <v>551</v>
      </c>
      <c r="G573" s="62" t="str">
        <f>INDEX([1]List!$D$2:$D$55,MATCH(F573,[1]List!$B$2:$B$55,0))</f>
        <v>CIF</v>
      </c>
      <c r="H573" s="62" t="s">
        <v>552</v>
      </c>
      <c r="I573" s="62" t="s">
        <v>285</v>
      </c>
      <c r="J573" s="61">
        <f>IF(F573="","",IF(F573="TIE LRC",COUNTIF($F$2:$F573,"TIE")+COUNTIF($F$2:$F573,"TME")+COUNTIF($F$2:$F573,"TIE LRC")+COUNTIF($F$2:$F573,"TIE MRC"),IF(F573="TIE MRC",COUNTIF($F$2:$F573,"TIE")+COUNTIF($F$2:$F573,"TME")+COUNTIF($F$2:$F573,"TIE LRC")+COUNTIF($F$2:$F573,"TIE MRC"),IF(F573="PLNBB LRC",COUNTIF($F$2:$F573,"PLNBB")+COUNTIF($F$2:$F573,"PLNBB LRC")+COUNTIF($F$2:$F573,"PLNBB MRC"),IF(F573="PLNBB MRC",COUNTIF($F$2:$F573,"PLNBB")+COUNTIF($F$2:$F573,"PLNBB LRC")+COUNTIF($F$2:$F573,"PLNBB MRC"),IF(F573="HE MRC",COUNTIF($F$2:$F573,"HE")+COUNTIF($F$2:$F573,"HE LRC")+COUNTIF($F$2:$F573,"HE MRC"),IF(F573="HE LRC",COUNTIF($F$2:$F573,"HE")+COUNTIF($F$2:$F573,"HE LRC")+COUNTIF($F$2:$F573,"HE MRC"),COUNTIF($F$2:$F573,F573))))))))</f>
        <v>31</v>
      </c>
      <c r="K573" s="63" t="s">
        <v>400</v>
      </c>
      <c r="L573" s="63" t="s">
        <v>401</v>
      </c>
      <c r="N573" s="64" t="s">
        <v>320</v>
      </c>
      <c r="O573" s="69" t="s">
        <v>473</v>
      </c>
      <c r="P573" s="65"/>
      <c r="Q573" s="69">
        <v>46040</v>
      </c>
      <c r="R573" s="66"/>
      <c r="S573" s="69">
        <v>46042</v>
      </c>
      <c r="T573" s="67">
        <v>46047.805555555555</v>
      </c>
      <c r="U573" s="67">
        <v>46048.208333333336</v>
      </c>
      <c r="V573" s="67">
        <v>46048.208333333336</v>
      </c>
      <c r="W573" s="67">
        <v>46048.430555555555</v>
      </c>
      <c r="X573" s="67">
        <v>46049.583333333336</v>
      </c>
      <c r="Y573" s="67">
        <v>46049.618055555555</v>
      </c>
      <c r="Z573" s="67">
        <v>46049.652777777781</v>
      </c>
      <c r="AA573" s="53">
        <f t="shared" si="120"/>
        <v>9.6666666667442769</v>
      </c>
      <c r="AB573" s="53">
        <f t="shared" si="90"/>
        <v>28.5</v>
      </c>
      <c r="AC573" s="53">
        <f t="shared" si="91"/>
        <v>0.83333333325572312</v>
      </c>
      <c r="AD573" s="53">
        <v>0.33</v>
      </c>
      <c r="AE573" s="53">
        <v>7.25</v>
      </c>
      <c r="AF573" s="53">
        <v>0</v>
      </c>
      <c r="AG573" s="53">
        <v>0.5</v>
      </c>
      <c r="AH573" s="53">
        <v>0</v>
      </c>
      <c r="AI573" s="53">
        <f t="shared" si="112"/>
        <v>7.75</v>
      </c>
      <c r="AJ573" s="77">
        <f t="shared" si="119"/>
        <v>8.08</v>
      </c>
      <c r="AK573" s="77"/>
      <c r="AL573" s="77"/>
      <c r="AM573" s="77"/>
      <c r="AN573" s="77"/>
      <c r="AO573" s="68">
        <v>8752.7479999999996</v>
      </c>
      <c r="AP573" s="68">
        <v>8750.6949999999997</v>
      </c>
      <c r="AQ573" s="67">
        <f t="shared" si="117"/>
        <v>46048.208333333336</v>
      </c>
      <c r="AR573" s="67">
        <v>46048.21875</v>
      </c>
      <c r="AS573" s="67">
        <f t="shared" si="116"/>
        <v>46049.583333333336</v>
      </c>
      <c r="AT573" s="67">
        <v>46049.638888888891</v>
      </c>
      <c r="AU573" s="67">
        <f t="shared" si="106"/>
        <v>46049.638888888891</v>
      </c>
      <c r="AV573" s="67">
        <v>46049.649305555555</v>
      </c>
      <c r="AW573" s="102">
        <v>4085</v>
      </c>
      <c r="AX573" s="102">
        <v>6276</v>
      </c>
      <c r="AY573" s="55">
        <v>34.909999999999997</v>
      </c>
      <c r="AZ573" s="55">
        <v>16.32</v>
      </c>
      <c r="BA573" s="55">
        <v>4.92</v>
      </c>
      <c r="BB573" s="55">
        <v>6.32</v>
      </c>
      <c r="BC573" s="55">
        <v>7.55</v>
      </c>
      <c r="BD573" s="55">
        <v>39.58</v>
      </c>
      <c r="BE573" s="55">
        <v>37.78</v>
      </c>
      <c r="BF573" s="55">
        <v>0.21</v>
      </c>
      <c r="BG573" s="55">
        <v>0.35</v>
      </c>
      <c r="BH573" s="55">
        <v>0.32</v>
      </c>
      <c r="BI573" s="55">
        <v>53.75</v>
      </c>
      <c r="BJ573" s="55">
        <v>4.24</v>
      </c>
      <c r="BK573" s="55">
        <v>0.91</v>
      </c>
      <c r="BL573" s="55">
        <v>1.0900000000000001</v>
      </c>
      <c r="BM573" s="55">
        <v>18.190000000000001</v>
      </c>
      <c r="BN573" s="56">
        <v>60</v>
      </c>
      <c r="BO573" s="55" t="s">
        <v>97</v>
      </c>
      <c r="BP573" s="55" t="s">
        <v>100</v>
      </c>
      <c r="BQ573" s="56">
        <v>1170</v>
      </c>
      <c r="BR573" s="55">
        <v>33.020000000000003</v>
      </c>
      <c r="BS573" s="55">
        <v>21.01</v>
      </c>
      <c r="BT573" s="55">
        <v>24.77</v>
      </c>
      <c r="BU573" s="55">
        <v>11.36</v>
      </c>
      <c r="BV573" s="55">
        <v>2.02</v>
      </c>
      <c r="BW573" s="55">
        <v>1.1399999999999999</v>
      </c>
      <c r="BX573" s="55">
        <v>0.64</v>
      </c>
      <c r="BY573" s="55">
        <v>0.45</v>
      </c>
      <c r="BZ573" s="55">
        <v>4.76</v>
      </c>
      <c r="CA573" s="55">
        <v>0.72</v>
      </c>
      <c r="CB573" s="55">
        <v>0.12</v>
      </c>
      <c r="CC573" s="55">
        <v>5.8000000000000003E-2</v>
      </c>
      <c r="CD573" s="55">
        <v>98</v>
      </c>
      <c r="CE573" s="55">
        <v>97</v>
      </c>
      <c r="CF573" s="55">
        <v>78</v>
      </c>
      <c r="CG573" s="55">
        <v>20</v>
      </c>
      <c r="CH573" s="55"/>
      <c r="CI573" s="102">
        <v>4141</v>
      </c>
      <c r="CJ573" s="55"/>
      <c r="CK573" s="55">
        <v>33.950000000000003</v>
      </c>
      <c r="CL573" s="55"/>
      <c r="CM573" s="55">
        <v>4.57</v>
      </c>
      <c r="CN573" s="55"/>
      <c r="CO573" s="55"/>
      <c r="CP573" s="55"/>
      <c r="CQ573" s="55">
        <v>0.19</v>
      </c>
      <c r="CR573" s="102">
        <v>3918</v>
      </c>
      <c r="CS573" s="103">
        <v>37.18</v>
      </c>
      <c r="CT573" s="102">
        <v>4.49</v>
      </c>
      <c r="CU573" s="102">
        <v>0.25</v>
      </c>
      <c r="CV573" s="55"/>
      <c r="CW573" s="73">
        <f t="shared" si="123"/>
        <v>421.72024096385542</v>
      </c>
      <c r="CX573" s="74">
        <f>AP573/(AB573-AI573)</f>
        <v>421.72024096385542</v>
      </c>
      <c r="CY573" s="71">
        <v>500</v>
      </c>
      <c r="CZ573" s="67">
        <f>IF(AND(DATE(YEAR(T573),MONTH(T573),DAY(T573))&gt;=(S573-3),DATE(YEAR(T573),MONTH(T573),DAY(T573))&lt;=(S573+3)),T573,V573)</f>
        <v>46048.208333333336</v>
      </c>
      <c r="DA573" s="74">
        <f>CZ573-U573</f>
        <v>0</v>
      </c>
      <c r="DB573" s="53">
        <f>(((AR573-AQ573)*24)+DD573+AB573+((AV573-AU573)*24))/24</f>
        <v>1.4201388888832298</v>
      </c>
      <c r="DC573" s="53">
        <f>(AT573-AS573)*24</f>
        <v>1.3333333333139308</v>
      </c>
      <c r="DD573" s="53">
        <f>(W573-AR573)*24</f>
        <v>5.0833333333139308</v>
      </c>
      <c r="DE573" s="53">
        <f>AA573</f>
        <v>9.6666666667442769</v>
      </c>
      <c r="DF573" s="53">
        <f t="shared" si="121"/>
        <v>5.0833333333139308</v>
      </c>
      <c r="DG573" s="53">
        <f>AB573</f>
        <v>28.5</v>
      </c>
      <c r="DH573" s="53">
        <f t="shared" si="115"/>
        <v>1.3333333333139308</v>
      </c>
    </row>
    <row r="574" spans="1:112" s="63" customFormat="1" x14ac:dyDescent="0.2">
      <c r="A574" s="65">
        <v>5022</v>
      </c>
      <c r="B574" s="72">
        <f t="shared" si="122"/>
        <v>46023</v>
      </c>
      <c r="C574" s="60" t="str">
        <f t="shared" si="118"/>
        <v>PRT 2026 1 #5022</v>
      </c>
      <c r="D574" s="60" t="str">
        <f t="shared" si="114"/>
        <v>PRATU TBC LRC #45</v>
      </c>
      <c r="E574" s="61">
        <v>5022</v>
      </c>
      <c r="F574" s="62" t="s">
        <v>290</v>
      </c>
      <c r="G574" s="62" t="str">
        <f>INDEX([1]List!$D$2:$D$55,MATCH(F574,[1]List!$B$2:$B$55,0))</f>
        <v>CIF</v>
      </c>
      <c r="H574" s="62" t="s">
        <v>407</v>
      </c>
      <c r="I574" s="62" t="s">
        <v>176</v>
      </c>
      <c r="J574" s="61">
        <f>IF(F574="","",IF(F574="TIE LRC",COUNTIF($F$2:$F574,"TIE")+COUNTIF($F$2:$F574,"TME")+COUNTIF($F$2:$F574,"TIE LRC")+COUNTIF($F$2:$F574,"TIE MRC"),IF(F574="TIE MRC",COUNTIF($F$2:$F574,"TIE")+COUNTIF($F$2:$F574,"TME")+COUNTIF($F$2:$F574,"TIE LRC")+COUNTIF($F$2:$F574,"TIE MRC"),IF(F574="PLNBB LRC",COUNTIF($F$2:$F574,"PLNBB")+COUNTIF($F$2:$F574,"PLNBB LRC")+COUNTIF($F$2:$F574,"PLNBB MRC"),IF(F574="PLNBB MRC",COUNTIF($F$2:$F574,"PLNBB")+COUNTIF($F$2:$F574,"PLNBB LRC")+COUNTIF($F$2:$F574,"PLNBB MRC"),IF(F574="HE MRC",COUNTIF($F$2:$F574,"HE")+COUNTIF($F$2:$F574,"HE LRC")+COUNTIF($F$2:$F574,"HE MRC"),IF(F574="HE LRC",COUNTIF($F$2:$F574,"HE")+COUNTIF($F$2:$F574,"HE LRC")+COUNTIF($F$2:$F574,"HE MRC"),COUNTIF($F$2:$F574,F574))))))))</f>
        <v>45</v>
      </c>
      <c r="K574" s="63" t="s">
        <v>428</v>
      </c>
      <c r="L574" s="63" t="s">
        <v>483</v>
      </c>
      <c r="N574" s="64" t="s">
        <v>318</v>
      </c>
      <c r="O574" s="69" t="s">
        <v>473</v>
      </c>
      <c r="P574" s="65"/>
      <c r="Q574" s="69">
        <v>46022</v>
      </c>
      <c r="R574" s="66"/>
      <c r="S574" s="69">
        <v>46036</v>
      </c>
      <c r="T574" s="67">
        <v>46048.083333333336</v>
      </c>
      <c r="U574" s="67">
        <v>46049.375</v>
      </c>
      <c r="V574" s="67">
        <v>46049.375</v>
      </c>
      <c r="W574" s="67">
        <v>46049.472222222219</v>
      </c>
      <c r="X574" s="67">
        <v>46050.777777777781</v>
      </c>
      <c r="Y574" s="67">
        <v>46050.802083333336</v>
      </c>
      <c r="Z574" s="67">
        <v>46050.836805555555</v>
      </c>
      <c r="AA574" s="53">
        <f t="shared" si="120"/>
        <v>30.999999999941792</v>
      </c>
      <c r="AB574" s="53">
        <f t="shared" si="90"/>
        <v>31.916666666802485</v>
      </c>
      <c r="AC574" s="53">
        <f t="shared" si="91"/>
        <v>0.58333333331393078</v>
      </c>
      <c r="AD574" s="53">
        <v>0.17</v>
      </c>
      <c r="AE574" s="53">
        <v>7.67</v>
      </c>
      <c r="AF574" s="53">
        <v>3.25</v>
      </c>
      <c r="AG574" s="53">
        <v>0.5</v>
      </c>
      <c r="AH574" s="53">
        <v>0</v>
      </c>
      <c r="AI574" s="53">
        <f t="shared" si="112"/>
        <v>11.42</v>
      </c>
      <c r="AJ574" s="77">
        <f t="shared" si="119"/>
        <v>11.59</v>
      </c>
      <c r="AK574" s="77"/>
      <c r="AL574" s="77"/>
      <c r="AM574" s="77"/>
      <c r="AN574" s="77"/>
      <c r="AO574" s="68">
        <v>8506.7950000000001</v>
      </c>
      <c r="AP574" s="68">
        <v>8504.3970000000008</v>
      </c>
      <c r="AQ574" s="67">
        <f t="shared" si="117"/>
        <v>46049.375</v>
      </c>
      <c r="AR574" s="67">
        <v>46049.385416666664</v>
      </c>
      <c r="AS574" s="67">
        <f t="shared" si="116"/>
        <v>46050.777777777781</v>
      </c>
      <c r="AT574" s="67">
        <v>46050.822916666664</v>
      </c>
      <c r="AU574" s="67">
        <f t="shared" si="106"/>
        <v>46050.822916666664</v>
      </c>
      <c r="AV574" s="67">
        <v>46050.833333333336</v>
      </c>
      <c r="AW574" s="102">
        <v>4113</v>
      </c>
      <c r="AX574" s="102">
        <v>6338</v>
      </c>
      <c r="AY574" s="55">
        <v>35.1</v>
      </c>
      <c r="AZ574" s="55">
        <v>18.82</v>
      </c>
      <c r="BA574" s="55">
        <v>4.91</v>
      </c>
      <c r="BB574" s="55">
        <v>6.14</v>
      </c>
      <c r="BC574" s="55">
        <v>7.56</v>
      </c>
      <c r="BD574" s="55">
        <v>39.15</v>
      </c>
      <c r="BE574" s="55">
        <v>35.89</v>
      </c>
      <c r="BF574" s="55">
        <v>0.24</v>
      </c>
      <c r="BG574" s="55">
        <v>0.4</v>
      </c>
      <c r="BH574" s="55">
        <v>0.37</v>
      </c>
      <c r="BI574" s="55">
        <v>53.65</v>
      </c>
      <c r="BJ574" s="55">
        <v>4.25</v>
      </c>
      <c r="BK574" s="55">
        <v>0.88</v>
      </c>
      <c r="BL574" s="55">
        <v>1.08</v>
      </c>
      <c r="BM574" s="55">
        <v>15.96</v>
      </c>
      <c r="BN574" s="56">
        <v>60</v>
      </c>
      <c r="BO574" s="55" t="s">
        <v>97</v>
      </c>
      <c r="BP574" s="55" t="s">
        <v>100</v>
      </c>
      <c r="BQ574" s="56">
        <v>1180</v>
      </c>
      <c r="BR574" s="55">
        <v>42</v>
      </c>
      <c r="BS574" s="55">
        <v>22.1</v>
      </c>
      <c r="BT574" s="55">
        <v>18.05</v>
      </c>
      <c r="BU574" s="55">
        <v>7.83</v>
      </c>
      <c r="BV574" s="55">
        <v>2.36</v>
      </c>
      <c r="BW574" s="55">
        <v>0.9</v>
      </c>
      <c r="BX574" s="55">
        <v>0.67</v>
      </c>
      <c r="BY574" s="55">
        <v>0.72</v>
      </c>
      <c r="BZ574" s="55">
        <v>4.88</v>
      </c>
      <c r="CA574" s="55">
        <v>0.32</v>
      </c>
      <c r="CB574" s="55">
        <v>0.18</v>
      </c>
      <c r="CC574" s="55">
        <v>4.5999999999999999E-2</v>
      </c>
      <c r="CD574" s="55">
        <v>98</v>
      </c>
      <c r="CE574" s="55">
        <v>97</v>
      </c>
      <c r="CF574" s="55">
        <v>78</v>
      </c>
      <c r="CG574" s="55">
        <v>19</v>
      </c>
      <c r="CH574" s="55"/>
      <c r="CI574" s="102">
        <v>4201</v>
      </c>
      <c r="CJ574" s="55"/>
      <c r="CK574" s="55">
        <v>34.33</v>
      </c>
      <c r="CL574" s="55"/>
      <c r="CM574" s="55">
        <v>3.4</v>
      </c>
      <c r="CN574" s="55"/>
      <c r="CO574" s="55"/>
      <c r="CP574" s="55"/>
      <c r="CQ574" s="55">
        <v>0.22</v>
      </c>
      <c r="CR574" s="102">
        <v>4019</v>
      </c>
      <c r="CS574" s="103">
        <v>36.1</v>
      </c>
      <c r="CT574" s="102">
        <v>4.9800000000000004</v>
      </c>
      <c r="CU574" s="102">
        <v>0.21</v>
      </c>
      <c r="CV574" s="55"/>
      <c r="CW574" s="73">
        <f t="shared" si="123"/>
        <v>414.91610017614158</v>
      </c>
      <c r="CX574" s="74">
        <f>AP574/(AB574-AI574)</f>
        <v>414.91610017614158</v>
      </c>
      <c r="CY574" s="71">
        <v>500</v>
      </c>
      <c r="CZ574" s="67">
        <f>IF(AND(DATE(YEAR(T574),MONTH(T574),DAY(T574))&gt;=(S574-3),DATE(YEAR(T574),MONTH(T574),DAY(T574))&lt;=(S574+3)),T574,V574)</f>
        <v>46049.375</v>
      </c>
      <c r="DA574" s="74">
        <f>CZ574-U574</f>
        <v>0</v>
      </c>
      <c r="DB574" s="53">
        <f>(((AR574-AQ574)*24)+DD574+AB574+((AV574-AU574)*24))/24</f>
        <v>1.437500000007276</v>
      </c>
      <c r="DC574" s="53">
        <f>(AT574-AS574)*24</f>
        <v>1.0833333331975155</v>
      </c>
      <c r="DD574" s="53">
        <f>(W574-AR574)*24</f>
        <v>2.0833333333139308</v>
      </c>
      <c r="DE574" s="53">
        <f>AA574</f>
        <v>30.999999999941792</v>
      </c>
      <c r="DF574" s="53">
        <f t="shared" si="121"/>
        <v>2.0833333333139308</v>
      </c>
      <c r="DG574" s="53">
        <f>AB574</f>
        <v>31.916666666802485</v>
      </c>
      <c r="DH574" s="53">
        <f t="shared" si="115"/>
        <v>1.0833333331975155</v>
      </c>
    </row>
    <row r="575" spans="1:112" s="63" customFormat="1" x14ac:dyDescent="0.2">
      <c r="A575" s="65">
        <v>5023</v>
      </c>
      <c r="B575" s="72">
        <f t="shared" si="122"/>
        <v>46023</v>
      </c>
      <c r="C575" s="60" t="str">
        <f t="shared" si="118"/>
        <v>PRT 2026 1 #5023</v>
      </c>
      <c r="D575" s="60" t="str">
        <f t="shared" si="114"/>
        <v>PRATU PTBA #116</v>
      </c>
      <c r="E575" s="61">
        <v>5023</v>
      </c>
      <c r="F575" s="62" t="s">
        <v>98</v>
      </c>
      <c r="G575" s="62" t="str">
        <f>INDEX([1]List!$D$2:$D$55,MATCH(F575,[1]List!$B$2:$B$55,0))</f>
        <v>FOB</v>
      </c>
      <c r="H575" s="62" t="s">
        <v>156</v>
      </c>
      <c r="I575" s="62" t="s">
        <v>157</v>
      </c>
      <c r="J575" s="61">
        <f>IF(F575="","",IF(F575="TIE LRC",COUNTIF($F$2:$F575,"TIE")+COUNTIF($F$2:$F575,"TME")+COUNTIF($F$2:$F575,"TIE LRC")+COUNTIF($F$2:$F575,"TIE MRC"),IF(F575="TIE MRC",COUNTIF($F$2:$F575,"TIE")+COUNTIF($F$2:$F575,"TME")+COUNTIF($F$2:$F575,"TIE LRC")+COUNTIF($F$2:$F575,"TIE MRC"),IF(F575="PLNBB LRC",COUNTIF($F$2:$F575,"PLNBB")+COUNTIF($F$2:$F575,"PLNBB LRC")+COUNTIF($F$2:$F575,"PLNBB MRC"),IF(F575="PLNBB MRC",COUNTIF($F$2:$F575,"PLNBB")+COUNTIF($F$2:$F575,"PLNBB LRC")+COUNTIF($F$2:$F575,"PLNBB MRC"),IF(F575="HE MRC",COUNTIF($F$2:$F575,"HE")+COUNTIF($F$2:$F575,"HE LRC")+COUNTIF($F$2:$F575,"HE MRC"),IF(F575="HE LRC",COUNTIF($F$2:$F575,"HE")+COUNTIF($F$2:$F575,"HE LRC")+COUNTIF($F$2:$F575,"HE MRC"),COUNTIF($F$2:$F575,F575))))))))</f>
        <v>116</v>
      </c>
      <c r="K575" s="63" t="s">
        <v>122</v>
      </c>
      <c r="L575" s="63" t="s">
        <v>245</v>
      </c>
      <c r="N575" s="64" t="s">
        <v>320</v>
      </c>
      <c r="O575" s="69" t="s">
        <v>104</v>
      </c>
      <c r="P575" s="65"/>
      <c r="Q575" s="69">
        <v>46039</v>
      </c>
      <c r="R575" s="66"/>
      <c r="S575" s="69">
        <v>46048</v>
      </c>
      <c r="T575" s="67">
        <v>46049.4375</v>
      </c>
      <c r="U575" s="67">
        <v>46049.4375</v>
      </c>
      <c r="V575" s="67">
        <v>46049.677083333336</v>
      </c>
      <c r="W575" s="67">
        <v>46049.958333333336</v>
      </c>
      <c r="X575" s="67">
        <v>46050.857638888891</v>
      </c>
      <c r="Y575" s="67">
        <v>46051.017361111109</v>
      </c>
      <c r="Z575" s="67">
        <v>46051.052083333336</v>
      </c>
      <c r="AA575" s="53">
        <f t="shared" si="120"/>
        <v>5.7500000000582077</v>
      </c>
      <c r="AB575" s="53">
        <f t="shared" si="90"/>
        <v>25.416666666569654</v>
      </c>
      <c r="AC575" s="53">
        <f t="shared" si="91"/>
        <v>3.8333333332557231</v>
      </c>
      <c r="AD575" s="53">
        <v>0.17</v>
      </c>
      <c r="AE575" s="53">
        <v>4.92</v>
      </c>
      <c r="AF575" s="53">
        <v>1.58</v>
      </c>
      <c r="AG575" s="53">
        <v>0.5</v>
      </c>
      <c r="AH575" s="53">
        <v>0</v>
      </c>
      <c r="AI575" s="53">
        <f t="shared" si="112"/>
        <v>7</v>
      </c>
      <c r="AJ575" s="77">
        <f t="shared" si="119"/>
        <v>7.17</v>
      </c>
      <c r="AK575" s="77"/>
      <c r="AL575" s="77"/>
      <c r="AM575" s="77"/>
      <c r="AN575" s="77"/>
      <c r="AO575" s="68">
        <v>11014.475</v>
      </c>
      <c r="AP575" s="68">
        <v>11012.764999999999</v>
      </c>
      <c r="AQ575" s="67">
        <f t="shared" si="117"/>
        <v>46049.677083333336</v>
      </c>
      <c r="AR575" s="67">
        <v>46049.6875</v>
      </c>
      <c r="AS575" s="67">
        <f t="shared" si="116"/>
        <v>46050.857638888891</v>
      </c>
      <c r="AT575" s="67">
        <v>46051.038194444445</v>
      </c>
      <c r="AU575" s="67">
        <f t="shared" si="106"/>
        <v>46051.038194444445</v>
      </c>
      <c r="AV575" s="67">
        <v>46051.048611111109</v>
      </c>
      <c r="AW575" s="102">
        <v>4634</v>
      </c>
      <c r="AX575" s="102">
        <v>6750</v>
      </c>
      <c r="AY575" s="55">
        <v>31.35</v>
      </c>
      <c r="AZ575" s="55">
        <v>13.16</v>
      </c>
      <c r="BA575" s="55">
        <v>2.85</v>
      </c>
      <c r="BB575" s="55">
        <v>3.61</v>
      </c>
      <c r="BC575" s="55">
        <v>4.16</v>
      </c>
      <c r="BD575" s="55">
        <v>42.71</v>
      </c>
      <c r="BE575" s="55">
        <v>40.520000000000003</v>
      </c>
      <c r="BF575" s="55">
        <v>0.19</v>
      </c>
      <c r="BG575" s="55">
        <v>0.28999999999999998</v>
      </c>
      <c r="BH575" s="55">
        <v>0.28000000000000003</v>
      </c>
      <c r="BI575" s="55">
        <v>59.83</v>
      </c>
      <c r="BJ575" s="55">
        <v>4.24</v>
      </c>
      <c r="BK575" s="55">
        <v>0.95</v>
      </c>
      <c r="BL575" s="55">
        <v>1.1399999999999999</v>
      </c>
      <c r="BM575" s="55">
        <v>17.97</v>
      </c>
      <c r="BN575" s="56">
        <v>61</v>
      </c>
      <c r="BO575" s="55" t="s">
        <v>97</v>
      </c>
      <c r="BP575" s="55" t="s">
        <v>100</v>
      </c>
      <c r="BQ575" s="56">
        <v>1320</v>
      </c>
      <c r="BR575" s="55">
        <v>38.68</v>
      </c>
      <c r="BS575" s="55">
        <v>27.8</v>
      </c>
      <c r="BT575" s="55">
        <v>14.18</v>
      </c>
      <c r="BU575" s="55">
        <v>8.2899999999999991</v>
      </c>
      <c r="BV575" s="55">
        <v>1.43</v>
      </c>
      <c r="BW575" s="55">
        <v>1.08</v>
      </c>
      <c r="BX575" s="55">
        <v>0.72</v>
      </c>
      <c r="BY575" s="55">
        <v>0.42</v>
      </c>
      <c r="BZ575" s="55">
        <v>6.9</v>
      </c>
      <c r="CA575" s="55">
        <v>0.33</v>
      </c>
      <c r="CB575" s="55">
        <v>0.18</v>
      </c>
      <c r="CC575" s="55">
        <v>6.7000000000000004E-2</v>
      </c>
      <c r="CD575" s="55">
        <v>99</v>
      </c>
      <c r="CE575" s="55">
        <v>98</v>
      </c>
      <c r="CF575" s="55">
        <v>78</v>
      </c>
      <c r="CG575" s="55">
        <v>23</v>
      </c>
      <c r="CH575" s="55"/>
      <c r="CI575" s="102">
        <v>4905</v>
      </c>
      <c r="CJ575" s="55"/>
      <c r="CK575" s="55">
        <v>28.46</v>
      </c>
      <c r="CL575" s="55">
        <v>14.42</v>
      </c>
      <c r="CM575" s="55">
        <v>5.91</v>
      </c>
      <c r="CN575" s="55" t="s">
        <v>744</v>
      </c>
      <c r="CO575" s="55">
        <v>39.43</v>
      </c>
      <c r="CP575" s="55">
        <v>39.08</v>
      </c>
      <c r="CQ575" s="55">
        <v>0.34</v>
      </c>
      <c r="CR575" s="102">
        <v>4512</v>
      </c>
      <c r="CS575" s="103">
        <v>31.36</v>
      </c>
      <c r="CT575" s="102">
        <v>5.0199999999999996</v>
      </c>
      <c r="CU575" s="102">
        <v>0.41</v>
      </c>
      <c r="CV575" s="55"/>
      <c r="CW575" s="73">
        <f t="shared" si="123"/>
        <v>597.9781900483988</v>
      </c>
      <c r="CX575" s="74">
        <f>AP575/(AB575-AI575)</f>
        <v>597.9781900483988</v>
      </c>
      <c r="CY575" s="71">
        <v>500</v>
      </c>
      <c r="CZ575" s="67">
        <f>IF(AND(DATE(YEAR(T575),MONTH(T575),DAY(T575))&gt;=(S575-3),DATE(YEAR(T575),MONTH(T575),DAY(T575))&lt;=(S575+3)),T575,V575)</f>
        <v>46049.4375</v>
      </c>
      <c r="DA575" s="74">
        <f>CZ575-U575</f>
        <v>0</v>
      </c>
      <c r="DB575" s="53">
        <f>(((AR575-AQ575)*24)+DD575+AB575+((AV575-AU575)*24))/24</f>
        <v>1.3506944444379769</v>
      </c>
      <c r="DC575" s="53">
        <f>(AT575-AS575)*24</f>
        <v>4.3333333333139308</v>
      </c>
      <c r="DD575" s="53">
        <f>(W575-AR575)*24</f>
        <v>6.5000000000582077</v>
      </c>
      <c r="DE575" s="53">
        <f>AA575</f>
        <v>5.7500000000582077</v>
      </c>
      <c r="DF575" s="53">
        <f t="shared" si="121"/>
        <v>6.5000000000582077</v>
      </c>
      <c r="DG575" s="53">
        <f>AB575</f>
        <v>25.416666666569654</v>
      </c>
      <c r="DH575" s="53">
        <f t="shared" si="115"/>
        <v>4.3333333333139308</v>
      </c>
    </row>
    <row r="576" spans="1:112" s="63" customFormat="1" x14ac:dyDescent="0.2">
      <c r="A576" s="65">
        <v>5024</v>
      </c>
      <c r="B576" s="72">
        <f t="shared" si="122"/>
        <v>46023</v>
      </c>
      <c r="C576" s="60" t="str">
        <f t="shared" si="118"/>
        <v>PRT 2026 1 #5024</v>
      </c>
      <c r="D576" s="60" t="str">
        <f t="shared" si="114"/>
        <v>PRATU PTBA #117</v>
      </c>
      <c r="E576" s="61">
        <v>5024</v>
      </c>
      <c r="F576" s="62" t="s">
        <v>98</v>
      </c>
      <c r="G576" s="62" t="str">
        <f>INDEX([1]List!$D$2:$D$55,MATCH(F576,[1]List!$B$2:$B$55,0))</f>
        <v>FOB</v>
      </c>
      <c r="H576" s="62" t="s">
        <v>156</v>
      </c>
      <c r="I576" s="62" t="s">
        <v>157</v>
      </c>
      <c r="J576" s="61">
        <f>IF(F576="","",IF(F576="TIE LRC",COUNTIF($F$2:$F576,"TIE")+COUNTIF($F$2:$F576,"TME")+COUNTIF($F$2:$F576,"TIE LRC")+COUNTIF($F$2:$F576,"TIE MRC"),IF(F576="TIE MRC",COUNTIF($F$2:$F576,"TIE")+COUNTIF($F$2:$F576,"TME")+COUNTIF($F$2:$F576,"TIE LRC")+COUNTIF($F$2:$F576,"TIE MRC"),IF(F576="PLNBB LRC",COUNTIF($F$2:$F576,"PLNBB")+COUNTIF($F$2:$F576,"PLNBB LRC")+COUNTIF($F$2:$F576,"PLNBB MRC"),IF(F576="PLNBB MRC",COUNTIF($F$2:$F576,"PLNBB")+COUNTIF($F$2:$F576,"PLNBB LRC")+COUNTIF($F$2:$F576,"PLNBB MRC"),IF(F576="HE MRC",COUNTIF($F$2:$F576,"HE")+COUNTIF($F$2:$F576,"HE LRC")+COUNTIF($F$2:$F576,"HE MRC"),IF(F576="HE LRC",COUNTIF($F$2:$F576,"HE")+COUNTIF($F$2:$F576,"HE LRC")+COUNTIF($F$2:$F576,"HE MRC"),COUNTIF($F$2:$F576,F576))))))))</f>
        <v>117</v>
      </c>
      <c r="K576" s="63" t="s">
        <v>167</v>
      </c>
      <c r="L576" s="63" t="s">
        <v>152</v>
      </c>
      <c r="N576" s="64" t="s">
        <v>318</v>
      </c>
      <c r="O576" s="69" t="s">
        <v>104</v>
      </c>
      <c r="P576" s="65"/>
      <c r="Q576" s="69">
        <v>46035</v>
      </c>
      <c r="R576" s="66"/>
      <c r="S576" s="69">
        <v>46049</v>
      </c>
      <c r="T576" s="67">
        <v>46049.479166666664</v>
      </c>
      <c r="U576" s="67">
        <v>46049.479166666664</v>
      </c>
      <c r="V576" s="67">
        <v>46050.875</v>
      </c>
      <c r="W576" s="67">
        <v>46051.013888888891</v>
      </c>
      <c r="X576" s="67">
        <v>46052.572916666664</v>
      </c>
      <c r="Y576" s="67">
        <v>46052.65625</v>
      </c>
      <c r="Z576" s="67">
        <v>46052.690972222219</v>
      </c>
      <c r="AA576" s="53">
        <f t="shared" si="120"/>
        <v>33.500000000058208</v>
      </c>
      <c r="AB576" s="53">
        <f t="shared" si="90"/>
        <v>39.416666666627862</v>
      </c>
      <c r="AC576" s="53">
        <f t="shared" si="91"/>
        <v>2.0000000000582077</v>
      </c>
      <c r="AD576" s="53">
        <v>0.33</v>
      </c>
      <c r="AE576" s="53">
        <v>6.58</v>
      </c>
      <c r="AF576" s="53">
        <v>4.58</v>
      </c>
      <c r="AG576" s="53">
        <v>2.5</v>
      </c>
      <c r="AH576" s="53">
        <v>0</v>
      </c>
      <c r="AI576" s="53">
        <f t="shared" si="112"/>
        <v>13.66</v>
      </c>
      <c r="AJ576" s="77">
        <f t="shared" si="119"/>
        <v>13.99</v>
      </c>
      <c r="AK576" s="77"/>
      <c r="AL576" s="77"/>
      <c r="AM576" s="77"/>
      <c r="AN576" s="77"/>
      <c r="AO576" s="68">
        <v>11004.558999999999</v>
      </c>
      <c r="AP576" s="68">
        <v>11003.106</v>
      </c>
      <c r="AQ576" s="67">
        <f t="shared" si="117"/>
        <v>46050.875</v>
      </c>
      <c r="AR576" s="67">
        <v>46050.885416666664</v>
      </c>
      <c r="AS576" s="67">
        <f t="shared" si="116"/>
        <v>46052.572916666664</v>
      </c>
      <c r="AT576" s="67">
        <v>46052.677083333336</v>
      </c>
      <c r="AU576" s="67">
        <f t="shared" si="106"/>
        <v>46052.677083333336</v>
      </c>
      <c r="AV576" s="67">
        <v>46052.6875</v>
      </c>
      <c r="AW576" s="102">
        <v>4694</v>
      </c>
      <c r="AX576" s="102">
        <v>6659</v>
      </c>
      <c r="AY576" s="55">
        <v>29.5</v>
      </c>
      <c r="AZ576" s="55">
        <v>13</v>
      </c>
      <c r="BA576" s="55">
        <v>3.95</v>
      </c>
      <c r="BB576" s="55">
        <v>4.88</v>
      </c>
      <c r="BC576" s="55">
        <v>5.61</v>
      </c>
      <c r="BD576" s="55">
        <v>42.26</v>
      </c>
      <c r="BE576" s="55">
        <v>39.86</v>
      </c>
      <c r="BF576" s="55">
        <v>0.24</v>
      </c>
      <c r="BG576" s="55">
        <v>0.37</v>
      </c>
      <c r="BH576" s="55">
        <v>0.34</v>
      </c>
      <c r="BI576" s="55">
        <v>58.25</v>
      </c>
      <c r="BJ576" s="55">
        <v>4.1900000000000004</v>
      </c>
      <c r="BK576" s="55">
        <v>0.96</v>
      </c>
      <c r="BL576" s="55">
        <v>1.17</v>
      </c>
      <c r="BM576" s="55">
        <v>18.420000000000002</v>
      </c>
      <c r="BN576" s="56">
        <v>61</v>
      </c>
      <c r="BO576" s="55" t="s">
        <v>97</v>
      </c>
      <c r="BP576" s="55" t="s">
        <v>100</v>
      </c>
      <c r="BQ576" s="56">
        <v>1240</v>
      </c>
      <c r="BR576" s="55">
        <v>40.15</v>
      </c>
      <c r="BS576" s="55">
        <v>25.04</v>
      </c>
      <c r="BT576" s="55">
        <v>14.14</v>
      </c>
      <c r="BU576" s="55">
        <v>9.1</v>
      </c>
      <c r="BV576" s="55">
        <v>1.52</v>
      </c>
      <c r="BW576" s="55">
        <v>0.96</v>
      </c>
      <c r="BX576" s="55">
        <v>1.02</v>
      </c>
      <c r="BY576" s="55">
        <v>0.54</v>
      </c>
      <c r="BZ576" s="55">
        <v>6.9</v>
      </c>
      <c r="CA576" s="55">
        <v>0.35</v>
      </c>
      <c r="CB576" s="55">
        <v>0.28000000000000003</v>
      </c>
      <c r="CC576" s="55">
        <v>5.1999999999999998E-2</v>
      </c>
      <c r="CD576" s="55">
        <v>99</v>
      </c>
      <c r="CE576" s="55">
        <v>98</v>
      </c>
      <c r="CF576" s="55">
        <v>79</v>
      </c>
      <c r="CG576" s="55">
        <v>23</v>
      </c>
      <c r="CH576" s="55"/>
      <c r="CI576" s="102">
        <v>4913</v>
      </c>
      <c r="CJ576" s="55"/>
      <c r="CK576" s="55">
        <v>28.01</v>
      </c>
      <c r="CL576" s="55">
        <v>14.41</v>
      </c>
      <c r="CM576" s="55">
        <v>5.59</v>
      </c>
      <c r="CN576" s="55">
        <v>6.65</v>
      </c>
      <c r="CO576" s="55">
        <v>39.11</v>
      </c>
      <c r="CP576" s="55">
        <v>39.83</v>
      </c>
      <c r="CQ576" s="55">
        <v>0.52</v>
      </c>
      <c r="CR576" s="102">
        <v>4497</v>
      </c>
      <c r="CS576" s="103">
        <v>32.020000000000003</v>
      </c>
      <c r="CT576" s="102">
        <v>4.72</v>
      </c>
      <c r="CU576" s="102">
        <v>0.33</v>
      </c>
      <c r="CV576" s="55"/>
      <c r="CW576" s="73">
        <f t="shared" si="123"/>
        <v>427.19448686488585</v>
      </c>
      <c r="CX576" s="74">
        <f>AP576/(AB576-AI576)</f>
        <v>427.19448686488585</v>
      </c>
      <c r="CY576" s="71">
        <v>500</v>
      </c>
      <c r="CZ576" s="67">
        <f>IF(AND(DATE(YEAR(T576),MONTH(T576),DAY(T576))&gt;=(S576-3),DATE(YEAR(T576),MONTH(T576),DAY(T576))&lt;=(S576+3)),T576,V576)</f>
        <v>46049.479166666664</v>
      </c>
      <c r="DA576" s="74">
        <f>CZ576-U576</f>
        <v>0</v>
      </c>
      <c r="DB576" s="53">
        <f>(((AR576-AQ576)*24)+DD576+AB576+((AV576-AU576)*24))/24</f>
        <v>1.7916666666642413</v>
      </c>
      <c r="DC576" s="53">
        <f>(AT576-AS576)*24</f>
        <v>2.5000000001164153</v>
      </c>
      <c r="DD576" s="53">
        <f>(W576-AR576)*24</f>
        <v>3.0833333334303461</v>
      </c>
      <c r="DE576" s="53">
        <f>AA576</f>
        <v>33.500000000058208</v>
      </c>
      <c r="DF576" s="53">
        <f t="shared" si="121"/>
        <v>3.0833333334303461</v>
      </c>
      <c r="DG576" s="53">
        <f>AB576</f>
        <v>39.416666666627862</v>
      </c>
      <c r="DH576" s="53">
        <f t="shared" si="115"/>
        <v>2.5000000001164153</v>
      </c>
    </row>
    <row r="577" spans="1:112" s="63" customFormat="1" x14ac:dyDescent="0.2">
      <c r="A577" s="65">
        <v>5025</v>
      </c>
      <c r="B577" s="72">
        <f t="shared" si="122"/>
        <v>46023</v>
      </c>
      <c r="C577" s="60" t="str">
        <f t="shared" si="118"/>
        <v>PRT 2026 1 #5025</v>
      </c>
      <c r="D577" s="60" t="str">
        <f t="shared" si="114"/>
        <v>PRATU SSN #32</v>
      </c>
      <c r="E577" s="61">
        <v>5025</v>
      </c>
      <c r="F577" s="62" t="s">
        <v>551</v>
      </c>
      <c r="G577" s="62" t="str">
        <f>INDEX([1]List!$D$2:$D$55,MATCH(F577,[1]List!$B$2:$B$55,0))</f>
        <v>CIF</v>
      </c>
      <c r="H577" s="62" t="s">
        <v>552</v>
      </c>
      <c r="I577" s="62" t="s">
        <v>285</v>
      </c>
      <c r="J577" s="61">
        <f>IF(F577="","",IF(F577="TIE LRC",COUNTIF($F$2:$F577,"TIE")+COUNTIF($F$2:$F577,"TME")+COUNTIF($F$2:$F577,"TIE LRC")+COUNTIF($F$2:$F577,"TIE MRC"),IF(F577="TIE MRC",COUNTIF($F$2:$F577,"TIE")+COUNTIF($F$2:$F577,"TME")+COUNTIF($F$2:$F577,"TIE LRC")+COUNTIF($F$2:$F577,"TIE MRC"),IF(F577="PLNBB LRC",COUNTIF($F$2:$F577,"PLNBB")+COUNTIF($F$2:$F577,"PLNBB LRC")+COUNTIF($F$2:$F577,"PLNBB MRC"),IF(F577="PLNBB MRC",COUNTIF($F$2:$F577,"PLNBB")+COUNTIF($F$2:$F577,"PLNBB LRC")+COUNTIF($F$2:$F577,"PLNBB MRC"),IF(F577="HE MRC",COUNTIF($F$2:$F577,"HE")+COUNTIF($F$2:$F577,"HE LRC")+COUNTIF($F$2:$F577,"HE MRC"),IF(F577="HE LRC",COUNTIF($F$2:$F577,"HE")+COUNTIF($F$2:$F577,"HE LRC")+COUNTIF($F$2:$F577,"HE MRC"),COUNTIF($F$2:$F577,F577))))))))</f>
        <v>32</v>
      </c>
      <c r="K577" s="63" t="s">
        <v>225</v>
      </c>
      <c r="L577" s="63" t="s">
        <v>615</v>
      </c>
      <c r="N577" s="64" t="s">
        <v>320</v>
      </c>
      <c r="O577" s="69" t="s">
        <v>473</v>
      </c>
      <c r="P577" s="65"/>
      <c r="Q577" s="69">
        <v>46043</v>
      </c>
      <c r="R577" s="66"/>
      <c r="S577" s="69">
        <v>46050</v>
      </c>
      <c r="T577" s="67">
        <v>46049.770833333336</v>
      </c>
      <c r="U577" s="67">
        <v>46049.770833333336</v>
      </c>
      <c r="V577" s="67">
        <v>46051.065972222219</v>
      </c>
      <c r="W577" s="67">
        <v>46051.079861111109</v>
      </c>
      <c r="X577" s="67">
        <v>46052.670138888891</v>
      </c>
      <c r="Y577" s="67">
        <v>46052.829861111109</v>
      </c>
      <c r="Z577" s="67">
        <v>46052.864583333336</v>
      </c>
      <c r="AA577" s="53">
        <f t="shared" si="120"/>
        <v>31.083333333197515</v>
      </c>
      <c r="AB577" s="53">
        <f t="shared" si="90"/>
        <v>42</v>
      </c>
      <c r="AC577" s="53">
        <f t="shared" si="91"/>
        <v>3.8333333332557231</v>
      </c>
      <c r="AD577" s="53">
        <v>0.17</v>
      </c>
      <c r="AE577" s="53">
        <v>14.42</v>
      </c>
      <c r="AF577" s="53">
        <v>0</v>
      </c>
      <c r="AG577" s="53">
        <v>2</v>
      </c>
      <c r="AH577" s="53">
        <v>0</v>
      </c>
      <c r="AI577" s="53">
        <f t="shared" si="112"/>
        <v>16.420000000000002</v>
      </c>
      <c r="AJ577" s="77">
        <f t="shared" si="119"/>
        <v>16.59</v>
      </c>
      <c r="AK577" s="77"/>
      <c r="AL577" s="77"/>
      <c r="AM577" s="77"/>
      <c r="AN577" s="77"/>
      <c r="AO577" s="68">
        <v>8733.9410000000007</v>
      </c>
      <c r="AP577" s="68">
        <v>8730.5570000000007</v>
      </c>
      <c r="AQ577" s="67">
        <f t="shared" si="117"/>
        <v>46051.065972222219</v>
      </c>
      <c r="AR577" s="67">
        <v>46051.076388888891</v>
      </c>
      <c r="AS577" s="67">
        <f t="shared" si="116"/>
        <v>46052.670138888891</v>
      </c>
      <c r="AT577" s="67">
        <v>46052.850694444445</v>
      </c>
      <c r="AU577" s="67">
        <f t="shared" si="106"/>
        <v>46052.850694444445</v>
      </c>
      <c r="AV577" s="67">
        <v>46052.861111111109</v>
      </c>
      <c r="AW577" s="102">
        <v>4062</v>
      </c>
      <c r="AX577" s="102">
        <v>6261</v>
      </c>
      <c r="AY577" s="55">
        <v>35.119999999999997</v>
      </c>
      <c r="AZ577" s="55">
        <v>18.7</v>
      </c>
      <c r="BA577" s="55">
        <v>4.92</v>
      </c>
      <c r="BB577" s="55">
        <v>6.16</v>
      </c>
      <c r="BC577" s="55">
        <v>7.58</v>
      </c>
      <c r="BD577" s="55">
        <v>40.46</v>
      </c>
      <c r="BE577" s="55">
        <v>34.68</v>
      </c>
      <c r="BF577" s="55">
        <v>0.23</v>
      </c>
      <c r="BG577" s="55">
        <v>0.39</v>
      </c>
      <c r="BH577" s="55">
        <v>0.36</v>
      </c>
      <c r="BI577" s="55">
        <v>53.35</v>
      </c>
      <c r="BJ577" s="55">
        <v>4.21</v>
      </c>
      <c r="BK577" s="55">
        <v>0.89</v>
      </c>
      <c r="BL577" s="55">
        <v>1.18</v>
      </c>
      <c r="BM577" s="55">
        <v>16.399999999999999</v>
      </c>
      <c r="BN577" s="56">
        <v>60</v>
      </c>
      <c r="BO577" s="55" t="s">
        <v>97</v>
      </c>
      <c r="BP577" s="55" t="s">
        <v>100</v>
      </c>
      <c r="BQ577" s="56">
        <v>1210</v>
      </c>
      <c r="BR577" s="55">
        <v>35.06</v>
      </c>
      <c r="BS577" s="55">
        <v>21.88</v>
      </c>
      <c r="BT577" s="55">
        <v>22.96</v>
      </c>
      <c r="BU577" s="55">
        <v>11.07</v>
      </c>
      <c r="BV577" s="55">
        <v>2.04</v>
      </c>
      <c r="BW577" s="55">
        <v>1.24</v>
      </c>
      <c r="BX577" s="55">
        <v>0.66</v>
      </c>
      <c r="BY577" s="55">
        <v>0.46</v>
      </c>
      <c r="BZ577" s="55">
        <v>3.89</v>
      </c>
      <c r="CA577" s="55">
        <v>0.64</v>
      </c>
      <c r="CB577" s="55">
        <v>0.12</v>
      </c>
      <c r="CC577" s="55">
        <v>4.5999999999999999E-2</v>
      </c>
      <c r="CD577" s="55">
        <v>98</v>
      </c>
      <c r="CE577" s="55">
        <v>97</v>
      </c>
      <c r="CF577" s="55">
        <v>78</v>
      </c>
      <c r="CG577" s="55">
        <v>20</v>
      </c>
      <c r="CH577" s="55"/>
      <c r="CI577" s="102">
        <v>4132</v>
      </c>
      <c r="CJ577" s="55"/>
      <c r="CK577" s="55">
        <v>33.47</v>
      </c>
      <c r="CL577" s="55"/>
      <c r="CM577" s="55">
        <v>4.46</v>
      </c>
      <c r="CN577" s="55"/>
      <c r="CO577" s="55"/>
      <c r="CP577" s="55"/>
      <c r="CQ577" s="55">
        <v>0.18</v>
      </c>
      <c r="CR577" s="102">
        <v>3932</v>
      </c>
      <c r="CS577" s="103">
        <v>36.869999999999997</v>
      </c>
      <c r="CT577" s="102">
        <v>4.22</v>
      </c>
      <c r="CU577" s="102">
        <v>0.31</v>
      </c>
      <c r="CV577" s="55"/>
      <c r="CW577" s="73">
        <f t="shared" si="123"/>
        <v>341.30402658326824</v>
      </c>
      <c r="CX577" s="74">
        <f>AP577/(AB577-AI577)</f>
        <v>341.30402658326824</v>
      </c>
      <c r="CY577" s="71">
        <v>500</v>
      </c>
      <c r="CZ577" s="67">
        <f>IF(AND(DATE(YEAR(T577),MONTH(T577),DAY(T577))&gt;=(S577-3),DATE(YEAR(T577),MONTH(T577),DAY(T577))&lt;=(S577+3)),T577,V577)</f>
        <v>46049.770833333336</v>
      </c>
      <c r="DA577" s="74">
        <f>CZ577-U577</f>
        <v>0</v>
      </c>
      <c r="DB577" s="53">
        <f>(((AR577-AQ577)*24)+DD577+AB577+((AV577-AU577)*24))/24</f>
        <v>1.7743055555547471</v>
      </c>
      <c r="DC577" s="53">
        <f>(AT577-AS577)*24</f>
        <v>4.3333333333139308</v>
      </c>
      <c r="DD577" s="53">
        <f>(W577-AR577)*24</f>
        <v>8.3333333255723119E-2</v>
      </c>
      <c r="DE577" s="53">
        <f>AA577</f>
        <v>31.083333333197515</v>
      </c>
      <c r="DF577" s="53">
        <f t="shared" si="121"/>
        <v>8.3333333255723119E-2</v>
      </c>
      <c r="DG577" s="53">
        <f>AB577</f>
        <v>42</v>
      </c>
      <c r="DH577" s="53">
        <f t="shared" si="115"/>
        <v>4.3333333333139308</v>
      </c>
    </row>
    <row r="578" spans="1:112" s="63" customFormat="1" x14ac:dyDescent="0.2">
      <c r="A578" s="65">
        <v>5026</v>
      </c>
      <c r="B578" s="72">
        <f t="shared" si="122"/>
        <v>46023</v>
      </c>
      <c r="C578" s="60" t="str">
        <f t="shared" si="118"/>
        <v>PRT 2026 1 #5026</v>
      </c>
      <c r="D578" s="60" t="str">
        <f t="shared" si="114"/>
        <v>PRATU GEL MRC #23</v>
      </c>
      <c r="E578" s="61">
        <v>5026</v>
      </c>
      <c r="F578" s="62" t="s">
        <v>341</v>
      </c>
      <c r="G578" s="62" t="str">
        <f>INDEX([1]List!$D$2:$D$55,MATCH(F578,[1]List!$B$2:$B$55,0))</f>
        <v>CIF</v>
      </c>
      <c r="H578" s="62" t="s">
        <v>342</v>
      </c>
      <c r="I578" s="62" t="s">
        <v>408</v>
      </c>
      <c r="J578" s="61">
        <f>IF(F578="","",IF(F578="TIE LRC",COUNTIF($F$2:$F578,"TIE")+COUNTIF($F$2:$F578,"TME")+COUNTIF($F$2:$F578,"TIE LRC")+COUNTIF($F$2:$F578,"TIE MRC"),IF(F578="TIE MRC",COUNTIF($F$2:$F578,"TIE")+COUNTIF($F$2:$F578,"TME")+COUNTIF($F$2:$F578,"TIE LRC")+COUNTIF($F$2:$F578,"TIE MRC"),IF(F578="PLNBB LRC",COUNTIF($F$2:$F578,"PLNBB")+COUNTIF($F$2:$F578,"PLNBB LRC")+COUNTIF($F$2:$F578,"PLNBB MRC"),IF(F578="PLNBB MRC",COUNTIF($F$2:$F578,"PLNBB")+COUNTIF($F$2:$F578,"PLNBB LRC")+COUNTIF($F$2:$F578,"PLNBB MRC"),IF(F578="HE MRC",COUNTIF($F$2:$F578,"HE")+COUNTIF($F$2:$F578,"HE LRC")+COUNTIF($F$2:$F578,"HE MRC"),IF(F578="HE LRC",COUNTIF($F$2:$F578,"HE")+COUNTIF($F$2:$F578,"HE LRC")+COUNTIF($F$2:$F578,"HE MRC"),COUNTIF($F$2:$F578,F578))))))))</f>
        <v>23</v>
      </c>
      <c r="K578" s="63" t="s">
        <v>723</v>
      </c>
      <c r="L578" s="63" t="s">
        <v>724</v>
      </c>
      <c r="N578" s="64" t="s">
        <v>318</v>
      </c>
      <c r="O578" s="69" t="s">
        <v>104</v>
      </c>
      <c r="P578" s="65"/>
      <c r="Q578" s="69">
        <v>46040</v>
      </c>
      <c r="R578" s="66"/>
      <c r="S578" s="69">
        <v>46035</v>
      </c>
      <c r="T578" s="67">
        <v>46050.229166666664</v>
      </c>
      <c r="U578" s="67">
        <v>46052.715277777781</v>
      </c>
      <c r="V578" s="67">
        <v>46052.715277777781</v>
      </c>
      <c r="W578" s="67">
        <v>46052.791666666664</v>
      </c>
      <c r="X578" s="67">
        <v>46053.267361111109</v>
      </c>
      <c r="Y578" s="67">
        <v>46053.298611111109</v>
      </c>
      <c r="Z578" s="67">
        <v>46053.333333333336</v>
      </c>
      <c r="AA578" s="53">
        <f t="shared" si="120"/>
        <v>59.666666666802485</v>
      </c>
      <c r="AB578" s="53">
        <f t="shared" si="90"/>
        <v>12.166666666686069</v>
      </c>
      <c r="AC578" s="53">
        <f t="shared" si="91"/>
        <v>0.75</v>
      </c>
      <c r="AD578" s="53">
        <v>0.42</v>
      </c>
      <c r="AE578" s="53">
        <v>1.83</v>
      </c>
      <c r="AF578" s="53">
        <v>0</v>
      </c>
      <c r="AG578" s="53">
        <v>0</v>
      </c>
      <c r="AH578" s="53">
        <v>0</v>
      </c>
      <c r="AI578" s="53">
        <f t="shared" si="112"/>
        <v>1.83</v>
      </c>
      <c r="AJ578" s="77">
        <f t="shared" si="119"/>
        <v>2.25</v>
      </c>
      <c r="AK578" s="77"/>
      <c r="AL578" s="77"/>
      <c r="AM578" s="77"/>
      <c r="AN578" s="77"/>
      <c r="AO578" s="68">
        <v>10003.186</v>
      </c>
      <c r="AP578" s="68">
        <v>10000.42</v>
      </c>
      <c r="AQ578" s="67">
        <f t="shared" si="117"/>
        <v>46052.715277777781</v>
      </c>
      <c r="AR578" s="67">
        <v>46052.725694444445</v>
      </c>
      <c r="AS578" s="67">
        <f t="shared" si="116"/>
        <v>46053.267361111109</v>
      </c>
      <c r="AT578" s="67">
        <v>46053.319444444445</v>
      </c>
      <c r="AU578" s="67">
        <f t="shared" si="106"/>
        <v>46053.319444444445</v>
      </c>
      <c r="AV578" s="67">
        <v>46053.329861111109</v>
      </c>
      <c r="AW578" s="102">
        <v>4420</v>
      </c>
      <c r="AX578" s="102">
        <v>6489</v>
      </c>
      <c r="AY578" s="55">
        <v>31.89</v>
      </c>
      <c r="AZ578" s="55">
        <v>18.25</v>
      </c>
      <c r="BA578" s="55">
        <v>6.21</v>
      </c>
      <c r="BB578" s="55">
        <v>7.45</v>
      </c>
      <c r="BC578" s="55">
        <v>9.11</v>
      </c>
      <c r="BD578" s="55">
        <v>42.69</v>
      </c>
      <c r="BE578" s="55">
        <v>31.61</v>
      </c>
      <c r="BF578" s="55">
        <v>0.35</v>
      </c>
      <c r="BG578" s="55">
        <v>0.56999999999999995</v>
      </c>
      <c r="BH578" s="55">
        <v>0.51</v>
      </c>
      <c r="BI578" s="55">
        <v>55.25</v>
      </c>
      <c r="BJ578" s="55">
        <v>3.78</v>
      </c>
      <c r="BK578" s="55">
        <v>0.88</v>
      </c>
      <c r="BL578" s="55">
        <v>1.18</v>
      </c>
      <c r="BM578" s="55">
        <v>13.97</v>
      </c>
      <c r="BN578" s="56">
        <v>61</v>
      </c>
      <c r="BO578" s="55" t="s">
        <v>97</v>
      </c>
      <c r="BP578" s="55" t="s">
        <v>100</v>
      </c>
      <c r="BQ578" s="56">
        <v>1220</v>
      </c>
      <c r="BR578" s="55">
        <v>39.880000000000003</v>
      </c>
      <c r="BS578" s="55">
        <v>22.3</v>
      </c>
      <c r="BT578" s="55">
        <v>19.649999999999999</v>
      </c>
      <c r="BU578" s="55">
        <v>7.61</v>
      </c>
      <c r="BV578" s="55">
        <v>2.44</v>
      </c>
      <c r="BW578" s="55">
        <v>0.76</v>
      </c>
      <c r="BX578" s="55">
        <v>0.41</v>
      </c>
      <c r="BY578" s="55">
        <v>0.96</v>
      </c>
      <c r="BZ578" s="55">
        <v>5.0199999999999996</v>
      </c>
      <c r="CA578" s="55">
        <v>0.8</v>
      </c>
      <c r="CB578" s="55">
        <v>0.17</v>
      </c>
      <c r="CC578" s="55">
        <v>5.0999999999999997E-2</v>
      </c>
      <c r="CD578" s="55">
        <v>99</v>
      </c>
      <c r="CE578" s="55">
        <v>97</v>
      </c>
      <c r="CF578" s="55">
        <v>78</v>
      </c>
      <c r="CG578" s="55">
        <v>20</v>
      </c>
      <c r="CH578" s="55"/>
      <c r="CI578" s="102">
        <v>4518</v>
      </c>
      <c r="CJ578" s="55"/>
      <c r="CK578" s="55">
        <v>29.16</v>
      </c>
      <c r="CL578" s="55"/>
      <c r="CM578" s="55">
        <v>6.01</v>
      </c>
      <c r="CN578" s="55"/>
      <c r="CO578" s="55"/>
      <c r="CP578" s="55"/>
      <c r="CQ578" s="55">
        <v>0.33</v>
      </c>
      <c r="CR578" s="102">
        <v>4198</v>
      </c>
      <c r="CS578" s="103">
        <v>34.369999999999997</v>
      </c>
      <c r="CT578" s="102">
        <v>5.32</v>
      </c>
      <c r="CU578" s="102">
        <v>0.21</v>
      </c>
      <c r="CV578" s="55"/>
      <c r="CW578" s="73">
        <f t="shared" si="123"/>
        <v>967.47049338741328</v>
      </c>
      <c r="CX578" s="74">
        <f>AP578/(AB578-AI578)</f>
        <v>967.47049338741328</v>
      </c>
      <c r="CY578" s="71">
        <v>500</v>
      </c>
      <c r="CZ578" s="67">
        <f>IF(AND(DATE(YEAR(T578),MONTH(T578),DAY(T578))&gt;=(S578-3),DATE(YEAR(T578),MONTH(T578),DAY(T578))&lt;=(S578+3)),T578,V578)</f>
        <v>46052.715277777781</v>
      </c>
      <c r="DA578" s="74">
        <f>CZ578-U578</f>
        <v>0</v>
      </c>
      <c r="DB578" s="53">
        <f>(((AR578-AQ578)*24)+DD578+AB578+((AV578-AU578)*24))/24</f>
        <v>0.59374999999272404</v>
      </c>
      <c r="DC578" s="53">
        <f>(AT578-AS578)*24</f>
        <v>1.2500000000582077</v>
      </c>
      <c r="DD578" s="53">
        <f>(W578-AR578)*24</f>
        <v>1.5833333332557231</v>
      </c>
      <c r="DE578" s="53">
        <f>AA578</f>
        <v>59.666666666802485</v>
      </c>
      <c r="DF578" s="53">
        <f t="shared" si="121"/>
        <v>1.5833333332557231</v>
      </c>
      <c r="DG578" s="53">
        <f>AB578</f>
        <v>12.166666666686069</v>
      </c>
      <c r="DH578" s="53">
        <f t="shared" si="115"/>
        <v>1.2500000000582077</v>
      </c>
    </row>
    <row r="579" spans="1:112" s="63" customFormat="1" x14ac:dyDescent="0.2">
      <c r="A579" s="65">
        <v>5027</v>
      </c>
      <c r="B579" s="72">
        <f t="shared" si="122"/>
        <v>46023</v>
      </c>
      <c r="C579" s="60" t="str">
        <f t="shared" si="118"/>
        <v>PRT 2026 1 #5027</v>
      </c>
      <c r="D579" s="60" t="str">
        <f t="shared" si="114"/>
        <v>PRATU GEL LRC #49</v>
      </c>
      <c r="E579" s="61">
        <v>5027</v>
      </c>
      <c r="F579" s="62" t="s">
        <v>300</v>
      </c>
      <c r="G579" s="62" t="str">
        <f>INDEX([1]List!$D$2:$D$55,MATCH(F579,[1]List!$B$2:$B$55,0))</f>
        <v>CIF</v>
      </c>
      <c r="H579" s="62" t="s">
        <v>392</v>
      </c>
      <c r="I579" s="62" t="s">
        <v>262</v>
      </c>
      <c r="J579" s="61">
        <f>IF(F579="","",IF(F579="TIE LRC",COUNTIF($F$2:$F579,"TIE")+COUNTIF($F$2:$F579,"TME")+COUNTIF($F$2:$F579,"TIE LRC")+COUNTIF($F$2:$F579,"TIE MRC"),IF(F579="TIE MRC",COUNTIF($F$2:$F579,"TIE")+COUNTIF($F$2:$F579,"TME")+COUNTIF($F$2:$F579,"TIE LRC")+COUNTIF($F$2:$F579,"TIE MRC"),IF(F579="PLNBB LRC",COUNTIF($F$2:$F579,"PLNBB")+COUNTIF($F$2:$F579,"PLNBB LRC")+COUNTIF($F$2:$F579,"PLNBB MRC"),IF(F579="PLNBB MRC",COUNTIF($F$2:$F579,"PLNBB")+COUNTIF($F$2:$F579,"PLNBB LRC")+COUNTIF($F$2:$F579,"PLNBB MRC"),IF(F579="HE MRC",COUNTIF($F$2:$F579,"HE")+COUNTIF($F$2:$F579,"HE LRC")+COUNTIF($F$2:$F579,"HE MRC"),IF(F579="HE LRC",COUNTIF($F$2:$F579,"HE")+COUNTIF($F$2:$F579,"HE LRC")+COUNTIF($F$2:$F579,"HE MRC"),COUNTIF($F$2:$F579,F579))))))))</f>
        <v>49</v>
      </c>
      <c r="K579" s="63" t="s">
        <v>352</v>
      </c>
      <c r="L579" s="63" t="s">
        <v>450</v>
      </c>
      <c r="N579" s="64" t="s">
        <v>320</v>
      </c>
      <c r="O579" s="69" t="s">
        <v>473</v>
      </c>
      <c r="P579" s="65"/>
      <c r="Q579" s="69">
        <v>46042</v>
      </c>
      <c r="R579" s="66"/>
      <c r="S579" s="69">
        <v>46041</v>
      </c>
      <c r="T579" s="67">
        <v>46050.666666666664</v>
      </c>
      <c r="U579" s="67">
        <v>46052.899305555555</v>
      </c>
      <c r="V579" s="67">
        <v>46052.899305555555</v>
      </c>
      <c r="W579" s="67">
        <v>46053.326388888891</v>
      </c>
      <c r="X579" s="67">
        <v>46053.892361111109</v>
      </c>
      <c r="Y579" s="67">
        <v>46053.923611111109</v>
      </c>
      <c r="Z579" s="67">
        <v>46053.958333333336</v>
      </c>
      <c r="AA579" s="53">
        <f t="shared" si="120"/>
        <v>53.583333333372138</v>
      </c>
      <c r="AB579" s="53">
        <f t="shared" si="90"/>
        <v>14.333333333255723</v>
      </c>
      <c r="AC579" s="53">
        <f t="shared" si="91"/>
        <v>0.75</v>
      </c>
      <c r="AD579" s="53">
        <v>0</v>
      </c>
      <c r="AE579" s="53">
        <v>2.67</v>
      </c>
      <c r="AF579" s="53">
        <v>0</v>
      </c>
      <c r="AG579" s="53">
        <v>0</v>
      </c>
      <c r="AH579" s="53">
        <v>0</v>
      </c>
      <c r="AI579" s="53">
        <f t="shared" si="112"/>
        <v>2.67</v>
      </c>
      <c r="AJ579" s="77">
        <f t="shared" si="119"/>
        <v>2.67</v>
      </c>
      <c r="AK579" s="77"/>
      <c r="AL579" s="77"/>
      <c r="AM579" s="77"/>
      <c r="AN579" s="77"/>
      <c r="AO579" s="68">
        <v>10003.353999999999</v>
      </c>
      <c r="AP579" s="68">
        <v>9999.1980000000003</v>
      </c>
      <c r="AQ579" s="67">
        <f t="shared" si="117"/>
        <v>46052.899305555555</v>
      </c>
      <c r="AR579" s="67">
        <v>46052.909722222219</v>
      </c>
      <c r="AS579" s="67">
        <f t="shared" si="116"/>
        <v>46053.892361111109</v>
      </c>
      <c r="AT579" s="67">
        <v>46053.944444444445</v>
      </c>
      <c r="AU579" s="67">
        <f t="shared" si="106"/>
        <v>46053.944444444445</v>
      </c>
      <c r="AV579" s="67">
        <v>46053.954861111109</v>
      </c>
      <c r="AW579" s="102">
        <v>4028</v>
      </c>
      <c r="AX579" s="102">
        <v>6651</v>
      </c>
      <c r="AY579" s="55">
        <v>34.89</v>
      </c>
      <c r="AZ579" s="55">
        <v>17.579999999999998</v>
      </c>
      <c r="BA579" s="55">
        <v>5.76</v>
      </c>
      <c r="BB579" s="55">
        <v>5.76</v>
      </c>
      <c r="BC579" s="55">
        <v>6.99</v>
      </c>
      <c r="BD579" s="55">
        <v>39.479999999999997</v>
      </c>
      <c r="BE579" s="55">
        <v>37.18</v>
      </c>
      <c r="BF579" s="55">
        <v>0.22</v>
      </c>
      <c r="BG579" s="55">
        <v>0.37</v>
      </c>
      <c r="BH579" s="55">
        <v>0.34</v>
      </c>
      <c r="BI579" s="55">
        <v>52.75</v>
      </c>
      <c r="BJ579" s="55">
        <v>4.24</v>
      </c>
      <c r="BK579" s="55">
        <v>0.9</v>
      </c>
      <c r="BL579" s="55">
        <v>1.17</v>
      </c>
      <c r="BM579" s="55">
        <v>18.489999999999998</v>
      </c>
      <c r="BN579" s="56">
        <v>61</v>
      </c>
      <c r="BO579" s="55" t="s">
        <v>97</v>
      </c>
      <c r="BP579" s="55" t="s">
        <v>100</v>
      </c>
      <c r="BQ579" s="56">
        <v>1150</v>
      </c>
      <c r="BR579" s="55">
        <v>22.89</v>
      </c>
      <c r="BS579" s="55">
        <v>11.98</v>
      </c>
      <c r="BT579" s="55">
        <v>43.9</v>
      </c>
      <c r="BU579" s="55">
        <v>10.34</v>
      </c>
      <c r="BV579" s="55">
        <v>2.46</v>
      </c>
      <c r="BW579" s="55">
        <v>0.94</v>
      </c>
      <c r="BX579" s="55">
        <v>0.25</v>
      </c>
      <c r="BY579" s="55">
        <v>0.38</v>
      </c>
      <c r="BZ579" s="55">
        <v>5.58</v>
      </c>
      <c r="CA579" s="55">
        <v>1.17</v>
      </c>
      <c r="CB579" s="55">
        <v>0.1</v>
      </c>
      <c r="CC579" s="55">
        <v>5.6000000000000001E-2</v>
      </c>
      <c r="CD579" s="55">
        <v>99</v>
      </c>
      <c r="CE579" s="55">
        <v>97</v>
      </c>
      <c r="CF579" s="55">
        <v>78</v>
      </c>
      <c r="CG579" s="55">
        <v>20</v>
      </c>
      <c r="CH579" s="55"/>
      <c r="CI579" s="102">
        <v>4125</v>
      </c>
      <c r="CJ579" s="55"/>
      <c r="CK579" s="55">
        <v>34.729999999999997</v>
      </c>
      <c r="CL579" s="55"/>
      <c r="CM579" s="55">
        <v>3.96</v>
      </c>
      <c r="CN579" s="55"/>
      <c r="CO579" s="55"/>
      <c r="CP579" s="55"/>
      <c r="CQ579" s="55">
        <v>0.15</v>
      </c>
      <c r="CR579" s="102">
        <v>4012</v>
      </c>
      <c r="CS579" s="103">
        <v>35.92</v>
      </c>
      <c r="CT579" s="102">
        <v>5.24</v>
      </c>
      <c r="CU579" s="102">
        <v>0.25</v>
      </c>
      <c r="CV579" s="55"/>
      <c r="CW579" s="73">
        <f t="shared" si="123"/>
        <v>857.31906259501602</v>
      </c>
      <c r="CX579" s="74">
        <f>AP579/(AB579-AI579)</f>
        <v>857.31906259501602</v>
      </c>
      <c r="CY579" s="71">
        <v>500</v>
      </c>
      <c r="CZ579" s="67">
        <f>IF(AND(DATE(YEAR(T579),MONTH(T579),DAY(T579))&gt;=(S579-3),DATE(YEAR(T579),MONTH(T579),DAY(T579))&lt;=(S579+3)),T579,V579)</f>
        <v>46052.899305555555</v>
      </c>
      <c r="DA579" s="74">
        <f>CZ579-U579</f>
        <v>0</v>
      </c>
      <c r="DB579" s="53">
        <f>(((AR579-AQ579)*24)+DD579+AB579+((AV579-AU579)*24))/24</f>
        <v>1.0347222222189885</v>
      </c>
      <c r="DC579" s="53">
        <f>(AT579-AS579)*24</f>
        <v>1.2500000000582077</v>
      </c>
      <c r="DD579" s="53">
        <f>(W579-AR579)*24</f>
        <v>10.000000000116415</v>
      </c>
      <c r="DE579" s="53">
        <f>AA579</f>
        <v>53.583333333372138</v>
      </c>
      <c r="DF579" s="53">
        <f t="shared" si="121"/>
        <v>10.000000000116415</v>
      </c>
      <c r="DG579" s="53">
        <f>AB579</f>
        <v>14.333333333255723</v>
      </c>
      <c r="DH579" s="53">
        <f t="shared" si="115"/>
        <v>1.2500000000582077</v>
      </c>
    </row>
    <row r="580" spans="1:112" s="42" customFormat="1" x14ac:dyDescent="0.2">
      <c r="A580" s="40">
        <v>5028</v>
      </c>
      <c r="B580" s="29">
        <f t="shared" si="122"/>
        <v>46054</v>
      </c>
      <c r="C580" s="41" t="str">
        <f t="shared" si="118"/>
        <v>PRT 2026 1 #5028</v>
      </c>
      <c r="D580" s="41" t="str">
        <f t="shared" si="114"/>
        <v>PRATU SSN #33</v>
      </c>
      <c r="E580" s="39">
        <v>5028</v>
      </c>
      <c r="F580" s="38" t="s">
        <v>551</v>
      </c>
      <c r="G580" s="38" t="str">
        <f>INDEX([1]List!$D$2:$D$55,MATCH(F580,[1]List!$B$2:$B$55,0))</f>
        <v>CIF</v>
      </c>
      <c r="H580" s="38" t="s">
        <v>552</v>
      </c>
      <c r="I580" s="38" t="s">
        <v>285</v>
      </c>
      <c r="J580" s="39">
        <f>IF(F580="","",IF(F580="TIE LRC",COUNTIF($F$2:$F580,"TIE")+COUNTIF($F$2:$F580,"TME")+COUNTIF($F$2:$F580,"TIE LRC")+COUNTIF($F$2:$F580,"TIE MRC"),IF(F580="TIE MRC",COUNTIF($F$2:$F580,"TIE")+COUNTIF($F$2:$F580,"TME")+COUNTIF($F$2:$F580,"TIE LRC")+COUNTIF($F$2:$F580,"TIE MRC"),IF(F580="PLNBB LRC",COUNTIF($F$2:$F580,"PLNBB")+COUNTIF($F$2:$F580,"PLNBB LRC")+COUNTIF($F$2:$F580,"PLNBB MRC"),IF(F580="PLNBB MRC",COUNTIF($F$2:$F580,"PLNBB")+COUNTIF($F$2:$F580,"PLNBB LRC")+COUNTIF($F$2:$F580,"PLNBB MRC"),IF(F580="HE MRC",COUNTIF($F$2:$F580,"HE")+COUNTIF($F$2:$F580,"HE LRC")+COUNTIF($F$2:$F580,"HE MRC"),IF(F580="HE LRC",COUNTIF($F$2:$F580,"HE")+COUNTIF($F$2:$F580,"HE LRC")+COUNTIF($F$2:$F580,"HE MRC"),COUNTIF($F$2:$F580,F580))))))))</f>
        <v>33</v>
      </c>
      <c r="K580" s="42" t="s">
        <v>280</v>
      </c>
      <c r="L580" s="42" t="s">
        <v>281</v>
      </c>
      <c r="N580" s="43" t="s">
        <v>318</v>
      </c>
      <c r="O580" s="70" t="s">
        <v>473</v>
      </c>
      <c r="P580" s="40"/>
      <c r="Q580" s="70">
        <v>46044</v>
      </c>
      <c r="R580" s="44"/>
      <c r="S580" s="70">
        <v>46051</v>
      </c>
      <c r="T580" s="57">
        <v>46051.427083333336</v>
      </c>
      <c r="U580" s="57">
        <v>46051.427083333336</v>
      </c>
      <c r="V580" s="57">
        <v>46053.364583333336</v>
      </c>
      <c r="W580" s="57">
        <v>46053.951388888891</v>
      </c>
      <c r="X580" s="57">
        <v>46054.534722222219</v>
      </c>
      <c r="Y580" s="57">
        <v>46054.791666666664</v>
      </c>
      <c r="Z580" s="57">
        <v>46054.826388888891</v>
      </c>
      <c r="AA580" s="51">
        <f t="shared" si="120"/>
        <v>46.5</v>
      </c>
      <c r="AB580" s="51">
        <f t="shared" si="90"/>
        <v>20.166666666569654</v>
      </c>
      <c r="AC580" s="51">
        <f t="shared" si="91"/>
        <v>6.1666666666860692</v>
      </c>
      <c r="AD580" s="51">
        <v>0.33</v>
      </c>
      <c r="AE580" s="51">
        <v>4.92</v>
      </c>
      <c r="AF580" s="51">
        <v>0</v>
      </c>
      <c r="AG580" s="51">
        <v>0.5</v>
      </c>
      <c r="AH580" s="51">
        <v>0</v>
      </c>
      <c r="AI580" s="51">
        <f t="shared" si="112"/>
        <v>5.42</v>
      </c>
      <c r="AJ580" s="78">
        <f t="shared" si="119"/>
        <v>5.75</v>
      </c>
      <c r="AK580" s="78"/>
      <c r="AL580" s="78"/>
      <c r="AM580" s="78"/>
      <c r="AN580" s="78"/>
      <c r="AO580" s="45">
        <v>8727.0849999999991</v>
      </c>
      <c r="AP580" s="45">
        <v>8724.616</v>
      </c>
      <c r="AQ580" s="57">
        <f t="shared" si="117"/>
        <v>46053.364583333336</v>
      </c>
      <c r="AR580" s="57">
        <v>46053.375</v>
      </c>
      <c r="AS580" s="57">
        <f t="shared" si="116"/>
        <v>46054.534722222219</v>
      </c>
      <c r="AT580" s="57">
        <v>46054.8125</v>
      </c>
      <c r="AU580" s="57">
        <f t="shared" si="106"/>
        <v>46054.8125</v>
      </c>
      <c r="AV580" s="57">
        <v>46054.822916666664</v>
      </c>
      <c r="AW580" s="104">
        <v>4054</v>
      </c>
      <c r="AX580" s="104">
        <v>6765</v>
      </c>
      <c r="AY580" s="30">
        <v>35.11</v>
      </c>
      <c r="AZ580" s="30">
        <v>17.420000000000002</v>
      </c>
      <c r="BA580" s="30">
        <v>4.97</v>
      </c>
      <c r="BB580" s="30">
        <v>6.32</v>
      </c>
      <c r="BC580" s="30">
        <v>7.65</v>
      </c>
      <c r="BD580" s="30">
        <v>39.32</v>
      </c>
      <c r="BE580" s="30">
        <v>36.94</v>
      </c>
      <c r="BF580" s="30">
        <v>0.23</v>
      </c>
      <c r="BG580" s="30">
        <v>0.38</v>
      </c>
      <c r="BH580" s="30">
        <v>0.35</v>
      </c>
      <c r="BI580" s="30">
        <v>53.78</v>
      </c>
      <c r="BJ580" s="30">
        <v>4.25</v>
      </c>
      <c r="BK580" s="30">
        <v>0.88</v>
      </c>
      <c r="BL580" s="30">
        <v>1.1499999999999999</v>
      </c>
      <c r="BM580" s="30">
        <v>17.059999999999999</v>
      </c>
      <c r="BN580" s="34">
        <v>59</v>
      </c>
      <c r="BO580" s="30" t="s">
        <v>97</v>
      </c>
      <c r="BP580" s="30" t="s">
        <v>100</v>
      </c>
      <c r="BQ580" s="34">
        <v>1170</v>
      </c>
      <c r="BR580" s="30">
        <v>30.01</v>
      </c>
      <c r="BS580" s="30">
        <v>20.7</v>
      </c>
      <c r="BT580" s="30">
        <v>27.68</v>
      </c>
      <c r="BU580" s="30">
        <v>12.46</v>
      </c>
      <c r="BV580" s="30">
        <v>2.06</v>
      </c>
      <c r="BW580" s="30">
        <v>1.1100000000000001</v>
      </c>
      <c r="BX580" s="30">
        <v>0.39</v>
      </c>
      <c r="BY580" s="30">
        <v>0.34</v>
      </c>
      <c r="BZ580" s="30">
        <v>4.22</v>
      </c>
      <c r="CA580" s="30">
        <v>0.9</v>
      </c>
      <c r="CB580" s="30">
        <v>0.11</v>
      </c>
      <c r="CC580" s="99">
        <v>5.3999999999999999E-2</v>
      </c>
      <c r="CD580" s="30">
        <v>98</v>
      </c>
      <c r="CE580" s="30">
        <v>97</v>
      </c>
      <c r="CF580" s="30">
        <v>78</v>
      </c>
      <c r="CG580" s="30">
        <v>20</v>
      </c>
      <c r="CH580" s="30"/>
      <c r="CI580" s="104">
        <v>4139</v>
      </c>
      <c r="CJ580" s="30"/>
      <c r="CK580" s="30">
        <v>34.18</v>
      </c>
      <c r="CL580" s="30"/>
      <c r="CM580" s="30">
        <v>4.12</v>
      </c>
      <c r="CN580" s="30"/>
      <c r="CO580" s="30"/>
      <c r="CP580" s="30"/>
      <c r="CQ580" s="30">
        <v>0.17</v>
      </c>
      <c r="CR580" s="104">
        <v>3956</v>
      </c>
      <c r="CS580" s="105">
        <v>36.65</v>
      </c>
      <c r="CT580" s="104">
        <v>4.34</v>
      </c>
      <c r="CU580" s="104">
        <v>0.28999999999999998</v>
      </c>
      <c r="CV580" s="30"/>
      <c r="CW580" s="58">
        <f t="shared" si="123"/>
        <v>591.63309222812359</v>
      </c>
      <c r="CX580" s="59">
        <f>AP580/(AB580-AI580)</f>
        <v>591.63309222812359</v>
      </c>
      <c r="CY580" s="79">
        <v>500</v>
      </c>
      <c r="CZ580" s="57">
        <f>IF(AND(DATE(YEAR(T580),MONTH(T580),DAY(T580))&gt;=(S580-3),DATE(YEAR(T580),MONTH(T580),DAY(T580))&lt;=(S580+3)),T580,V580)</f>
        <v>46051.427083333336</v>
      </c>
      <c r="DA580" s="59">
        <f>CZ580-U580</f>
        <v>0</v>
      </c>
      <c r="DB580" s="51">
        <f>(((AR580-AQ580)*24)+DD580+AB580+((AV580-AU580)*24))/24</f>
        <v>1.437499999992724</v>
      </c>
      <c r="DC580" s="51">
        <f>(AT580-AS580)*24</f>
        <v>6.6666666667442769</v>
      </c>
      <c r="DD580" s="51">
        <f>(W580-AR580)*24</f>
        <v>13.833333333372138</v>
      </c>
      <c r="DE580" s="51">
        <f>AA580</f>
        <v>46.5</v>
      </c>
      <c r="DF580" s="51">
        <f t="shared" si="121"/>
        <v>13.833333333372138</v>
      </c>
      <c r="DG580" s="51">
        <f>AB580</f>
        <v>20.166666666569654</v>
      </c>
      <c r="DH580" s="51">
        <f t="shared" si="115"/>
        <v>6.6666666667442769</v>
      </c>
    </row>
    <row r="581" spans="1:112" s="42" customFormat="1" x14ac:dyDescent="0.2">
      <c r="A581" s="40">
        <v>5029</v>
      </c>
      <c r="B581" s="29">
        <f t="shared" si="122"/>
        <v>46054</v>
      </c>
      <c r="C581" s="41" t="str">
        <f t="shared" si="118"/>
        <v>PRT 2026 1 #5029</v>
      </c>
      <c r="D581" s="41" t="str">
        <f t="shared" si="114"/>
        <v>PRATU SSN #34</v>
      </c>
      <c r="E581" s="39">
        <v>5029</v>
      </c>
      <c r="F581" s="38" t="s">
        <v>551</v>
      </c>
      <c r="G581" s="38" t="str">
        <f>INDEX([1]List!$D$2:$D$55,MATCH(F581,[1]List!$B$2:$B$55,0))</f>
        <v>CIF</v>
      </c>
      <c r="H581" s="38" t="s">
        <v>552</v>
      </c>
      <c r="I581" s="38" t="s">
        <v>285</v>
      </c>
      <c r="J581" s="39">
        <f>IF(F581="","",IF(F581="TIE LRC",COUNTIF($F$2:$F581,"TIE")+COUNTIF($F$2:$F581,"TME")+COUNTIF($F$2:$F581,"TIE LRC")+COUNTIF($F$2:$F581,"TIE MRC"),IF(F581="TIE MRC",COUNTIF($F$2:$F581,"TIE")+COUNTIF($F$2:$F581,"TME")+COUNTIF($F$2:$F581,"TIE LRC")+COUNTIF($F$2:$F581,"TIE MRC"),IF(F581="PLNBB LRC",COUNTIF($F$2:$F581,"PLNBB")+COUNTIF($F$2:$F581,"PLNBB LRC")+COUNTIF($F$2:$F581,"PLNBB MRC"),IF(F581="PLNBB MRC",COUNTIF($F$2:$F581,"PLNBB")+COUNTIF($F$2:$F581,"PLNBB LRC")+COUNTIF($F$2:$F581,"PLNBB MRC"),IF(F581="HE MRC",COUNTIF($F$2:$F581,"HE")+COUNTIF($F$2:$F581,"HE LRC")+COUNTIF($F$2:$F581,"HE MRC"),IF(F581="HE LRC",COUNTIF($F$2:$F581,"HE")+COUNTIF($F$2:$F581,"HE LRC")+COUNTIF($F$2:$F581,"HE MRC"),COUNTIF($F$2:$F581,F581))))))))</f>
        <v>34</v>
      </c>
      <c r="K581" s="42" t="s">
        <v>745</v>
      </c>
      <c r="L581" s="42" t="s">
        <v>746</v>
      </c>
      <c r="N581" s="43" t="s">
        <v>320</v>
      </c>
      <c r="O581" s="70" t="s">
        <v>747</v>
      </c>
      <c r="P581" s="40"/>
      <c r="Q581" s="70">
        <v>46046</v>
      </c>
      <c r="R581" s="44"/>
      <c r="S581" s="70">
        <v>46052</v>
      </c>
      <c r="T581" s="57">
        <v>46051.927083333336</v>
      </c>
      <c r="U581" s="57">
        <v>46051.927083333336</v>
      </c>
      <c r="V581" s="57">
        <v>46053.986111111109</v>
      </c>
      <c r="W581" s="57">
        <v>46054.833333333336</v>
      </c>
      <c r="X581" s="57">
        <v>46055.673611111109</v>
      </c>
      <c r="Y581" s="57">
        <v>46055.972222222219</v>
      </c>
      <c r="Z581" s="57">
        <v>46056.006944444445</v>
      </c>
      <c r="AA581" s="51">
        <f t="shared" si="120"/>
        <v>49.416666666569654</v>
      </c>
      <c r="AB581" s="51">
        <f t="shared" si="90"/>
        <v>27.333333333197515</v>
      </c>
      <c r="AC581" s="51">
        <f t="shared" si="91"/>
        <v>7.1666666666278616</v>
      </c>
      <c r="AD581" s="51">
        <v>0</v>
      </c>
      <c r="AE581" s="51">
        <v>7.92</v>
      </c>
      <c r="AF581" s="51">
        <v>0</v>
      </c>
      <c r="AG581" s="51">
        <v>0.5</v>
      </c>
      <c r="AH581" s="51">
        <v>0</v>
      </c>
      <c r="AI581" s="51">
        <f t="shared" si="112"/>
        <v>8.42</v>
      </c>
      <c r="AJ581" s="78">
        <f t="shared" si="119"/>
        <v>8.42</v>
      </c>
      <c r="AK581" s="78"/>
      <c r="AL581" s="78"/>
      <c r="AM581" s="78"/>
      <c r="AN581" s="78"/>
      <c r="AO581" s="45">
        <v>8750.26</v>
      </c>
      <c r="AP581" s="45">
        <v>8747.9779999999992</v>
      </c>
      <c r="AQ581" s="57">
        <f t="shared" si="117"/>
        <v>46053.986111111109</v>
      </c>
      <c r="AR581" s="57">
        <v>46053.996527777781</v>
      </c>
      <c r="AS581" s="57">
        <f t="shared" si="116"/>
        <v>46055.673611111109</v>
      </c>
      <c r="AT581" s="57">
        <v>46055.993055555555</v>
      </c>
      <c r="AU581" s="57">
        <f t="shared" si="106"/>
        <v>46055.993055555555</v>
      </c>
      <c r="AV581" s="57">
        <v>46056.003472222219</v>
      </c>
      <c r="AW581" s="104">
        <v>4069</v>
      </c>
      <c r="AX581" s="104">
        <v>6277</v>
      </c>
      <c r="AY581" s="30">
        <v>35.18</v>
      </c>
      <c r="AZ581" s="30">
        <v>17.079999999999998</v>
      </c>
      <c r="BA581" s="30">
        <v>4.99</v>
      </c>
      <c r="BB581" s="30">
        <v>7.69</v>
      </c>
      <c r="BC581" s="30">
        <v>6.38</v>
      </c>
      <c r="BD581" s="30">
        <v>41.89</v>
      </c>
      <c r="BE581" s="30">
        <v>34.65</v>
      </c>
      <c r="BF581" s="30">
        <v>0.24</v>
      </c>
      <c r="BG581" s="30">
        <v>0.41</v>
      </c>
      <c r="BH581" s="30">
        <v>0.37</v>
      </c>
      <c r="BI581" s="30">
        <v>54.65</v>
      </c>
      <c r="BJ581" s="30">
        <v>4.22</v>
      </c>
      <c r="BK581" s="30">
        <v>0.9</v>
      </c>
      <c r="BL581" s="30">
        <v>1.18</v>
      </c>
      <c r="BM581" s="30">
        <v>16.46</v>
      </c>
      <c r="BN581" s="34">
        <v>60</v>
      </c>
      <c r="BO581" s="30" t="s">
        <v>97</v>
      </c>
      <c r="BP581" s="30" t="s">
        <v>100</v>
      </c>
      <c r="BQ581" s="34">
        <v>1160</v>
      </c>
      <c r="BR581" s="30">
        <v>38.630000000000003</v>
      </c>
      <c r="BS581" s="30">
        <v>22.25</v>
      </c>
      <c r="BT581" s="30">
        <v>21.02</v>
      </c>
      <c r="BU581" s="30">
        <v>8.7799999999999994</v>
      </c>
      <c r="BV581" s="30">
        <v>1.65</v>
      </c>
      <c r="BW581" s="30">
        <v>0.99</v>
      </c>
      <c r="BX581" s="30">
        <v>0.46</v>
      </c>
      <c r="BY581" s="30">
        <v>0.51</v>
      </c>
      <c r="BZ581" s="30">
        <v>5.0999999999999996</v>
      </c>
      <c r="CA581" s="30">
        <v>0.54</v>
      </c>
      <c r="CB581" s="30">
        <v>0.09</v>
      </c>
      <c r="CC581" s="99">
        <v>5.1999999999999998E-2</v>
      </c>
      <c r="CD581" s="30">
        <v>98</v>
      </c>
      <c r="CE581" s="30">
        <v>97</v>
      </c>
      <c r="CF581" s="30">
        <v>78</v>
      </c>
      <c r="CG581" s="30">
        <v>20</v>
      </c>
      <c r="CH581" s="30"/>
      <c r="CI581" s="104">
        <v>4133</v>
      </c>
      <c r="CJ581" s="30"/>
      <c r="CK581" s="30">
        <v>34.520000000000003</v>
      </c>
      <c r="CL581" s="30"/>
      <c r="CM581" s="30">
        <v>4.9800000000000004</v>
      </c>
      <c r="CN581" s="30"/>
      <c r="CO581" s="30"/>
      <c r="CP581" s="30"/>
      <c r="CQ581" s="30">
        <v>0.11</v>
      </c>
      <c r="CR581" s="104">
        <v>3930</v>
      </c>
      <c r="CS581" s="105">
        <v>37.450000000000003</v>
      </c>
      <c r="CT581" s="104">
        <v>4.79</v>
      </c>
      <c r="CU581" s="104">
        <v>0.31</v>
      </c>
      <c r="CV581" s="30"/>
      <c r="CW581" s="58">
        <f t="shared" si="123"/>
        <v>462.52967924195383</v>
      </c>
      <c r="CX581" s="59">
        <f>AP581/(AB581-AI581)</f>
        <v>462.52967924195383</v>
      </c>
      <c r="CY581" s="79">
        <v>500</v>
      </c>
      <c r="CZ581" s="57">
        <f>IF(AND(DATE(YEAR(T581),MONTH(T581),DAY(T581))&gt;=(S581-3),DATE(YEAR(T581),MONTH(T581),DAY(T581))&lt;=(S581+3)),T581,V581)</f>
        <v>46051.927083333336</v>
      </c>
      <c r="DA581" s="59">
        <f>CZ581-U581</f>
        <v>0</v>
      </c>
      <c r="DB581" s="51">
        <f>(((AR581-AQ581)*24)+DD581+AB581+((AV581-AU581)*24))/24</f>
        <v>1.9965277777737356</v>
      </c>
      <c r="DC581" s="51">
        <f>(AT581-AS581)*24</f>
        <v>7.6666666666860692</v>
      </c>
      <c r="DD581" s="51">
        <f>(W581-AR581)*24</f>
        <v>20.083333333313931</v>
      </c>
      <c r="DE581" s="51">
        <f>AA581</f>
        <v>49.416666666569654</v>
      </c>
      <c r="DF581" s="51">
        <f t="shared" si="121"/>
        <v>20.083333333313931</v>
      </c>
      <c r="DG581" s="51">
        <f>AB581</f>
        <v>27.333333333197515</v>
      </c>
      <c r="DH581" s="51">
        <f t="shared" si="115"/>
        <v>7.6666666666860692</v>
      </c>
    </row>
    <row r="582" spans="1:112" s="42" customFormat="1" x14ac:dyDescent="0.2">
      <c r="A582" s="40">
        <v>5030</v>
      </c>
      <c r="B582" s="29">
        <f t="shared" si="122"/>
        <v>46054</v>
      </c>
      <c r="C582" s="41" t="str">
        <f t="shared" si="118"/>
        <v>PRT 2026 1 #5030</v>
      </c>
      <c r="D582" s="41" t="str">
        <f t="shared" si="114"/>
        <v>PRATU PTBA #118</v>
      </c>
      <c r="E582" s="39">
        <v>5030</v>
      </c>
      <c r="F582" s="38" t="s">
        <v>98</v>
      </c>
      <c r="G582" s="38" t="str">
        <f>INDEX([1]List!$D$2:$D$55,MATCH(F582,[1]List!$B$2:$B$55,0))</f>
        <v>FOB</v>
      </c>
      <c r="H582" s="38" t="s">
        <v>156</v>
      </c>
      <c r="I582" s="38" t="s">
        <v>157</v>
      </c>
      <c r="J582" s="39">
        <f>IF(F582="","",IF(F582="TIE LRC",COUNTIF($F$2:$F582,"TIE")+COUNTIF($F$2:$F582,"TME")+COUNTIF($F$2:$F582,"TIE LRC")+COUNTIF($F$2:$F582,"TIE MRC"),IF(F582="TIE MRC",COUNTIF($F$2:$F582,"TIE")+COUNTIF($F$2:$F582,"TME")+COUNTIF($F$2:$F582,"TIE LRC")+COUNTIF($F$2:$F582,"TIE MRC"),IF(F582="PLNBB LRC",COUNTIF($F$2:$F582,"PLNBB")+COUNTIF($F$2:$F582,"PLNBB LRC")+COUNTIF($F$2:$F582,"PLNBB MRC"),IF(F582="PLNBB MRC",COUNTIF($F$2:$F582,"PLNBB")+COUNTIF($F$2:$F582,"PLNBB LRC")+COUNTIF($F$2:$F582,"PLNBB MRC"),IF(F582="HE MRC",COUNTIF($F$2:$F582,"HE")+COUNTIF($F$2:$F582,"HE LRC")+COUNTIF($F$2:$F582,"HE MRC"),IF(F582="HE LRC",COUNTIF($F$2:$F582,"HE")+COUNTIF($F$2:$F582,"HE LRC")+COUNTIF($F$2:$F582,"HE MRC"),COUNTIF($F$2:$F582,F582))))))))</f>
        <v>118</v>
      </c>
      <c r="L582" s="42" t="s">
        <v>585</v>
      </c>
      <c r="N582" s="43" t="s">
        <v>318</v>
      </c>
      <c r="O582" s="70" t="s">
        <v>611</v>
      </c>
      <c r="P582" s="40"/>
      <c r="Q582" s="70">
        <v>46051</v>
      </c>
      <c r="R582" s="44"/>
      <c r="S582" s="70">
        <v>46050</v>
      </c>
      <c r="T582" s="57">
        <v>46053.75</v>
      </c>
      <c r="U582" s="57">
        <v>46053.75</v>
      </c>
      <c r="V582" s="57">
        <v>46054.840277777781</v>
      </c>
      <c r="W582" s="57">
        <v>46055.822916666664</v>
      </c>
      <c r="X582" s="57">
        <v>46056.347222222219</v>
      </c>
      <c r="Y582" s="57">
        <v>46056.434027777781</v>
      </c>
      <c r="Z582" s="57">
        <v>46056.472222222219</v>
      </c>
      <c r="AA582" s="51">
        <f t="shared" si="120"/>
        <v>26.166666666744277</v>
      </c>
      <c r="AB582" s="51">
        <f t="shared" si="90"/>
        <v>14.666666666802485</v>
      </c>
      <c r="AC582" s="51">
        <f t="shared" si="91"/>
        <v>2.0833333334885538</v>
      </c>
      <c r="AD582" s="51">
        <v>0.42</v>
      </c>
      <c r="AE582" s="51">
        <v>2.67</v>
      </c>
      <c r="AF582" s="51">
        <v>0</v>
      </c>
      <c r="AG582" s="51">
        <v>0.5</v>
      </c>
      <c r="AH582" s="51">
        <v>0</v>
      </c>
      <c r="AI582" s="51">
        <f t="shared" si="112"/>
        <v>3.17</v>
      </c>
      <c r="AJ582" s="78">
        <f t="shared" si="119"/>
        <v>3.59</v>
      </c>
      <c r="AK582" s="78"/>
      <c r="AL582" s="78"/>
      <c r="AM582" s="78"/>
      <c r="AN582" s="78"/>
      <c r="AO582" s="45">
        <v>10802.950999999999</v>
      </c>
      <c r="AP582" s="45">
        <v>10801.071</v>
      </c>
      <c r="AQ582" s="57">
        <f t="shared" si="117"/>
        <v>46054.840277777781</v>
      </c>
      <c r="AR582" s="57">
        <v>46054.854166666664</v>
      </c>
      <c r="AS582" s="57">
        <f t="shared" si="116"/>
        <v>46056.347222222219</v>
      </c>
      <c r="AT582" s="57">
        <v>46056.454861111109</v>
      </c>
      <c r="AU582" s="57">
        <f t="shared" si="106"/>
        <v>46056.454861111109</v>
      </c>
      <c r="AV582" s="57">
        <v>46056.46875</v>
      </c>
      <c r="AW582" s="104">
        <v>4653</v>
      </c>
      <c r="AX582" s="104">
        <v>6570</v>
      </c>
      <c r="AY582" s="30">
        <v>29.18</v>
      </c>
      <c r="AZ582" s="30">
        <v>12.37</v>
      </c>
      <c r="BA582" s="30">
        <v>4.66</v>
      </c>
      <c r="BB582" s="30">
        <v>5.76</v>
      </c>
      <c r="BC582" s="30">
        <v>6.57</v>
      </c>
      <c r="BD582" s="30">
        <v>41.75</v>
      </c>
      <c r="BE582" s="30">
        <v>40.119999999999997</v>
      </c>
      <c r="BF582" s="30">
        <v>0.26</v>
      </c>
      <c r="BG582" s="30">
        <v>0.39</v>
      </c>
      <c r="BH582" s="30">
        <v>0.37</v>
      </c>
      <c r="BI582" s="30">
        <v>58.28</v>
      </c>
      <c r="BJ582" s="30">
        <v>4.25</v>
      </c>
      <c r="BK582" s="30">
        <v>0.95</v>
      </c>
      <c r="BL582" s="30">
        <v>1.1599999999999999</v>
      </c>
      <c r="BM582" s="30">
        <v>18.07</v>
      </c>
      <c r="BN582" s="34">
        <v>59</v>
      </c>
      <c r="BO582" s="30" t="s">
        <v>97</v>
      </c>
      <c r="BP582" s="30" t="s">
        <v>100</v>
      </c>
      <c r="BQ582" s="34">
        <v>1200</v>
      </c>
      <c r="BR582" s="30">
        <v>42.29</v>
      </c>
      <c r="BS582" s="30">
        <v>21.19</v>
      </c>
      <c r="BT582" s="30">
        <v>13.6</v>
      </c>
      <c r="BU582" s="30">
        <v>10.66</v>
      </c>
      <c r="BV582" s="30">
        <v>1.32</v>
      </c>
      <c r="BW582" s="30">
        <v>0.68</v>
      </c>
      <c r="BX582" s="30">
        <v>0.9</v>
      </c>
      <c r="BY582" s="30">
        <v>0.52</v>
      </c>
      <c r="BZ582" s="30">
        <v>8.34</v>
      </c>
      <c r="CA582" s="30">
        <v>0.28999999999999998</v>
      </c>
      <c r="CB582" s="30">
        <v>0.2</v>
      </c>
      <c r="CC582" s="99">
        <v>0.05</v>
      </c>
      <c r="CD582" s="30">
        <v>99</v>
      </c>
      <c r="CE582" s="30">
        <v>98</v>
      </c>
      <c r="CF582" s="30">
        <v>78</v>
      </c>
      <c r="CG582" s="30">
        <v>22</v>
      </c>
      <c r="CH582" s="30"/>
      <c r="CI582" s="104">
        <v>4904</v>
      </c>
      <c r="CJ582" s="30"/>
      <c r="CK582" s="30">
        <v>28.76</v>
      </c>
      <c r="CL582" s="30">
        <v>14.26</v>
      </c>
      <c r="CM582" s="30">
        <v>4.4000000000000004</v>
      </c>
      <c r="CN582" s="30">
        <v>5.29</v>
      </c>
      <c r="CO582" s="30">
        <v>39.17</v>
      </c>
      <c r="CP582" s="30">
        <v>41.28</v>
      </c>
      <c r="CQ582" s="30">
        <v>0.54</v>
      </c>
      <c r="CR582" s="104" t="s">
        <v>319</v>
      </c>
      <c r="CS582" s="105" t="s">
        <v>319</v>
      </c>
      <c r="CT582" s="104" t="s">
        <v>319</v>
      </c>
      <c r="CU582" s="104" t="s">
        <v>319</v>
      </c>
      <c r="CV582" s="30"/>
      <c r="CW582" s="58">
        <f t="shared" si="123"/>
        <v>939.49588285349955</v>
      </c>
      <c r="CX582" s="59">
        <f>AP582/(AB582-AI582)</f>
        <v>939.49588285349955</v>
      </c>
      <c r="CY582" s="79">
        <v>500</v>
      </c>
      <c r="CZ582" s="57">
        <f>IF(AND(DATE(YEAR(T582),MONTH(T582),DAY(T582))&gt;=(S582-3),DATE(YEAR(T582),MONTH(T582),DAY(T582))&lt;=(S582+3)),T582,V582)</f>
        <v>46053.75</v>
      </c>
      <c r="DA582" s="59">
        <f>CZ582-U582</f>
        <v>0</v>
      </c>
      <c r="DB582" s="51">
        <f>(((AR582-AQ582)*24)+DD582+AB582+((AV582-AU582)*24))/24</f>
        <v>1.6076388888905058</v>
      </c>
      <c r="DC582" s="51">
        <f>(AT582-AS582)*24</f>
        <v>2.5833333333721384</v>
      </c>
      <c r="DD582" s="51">
        <f>(W582-AR582)*24</f>
        <v>23.25</v>
      </c>
      <c r="DE582" s="51">
        <f>AA582</f>
        <v>26.166666666744277</v>
      </c>
      <c r="DF582" s="51">
        <f t="shared" si="121"/>
        <v>23.25</v>
      </c>
      <c r="DG582" s="51">
        <f>AB582</f>
        <v>14.666666666802485</v>
      </c>
      <c r="DH582" s="51">
        <f t="shared" si="115"/>
        <v>2.5833333333721384</v>
      </c>
    </row>
    <row r="583" spans="1:112" s="42" customFormat="1" x14ac:dyDescent="0.2">
      <c r="A583" s="40">
        <v>5031</v>
      </c>
      <c r="B583" s="29">
        <f t="shared" si="122"/>
        <v>46054</v>
      </c>
      <c r="C583" s="41" t="str">
        <f t="shared" si="118"/>
        <v>PRT 2026 1 #5031</v>
      </c>
      <c r="D583" s="41" t="str">
        <f t="shared" si="114"/>
        <v>PRATU GEL LRC #50</v>
      </c>
      <c r="E583" s="39">
        <v>5031</v>
      </c>
      <c r="F583" s="38" t="s">
        <v>300</v>
      </c>
      <c r="G583" s="38" t="str">
        <f>INDEX([1]List!$D$2:$D$55,MATCH(F583,[1]List!$B$2:$B$55,0))</f>
        <v>CIF</v>
      </c>
      <c r="H583" s="38" t="s">
        <v>349</v>
      </c>
      <c r="I583" s="38" t="s">
        <v>408</v>
      </c>
      <c r="J583" s="39">
        <f>IF(F583="","",IF(F583="TIE LRC",COUNTIF($F$2:$F583,"TIE")+COUNTIF($F$2:$F583,"TME")+COUNTIF($F$2:$F583,"TIE LRC")+COUNTIF($F$2:$F583,"TIE MRC"),IF(F583="TIE MRC",COUNTIF($F$2:$F583,"TIE")+COUNTIF($F$2:$F583,"TME")+COUNTIF($F$2:$F583,"TIE LRC")+COUNTIF($F$2:$F583,"TIE MRC"),IF(F583="PLNBB LRC",COUNTIF($F$2:$F583,"PLNBB")+COUNTIF($F$2:$F583,"PLNBB LRC")+COUNTIF($F$2:$F583,"PLNBB MRC"),IF(F583="PLNBB MRC",COUNTIF($F$2:$F583,"PLNBB")+COUNTIF($F$2:$F583,"PLNBB LRC")+COUNTIF($F$2:$F583,"PLNBB MRC"),IF(F583="HE MRC",COUNTIF($F$2:$F583,"HE")+COUNTIF($F$2:$F583,"HE LRC")+COUNTIF($F$2:$F583,"HE MRC"),IF(F583="HE LRC",COUNTIF($F$2:$F583,"HE")+COUNTIF($F$2:$F583,"HE LRC")+COUNTIF($F$2:$F583,"HE MRC"),COUNTIF($F$2:$F583,F583))))))))</f>
        <v>50</v>
      </c>
      <c r="K583" s="42" t="s">
        <v>111</v>
      </c>
      <c r="L583" s="42" t="s">
        <v>255</v>
      </c>
      <c r="N583" s="43" t="s">
        <v>320</v>
      </c>
      <c r="O583" s="70" t="s">
        <v>567</v>
      </c>
      <c r="P583" s="40"/>
      <c r="Q583" s="70">
        <v>46044</v>
      </c>
      <c r="R583" s="44"/>
      <c r="S583" s="70">
        <v>46033</v>
      </c>
      <c r="T583" s="57">
        <v>46053.395833333336</v>
      </c>
      <c r="U583" s="57">
        <v>46056.027777777781</v>
      </c>
      <c r="V583" s="57">
        <v>46056.027777777781</v>
      </c>
      <c r="W583" s="57">
        <v>46056.048611111109</v>
      </c>
      <c r="X583" s="57">
        <v>46056.722222222219</v>
      </c>
      <c r="Y583" s="57">
        <v>46056.763888888891</v>
      </c>
      <c r="Z583" s="57">
        <v>46056.798611111109</v>
      </c>
      <c r="AA583" s="51">
        <f t="shared" si="120"/>
        <v>63.166666666686069</v>
      </c>
      <c r="AB583" s="51">
        <f t="shared" si="90"/>
        <v>17.166666666744277</v>
      </c>
      <c r="AC583" s="51">
        <f t="shared" si="91"/>
        <v>1.0000000001164153</v>
      </c>
      <c r="AD583" s="51">
        <v>0</v>
      </c>
      <c r="AE583" s="51">
        <v>5.75</v>
      </c>
      <c r="AF583" s="51">
        <v>0</v>
      </c>
      <c r="AG583" s="51">
        <v>0</v>
      </c>
      <c r="AH583" s="51">
        <v>0</v>
      </c>
      <c r="AI583" s="51">
        <f t="shared" si="112"/>
        <v>5.75</v>
      </c>
      <c r="AJ583" s="78">
        <f t="shared" si="119"/>
        <v>5.75</v>
      </c>
      <c r="AK583" s="78"/>
      <c r="AL583" s="78"/>
      <c r="AM583" s="78"/>
      <c r="AN583" s="78"/>
      <c r="AO583" s="45">
        <v>7816.817</v>
      </c>
      <c r="AP583" s="45">
        <v>7814.9080000000004</v>
      </c>
      <c r="AQ583" s="57">
        <f t="shared" si="117"/>
        <v>46056.027777777781</v>
      </c>
      <c r="AR583" s="57">
        <v>46056.038194444445</v>
      </c>
      <c r="AS583" s="57">
        <f t="shared" si="116"/>
        <v>46056.722222222219</v>
      </c>
      <c r="AT583" s="57">
        <v>46056.784722222219</v>
      </c>
      <c r="AU583" s="57">
        <f t="shared" si="106"/>
        <v>46056.784722222219</v>
      </c>
      <c r="AV583" s="57">
        <v>46056.795138888891</v>
      </c>
      <c r="AW583" s="104">
        <v>4029</v>
      </c>
      <c r="AX583" s="104">
        <v>6702</v>
      </c>
      <c r="AY583" s="30">
        <v>34.93</v>
      </c>
      <c r="AZ583" s="30">
        <v>13.15</v>
      </c>
      <c r="BA583" s="30">
        <v>4.95</v>
      </c>
      <c r="BB583" s="30">
        <v>4.6100000000000003</v>
      </c>
      <c r="BC583" s="30">
        <v>7.61</v>
      </c>
      <c r="BD583" s="30">
        <v>40.93</v>
      </c>
      <c r="BE583" s="30">
        <v>39.31</v>
      </c>
      <c r="BF583" s="30">
        <v>0.23</v>
      </c>
      <c r="BG583" s="30">
        <v>0.39</v>
      </c>
      <c r="BH583" s="30">
        <v>0.36</v>
      </c>
      <c r="BI583" s="30">
        <v>55.85</v>
      </c>
      <c r="BJ583" s="30">
        <v>4.21</v>
      </c>
      <c r="BK583" s="30">
        <v>0.91</v>
      </c>
      <c r="BL583" s="30">
        <v>1.1299999999999999</v>
      </c>
      <c r="BM583" s="30">
        <v>18.96</v>
      </c>
      <c r="BN583" s="34">
        <v>60</v>
      </c>
      <c r="BO583" s="30" t="s">
        <v>97</v>
      </c>
      <c r="BP583" s="30" t="s">
        <v>97</v>
      </c>
      <c r="BQ583" s="34">
        <v>1170</v>
      </c>
      <c r="BR583" s="30">
        <v>41.32</v>
      </c>
      <c r="BS583" s="30">
        <v>22.33</v>
      </c>
      <c r="BT583" s="30">
        <v>17.62</v>
      </c>
      <c r="BU583" s="30">
        <v>9.3800000000000008</v>
      </c>
      <c r="BV583" s="30">
        <v>3.22</v>
      </c>
      <c r="BW583" s="30">
        <v>0.8</v>
      </c>
      <c r="BX583" s="30">
        <v>0.26</v>
      </c>
      <c r="BY583" s="30">
        <v>0.46</v>
      </c>
      <c r="BZ583" s="30">
        <v>3.35</v>
      </c>
      <c r="CA583" s="30">
        <v>1.1200000000000001</v>
      </c>
      <c r="CB583" s="30">
        <v>0.12</v>
      </c>
      <c r="CC583" s="99">
        <v>3.7999999999999999E-2</v>
      </c>
      <c r="CD583" s="30">
        <v>99</v>
      </c>
      <c r="CE583" s="30">
        <v>97</v>
      </c>
      <c r="CF583" s="30">
        <v>78</v>
      </c>
      <c r="CG583" s="30">
        <v>20</v>
      </c>
      <c r="CH583" s="30"/>
      <c r="CI583" s="104">
        <v>4142</v>
      </c>
      <c r="CJ583" s="30"/>
      <c r="CK583" s="30">
        <v>34.270000000000003</v>
      </c>
      <c r="CL583" s="30"/>
      <c r="CM583" s="30">
        <v>4.72</v>
      </c>
      <c r="CN583" s="30"/>
      <c r="CO583" s="30"/>
      <c r="CP583" s="30"/>
      <c r="CQ583" s="30">
        <v>0.22</v>
      </c>
      <c r="CR583" s="104">
        <v>4123</v>
      </c>
      <c r="CS583" s="105">
        <v>35.1</v>
      </c>
      <c r="CT583" s="104">
        <v>4.99</v>
      </c>
      <c r="CU583" s="104">
        <v>0.25</v>
      </c>
      <c r="CV583" s="30"/>
      <c r="CW583" s="58">
        <f t="shared" si="123"/>
        <v>684.5174890464416</v>
      </c>
      <c r="CX583" s="59">
        <f>AP583/(AB583-AI583)</f>
        <v>684.5174890464416</v>
      </c>
      <c r="CY583" s="79">
        <v>500</v>
      </c>
      <c r="CZ583" s="57">
        <f>IF(AND(DATE(YEAR(T583),MONTH(T583),DAY(T583))&gt;=(S583-3),DATE(YEAR(T583),MONTH(T583),DAY(T583))&lt;=(S583+3)),T583,V583)</f>
        <v>46056.027777777781</v>
      </c>
      <c r="DA583" s="59">
        <f>CZ583-U583</f>
        <v>0</v>
      </c>
      <c r="DB583" s="51">
        <f>(((AR583-AQ583)*24)+DD583+AB583+((AV583-AU583)*24))/24</f>
        <v>0.74652777778101154</v>
      </c>
      <c r="DC583" s="51">
        <f>(AT583-AS583)*24</f>
        <v>1.5</v>
      </c>
      <c r="DD583" s="51">
        <f>(W583-AR583)*24</f>
        <v>0.24999999994179234</v>
      </c>
      <c r="DE583" s="51">
        <f>AA583</f>
        <v>63.166666666686069</v>
      </c>
      <c r="DF583" s="51">
        <f t="shared" si="121"/>
        <v>0.24999999994179234</v>
      </c>
      <c r="DG583" s="51">
        <f>AB583</f>
        <v>17.166666666744277</v>
      </c>
      <c r="DH583" s="51">
        <f t="shared" si="115"/>
        <v>1.5</v>
      </c>
    </row>
    <row r="584" spans="1:112" s="85" customFormat="1" x14ac:dyDescent="0.2">
      <c r="A584" s="80">
        <v>5032</v>
      </c>
      <c r="B584" s="81">
        <f t="shared" si="122"/>
        <v>46054</v>
      </c>
      <c r="C584" s="82" t="str">
        <f t="shared" si="118"/>
        <v>PRT 2026 1 #5032</v>
      </c>
      <c r="D584" s="82" t="str">
        <f t="shared" si="114"/>
        <v>PRATU SSN #35</v>
      </c>
      <c r="E584" s="83">
        <v>5032</v>
      </c>
      <c r="F584" s="84" t="s">
        <v>551</v>
      </c>
      <c r="G584" s="84" t="str">
        <f>INDEX([1]List!$D$2:$D$55,MATCH(F584,[1]List!$B$2:$B$55,0))</f>
        <v>CIF</v>
      </c>
      <c r="H584" s="84" t="s">
        <v>552</v>
      </c>
      <c r="I584" s="84" t="s">
        <v>285</v>
      </c>
      <c r="J584" s="83">
        <f>IF(F584="","",IF(F584="TIE LRC",COUNTIF($F$2:$F584,"TIE")+COUNTIF($F$2:$F584,"TME")+COUNTIF($F$2:$F584,"TIE LRC")+COUNTIF($F$2:$F584,"TIE MRC"),IF(F584="TIE MRC",COUNTIF($F$2:$F584,"TIE")+COUNTIF($F$2:$F584,"TME")+COUNTIF($F$2:$F584,"TIE LRC")+COUNTIF($F$2:$F584,"TIE MRC"),IF(F584="PLNBB LRC",COUNTIF($F$2:$F584,"PLNBB")+COUNTIF($F$2:$F584,"PLNBB LRC")+COUNTIF($F$2:$F584,"PLNBB MRC"),IF(F584="PLNBB MRC",COUNTIF($F$2:$F584,"PLNBB")+COUNTIF($F$2:$F584,"PLNBB LRC")+COUNTIF($F$2:$F584,"PLNBB MRC"),IF(F584="HE MRC",COUNTIF($F$2:$F584,"HE")+COUNTIF($F$2:$F584,"HE LRC")+COUNTIF($F$2:$F584,"HE MRC"),IF(F584="HE LRC",COUNTIF($F$2:$F584,"HE")+COUNTIF($F$2:$F584,"HE LRC")+COUNTIF($F$2:$F584,"HE MRC"),COUNTIF($F$2:$F584,F584))))))))</f>
        <v>35</v>
      </c>
      <c r="K584" s="85" t="s">
        <v>555</v>
      </c>
      <c r="L584" s="85" t="s">
        <v>556</v>
      </c>
      <c r="N584" s="86" t="s">
        <v>308</v>
      </c>
      <c r="O584" s="76" t="s">
        <v>473</v>
      </c>
      <c r="P584" s="80"/>
      <c r="Q584" s="76">
        <v>46045</v>
      </c>
      <c r="R584" s="87"/>
      <c r="S584" s="76">
        <v>46053</v>
      </c>
      <c r="T584" s="88">
        <v>46052.378472222219</v>
      </c>
      <c r="U584" s="88">
        <v>46052.378472222219</v>
      </c>
      <c r="V584" s="88">
        <v>46052.527777777781</v>
      </c>
      <c r="W584" s="88">
        <v>46052.631944444445</v>
      </c>
      <c r="X584" s="88">
        <v>46057.03125</v>
      </c>
      <c r="Y584" s="88">
        <v>46057.138888888891</v>
      </c>
      <c r="Z584" s="88">
        <v>46057.274305555555</v>
      </c>
      <c r="AA584" s="89">
        <f t="shared" si="120"/>
        <v>3.5833333334885538</v>
      </c>
      <c r="AB584" s="89">
        <f t="shared" si="90"/>
        <v>108.16666666668607</v>
      </c>
      <c r="AC584" s="89">
        <f t="shared" si="91"/>
        <v>2.5833333333721384</v>
      </c>
      <c r="AD584" s="89">
        <v>0</v>
      </c>
      <c r="AE584" s="89">
        <v>0</v>
      </c>
      <c r="AF584" s="89">
        <v>7.83</v>
      </c>
      <c r="AG584" s="89">
        <v>29.25</v>
      </c>
      <c r="AH584" s="89">
        <v>2</v>
      </c>
      <c r="AI584" s="89">
        <f t="shared" si="112"/>
        <v>39.08</v>
      </c>
      <c r="AJ584" s="90">
        <f t="shared" si="119"/>
        <v>39.08</v>
      </c>
      <c r="AK584" s="90"/>
      <c r="AL584" s="90"/>
      <c r="AM584" s="90"/>
      <c r="AN584" s="90"/>
      <c r="AO584" s="91">
        <v>8728.82</v>
      </c>
      <c r="AP584" s="91">
        <v>8726.6090000000004</v>
      </c>
      <c r="AQ584" s="88">
        <f t="shared" si="117"/>
        <v>46052.527777777781</v>
      </c>
      <c r="AR584" s="88">
        <v>46052.538194444445</v>
      </c>
      <c r="AS584" s="88">
        <f t="shared" si="116"/>
        <v>46057.03125</v>
      </c>
      <c r="AT584" s="88">
        <v>46057.145833333336</v>
      </c>
      <c r="AU584" s="88">
        <v>46057.225694444445</v>
      </c>
      <c r="AV584" s="88">
        <v>46057.270833333336</v>
      </c>
      <c r="AW584" s="107">
        <v>4058</v>
      </c>
      <c r="AX584" s="107">
        <v>6742</v>
      </c>
      <c r="AY584" s="93">
        <v>35.1</v>
      </c>
      <c r="AZ584" s="93">
        <v>16.649999999999999</v>
      </c>
      <c r="BA584" s="93">
        <v>4.72</v>
      </c>
      <c r="BB584" s="93">
        <v>6.06</v>
      </c>
      <c r="BC584" s="93">
        <v>7.27</v>
      </c>
      <c r="BD584" s="93">
        <v>40.32</v>
      </c>
      <c r="BE584" s="93">
        <v>36.97</v>
      </c>
      <c r="BF584" s="93">
        <v>0.3</v>
      </c>
      <c r="BG584" s="93">
        <v>0.39</v>
      </c>
      <c r="BH584" s="93">
        <v>0.36</v>
      </c>
      <c r="BI584" s="93">
        <v>53.85</v>
      </c>
      <c r="BJ584" s="93">
        <v>4.25</v>
      </c>
      <c r="BK584" s="93">
        <v>0.91</v>
      </c>
      <c r="BL584" s="93">
        <v>1.18</v>
      </c>
      <c r="BM584" s="93">
        <v>17.98</v>
      </c>
      <c r="BN584" s="94">
        <v>60</v>
      </c>
      <c r="BO584" s="93" t="s">
        <v>97</v>
      </c>
      <c r="BP584" s="93" t="s">
        <v>97</v>
      </c>
      <c r="BQ584" s="94">
        <v>1160</v>
      </c>
      <c r="BR584" s="93">
        <v>44.58</v>
      </c>
      <c r="BS584" s="93">
        <v>16.559999999999999</v>
      </c>
      <c r="BT584" s="93">
        <v>24.2</v>
      </c>
      <c r="BU584" s="93">
        <v>6.95</v>
      </c>
      <c r="BV584" s="93">
        <v>1.81</v>
      </c>
      <c r="BW584" s="93">
        <v>0.98</v>
      </c>
      <c r="BX584" s="93">
        <v>0.36</v>
      </c>
      <c r="BY584" s="93">
        <v>0.48</v>
      </c>
      <c r="BZ584" s="93">
        <v>3.4</v>
      </c>
      <c r="CA584" s="93">
        <v>0.59</v>
      </c>
      <c r="CB584" s="93">
        <v>0.09</v>
      </c>
      <c r="CC584" s="101">
        <v>4.3999999999999997E-2</v>
      </c>
      <c r="CD584" s="93">
        <v>98</v>
      </c>
      <c r="CE584" s="93">
        <v>97</v>
      </c>
      <c r="CF584" s="93">
        <v>78</v>
      </c>
      <c r="CG584" s="93">
        <v>20</v>
      </c>
      <c r="CH584" s="93"/>
      <c r="CI584" s="107">
        <v>4137</v>
      </c>
      <c r="CJ584" s="93"/>
      <c r="CK584" s="93">
        <v>34.31</v>
      </c>
      <c r="CL584" s="93"/>
      <c r="CM584" s="93">
        <v>4.4000000000000004</v>
      </c>
      <c r="CN584" s="93"/>
      <c r="CO584" s="93"/>
      <c r="CP584" s="93"/>
      <c r="CQ584" s="93">
        <v>0.11</v>
      </c>
      <c r="CR584" s="107">
        <v>3979</v>
      </c>
      <c r="CS584" s="108">
        <v>36.29</v>
      </c>
      <c r="CT584" s="108">
        <v>5.0999999999999996</v>
      </c>
      <c r="CU584" s="107">
        <v>0.26</v>
      </c>
      <c r="CV584" s="93"/>
      <c r="CW584" s="95">
        <f t="shared" si="123"/>
        <v>126.31393901376362</v>
      </c>
      <c r="CX584" s="96">
        <f>AP584/(AB584-AI584)</f>
        <v>126.31393901376362</v>
      </c>
      <c r="CY584" s="97">
        <v>100</v>
      </c>
      <c r="CZ584" s="88">
        <f>IF(AND(DATE(YEAR(T584),MONTH(T584),DAY(T584))&gt;=(S584-3),DATE(YEAR(T584),MONTH(T584),DAY(T584))&lt;=(S584+3)),T584,V584)</f>
        <v>46052.378472222219</v>
      </c>
      <c r="DA584" s="96">
        <f>CZ584-U584</f>
        <v>0</v>
      </c>
      <c r="DB584" s="89">
        <f>(((AR584-AQ584)*24)+DD584+AB584+((AV584-AU584)*24))/24</f>
        <v>4.65625</v>
      </c>
      <c r="DC584" s="89">
        <f>(AT584-AS584)*24</f>
        <v>2.7500000000582077</v>
      </c>
      <c r="DD584" s="89">
        <f>(W584-AR584)*24</f>
        <v>2.25</v>
      </c>
      <c r="DE584" s="89">
        <f>AA584</f>
        <v>3.5833333334885538</v>
      </c>
      <c r="DF584" s="89">
        <f t="shared" si="121"/>
        <v>2.25</v>
      </c>
      <c r="DG584" s="89">
        <f>AB584</f>
        <v>108.16666666668607</v>
      </c>
      <c r="DH584" s="89">
        <f t="shared" si="115"/>
        <v>2.7500000000582077</v>
      </c>
    </row>
    <row r="585" spans="1:112" s="42" customFormat="1" x14ac:dyDescent="0.2">
      <c r="A585" s="40">
        <v>5033</v>
      </c>
      <c r="B585" s="29">
        <f t="shared" si="122"/>
        <v>46054</v>
      </c>
      <c r="C585" s="41" t="str">
        <f t="shared" si="118"/>
        <v>PRT 2026 2 #5033</v>
      </c>
      <c r="D585" s="41" t="str">
        <f t="shared" si="114"/>
        <v>PRATU BGG #123</v>
      </c>
      <c r="E585" s="39">
        <v>5033</v>
      </c>
      <c r="F585" s="38" t="s">
        <v>240</v>
      </c>
      <c r="G585" s="38" t="str">
        <f>INDEX([1]List!$D$2:$D$55,MATCH(F585,[1]List!$B$2:$B$55,0))</f>
        <v>CIF</v>
      </c>
      <c r="H585" s="38" t="s">
        <v>211</v>
      </c>
      <c r="I585" s="38" t="s">
        <v>247</v>
      </c>
      <c r="J585" s="39">
        <f>IF(F585="","",IF(F585="TIE LRC",COUNTIF($F$2:$F585,"TIE")+COUNTIF($F$2:$F585,"TME")+COUNTIF($F$2:$F585,"TIE LRC")+COUNTIF($F$2:$F585,"TIE MRC"),IF(F585="TIE MRC",COUNTIF($F$2:$F585,"TIE")+COUNTIF($F$2:$F585,"TME")+COUNTIF($F$2:$F585,"TIE LRC")+COUNTIF($F$2:$F585,"TIE MRC"),IF(F585="PLNBB LRC",COUNTIF($F$2:$F585,"PLNBB")+COUNTIF($F$2:$F585,"PLNBB LRC")+COUNTIF($F$2:$F585,"PLNBB MRC"),IF(F585="PLNBB MRC",COUNTIF($F$2:$F585,"PLNBB")+COUNTIF($F$2:$F585,"PLNBB LRC")+COUNTIF($F$2:$F585,"PLNBB MRC"),IF(F585="HE MRC",COUNTIF($F$2:$F585,"HE")+COUNTIF($F$2:$F585,"HE LRC")+COUNTIF($F$2:$F585,"HE MRC"),IF(F585="HE LRC",COUNTIF($F$2:$F585,"HE")+COUNTIF($F$2:$F585,"HE LRC")+COUNTIF($F$2:$F585,"HE MRC"),COUNTIF($F$2:$F585,F585))))))))</f>
        <v>123</v>
      </c>
      <c r="K585" s="42" t="s">
        <v>259</v>
      </c>
      <c r="L585" s="42" t="s">
        <v>260</v>
      </c>
      <c r="N585" s="43" t="s">
        <v>318</v>
      </c>
      <c r="O585" s="70" t="s">
        <v>473</v>
      </c>
      <c r="P585" s="40"/>
      <c r="Q585" s="70">
        <v>46049</v>
      </c>
      <c r="R585" s="44"/>
      <c r="S585" s="70">
        <v>46058</v>
      </c>
      <c r="T585" s="57">
        <v>46054.003472222219</v>
      </c>
      <c r="U585" s="57">
        <v>46056.486111111109</v>
      </c>
      <c r="V585" s="57">
        <v>46056.486111111109</v>
      </c>
      <c r="W585" s="57">
        <v>46056.732638888891</v>
      </c>
      <c r="X585" s="57">
        <v>46057.149305555555</v>
      </c>
      <c r="Y585" s="57">
        <v>46057.180555555555</v>
      </c>
      <c r="Z585" s="57">
        <v>46057.215277777781</v>
      </c>
      <c r="AA585" s="51">
        <f t="shared" si="120"/>
        <v>59.583333333372138</v>
      </c>
      <c r="AB585" s="51">
        <f t="shared" si="90"/>
        <v>10.749999999941792</v>
      </c>
      <c r="AC585" s="51">
        <f t="shared" si="91"/>
        <v>0.75</v>
      </c>
      <c r="AD585" s="51">
        <v>0</v>
      </c>
      <c r="AE585" s="51">
        <v>1.08</v>
      </c>
      <c r="AF585" s="51">
        <v>0</v>
      </c>
      <c r="AG585" s="51">
        <v>0.42</v>
      </c>
      <c r="AH585" s="51">
        <v>0</v>
      </c>
      <c r="AI585" s="51">
        <f t="shared" si="112"/>
        <v>1.5</v>
      </c>
      <c r="AJ585" s="78">
        <f t="shared" si="119"/>
        <v>1.5</v>
      </c>
      <c r="AK585" s="78"/>
      <c r="AL585" s="78"/>
      <c r="AM585" s="78"/>
      <c r="AN585" s="78"/>
      <c r="AO585" s="45">
        <v>8698.9089999999997</v>
      </c>
      <c r="AP585" s="45">
        <v>8696.5030000000006</v>
      </c>
      <c r="AQ585" s="57">
        <f t="shared" si="117"/>
        <v>46056.486111111109</v>
      </c>
      <c r="AR585" s="57">
        <v>46056.496527777781</v>
      </c>
      <c r="AS585" s="57">
        <f t="shared" si="116"/>
        <v>46057.149305555555</v>
      </c>
      <c r="AT585" s="57">
        <v>46057.201388888891</v>
      </c>
      <c r="AU585" s="57">
        <f t="shared" si="106"/>
        <v>46057.201388888891</v>
      </c>
      <c r="AV585" s="57">
        <v>46057.211805555555</v>
      </c>
      <c r="AW585" s="104">
        <v>4558</v>
      </c>
      <c r="AX585" s="104">
        <v>6590</v>
      </c>
      <c r="AY585" s="30">
        <v>30.84</v>
      </c>
      <c r="AZ585" s="30">
        <v>16.440000000000001</v>
      </c>
      <c r="BA585" s="30">
        <v>4.37</v>
      </c>
      <c r="BB585" s="30">
        <v>5.28</v>
      </c>
      <c r="BC585" s="30">
        <v>6.32</v>
      </c>
      <c r="BD585" s="30">
        <v>40.450000000000003</v>
      </c>
      <c r="BE585" s="30">
        <v>37.83</v>
      </c>
      <c r="BF585" s="30">
        <v>0.25</v>
      </c>
      <c r="BG585" s="30">
        <v>0.38</v>
      </c>
      <c r="BH585" s="30">
        <v>0.36</v>
      </c>
      <c r="BI585" s="30">
        <v>56.35</v>
      </c>
      <c r="BJ585" s="30">
        <v>4.29</v>
      </c>
      <c r="BK585" s="30">
        <v>0.91</v>
      </c>
      <c r="BL585" s="30">
        <v>1.1599999999999999</v>
      </c>
      <c r="BM585" s="30" t="s">
        <v>748</v>
      </c>
      <c r="BN585" s="34">
        <v>59</v>
      </c>
      <c r="BO585" s="30" t="s">
        <v>97</v>
      </c>
      <c r="BP585" s="30" t="s">
        <v>97</v>
      </c>
      <c r="BQ585" s="34">
        <v>1260</v>
      </c>
      <c r="BR585" s="30">
        <v>49.44</v>
      </c>
      <c r="BS585" s="30">
        <v>26.14</v>
      </c>
      <c r="BT585" s="30">
        <v>9.9600000000000009</v>
      </c>
      <c r="BU585" s="30">
        <v>6.29</v>
      </c>
      <c r="BV585" s="30">
        <v>2.06</v>
      </c>
      <c r="BW585" s="30">
        <v>0.8</v>
      </c>
      <c r="BX585" s="30">
        <v>0.41</v>
      </c>
      <c r="BY585" s="30">
        <v>0.66</v>
      </c>
      <c r="BZ585" s="30">
        <v>4.79</v>
      </c>
      <c r="CA585" s="30">
        <v>0.11</v>
      </c>
      <c r="CB585" s="30">
        <v>0.35</v>
      </c>
      <c r="CC585" s="99">
        <v>4.5999999999999999E-2</v>
      </c>
      <c r="CD585" s="30">
        <v>99</v>
      </c>
      <c r="CE585" s="30">
        <v>97</v>
      </c>
      <c r="CF585" s="30">
        <v>79</v>
      </c>
      <c r="CG585" s="30">
        <v>20</v>
      </c>
      <c r="CH585" s="30"/>
      <c r="CI585" s="104">
        <v>4588</v>
      </c>
      <c r="CJ585" s="30"/>
      <c r="CK585" s="30">
        <v>30.69</v>
      </c>
      <c r="CL585" s="30"/>
      <c r="CM585" s="30">
        <v>4.05</v>
      </c>
      <c r="CN585" s="30"/>
      <c r="CO585" s="30"/>
      <c r="CP585" s="30"/>
      <c r="CQ585" s="30">
        <v>0.18</v>
      </c>
      <c r="CR585" s="104">
        <v>4514</v>
      </c>
      <c r="CS585" s="105">
        <v>32.78</v>
      </c>
      <c r="CT585" s="104">
        <v>4.1900000000000004</v>
      </c>
      <c r="CU585" s="104">
        <v>0.37</v>
      </c>
      <c r="CV585" s="30"/>
      <c r="CW585" s="58">
        <f t="shared" si="123"/>
        <v>940.16248649240276</v>
      </c>
      <c r="CX585" s="59">
        <f>AP585/(AB585-AI585)</f>
        <v>940.16248649240276</v>
      </c>
      <c r="CY585" s="79">
        <v>500</v>
      </c>
      <c r="CZ585" s="57">
        <f>IF(AND(DATE(YEAR(T585),MONTH(T585),DAY(T585))&gt;=(S585-3),DATE(YEAR(T585),MONTH(T585),DAY(T585))&lt;=(S585+3)),T585,V585)</f>
        <v>46056.486111111109</v>
      </c>
      <c r="DA585" s="59">
        <f>CZ585-U585</f>
        <v>0</v>
      </c>
      <c r="DB585" s="51">
        <f>(((AR585-AQ585)*24)+DD585+AB585+((AV585-AU585)*24))/24</f>
        <v>0.70486111110949423</v>
      </c>
      <c r="DC585" s="51">
        <f>(AT585-AS585)*24</f>
        <v>1.2500000000582077</v>
      </c>
      <c r="DD585" s="51">
        <f>(W585-AR585)*24</f>
        <v>5.6666666666278616</v>
      </c>
      <c r="DE585" s="51">
        <f>AA585</f>
        <v>59.583333333372138</v>
      </c>
      <c r="DF585" s="51">
        <f t="shared" si="121"/>
        <v>5.6666666666278616</v>
      </c>
      <c r="DG585" s="51">
        <f>AB585</f>
        <v>10.749999999941792</v>
      </c>
      <c r="DH585" s="51">
        <f t="shared" si="115"/>
        <v>1.2500000000582077</v>
      </c>
    </row>
    <row r="586" spans="1:112" s="42" customFormat="1" x14ac:dyDescent="0.2">
      <c r="A586" s="40">
        <v>5034</v>
      </c>
      <c r="B586" s="29">
        <f t="shared" si="122"/>
        <v>46054</v>
      </c>
      <c r="C586" s="41" t="str">
        <f t="shared" si="118"/>
        <v>PRT 2026 1 #5034</v>
      </c>
      <c r="D586" s="41" t="str">
        <f t="shared" si="114"/>
        <v>PRATU GEL MRC #24</v>
      </c>
      <c r="E586" s="39">
        <v>5034</v>
      </c>
      <c r="F586" s="38" t="s">
        <v>341</v>
      </c>
      <c r="G586" s="38" t="str">
        <f>INDEX([1]List!$D$2:$D$55,MATCH(F586,[1]List!$B$2:$B$55,0))</f>
        <v>CIF</v>
      </c>
      <c r="H586" s="38" t="s">
        <v>342</v>
      </c>
      <c r="I586" s="38" t="s">
        <v>408</v>
      </c>
      <c r="J586" s="39">
        <f>IF(F586="","",IF(F586="TIE LRC",COUNTIF($F$2:$F586,"TIE")+COUNTIF($F$2:$F586,"TME")+COUNTIF($F$2:$F586,"TIE LRC")+COUNTIF($F$2:$F586,"TIE MRC"),IF(F586="TIE MRC",COUNTIF($F$2:$F586,"TIE")+COUNTIF($F$2:$F586,"TME")+COUNTIF($F$2:$F586,"TIE LRC")+COUNTIF($F$2:$F586,"TIE MRC"),IF(F586="PLNBB LRC",COUNTIF($F$2:$F586,"PLNBB")+COUNTIF($F$2:$F586,"PLNBB LRC")+COUNTIF($F$2:$F586,"PLNBB MRC"),IF(F586="PLNBB MRC",COUNTIF($F$2:$F586,"PLNBB")+COUNTIF($F$2:$F586,"PLNBB LRC")+COUNTIF($F$2:$F586,"PLNBB MRC"),IF(F586="HE MRC",COUNTIF($F$2:$F586,"HE")+COUNTIF($F$2:$F586,"HE LRC")+COUNTIF($F$2:$F586,"HE MRC"),IF(F586="HE LRC",COUNTIF($F$2:$F586,"HE")+COUNTIF($F$2:$F586,"HE LRC")+COUNTIF($F$2:$F586,"HE MRC"),COUNTIF($F$2:$F586,F586))))))))</f>
        <v>24</v>
      </c>
      <c r="K586" s="42" t="s">
        <v>594</v>
      </c>
      <c r="L586" s="42" t="s">
        <v>595</v>
      </c>
      <c r="N586" s="43" t="s">
        <v>320</v>
      </c>
      <c r="O586" s="70" t="s">
        <v>567</v>
      </c>
      <c r="P586" s="40"/>
      <c r="Q586" s="70">
        <v>46042</v>
      </c>
      <c r="R586" s="44"/>
      <c r="S586" s="70">
        <v>46038</v>
      </c>
      <c r="T586" s="57">
        <v>46053.729166666664</v>
      </c>
      <c r="U586" s="57">
        <v>46056.815972222219</v>
      </c>
      <c r="V586" s="57">
        <v>46056.815972222219</v>
      </c>
      <c r="W586" s="57">
        <v>46057.163194444445</v>
      </c>
      <c r="X586" s="57">
        <v>46057.826388888891</v>
      </c>
      <c r="Y586" s="57">
        <v>46057.857638888891</v>
      </c>
      <c r="Z586" s="57">
        <v>46057.892361111109</v>
      </c>
      <c r="AA586" s="51">
        <f t="shared" si="120"/>
        <v>74.083333333313931</v>
      </c>
      <c r="AB586" s="51">
        <f t="shared" ref="AB586:AB687" si="124">(Y586-W586)*24</f>
        <v>16.666666666686069</v>
      </c>
      <c r="AC586" s="51">
        <f t="shared" ref="AC586:AC687" si="125">(Y586-X586)*24</f>
        <v>0.75</v>
      </c>
      <c r="AD586" s="51">
        <v>0.33</v>
      </c>
      <c r="AE586" s="51">
        <v>2.75</v>
      </c>
      <c r="AF586" s="51">
        <v>0</v>
      </c>
      <c r="AG586" s="51">
        <v>0.5</v>
      </c>
      <c r="AH586" s="51">
        <v>0</v>
      </c>
      <c r="AI586" s="51">
        <f t="shared" si="112"/>
        <v>3.25</v>
      </c>
      <c r="AJ586" s="78">
        <f t="shared" si="119"/>
        <v>3.58</v>
      </c>
      <c r="AK586" s="78"/>
      <c r="AL586" s="78"/>
      <c r="AM586" s="78"/>
      <c r="AN586" s="78"/>
      <c r="AO586" s="45">
        <v>10522.732</v>
      </c>
      <c r="AP586" s="45">
        <v>10519.905000000001</v>
      </c>
      <c r="AQ586" s="57">
        <f t="shared" si="117"/>
        <v>46056.815972222219</v>
      </c>
      <c r="AR586" s="57">
        <v>46056.826388888891</v>
      </c>
      <c r="AS586" s="57">
        <f t="shared" si="116"/>
        <v>46057.826388888891</v>
      </c>
      <c r="AT586" s="57">
        <v>46057.878472222219</v>
      </c>
      <c r="AU586" s="57">
        <f t="shared" ref="AU586:AU698" si="126">AT586</f>
        <v>46057.878472222219</v>
      </c>
      <c r="AV586" s="57">
        <v>46057.888888888891</v>
      </c>
      <c r="AW586" s="104">
        <v>4453</v>
      </c>
      <c r="AX586" s="104">
        <v>6448</v>
      </c>
      <c r="AY586" s="30">
        <v>30.95</v>
      </c>
      <c r="AZ586" s="30">
        <v>14.94</v>
      </c>
      <c r="BA586" s="30">
        <v>5.94</v>
      </c>
      <c r="BB586" s="30">
        <v>7.32</v>
      </c>
      <c r="BC586" s="30">
        <v>8.61</v>
      </c>
      <c r="BD586" s="30">
        <v>41.65</v>
      </c>
      <c r="BE586" s="30">
        <v>36.090000000000003</v>
      </c>
      <c r="BF586" s="30">
        <v>0.34</v>
      </c>
      <c r="BG586" s="30">
        <v>0.54</v>
      </c>
      <c r="BH586" s="30">
        <v>0.49</v>
      </c>
      <c r="BI586" s="30">
        <v>55.75</v>
      </c>
      <c r="BJ586" s="30">
        <v>4.05</v>
      </c>
      <c r="BK586" s="30">
        <v>0.92</v>
      </c>
      <c r="BL586" s="30">
        <v>1.18</v>
      </c>
      <c r="BM586" s="30">
        <v>16.600000000000001</v>
      </c>
      <c r="BN586" s="34">
        <v>59</v>
      </c>
      <c r="BO586" s="30" t="s">
        <v>97</v>
      </c>
      <c r="BP586" s="30" t="s">
        <v>100</v>
      </c>
      <c r="BQ586" s="34">
        <v>1220</v>
      </c>
      <c r="BR586" s="30">
        <v>34.200000000000003</v>
      </c>
      <c r="BS586" s="30">
        <v>15.68</v>
      </c>
      <c r="BT586" s="30">
        <v>30.36</v>
      </c>
      <c r="BU586" s="30">
        <v>11.02</v>
      </c>
      <c r="BV586" s="30">
        <v>1.26</v>
      </c>
      <c r="BW586" s="30">
        <v>1.7</v>
      </c>
      <c r="BX586" s="30">
        <v>0.3</v>
      </c>
      <c r="BY586" s="30">
        <v>0.18</v>
      </c>
      <c r="BZ586" s="30">
        <v>3.12</v>
      </c>
      <c r="CA586" s="30">
        <v>1.96</v>
      </c>
      <c r="CB586" s="30">
        <v>0.23</v>
      </c>
      <c r="CC586" s="99">
        <v>3.2000000000000001E-2</v>
      </c>
      <c r="CD586" s="30">
        <v>98</v>
      </c>
      <c r="CE586" s="30">
        <v>97</v>
      </c>
      <c r="CF586" s="30">
        <v>78</v>
      </c>
      <c r="CG586" s="30">
        <v>19</v>
      </c>
      <c r="CH586" s="30"/>
      <c r="CI586" s="104">
        <v>4523</v>
      </c>
      <c r="CJ586" s="30"/>
      <c r="CK586" s="30">
        <v>29.78</v>
      </c>
      <c r="CL586" s="30"/>
      <c r="CM586" s="30">
        <v>5.85</v>
      </c>
      <c r="CN586" s="30"/>
      <c r="CO586" s="30"/>
      <c r="CP586" s="30"/>
      <c r="CQ586" s="30">
        <v>0.33</v>
      </c>
      <c r="CR586" s="104">
        <v>4329</v>
      </c>
      <c r="CS586" s="105">
        <v>33.869999999999997</v>
      </c>
      <c r="CT586" s="104">
        <v>5.49</v>
      </c>
      <c r="CU586" s="104">
        <v>0.3</v>
      </c>
      <c r="CV586" s="30"/>
      <c r="CW586" s="58">
        <f t="shared" si="123"/>
        <v>784.09229813551212</v>
      </c>
      <c r="CX586" s="59">
        <f>AP586/(AB586-AI586)</f>
        <v>784.09229813551212</v>
      </c>
      <c r="CY586" s="79">
        <v>500</v>
      </c>
      <c r="CZ586" s="57">
        <f>IF(AND(DATE(YEAR(T586),MONTH(T586),DAY(T586))&gt;=(S586-3),DATE(YEAR(T586),MONTH(T586),DAY(T586))&lt;=(S586+3)),T586,V586)</f>
        <v>46056.815972222219</v>
      </c>
      <c r="DA586" s="59">
        <f>CZ586-U586</f>
        <v>0</v>
      </c>
      <c r="DB586" s="51">
        <f>(((AR586-AQ586)*24)+DD586+AB586+((AV586-AU586)*24))/24</f>
        <v>1.0520833333430346</v>
      </c>
      <c r="DC586" s="51">
        <f>(AT586-AS586)*24</f>
        <v>1.2499999998835847</v>
      </c>
      <c r="DD586" s="51">
        <f>(W586-AR586)*24</f>
        <v>8.0833333333139308</v>
      </c>
      <c r="DE586" s="51">
        <f>AA586</f>
        <v>74.083333333313931</v>
      </c>
      <c r="DF586" s="51">
        <f t="shared" si="121"/>
        <v>8.0833333333139308</v>
      </c>
      <c r="DG586" s="51">
        <f>AB586</f>
        <v>16.666666666686069</v>
      </c>
      <c r="DH586" s="51">
        <f t="shared" si="115"/>
        <v>1.2499999998835847</v>
      </c>
    </row>
    <row r="587" spans="1:112" s="42" customFormat="1" x14ac:dyDescent="0.2">
      <c r="A587" s="40">
        <v>5035</v>
      </c>
      <c r="B587" s="29">
        <f t="shared" si="122"/>
        <v>46054</v>
      </c>
      <c r="C587" s="41" t="str">
        <f t="shared" si="118"/>
        <v>PRT 2026 2 #5035</v>
      </c>
      <c r="D587" s="41" t="str">
        <f t="shared" si="114"/>
        <v>PRATU GEL MRC #25</v>
      </c>
      <c r="E587" s="39">
        <v>5035</v>
      </c>
      <c r="F587" s="38" t="s">
        <v>341</v>
      </c>
      <c r="G587" s="38" t="str">
        <f>INDEX([1]List!$D$2:$D$55,MATCH(F587,[1]List!$B$2:$B$55,0))</f>
        <v>CIF</v>
      </c>
      <c r="H587" s="38" t="s">
        <v>342</v>
      </c>
      <c r="I587" s="38" t="s">
        <v>408</v>
      </c>
      <c r="J587" s="39">
        <f>IF(F587="","",IF(F587="TIE LRC",COUNTIF($F$2:$F587,"TIE")+COUNTIF($F$2:$F587,"TME")+COUNTIF($F$2:$F587,"TIE LRC")+COUNTIF($F$2:$F587,"TIE MRC"),IF(F587="TIE MRC",COUNTIF($F$2:$F587,"TIE")+COUNTIF($F$2:$F587,"TME")+COUNTIF($F$2:$F587,"TIE LRC")+COUNTIF($F$2:$F587,"TIE MRC"),IF(F587="PLNBB LRC",COUNTIF($F$2:$F587,"PLNBB")+COUNTIF($F$2:$F587,"PLNBB LRC")+COUNTIF($F$2:$F587,"PLNBB MRC"),IF(F587="PLNBB MRC",COUNTIF($F$2:$F587,"PLNBB")+COUNTIF($F$2:$F587,"PLNBB LRC")+COUNTIF($F$2:$F587,"PLNBB MRC"),IF(F587="HE MRC",COUNTIF($F$2:$F587,"HE")+COUNTIF($F$2:$F587,"HE LRC")+COUNTIF($F$2:$F587,"HE MRC"),IF(F587="HE LRC",COUNTIF($F$2:$F587,"HE")+COUNTIF($F$2:$F587,"HE LRC")+COUNTIF($F$2:$F587,"HE MRC"),COUNTIF($F$2:$F587,F587))))))))</f>
        <v>25</v>
      </c>
      <c r="K587" s="42" t="s">
        <v>749</v>
      </c>
      <c r="L587" s="42" t="s">
        <v>750</v>
      </c>
      <c r="N587" s="43" t="s">
        <v>318</v>
      </c>
      <c r="O587" s="70" t="s">
        <v>611</v>
      </c>
      <c r="P587" s="40"/>
      <c r="Q587" s="70">
        <v>46040</v>
      </c>
      <c r="R587" s="44"/>
      <c r="S587" s="70">
        <v>46047</v>
      </c>
      <c r="T587" s="57">
        <v>46054.006944444445</v>
      </c>
      <c r="U587" s="57">
        <v>46057.236111111109</v>
      </c>
      <c r="V587" s="57">
        <v>46057.236111111109</v>
      </c>
      <c r="W587" s="57">
        <v>46057.756944444445</v>
      </c>
      <c r="X587" s="57">
        <v>46058.347222222219</v>
      </c>
      <c r="Y587" s="57">
        <v>46058.378472222219</v>
      </c>
      <c r="Z587" s="57">
        <v>46058.413194444445</v>
      </c>
      <c r="AA587" s="51">
        <f t="shared" si="120"/>
        <v>77.499999999941792</v>
      </c>
      <c r="AB587" s="51">
        <f t="shared" si="124"/>
        <v>14.916666666569654</v>
      </c>
      <c r="AC587" s="51">
        <f t="shared" si="125"/>
        <v>0.75</v>
      </c>
      <c r="AD587" s="51">
        <v>0.5</v>
      </c>
      <c r="AE587" s="51">
        <v>2.42</v>
      </c>
      <c r="AF587" s="51">
        <v>0</v>
      </c>
      <c r="AG587" s="51">
        <v>0.5</v>
      </c>
      <c r="AH587" s="51">
        <v>0</v>
      </c>
      <c r="AI587" s="51">
        <f t="shared" si="112"/>
        <v>2.92</v>
      </c>
      <c r="AJ587" s="78">
        <f t="shared" si="119"/>
        <v>3.42</v>
      </c>
      <c r="AK587" s="78"/>
      <c r="AL587" s="78"/>
      <c r="AM587" s="78"/>
      <c r="AN587" s="78"/>
      <c r="AO587" s="45">
        <v>8500.65</v>
      </c>
      <c r="AP587" s="45">
        <v>8495.5769999999993</v>
      </c>
      <c r="AQ587" s="57">
        <f t="shared" si="117"/>
        <v>46057.236111111109</v>
      </c>
      <c r="AR587" s="57">
        <v>46057.246527777781</v>
      </c>
      <c r="AS587" s="57">
        <f t="shared" si="116"/>
        <v>46058.347222222219</v>
      </c>
      <c r="AT587" s="57">
        <v>46058.399305555555</v>
      </c>
      <c r="AU587" s="57">
        <f t="shared" si="126"/>
        <v>46058.399305555555</v>
      </c>
      <c r="AV587" s="57">
        <v>46058.409722222219</v>
      </c>
      <c r="AW587" s="104">
        <v>4430</v>
      </c>
      <c r="AX587" s="104">
        <v>6481</v>
      </c>
      <c r="AY587" s="30">
        <v>31.65</v>
      </c>
      <c r="AZ587" s="30">
        <v>16.489999999999998</v>
      </c>
      <c r="BA587" s="30">
        <v>6.13</v>
      </c>
      <c r="BB587" s="30">
        <v>7.49</v>
      </c>
      <c r="BC587" s="30">
        <v>8.9700000000000006</v>
      </c>
      <c r="BD587" s="30">
        <v>40.68</v>
      </c>
      <c r="BE587" s="30">
        <v>35.340000000000003</v>
      </c>
      <c r="BF587" s="30">
        <v>0.35</v>
      </c>
      <c r="BG587" s="30">
        <v>0.56999999999999995</v>
      </c>
      <c r="BH587" s="30">
        <v>0.51</v>
      </c>
      <c r="BI587" s="30">
        <v>55.83</v>
      </c>
      <c r="BJ587" s="30">
        <v>4.1500000000000004</v>
      </c>
      <c r="BK587" s="30">
        <v>0.89</v>
      </c>
      <c r="BL587" s="30">
        <v>1.17</v>
      </c>
      <c r="BM587" s="30">
        <v>14.72</v>
      </c>
      <c r="BN587" s="34">
        <v>59</v>
      </c>
      <c r="BO587" s="30" t="s">
        <v>97</v>
      </c>
      <c r="BP587" s="30" t="s">
        <v>100</v>
      </c>
      <c r="BQ587" s="34">
        <v>1180</v>
      </c>
      <c r="BR587" s="30">
        <v>42.8</v>
      </c>
      <c r="BS587" s="30">
        <v>20.22</v>
      </c>
      <c r="BT587" s="30">
        <v>19.91</v>
      </c>
      <c r="BU587" s="30">
        <v>7.76</v>
      </c>
      <c r="BV587" s="30">
        <v>2.62</v>
      </c>
      <c r="BW587" s="30">
        <v>0.96</v>
      </c>
      <c r="BX587" s="30">
        <v>0.61</v>
      </c>
      <c r="BY587" s="30">
        <v>0.4</v>
      </c>
      <c r="BZ587" s="30">
        <v>3.72</v>
      </c>
      <c r="CA587" s="30">
        <v>0.86</v>
      </c>
      <c r="CB587" s="30">
        <v>0.15</v>
      </c>
      <c r="CC587" s="99">
        <v>0.04</v>
      </c>
      <c r="CD587" s="30">
        <v>98</v>
      </c>
      <c r="CE587" s="30">
        <v>97</v>
      </c>
      <c r="CF587" s="30">
        <v>78</v>
      </c>
      <c r="CG587" s="30">
        <v>19</v>
      </c>
      <c r="CH587" s="30"/>
      <c r="CI587" s="104">
        <v>4531</v>
      </c>
      <c r="CJ587" s="30"/>
      <c r="CK587" s="30">
        <v>29.5</v>
      </c>
      <c r="CL587" s="30"/>
      <c r="CM587" s="30">
        <v>5.99</v>
      </c>
      <c r="CN587" s="30"/>
      <c r="CO587" s="30"/>
      <c r="CP587" s="30"/>
      <c r="CQ587" s="30">
        <v>0.33</v>
      </c>
      <c r="CR587" s="104">
        <v>4317</v>
      </c>
      <c r="CS587" s="105">
        <v>33.67</v>
      </c>
      <c r="CT587" s="104">
        <v>4.54</v>
      </c>
      <c r="CU587" s="104">
        <v>0.23</v>
      </c>
      <c r="CV587" s="30"/>
      <c r="CW587" s="58">
        <f t="shared" si="123"/>
        <v>708.16146152281465</v>
      </c>
      <c r="CX587" s="59">
        <f>AP587/(AB587-AI587)</f>
        <v>708.16146152281465</v>
      </c>
      <c r="CY587" s="79">
        <v>500</v>
      </c>
      <c r="CZ587" s="57">
        <f>IF(AND(DATE(YEAR(T587),MONTH(T587),DAY(T587))&gt;=(S587-3),DATE(YEAR(T587),MONTH(T587),DAY(T587))&lt;=(S587+3)),T587,V587)</f>
        <v>46057.236111111109</v>
      </c>
      <c r="DA587" s="59">
        <f>CZ587-U587</f>
        <v>0</v>
      </c>
      <c r="DB587" s="51">
        <f>(((AR587-AQ587)*24)+DD587+AB587+((AV587-AU587)*24))/24</f>
        <v>1.1527777777737356</v>
      </c>
      <c r="DC587" s="51">
        <f>(AT587-AS587)*24</f>
        <v>1.2500000000582077</v>
      </c>
      <c r="DD587" s="51">
        <f>(W587-AR587)*24</f>
        <v>12.249999999941792</v>
      </c>
      <c r="DE587" s="51">
        <f>AA587</f>
        <v>77.499999999941792</v>
      </c>
      <c r="DF587" s="51">
        <f t="shared" si="121"/>
        <v>12.249999999941792</v>
      </c>
      <c r="DG587" s="51">
        <f>AB587</f>
        <v>14.916666666569654</v>
      </c>
      <c r="DH587" s="51">
        <f t="shared" si="115"/>
        <v>1.2500000000582077</v>
      </c>
    </row>
    <row r="588" spans="1:112" s="42" customFormat="1" x14ac:dyDescent="0.2">
      <c r="A588" s="40">
        <v>5036</v>
      </c>
      <c r="B588" s="29">
        <f t="shared" si="122"/>
        <v>46054</v>
      </c>
      <c r="C588" s="41" t="str">
        <f t="shared" si="118"/>
        <v>PRT 2026 1 #5036</v>
      </c>
      <c r="D588" s="41" t="str">
        <f t="shared" si="114"/>
        <v>PRATU GEL LRC #51</v>
      </c>
      <c r="E588" s="39">
        <v>5036</v>
      </c>
      <c r="F588" s="38" t="s">
        <v>300</v>
      </c>
      <c r="G588" s="38" t="str">
        <f>INDEX([1]List!$D$2:$D$55,MATCH(F588,[1]List!$B$2:$B$55,0))</f>
        <v>CIF</v>
      </c>
      <c r="H588" s="38" t="s">
        <v>349</v>
      </c>
      <c r="I588" s="38" t="s">
        <v>408</v>
      </c>
      <c r="J588" s="39">
        <f>IF(F588="","",IF(F588="TIE LRC",COUNTIF($F$2:$F588,"TIE")+COUNTIF($F$2:$F588,"TME")+COUNTIF($F$2:$F588,"TIE LRC")+COUNTIF($F$2:$F588,"TIE MRC"),IF(F588="TIE MRC",COUNTIF($F$2:$F588,"TIE")+COUNTIF($F$2:$F588,"TME")+COUNTIF($F$2:$F588,"TIE LRC")+COUNTIF($F$2:$F588,"TIE MRC"),IF(F588="PLNBB LRC",COUNTIF($F$2:$F588,"PLNBB")+COUNTIF($F$2:$F588,"PLNBB LRC")+COUNTIF($F$2:$F588,"PLNBB MRC"),IF(F588="PLNBB MRC",COUNTIF($F$2:$F588,"PLNBB")+COUNTIF($F$2:$F588,"PLNBB LRC")+COUNTIF($F$2:$F588,"PLNBB MRC"),IF(F588="HE MRC",COUNTIF($F$2:$F588,"HE")+COUNTIF($F$2:$F588,"HE LRC")+COUNTIF($F$2:$F588,"HE MRC"),IF(F588="HE LRC",COUNTIF($F$2:$F588,"HE")+COUNTIF($F$2:$F588,"HE LRC")+COUNTIF($F$2:$F588,"HE MRC"),COUNTIF($F$2:$F588,F588))))))))</f>
        <v>51</v>
      </c>
      <c r="K588" s="42" t="s">
        <v>434</v>
      </c>
      <c r="L588" s="42" t="s">
        <v>435</v>
      </c>
      <c r="N588" s="43" t="s">
        <v>320</v>
      </c>
      <c r="O588" s="70" t="s">
        <v>567</v>
      </c>
      <c r="P588" s="40"/>
      <c r="Q588" s="70">
        <v>46044</v>
      </c>
      <c r="R588" s="44"/>
      <c r="S588" s="70">
        <v>46040</v>
      </c>
      <c r="T588" s="57">
        <v>46053.791666666664</v>
      </c>
      <c r="U588" s="57">
        <v>46057.927083333336</v>
      </c>
      <c r="V588" s="57">
        <v>46057.927083333336</v>
      </c>
      <c r="W588" s="57">
        <v>46058.256944444445</v>
      </c>
      <c r="X588" s="57">
        <v>46058.923611111109</v>
      </c>
      <c r="Y588" s="57">
        <v>46059.006944444445</v>
      </c>
      <c r="Z588" s="57">
        <v>46059.041666666664</v>
      </c>
      <c r="AA588" s="51">
        <f t="shared" si="120"/>
        <v>99.250000000116415</v>
      </c>
      <c r="AB588" s="51">
        <f t="shared" si="124"/>
        <v>18</v>
      </c>
      <c r="AC588" s="51">
        <f t="shared" si="125"/>
        <v>2.0000000000582077</v>
      </c>
      <c r="AD588" s="51">
        <v>0.25</v>
      </c>
      <c r="AE588" s="51">
        <v>4.67</v>
      </c>
      <c r="AF588" s="51">
        <v>0</v>
      </c>
      <c r="AG588" s="51">
        <v>0.5</v>
      </c>
      <c r="AH588" s="51">
        <v>0</v>
      </c>
      <c r="AI588" s="51">
        <f t="shared" si="112"/>
        <v>5.17</v>
      </c>
      <c r="AJ588" s="78">
        <f t="shared" si="119"/>
        <v>5.42</v>
      </c>
      <c r="AK588" s="78"/>
      <c r="AL588" s="78"/>
      <c r="AM588" s="78"/>
      <c r="AN588" s="78"/>
      <c r="AO588" s="45">
        <v>10502.589</v>
      </c>
      <c r="AP588" s="45">
        <v>10500.36</v>
      </c>
      <c r="AQ588" s="57">
        <f t="shared" si="117"/>
        <v>46057.927083333336</v>
      </c>
      <c r="AR588" s="57">
        <v>46057.9375</v>
      </c>
      <c r="AS588" s="57">
        <f t="shared" si="116"/>
        <v>46058.923611111109</v>
      </c>
      <c r="AT588" s="57">
        <v>46059.027777777781</v>
      </c>
      <c r="AU588" s="57">
        <f t="shared" si="126"/>
        <v>46059.027777777781</v>
      </c>
      <c r="AV588" s="57">
        <v>46059.038194444445</v>
      </c>
      <c r="AW588" s="104">
        <v>4066</v>
      </c>
      <c r="AX588" s="104">
        <v>6755</v>
      </c>
      <c r="AY588" s="30">
        <v>34.83</v>
      </c>
      <c r="AZ588" s="30">
        <v>16.39</v>
      </c>
      <c r="BA588" s="30">
        <v>6.39</v>
      </c>
      <c r="BB588" s="30">
        <v>4.9800000000000004</v>
      </c>
      <c r="BC588" s="30">
        <v>7.64</v>
      </c>
      <c r="BD588" s="30">
        <v>38.94</v>
      </c>
      <c r="BE588" s="30">
        <v>38.28</v>
      </c>
      <c r="BF588" s="30">
        <v>0.33</v>
      </c>
      <c r="BG588" s="30">
        <v>0.43</v>
      </c>
      <c r="BH588" s="30">
        <v>0.39</v>
      </c>
      <c r="BI588" s="30">
        <v>53.78</v>
      </c>
      <c r="BJ588" s="30">
        <v>4.24</v>
      </c>
      <c r="BK588" s="30">
        <v>0.9</v>
      </c>
      <c r="BL588" s="30">
        <v>1.17</v>
      </c>
      <c r="BM588" s="30">
        <v>17.97</v>
      </c>
      <c r="BN588" s="34">
        <v>60</v>
      </c>
      <c r="BO588" s="30" t="s">
        <v>97</v>
      </c>
      <c r="BP588" s="30" t="s">
        <v>100</v>
      </c>
      <c r="BQ588" s="34">
        <v>1170</v>
      </c>
      <c r="BR588" s="30">
        <v>41.12</v>
      </c>
      <c r="BS588" s="30">
        <v>19.16</v>
      </c>
      <c r="BT588" s="30">
        <v>21.88</v>
      </c>
      <c r="BU588" s="30">
        <v>8</v>
      </c>
      <c r="BV588" s="30">
        <v>3.37</v>
      </c>
      <c r="BW588" s="30">
        <v>0.84</v>
      </c>
      <c r="BX588" s="30">
        <v>0.65</v>
      </c>
      <c r="BY588" s="30">
        <v>0.42</v>
      </c>
      <c r="BZ588" s="30">
        <v>3.32</v>
      </c>
      <c r="CA588" s="30">
        <v>1.07</v>
      </c>
      <c r="CB588" s="30">
        <v>0.18</v>
      </c>
      <c r="CC588" s="99">
        <v>4.3999999999999997E-2</v>
      </c>
      <c r="CD588" s="30">
        <v>99</v>
      </c>
      <c r="CE588" s="30">
        <v>97</v>
      </c>
      <c r="CF588" s="30">
        <v>79</v>
      </c>
      <c r="CG588" s="30">
        <v>20</v>
      </c>
      <c r="CH588" s="30"/>
      <c r="CI588" s="104">
        <v>4148</v>
      </c>
      <c r="CJ588" s="30"/>
      <c r="CK588" s="30">
        <v>34.25</v>
      </c>
      <c r="CL588" s="30"/>
      <c r="CM588" s="30">
        <v>4.63</v>
      </c>
      <c r="CN588" s="30"/>
      <c r="CO588" s="30"/>
      <c r="CP588" s="30"/>
      <c r="CQ588" s="30">
        <v>0.25</v>
      </c>
      <c r="CR588" s="104">
        <v>4056</v>
      </c>
      <c r="CS588" s="105">
        <v>36.020000000000003</v>
      </c>
      <c r="CT588" s="104">
        <v>5.2</v>
      </c>
      <c r="CU588" s="104">
        <v>0.27</v>
      </c>
      <c r="CV588" s="30"/>
      <c r="CW588" s="58">
        <f t="shared" si="123"/>
        <v>818.42244738893226</v>
      </c>
      <c r="CX588" s="59">
        <f>AP588/(AB588-AI588)</f>
        <v>818.42244738893226</v>
      </c>
      <c r="CY588" s="79">
        <v>500</v>
      </c>
      <c r="CZ588" s="57">
        <f>IF(AND(DATE(YEAR(T588),MONTH(T588),DAY(T588))&gt;=(S588-3),DATE(YEAR(T588),MONTH(T588),DAY(T588))&lt;=(S588+3)),T588,V588)</f>
        <v>46057.927083333336</v>
      </c>
      <c r="DA588" s="59">
        <f>CZ588-U588</f>
        <v>0</v>
      </c>
      <c r="DB588" s="51">
        <f>(((AR588-AQ588)*24)+DD588+AB588+((AV588-AU588)*24))/24</f>
        <v>1.0902777777737356</v>
      </c>
      <c r="DC588" s="51">
        <f>(AT588-AS588)*24</f>
        <v>2.5000000001164153</v>
      </c>
      <c r="DD588" s="51">
        <f>(W588-AR588)*24</f>
        <v>7.6666666666860692</v>
      </c>
      <c r="DE588" s="51">
        <f>AA588</f>
        <v>99.250000000116415</v>
      </c>
      <c r="DF588" s="51">
        <f t="shared" si="121"/>
        <v>7.6666666666860692</v>
      </c>
      <c r="DG588" s="51">
        <f>AB588</f>
        <v>18</v>
      </c>
      <c r="DH588" s="51">
        <f t="shared" si="115"/>
        <v>2.5000000001164153</v>
      </c>
    </row>
    <row r="589" spans="1:112" s="42" customFormat="1" x14ac:dyDescent="0.2">
      <c r="A589" s="40">
        <v>5037</v>
      </c>
      <c r="B589" s="29">
        <f t="shared" si="122"/>
        <v>46054</v>
      </c>
      <c r="C589" s="41" t="str">
        <f t="shared" si="118"/>
        <v>PRT 2026 2 #5037</v>
      </c>
      <c r="D589" s="41" t="str">
        <f t="shared" si="114"/>
        <v>PRATU PTBA #119</v>
      </c>
      <c r="E589" s="39">
        <v>5037</v>
      </c>
      <c r="F589" s="38" t="s">
        <v>98</v>
      </c>
      <c r="G589" s="38" t="str">
        <f>INDEX([1]List!$D$2:$D$55,MATCH(F589,[1]List!$B$2:$B$55,0))</f>
        <v>FOB</v>
      </c>
      <c r="H589" s="38" t="s">
        <v>156</v>
      </c>
      <c r="I589" s="38" t="s">
        <v>157</v>
      </c>
      <c r="J589" s="39">
        <f>IF(F589="","",IF(F589="TIE LRC",COUNTIF($F$2:$F589,"TIE")+COUNTIF($F$2:$F589,"TME")+COUNTIF($F$2:$F589,"TIE LRC")+COUNTIF($F$2:$F589,"TIE MRC"),IF(F589="TIE MRC",COUNTIF($F$2:$F589,"TIE")+COUNTIF($F$2:$F589,"TME")+COUNTIF($F$2:$F589,"TIE LRC")+COUNTIF($F$2:$F589,"TIE MRC"),IF(F589="PLNBB LRC",COUNTIF($F$2:$F589,"PLNBB")+COUNTIF($F$2:$F589,"PLNBB LRC")+COUNTIF($F$2:$F589,"PLNBB MRC"),IF(F589="PLNBB MRC",COUNTIF($F$2:$F589,"PLNBB")+COUNTIF($F$2:$F589,"PLNBB LRC")+COUNTIF($F$2:$F589,"PLNBB MRC"),IF(F589="HE MRC",COUNTIF($F$2:$F589,"HE")+COUNTIF($F$2:$F589,"HE LRC")+COUNTIF($F$2:$F589,"HE MRC"),IF(F589="HE LRC",COUNTIF($F$2:$F589,"HE")+COUNTIF($F$2:$F589,"HE LRC")+COUNTIF($F$2:$F589,"HE MRC"),COUNTIF($F$2:$F589,F589))))))))</f>
        <v>119</v>
      </c>
      <c r="L589" s="42" t="s">
        <v>390</v>
      </c>
      <c r="N589" s="43" t="s">
        <v>318</v>
      </c>
      <c r="O589" s="70" t="s">
        <v>104</v>
      </c>
      <c r="P589" s="40"/>
      <c r="Q589" s="70">
        <v>46052</v>
      </c>
      <c r="R589" s="44"/>
      <c r="S589" s="70">
        <v>46057</v>
      </c>
      <c r="T589" s="57">
        <v>46054.861111111109</v>
      </c>
      <c r="U589" s="57">
        <v>46054.861111111109</v>
      </c>
      <c r="V589" s="57">
        <v>46058.434027777781</v>
      </c>
      <c r="W589" s="57">
        <v>46058.986111111109</v>
      </c>
      <c r="X589" s="57">
        <v>46059.788194444445</v>
      </c>
      <c r="Y589" s="57">
        <v>46059.822916666664</v>
      </c>
      <c r="Z589" s="57">
        <v>46059.861111111109</v>
      </c>
      <c r="AA589" s="51">
        <f t="shared" si="120"/>
        <v>85.750000000116415</v>
      </c>
      <c r="AB589" s="51">
        <f t="shared" si="124"/>
        <v>20.083333333313931</v>
      </c>
      <c r="AC589" s="51">
        <f t="shared" si="125"/>
        <v>0.83333333325572312</v>
      </c>
      <c r="AD589" s="51">
        <v>0.17</v>
      </c>
      <c r="AE589" s="51">
        <v>3.25</v>
      </c>
      <c r="AF589" s="51">
        <v>0</v>
      </c>
      <c r="AG589" s="51">
        <v>1.83</v>
      </c>
      <c r="AH589" s="51">
        <v>0</v>
      </c>
      <c r="AI589" s="51">
        <f t="shared" ref="AI589:AI652" si="127">SUM(AE589:AH589)</f>
        <v>5.08</v>
      </c>
      <c r="AJ589" s="78">
        <f t="shared" si="119"/>
        <v>5.25</v>
      </c>
      <c r="AK589" s="78"/>
      <c r="AL589" s="78"/>
      <c r="AM589" s="78"/>
      <c r="AN589" s="78"/>
      <c r="AO589" s="45">
        <v>9201.7070000000003</v>
      </c>
      <c r="AP589" s="45">
        <v>9200.6190000000006</v>
      </c>
      <c r="AQ589" s="57">
        <f t="shared" si="117"/>
        <v>46058.434027777781</v>
      </c>
      <c r="AR589" s="57">
        <v>46058.447916666664</v>
      </c>
      <c r="AS589" s="57">
        <f t="shared" si="116"/>
        <v>46059.788194444445</v>
      </c>
      <c r="AT589" s="57">
        <v>46059.84375</v>
      </c>
      <c r="AU589" s="57">
        <f t="shared" si="126"/>
        <v>46059.84375</v>
      </c>
      <c r="AV589" s="57">
        <v>46059.857638888891</v>
      </c>
      <c r="AW589" s="104">
        <v>4656</v>
      </c>
      <c r="AX589" s="104">
        <v>7151</v>
      </c>
      <c r="AY589" s="30">
        <v>29.33</v>
      </c>
      <c r="AZ589" s="30">
        <v>12.36</v>
      </c>
      <c r="BA589" s="30">
        <v>5.6</v>
      </c>
      <c r="BB589" s="30">
        <v>6.94</v>
      </c>
      <c r="BC589" s="30">
        <v>7.92</v>
      </c>
      <c r="BD589" s="30">
        <v>40.22</v>
      </c>
      <c r="BE589" s="30">
        <v>40.479999999999997</v>
      </c>
      <c r="BF589" s="30">
        <v>0.41</v>
      </c>
      <c r="BG589" s="30">
        <v>0.63</v>
      </c>
      <c r="BH589" s="30">
        <v>0.57999999999999996</v>
      </c>
      <c r="BI589" s="30">
        <v>58.34</v>
      </c>
      <c r="BJ589" s="30">
        <v>4.34</v>
      </c>
      <c r="BK589" s="30">
        <v>0.96</v>
      </c>
      <c r="BL589" s="30">
        <v>1.19</v>
      </c>
      <c r="BM589" s="30">
        <v>16.55</v>
      </c>
      <c r="BN589" s="34">
        <v>60</v>
      </c>
      <c r="BO589" s="30" t="s">
        <v>97</v>
      </c>
      <c r="BP589" s="30" t="s">
        <v>97</v>
      </c>
      <c r="BQ589" s="34">
        <v>1260</v>
      </c>
      <c r="BR589" s="30">
        <v>57.61</v>
      </c>
      <c r="BS589" s="30">
        <v>22.56</v>
      </c>
      <c r="BT589" s="30">
        <v>7.03</v>
      </c>
      <c r="BU589" s="30">
        <v>4.18</v>
      </c>
      <c r="BV589" s="30">
        <v>1.95</v>
      </c>
      <c r="BW589" s="30">
        <v>0.8</v>
      </c>
      <c r="BX589" s="30">
        <v>0.59</v>
      </c>
      <c r="BY589" s="30">
        <v>0.49</v>
      </c>
      <c r="BZ589" s="30">
        <v>4.5199999999999996</v>
      </c>
      <c r="CA589" s="30">
        <v>0.12</v>
      </c>
      <c r="CB589" s="30">
        <v>0.16</v>
      </c>
      <c r="CC589" s="99">
        <v>7.8E-2</v>
      </c>
      <c r="CD589" s="30">
        <v>98</v>
      </c>
      <c r="CE589" s="30">
        <v>97</v>
      </c>
      <c r="CF589" s="30">
        <v>78</v>
      </c>
      <c r="CG589" s="30">
        <v>19</v>
      </c>
      <c r="CH589" s="30"/>
      <c r="CI589" s="104">
        <v>4919</v>
      </c>
      <c r="CJ589" s="30"/>
      <c r="CK589" s="30">
        <v>28.28</v>
      </c>
      <c r="CL589" s="30">
        <v>13.99</v>
      </c>
      <c r="CM589" s="30">
        <v>4.76</v>
      </c>
      <c r="CN589" s="30">
        <v>5.71</v>
      </c>
      <c r="CO589" s="30">
        <v>39.729999999999997</v>
      </c>
      <c r="CP589" s="30">
        <v>40.57</v>
      </c>
      <c r="CQ589" s="30">
        <v>0.36</v>
      </c>
      <c r="CR589" s="104" t="s">
        <v>319</v>
      </c>
      <c r="CS589" s="105" t="s">
        <v>319</v>
      </c>
      <c r="CT589" s="104" t="s">
        <v>319</v>
      </c>
      <c r="CU589" s="104" t="s">
        <v>319</v>
      </c>
      <c r="CV589" s="30"/>
      <c r="CW589" s="58">
        <f t="shared" si="123"/>
        <v>613.23832481750048</v>
      </c>
      <c r="CX589" s="59">
        <f>AP589/(AB589-AI589)</f>
        <v>613.23832481750048</v>
      </c>
      <c r="CY589" s="79">
        <v>500</v>
      </c>
      <c r="CZ589" s="57">
        <f>IF(AND(DATE(YEAR(T589),MONTH(T589),DAY(T589))&gt;=(S589-3),DATE(YEAR(T589),MONTH(T589),DAY(T589))&lt;=(S589+3)),T589,V589)</f>
        <v>46054.861111111109</v>
      </c>
      <c r="DA589" s="59">
        <f>CZ589-U589</f>
        <v>0</v>
      </c>
      <c r="DB589" s="51">
        <f>(((AR589-AQ589)*24)+DD589+AB589+((AV589-AU589)*24))/24</f>
        <v>1.4027777777737356</v>
      </c>
      <c r="DC589" s="51">
        <f>(AT589-AS589)*24</f>
        <v>1.3333333333139308</v>
      </c>
      <c r="DD589" s="51">
        <f>(W589-AR589)*24</f>
        <v>12.916666666686069</v>
      </c>
      <c r="DE589" s="51">
        <f>AA589</f>
        <v>85.750000000116415</v>
      </c>
      <c r="DF589" s="51">
        <f t="shared" si="121"/>
        <v>12.916666666686069</v>
      </c>
      <c r="DG589" s="51">
        <f>AB589</f>
        <v>20.083333333313931</v>
      </c>
      <c r="DH589" s="51">
        <f t="shared" si="115"/>
        <v>1.3333333333139308</v>
      </c>
    </row>
    <row r="590" spans="1:112" s="42" customFormat="1" x14ac:dyDescent="0.2">
      <c r="A590" s="40">
        <v>5038</v>
      </c>
      <c r="B590" s="29">
        <f t="shared" si="122"/>
        <v>46054</v>
      </c>
      <c r="C590" s="41" t="str">
        <f t="shared" si="118"/>
        <v>PRT 2026 2 #5038</v>
      </c>
      <c r="D590" s="41" t="str">
        <f t="shared" si="114"/>
        <v>PRATU UMM LRC #14</v>
      </c>
      <c r="E590" s="39">
        <v>5038</v>
      </c>
      <c r="F590" s="38" t="s">
        <v>347</v>
      </c>
      <c r="G590" s="38" t="str">
        <f>INDEX([1]List!$D$2:$D$55,MATCH(F590,[1]List!$B$2:$B$55,0))</f>
        <v>CIF</v>
      </c>
      <c r="H590" s="38" t="s">
        <v>378</v>
      </c>
      <c r="I590" s="38" t="s">
        <v>379</v>
      </c>
      <c r="J590" s="39">
        <f>IF(F590="","",IF(F590="TIE LRC",COUNTIF($F$2:$F590,"TIE")+COUNTIF($F$2:$F590,"TME")+COUNTIF($F$2:$F590,"TIE LRC")+COUNTIF($F$2:$F590,"TIE MRC"),IF(F590="TIE MRC",COUNTIF($F$2:$F590,"TIE")+COUNTIF($F$2:$F590,"TME")+COUNTIF($F$2:$F590,"TIE LRC")+COUNTIF($F$2:$F590,"TIE MRC"),IF(F590="PLNBB LRC",COUNTIF($F$2:$F590,"PLNBB")+COUNTIF($F$2:$F590,"PLNBB LRC")+COUNTIF($F$2:$F590,"PLNBB MRC"),IF(F590="PLNBB MRC",COUNTIF($F$2:$F590,"PLNBB")+COUNTIF($F$2:$F590,"PLNBB LRC")+COUNTIF($F$2:$F590,"PLNBB MRC"),IF(F590="HE MRC",COUNTIF($F$2:$F590,"HE")+COUNTIF($F$2:$F590,"HE LRC")+COUNTIF($F$2:$F590,"HE MRC"),IF(F590="HE LRC",COUNTIF($F$2:$F590,"HE")+COUNTIF($F$2:$F590,"HE LRC")+COUNTIF($F$2:$F590,"HE MRC"),COUNTIF($F$2:$F590,F590))))))))</f>
        <v>14</v>
      </c>
      <c r="K590" s="42" t="s">
        <v>229</v>
      </c>
      <c r="L590" s="42" t="s">
        <v>230</v>
      </c>
      <c r="N590" s="43" t="s">
        <v>320</v>
      </c>
      <c r="O590" s="70" t="s">
        <v>473</v>
      </c>
      <c r="P590" s="40"/>
      <c r="Q590" s="70">
        <v>46022</v>
      </c>
      <c r="R590" s="44"/>
      <c r="S590" s="70">
        <v>46009</v>
      </c>
      <c r="T590" s="57">
        <v>46054.559027777781</v>
      </c>
      <c r="U590" s="57">
        <v>46059.0625</v>
      </c>
      <c r="V590" s="57">
        <v>46059.0625</v>
      </c>
      <c r="W590" s="57">
        <v>46059.076388888891</v>
      </c>
      <c r="X590" s="57">
        <v>46060.048611111109</v>
      </c>
      <c r="Y590" s="57">
        <v>46060.072916666664</v>
      </c>
      <c r="Z590" s="57">
        <v>46060.107638888891</v>
      </c>
      <c r="AA590" s="51">
        <f t="shared" si="120"/>
        <v>108.08333333325572</v>
      </c>
      <c r="AB590" s="51">
        <f t="shared" si="124"/>
        <v>23.916666666569654</v>
      </c>
      <c r="AC590" s="51">
        <f t="shared" si="125"/>
        <v>0.58333333331393078</v>
      </c>
      <c r="AD590" s="51">
        <v>0.17</v>
      </c>
      <c r="AE590" s="51">
        <v>6.42</v>
      </c>
      <c r="AF590" s="51">
        <v>0</v>
      </c>
      <c r="AG590" s="51">
        <v>2.08</v>
      </c>
      <c r="AH590" s="51">
        <v>0</v>
      </c>
      <c r="AI590" s="51">
        <f t="shared" si="127"/>
        <v>8.5</v>
      </c>
      <c r="AJ590" s="78">
        <f t="shared" si="119"/>
        <v>8.67</v>
      </c>
      <c r="AK590" s="78"/>
      <c r="AL590" s="78"/>
      <c r="AM590" s="78"/>
      <c r="AN590" s="78"/>
      <c r="AO590" s="45">
        <v>7508.0029999999997</v>
      </c>
      <c r="AP590" s="45">
        <v>7505.4309999999996</v>
      </c>
      <c r="AQ590" s="57">
        <f t="shared" si="117"/>
        <v>46059.0625</v>
      </c>
      <c r="AR590" s="57">
        <v>46059.072916666664</v>
      </c>
      <c r="AS590" s="57">
        <f t="shared" si="116"/>
        <v>46060.048611111109</v>
      </c>
      <c r="AT590" s="57">
        <v>46060.09375</v>
      </c>
      <c r="AU590" s="57">
        <f t="shared" si="126"/>
        <v>46060.09375</v>
      </c>
      <c r="AV590" s="57">
        <v>46060.104166666664</v>
      </c>
      <c r="AW590" s="104">
        <v>4153</v>
      </c>
      <c r="AX590" s="104">
        <v>6900</v>
      </c>
      <c r="AY590" s="30">
        <v>34.880000000000003</v>
      </c>
      <c r="AZ590" s="30">
        <v>21.42</v>
      </c>
      <c r="BA590" s="30">
        <v>4.9400000000000004</v>
      </c>
      <c r="BB590" s="30">
        <v>5.96</v>
      </c>
      <c r="BC590" s="30">
        <v>7.58</v>
      </c>
      <c r="BD590" s="30">
        <v>41.05</v>
      </c>
      <c r="BE590" s="30">
        <v>31.57</v>
      </c>
      <c r="BF590" s="30">
        <v>0.3</v>
      </c>
      <c r="BG590" s="30">
        <v>0.5</v>
      </c>
      <c r="BH590" s="30">
        <v>0.46</v>
      </c>
      <c r="BI590" s="30">
        <v>52.89</v>
      </c>
      <c r="BJ590" s="30">
        <v>4.24</v>
      </c>
      <c r="BK590" s="30">
        <v>0.86</v>
      </c>
      <c r="BL590" s="30">
        <v>1.18</v>
      </c>
      <c r="BM590" s="30">
        <v>14.27</v>
      </c>
      <c r="BN590" s="34">
        <v>60</v>
      </c>
      <c r="BO590" s="30" t="s">
        <v>97</v>
      </c>
      <c r="BP590" s="30" t="s">
        <v>100</v>
      </c>
      <c r="BQ590" s="34">
        <v>1160</v>
      </c>
      <c r="BR590" s="30">
        <v>37.08</v>
      </c>
      <c r="BS590" s="30">
        <v>14.78</v>
      </c>
      <c r="BT590" s="30">
        <v>22.38</v>
      </c>
      <c r="BU590" s="30">
        <v>10.38</v>
      </c>
      <c r="BV590" s="30">
        <v>3.12</v>
      </c>
      <c r="BW590" s="30">
        <v>0.62</v>
      </c>
      <c r="BX590" s="30">
        <v>0.61</v>
      </c>
      <c r="BY590" s="30">
        <v>0.46</v>
      </c>
      <c r="BZ590" s="30">
        <v>9.24</v>
      </c>
      <c r="CA590" s="30">
        <v>0.38</v>
      </c>
      <c r="CB590" s="30">
        <v>0.45</v>
      </c>
      <c r="CC590" s="99">
        <v>5.3999999999999999E-2</v>
      </c>
      <c r="CD590" s="30">
        <v>99</v>
      </c>
      <c r="CE590" s="30">
        <v>98</v>
      </c>
      <c r="CF590" s="30">
        <v>79</v>
      </c>
      <c r="CG590" s="30">
        <v>20</v>
      </c>
      <c r="CH590" s="30"/>
      <c r="CI590" s="104">
        <v>4183</v>
      </c>
      <c r="CJ590" s="30"/>
      <c r="CK590" s="30">
        <v>34.74</v>
      </c>
      <c r="CL590" s="30"/>
      <c r="CM590" s="30">
        <v>4.63</v>
      </c>
      <c r="CN590" s="30"/>
      <c r="CO590" s="30"/>
      <c r="CP590" s="30"/>
      <c r="CQ590" s="30">
        <v>0.22</v>
      </c>
      <c r="CR590" s="104">
        <v>4121</v>
      </c>
      <c r="CS590" s="105">
        <v>34.56</v>
      </c>
      <c r="CT590" s="104">
        <v>3.98</v>
      </c>
      <c r="CU590" s="104">
        <v>0.27</v>
      </c>
      <c r="CV590" s="30"/>
      <c r="CW590" s="58">
        <f t="shared" si="123"/>
        <v>486.83876757063109</v>
      </c>
      <c r="CX590" s="59">
        <f>AP590/(AB590-AI590)</f>
        <v>486.83876757063109</v>
      </c>
      <c r="CY590" s="79">
        <v>500</v>
      </c>
      <c r="CZ590" s="57">
        <f>IF(AND(DATE(YEAR(T590),MONTH(T590),DAY(T590))&gt;=(S590-3),DATE(YEAR(T590),MONTH(T590),DAY(T590))&lt;=(S590+3)),T590,V590)</f>
        <v>46059.0625</v>
      </c>
      <c r="DA590" s="59">
        <f>CZ590-U590</f>
        <v>0</v>
      </c>
      <c r="DB590" s="51">
        <f>(((AR590-AQ590)*24)+DD590+AB590+((AV590-AU590)*24))/24</f>
        <v>1.0208333333284827</v>
      </c>
      <c r="DC590" s="51">
        <f>(AT590-AS590)*24</f>
        <v>1.0833333333721384</v>
      </c>
      <c r="DD590" s="51">
        <f>(W590-AR590)*24</f>
        <v>8.3333333430346102E-2</v>
      </c>
      <c r="DE590" s="51">
        <f>AA590</f>
        <v>108.08333333325572</v>
      </c>
      <c r="DF590" s="51">
        <f t="shared" si="121"/>
        <v>8.3333333430346102E-2</v>
      </c>
      <c r="DG590" s="51">
        <f>AB590</f>
        <v>23.916666666569654</v>
      </c>
      <c r="DH590" s="51">
        <f t="shared" si="115"/>
        <v>1.0833333333721384</v>
      </c>
    </row>
    <row r="591" spans="1:112" s="42" customFormat="1" x14ac:dyDescent="0.2">
      <c r="A591" s="40">
        <v>5039</v>
      </c>
      <c r="B591" s="29">
        <f t="shared" si="122"/>
        <v>46054</v>
      </c>
      <c r="C591" s="41" t="str">
        <f t="shared" si="118"/>
        <v>PRT 2026 2 #5039</v>
      </c>
      <c r="D591" s="41" t="str">
        <f t="shared" si="114"/>
        <v>PRATU BGG #124</v>
      </c>
      <c r="E591" s="39">
        <v>5039</v>
      </c>
      <c r="F591" s="38" t="s">
        <v>240</v>
      </c>
      <c r="G591" s="38" t="str">
        <f>INDEX([1]List!$D$2:$D$55,MATCH(F591,[1]List!$B$2:$B$55,0))</f>
        <v>CIF</v>
      </c>
      <c r="H591" s="38" t="s">
        <v>211</v>
      </c>
      <c r="I591" s="38" t="s">
        <v>247</v>
      </c>
      <c r="J591" s="39">
        <f>IF(F591="","",IF(F591="TIE LRC",COUNTIF($F$2:$F591,"TIE")+COUNTIF($F$2:$F591,"TME")+COUNTIF($F$2:$F591,"TIE LRC")+COUNTIF($F$2:$F591,"TIE MRC"),IF(F591="TIE MRC",COUNTIF($F$2:$F591,"TIE")+COUNTIF($F$2:$F591,"TME")+COUNTIF($F$2:$F591,"TIE LRC")+COUNTIF($F$2:$F591,"TIE MRC"),IF(F591="PLNBB LRC",COUNTIF($F$2:$F591,"PLNBB")+COUNTIF($F$2:$F591,"PLNBB LRC")+COUNTIF($F$2:$F591,"PLNBB MRC"),IF(F591="PLNBB MRC",COUNTIF($F$2:$F591,"PLNBB")+COUNTIF($F$2:$F591,"PLNBB LRC")+COUNTIF($F$2:$F591,"PLNBB MRC"),IF(F591="HE MRC",COUNTIF($F$2:$F591,"HE")+COUNTIF($F$2:$F591,"HE LRC")+COUNTIF($F$2:$F591,"HE MRC"),IF(F591="HE LRC",COUNTIF($F$2:$F591,"HE")+COUNTIF($F$2:$F591,"HE LRC")+COUNTIF($F$2:$F591,"HE MRC"),COUNTIF($F$2:$F591,F591))))))))</f>
        <v>124</v>
      </c>
      <c r="K591" s="42" t="s">
        <v>509</v>
      </c>
      <c r="L591" s="42" t="s">
        <v>510</v>
      </c>
      <c r="N591" s="43" t="s">
        <v>318</v>
      </c>
      <c r="O591" s="70" t="s">
        <v>473</v>
      </c>
      <c r="P591" s="40"/>
      <c r="Q591" s="70">
        <v>46050</v>
      </c>
      <c r="R591" s="44"/>
      <c r="S591" s="70">
        <v>46059</v>
      </c>
      <c r="T591" s="57">
        <v>46055.229166666664</v>
      </c>
      <c r="U591" s="57">
        <v>46059.878472222219</v>
      </c>
      <c r="V591" s="57">
        <v>46059.878472222219</v>
      </c>
      <c r="W591" s="57">
        <v>46059.944444444445</v>
      </c>
      <c r="X591" s="57">
        <v>46060.475694444445</v>
      </c>
      <c r="Y591" s="57">
        <v>46060.510416666664</v>
      </c>
      <c r="Z591" s="57">
        <v>46060.545138888891</v>
      </c>
      <c r="AA591" s="51">
        <f t="shared" si="120"/>
        <v>111.58333333331393</v>
      </c>
      <c r="AB591" s="51">
        <f t="shared" si="124"/>
        <v>13.583333333255723</v>
      </c>
      <c r="AC591" s="51">
        <f t="shared" si="125"/>
        <v>0.83333333325572312</v>
      </c>
      <c r="AD591" s="51">
        <v>0.5</v>
      </c>
      <c r="AE591" s="51">
        <v>1.42</v>
      </c>
      <c r="AF591" s="51">
        <v>0</v>
      </c>
      <c r="AG591" s="51">
        <v>0.5</v>
      </c>
      <c r="AH591" s="51">
        <v>0</v>
      </c>
      <c r="AI591" s="51">
        <f t="shared" si="127"/>
        <v>1.92</v>
      </c>
      <c r="AJ591" s="78">
        <f t="shared" si="119"/>
        <v>2.42</v>
      </c>
      <c r="AK591" s="78"/>
      <c r="AL591" s="78"/>
      <c r="AM591" s="78"/>
      <c r="AN591" s="78"/>
      <c r="AO591" s="45">
        <v>8697.9140000000007</v>
      </c>
      <c r="AP591" s="45">
        <v>8696.8259999999991</v>
      </c>
      <c r="AQ591" s="57">
        <f t="shared" si="117"/>
        <v>46059.878472222219</v>
      </c>
      <c r="AR591" s="57">
        <v>46059.888888888891</v>
      </c>
      <c r="AS591" s="57">
        <f t="shared" si="116"/>
        <v>46060.475694444445</v>
      </c>
      <c r="AT591" s="57">
        <v>46060.53125</v>
      </c>
      <c r="AU591" s="57">
        <f t="shared" si="126"/>
        <v>46060.53125</v>
      </c>
      <c r="AV591" s="57">
        <v>46060.541666666664</v>
      </c>
      <c r="AW591" s="104">
        <v>4607</v>
      </c>
      <c r="AX591" s="104">
        <v>7022</v>
      </c>
      <c r="AY591" s="30">
        <v>30.84</v>
      </c>
      <c r="AZ591" s="30">
        <v>13.54</v>
      </c>
      <c r="BA591" s="30">
        <v>3.56</v>
      </c>
      <c r="BB591" s="30">
        <v>4.45</v>
      </c>
      <c r="BC591" s="30">
        <v>5.15</v>
      </c>
      <c r="BD591" s="30">
        <v>41.5</v>
      </c>
      <c r="BE591" s="30">
        <v>40.51</v>
      </c>
      <c r="BF591" s="30">
        <v>0.28999999999999998</v>
      </c>
      <c r="BG591" s="30">
        <v>0.44</v>
      </c>
      <c r="BH591" s="30">
        <v>0.42</v>
      </c>
      <c r="BI591" s="30">
        <v>59.24</v>
      </c>
      <c r="BJ591" s="30">
        <v>4.25</v>
      </c>
      <c r="BK591" s="30">
        <v>0.94</v>
      </c>
      <c r="BL591" s="30">
        <v>1.1499999999999999</v>
      </c>
      <c r="BM591" s="30">
        <v>17.22</v>
      </c>
      <c r="BN591" s="34">
        <v>58</v>
      </c>
      <c r="BO591" s="30" t="s">
        <v>97</v>
      </c>
      <c r="BP591" s="30" t="s">
        <v>100</v>
      </c>
      <c r="BQ591" s="34">
        <v>1220</v>
      </c>
      <c r="BR591" s="30">
        <v>31.63</v>
      </c>
      <c r="BS591" s="30">
        <v>25.7</v>
      </c>
      <c r="BT591" s="30">
        <v>18.29</v>
      </c>
      <c r="BU591" s="30">
        <v>14.59</v>
      </c>
      <c r="BV591" s="30">
        <v>1.56</v>
      </c>
      <c r="BW591" s="30">
        <v>1.01</v>
      </c>
      <c r="BX591" s="30">
        <v>0.44</v>
      </c>
      <c r="BY591" s="30">
        <v>0.42</v>
      </c>
      <c r="BZ591" s="30">
        <v>5.63</v>
      </c>
      <c r="CA591" s="30">
        <v>0.54</v>
      </c>
      <c r="CB591" s="30">
        <v>0.18</v>
      </c>
      <c r="CC591" s="99">
        <v>5.8999999999999997E-2</v>
      </c>
      <c r="CD591" s="30">
        <v>98</v>
      </c>
      <c r="CE591" s="30">
        <v>97</v>
      </c>
      <c r="CF591" s="30">
        <v>78</v>
      </c>
      <c r="CG591" s="30">
        <v>20</v>
      </c>
      <c r="CH591" s="30"/>
      <c r="CI591" s="104">
        <v>4632</v>
      </c>
      <c r="CJ591" s="30"/>
      <c r="CK591" s="30">
        <v>30.42</v>
      </c>
      <c r="CL591" s="30"/>
      <c r="CM591" s="30">
        <v>3.9</v>
      </c>
      <c r="CN591" s="30"/>
      <c r="CO591" s="30"/>
      <c r="CP591" s="30"/>
      <c r="CQ591" s="30">
        <v>0.19</v>
      </c>
      <c r="CR591" s="104">
        <v>4487</v>
      </c>
      <c r="CS591" s="105">
        <v>32.409999999999997</v>
      </c>
      <c r="CT591" s="104">
        <v>5.12</v>
      </c>
      <c r="CU591" s="104">
        <v>0.37</v>
      </c>
      <c r="CV591" s="30"/>
      <c r="CW591" s="58">
        <f t="shared" si="123"/>
        <v>745.65527294008598</v>
      </c>
      <c r="CX591" s="59">
        <f>AP591/(AB591-AI591)</f>
        <v>745.65527294008598</v>
      </c>
      <c r="CY591" s="79">
        <v>500</v>
      </c>
      <c r="CZ591" s="57">
        <f>IF(AND(DATE(YEAR(T591),MONTH(T591),DAY(T591))&gt;=(S591-3),DATE(YEAR(T591),MONTH(T591),DAY(T591))&lt;=(S591+3)),T591,V591)</f>
        <v>46059.878472222219</v>
      </c>
      <c r="DA591" s="59">
        <f>CZ591-U591</f>
        <v>0</v>
      </c>
      <c r="DB591" s="51">
        <f>(((AR591-AQ591)*24)+DD591+AB591+((AV591-AU591)*24))/24</f>
        <v>0.64236111110949423</v>
      </c>
      <c r="DC591" s="51">
        <f>(AT591-AS591)*24</f>
        <v>1.3333333333139308</v>
      </c>
      <c r="DD591" s="51">
        <f>(W591-AR591)*24</f>
        <v>1.3333333333139308</v>
      </c>
      <c r="DE591" s="51">
        <f>AA591</f>
        <v>111.58333333331393</v>
      </c>
      <c r="DF591" s="51">
        <f t="shared" si="121"/>
        <v>1.3333333333139308</v>
      </c>
      <c r="DG591" s="51">
        <f>AB591</f>
        <v>13.583333333255723</v>
      </c>
      <c r="DH591" s="51">
        <f t="shared" si="115"/>
        <v>1.3333333333139308</v>
      </c>
    </row>
    <row r="592" spans="1:112" s="42" customFormat="1" x14ac:dyDescent="0.2">
      <c r="A592" s="40">
        <v>5040</v>
      </c>
      <c r="B592" s="29">
        <f t="shared" si="122"/>
        <v>46054</v>
      </c>
      <c r="C592" s="41" t="str">
        <f t="shared" si="118"/>
        <v>PRT 2026 2 #5040</v>
      </c>
      <c r="D592" s="41" t="str">
        <f t="shared" si="114"/>
        <v>PRATU BGG #125</v>
      </c>
      <c r="E592" s="39">
        <v>5040</v>
      </c>
      <c r="F592" s="38" t="s">
        <v>240</v>
      </c>
      <c r="G592" s="38" t="str">
        <f>INDEX([1]List!$D$2:$D$55,MATCH(F592,[1]List!$B$2:$B$55,0))</f>
        <v>CIF</v>
      </c>
      <c r="H592" s="38" t="s">
        <v>211</v>
      </c>
      <c r="I592" s="38" t="s">
        <v>247</v>
      </c>
      <c r="J592" s="39">
        <f>IF(F592="","",IF(F592="TIE LRC",COUNTIF($F$2:$F592,"TIE")+COUNTIF($F$2:$F592,"TME")+COUNTIF($F$2:$F592,"TIE LRC")+COUNTIF($F$2:$F592,"TIE MRC"),IF(F592="TIE MRC",COUNTIF($F$2:$F592,"TIE")+COUNTIF($F$2:$F592,"TME")+COUNTIF($F$2:$F592,"TIE LRC")+COUNTIF($F$2:$F592,"TIE MRC"),IF(F592="PLNBB LRC",COUNTIF($F$2:$F592,"PLNBB")+COUNTIF($F$2:$F592,"PLNBB LRC")+COUNTIF($F$2:$F592,"PLNBB MRC"),IF(F592="PLNBB MRC",COUNTIF($F$2:$F592,"PLNBB")+COUNTIF($F$2:$F592,"PLNBB LRC")+COUNTIF($F$2:$F592,"PLNBB MRC"),IF(F592="HE MRC",COUNTIF($F$2:$F592,"HE")+COUNTIF($F$2:$F592,"HE LRC")+COUNTIF($F$2:$F592,"HE MRC"),IF(F592="HE LRC",COUNTIF($F$2:$F592,"HE")+COUNTIF($F$2:$F592,"HE LRC")+COUNTIF($F$2:$F592,"HE MRC"),COUNTIF($F$2:$F592,F592))))))))</f>
        <v>125</v>
      </c>
      <c r="K592" s="42" t="s">
        <v>205</v>
      </c>
      <c r="L592" s="42" t="s">
        <v>449</v>
      </c>
      <c r="N592" s="43" t="s">
        <v>320</v>
      </c>
      <c r="O592" s="70" t="s">
        <v>473</v>
      </c>
      <c r="P592" s="40"/>
      <c r="Q592" s="70">
        <v>46050</v>
      </c>
      <c r="R592" s="44"/>
      <c r="S592" s="70">
        <v>46060</v>
      </c>
      <c r="T592" s="57">
        <v>46055.34375</v>
      </c>
      <c r="U592" s="57">
        <v>46060.138888888891</v>
      </c>
      <c r="V592" s="57">
        <v>46060.138888888891</v>
      </c>
      <c r="W592" s="57">
        <v>46060.447916666664</v>
      </c>
      <c r="X592" s="57">
        <v>46060.986111111109</v>
      </c>
      <c r="Y592" s="57">
        <v>46061.010416666664</v>
      </c>
      <c r="Z592" s="57">
        <v>46061.045138888891</v>
      </c>
      <c r="AA592" s="51">
        <f t="shared" si="120"/>
        <v>115.08333333337214</v>
      </c>
      <c r="AB592" s="51">
        <f t="shared" si="124"/>
        <v>13.5</v>
      </c>
      <c r="AC592" s="51">
        <f t="shared" si="125"/>
        <v>0.58333333331393078</v>
      </c>
      <c r="AD592" s="51">
        <v>0</v>
      </c>
      <c r="AE592" s="51">
        <v>2.67</v>
      </c>
      <c r="AF592" s="51">
        <v>0</v>
      </c>
      <c r="AG592" s="51">
        <v>0.25</v>
      </c>
      <c r="AH592" s="51">
        <v>0</v>
      </c>
      <c r="AI592" s="51">
        <f t="shared" si="127"/>
        <v>2.92</v>
      </c>
      <c r="AJ592" s="78">
        <f t="shared" si="119"/>
        <v>2.92</v>
      </c>
      <c r="AK592" s="78"/>
      <c r="AL592" s="78"/>
      <c r="AM592" s="78"/>
      <c r="AN592" s="78"/>
      <c r="AO592" s="45">
        <v>8691.2160000000003</v>
      </c>
      <c r="AP592" s="45">
        <v>8689.5859999999993</v>
      </c>
      <c r="AQ592" s="57">
        <f t="shared" si="117"/>
        <v>46060.138888888891</v>
      </c>
      <c r="AR592" s="57">
        <v>46060.149305555555</v>
      </c>
      <c r="AS592" s="57">
        <f t="shared" si="116"/>
        <v>46060.986111111109</v>
      </c>
      <c r="AT592" s="57">
        <v>46061.03125</v>
      </c>
      <c r="AU592" s="57">
        <f t="shared" si="126"/>
        <v>46061.03125</v>
      </c>
      <c r="AV592" s="57">
        <v>46061.041666666664</v>
      </c>
      <c r="AW592" s="104">
        <v>4539</v>
      </c>
      <c r="AX592" s="104">
        <v>6560</v>
      </c>
      <c r="AY592" s="30">
        <v>30.81</v>
      </c>
      <c r="AZ592" s="30">
        <v>15.02</v>
      </c>
      <c r="BA592" s="30">
        <v>3.89</v>
      </c>
      <c r="BB592" s="30">
        <v>4.78</v>
      </c>
      <c r="BC592" s="30">
        <v>5.62</v>
      </c>
      <c r="BD592" s="30">
        <v>41.05</v>
      </c>
      <c r="BE592" s="30">
        <v>39.15</v>
      </c>
      <c r="BF592" s="30">
        <v>0.28000000000000003</v>
      </c>
      <c r="BG592" s="30">
        <v>0.44</v>
      </c>
      <c r="BH592" s="30">
        <v>0.41</v>
      </c>
      <c r="BI592" s="30">
        <v>58.35</v>
      </c>
      <c r="BJ592" s="30">
        <v>4.1900000000000004</v>
      </c>
      <c r="BK592" s="30">
        <v>0.95</v>
      </c>
      <c r="BL592" s="30">
        <v>1.18</v>
      </c>
      <c r="BM592" s="30">
        <v>16.36</v>
      </c>
      <c r="BN592" s="34">
        <v>58</v>
      </c>
      <c r="BO592" s="30" t="s">
        <v>97</v>
      </c>
      <c r="BP592" s="30" t="s">
        <v>100</v>
      </c>
      <c r="BQ592" s="34">
        <v>1160</v>
      </c>
      <c r="BR592" s="30">
        <v>36.1</v>
      </c>
      <c r="BS592" s="30">
        <v>23.76</v>
      </c>
      <c r="BT592" s="30">
        <v>22.68</v>
      </c>
      <c r="BU592" s="30">
        <v>8.02</v>
      </c>
      <c r="BV592" s="30">
        <v>1.35</v>
      </c>
      <c r="BW592" s="30">
        <v>1.1000000000000001</v>
      </c>
      <c r="BX592" s="30">
        <v>0.78</v>
      </c>
      <c r="BY592" s="30">
        <v>0.42</v>
      </c>
      <c r="BZ592" s="30">
        <v>5.18</v>
      </c>
      <c r="CA592" s="30">
        <v>0.49</v>
      </c>
      <c r="CB592" s="30">
        <v>0.15</v>
      </c>
      <c r="CC592" s="99">
        <v>5.0999999999999997E-2</v>
      </c>
      <c r="CD592" s="30">
        <v>98</v>
      </c>
      <c r="CE592" s="30">
        <v>97</v>
      </c>
      <c r="CF592" s="30">
        <v>78</v>
      </c>
      <c r="CG592" s="30">
        <v>20</v>
      </c>
      <c r="CH592" s="30"/>
      <c r="CI592" s="104">
        <v>4593</v>
      </c>
      <c r="CJ592" s="30"/>
      <c r="CK592" s="30">
        <v>30.79</v>
      </c>
      <c r="CL592" s="30"/>
      <c r="CM592" s="30">
        <v>3.93</v>
      </c>
      <c r="CN592" s="30"/>
      <c r="CO592" s="30"/>
      <c r="CP592" s="30"/>
      <c r="CQ592" s="30">
        <v>0.18</v>
      </c>
      <c r="CR592" s="104">
        <v>4502</v>
      </c>
      <c r="CS592" s="105">
        <v>32.1</v>
      </c>
      <c r="CT592" s="104">
        <v>5.29</v>
      </c>
      <c r="CU592" s="104">
        <v>0.35</v>
      </c>
      <c r="CV592" s="30"/>
      <c r="CW592" s="58">
        <f t="shared" si="123"/>
        <v>821.32192816635154</v>
      </c>
      <c r="CX592" s="59">
        <f>AP592/(AB592-AI592)</f>
        <v>821.32192816635154</v>
      </c>
      <c r="CY592" s="79">
        <v>500</v>
      </c>
      <c r="CZ592" s="57">
        <f>IF(AND(DATE(YEAR(T592),MONTH(T592),DAY(T592))&gt;=(S592-3),DATE(YEAR(T592),MONTH(T592),DAY(T592))&lt;=(S592+3)),T592,V592)</f>
        <v>46060.138888888891</v>
      </c>
      <c r="DA592" s="59">
        <f>CZ592-U592</f>
        <v>0</v>
      </c>
      <c r="DB592" s="51">
        <f>(((AR592-AQ592)*24)+DD592+AB592+((AV592-AU592)*24))/24</f>
        <v>0.88194444443797693</v>
      </c>
      <c r="DC592" s="51">
        <f>(AT592-AS592)*24</f>
        <v>1.0833333333721384</v>
      </c>
      <c r="DD592" s="51">
        <f>(W592-AR592)*24</f>
        <v>7.1666666666278616</v>
      </c>
      <c r="DE592" s="51">
        <f>AA592</f>
        <v>115.08333333337214</v>
      </c>
      <c r="DF592" s="51">
        <f t="shared" si="121"/>
        <v>7.1666666666278616</v>
      </c>
      <c r="DG592" s="51">
        <f>AB592</f>
        <v>13.5</v>
      </c>
      <c r="DH592" s="51">
        <f t="shared" si="115"/>
        <v>1.0833333333721384</v>
      </c>
    </row>
    <row r="593" spans="1:112" s="42" customFormat="1" x14ac:dyDescent="0.2">
      <c r="A593" s="40">
        <v>5041</v>
      </c>
      <c r="B593" s="29">
        <f t="shared" si="122"/>
        <v>46054</v>
      </c>
      <c r="C593" s="41" t="str">
        <f t="shared" si="118"/>
        <v>PRT 2026 2 #5041</v>
      </c>
      <c r="D593" s="41" t="str">
        <f t="shared" si="118"/>
        <v>PRT 2026 2 #46054</v>
      </c>
      <c r="E593" s="39">
        <v>5041</v>
      </c>
      <c r="F593" s="38" t="s">
        <v>240</v>
      </c>
      <c r="G593" s="38" t="str">
        <f>INDEX([1]List!$D$2:$D$55,MATCH(F593,[1]List!$B$2:$B$55,0))</f>
        <v>CIF</v>
      </c>
      <c r="H593" s="38" t="s">
        <v>211</v>
      </c>
      <c r="I593" s="38" t="s">
        <v>163</v>
      </c>
      <c r="J593" s="39">
        <f>IF(F593="","",IF(F593="TIE LRC",COUNTIF($F$2:$F593,"TIE")+COUNTIF($F$2:$F593,"TME")+COUNTIF($F$2:$F593,"TIE LRC")+COUNTIF($F$2:$F593,"TIE MRC"),IF(F593="TIE MRC",COUNTIF($F$2:$F593,"TIE")+COUNTIF($F$2:$F593,"TME")+COUNTIF($F$2:$F593,"TIE LRC")+COUNTIF($F$2:$F593,"TIE MRC"),IF(F593="PLNBB LRC",COUNTIF($F$2:$F593,"PLNBB")+COUNTIF($F$2:$F593,"PLNBB LRC")+COUNTIF($F$2:$F593,"PLNBB MRC"),IF(F593="PLNBB MRC",COUNTIF($F$2:$F593,"PLNBB")+COUNTIF($F$2:$F593,"PLNBB LRC")+COUNTIF($F$2:$F593,"PLNBB MRC"),IF(F593="HE MRC",COUNTIF($F$2:$F593,"HE")+COUNTIF($F$2:$F593,"HE LRC")+COUNTIF($F$2:$F593,"HE MRC"),IF(F593="HE LRC",COUNTIF($F$2:$F593,"HE")+COUNTIF($F$2:$F593,"HE LRC")+COUNTIF($F$2:$F593,"HE MRC"),COUNTIF($F$2:$F593,F593))))))))</f>
        <v>126</v>
      </c>
      <c r="K593" s="42" t="s">
        <v>267</v>
      </c>
      <c r="L593" s="42" t="s">
        <v>268</v>
      </c>
      <c r="N593" s="43" t="s">
        <v>318</v>
      </c>
      <c r="O593" s="70" t="s">
        <v>473</v>
      </c>
      <c r="P593" s="40"/>
      <c r="Q593" s="70">
        <v>46049</v>
      </c>
      <c r="R593" s="44"/>
      <c r="S593" s="70">
        <v>46061</v>
      </c>
      <c r="T593" s="57">
        <v>46055.541666666664</v>
      </c>
      <c r="U593" s="57">
        <v>46060.576388888891</v>
      </c>
      <c r="V593" s="57">
        <v>46060.576388888891</v>
      </c>
      <c r="W593" s="57">
        <v>46060.982638888891</v>
      </c>
      <c r="X593" s="57">
        <v>46061.420138888891</v>
      </c>
      <c r="Y593" s="57">
        <v>46061.444444444445</v>
      </c>
      <c r="Z593" s="57">
        <v>46061.479166666664</v>
      </c>
      <c r="AA593" s="51">
        <f t="shared" si="120"/>
        <v>120.83333333343035</v>
      </c>
      <c r="AB593" s="51">
        <f t="shared" si="124"/>
        <v>11.083333333313931</v>
      </c>
      <c r="AC593" s="51">
        <f t="shared" si="125"/>
        <v>0.58333333331393078</v>
      </c>
      <c r="AD593" s="51">
        <v>0</v>
      </c>
      <c r="AE593" s="51">
        <v>1.08</v>
      </c>
      <c r="AF593" s="51">
        <v>0</v>
      </c>
      <c r="AG593" s="51">
        <v>0.17</v>
      </c>
      <c r="AH593" s="51">
        <v>0</v>
      </c>
      <c r="AI593" s="51">
        <f t="shared" si="127"/>
        <v>1.25</v>
      </c>
      <c r="AJ593" s="78">
        <f t="shared" si="119"/>
        <v>1.25</v>
      </c>
      <c r="AK593" s="78"/>
      <c r="AL593" s="78"/>
      <c r="AM593" s="78"/>
      <c r="AN593" s="78"/>
      <c r="AO593" s="45">
        <v>8690.6820000000007</v>
      </c>
      <c r="AP593" s="45">
        <v>8687.8220000000001</v>
      </c>
      <c r="AQ593" s="57">
        <f t="shared" si="117"/>
        <v>46060.576388888891</v>
      </c>
      <c r="AR593" s="57">
        <v>46060.586805555555</v>
      </c>
      <c r="AS593" s="57">
        <f t="shared" si="116"/>
        <v>46061.420138888891</v>
      </c>
      <c r="AT593" s="57">
        <v>46061.465277777781</v>
      </c>
      <c r="AU593" s="57">
        <f t="shared" si="126"/>
        <v>46061.465277777781</v>
      </c>
      <c r="AV593" s="57">
        <v>46061.479166666664</v>
      </c>
      <c r="AW593" s="104">
        <v>4587</v>
      </c>
      <c r="AX593" s="104">
        <v>6639</v>
      </c>
      <c r="AY593" s="30">
        <v>30.91</v>
      </c>
      <c r="AZ593" s="30">
        <v>15.24</v>
      </c>
      <c r="BA593" s="30">
        <v>3.98</v>
      </c>
      <c r="BB593" s="30">
        <v>4.88</v>
      </c>
      <c r="BC593" s="30">
        <v>5.76</v>
      </c>
      <c r="BD593" s="30">
        <v>41.35</v>
      </c>
      <c r="BE593" s="30">
        <v>38.53</v>
      </c>
      <c r="BF593" s="30">
        <v>0.28999999999999998</v>
      </c>
      <c r="BG593" s="30">
        <v>0.44</v>
      </c>
      <c r="BH593" s="30">
        <v>0.41</v>
      </c>
      <c r="BI593" s="30">
        <v>58.29</v>
      </c>
      <c r="BJ593" s="30">
        <v>4.25</v>
      </c>
      <c r="BK593" s="30">
        <v>0.95</v>
      </c>
      <c r="BL593" s="30">
        <v>1.19</v>
      </c>
      <c r="BM593" s="30">
        <v>16.04</v>
      </c>
      <c r="BN593" s="34">
        <v>59</v>
      </c>
      <c r="BO593" s="30" t="s">
        <v>97</v>
      </c>
      <c r="BP593" s="30" t="s">
        <v>100</v>
      </c>
      <c r="BQ593" s="34">
        <v>1170</v>
      </c>
      <c r="BR593" s="30">
        <v>34.1</v>
      </c>
      <c r="BS593" s="30">
        <v>22.18</v>
      </c>
      <c r="BT593" s="30">
        <v>20.059999999999999</v>
      </c>
      <c r="BU593" s="30">
        <v>12.94</v>
      </c>
      <c r="BV593" s="30">
        <v>1.6</v>
      </c>
      <c r="BW593" s="30">
        <v>1</v>
      </c>
      <c r="BX593" s="30">
        <v>0.34</v>
      </c>
      <c r="BY593" s="30">
        <v>0.32</v>
      </c>
      <c r="BZ593" s="30">
        <v>6.52</v>
      </c>
      <c r="CA593" s="30">
        <v>0.74</v>
      </c>
      <c r="CB593" s="30">
        <v>0.2</v>
      </c>
      <c r="CC593" s="99">
        <v>0.05</v>
      </c>
      <c r="CD593" s="30">
        <v>98</v>
      </c>
      <c r="CE593" s="30">
        <v>97</v>
      </c>
      <c r="CF593" s="30">
        <v>78</v>
      </c>
      <c r="CG593" s="30">
        <v>20</v>
      </c>
      <c r="CH593" s="30"/>
      <c r="CI593" s="104">
        <v>4625</v>
      </c>
      <c r="CJ593" s="30"/>
      <c r="CK593" s="30">
        <v>30.61</v>
      </c>
      <c r="CL593" s="30"/>
      <c r="CM593" s="30">
        <v>3.88</v>
      </c>
      <c r="CN593" s="30"/>
      <c r="CO593" s="30"/>
      <c r="CP593" s="30"/>
      <c r="CQ593" s="30">
        <v>0.19</v>
      </c>
      <c r="CR593" s="104">
        <v>4478</v>
      </c>
      <c r="CS593" s="105">
        <v>32.78</v>
      </c>
      <c r="CT593" s="104">
        <v>4.9800000000000004</v>
      </c>
      <c r="CU593" s="104">
        <v>0.37</v>
      </c>
      <c r="CV593" s="30"/>
      <c r="CW593" s="58">
        <f t="shared" si="123"/>
        <v>883.50732203564155</v>
      </c>
      <c r="CX593" s="59">
        <f>AP593/(AB593-AI593)</f>
        <v>883.50732203564155</v>
      </c>
      <c r="CY593" s="79">
        <v>500</v>
      </c>
      <c r="CZ593" s="57">
        <f>IF(AND(DATE(YEAR(T593),MONTH(T593),DAY(T593))&gt;=(S593-3),DATE(YEAR(T593),MONTH(T593),DAY(T593))&lt;=(S593+3)),T593,V593)</f>
        <v>46060.576388888891</v>
      </c>
      <c r="DA593" s="59">
        <f>CZ593-U593</f>
        <v>0</v>
      </c>
      <c r="DB593" s="51">
        <f>(((AR593-AQ593)*24)+DD593+AB593+((AV593-AU593)*24))/24</f>
        <v>0.88194444443797693</v>
      </c>
      <c r="DC593" s="51">
        <f>(AT593-AS593)*24</f>
        <v>1.0833333333721384</v>
      </c>
      <c r="DD593" s="51">
        <f>(W593-AR593)*24</f>
        <v>9.5000000000582077</v>
      </c>
      <c r="DE593" s="51">
        <f>AA593</f>
        <v>120.83333333343035</v>
      </c>
      <c r="DF593" s="51">
        <f t="shared" si="121"/>
        <v>9.5000000000582077</v>
      </c>
      <c r="DG593" s="51">
        <f>AB593</f>
        <v>11.083333333313931</v>
      </c>
      <c r="DH593" s="51">
        <f t="shared" ref="DH593:DH656" si="128">DC593</f>
        <v>1.0833333333721384</v>
      </c>
    </row>
    <row r="594" spans="1:112" s="42" customFormat="1" x14ac:dyDescent="0.2">
      <c r="A594" s="40">
        <v>5042</v>
      </c>
      <c r="B594" s="29">
        <f t="shared" si="122"/>
        <v>46054</v>
      </c>
      <c r="C594" s="41" t="str">
        <f t="shared" ref="C594:C657" si="129">"PRT"&amp;" "&amp;YEAR(T594)&amp;" "&amp;MONTH(T594)&amp;" #"&amp;A594</f>
        <v>PRT 2026 2 #5042</v>
      </c>
      <c r="D594" s="41" t="str">
        <f t="shared" ref="D594:D657" si="130">"PRATU "&amp;F594&amp;" #"&amp;J594</f>
        <v>PRATU BGG #127</v>
      </c>
      <c r="E594" s="39">
        <v>5042</v>
      </c>
      <c r="F594" s="38" t="s">
        <v>240</v>
      </c>
      <c r="G594" s="38" t="str">
        <f>INDEX([1]List!$D$2:$D$55,MATCH(F594,[1]List!$B$2:$B$55,0))</f>
        <v>CIF</v>
      </c>
      <c r="H594" s="38" t="s">
        <v>211</v>
      </c>
      <c r="I594" s="38" t="s">
        <v>247</v>
      </c>
      <c r="J594" s="39">
        <f>IF(F594="","",IF(F594="TIE LRC",COUNTIF($F$2:$F594,"TIE")+COUNTIF($F$2:$F594,"TME")+COUNTIF($F$2:$F594,"TIE LRC")+COUNTIF($F$2:$F594,"TIE MRC"),IF(F594="TIE MRC",COUNTIF($F$2:$F594,"TIE")+COUNTIF($F$2:$F594,"TME")+COUNTIF($F$2:$F594,"TIE LRC")+COUNTIF($F$2:$F594,"TIE MRC"),IF(F594="PLNBB LRC",COUNTIF($F$2:$F594,"PLNBB")+COUNTIF($F$2:$F594,"PLNBB LRC")+COUNTIF($F$2:$F594,"PLNBB MRC"),IF(F594="PLNBB MRC",COUNTIF($F$2:$F594,"PLNBB")+COUNTIF($F$2:$F594,"PLNBB LRC")+COUNTIF($F$2:$F594,"PLNBB MRC"),IF(F594="HE MRC",COUNTIF($F$2:$F594,"HE")+COUNTIF($F$2:$F594,"HE LRC")+COUNTIF($F$2:$F594,"HE MRC"),IF(F594="HE LRC",COUNTIF($F$2:$F594,"HE")+COUNTIF($F$2:$F594,"HE LRC")+COUNTIF($F$2:$F594,"HE MRC"),COUNTIF($F$2:$F594,F594))))))))</f>
        <v>127</v>
      </c>
      <c r="K594" s="42" t="s">
        <v>358</v>
      </c>
      <c r="L594" s="42" t="s">
        <v>359</v>
      </c>
      <c r="N594" s="43" t="s">
        <v>320</v>
      </c>
      <c r="O594" s="70" t="s">
        <v>473</v>
      </c>
      <c r="P594" s="40"/>
      <c r="Q594" s="70">
        <v>46050</v>
      </c>
      <c r="R594" s="44"/>
      <c r="S594" s="70">
        <v>46062</v>
      </c>
      <c r="T594" s="57">
        <v>46056.104166666664</v>
      </c>
      <c r="U594" s="57">
        <v>46061.076388888891</v>
      </c>
      <c r="V594" s="57">
        <v>46061.076388888891</v>
      </c>
      <c r="W594" s="57">
        <v>46061.434027777781</v>
      </c>
      <c r="X594" s="57">
        <v>46061.8125</v>
      </c>
      <c r="Y594" s="57">
        <v>46061.850694444445</v>
      </c>
      <c r="Z594" s="57">
        <v>46061.885416666664</v>
      </c>
      <c r="AA594" s="51">
        <f t="shared" si="120"/>
        <v>119.33333333343035</v>
      </c>
      <c r="AB594" s="51">
        <f t="shared" si="124"/>
        <v>9.9999999999417923</v>
      </c>
      <c r="AC594" s="51">
        <f t="shared" si="125"/>
        <v>0.91666666668606922</v>
      </c>
      <c r="AD594" s="51">
        <v>0.42</v>
      </c>
      <c r="AE594" s="51">
        <v>1.58</v>
      </c>
      <c r="AF594" s="51">
        <v>0</v>
      </c>
      <c r="AG594" s="51">
        <v>0.5</v>
      </c>
      <c r="AH594" s="51">
        <v>0</v>
      </c>
      <c r="AI594" s="51">
        <f t="shared" si="127"/>
        <v>2.08</v>
      </c>
      <c r="AJ594" s="78">
        <f t="shared" si="119"/>
        <v>2.5</v>
      </c>
      <c r="AK594" s="78"/>
      <c r="AL594" s="78"/>
      <c r="AM594" s="78"/>
      <c r="AN594" s="78"/>
      <c r="AO594" s="45">
        <v>8698.3140000000003</v>
      </c>
      <c r="AP594" s="45">
        <v>8696.6180000000004</v>
      </c>
      <c r="AQ594" s="57">
        <f t="shared" si="117"/>
        <v>46061.076388888891</v>
      </c>
      <c r="AR594" s="57">
        <v>46061.086805555555</v>
      </c>
      <c r="AS594" s="57">
        <f t="shared" si="116"/>
        <v>46061.8125</v>
      </c>
      <c r="AT594" s="57">
        <v>46061.871527777781</v>
      </c>
      <c r="AU594" s="57">
        <f t="shared" si="126"/>
        <v>46061.871527777781</v>
      </c>
      <c r="AV594" s="57">
        <v>46061.881944444445</v>
      </c>
      <c r="AW594" s="104">
        <v>4577</v>
      </c>
      <c r="AX594" s="104">
        <v>6620</v>
      </c>
      <c r="AY594" s="30">
        <v>30.86</v>
      </c>
      <c r="AZ594" s="30">
        <v>14.12</v>
      </c>
      <c r="BA594" s="30">
        <v>3.97</v>
      </c>
      <c r="BB594" s="30">
        <v>4.93</v>
      </c>
      <c r="BC594" s="30">
        <v>5.74</v>
      </c>
      <c r="BD594" s="30">
        <v>41.84</v>
      </c>
      <c r="BE594" s="30">
        <v>39.11</v>
      </c>
      <c r="BF594" s="30">
        <v>0.33</v>
      </c>
      <c r="BG594" s="30">
        <v>0.41</v>
      </c>
      <c r="BH594" s="30">
        <v>0.38</v>
      </c>
      <c r="BI594" s="30">
        <v>58.29</v>
      </c>
      <c r="BJ594" s="30">
        <v>4.25</v>
      </c>
      <c r="BK594" s="30">
        <v>0.95</v>
      </c>
      <c r="BL594" s="30">
        <v>1.17</v>
      </c>
      <c r="BM594" s="30">
        <v>17.13</v>
      </c>
      <c r="BN594" s="34">
        <v>57</v>
      </c>
      <c r="BO594" s="30" t="s">
        <v>97</v>
      </c>
      <c r="BP594" s="30" t="s">
        <v>100</v>
      </c>
      <c r="BQ594" s="34">
        <v>1210</v>
      </c>
      <c r="BR594" s="30">
        <v>31.81</v>
      </c>
      <c r="BS594" s="30">
        <v>24.72</v>
      </c>
      <c r="BT594" s="30">
        <v>24.23</v>
      </c>
      <c r="BU594" s="30">
        <v>9.58</v>
      </c>
      <c r="BV594" s="30">
        <v>1.6</v>
      </c>
      <c r="BW594" s="30">
        <v>1.29</v>
      </c>
      <c r="BX594" s="30">
        <v>0.6</v>
      </c>
      <c r="BY594" s="30">
        <v>0.4</v>
      </c>
      <c r="BZ594" s="30">
        <v>5.07</v>
      </c>
      <c r="CA594" s="30">
        <v>0.52</v>
      </c>
      <c r="CB594" s="30">
        <v>0.18</v>
      </c>
      <c r="CC594" s="99">
        <v>4.4999999999999998E-2</v>
      </c>
      <c r="CD594" s="30">
        <v>99</v>
      </c>
      <c r="CE594" s="30">
        <v>98</v>
      </c>
      <c r="CF594" s="30">
        <v>78</v>
      </c>
      <c r="CG594" s="30">
        <v>19</v>
      </c>
      <c r="CH594" s="30"/>
      <c r="CI594" s="104">
        <v>4618</v>
      </c>
      <c r="CJ594" s="30"/>
      <c r="CK594" s="30">
        <v>30.6</v>
      </c>
      <c r="CL594" s="30"/>
      <c r="CM594" s="30">
        <v>3.82</v>
      </c>
      <c r="CN594" s="30"/>
      <c r="CO594" s="30"/>
      <c r="CP594" s="30"/>
      <c r="CQ594" s="30">
        <v>0.17</v>
      </c>
      <c r="CR594" s="104">
        <v>4523</v>
      </c>
      <c r="CS594" s="105">
        <v>31.65</v>
      </c>
      <c r="CT594" s="104">
        <v>4.78</v>
      </c>
      <c r="CU594" s="104">
        <v>0.36</v>
      </c>
      <c r="CV594" s="30"/>
      <c r="CW594" s="58">
        <f t="shared" si="123"/>
        <v>1098.0578282908984</v>
      </c>
      <c r="CX594" s="59">
        <f>AP594/(AB594-AI594)</f>
        <v>1098.0578282908984</v>
      </c>
      <c r="CY594" s="79">
        <v>500</v>
      </c>
      <c r="CZ594" s="57">
        <f>IF(AND(DATE(YEAR(T594),MONTH(T594),DAY(T594))&gt;=(S594-3),DATE(YEAR(T594),MONTH(T594),DAY(T594))&lt;=(S594+3)),T594,V594)</f>
        <v>46061.076388888891</v>
      </c>
      <c r="DA594" s="59">
        <f>CZ594-U594</f>
        <v>0</v>
      </c>
      <c r="DB594" s="51">
        <f>(((AR594-AQ594)*24)+DD594+AB594+((AV594-AU594)*24))/24</f>
        <v>0.78472222221898846</v>
      </c>
      <c r="DC594" s="51">
        <f>(AT594-AS594)*24</f>
        <v>1.4166666667442769</v>
      </c>
      <c r="DD594" s="51">
        <f>(W594-AR594)*24</f>
        <v>8.3333333334303461</v>
      </c>
      <c r="DE594" s="51">
        <f>AA594</f>
        <v>119.33333333343035</v>
      </c>
      <c r="DF594" s="51">
        <f t="shared" si="121"/>
        <v>8.3333333334303461</v>
      </c>
      <c r="DG594" s="51">
        <f>AB594</f>
        <v>9.9999999999417923</v>
      </c>
      <c r="DH594" s="51">
        <f t="shared" si="128"/>
        <v>1.4166666667442769</v>
      </c>
    </row>
    <row r="595" spans="1:112" s="42" customFormat="1" x14ac:dyDescent="0.2">
      <c r="A595" s="40">
        <v>5043</v>
      </c>
      <c r="B595" s="29">
        <f t="shared" si="122"/>
        <v>46054</v>
      </c>
      <c r="C595" s="41" t="str">
        <f t="shared" si="129"/>
        <v>PRT 2026 2 #5043</v>
      </c>
      <c r="D595" s="41" t="str">
        <f t="shared" si="130"/>
        <v>PRATU BGG #128</v>
      </c>
      <c r="E595" s="39">
        <v>5043</v>
      </c>
      <c r="F595" s="38" t="s">
        <v>240</v>
      </c>
      <c r="G595" s="38" t="str">
        <f>INDEX([1]List!$D$2:$D$55,MATCH(F595,[1]List!$B$2:$B$55,0))</f>
        <v>CIF</v>
      </c>
      <c r="H595" s="38" t="s">
        <v>211</v>
      </c>
      <c r="I595" s="38" t="s">
        <v>247</v>
      </c>
      <c r="J595" s="39">
        <f>IF(F595="","",IF(F595="TIE LRC",COUNTIF($F$2:$F595,"TIE")+COUNTIF($F$2:$F595,"TME")+COUNTIF($F$2:$F595,"TIE LRC")+COUNTIF($F$2:$F595,"TIE MRC"),IF(F595="TIE MRC",COUNTIF($F$2:$F595,"TIE")+COUNTIF($F$2:$F595,"TME")+COUNTIF($F$2:$F595,"TIE LRC")+COUNTIF($F$2:$F595,"TIE MRC"),IF(F595="PLNBB LRC",COUNTIF($F$2:$F595,"PLNBB")+COUNTIF($F$2:$F595,"PLNBB LRC")+COUNTIF($F$2:$F595,"PLNBB MRC"),IF(F595="PLNBB MRC",COUNTIF($F$2:$F595,"PLNBB")+COUNTIF($F$2:$F595,"PLNBB LRC")+COUNTIF($F$2:$F595,"PLNBB MRC"),IF(F595="HE MRC",COUNTIF($F$2:$F595,"HE")+COUNTIF($F$2:$F595,"HE LRC")+COUNTIF($F$2:$F595,"HE MRC"),IF(F595="HE LRC",COUNTIF($F$2:$F595,"HE")+COUNTIF($F$2:$F595,"HE LRC")+COUNTIF($F$2:$F595,"HE MRC"),COUNTIF($F$2:$F595,F595))))))))</f>
        <v>128</v>
      </c>
      <c r="K595" s="42" t="s">
        <v>149</v>
      </c>
      <c r="L595" s="42" t="s">
        <v>150</v>
      </c>
      <c r="N595" s="43" t="s">
        <v>318</v>
      </c>
      <c r="O595" s="70" t="s">
        <v>473</v>
      </c>
      <c r="P595" s="40"/>
      <c r="Q595" s="70">
        <v>46050</v>
      </c>
      <c r="R595" s="44"/>
      <c r="S595" s="70">
        <v>46063</v>
      </c>
      <c r="T595" s="57">
        <v>46056.364583333336</v>
      </c>
      <c r="U595" s="57">
        <v>46061.493055555555</v>
      </c>
      <c r="V595" s="57">
        <v>46061.493055555555</v>
      </c>
      <c r="W595" s="57">
        <v>46061.756944444445</v>
      </c>
      <c r="X595" s="57">
        <v>46062.152777777781</v>
      </c>
      <c r="Y595" s="57">
        <v>46062.1875</v>
      </c>
      <c r="Z595" s="57">
        <v>46062.222222222219</v>
      </c>
      <c r="AA595" s="51">
        <f t="shared" si="120"/>
        <v>123.08333333325572</v>
      </c>
      <c r="AB595" s="51">
        <f t="shared" si="124"/>
        <v>10.333333333313931</v>
      </c>
      <c r="AC595" s="51">
        <f t="shared" si="125"/>
        <v>0.83333333325572312</v>
      </c>
      <c r="AD595" s="51">
        <v>0.33</v>
      </c>
      <c r="AE595" s="51">
        <v>1.25</v>
      </c>
      <c r="AF595" s="51">
        <v>0</v>
      </c>
      <c r="AG595" s="51">
        <v>0.5</v>
      </c>
      <c r="AH595" s="51">
        <v>0</v>
      </c>
      <c r="AI595" s="51">
        <f t="shared" si="127"/>
        <v>1.75</v>
      </c>
      <c r="AJ595" s="78">
        <f t="shared" si="119"/>
        <v>2.08</v>
      </c>
      <c r="AK595" s="78"/>
      <c r="AL595" s="78"/>
      <c r="AM595" s="78"/>
      <c r="AN595" s="78"/>
      <c r="AO595" s="45">
        <v>7803.6819999999998</v>
      </c>
      <c r="AP595" s="45">
        <v>7801.5039999999999</v>
      </c>
      <c r="AQ595" s="57">
        <f t="shared" si="117"/>
        <v>46061.493055555555</v>
      </c>
      <c r="AR595" s="57">
        <v>46061.503472222219</v>
      </c>
      <c r="AS595" s="57">
        <f t="shared" si="116"/>
        <v>46062.152777777781</v>
      </c>
      <c r="AT595" s="57">
        <v>46062.208333333336</v>
      </c>
      <c r="AU595" s="57">
        <f t="shared" si="126"/>
        <v>46062.208333333336</v>
      </c>
      <c r="AV595" s="57">
        <v>46062.21875</v>
      </c>
      <c r="AW595" s="104">
        <v>4575</v>
      </c>
      <c r="AX595" s="104">
        <v>6996</v>
      </c>
      <c r="AY595" s="30">
        <v>30.71</v>
      </c>
      <c r="AZ595" s="30">
        <v>14.13</v>
      </c>
      <c r="BA595" s="30">
        <v>3.89</v>
      </c>
      <c r="BB595" s="30">
        <v>4.82</v>
      </c>
      <c r="BC595" s="30">
        <v>5.61</v>
      </c>
      <c r="BD595" s="30">
        <v>40.49</v>
      </c>
      <c r="BE595" s="30">
        <v>40.56</v>
      </c>
      <c r="BF595" s="30">
        <v>0.28000000000000003</v>
      </c>
      <c r="BG595" s="30">
        <v>0.43</v>
      </c>
      <c r="BH595" s="30">
        <v>0.41</v>
      </c>
      <c r="BI595" s="30">
        <v>57.35</v>
      </c>
      <c r="BJ595" s="30">
        <v>4.1900000000000004</v>
      </c>
      <c r="BK595" s="30">
        <v>0.96</v>
      </c>
      <c r="BL595" s="30">
        <v>1.18</v>
      </c>
      <c r="BM595" s="30">
        <v>18.2</v>
      </c>
      <c r="BN595" s="34">
        <v>58</v>
      </c>
      <c r="BO595" s="30" t="s">
        <v>97</v>
      </c>
      <c r="BP595" s="30" t="s">
        <v>100</v>
      </c>
      <c r="BQ595" s="34">
        <v>1260</v>
      </c>
      <c r="BR595" s="30">
        <v>36.03</v>
      </c>
      <c r="BS595" s="30">
        <v>24.55</v>
      </c>
      <c r="BT595" s="30">
        <v>23.34</v>
      </c>
      <c r="BU595" s="30">
        <v>8.1</v>
      </c>
      <c r="BV595" s="30">
        <v>1.4</v>
      </c>
      <c r="BW595" s="30">
        <v>1.0900000000000001</v>
      </c>
      <c r="BX595" s="30">
        <v>0.75</v>
      </c>
      <c r="BY595" s="30">
        <v>0.38</v>
      </c>
      <c r="BZ595" s="30">
        <v>5.68</v>
      </c>
      <c r="CA595" s="30">
        <v>0.5</v>
      </c>
      <c r="CB595" s="30">
        <v>0.16</v>
      </c>
      <c r="CC595" s="99">
        <v>5.1999999999999998E-2</v>
      </c>
      <c r="CD595" s="30">
        <v>98</v>
      </c>
      <c r="CE595" s="30">
        <v>97</v>
      </c>
      <c r="CF595" s="30">
        <v>78</v>
      </c>
      <c r="CG595" s="30">
        <v>20</v>
      </c>
      <c r="CH595" s="30"/>
      <c r="CI595" s="104">
        <v>4620</v>
      </c>
      <c r="CJ595" s="30"/>
      <c r="CK595" s="30">
        <v>30.53</v>
      </c>
      <c r="CL595" s="30"/>
      <c r="CM595" s="30">
        <v>3.79</v>
      </c>
      <c r="CN595" s="30"/>
      <c r="CO595" s="30"/>
      <c r="CP595" s="30"/>
      <c r="CQ595" s="30">
        <v>0.19</v>
      </c>
      <c r="CR595" s="104">
        <v>4527</v>
      </c>
      <c r="CS595" s="105">
        <v>31.98</v>
      </c>
      <c r="CT595" s="104">
        <v>5.03</v>
      </c>
      <c r="CU595" s="104">
        <v>0.32</v>
      </c>
      <c r="CV595" s="30"/>
      <c r="CW595" s="58">
        <f t="shared" si="123"/>
        <v>908.9130873806954</v>
      </c>
      <c r="CX595" s="59">
        <f>AP595/(AB595-AI595)</f>
        <v>908.9130873806954</v>
      </c>
      <c r="CY595" s="79">
        <v>500</v>
      </c>
      <c r="CZ595" s="57">
        <f>IF(AND(DATE(YEAR(T595),MONTH(T595),DAY(T595))&gt;=(S595-3),DATE(YEAR(T595),MONTH(T595),DAY(T595))&lt;=(S595+3)),T595,V595)</f>
        <v>46061.493055555555</v>
      </c>
      <c r="DA595" s="59">
        <f>CZ595-U595</f>
        <v>0</v>
      </c>
      <c r="DB595" s="51">
        <f>(((AR595-AQ595)*24)+DD595+AB595+((AV595-AU595)*24))/24</f>
        <v>0.70486111110949423</v>
      </c>
      <c r="DC595" s="51">
        <f>(AT595-AS595)*24</f>
        <v>1.3333333333139308</v>
      </c>
      <c r="DD595" s="51">
        <f>(W595-AR595)*24</f>
        <v>6.0833333334303461</v>
      </c>
      <c r="DE595" s="51">
        <f>AA595</f>
        <v>123.08333333325572</v>
      </c>
      <c r="DF595" s="51">
        <f t="shared" si="121"/>
        <v>6.0833333334303461</v>
      </c>
      <c r="DG595" s="51">
        <f>AB595</f>
        <v>10.333333333313931</v>
      </c>
      <c r="DH595" s="51">
        <f t="shared" si="128"/>
        <v>1.3333333333139308</v>
      </c>
    </row>
    <row r="596" spans="1:112" s="42" customFormat="1" x14ac:dyDescent="0.2">
      <c r="A596" s="40">
        <v>5044</v>
      </c>
      <c r="B596" s="29">
        <f t="shared" si="122"/>
        <v>46054</v>
      </c>
      <c r="C596" s="41" t="str">
        <f t="shared" si="129"/>
        <v>PRT 2026 2 #5044</v>
      </c>
      <c r="D596" s="41" t="str">
        <f t="shared" si="130"/>
        <v>PRATU BGG #129</v>
      </c>
      <c r="E596" s="39">
        <v>5044</v>
      </c>
      <c r="F596" s="38" t="s">
        <v>240</v>
      </c>
      <c r="G596" s="38" t="str">
        <f>INDEX([1]List!$D$2:$D$55,MATCH(F596,[1]List!$B$2:$B$55,0))</f>
        <v>CIF</v>
      </c>
      <c r="H596" s="38" t="s">
        <v>211</v>
      </c>
      <c r="I596" s="38" t="s">
        <v>163</v>
      </c>
      <c r="J596" s="39">
        <f>IF(F596="","",IF(F596="TIE LRC",COUNTIF($F$2:$F596,"TIE")+COUNTIF($F$2:$F596,"TME")+COUNTIF($F$2:$F596,"TIE LRC")+COUNTIF($F$2:$F596,"TIE MRC"),IF(F596="TIE MRC",COUNTIF($F$2:$F596,"TIE")+COUNTIF($F$2:$F596,"TME")+COUNTIF($F$2:$F596,"TIE LRC")+COUNTIF($F$2:$F596,"TIE MRC"),IF(F596="PLNBB LRC",COUNTIF($F$2:$F596,"PLNBB")+COUNTIF($F$2:$F596,"PLNBB LRC")+COUNTIF($F$2:$F596,"PLNBB MRC"),IF(F596="PLNBB MRC",COUNTIF($F$2:$F596,"PLNBB")+COUNTIF($F$2:$F596,"PLNBB LRC")+COUNTIF($F$2:$F596,"PLNBB MRC"),IF(F596="HE MRC",COUNTIF($F$2:$F596,"HE")+COUNTIF($F$2:$F596,"HE LRC")+COUNTIF($F$2:$F596,"HE MRC"),IF(F596="HE LRC",COUNTIF($F$2:$F596,"HE")+COUNTIF($F$2:$F596,"HE LRC")+COUNTIF($F$2:$F596,"HE MRC"),COUNTIF($F$2:$F596,F596))))))))</f>
        <v>129</v>
      </c>
      <c r="K596" s="42" t="s">
        <v>296</v>
      </c>
      <c r="L596" s="42" t="s">
        <v>537</v>
      </c>
      <c r="N596" s="43" t="s">
        <v>320</v>
      </c>
      <c r="O596" s="70" t="s">
        <v>473</v>
      </c>
      <c r="P596" s="40"/>
      <c r="Q596" s="70">
        <v>46050</v>
      </c>
      <c r="R596" s="44"/>
      <c r="S596" s="70">
        <v>46064</v>
      </c>
      <c r="T596" s="57">
        <v>46056.392361111109</v>
      </c>
      <c r="U596" s="57">
        <v>46061.90625</v>
      </c>
      <c r="V596" s="57">
        <v>46061.90625</v>
      </c>
      <c r="W596" s="57">
        <v>46062.138888888891</v>
      </c>
      <c r="X596" s="57">
        <v>46062.527777777781</v>
      </c>
      <c r="Y596" s="57">
        <v>46062.555555555555</v>
      </c>
      <c r="Z596" s="57">
        <v>46062.590277777781</v>
      </c>
      <c r="AA596" s="51">
        <f t="shared" si="120"/>
        <v>132.33333333337214</v>
      </c>
      <c r="AB596" s="51">
        <f t="shared" si="124"/>
        <v>9.9999999999417923</v>
      </c>
      <c r="AC596" s="51">
        <f t="shared" si="125"/>
        <v>0.6666666665696539</v>
      </c>
      <c r="AD596" s="51">
        <v>0.17</v>
      </c>
      <c r="AE596" s="51">
        <v>1.5</v>
      </c>
      <c r="AF596" s="51">
        <v>0</v>
      </c>
      <c r="AG596" s="51">
        <v>0.5</v>
      </c>
      <c r="AH596" s="51">
        <v>0</v>
      </c>
      <c r="AI596" s="51">
        <f t="shared" si="127"/>
        <v>2</v>
      </c>
      <c r="AJ596" s="78">
        <f t="shared" si="119"/>
        <v>2.17</v>
      </c>
      <c r="AK596" s="78"/>
      <c r="AL596" s="78"/>
      <c r="AM596" s="78"/>
      <c r="AN596" s="78"/>
      <c r="AO596" s="45">
        <v>8699.5280000000002</v>
      </c>
      <c r="AP596" s="45">
        <v>8697.9920000000002</v>
      </c>
      <c r="AQ596" s="57">
        <f t="shared" si="117"/>
        <v>46061.90625</v>
      </c>
      <c r="AR596" s="57">
        <v>46061.916666666664</v>
      </c>
      <c r="AS596" s="57">
        <f t="shared" si="116"/>
        <v>46062.527777777781</v>
      </c>
      <c r="AT596" s="57">
        <v>46062.576388888891</v>
      </c>
      <c r="AU596" s="57">
        <f t="shared" si="126"/>
        <v>46062.576388888891</v>
      </c>
      <c r="AV596" s="57">
        <v>46062.586805555555</v>
      </c>
      <c r="AW596" s="104">
        <v>4585</v>
      </c>
      <c r="AX596" s="104">
        <v>7065</v>
      </c>
      <c r="AY596" s="30">
        <v>30.88</v>
      </c>
      <c r="AZ596" s="30">
        <v>12.8</v>
      </c>
      <c r="BA596" s="30">
        <v>4.22</v>
      </c>
      <c r="BB596" s="30">
        <v>5.33</v>
      </c>
      <c r="BC596" s="30">
        <v>6.11</v>
      </c>
      <c r="BD596" s="30">
        <v>41.64</v>
      </c>
      <c r="BE596" s="30">
        <v>40.229999999999997</v>
      </c>
      <c r="BF596" s="30">
        <v>0.28999999999999998</v>
      </c>
      <c r="BG596" s="30">
        <v>0.44</v>
      </c>
      <c r="BH596" s="30">
        <v>0.41</v>
      </c>
      <c r="BI596" s="30">
        <v>58.35</v>
      </c>
      <c r="BJ596" s="30">
        <v>4.3099999999999996</v>
      </c>
      <c r="BK596" s="30">
        <v>0.89</v>
      </c>
      <c r="BL596" s="30">
        <v>1.0900000000000001</v>
      </c>
      <c r="BM596" s="30">
        <v>17.96</v>
      </c>
      <c r="BN596" s="34">
        <v>57</v>
      </c>
      <c r="BO596" s="30" t="s">
        <v>97</v>
      </c>
      <c r="BP596" s="30" t="s">
        <v>100</v>
      </c>
      <c r="BQ596" s="34">
        <v>1200</v>
      </c>
      <c r="BR596" s="30">
        <v>32.43</v>
      </c>
      <c r="BS596" s="30">
        <v>23.44</v>
      </c>
      <c r="BT596" s="30">
        <v>26.26</v>
      </c>
      <c r="BU596" s="30">
        <v>7.18</v>
      </c>
      <c r="BV596" s="30">
        <v>1.5</v>
      </c>
      <c r="BW596" s="30">
        <v>0.86</v>
      </c>
      <c r="BX596" s="30">
        <v>0.56999999999999995</v>
      </c>
      <c r="BY596" s="30">
        <v>0.41</v>
      </c>
      <c r="BZ596" s="30">
        <v>6.04</v>
      </c>
      <c r="CA596" s="30">
        <v>0.56000000000000005</v>
      </c>
      <c r="CB596" s="30">
        <v>0.17</v>
      </c>
      <c r="CC596" s="99">
        <v>0.05</v>
      </c>
      <c r="CD596" s="30">
        <v>98</v>
      </c>
      <c r="CE596" s="30">
        <v>97</v>
      </c>
      <c r="CF596" s="30">
        <v>78</v>
      </c>
      <c r="CG596" s="30">
        <v>20</v>
      </c>
      <c r="CH596" s="30"/>
      <c r="CI596" s="104">
        <v>4615</v>
      </c>
      <c r="CJ596" s="30"/>
      <c r="CK596" s="30">
        <v>30.68</v>
      </c>
      <c r="CL596" s="30"/>
      <c r="CM596" s="30">
        <v>4.13</v>
      </c>
      <c r="CN596" s="30"/>
      <c r="CO596" s="30"/>
      <c r="CP596" s="30"/>
      <c r="CQ596" s="30">
        <v>0.21</v>
      </c>
      <c r="CR596" s="104">
        <v>4480</v>
      </c>
      <c r="CS596" s="105">
        <v>32.43</v>
      </c>
      <c r="CT596" s="104">
        <v>5.12</v>
      </c>
      <c r="CU596" s="104">
        <v>0.36</v>
      </c>
      <c r="CV596" s="30"/>
      <c r="CW596" s="58">
        <f t="shared" si="123"/>
        <v>1087.2490000079108</v>
      </c>
      <c r="CX596" s="59">
        <f>AP596/(AB596-AI596)</f>
        <v>1087.2490000079108</v>
      </c>
      <c r="CY596" s="79">
        <v>500</v>
      </c>
      <c r="CZ596" s="57">
        <f>IF(AND(DATE(YEAR(T596),MONTH(T596),DAY(T596))&gt;=(S596-3),DATE(YEAR(T596),MONTH(T596),DAY(T596))&lt;=(S596+3)),T596,V596)</f>
        <v>46061.90625</v>
      </c>
      <c r="DA596" s="59">
        <f>CZ596-U596</f>
        <v>0</v>
      </c>
      <c r="DB596" s="51">
        <f>(((AR596-AQ596)*24)+DD596+AB596+((AV596-AU596)*24))/24</f>
        <v>0.65972222221898846</v>
      </c>
      <c r="DC596" s="51">
        <f>(AT596-AS596)*24</f>
        <v>1.1666666666278616</v>
      </c>
      <c r="DD596" s="51">
        <f>(W596-AR596)*24</f>
        <v>5.3333333334303461</v>
      </c>
      <c r="DE596" s="51">
        <f>AA596</f>
        <v>132.33333333337214</v>
      </c>
      <c r="DF596" s="51">
        <f t="shared" si="121"/>
        <v>5.3333333334303461</v>
      </c>
      <c r="DG596" s="51">
        <f>AB596</f>
        <v>9.9999999999417923</v>
      </c>
      <c r="DH596" s="51">
        <f t="shared" si="128"/>
        <v>1.1666666666278616</v>
      </c>
    </row>
    <row r="597" spans="1:112" s="42" customFormat="1" x14ac:dyDescent="0.2">
      <c r="A597" s="40">
        <v>5045</v>
      </c>
      <c r="B597" s="29">
        <f t="shared" si="122"/>
        <v>46054</v>
      </c>
      <c r="C597" s="41" t="str">
        <f t="shared" si="129"/>
        <v>PRT 2026 2 #5045</v>
      </c>
      <c r="D597" s="41" t="str">
        <f t="shared" si="130"/>
        <v>PRATU BGG #130</v>
      </c>
      <c r="E597" s="39">
        <v>5045</v>
      </c>
      <c r="F597" s="38" t="s">
        <v>240</v>
      </c>
      <c r="G597" s="38" t="str">
        <f>INDEX([1]List!$D$2:$D$55,MATCH(F597,[1]List!$B$2:$B$55,0))</f>
        <v>CIF</v>
      </c>
      <c r="H597" s="38" t="s">
        <v>211</v>
      </c>
      <c r="I597" s="38" t="s">
        <v>163</v>
      </c>
      <c r="J597" s="39">
        <f>IF(F597="","",IF(F597="TIE LRC",COUNTIF($F$2:$F597,"TIE")+COUNTIF($F$2:$F597,"TME")+COUNTIF($F$2:$F597,"TIE LRC")+COUNTIF($F$2:$F597,"TIE MRC"),IF(F597="TIE MRC",COUNTIF($F$2:$F597,"TIE")+COUNTIF($F$2:$F597,"TME")+COUNTIF($F$2:$F597,"TIE LRC")+COUNTIF($F$2:$F597,"TIE MRC"),IF(F597="PLNBB LRC",COUNTIF($F$2:$F597,"PLNBB")+COUNTIF($F$2:$F597,"PLNBB LRC")+COUNTIF($F$2:$F597,"PLNBB MRC"),IF(F597="PLNBB MRC",COUNTIF($F$2:$F597,"PLNBB")+COUNTIF($F$2:$F597,"PLNBB LRC")+COUNTIF($F$2:$F597,"PLNBB MRC"),IF(F597="HE MRC",COUNTIF($F$2:$F597,"HE")+COUNTIF($F$2:$F597,"HE LRC")+COUNTIF($F$2:$F597,"HE MRC"),IF(F597="HE LRC",COUNTIF($F$2:$F597,"HE")+COUNTIF($F$2:$F597,"HE LRC")+COUNTIF($F$2:$F597,"HE MRC"),COUNTIF($F$2:$F597,F597))))))))</f>
        <v>130</v>
      </c>
      <c r="K597" s="42" t="s">
        <v>219</v>
      </c>
      <c r="L597" s="42" t="s">
        <v>590</v>
      </c>
      <c r="N597" s="43" t="s">
        <v>318</v>
      </c>
      <c r="O597" s="70" t="s">
        <v>473</v>
      </c>
      <c r="P597" s="40"/>
      <c r="Q597" s="70">
        <v>46050</v>
      </c>
      <c r="R597" s="44"/>
      <c r="S597" s="70">
        <v>46065</v>
      </c>
      <c r="T597" s="57">
        <v>46056.520833333336</v>
      </c>
      <c r="U597" s="57">
        <v>46062.253472222219</v>
      </c>
      <c r="V597" s="57">
        <v>46062.253472222219</v>
      </c>
      <c r="W597" s="57">
        <v>46062.559027777781</v>
      </c>
      <c r="X597" s="57">
        <v>46063.034722222219</v>
      </c>
      <c r="Y597" s="57">
        <v>46063.076388888891</v>
      </c>
      <c r="Z597" s="57">
        <v>46063.111111111109</v>
      </c>
      <c r="AA597" s="51">
        <f t="shared" si="120"/>
        <v>137.58333333319752</v>
      </c>
      <c r="AB597" s="51">
        <f t="shared" si="124"/>
        <v>12.416666666627862</v>
      </c>
      <c r="AC597" s="51">
        <f t="shared" si="125"/>
        <v>1.0000000001164153</v>
      </c>
      <c r="AD597" s="51">
        <v>0.25</v>
      </c>
      <c r="AE597" s="51">
        <v>2.17</v>
      </c>
      <c r="AF597" s="51">
        <v>0</v>
      </c>
      <c r="AG597" s="51">
        <v>0.5</v>
      </c>
      <c r="AH597" s="51">
        <v>0</v>
      </c>
      <c r="AI597" s="51">
        <f t="shared" si="127"/>
        <v>2.67</v>
      </c>
      <c r="AJ597" s="78">
        <f t="shared" si="119"/>
        <v>2.92</v>
      </c>
      <c r="AK597" s="78"/>
      <c r="AL597" s="78"/>
      <c r="AM597" s="78"/>
      <c r="AN597" s="78"/>
      <c r="AO597" s="45">
        <v>8698.0959999999995</v>
      </c>
      <c r="AP597" s="45">
        <v>8697.0660000000007</v>
      </c>
      <c r="AQ597" s="57">
        <f t="shared" si="117"/>
        <v>46062.253472222219</v>
      </c>
      <c r="AR597" s="57">
        <v>46062.263888888891</v>
      </c>
      <c r="AS597" s="57">
        <f t="shared" si="116"/>
        <v>46063.034722222219</v>
      </c>
      <c r="AT597" s="57">
        <v>46063.097222222219</v>
      </c>
      <c r="AU597" s="57">
        <f t="shared" si="126"/>
        <v>46063.097222222219</v>
      </c>
      <c r="AV597" s="57">
        <v>46063.107638888891</v>
      </c>
      <c r="AW597" s="104">
        <v>4594</v>
      </c>
      <c r="AX597" s="104">
        <v>7042</v>
      </c>
      <c r="AY597" s="30">
        <v>30.82</v>
      </c>
      <c r="AZ597" s="30">
        <v>15.49</v>
      </c>
      <c r="BA597" s="30">
        <v>4.82</v>
      </c>
      <c r="BB597" s="30">
        <v>5.7</v>
      </c>
      <c r="BC597" s="30">
        <v>4.82</v>
      </c>
      <c r="BD597" s="30">
        <v>41.25</v>
      </c>
      <c r="BE597" s="30">
        <v>38.44</v>
      </c>
      <c r="BF597" s="30">
        <v>0.26</v>
      </c>
      <c r="BG597" s="30">
        <v>0.4</v>
      </c>
      <c r="BH597" s="30">
        <v>0.38</v>
      </c>
      <c r="BI597" s="30">
        <v>57.29</v>
      </c>
      <c r="BJ597" s="30">
        <v>4.08</v>
      </c>
      <c r="BK597" s="30">
        <v>0.9</v>
      </c>
      <c r="BL597" s="30">
        <v>1.1299999999999999</v>
      </c>
      <c r="BM597" s="30">
        <v>17.100000000000001</v>
      </c>
      <c r="BN597" s="34">
        <v>58</v>
      </c>
      <c r="BO597" s="30" t="s">
        <v>97</v>
      </c>
      <c r="BP597" s="30" t="s">
        <v>100</v>
      </c>
      <c r="BQ597" s="34">
        <v>1220</v>
      </c>
      <c r="BR597" s="30">
        <v>35.619999999999997</v>
      </c>
      <c r="BS597" s="30">
        <v>23.97</v>
      </c>
      <c r="BT597" s="30">
        <v>23.88</v>
      </c>
      <c r="BU597" s="30">
        <v>7.61</v>
      </c>
      <c r="BV597" s="30">
        <v>1.32</v>
      </c>
      <c r="BW597" s="30">
        <v>1.08</v>
      </c>
      <c r="BX597" s="30">
        <v>0.6</v>
      </c>
      <c r="BY597" s="30">
        <v>0.4</v>
      </c>
      <c r="BZ597" s="30">
        <v>5.31</v>
      </c>
      <c r="CA597" s="30">
        <v>0.52</v>
      </c>
      <c r="CB597" s="30">
        <v>0.15</v>
      </c>
      <c r="CC597" s="99">
        <v>5.1999999999999998E-2</v>
      </c>
      <c r="CD597" s="30">
        <v>99</v>
      </c>
      <c r="CE597" s="30">
        <v>98</v>
      </c>
      <c r="CF597" s="30">
        <v>78</v>
      </c>
      <c r="CG597" s="30">
        <v>20</v>
      </c>
      <c r="CH597" s="30"/>
      <c r="CI597" s="104">
        <v>4623</v>
      </c>
      <c r="CJ597" s="30"/>
      <c r="CK597" s="30">
        <v>30.42</v>
      </c>
      <c r="CL597" s="30"/>
      <c r="CM597" s="30">
        <v>3.69</v>
      </c>
      <c r="CN597" s="30"/>
      <c r="CO597" s="30"/>
      <c r="CP597" s="30"/>
      <c r="CQ597" s="30">
        <v>0.19</v>
      </c>
      <c r="CR597" s="104">
        <v>4467</v>
      </c>
      <c r="CS597" s="105">
        <v>32.29</v>
      </c>
      <c r="CT597" s="105">
        <v>4.9000000000000004</v>
      </c>
      <c r="CU597" s="104">
        <v>0.38</v>
      </c>
      <c r="CV597" s="30"/>
      <c r="CW597" s="58">
        <f t="shared" si="123"/>
        <v>892.31183310888787</v>
      </c>
      <c r="CX597" s="59">
        <f>AP597/(AB597-AI597)</f>
        <v>892.31183310888787</v>
      </c>
      <c r="CY597" s="79">
        <v>500</v>
      </c>
      <c r="CZ597" s="57">
        <f>IF(AND(DATE(YEAR(T597),MONTH(T597),DAY(T597))&gt;=(S597-3),DATE(YEAR(T597),MONTH(T597),DAY(T597))&lt;=(S597+3)),T597,V597)</f>
        <v>46062.253472222219</v>
      </c>
      <c r="DA597" s="59">
        <f>CZ597-U597</f>
        <v>0</v>
      </c>
      <c r="DB597" s="51">
        <f>(((AR597-AQ597)*24)+DD597+AB597+((AV597-AU597)*24))/24</f>
        <v>0.83333333334303461</v>
      </c>
      <c r="DC597" s="51">
        <f>(AT597-AS597)*24</f>
        <v>1.5</v>
      </c>
      <c r="DD597" s="51">
        <f>(W597-AR597)*24</f>
        <v>7.0833333333721384</v>
      </c>
      <c r="DE597" s="51">
        <f>AA597</f>
        <v>137.58333333319752</v>
      </c>
      <c r="DF597" s="51">
        <f t="shared" si="121"/>
        <v>7.0833333333721384</v>
      </c>
      <c r="DG597" s="51">
        <f>AB597</f>
        <v>12.416666666627862</v>
      </c>
      <c r="DH597" s="51">
        <f t="shared" si="128"/>
        <v>1.5</v>
      </c>
    </row>
    <row r="598" spans="1:112" s="85" customFormat="1" x14ac:dyDescent="0.2">
      <c r="A598" s="80">
        <v>5046</v>
      </c>
      <c r="B598" s="81">
        <f t="shared" si="122"/>
        <v>46054</v>
      </c>
      <c r="C598" s="82" t="str">
        <f t="shared" si="129"/>
        <v>PRT 2026 2 #5046</v>
      </c>
      <c r="D598" s="82" t="str">
        <f t="shared" si="130"/>
        <v>PRATU GEL LRC #52</v>
      </c>
      <c r="E598" s="83">
        <v>5046</v>
      </c>
      <c r="F598" s="84" t="s">
        <v>300</v>
      </c>
      <c r="G598" s="84" t="str">
        <f>INDEX([1]List!$D$2:$D$55,MATCH(F598,[1]List!$B$2:$B$55,0))</f>
        <v>CIF</v>
      </c>
      <c r="H598" s="84" t="s">
        <v>349</v>
      </c>
      <c r="I598" s="84" t="s">
        <v>408</v>
      </c>
      <c r="J598" s="83">
        <f>IF(F598="","",IF(F598="TIE LRC",COUNTIF($F$2:$F598,"TIE")+COUNTIF($F$2:$F598,"TME")+COUNTIF($F$2:$F598,"TIE LRC")+COUNTIF($F$2:$F598,"TIE MRC"),IF(F598="TIE MRC",COUNTIF($F$2:$F598,"TIE")+COUNTIF($F$2:$F598,"TME")+COUNTIF($F$2:$F598,"TIE LRC")+COUNTIF($F$2:$F598,"TIE MRC"),IF(F598="PLNBB LRC",COUNTIF($F$2:$F598,"PLNBB")+COUNTIF($F$2:$F598,"PLNBB LRC")+COUNTIF($F$2:$F598,"PLNBB MRC"),IF(F598="PLNBB MRC",COUNTIF($F$2:$F598,"PLNBB")+COUNTIF($F$2:$F598,"PLNBB LRC")+COUNTIF($F$2:$F598,"PLNBB MRC"),IF(F598="HE MRC",COUNTIF($F$2:$F598,"HE")+COUNTIF($F$2:$F598,"HE LRC")+COUNTIF($F$2:$F598,"HE MRC"),IF(F598="HE LRC",COUNTIF($F$2:$F598,"HE")+COUNTIF($F$2:$F598,"HE LRC")+COUNTIF($F$2:$F598,"HE MRC"),COUNTIF($F$2:$F598,F598))))))))</f>
        <v>52</v>
      </c>
      <c r="K598" s="85" t="s">
        <v>751</v>
      </c>
      <c r="L598" s="85" t="s">
        <v>752</v>
      </c>
      <c r="N598" s="86" t="s">
        <v>308</v>
      </c>
      <c r="O598" s="76" t="s">
        <v>567</v>
      </c>
      <c r="P598" s="80"/>
      <c r="Q598" s="76">
        <v>46043</v>
      </c>
      <c r="R598" s="87"/>
      <c r="S598" s="76">
        <v>46045</v>
      </c>
      <c r="T598" s="88">
        <v>46054.854166666664</v>
      </c>
      <c r="U598" s="88">
        <v>46057.315972222219</v>
      </c>
      <c r="V598" s="88">
        <v>46057.315972222219</v>
      </c>
      <c r="W598" s="88">
        <v>46057.416666666664</v>
      </c>
      <c r="X598" s="88">
        <v>46063.097222222219</v>
      </c>
      <c r="Y598" s="88">
        <v>46063.142361111109</v>
      </c>
      <c r="Z598" s="88">
        <v>46063.225694444445</v>
      </c>
      <c r="AA598" s="89">
        <f t="shared" si="120"/>
        <v>59.083333333313931</v>
      </c>
      <c r="AB598" s="89">
        <f t="shared" si="124"/>
        <v>137.41666666668607</v>
      </c>
      <c r="AC598" s="89">
        <f t="shared" si="125"/>
        <v>1.0833333333721384</v>
      </c>
      <c r="AD598" s="89">
        <v>0</v>
      </c>
      <c r="AE598" s="89">
        <v>0</v>
      </c>
      <c r="AF598" s="89">
        <v>9.67</v>
      </c>
      <c r="AG598" s="89">
        <v>33.42</v>
      </c>
      <c r="AH598" s="89">
        <v>12.75</v>
      </c>
      <c r="AI598" s="89">
        <f t="shared" si="127"/>
        <v>55.84</v>
      </c>
      <c r="AJ598" s="90">
        <f t="shared" si="119"/>
        <v>55.84</v>
      </c>
      <c r="AK598" s="90"/>
      <c r="AL598" s="90"/>
      <c r="AM598" s="90"/>
      <c r="AN598" s="90"/>
      <c r="AO598" s="91">
        <v>7648.3220000000001</v>
      </c>
      <c r="AP598" s="91">
        <v>7645.4750000000004</v>
      </c>
      <c r="AQ598" s="88">
        <f t="shared" si="117"/>
        <v>46057.315972222219</v>
      </c>
      <c r="AR598" s="88">
        <v>46057.329861111109</v>
      </c>
      <c r="AS598" s="88">
        <f t="shared" si="116"/>
        <v>46063.097222222219</v>
      </c>
      <c r="AT598" s="88">
        <v>46063.149305555555</v>
      </c>
      <c r="AU598" s="88">
        <v>46063.208333333336</v>
      </c>
      <c r="AV598" s="88">
        <v>46063.222222222219</v>
      </c>
      <c r="AW598" s="107">
        <v>4065</v>
      </c>
      <c r="AX598" s="107">
        <v>6249</v>
      </c>
      <c r="AY598" s="93">
        <v>34.950000000000003</v>
      </c>
      <c r="AZ598" s="93">
        <v>16.68</v>
      </c>
      <c r="BA598" s="93">
        <v>4.99</v>
      </c>
      <c r="BB598" s="93">
        <v>6.39</v>
      </c>
      <c r="BC598" s="93">
        <v>7.67</v>
      </c>
      <c r="BD598" s="93">
        <v>42</v>
      </c>
      <c r="BE598" s="93">
        <v>34.93</v>
      </c>
      <c r="BF598" s="93">
        <v>0.27</v>
      </c>
      <c r="BG598" s="93">
        <v>0.45</v>
      </c>
      <c r="BH598" s="93">
        <v>0.42</v>
      </c>
      <c r="BI598" s="93">
        <v>53.85</v>
      </c>
      <c r="BJ598" s="93">
        <v>4.21</v>
      </c>
      <c r="BK598" s="93">
        <v>0.91</v>
      </c>
      <c r="BL598" s="93">
        <v>1.18</v>
      </c>
      <c r="BM598" s="93">
        <v>17.61</v>
      </c>
      <c r="BN598" s="94">
        <v>60</v>
      </c>
      <c r="BO598" s="93" t="s">
        <v>97</v>
      </c>
      <c r="BP598" s="93" t="s">
        <v>100</v>
      </c>
      <c r="BQ598" s="94">
        <v>1170</v>
      </c>
      <c r="BR598" s="93">
        <v>40.94</v>
      </c>
      <c r="BS598" s="93">
        <v>19.32</v>
      </c>
      <c r="BT598" s="93">
        <v>21.9</v>
      </c>
      <c r="BU598" s="93">
        <v>8.0399999999999991</v>
      </c>
      <c r="BV598" s="93">
        <v>3.34</v>
      </c>
      <c r="BW598" s="93">
        <v>0.86</v>
      </c>
      <c r="BX598" s="93">
        <v>0.66</v>
      </c>
      <c r="BY598" s="93">
        <v>0.42</v>
      </c>
      <c r="BZ598" s="93">
        <v>3.26</v>
      </c>
      <c r="CA598" s="93">
        <v>1.08</v>
      </c>
      <c r="CB598" s="93">
        <v>0.18</v>
      </c>
      <c r="CC598" s="101">
        <v>4.2999999999999997E-2</v>
      </c>
      <c r="CD598" s="93">
        <v>98</v>
      </c>
      <c r="CE598" s="93">
        <v>97</v>
      </c>
      <c r="CF598" s="93">
        <v>79</v>
      </c>
      <c r="CG598" s="93">
        <v>19</v>
      </c>
      <c r="CH598" s="93"/>
      <c r="CI598" s="107">
        <v>4138</v>
      </c>
      <c r="CJ598" s="93"/>
      <c r="CK598" s="93">
        <v>34.31</v>
      </c>
      <c r="CL598" s="93"/>
      <c r="CM598" s="93">
        <v>4.58</v>
      </c>
      <c r="CN598" s="93"/>
      <c r="CO598" s="93"/>
      <c r="CP598" s="93"/>
      <c r="CQ598" s="93">
        <v>0.23</v>
      </c>
      <c r="CR598" s="107">
        <v>4128</v>
      </c>
      <c r="CS598" s="108">
        <v>35.97</v>
      </c>
      <c r="CT598" s="108">
        <v>4.6100000000000003</v>
      </c>
      <c r="CU598" s="107">
        <v>0.28000000000000003</v>
      </c>
      <c r="CV598" s="93"/>
      <c r="CW598" s="95">
        <f t="shared" si="123"/>
        <v>93.721345973090948</v>
      </c>
      <c r="CX598" s="96">
        <f>AP598/(AB598-AI598)</f>
        <v>93.721345973090948</v>
      </c>
      <c r="CY598" s="97">
        <v>100</v>
      </c>
      <c r="CZ598" s="88">
        <f>IF(AND(DATE(YEAR(T598),MONTH(T598),DAY(T598))&gt;=(S598-3),DATE(YEAR(T598),MONTH(T598),DAY(T598))&lt;=(S598+3)),T598,V598)</f>
        <v>46057.315972222219</v>
      </c>
      <c r="DA598" s="96">
        <f>CZ598-U598</f>
        <v>0</v>
      </c>
      <c r="DB598" s="89">
        <f>(((AR598-AQ598)*24)+DD598+AB598+((AV598-AU598)*24))/24</f>
        <v>5.8402777777737356</v>
      </c>
      <c r="DC598" s="89">
        <f>(AT598-AS598)*24</f>
        <v>1.2500000000582077</v>
      </c>
      <c r="DD598" s="89">
        <f>(W598-AR598)*24</f>
        <v>2.0833333333139308</v>
      </c>
      <c r="DE598" s="89">
        <f>AA598</f>
        <v>59.083333333313931</v>
      </c>
      <c r="DF598" s="89">
        <f t="shared" si="121"/>
        <v>2.0833333333139308</v>
      </c>
      <c r="DG598" s="89">
        <f>AB598</f>
        <v>137.41666666668607</v>
      </c>
      <c r="DH598" s="89">
        <f t="shared" si="128"/>
        <v>1.2500000000582077</v>
      </c>
    </row>
    <row r="599" spans="1:112" s="42" customFormat="1" x14ac:dyDescent="0.2">
      <c r="A599" s="40">
        <v>5047</v>
      </c>
      <c r="B599" s="29">
        <f t="shared" si="122"/>
        <v>46054</v>
      </c>
      <c r="C599" s="41" t="str">
        <f t="shared" si="129"/>
        <v>PRT 2026 2 #5047</v>
      </c>
      <c r="D599" s="41" t="str">
        <f t="shared" si="130"/>
        <v>PRATU GEL MRC #26</v>
      </c>
      <c r="E599" s="39">
        <v>5047</v>
      </c>
      <c r="F599" s="38" t="s">
        <v>341</v>
      </c>
      <c r="G599" s="38" t="str">
        <f>INDEX([1]List!$D$2:$D$55,MATCH(F599,[1]List!$B$2:$B$55,0))</f>
        <v>CIF</v>
      </c>
      <c r="H599" s="38" t="s">
        <v>342</v>
      </c>
      <c r="I599" s="38" t="s">
        <v>408</v>
      </c>
      <c r="J599" s="39">
        <f>IF(F599="","",IF(F599="TIE LRC",COUNTIF($F$2:$F599,"TIE")+COUNTIF($F$2:$F599,"TME")+COUNTIF($F$2:$F599,"TIE LRC")+COUNTIF($F$2:$F599,"TIE MRC"),IF(F599="TIE MRC",COUNTIF($F$2:$F599,"TIE")+COUNTIF($F$2:$F599,"TME")+COUNTIF($F$2:$F599,"TIE LRC")+COUNTIF($F$2:$F599,"TIE MRC"),IF(F599="PLNBB LRC",COUNTIF($F$2:$F599,"PLNBB")+COUNTIF($F$2:$F599,"PLNBB LRC")+COUNTIF($F$2:$F599,"PLNBB MRC"),IF(F599="PLNBB MRC",COUNTIF($F$2:$F599,"PLNBB")+COUNTIF($F$2:$F599,"PLNBB LRC")+COUNTIF($F$2:$F599,"PLNBB MRC"),IF(F599="HE MRC",COUNTIF($F$2:$F599,"HE")+COUNTIF($F$2:$F599,"HE LRC")+COUNTIF($F$2:$F599,"HE MRC"),IF(F599="HE LRC",COUNTIF($F$2:$F599,"HE")+COUNTIF($F$2:$F599,"HE LRC")+COUNTIF($F$2:$F599,"HE MRC"),COUNTIF($F$2:$F599,F599))))))))</f>
        <v>26</v>
      </c>
      <c r="K599" s="42" t="s">
        <v>535</v>
      </c>
      <c r="L599" s="42" t="s">
        <v>536</v>
      </c>
      <c r="N599" s="43" t="s">
        <v>320</v>
      </c>
      <c r="O599" s="70" t="s">
        <v>567</v>
      </c>
      <c r="P599" s="40"/>
      <c r="Q599" s="70">
        <v>46045</v>
      </c>
      <c r="R599" s="44"/>
      <c r="S599" s="70">
        <v>46050</v>
      </c>
      <c r="T599" s="57">
        <v>46056.925000000003</v>
      </c>
      <c r="U599" s="57">
        <v>46062.631944444445</v>
      </c>
      <c r="V599" s="57">
        <v>46062.631944444445</v>
      </c>
      <c r="W599" s="57">
        <v>46063.034722222219</v>
      </c>
      <c r="X599" s="57">
        <v>46063.503472222219</v>
      </c>
      <c r="Y599" s="57">
        <v>46063.538194444445</v>
      </c>
      <c r="Z599" s="57">
        <v>46063.572916666664</v>
      </c>
      <c r="AA599" s="51">
        <f t="shared" si="120"/>
        <v>136.96666666661622</v>
      </c>
      <c r="AB599" s="51">
        <f t="shared" si="124"/>
        <v>12.083333333430346</v>
      </c>
      <c r="AC599" s="51">
        <f t="shared" si="125"/>
        <v>0.8333333334303461</v>
      </c>
      <c r="AD599" s="51">
        <v>0.17</v>
      </c>
      <c r="AE599" s="51">
        <v>1.75</v>
      </c>
      <c r="AF599" s="51">
        <v>0</v>
      </c>
      <c r="AG599" s="51">
        <v>0</v>
      </c>
      <c r="AH599" s="51">
        <v>0</v>
      </c>
      <c r="AI599" s="51">
        <f t="shared" si="127"/>
        <v>1.75</v>
      </c>
      <c r="AJ599" s="78">
        <f t="shared" si="119"/>
        <v>1.92</v>
      </c>
      <c r="AK599" s="78"/>
      <c r="AL599" s="78"/>
      <c r="AM599" s="78"/>
      <c r="AN599" s="78"/>
      <c r="AO599" s="45">
        <v>10512.83</v>
      </c>
      <c r="AP599" s="45">
        <v>10510.825999999999</v>
      </c>
      <c r="AQ599" s="57">
        <f t="shared" si="117"/>
        <v>46062.631944444445</v>
      </c>
      <c r="AR599" s="57">
        <v>46062.642361111109</v>
      </c>
      <c r="AS599" s="57">
        <f t="shared" si="116"/>
        <v>46063.503472222219</v>
      </c>
      <c r="AT599" s="57">
        <v>46063.559027777781</v>
      </c>
      <c r="AU599" s="57">
        <f t="shared" si="126"/>
        <v>46063.559027777781</v>
      </c>
      <c r="AV599" s="57">
        <v>46063.569444444445</v>
      </c>
      <c r="AW599" s="104">
        <v>4461</v>
      </c>
      <c r="AX599" s="104">
        <v>6552</v>
      </c>
      <c r="AY599" s="30">
        <v>31.91</v>
      </c>
      <c r="AZ599" s="30">
        <v>17.350000000000001</v>
      </c>
      <c r="BA599" s="30">
        <v>6.41</v>
      </c>
      <c r="BB599" s="30">
        <v>7.78</v>
      </c>
      <c r="BC599" s="30">
        <v>9.41</v>
      </c>
      <c r="BD599" s="30">
        <v>41.73</v>
      </c>
      <c r="BE599" s="30">
        <v>33.14</v>
      </c>
      <c r="BF599" s="30">
        <v>0.35</v>
      </c>
      <c r="BG599" s="30">
        <v>0.56000000000000005</v>
      </c>
      <c r="BH599" s="30">
        <v>0.51</v>
      </c>
      <c r="BI599" s="30">
        <v>55.65</v>
      </c>
      <c r="BJ599" s="30">
        <v>4.24</v>
      </c>
      <c r="BK599" s="30">
        <v>0.89</v>
      </c>
      <c r="BL599" s="30">
        <v>1.19</v>
      </c>
      <c r="BM599" s="30">
        <v>13.67</v>
      </c>
      <c r="BN599" s="34">
        <v>60</v>
      </c>
      <c r="BO599" s="30" t="s">
        <v>97</v>
      </c>
      <c r="BP599" s="30" t="s">
        <v>100</v>
      </c>
      <c r="BQ599" s="34">
        <v>1170</v>
      </c>
      <c r="BR599" s="30">
        <v>42.64</v>
      </c>
      <c r="BS599" s="30">
        <v>20.7</v>
      </c>
      <c r="BT599" s="30">
        <v>17.84</v>
      </c>
      <c r="BU599" s="30">
        <v>9.8800000000000008</v>
      </c>
      <c r="BV599" s="30">
        <v>2.8</v>
      </c>
      <c r="BW599" s="30">
        <v>0.94</v>
      </c>
      <c r="BX599" s="30">
        <v>0.6</v>
      </c>
      <c r="BY599" s="30">
        <v>0.4</v>
      </c>
      <c r="BZ599" s="30">
        <v>3.14</v>
      </c>
      <c r="CA599" s="30">
        <v>0.9</v>
      </c>
      <c r="CB599" s="30">
        <v>3.14</v>
      </c>
      <c r="CC599" s="99">
        <v>4.3999999999999997E-2</v>
      </c>
      <c r="CD599" s="30">
        <v>98</v>
      </c>
      <c r="CE599" s="30">
        <v>97</v>
      </c>
      <c r="CF599" s="30">
        <v>78</v>
      </c>
      <c r="CG599" s="30">
        <v>19</v>
      </c>
      <c r="CH599" s="30"/>
      <c r="CI599" s="104">
        <v>4530</v>
      </c>
      <c r="CJ599" s="30"/>
      <c r="CK599" s="30">
        <v>29.01</v>
      </c>
      <c r="CL599" s="30"/>
      <c r="CM599" s="30">
        <v>6.01</v>
      </c>
      <c r="CN599" s="30"/>
      <c r="CO599" s="30"/>
      <c r="CP599" s="30"/>
      <c r="CQ599" s="30">
        <v>0.34</v>
      </c>
      <c r="CR599" s="104">
        <v>4321</v>
      </c>
      <c r="CS599" s="105">
        <v>33.56</v>
      </c>
      <c r="CT599" s="105">
        <v>4.13</v>
      </c>
      <c r="CU599" s="104">
        <v>0.3</v>
      </c>
      <c r="CV599" s="30"/>
      <c r="CW599" s="58">
        <f t="shared" si="123"/>
        <v>1017.1767096678697</v>
      </c>
      <c r="CX599" s="59">
        <f>AP599/(AB599-AI599)</f>
        <v>1017.1767096678697</v>
      </c>
      <c r="CY599" s="79">
        <v>500</v>
      </c>
      <c r="CZ599" s="57">
        <f>IF(AND(DATE(YEAR(T599),MONTH(T599),DAY(T599))&gt;=(S599-3),DATE(YEAR(T599),MONTH(T599),DAY(T599))&lt;=(S599+3)),T599,V599)</f>
        <v>46062.631944444445</v>
      </c>
      <c r="DA599" s="59">
        <f>CZ599-U599</f>
        <v>0</v>
      </c>
      <c r="DB599" s="51">
        <f>(((AR599-AQ599)*24)+DD599+AB599+((AV599-AU599)*24))/24</f>
        <v>0.91666666666424135</v>
      </c>
      <c r="DC599" s="51">
        <f>(AT599-AS599)*24</f>
        <v>1.3333333334885538</v>
      </c>
      <c r="DD599" s="51">
        <f>(W599-AR599)*24</f>
        <v>9.4166666666278616</v>
      </c>
      <c r="DE599" s="51">
        <f>AA599</f>
        <v>136.96666666661622</v>
      </c>
      <c r="DF599" s="51">
        <f t="shared" si="121"/>
        <v>9.4166666666278616</v>
      </c>
      <c r="DG599" s="51">
        <f>AB599</f>
        <v>12.083333333430346</v>
      </c>
      <c r="DH599" s="51">
        <f t="shared" si="128"/>
        <v>1.3333333334885538</v>
      </c>
    </row>
    <row r="600" spans="1:112" s="42" customFormat="1" x14ac:dyDescent="0.2">
      <c r="A600" s="40">
        <v>5048</v>
      </c>
      <c r="B600" s="29">
        <f t="shared" si="122"/>
        <v>46054</v>
      </c>
      <c r="C600" s="41" t="str">
        <f t="shared" si="129"/>
        <v>PRT 2026 2 #5048</v>
      </c>
      <c r="D600" s="41" t="str">
        <f t="shared" si="130"/>
        <v>PRATU BPS MRC #10</v>
      </c>
      <c r="E600" s="39">
        <v>5048</v>
      </c>
      <c r="F600" s="38" t="s">
        <v>635</v>
      </c>
      <c r="G600" s="38" t="str">
        <f>INDEX([1]List!$D$2:$D$55,MATCH(F600,[1]List!$B$2:$B$55,0))</f>
        <v>CIF</v>
      </c>
      <c r="H600" s="38" t="s">
        <v>395</v>
      </c>
      <c r="I600" s="38" t="s">
        <v>247</v>
      </c>
      <c r="J600" s="39">
        <f>IF(F600="","",IF(F600="TIE LRC",COUNTIF($F$2:$F600,"TIE")+COUNTIF($F$2:$F600,"TME")+COUNTIF($F$2:$F600,"TIE LRC")+COUNTIF($F$2:$F600,"TIE MRC"),IF(F600="TIE MRC",COUNTIF($F$2:$F600,"TIE")+COUNTIF($F$2:$F600,"TME")+COUNTIF($F$2:$F600,"TIE LRC")+COUNTIF($F$2:$F600,"TIE MRC"),IF(F600="PLNBB LRC",COUNTIF($F$2:$F600,"PLNBB")+COUNTIF($F$2:$F600,"PLNBB LRC")+COUNTIF($F$2:$F600,"PLNBB MRC"),IF(F600="PLNBB MRC",COUNTIF($F$2:$F600,"PLNBB")+COUNTIF($F$2:$F600,"PLNBB LRC")+COUNTIF($F$2:$F600,"PLNBB MRC"),IF(F600="HE MRC",COUNTIF($F$2:$F600,"HE")+COUNTIF($F$2:$F600,"HE LRC")+COUNTIF($F$2:$F600,"HE MRC"),IF(F600="HE LRC",COUNTIF($F$2:$F600,"HE")+COUNTIF($F$2:$F600,"HE LRC")+COUNTIF($F$2:$F600,"HE MRC"),COUNTIF($F$2:$F600,F600))))))))</f>
        <v>10</v>
      </c>
      <c r="K600" s="42" t="s">
        <v>171</v>
      </c>
      <c r="L600" s="42" t="s">
        <v>172</v>
      </c>
      <c r="N600" s="43" t="s">
        <v>318</v>
      </c>
      <c r="O600" s="70" t="s">
        <v>473</v>
      </c>
      <c r="P600" s="40"/>
      <c r="Q600" s="70">
        <v>46050</v>
      </c>
      <c r="R600" s="44"/>
      <c r="S600" s="70">
        <v>46044</v>
      </c>
      <c r="T600" s="57">
        <v>46057.15625</v>
      </c>
      <c r="U600" s="57">
        <v>46063.131944444445</v>
      </c>
      <c r="V600" s="57">
        <v>46063.131944444445</v>
      </c>
      <c r="W600" s="57">
        <v>46063.520833333336</v>
      </c>
      <c r="X600" s="57">
        <v>46063.951388888891</v>
      </c>
      <c r="Y600" s="57">
        <v>46064.010416666664</v>
      </c>
      <c r="Z600" s="57">
        <v>46064.045138888891</v>
      </c>
      <c r="AA600" s="51">
        <f t="shared" si="120"/>
        <v>143.41666666668607</v>
      </c>
      <c r="AB600" s="51">
        <f t="shared" si="124"/>
        <v>11.749999999883585</v>
      </c>
      <c r="AC600" s="51">
        <f t="shared" si="125"/>
        <v>1.4166666665696539</v>
      </c>
      <c r="AD600" s="51">
        <v>0.25</v>
      </c>
      <c r="AE600" s="51">
        <v>1.92</v>
      </c>
      <c r="AF600" s="51">
        <v>0</v>
      </c>
      <c r="AG600" s="51">
        <v>0.5</v>
      </c>
      <c r="AH600" s="51">
        <v>0</v>
      </c>
      <c r="AI600" s="51">
        <f t="shared" si="127"/>
        <v>2.42</v>
      </c>
      <c r="AJ600" s="78">
        <f t="shared" si="119"/>
        <v>2.67</v>
      </c>
      <c r="AK600" s="78"/>
      <c r="AL600" s="78"/>
      <c r="AM600" s="78"/>
      <c r="AN600" s="78"/>
      <c r="AO600" s="45">
        <v>7401.8289999999997</v>
      </c>
      <c r="AP600" s="45">
        <v>7400.5640000000003</v>
      </c>
      <c r="AQ600" s="57">
        <f t="shared" si="117"/>
        <v>46063.131944444445</v>
      </c>
      <c r="AR600" s="57">
        <v>46063.142361111109</v>
      </c>
      <c r="AS600" s="57">
        <f t="shared" si="116"/>
        <v>46063.951388888891</v>
      </c>
      <c r="AT600" s="57">
        <v>46064.03125</v>
      </c>
      <c r="AU600" s="57">
        <f t="shared" si="126"/>
        <v>46064.03125</v>
      </c>
      <c r="AV600" s="57">
        <v>46064.041666666664</v>
      </c>
      <c r="AW600" s="104">
        <v>4622</v>
      </c>
      <c r="AX600" s="104">
        <v>6653</v>
      </c>
      <c r="AY600" s="30">
        <v>30.53</v>
      </c>
      <c r="AZ600" s="30">
        <v>15.63</v>
      </c>
      <c r="BA600" s="30">
        <v>4.6399999999999997</v>
      </c>
      <c r="BB600" s="30">
        <v>5.63</v>
      </c>
      <c r="BC600" s="30">
        <v>6.67</v>
      </c>
      <c r="BD600" s="30">
        <v>41.85</v>
      </c>
      <c r="BE600" s="30">
        <v>36.89</v>
      </c>
      <c r="BF600" s="30">
        <v>0.28999999999999998</v>
      </c>
      <c r="BG600" s="30">
        <v>0.44</v>
      </c>
      <c r="BH600" s="30">
        <v>0.41</v>
      </c>
      <c r="BI600" s="30">
        <v>57.35</v>
      </c>
      <c r="BJ600" s="30">
        <v>4.25</v>
      </c>
      <c r="BK600" s="30">
        <v>0</v>
      </c>
      <c r="BL600" s="30">
        <v>1.1399999999999999</v>
      </c>
      <c r="BM600" s="30">
        <v>15.89</v>
      </c>
      <c r="BN600" s="34">
        <v>59</v>
      </c>
      <c r="BO600" s="30" t="s">
        <v>97</v>
      </c>
      <c r="BP600" s="30" t="s">
        <v>97</v>
      </c>
      <c r="BQ600" s="34">
        <v>1190</v>
      </c>
      <c r="BR600" s="30">
        <v>49.84</v>
      </c>
      <c r="BS600" s="30">
        <v>22.34</v>
      </c>
      <c r="BT600" s="30">
        <v>8.98</v>
      </c>
      <c r="BU600" s="30">
        <v>7.29</v>
      </c>
      <c r="BV600" s="30">
        <v>1.08</v>
      </c>
      <c r="BW600" s="30">
        <v>0.69</v>
      </c>
      <c r="BX600" s="30">
        <v>0.4</v>
      </c>
      <c r="BY600" s="30">
        <v>0.52</v>
      </c>
      <c r="BZ600" s="30">
        <v>8.4499999999999993</v>
      </c>
      <c r="CA600" s="30">
        <v>0.23</v>
      </c>
      <c r="CB600" s="30">
        <v>0.2</v>
      </c>
      <c r="CC600" s="99">
        <v>5.8000000000000003E-2</v>
      </c>
      <c r="CD600" s="30">
        <v>99</v>
      </c>
      <c r="CE600" s="30">
        <v>98</v>
      </c>
      <c r="CF600" s="30">
        <v>78</v>
      </c>
      <c r="CG600" s="30">
        <v>20</v>
      </c>
      <c r="CH600" s="30"/>
      <c r="CI600" s="104">
        <v>4656</v>
      </c>
      <c r="CJ600" s="30"/>
      <c r="CK600" s="30">
        <v>29.97</v>
      </c>
      <c r="CL600" s="30"/>
      <c r="CM600" s="30">
        <v>4.7300000000000004</v>
      </c>
      <c r="CN600" s="30"/>
      <c r="CO600" s="30"/>
      <c r="CP600" s="30"/>
      <c r="CQ600" s="30">
        <v>0.27</v>
      </c>
      <c r="CR600" s="104">
        <v>4398</v>
      </c>
      <c r="CS600" s="105">
        <v>32.979999999999997</v>
      </c>
      <c r="CT600" s="105">
        <v>5.0999999999999996</v>
      </c>
      <c r="CU600" s="104">
        <v>0.37</v>
      </c>
      <c r="CV600" s="30"/>
      <c r="CW600" s="58">
        <f t="shared" si="123"/>
        <v>793.20085745898621</v>
      </c>
      <c r="CX600" s="59">
        <f>AP600/(AB600-AI600)</f>
        <v>793.20085745898621</v>
      </c>
      <c r="CY600" s="79">
        <v>500</v>
      </c>
      <c r="CZ600" s="57">
        <f>IF(AND(DATE(YEAR(T600),MONTH(T600),DAY(T600))&gt;=(S600-3),DATE(YEAR(T600),MONTH(T600),DAY(T600))&lt;=(S600+3)),T600,V600)</f>
        <v>46063.131944444445</v>
      </c>
      <c r="DA600" s="59">
        <f>CZ600-U600</f>
        <v>0</v>
      </c>
      <c r="DB600" s="51">
        <f>(((AR600-AQ600)*24)+DD600+AB600+((AV600-AU600)*24))/24</f>
        <v>0.88888888888322981</v>
      </c>
      <c r="DC600" s="51">
        <f>(AT600-AS600)*24</f>
        <v>1.9166666666278616</v>
      </c>
      <c r="DD600" s="51">
        <f>(W600-AR600)*24</f>
        <v>9.0833333334303461</v>
      </c>
      <c r="DE600" s="51">
        <f>AA600</f>
        <v>143.41666666668607</v>
      </c>
      <c r="DF600" s="51">
        <f t="shared" si="121"/>
        <v>9.0833333334303461</v>
      </c>
      <c r="DG600" s="51">
        <f>AB600</f>
        <v>11.749999999883585</v>
      </c>
      <c r="DH600" s="51">
        <f t="shared" si="128"/>
        <v>1.9166666666278616</v>
      </c>
    </row>
    <row r="601" spans="1:112" s="42" customFormat="1" x14ac:dyDescent="0.2">
      <c r="A601" s="40">
        <v>5049</v>
      </c>
      <c r="B601" s="29">
        <f t="shared" si="122"/>
        <v>46054</v>
      </c>
      <c r="C601" s="41" t="str">
        <f t="shared" si="129"/>
        <v>PRT 2026 2 #5049</v>
      </c>
      <c r="D601" s="41" t="str">
        <f t="shared" si="130"/>
        <v>PRATU UMM LRC #15</v>
      </c>
      <c r="E601" s="39">
        <v>5049</v>
      </c>
      <c r="F601" s="38" t="s">
        <v>347</v>
      </c>
      <c r="G601" s="38" t="str">
        <f>INDEX([1]List!$D$2:$D$55,MATCH(F601,[1]List!$B$2:$B$55,0))</f>
        <v>CIF</v>
      </c>
      <c r="H601" s="38" t="s">
        <v>378</v>
      </c>
      <c r="I601" s="38" t="s">
        <v>379</v>
      </c>
      <c r="J601" s="39">
        <f>IF(F601="","",IF(F601="TIE LRC",COUNTIF($F$2:$F601,"TIE")+COUNTIF($F$2:$F601,"TME")+COUNTIF($F$2:$F601,"TIE LRC")+COUNTIF($F$2:$F601,"TIE MRC"),IF(F601="TIE MRC",COUNTIF($F$2:$F601,"TIE")+COUNTIF($F$2:$F601,"TME")+COUNTIF($F$2:$F601,"TIE LRC")+COUNTIF($F$2:$F601,"TIE MRC"),IF(F601="PLNBB LRC",COUNTIF($F$2:$F601,"PLNBB")+COUNTIF($F$2:$F601,"PLNBB LRC")+COUNTIF($F$2:$F601,"PLNBB MRC"),IF(F601="PLNBB MRC",COUNTIF($F$2:$F601,"PLNBB")+COUNTIF($F$2:$F601,"PLNBB LRC")+COUNTIF($F$2:$F601,"PLNBB MRC"),IF(F601="HE MRC",COUNTIF($F$2:$F601,"HE")+COUNTIF($F$2:$F601,"HE LRC")+COUNTIF($F$2:$F601,"HE MRC"),IF(F601="HE LRC",COUNTIF($F$2:$F601,"HE")+COUNTIF($F$2:$F601,"HE LRC")+COUNTIF($F$2:$F601,"HE MRC"),COUNTIF($F$2:$F601,F601))))))))</f>
        <v>15</v>
      </c>
      <c r="K601" s="42" t="s">
        <v>269</v>
      </c>
      <c r="L601" s="42" t="s">
        <v>270</v>
      </c>
      <c r="N601" s="43" t="s">
        <v>320</v>
      </c>
      <c r="O601" s="70" t="s">
        <v>473</v>
      </c>
      <c r="P601" s="40"/>
      <c r="Q601" s="70">
        <v>46022</v>
      </c>
      <c r="R601" s="44"/>
      <c r="S601" s="70">
        <v>46048</v>
      </c>
      <c r="T601" s="57">
        <v>46057.25</v>
      </c>
      <c r="U601" s="57">
        <v>46063.604166666664</v>
      </c>
      <c r="V601" s="57">
        <v>46063.604166666664</v>
      </c>
      <c r="W601" s="57">
        <v>46063.885416666664</v>
      </c>
      <c r="X601" s="57">
        <v>46064.322916666664</v>
      </c>
      <c r="Y601" s="57">
        <v>46064.361111111109</v>
      </c>
      <c r="Z601" s="57">
        <v>46064.395833333336</v>
      </c>
      <c r="AA601" s="51">
        <f t="shared" si="120"/>
        <v>152.49999999994179</v>
      </c>
      <c r="AB601" s="51">
        <f t="shared" si="124"/>
        <v>11.416666666686069</v>
      </c>
      <c r="AC601" s="51">
        <f t="shared" si="125"/>
        <v>0.91666666668606922</v>
      </c>
      <c r="AD601" s="51">
        <v>0.42</v>
      </c>
      <c r="AE601" s="51">
        <v>2</v>
      </c>
      <c r="AF601" s="51">
        <v>0</v>
      </c>
      <c r="AG601" s="51">
        <v>0.5</v>
      </c>
      <c r="AH601" s="51">
        <v>0</v>
      </c>
      <c r="AI601" s="51">
        <f t="shared" si="127"/>
        <v>2.5</v>
      </c>
      <c r="AJ601" s="78">
        <f t="shared" si="119"/>
        <v>2.92</v>
      </c>
      <c r="AK601" s="78"/>
      <c r="AL601" s="78"/>
      <c r="AM601" s="78"/>
      <c r="AN601" s="78"/>
      <c r="AO601" s="45">
        <v>7506.0020000000004</v>
      </c>
      <c r="AP601" s="45">
        <v>7502.2479999999996</v>
      </c>
      <c r="AQ601" s="57">
        <f t="shared" si="117"/>
        <v>46063.604166666664</v>
      </c>
      <c r="AR601" s="57">
        <v>46063.614583333336</v>
      </c>
      <c r="AS601" s="57">
        <f t="shared" si="116"/>
        <v>46064.322916666664</v>
      </c>
      <c r="AT601" s="57">
        <v>46064.381944444445</v>
      </c>
      <c r="AU601" s="57">
        <f t="shared" si="126"/>
        <v>46064.381944444445</v>
      </c>
      <c r="AV601" s="57">
        <v>46064.392361111109</v>
      </c>
      <c r="AW601" s="104">
        <v>4148</v>
      </c>
      <c r="AX601" s="104">
        <v>6376</v>
      </c>
      <c r="AY601" s="30">
        <v>34.94</v>
      </c>
      <c r="AZ601" s="30">
        <v>14.82</v>
      </c>
      <c r="BA601" s="30">
        <v>4.6100000000000003</v>
      </c>
      <c r="BB601" s="30">
        <v>6.03</v>
      </c>
      <c r="BC601" s="30">
        <v>7.08</v>
      </c>
      <c r="BD601" s="30">
        <v>41.78</v>
      </c>
      <c r="BE601" s="30">
        <v>37.369999999999997</v>
      </c>
      <c r="BF601" s="30">
        <v>0.27</v>
      </c>
      <c r="BG601" s="30">
        <v>0.44</v>
      </c>
      <c r="BH601" s="30">
        <v>0.41</v>
      </c>
      <c r="BI601" s="30">
        <v>56.25</v>
      </c>
      <c r="BJ601" s="30">
        <v>4.1900000000000004</v>
      </c>
      <c r="BK601" s="30">
        <v>0.92</v>
      </c>
      <c r="BL601" s="30">
        <v>1.1599999999999999</v>
      </c>
      <c r="BM601" s="30">
        <v>17.440000000000001</v>
      </c>
      <c r="BN601" s="34">
        <v>60</v>
      </c>
      <c r="BO601" s="30" t="s">
        <v>97</v>
      </c>
      <c r="BP601" s="30" t="s">
        <v>100</v>
      </c>
      <c r="BQ601" s="34">
        <v>1220</v>
      </c>
      <c r="BR601" s="30">
        <v>42.26</v>
      </c>
      <c r="BS601" s="30">
        <v>22.53</v>
      </c>
      <c r="BT601" s="30">
        <v>15.34</v>
      </c>
      <c r="BU601" s="30">
        <v>7.86</v>
      </c>
      <c r="BV601" s="30">
        <v>1.86</v>
      </c>
      <c r="BW601" s="30">
        <v>0.93</v>
      </c>
      <c r="BX601" s="30">
        <v>0.95</v>
      </c>
      <c r="BY601" s="30">
        <v>0.44</v>
      </c>
      <c r="BZ601" s="30">
        <v>7.17</v>
      </c>
      <c r="CA601" s="30">
        <v>0.53</v>
      </c>
      <c r="CB601" s="30">
        <v>0.12</v>
      </c>
      <c r="CC601" s="99">
        <v>5.0999999999999997E-2</v>
      </c>
      <c r="CD601" s="30">
        <v>98</v>
      </c>
      <c r="CE601" s="30">
        <v>97</v>
      </c>
      <c r="CF601" s="30">
        <v>78</v>
      </c>
      <c r="CG601" s="30">
        <v>19</v>
      </c>
      <c r="CH601" s="30"/>
      <c r="CI601" s="104">
        <v>4182</v>
      </c>
      <c r="CJ601" s="30"/>
      <c r="CK601" s="30">
        <v>34.700000000000003</v>
      </c>
      <c r="CL601" s="30"/>
      <c r="CM601" s="30">
        <v>4.78</v>
      </c>
      <c r="CN601" s="30"/>
      <c r="CO601" s="30"/>
      <c r="CP601" s="30"/>
      <c r="CQ601" s="30">
        <v>0.24</v>
      </c>
      <c r="CR601" s="104">
        <v>4130</v>
      </c>
      <c r="CS601" s="105">
        <v>35.1</v>
      </c>
      <c r="CT601" s="105">
        <v>3.68</v>
      </c>
      <c r="CU601" s="104">
        <v>0.22</v>
      </c>
      <c r="CV601" s="30"/>
      <c r="CW601" s="58">
        <f t="shared" si="123"/>
        <v>841.37360747480466</v>
      </c>
      <c r="CX601" s="59">
        <f>AP601/(AB601-AI601)</f>
        <v>841.37360747480466</v>
      </c>
      <c r="CY601" s="79">
        <v>500</v>
      </c>
      <c r="CZ601" s="57">
        <f>IF(AND(DATE(YEAR(T601),MONTH(T601),DAY(T601))&gt;=(S601-3),DATE(YEAR(T601),MONTH(T601),DAY(T601))&lt;=(S601+3)),T601,V601)</f>
        <v>46063.604166666664</v>
      </c>
      <c r="DA601" s="59">
        <f>CZ601-U601</f>
        <v>0</v>
      </c>
      <c r="DB601" s="51">
        <f>(((AR601-AQ601)*24)+DD601+AB601+((AV601-AU601)*24))/24</f>
        <v>0.76736111110949423</v>
      </c>
      <c r="DC601" s="51">
        <f>(AT601-AS601)*24</f>
        <v>1.4166666667442769</v>
      </c>
      <c r="DD601" s="51">
        <f>(W601-AR601)*24</f>
        <v>6.4999999998835847</v>
      </c>
      <c r="DE601" s="51">
        <f>AA601</f>
        <v>152.49999999994179</v>
      </c>
      <c r="DF601" s="51">
        <f t="shared" si="121"/>
        <v>6.4999999998835847</v>
      </c>
      <c r="DG601" s="51">
        <f>AB601</f>
        <v>11.416666666686069</v>
      </c>
      <c r="DH601" s="51">
        <f t="shared" si="128"/>
        <v>1.4166666667442769</v>
      </c>
    </row>
    <row r="602" spans="1:112" s="42" customFormat="1" x14ac:dyDescent="0.2">
      <c r="A602" s="40">
        <v>5050</v>
      </c>
      <c r="B602" s="29">
        <f t="shared" si="122"/>
        <v>46054</v>
      </c>
      <c r="C602" s="41" t="str">
        <f t="shared" si="129"/>
        <v>PRT 2026 2 #5050</v>
      </c>
      <c r="D602" s="41" t="str">
        <f t="shared" si="130"/>
        <v>PRATU GEL MRC #27</v>
      </c>
      <c r="E602" s="39">
        <v>5050</v>
      </c>
      <c r="F602" s="38" t="s">
        <v>341</v>
      </c>
      <c r="G602" s="38" t="str">
        <f>INDEX([1]List!$D$2:$D$55,MATCH(F602,[1]List!$B$2:$B$55,0))</f>
        <v>CIF</v>
      </c>
      <c r="H602" s="38" t="s">
        <v>342</v>
      </c>
      <c r="I602" s="38" t="s">
        <v>408</v>
      </c>
      <c r="J602" s="39">
        <f>IF(F602="","",IF(F602="TIE LRC",COUNTIF($F$2:$F602,"TIE")+COUNTIF($F$2:$F602,"TME")+COUNTIF($F$2:$F602,"TIE LRC")+COUNTIF($F$2:$F602,"TIE MRC"),IF(F602="TIE MRC",COUNTIF($F$2:$F602,"TIE")+COUNTIF($F$2:$F602,"TME")+COUNTIF($F$2:$F602,"TIE LRC")+COUNTIF($F$2:$F602,"TIE MRC"),IF(F602="PLNBB LRC",COUNTIF($F$2:$F602,"PLNBB")+COUNTIF($F$2:$F602,"PLNBB LRC")+COUNTIF($F$2:$F602,"PLNBB MRC"),IF(F602="PLNBB MRC",COUNTIF($F$2:$F602,"PLNBB")+COUNTIF($F$2:$F602,"PLNBB LRC")+COUNTIF($F$2:$F602,"PLNBB MRC"),IF(F602="HE MRC",COUNTIF($F$2:$F602,"HE")+COUNTIF($F$2:$F602,"HE LRC")+COUNTIF($F$2:$F602,"HE MRC"),IF(F602="HE LRC",COUNTIF($F$2:$F602,"HE")+COUNTIF($F$2:$F602,"HE LRC")+COUNTIF($F$2:$F602,"HE MRC"),COUNTIF($F$2:$F602,F602))))))))</f>
        <v>27</v>
      </c>
      <c r="K602" s="42" t="s">
        <v>444</v>
      </c>
      <c r="L602" s="42" t="s">
        <v>414</v>
      </c>
      <c r="N602" s="43" t="s">
        <v>318</v>
      </c>
      <c r="O602" s="70" t="s">
        <v>567</v>
      </c>
      <c r="P602" s="40"/>
      <c r="Q602" s="70">
        <v>46041</v>
      </c>
      <c r="R602" s="44"/>
      <c r="S602" s="70">
        <v>46066</v>
      </c>
      <c r="T602" s="57">
        <v>46058.229166666664</v>
      </c>
      <c r="U602" s="57">
        <f t="shared" ref="U602:U617" si="131">V602</f>
        <v>46064.090277777781</v>
      </c>
      <c r="V602" s="57">
        <v>46064.090277777781</v>
      </c>
      <c r="W602" s="57">
        <v>46064.329861111109</v>
      </c>
      <c r="X602" s="57">
        <v>46065.128472222219</v>
      </c>
      <c r="Y602" s="57">
        <v>46065.159722222219</v>
      </c>
      <c r="Z602" s="57">
        <v>46065.194444444445</v>
      </c>
      <c r="AA602" s="51">
        <f t="shared" si="120"/>
        <v>140.66666666680248</v>
      </c>
      <c r="AB602" s="51">
        <f t="shared" si="124"/>
        <v>19.916666666627862</v>
      </c>
      <c r="AC602" s="51">
        <f t="shared" si="125"/>
        <v>0.75</v>
      </c>
      <c r="AD602" s="51">
        <v>0.25</v>
      </c>
      <c r="AE602" s="51">
        <v>3.67</v>
      </c>
      <c r="AF602" s="51">
        <v>0</v>
      </c>
      <c r="AG602" s="51">
        <v>0.5</v>
      </c>
      <c r="AH602" s="51">
        <v>0</v>
      </c>
      <c r="AI602" s="51">
        <f t="shared" si="127"/>
        <v>4.17</v>
      </c>
      <c r="AJ602" s="78">
        <f t="shared" si="119"/>
        <v>4.42</v>
      </c>
      <c r="AK602" s="78"/>
      <c r="AL602" s="78"/>
      <c r="AM602" s="78"/>
      <c r="AN602" s="78"/>
      <c r="AO602" s="45">
        <v>10511.689</v>
      </c>
      <c r="AP602" s="45">
        <v>10501.049000000001</v>
      </c>
      <c r="AQ602" s="57">
        <f t="shared" si="117"/>
        <v>46064.090277777781</v>
      </c>
      <c r="AR602" s="57">
        <v>46064.100694444445</v>
      </c>
      <c r="AS602" s="57">
        <f t="shared" si="116"/>
        <v>46065.128472222219</v>
      </c>
      <c r="AT602" s="57">
        <v>46065.180555555555</v>
      </c>
      <c r="AU602" s="57">
        <f t="shared" si="126"/>
        <v>46065.180555555555</v>
      </c>
      <c r="AV602" s="57">
        <v>46065.190972222219</v>
      </c>
      <c r="AW602" s="104">
        <v>4461</v>
      </c>
      <c r="AX602" s="104">
        <v>6386</v>
      </c>
      <c r="AY602" s="30">
        <v>30.14</v>
      </c>
      <c r="AZ602" s="30">
        <v>16.21</v>
      </c>
      <c r="BA602" s="30">
        <v>5.96</v>
      </c>
      <c r="BB602" s="30">
        <v>7.15</v>
      </c>
      <c r="BC602" s="30">
        <v>8.5299999999999994</v>
      </c>
      <c r="BD602" s="30">
        <v>41.89</v>
      </c>
      <c r="BE602" s="30">
        <v>34.75</v>
      </c>
      <c r="BF602" s="30">
        <v>0.35</v>
      </c>
      <c r="BG602" s="30">
        <v>0.55000000000000004</v>
      </c>
      <c r="BH602" s="30">
        <v>0.5</v>
      </c>
      <c r="BI602" s="30">
        <v>55.85</v>
      </c>
      <c r="BJ602" s="30">
        <v>4.1900000000000004</v>
      </c>
      <c r="BK602" s="30">
        <v>0.91</v>
      </c>
      <c r="BL602" s="30">
        <v>1.19</v>
      </c>
      <c r="BM602" s="30">
        <v>15.27</v>
      </c>
      <c r="BN602" s="34">
        <v>59</v>
      </c>
      <c r="BO602" s="30" t="s">
        <v>97</v>
      </c>
      <c r="BP602" s="30" t="s">
        <v>100</v>
      </c>
      <c r="BQ602" s="34">
        <v>1220</v>
      </c>
      <c r="BR602" s="30">
        <v>46.46</v>
      </c>
      <c r="BS602" s="30">
        <v>21.72</v>
      </c>
      <c r="BT602" s="30">
        <v>14.42</v>
      </c>
      <c r="BU602" s="30">
        <v>5.84</v>
      </c>
      <c r="BV602" s="30">
        <v>2.14</v>
      </c>
      <c r="BW602" s="30">
        <v>0.9</v>
      </c>
      <c r="BX602" s="30">
        <v>1.4</v>
      </c>
      <c r="BY602" s="30">
        <v>0.47</v>
      </c>
      <c r="BZ602" s="30">
        <v>6.02</v>
      </c>
      <c r="CA602" s="30">
        <v>0.44</v>
      </c>
      <c r="CB602" s="30">
        <v>0.2</v>
      </c>
      <c r="CC602" s="99">
        <v>3.4000000000000002E-2</v>
      </c>
      <c r="CD602" s="30">
        <v>98</v>
      </c>
      <c r="CE602" s="30">
        <v>97</v>
      </c>
      <c r="CF602" s="30">
        <v>79</v>
      </c>
      <c r="CG602" s="30">
        <v>20</v>
      </c>
      <c r="CH602" s="30"/>
      <c r="CI602" s="104">
        <v>4532</v>
      </c>
      <c r="CJ602" s="30"/>
      <c r="CK602" s="30">
        <v>29.11</v>
      </c>
      <c r="CL602" s="30"/>
      <c r="CM602" s="30">
        <v>5.78</v>
      </c>
      <c r="CN602" s="30"/>
      <c r="CO602" s="30"/>
      <c r="CP602" s="30"/>
      <c r="CQ602" s="30">
        <v>0.33</v>
      </c>
      <c r="CR602" s="104">
        <v>4367</v>
      </c>
      <c r="CS602" s="105">
        <v>33.119999999999997</v>
      </c>
      <c r="CT602" s="105">
        <v>4.2300000000000004</v>
      </c>
      <c r="CU602" s="104">
        <v>0.28000000000000003</v>
      </c>
      <c r="CV602" s="30"/>
      <c r="CW602" s="58">
        <f t="shared" si="123"/>
        <v>666.87440728360787</v>
      </c>
      <c r="CX602" s="59">
        <f>AP602/(AB602-AI602)</f>
        <v>666.87440728360787</v>
      </c>
      <c r="CY602" s="79">
        <v>500</v>
      </c>
      <c r="CZ602" s="57">
        <f>IF(AND(DATE(YEAR(T602),MONTH(T602),DAY(T602))&gt;=(S602-3),DATE(YEAR(T602),MONTH(T602),DAY(T602))&lt;=(S602+3)),T602,V602)</f>
        <v>46064.090277777781</v>
      </c>
      <c r="DA602" s="59">
        <f>CZ602-U602</f>
        <v>0</v>
      </c>
      <c r="DB602" s="51">
        <f>(((AR602-AQ602)*24)+DD602+AB602+((AV602-AU602)*24))/24</f>
        <v>1.0798611111022183</v>
      </c>
      <c r="DC602" s="51">
        <f>(AT602-AS602)*24</f>
        <v>1.2500000000582077</v>
      </c>
      <c r="DD602" s="51">
        <f>(W602-AR602)*24</f>
        <v>5.4999999999417923</v>
      </c>
      <c r="DE602" s="51">
        <f>AA602</f>
        <v>140.66666666680248</v>
      </c>
      <c r="DF602" s="51">
        <f t="shared" si="121"/>
        <v>5.4999999999417923</v>
      </c>
      <c r="DG602" s="51">
        <f>AB602</f>
        <v>19.916666666627862</v>
      </c>
      <c r="DH602" s="51">
        <f t="shared" si="128"/>
        <v>1.2500000000582077</v>
      </c>
    </row>
    <row r="603" spans="1:112" s="42" customFormat="1" x14ac:dyDescent="0.2">
      <c r="A603" s="40">
        <v>5051</v>
      </c>
      <c r="B603" s="29">
        <f t="shared" si="122"/>
        <v>46054</v>
      </c>
      <c r="C603" s="41" t="str">
        <f t="shared" si="129"/>
        <v>PRT 2026 2 #5051</v>
      </c>
      <c r="D603" s="41" t="str">
        <f t="shared" si="130"/>
        <v>PRATU SSN #36</v>
      </c>
      <c r="E603" s="39">
        <v>5051</v>
      </c>
      <c r="F603" s="38" t="s">
        <v>551</v>
      </c>
      <c r="G603" s="38" t="str">
        <f>INDEX([1]List!$D$2:$D$55,MATCH(F603,[1]List!$B$2:$B$55,0))</f>
        <v>CIF</v>
      </c>
      <c r="H603" s="38" t="s">
        <v>552</v>
      </c>
      <c r="I603" s="38" t="s">
        <v>285</v>
      </c>
      <c r="J603" s="39">
        <f>IF(F603="","",IF(F603="TIE LRC",COUNTIF($F$2:$F603,"TIE")+COUNTIF($F$2:$F603,"TME")+COUNTIF($F$2:$F603,"TIE LRC")+COUNTIF($F$2:$F603,"TIE MRC"),IF(F603="TIE MRC",COUNTIF($F$2:$F603,"TIE")+COUNTIF($F$2:$F603,"TME")+COUNTIF($F$2:$F603,"TIE LRC")+COUNTIF($F$2:$F603,"TIE MRC"),IF(F603="PLNBB LRC",COUNTIF($F$2:$F603,"PLNBB")+COUNTIF($F$2:$F603,"PLNBB LRC")+COUNTIF($F$2:$F603,"PLNBB MRC"),IF(F603="PLNBB MRC",COUNTIF($F$2:$F603,"PLNBB")+COUNTIF($F$2:$F603,"PLNBB LRC")+COUNTIF($F$2:$F603,"PLNBB MRC"),IF(F603="HE MRC",COUNTIF($F$2:$F603,"HE")+COUNTIF($F$2:$F603,"HE LRC")+COUNTIF($F$2:$F603,"HE MRC"),IF(F603="HE LRC",COUNTIF($F$2:$F603,"HE")+COUNTIF($F$2:$F603,"HE LRC")+COUNTIF($F$2:$F603,"HE MRC"),COUNTIF($F$2:$F603,F603))))))))</f>
        <v>36</v>
      </c>
      <c r="K603" s="42" t="s">
        <v>696</v>
      </c>
      <c r="L603" s="42" t="s">
        <v>416</v>
      </c>
      <c r="N603" s="43" t="s">
        <v>320</v>
      </c>
      <c r="O603" s="70" t="s">
        <v>473</v>
      </c>
      <c r="P603" s="40"/>
      <c r="Q603" s="70">
        <v>46051</v>
      </c>
      <c r="R603" s="44"/>
      <c r="S603" s="70">
        <v>46063</v>
      </c>
      <c r="T603" s="57">
        <v>46059.770833333336</v>
      </c>
      <c r="U603" s="57">
        <f t="shared" si="131"/>
        <v>46064.413194444445</v>
      </c>
      <c r="V603" s="57">
        <v>46064.413194444445</v>
      </c>
      <c r="W603" s="57">
        <v>46065.135416666664</v>
      </c>
      <c r="X603" s="57">
        <v>46065.888888888891</v>
      </c>
      <c r="Y603" s="57">
        <v>46065.909722222219</v>
      </c>
      <c r="Z603" s="57">
        <v>46065.944444444445</v>
      </c>
      <c r="AA603" s="51">
        <f t="shared" si="120"/>
        <v>111.41666666662786</v>
      </c>
      <c r="AB603" s="51">
        <f t="shared" si="124"/>
        <v>18.583333333313931</v>
      </c>
      <c r="AC603" s="51">
        <f t="shared" si="125"/>
        <v>0.49999999988358468</v>
      </c>
      <c r="AD603" s="51">
        <v>0</v>
      </c>
      <c r="AE603" s="51">
        <v>3.08</v>
      </c>
      <c r="AF603" s="51">
        <v>0</v>
      </c>
      <c r="AG603" s="51">
        <v>0.5</v>
      </c>
      <c r="AH603" s="51">
        <v>0.42</v>
      </c>
      <c r="AI603" s="51">
        <f t="shared" si="127"/>
        <v>4</v>
      </c>
      <c r="AJ603" s="78">
        <f t="shared" si="119"/>
        <v>4</v>
      </c>
      <c r="AK603" s="78"/>
      <c r="AL603" s="78"/>
      <c r="AM603" s="78"/>
      <c r="AN603" s="78"/>
      <c r="AO603" s="45">
        <v>7888.5540000000001</v>
      </c>
      <c r="AP603" s="45">
        <v>7887.0749999999998</v>
      </c>
      <c r="AQ603" s="57">
        <f t="shared" si="117"/>
        <v>46064.413194444445</v>
      </c>
      <c r="AR603" s="57">
        <v>46064.423611111109</v>
      </c>
      <c r="AS603" s="57">
        <f t="shared" si="116"/>
        <v>46065.888888888891</v>
      </c>
      <c r="AT603" s="57">
        <v>46065.930555555555</v>
      </c>
      <c r="AU603" s="57">
        <f t="shared" si="126"/>
        <v>46065.930555555555</v>
      </c>
      <c r="AV603" s="57">
        <v>46065.940972222219</v>
      </c>
      <c r="AW603" s="104">
        <v>4052</v>
      </c>
      <c r="AX603" s="104">
        <v>6203</v>
      </c>
      <c r="AY603" s="30">
        <v>34.67</v>
      </c>
      <c r="AZ603" s="30">
        <v>19.02</v>
      </c>
      <c r="BA603" s="30">
        <v>4.95</v>
      </c>
      <c r="BB603" s="30">
        <v>6.13</v>
      </c>
      <c r="BC603" s="30">
        <v>7.57</v>
      </c>
      <c r="BD603" s="30">
        <v>39.450000000000003</v>
      </c>
      <c r="BE603" s="30">
        <v>35.4</v>
      </c>
      <c r="BF603" s="30">
        <v>0.24</v>
      </c>
      <c r="BG603" s="30">
        <v>0.4</v>
      </c>
      <c r="BH603" s="30">
        <v>0.37</v>
      </c>
      <c r="BI603" s="30">
        <v>52.78</v>
      </c>
      <c r="BJ603" s="30">
        <v>4.1900000000000004</v>
      </c>
      <c r="BK603" s="30">
        <v>0.89</v>
      </c>
      <c r="BL603" s="30">
        <v>1.19</v>
      </c>
      <c r="BM603" s="30">
        <v>16.690000000000001</v>
      </c>
      <c r="BN603" s="34">
        <v>60</v>
      </c>
      <c r="BO603" s="30" t="s">
        <v>97</v>
      </c>
      <c r="BP603" s="30" t="s">
        <v>97</v>
      </c>
      <c r="BQ603" s="34">
        <v>1360</v>
      </c>
      <c r="BR603" s="30">
        <v>54.34</v>
      </c>
      <c r="BS603" s="30">
        <v>26.3</v>
      </c>
      <c r="BT603" s="30">
        <v>7.76</v>
      </c>
      <c r="BU603" s="30">
        <v>3.92</v>
      </c>
      <c r="BV603" s="30">
        <v>1.38</v>
      </c>
      <c r="BW603" s="30">
        <v>1.05</v>
      </c>
      <c r="BX603" s="30">
        <v>0.64</v>
      </c>
      <c r="BY603" s="30">
        <v>0.82</v>
      </c>
      <c r="BZ603" s="30">
        <v>3.48</v>
      </c>
      <c r="CA603" s="30">
        <v>0.18</v>
      </c>
      <c r="CB603" s="30">
        <v>0.13</v>
      </c>
      <c r="CC603" s="99">
        <v>2.5999999999999999E-2</v>
      </c>
      <c r="CD603" s="30">
        <v>99</v>
      </c>
      <c r="CE603" s="30">
        <v>98</v>
      </c>
      <c r="CF603" s="30">
        <v>78</v>
      </c>
      <c r="CG603" s="30">
        <v>20</v>
      </c>
      <c r="CH603" s="30"/>
      <c r="CI603" s="104">
        <v>4136</v>
      </c>
      <c r="CJ603" s="30"/>
      <c r="CK603" s="30">
        <v>34.04</v>
      </c>
      <c r="CL603" s="30"/>
      <c r="CM603" s="30">
        <v>4.32</v>
      </c>
      <c r="CN603" s="30"/>
      <c r="CO603" s="30"/>
      <c r="CP603" s="30"/>
      <c r="CQ603" s="30">
        <v>0.11</v>
      </c>
      <c r="CR603" s="104">
        <v>3956</v>
      </c>
      <c r="CS603" s="105">
        <v>36.1</v>
      </c>
      <c r="CT603" s="105">
        <v>5.26</v>
      </c>
      <c r="CU603" s="104">
        <v>0.23</v>
      </c>
      <c r="CV603" s="30"/>
      <c r="CW603" s="58">
        <f t="shared" si="123"/>
        <v>540.8280000007195</v>
      </c>
      <c r="CX603" s="59">
        <f>AP603/(AB603-AI603)</f>
        <v>540.8280000007195</v>
      </c>
      <c r="CY603" s="79">
        <v>500</v>
      </c>
      <c r="CZ603" s="57">
        <f>IF(AND(DATE(YEAR(T603),MONTH(T603),DAY(T603))&gt;=(S603-3),DATE(YEAR(T603),MONTH(T603),DAY(T603))&lt;=(S603+3)),T603,V603)</f>
        <v>46064.413194444445</v>
      </c>
      <c r="DA603" s="59">
        <f>CZ603-U603</f>
        <v>0</v>
      </c>
      <c r="DB603" s="51">
        <f>(((AR603-AQ603)*24)+DD603+AB603+((AV603-AU603)*24))/24</f>
        <v>1.5069444444379769</v>
      </c>
      <c r="DC603" s="51">
        <f>(AT603-AS603)*24</f>
        <v>0.99999999994179234</v>
      </c>
      <c r="DD603" s="51">
        <f>(W603-AR603)*24</f>
        <v>17.083333333313931</v>
      </c>
      <c r="DE603" s="51">
        <f>AA603</f>
        <v>111.41666666662786</v>
      </c>
      <c r="DF603" s="51">
        <f t="shared" si="121"/>
        <v>17.083333333313931</v>
      </c>
      <c r="DG603" s="51">
        <f>AB603</f>
        <v>18.583333333313931</v>
      </c>
      <c r="DH603" s="51">
        <f t="shared" si="128"/>
        <v>0.99999999994179234</v>
      </c>
    </row>
    <row r="604" spans="1:112" s="42" customFormat="1" x14ac:dyDescent="0.2">
      <c r="A604" s="40">
        <v>5052</v>
      </c>
      <c r="B604" s="29">
        <f t="shared" si="122"/>
        <v>46054</v>
      </c>
      <c r="C604" s="41" t="str">
        <f t="shared" si="129"/>
        <v>PRT 2026 2 #5052</v>
      </c>
      <c r="D604" s="41" t="str">
        <f t="shared" si="130"/>
        <v>PRATU BGG #131</v>
      </c>
      <c r="E604" s="39">
        <v>5052</v>
      </c>
      <c r="F604" s="38" t="s">
        <v>240</v>
      </c>
      <c r="G604" s="38" t="str">
        <f>INDEX([1]List!$D$2:$D$55,MATCH(F604,[1]List!$B$2:$B$55,0))</f>
        <v>CIF</v>
      </c>
      <c r="H604" s="38" t="s">
        <v>211</v>
      </c>
      <c r="I604" s="38" t="s">
        <v>247</v>
      </c>
      <c r="J604" s="39">
        <f>IF(F604="","",IF(F604="TIE LRC",COUNTIF($F$2:$F604,"TIE")+COUNTIF($F$2:$F604,"TME")+COUNTIF($F$2:$F604,"TIE LRC")+COUNTIF($F$2:$F604,"TIE MRC"),IF(F604="TIE MRC",COUNTIF($F$2:$F604,"TIE")+COUNTIF($F$2:$F604,"TME")+COUNTIF($F$2:$F604,"TIE LRC")+COUNTIF($F$2:$F604,"TIE MRC"),IF(F604="PLNBB LRC",COUNTIF($F$2:$F604,"PLNBB")+COUNTIF($F$2:$F604,"PLNBB LRC")+COUNTIF($F$2:$F604,"PLNBB MRC"),IF(F604="PLNBB MRC",COUNTIF($F$2:$F604,"PLNBB")+COUNTIF($F$2:$F604,"PLNBB LRC")+COUNTIF($F$2:$F604,"PLNBB MRC"),IF(F604="HE MRC",COUNTIF($F$2:$F604,"HE")+COUNTIF($F$2:$F604,"HE LRC")+COUNTIF($F$2:$F604,"HE MRC"),IF(F604="HE LRC",COUNTIF($F$2:$F604,"HE")+COUNTIF($F$2:$F604,"HE LRC")+COUNTIF($F$2:$F604,"HE MRC"),COUNTIF($F$2:$F604,F604))))))))</f>
        <v>131</v>
      </c>
      <c r="K604" s="42" t="s">
        <v>725</v>
      </c>
      <c r="L604" s="42" t="s">
        <v>726</v>
      </c>
      <c r="N604" s="43" t="s">
        <v>318</v>
      </c>
      <c r="O604" s="70" t="s">
        <v>473</v>
      </c>
      <c r="P604" s="40"/>
      <c r="Q604" s="70">
        <v>46056</v>
      </c>
      <c r="R604" s="44"/>
      <c r="S604" s="70">
        <v>46066</v>
      </c>
      <c r="T604" s="57">
        <v>46061.475694444445</v>
      </c>
      <c r="U604" s="57">
        <f t="shared" si="131"/>
        <v>46065.222222222219</v>
      </c>
      <c r="V604" s="57">
        <v>46065.222222222219</v>
      </c>
      <c r="W604" s="57">
        <v>46065.760416666664</v>
      </c>
      <c r="X604" s="57">
        <v>46066.277777777781</v>
      </c>
      <c r="Y604" s="57">
        <v>46066.322916666664</v>
      </c>
      <c r="Z604" s="57">
        <v>46066.357638888891</v>
      </c>
      <c r="AA604" s="51">
        <f t="shared" si="120"/>
        <v>89.916666666569654</v>
      </c>
      <c r="AB604" s="51">
        <f t="shared" si="124"/>
        <v>13.5</v>
      </c>
      <c r="AC604" s="51">
        <f t="shared" si="125"/>
        <v>1.0833333331975155</v>
      </c>
      <c r="AD604" s="51">
        <v>0.42</v>
      </c>
      <c r="AE604" s="51">
        <v>1.92</v>
      </c>
      <c r="AF604" s="51">
        <v>0</v>
      </c>
      <c r="AG604" s="51">
        <v>0</v>
      </c>
      <c r="AH604" s="51">
        <v>0</v>
      </c>
      <c r="AI604" s="51">
        <f t="shared" si="127"/>
        <v>1.92</v>
      </c>
      <c r="AJ604" s="78">
        <f t="shared" si="119"/>
        <v>2.34</v>
      </c>
      <c r="AK604" s="78"/>
      <c r="AL604" s="78"/>
      <c r="AM604" s="78"/>
      <c r="AN604" s="78"/>
      <c r="AO604" s="45">
        <v>8698.4110000000001</v>
      </c>
      <c r="AP604" s="45">
        <v>8695.7240000000002</v>
      </c>
      <c r="AQ604" s="57">
        <f t="shared" si="117"/>
        <v>46065.222222222219</v>
      </c>
      <c r="AR604" s="57">
        <v>46065.232638888891</v>
      </c>
      <c r="AS604" s="57">
        <f t="shared" si="116"/>
        <v>46066.277777777781</v>
      </c>
      <c r="AT604" s="57">
        <v>46066.34375</v>
      </c>
      <c r="AU604" s="57">
        <f t="shared" si="126"/>
        <v>46066.34375</v>
      </c>
      <c r="AV604" s="57">
        <v>46066.354166666664</v>
      </c>
      <c r="AW604" s="104">
        <v>4582</v>
      </c>
      <c r="AX604" s="104">
        <v>6617</v>
      </c>
      <c r="AY604" s="30">
        <v>30.76</v>
      </c>
      <c r="AZ604" s="30">
        <v>14.36</v>
      </c>
      <c r="BA604" s="30">
        <v>4.22</v>
      </c>
      <c r="BB604" s="30">
        <v>5.22</v>
      </c>
      <c r="BC604" s="30">
        <v>6.1</v>
      </c>
      <c r="BD604" s="30">
        <v>40.950000000000003</v>
      </c>
      <c r="BE604" s="30">
        <v>39.47</v>
      </c>
      <c r="BF604" s="30">
        <v>0.28000000000000003</v>
      </c>
      <c r="BG604" s="30">
        <v>0.44</v>
      </c>
      <c r="BH604" s="30">
        <v>0.41</v>
      </c>
      <c r="BI604" s="30">
        <v>58.85</v>
      </c>
      <c r="BJ604" s="30">
        <v>4.1500000000000004</v>
      </c>
      <c r="BK604" s="30">
        <v>0.92</v>
      </c>
      <c r="BL604" s="30">
        <v>1.1399999999999999</v>
      </c>
      <c r="BM604" s="30">
        <v>16.149999999999999</v>
      </c>
      <c r="BN604" s="34">
        <v>59</v>
      </c>
      <c r="BO604" s="30" t="s">
        <v>97</v>
      </c>
      <c r="BP604" s="30" t="s">
        <v>100</v>
      </c>
      <c r="BQ604" s="34">
        <v>1240</v>
      </c>
      <c r="BR604" s="30">
        <v>45.85</v>
      </c>
      <c r="BS604" s="30">
        <v>23.36</v>
      </c>
      <c r="BT604" s="30">
        <v>11.85</v>
      </c>
      <c r="BU604" s="30">
        <v>7.66</v>
      </c>
      <c r="BV604" s="30">
        <v>1.45</v>
      </c>
      <c r="BW604" s="30">
        <v>0.84</v>
      </c>
      <c r="BX604" s="30">
        <v>0.92</v>
      </c>
      <c r="BY604" s="30">
        <v>0.56999999999999995</v>
      </c>
      <c r="BZ604" s="30">
        <v>6.02</v>
      </c>
      <c r="CA604" s="30">
        <v>0.24</v>
      </c>
      <c r="CB604" s="30">
        <v>0.22</v>
      </c>
      <c r="CC604" s="99">
        <v>0.04</v>
      </c>
      <c r="CD604" s="30">
        <v>98</v>
      </c>
      <c r="CE604" s="30">
        <v>97</v>
      </c>
      <c r="CF604" s="30">
        <v>79</v>
      </c>
      <c r="CG604" s="30">
        <v>20</v>
      </c>
      <c r="CH604" s="30"/>
      <c r="CI604" s="104">
        <v>4613</v>
      </c>
      <c r="CJ604" s="30"/>
      <c r="CK604" s="30">
        <v>30.65</v>
      </c>
      <c r="CL604" s="30"/>
      <c r="CM604" s="30">
        <v>3.82</v>
      </c>
      <c r="CN604" s="30"/>
      <c r="CO604" s="30"/>
      <c r="CP604" s="30"/>
      <c r="CQ604" s="30">
        <v>0.17</v>
      </c>
      <c r="CR604" s="104">
        <v>4512</v>
      </c>
      <c r="CS604" s="105">
        <v>31.71</v>
      </c>
      <c r="CT604" s="105">
        <v>4.87</v>
      </c>
      <c r="CU604" s="104">
        <v>0.34</v>
      </c>
      <c r="CV604" s="30"/>
      <c r="CW604" s="58">
        <f t="shared" si="123"/>
        <v>750.92607944732299</v>
      </c>
      <c r="CX604" s="59">
        <f>AP604/(AB604-AI604)</f>
        <v>750.92607944732299</v>
      </c>
      <c r="CY604" s="79">
        <v>500</v>
      </c>
      <c r="CZ604" s="57">
        <f>IF(AND(DATE(YEAR(T604),MONTH(T604),DAY(T604))&gt;=(S604-3),DATE(YEAR(T604),MONTH(T604),DAY(T604))&lt;=(S604+3)),T604,V604)</f>
        <v>46065.222222222219</v>
      </c>
      <c r="DA604" s="59">
        <f>CZ604-U604</f>
        <v>0</v>
      </c>
      <c r="DB604" s="51">
        <f>(((AR604-AQ604)*24)+DD604+AB604+((AV604-AU604)*24))/24</f>
        <v>1.1111111111094942</v>
      </c>
      <c r="DC604" s="51">
        <f>(AT604-AS604)*24</f>
        <v>1.5833333332557231</v>
      </c>
      <c r="DD604" s="51">
        <f>(W604-AR604)*24</f>
        <v>12.666666666569654</v>
      </c>
      <c r="DE604" s="51">
        <f>AA604</f>
        <v>89.916666666569654</v>
      </c>
      <c r="DF604" s="51">
        <f t="shared" si="121"/>
        <v>12.666666666569654</v>
      </c>
      <c r="DG604" s="51">
        <f>AB604</f>
        <v>13.5</v>
      </c>
      <c r="DH604" s="51">
        <f t="shared" si="128"/>
        <v>1.5833333332557231</v>
      </c>
    </row>
    <row r="605" spans="1:112" s="42" customFormat="1" x14ac:dyDescent="0.2">
      <c r="A605" s="40">
        <v>5053</v>
      </c>
      <c r="B605" s="29">
        <f t="shared" si="122"/>
        <v>46054</v>
      </c>
      <c r="C605" s="41" t="str">
        <f t="shared" si="129"/>
        <v>PRT 2026 2 #5053</v>
      </c>
      <c r="D605" s="41" t="str">
        <f t="shared" si="130"/>
        <v>PRATU SPE #47</v>
      </c>
      <c r="E605" s="39">
        <v>5053</v>
      </c>
      <c r="F605" s="38" t="s">
        <v>326</v>
      </c>
      <c r="G605" s="38" t="str">
        <f>INDEX([1]List!$D$2:$D$55,MATCH(F605,[1]List!$B$2:$B$55,0))</f>
        <v>CIF</v>
      </c>
      <c r="H605" s="38" t="s">
        <v>407</v>
      </c>
      <c r="I605" s="38" t="s">
        <v>366</v>
      </c>
      <c r="J605" s="39">
        <f>IF(F605="","",IF(F605="TIE LRC",COUNTIF($F$2:$F605,"TIE")+COUNTIF($F$2:$F605,"TME")+COUNTIF($F$2:$F605,"TIE LRC")+COUNTIF($F$2:$F605,"TIE MRC"),IF(F605="TIE MRC",COUNTIF($F$2:$F605,"TIE")+COUNTIF($F$2:$F605,"TME")+COUNTIF($F$2:$F605,"TIE LRC")+COUNTIF($F$2:$F605,"TIE MRC"),IF(F605="PLNBB LRC",COUNTIF($F$2:$F605,"PLNBB")+COUNTIF($F$2:$F605,"PLNBB LRC")+COUNTIF($F$2:$F605,"PLNBB MRC"),IF(F605="PLNBB MRC",COUNTIF($F$2:$F605,"PLNBB")+COUNTIF($F$2:$F605,"PLNBB LRC")+COUNTIF($F$2:$F605,"PLNBB MRC"),IF(F605="HE MRC",COUNTIF($F$2:$F605,"HE")+COUNTIF($F$2:$F605,"HE LRC")+COUNTIF($F$2:$F605,"HE MRC"),IF(F605="HE LRC",COUNTIF($F$2:$F605,"HE")+COUNTIF($F$2:$F605,"HE LRC")+COUNTIF($F$2:$F605,"HE MRC"),COUNTIF($F$2:$F605,F605))))))))</f>
        <v>47</v>
      </c>
      <c r="K605" s="42" t="s">
        <v>636</v>
      </c>
      <c r="L605" s="42" t="s">
        <v>637</v>
      </c>
      <c r="N605" s="43" t="s">
        <v>320</v>
      </c>
      <c r="O605" s="70" t="s">
        <v>201</v>
      </c>
      <c r="P605" s="40"/>
      <c r="Q605" s="70">
        <v>46050</v>
      </c>
      <c r="R605" s="44"/>
      <c r="S605" s="70">
        <v>46038</v>
      </c>
      <c r="T605" s="57">
        <v>46060.104166666664</v>
      </c>
      <c r="U605" s="57">
        <f t="shared" si="131"/>
        <v>46065.975694444445</v>
      </c>
      <c r="V605" s="57">
        <v>46065.975694444445</v>
      </c>
      <c r="W605" s="57">
        <v>46066.006944444445</v>
      </c>
      <c r="X605" s="57">
        <v>46066.732638888891</v>
      </c>
      <c r="Y605" s="57">
        <v>46066.763888888891</v>
      </c>
      <c r="Z605" s="57">
        <v>46066.798611111109</v>
      </c>
      <c r="AA605" s="51">
        <f t="shared" si="120"/>
        <v>140.91666666674428</v>
      </c>
      <c r="AB605" s="51">
        <f t="shared" si="124"/>
        <v>18.166666666686069</v>
      </c>
      <c r="AC605" s="51">
        <f t="shared" si="125"/>
        <v>0.75</v>
      </c>
      <c r="AD605" s="51">
        <v>0</v>
      </c>
      <c r="AE605" s="51">
        <v>4.17</v>
      </c>
      <c r="AF605" s="51">
        <v>0</v>
      </c>
      <c r="AG605" s="51">
        <v>1.5</v>
      </c>
      <c r="AH605" s="51">
        <v>0</v>
      </c>
      <c r="AI605" s="51">
        <f t="shared" si="127"/>
        <v>5.67</v>
      </c>
      <c r="AJ605" s="78">
        <f t="shared" si="119"/>
        <v>5.67</v>
      </c>
      <c r="AK605" s="78"/>
      <c r="AL605" s="78"/>
      <c r="AM605" s="78"/>
      <c r="AN605" s="78"/>
      <c r="AO605" s="45">
        <v>7547.33</v>
      </c>
      <c r="AP605" s="45">
        <v>7544.2929999999997</v>
      </c>
      <c r="AQ605" s="57">
        <f t="shared" si="117"/>
        <v>46065.975694444445</v>
      </c>
      <c r="AR605" s="57">
        <v>46065.986111111109</v>
      </c>
      <c r="AS605" s="57">
        <f t="shared" si="116"/>
        <v>46066.732638888891</v>
      </c>
      <c r="AT605" s="57">
        <v>46066.784722222219</v>
      </c>
      <c r="AU605" s="57">
        <f t="shared" si="126"/>
        <v>46066.784722222219</v>
      </c>
      <c r="AV605" s="57">
        <v>46066.795138888891</v>
      </c>
      <c r="AW605" s="104">
        <v>4152</v>
      </c>
      <c r="AX605" s="104">
        <v>6382</v>
      </c>
      <c r="AY605" s="30">
        <v>34.950000000000003</v>
      </c>
      <c r="AZ605" s="30">
        <v>17.57</v>
      </c>
      <c r="BA605" s="30">
        <v>4.8099999999999996</v>
      </c>
      <c r="BB605" s="30">
        <v>6.1</v>
      </c>
      <c r="BC605" s="30">
        <v>7.4</v>
      </c>
      <c r="BD605" s="30">
        <v>39.89</v>
      </c>
      <c r="BE605" s="30">
        <v>36.44</v>
      </c>
      <c r="BF605" s="30">
        <v>0.23</v>
      </c>
      <c r="BG605" s="30">
        <v>0.38</v>
      </c>
      <c r="BH605" s="30">
        <v>0.35</v>
      </c>
      <c r="BI605" s="30">
        <v>54.75</v>
      </c>
      <c r="BJ605" s="30">
        <v>4.34</v>
      </c>
      <c r="BK605" s="30">
        <v>0.89</v>
      </c>
      <c r="BL605" s="30">
        <v>1.17</v>
      </c>
      <c r="BM605" s="30">
        <v>19.48</v>
      </c>
      <c r="BN605" s="34">
        <v>60</v>
      </c>
      <c r="BO605" s="30" t="s">
        <v>97</v>
      </c>
      <c r="BP605" s="30" t="s">
        <v>100</v>
      </c>
      <c r="BQ605" s="34">
        <v>1190</v>
      </c>
      <c r="BR605" s="30">
        <v>38.130000000000003</v>
      </c>
      <c r="BS605" s="30">
        <v>20.399999999999999</v>
      </c>
      <c r="BT605" s="30">
        <v>16.39</v>
      </c>
      <c r="BU605" s="30">
        <v>13.27</v>
      </c>
      <c r="BV605" s="30">
        <v>1.91</v>
      </c>
      <c r="BW605" s="30">
        <v>0.64</v>
      </c>
      <c r="BX605" s="30">
        <v>0.72</v>
      </c>
      <c r="BY605" s="30">
        <v>0.5</v>
      </c>
      <c r="BZ605" s="30">
        <v>7.39</v>
      </c>
      <c r="CA605" s="30">
        <v>0.47</v>
      </c>
      <c r="CB605" s="30">
        <v>0.2</v>
      </c>
      <c r="CC605" s="99">
        <v>5.1999999999999998E-2</v>
      </c>
      <c r="CD605" s="30">
        <v>99</v>
      </c>
      <c r="CE605" s="30">
        <v>98</v>
      </c>
      <c r="CF605" s="30">
        <v>79</v>
      </c>
      <c r="CG605" s="30">
        <v>20</v>
      </c>
      <c r="CH605" s="30"/>
      <c r="CI605" s="104">
        <v>4171</v>
      </c>
      <c r="CJ605" s="30"/>
      <c r="CK605" s="30">
        <v>34.340000000000003</v>
      </c>
      <c r="CL605" s="30"/>
      <c r="CM605" s="30">
        <v>4.88</v>
      </c>
      <c r="CN605" s="30"/>
      <c r="CO605" s="30"/>
      <c r="CP605" s="30"/>
      <c r="CQ605" s="30">
        <v>0.18</v>
      </c>
      <c r="CR605" s="104">
        <v>4025</v>
      </c>
      <c r="CS605" s="105">
        <v>35.32</v>
      </c>
      <c r="CT605" s="105">
        <v>4.67</v>
      </c>
      <c r="CU605" s="104">
        <v>0.27</v>
      </c>
      <c r="CV605" s="30"/>
      <c r="CW605" s="58">
        <f t="shared" si="123"/>
        <v>603.70442784648867</v>
      </c>
      <c r="CX605" s="59">
        <f>AP605/(AB605-AI605)</f>
        <v>603.70442784648867</v>
      </c>
      <c r="CY605" s="79">
        <v>500</v>
      </c>
      <c r="CZ605" s="57">
        <f>IF(AND(DATE(YEAR(T605),MONTH(T605),DAY(T605))&gt;=(S605-3),DATE(YEAR(T605),MONTH(T605),DAY(T605))&lt;=(S605+3)),T605,V605)</f>
        <v>46065.975694444445</v>
      </c>
      <c r="DA605" s="59">
        <f>CZ605-U605</f>
        <v>0</v>
      </c>
      <c r="DB605" s="51">
        <f>(((AR605-AQ605)*24)+DD605+AB605+((AV605-AU605)*24))/24</f>
        <v>0.79861111111677019</v>
      </c>
      <c r="DC605" s="51">
        <f>(AT605-AS605)*24</f>
        <v>1.2499999998835847</v>
      </c>
      <c r="DD605" s="51">
        <f>(W605-AR605)*24</f>
        <v>0.50000000005820766</v>
      </c>
      <c r="DE605" s="51">
        <f>AA605</f>
        <v>140.91666666674428</v>
      </c>
      <c r="DF605" s="51">
        <f t="shared" si="121"/>
        <v>0.50000000005820766</v>
      </c>
      <c r="DG605" s="51">
        <f>AB605</f>
        <v>18.166666666686069</v>
      </c>
      <c r="DH605" s="51">
        <f t="shared" si="128"/>
        <v>1.2499999998835847</v>
      </c>
    </row>
    <row r="606" spans="1:112" s="42" customFormat="1" x14ac:dyDescent="0.2">
      <c r="A606" s="40">
        <v>5054</v>
      </c>
      <c r="B606" s="29">
        <f t="shared" si="122"/>
        <v>46054</v>
      </c>
      <c r="C606" s="41" t="str">
        <f t="shared" si="129"/>
        <v>PRT 2026 2 #5054</v>
      </c>
      <c r="D606" s="41" t="str">
        <f t="shared" si="130"/>
        <v>PRATU BGG #132</v>
      </c>
      <c r="E606" s="39">
        <v>5054</v>
      </c>
      <c r="F606" s="38" t="s">
        <v>240</v>
      </c>
      <c r="G606" s="38" t="str">
        <f>INDEX([1]List!$D$2:$D$55,MATCH(F606,[1]List!$B$2:$B$55,0))</f>
        <v>CIF</v>
      </c>
      <c r="H606" s="38" t="s">
        <v>211</v>
      </c>
      <c r="I606" s="38" t="s">
        <v>247</v>
      </c>
      <c r="J606" s="39">
        <f>IF(F606="","",IF(F606="TIE LRC",COUNTIF($F$2:$F606,"TIE")+COUNTIF($F$2:$F606,"TME")+COUNTIF($F$2:$F606,"TIE LRC")+COUNTIF($F$2:$F606,"TIE MRC"),IF(F606="TIE MRC",COUNTIF($F$2:$F606,"TIE")+COUNTIF($F$2:$F606,"TME")+COUNTIF($F$2:$F606,"TIE LRC")+COUNTIF($F$2:$F606,"TIE MRC"),IF(F606="PLNBB LRC",COUNTIF($F$2:$F606,"PLNBB")+COUNTIF($F$2:$F606,"PLNBB LRC")+COUNTIF($F$2:$F606,"PLNBB MRC"),IF(F606="PLNBB MRC",COUNTIF($F$2:$F606,"PLNBB")+COUNTIF($F$2:$F606,"PLNBB LRC")+COUNTIF($F$2:$F606,"PLNBB MRC"),IF(F606="HE MRC",COUNTIF($F$2:$F606,"HE")+COUNTIF($F$2:$F606,"HE LRC")+COUNTIF($F$2:$F606,"HE MRC"),IF(F606="HE LRC",COUNTIF($F$2:$F606,"HE")+COUNTIF($F$2:$F606,"HE LRC")+COUNTIF($F$2:$F606,"HE MRC"),COUNTIF($F$2:$F606,F606))))))))</f>
        <v>132</v>
      </c>
      <c r="K606" s="42" t="s">
        <v>645</v>
      </c>
      <c r="L606" s="42" t="s">
        <v>646</v>
      </c>
      <c r="N606" s="43" t="s">
        <v>318</v>
      </c>
      <c r="O606" s="70" t="s">
        <v>104</v>
      </c>
      <c r="P606" s="40"/>
      <c r="Q606" s="70">
        <v>46055</v>
      </c>
      <c r="R606" s="44"/>
      <c r="S606" s="70">
        <v>46067</v>
      </c>
      <c r="T606" s="57">
        <v>46061.506944444445</v>
      </c>
      <c r="U606" s="57">
        <f t="shared" si="131"/>
        <v>46066.388888888891</v>
      </c>
      <c r="V606" s="57">
        <v>46066.388888888891</v>
      </c>
      <c r="W606" s="57">
        <v>46066.663194444445</v>
      </c>
      <c r="X606" s="57">
        <v>46067.100694444445</v>
      </c>
      <c r="Y606" s="57">
        <v>46067.1875</v>
      </c>
      <c r="Z606" s="57">
        <v>46067.222222222219</v>
      </c>
      <c r="AA606" s="51">
        <f t="shared" si="120"/>
        <v>117.16666666668607</v>
      </c>
      <c r="AB606" s="51">
        <f t="shared" si="124"/>
        <v>12.583333333313931</v>
      </c>
      <c r="AC606" s="51">
        <f t="shared" si="125"/>
        <v>2.0833333333139308</v>
      </c>
      <c r="AD606" s="51">
        <v>0.25</v>
      </c>
      <c r="AE606" s="51">
        <v>0.92</v>
      </c>
      <c r="AF606" s="51">
        <v>0</v>
      </c>
      <c r="AG606" s="51">
        <v>0.5</v>
      </c>
      <c r="AH606" s="51">
        <v>0</v>
      </c>
      <c r="AI606" s="51">
        <f t="shared" si="127"/>
        <v>1.42</v>
      </c>
      <c r="AJ606" s="78">
        <f t="shared" si="119"/>
        <v>1.67</v>
      </c>
      <c r="AK606" s="78"/>
      <c r="AL606" s="78"/>
      <c r="AM606" s="78"/>
      <c r="AN606" s="78"/>
      <c r="AO606" s="45">
        <v>8001.96</v>
      </c>
      <c r="AP606" s="45">
        <v>7999.1270000000004</v>
      </c>
      <c r="AQ606" s="57">
        <f t="shared" si="117"/>
        <v>46066.388888888891</v>
      </c>
      <c r="AR606" s="57">
        <v>46066.399305555555</v>
      </c>
      <c r="AS606" s="57">
        <f t="shared" si="116"/>
        <v>46067.100694444445</v>
      </c>
      <c r="AT606" s="57">
        <v>46067.208333333336</v>
      </c>
      <c r="AU606" s="57">
        <f t="shared" si="126"/>
        <v>46067.208333333336</v>
      </c>
      <c r="AV606" s="57">
        <v>46067.21875</v>
      </c>
      <c r="AW606" s="104">
        <v>4566</v>
      </c>
      <c r="AX606" s="104">
        <v>6601</v>
      </c>
      <c r="AY606" s="30">
        <v>30.84</v>
      </c>
      <c r="AZ606" s="30">
        <v>16.760000000000002</v>
      </c>
      <c r="BA606" s="30">
        <v>4.2</v>
      </c>
      <c r="BB606" s="30">
        <v>5.05</v>
      </c>
      <c r="BC606" s="30">
        <v>6.07</v>
      </c>
      <c r="BD606" s="30">
        <v>40.75</v>
      </c>
      <c r="BE606" s="30">
        <v>37.44</v>
      </c>
      <c r="BF606" s="30">
        <v>0.26</v>
      </c>
      <c r="BG606" s="30">
        <v>0.4</v>
      </c>
      <c r="BH606" s="30">
        <v>0.37</v>
      </c>
      <c r="BI606" s="30">
        <v>57.68</v>
      </c>
      <c r="BJ606" s="30">
        <v>4.2</v>
      </c>
      <c r="BK606" s="30">
        <v>5.05</v>
      </c>
      <c r="BL606" s="30">
        <v>6.07</v>
      </c>
      <c r="BM606" s="30">
        <v>14.93</v>
      </c>
      <c r="BN606" s="34">
        <v>58</v>
      </c>
      <c r="BO606" s="30" t="s">
        <v>97</v>
      </c>
      <c r="BP606" s="30" t="s">
        <v>100</v>
      </c>
      <c r="BQ606" s="34">
        <v>1210</v>
      </c>
      <c r="BR606" s="30">
        <v>45.1</v>
      </c>
      <c r="BS606" s="30">
        <v>21.65</v>
      </c>
      <c r="BT606" s="30">
        <v>14.66</v>
      </c>
      <c r="BU606" s="30">
        <v>7.4</v>
      </c>
      <c r="BV606" s="30">
        <v>1.33</v>
      </c>
      <c r="BW606" s="30">
        <v>0.82</v>
      </c>
      <c r="BX606" s="30">
        <v>0.95</v>
      </c>
      <c r="BY606" s="30">
        <v>0.53</v>
      </c>
      <c r="BZ606" s="30">
        <v>7.1</v>
      </c>
      <c r="CA606" s="30">
        <v>0.28000000000000003</v>
      </c>
      <c r="CB606" s="30">
        <v>0.2</v>
      </c>
      <c r="CC606" s="99">
        <v>0.05</v>
      </c>
      <c r="CD606" s="30">
        <v>98</v>
      </c>
      <c r="CE606" s="30">
        <v>97</v>
      </c>
      <c r="CF606" s="30">
        <v>78</v>
      </c>
      <c r="CG606" s="30">
        <v>20</v>
      </c>
      <c r="CH606" s="30"/>
      <c r="CI606" s="104">
        <v>4589</v>
      </c>
      <c r="CJ606" s="30"/>
      <c r="CK606" s="30">
        <v>30.71</v>
      </c>
      <c r="CL606" s="30"/>
      <c r="CM606" s="30">
        <v>3.75</v>
      </c>
      <c r="CN606" s="30"/>
      <c r="CO606" s="30"/>
      <c r="CP606" s="30"/>
      <c r="CQ606" s="30">
        <v>0.17</v>
      </c>
      <c r="CR606" s="104">
        <v>4489</v>
      </c>
      <c r="CS606" s="105">
        <v>32.1</v>
      </c>
      <c r="CT606" s="105">
        <v>5.32</v>
      </c>
      <c r="CU606" s="104">
        <v>0.31</v>
      </c>
      <c r="CV606" s="30"/>
      <c r="CW606" s="58">
        <f t="shared" si="123"/>
        <v>716.55362794988685</v>
      </c>
      <c r="CX606" s="59">
        <f>AP606/(AB606-AI606)</f>
        <v>716.55362794988685</v>
      </c>
      <c r="CY606" s="79">
        <v>500</v>
      </c>
      <c r="CZ606" s="57">
        <f>IF(AND(DATE(YEAR(T606),MONTH(T606),DAY(T606))&gt;=(S606-3),DATE(YEAR(T606),MONTH(T606),DAY(T606))&lt;=(S606+3)),T606,V606)</f>
        <v>46066.388888888891</v>
      </c>
      <c r="DA606" s="59">
        <f>CZ606-U606</f>
        <v>0</v>
      </c>
      <c r="DB606" s="51">
        <f>(((AR606-AQ606)*24)+DD606+AB606+((AV606-AU606)*24))/24</f>
        <v>0.80902777777373558</v>
      </c>
      <c r="DC606" s="51">
        <f>(AT606-AS606)*24</f>
        <v>2.5833333333721384</v>
      </c>
      <c r="DD606" s="51">
        <f>(W606-AR606)*24</f>
        <v>6.3333333333721384</v>
      </c>
      <c r="DE606" s="51">
        <f>AA606</f>
        <v>117.16666666668607</v>
      </c>
      <c r="DF606" s="51">
        <f t="shared" si="121"/>
        <v>6.3333333333721384</v>
      </c>
      <c r="DG606" s="51">
        <f>AB606</f>
        <v>12.583333333313931</v>
      </c>
      <c r="DH606" s="51">
        <f t="shared" si="128"/>
        <v>2.5833333333721384</v>
      </c>
    </row>
    <row r="607" spans="1:112" s="42" customFormat="1" x14ac:dyDescent="0.2">
      <c r="A607" s="40">
        <v>5055</v>
      </c>
      <c r="B607" s="29">
        <f t="shared" si="122"/>
        <v>46054</v>
      </c>
      <c r="C607" s="41" t="str">
        <f t="shared" si="129"/>
        <v>PRT 2026 2 #5055</v>
      </c>
      <c r="D607" s="41" t="str">
        <f t="shared" si="130"/>
        <v>PRATU BGG #133</v>
      </c>
      <c r="E607" s="39">
        <v>5055</v>
      </c>
      <c r="F607" s="38" t="s">
        <v>240</v>
      </c>
      <c r="G607" s="38" t="str">
        <f>INDEX([1]List!$D$2:$D$55,MATCH(F607,[1]List!$B$2:$B$55,0))</f>
        <v>CIF</v>
      </c>
      <c r="H607" s="38" t="s">
        <v>211</v>
      </c>
      <c r="I607" s="38" t="s">
        <v>247</v>
      </c>
      <c r="J607" s="39">
        <f>IF(F607="","",IF(F607="TIE LRC",COUNTIF($F$2:$F607,"TIE")+COUNTIF($F$2:$F607,"TME")+COUNTIF($F$2:$F607,"TIE LRC")+COUNTIF($F$2:$F607,"TIE MRC"),IF(F607="TIE MRC",COUNTIF($F$2:$F607,"TIE")+COUNTIF($F$2:$F607,"TME")+COUNTIF($F$2:$F607,"TIE LRC")+COUNTIF($F$2:$F607,"TIE MRC"),IF(F607="PLNBB LRC",COUNTIF($F$2:$F607,"PLNBB")+COUNTIF($F$2:$F607,"PLNBB LRC")+COUNTIF($F$2:$F607,"PLNBB MRC"),IF(F607="PLNBB MRC",COUNTIF($F$2:$F607,"PLNBB")+COUNTIF($F$2:$F607,"PLNBB LRC")+COUNTIF($F$2:$F607,"PLNBB MRC"),IF(F607="HE MRC",COUNTIF($F$2:$F607,"HE")+COUNTIF($F$2:$F607,"HE LRC")+COUNTIF($F$2:$F607,"HE MRC"),IF(F607="HE LRC",COUNTIF($F$2:$F607,"HE")+COUNTIF($F$2:$F607,"HE LRC")+COUNTIF($F$2:$F607,"HE MRC"),COUNTIF($F$2:$F607,F607))))))))</f>
        <v>133</v>
      </c>
      <c r="K607" s="42" t="s">
        <v>753</v>
      </c>
      <c r="L607" s="42" t="s">
        <v>754</v>
      </c>
      <c r="N607" s="43" t="s">
        <v>318</v>
      </c>
      <c r="O607" s="70" t="s">
        <v>104</v>
      </c>
      <c r="P607" s="40"/>
      <c r="Q607" s="70">
        <v>46057</v>
      </c>
      <c r="R607" s="44"/>
      <c r="S607" s="70">
        <v>46068</v>
      </c>
      <c r="T607" s="57">
        <v>46062.458333333336</v>
      </c>
      <c r="U607" s="57">
        <f t="shared" si="131"/>
        <v>46067.253472222219</v>
      </c>
      <c r="V607" s="57">
        <v>46067.253472222219</v>
      </c>
      <c r="W607" s="57">
        <v>46067.336805555555</v>
      </c>
      <c r="X607" s="57">
        <v>46067.815972222219</v>
      </c>
      <c r="Y607" s="57">
        <v>46067.871527777781</v>
      </c>
      <c r="Z607" s="57">
        <v>46067.90625</v>
      </c>
      <c r="AA607" s="51">
        <f t="shared" si="120"/>
        <v>115.08333333319752</v>
      </c>
      <c r="AB607" s="51">
        <f t="shared" si="124"/>
        <v>12.833333333430346</v>
      </c>
      <c r="AC607" s="51">
        <f t="shared" si="125"/>
        <v>1.3333333334885538</v>
      </c>
      <c r="AD607" s="51">
        <v>0.33</v>
      </c>
      <c r="AE607" s="51">
        <v>1.75</v>
      </c>
      <c r="AF607" s="51">
        <v>0</v>
      </c>
      <c r="AG607" s="51">
        <v>0</v>
      </c>
      <c r="AH607" s="51">
        <v>0</v>
      </c>
      <c r="AI607" s="51">
        <f t="shared" si="127"/>
        <v>1.75</v>
      </c>
      <c r="AJ607" s="78">
        <f t="shared" si="119"/>
        <v>2.08</v>
      </c>
      <c r="AK607" s="78"/>
      <c r="AL607" s="78"/>
      <c r="AM607" s="78"/>
      <c r="AN607" s="78"/>
      <c r="AO607" s="45">
        <v>7942.232</v>
      </c>
      <c r="AP607" s="45">
        <v>7940.1729999999998</v>
      </c>
      <c r="AQ607" s="57">
        <f t="shared" si="117"/>
        <v>46067.253472222219</v>
      </c>
      <c r="AR607" s="57">
        <v>46067.263888888891</v>
      </c>
      <c r="AS607" s="57">
        <f t="shared" si="116"/>
        <v>46067.815972222219</v>
      </c>
      <c r="AT607" s="57">
        <v>46067.892361111109</v>
      </c>
      <c r="AU607" s="57">
        <f t="shared" si="126"/>
        <v>46067.892361111109</v>
      </c>
      <c r="AV607" s="57">
        <v>46067.902777777781</v>
      </c>
      <c r="AW607" s="104">
        <v>4544</v>
      </c>
      <c r="AX607" s="104">
        <v>6580</v>
      </c>
      <c r="AY607" s="30">
        <v>30.94</v>
      </c>
      <c r="AZ607" s="30">
        <v>14.29</v>
      </c>
      <c r="BA607" s="30">
        <v>4.2699999999999996</v>
      </c>
      <c r="BB607" s="30">
        <v>5.3</v>
      </c>
      <c r="BC607" s="30">
        <v>6.18</v>
      </c>
      <c r="BD607" s="30">
        <v>42.35</v>
      </c>
      <c r="BE607" s="30">
        <v>38.06</v>
      </c>
      <c r="BF607" s="30">
        <v>0.23</v>
      </c>
      <c r="BG607" s="30">
        <v>0.36</v>
      </c>
      <c r="BH607" s="30">
        <v>0.34</v>
      </c>
      <c r="BI607" s="30">
        <v>58.78</v>
      </c>
      <c r="BJ607" s="30">
        <v>4.25</v>
      </c>
      <c r="BK607" s="30">
        <v>0.95</v>
      </c>
      <c r="BL607" s="30">
        <v>1.1100000000000001</v>
      </c>
      <c r="BM607" s="30">
        <v>16.14</v>
      </c>
      <c r="BN607" s="34">
        <v>59</v>
      </c>
      <c r="BO607" s="30" t="s">
        <v>97</v>
      </c>
      <c r="BP607" s="30" t="s">
        <v>100</v>
      </c>
      <c r="BQ607" s="34">
        <v>1190</v>
      </c>
      <c r="BR607" s="30">
        <v>36.79</v>
      </c>
      <c r="BS607" s="30">
        <v>21.53</v>
      </c>
      <c r="BT607" s="30">
        <v>17.13</v>
      </c>
      <c r="BU607" s="30">
        <v>15.24</v>
      </c>
      <c r="BV607" s="30">
        <v>1.49</v>
      </c>
      <c r="BW607" s="30">
        <v>0.96</v>
      </c>
      <c r="BX607" s="30">
        <v>0.51</v>
      </c>
      <c r="BY607" s="30">
        <v>0.47</v>
      </c>
      <c r="BZ607" s="30">
        <v>5.2</v>
      </c>
      <c r="CA607" s="30">
        <v>0.53</v>
      </c>
      <c r="CB607" s="30">
        <v>0.15</v>
      </c>
      <c r="CC607" s="99">
        <v>4.7E-2</v>
      </c>
      <c r="CD607" s="30">
        <v>98</v>
      </c>
      <c r="CE607" s="30">
        <v>97</v>
      </c>
      <c r="CF607" s="30">
        <v>78</v>
      </c>
      <c r="CG607" s="30">
        <v>20</v>
      </c>
      <c r="CH607" s="30"/>
      <c r="CI607" s="104">
        <v>4570</v>
      </c>
      <c r="CJ607" s="30"/>
      <c r="CK607" s="30">
        <v>30.81</v>
      </c>
      <c r="CL607" s="30"/>
      <c r="CM607" s="30">
        <v>3.97</v>
      </c>
      <c r="CN607" s="30"/>
      <c r="CO607" s="30"/>
      <c r="CP607" s="30"/>
      <c r="CQ607" s="30">
        <v>0.18</v>
      </c>
      <c r="CR607" s="104">
        <v>4520</v>
      </c>
      <c r="CS607" s="105">
        <v>31.87</v>
      </c>
      <c r="CT607" s="105">
        <v>5.32</v>
      </c>
      <c r="CU607" s="104">
        <v>0.32</v>
      </c>
      <c r="CV607" s="30"/>
      <c r="CW607" s="58">
        <f t="shared" si="123"/>
        <v>716.4065864598947</v>
      </c>
      <c r="CX607" s="59">
        <f>AP607/(AB607-AI607)</f>
        <v>716.4065864598947</v>
      </c>
      <c r="CY607" s="79">
        <v>500</v>
      </c>
      <c r="CZ607" s="57">
        <f>IF(AND(DATE(YEAR(T607),MONTH(T607),DAY(T607))&gt;=(S607-3),DATE(YEAR(T607),MONTH(T607),DAY(T607))&lt;=(S607+3)),T607,V607)</f>
        <v>46067.253472222219</v>
      </c>
      <c r="DA607" s="59">
        <f>CZ607-U607</f>
        <v>0</v>
      </c>
      <c r="DB607" s="51">
        <f>(((AR607-AQ607)*24)+DD607+AB607+((AV607-AU607)*24))/24</f>
        <v>0.62847222223354038</v>
      </c>
      <c r="DC607" s="51">
        <f>(AT607-AS607)*24</f>
        <v>1.8333333333721384</v>
      </c>
      <c r="DD607" s="51">
        <f>(W607-AR607)*24</f>
        <v>1.7499999999417923</v>
      </c>
      <c r="DE607" s="51">
        <f>AA607</f>
        <v>115.08333333319752</v>
      </c>
      <c r="DF607" s="51">
        <f t="shared" si="121"/>
        <v>1.7499999999417923</v>
      </c>
      <c r="DG607" s="51">
        <f>AB607</f>
        <v>12.833333333430346</v>
      </c>
      <c r="DH607" s="51">
        <f t="shared" si="128"/>
        <v>1.8333333333721384</v>
      </c>
    </row>
    <row r="608" spans="1:112" s="42" customFormat="1" x14ac:dyDescent="0.2">
      <c r="A608" s="40">
        <v>5056</v>
      </c>
      <c r="B608" s="29">
        <f t="shared" si="122"/>
        <v>46054</v>
      </c>
      <c r="C608" s="41" t="str">
        <f t="shared" si="129"/>
        <v>PRT 2026 2 #5056</v>
      </c>
      <c r="D608" s="41" t="str">
        <f t="shared" si="130"/>
        <v>PRATU GEL LRC #53</v>
      </c>
      <c r="E608" s="39">
        <v>5056</v>
      </c>
      <c r="F608" s="38" t="s">
        <v>300</v>
      </c>
      <c r="G608" s="38" t="str">
        <f>INDEX([1]List!$D$2:$D$55,MATCH(F608,[1]List!$B$2:$B$55,0))</f>
        <v>CIF</v>
      </c>
      <c r="H608" s="38" t="s">
        <v>392</v>
      </c>
      <c r="I608" s="38" t="s">
        <v>262</v>
      </c>
      <c r="J608" s="39">
        <f>IF(F608="","",IF(F608="TIE LRC",COUNTIF($F$2:$F608,"TIE")+COUNTIF($F$2:$F608,"TME")+COUNTIF($F$2:$F608,"TIE LRC")+COUNTIF($F$2:$F608,"TIE MRC"),IF(F608="TIE MRC",COUNTIF($F$2:$F608,"TIE")+COUNTIF($F$2:$F608,"TME")+COUNTIF($F$2:$F608,"TIE LRC")+COUNTIF($F$2:$F608,"TIE MRC"),IF(F608="PLNBB LRC",COUNTIF($F$2:$F608,"PLNBB")+COUNTIF($F$2:$F608,"PLNBB LRC")+COUNTIF($F$2:$F608,"PLNBB MRC"),IF(F608="PLNBB MRC",COUNTIF($F$2:$F608,"PLNBB")+COUNTIF($F$2:$F608,"PLNBB LRC")+COUNTIF($F$2:$F608,"PLNBB MRC"),IF(F608="HE MRC",COUNTIF($F$2:$F608,"HE")+COUNTIF($F$2:$F608,"HE LRC")+COUNTIF($F$2:$F608,"HE MRC"),IF(F608="HE LRC",COUNTIF($F$2:$F608,"HE")+COUNTIF($F$2:$F608,"HE LRC")+COUNTIF($F$2:$F608,"HE MRC"),COUNTIF($F$2:$F608,F608))))))))</f>
        <v>53</v>
      </c>
      <c r="K608" s="42" t="s">
        <v>484</v>
      </c>
      <c r="L608" s="42" t="s">
        <v>485</v>
      </c>
      <c r="N608" s="43" t="s">
        <v>320</v>
      </c>
      <c r="O608" s="70" t="s">
        <v>567</v>
      </c>
      <c r="P608" s="40"/>
      <c r="Q608" s="70">
        <v>46050</v>
      </c>
      <c r="R608" s="44"/>
      <c r="S608" s="70">
        <v>46046</v>
      </c>
      <c r="T608" s="57">
        <v>46060.166666666664</v>
      </c>
      <c r="U608" s="57">
        <f t="shared" si="131"/>
        <v>46066.854166666664</v>
      </c>
      <c r="V608" s="57">
        <v>46066.854166666664</v>
      </c>
      <c r="W608" s="57">
        <v>46067.381944444445</v>
      </c>
      <c r="X608" s="57">
        <v>46068.46875</v>
      </c>
      <c r="Y608" s="57">
        <v>46068.503472222219</v>
      </c>
      <c r="Z608" s="57">
        <v>46068.538194444445</v>
      </c>
      <c r="AA608" s="51">
        <f t="shared" si="120"/>
        <v>160.5</v>
      </c>
      <c r="AB608" s="51">
        <f t="shared" si="124"/>
        <v>26.916666666569654</v>
      </c>
      <c r="AC608" s="51">
        <f t="shared" si="125"/>
        <v>0.83333333325572312</v>
      </c>
      <c r="AD608" s="51">
        <v>0.33</v>
      </c>
      <c r="AE608" s="51">
        <v>7.33</v>
      </c>
      <c r="AF608" s="51">
        <v>0</v>
      </c>
      <c r="AG608" s="51">
        <v>0.5</v>
      </c>
      <c r="AH608" s="51">
        <v>0</v>
      </c>
      <c r="AI608" s="51">
        <f t="shared" si="127"/>
        <v>7.83</v>
      </c>
      <c r="AJ608" s="78">
        <f t="shared" si="119"/>
        <v>8.16</v>
      </c>
      <c r="AK608" s="78"/>
      <c r="AL608" s="78"/>
      <c r="AM608" s="78"/>
      <c r="AN608" s="78"/>
      <c r="AO608" s="45">
        <v>10003.002</v>
      </c>
      <c r="AP608" s="45">
        <v>10000.184999999999</v>
      </c>
      <c r="AQ608" s="57">
        <f t="shared" si="117"/>
        <v>46066.854166666664</v>
      </c>
      <c r="AR608" s="57">
        <v>46066.864583333336</v>
      </c>
      <c r="AS608" s="57">
        <f t="shared" si="116"/>
        <v>46068.46875</v>
      </c>
      <c r="AT608" s="57">
        <v>46068.524305555555</v>
      </c>
      <c r="AU608" s="57">
        <f t="shared" si="126"/>
        <v>46068.524305555555</v>
      </c>
      <c r="AV608" s="57">
        <v>46068.534722222219</v>
      </c>
      <c r="AW608" s="104">
        <v>4072</v>
      </c>
      <c r="AX608" s="104">
        <v>6261</v>
      </c>
      <c r="AY608" s="30">
        <v>34.96</v>
      </c>
      <c r="AZ608" s="30">
        <v>18.62</v>
      </c>
      <c r="BA608" s="30">
        <v>4.5</v>
      </c>
      <c r="BB608" s="30">
        <v>5.63</v>
      </c>
      <c r="BC608" s="30">
        <v>6.92</v>
      </c>
      <c r="BD608" s="30">
        <v>40.64</v>
      </c>
      <c r="BE608" s="30">
        <v>35.11</v>
      </c>
      <c r="BF608" s="30">
        <v>0.28000000000000003</v>
      </c>
      <c r="BG608" s="30">
        <v>0.46</v>
      </c>
      <c r="BH608" s="30">
        <v>0.43</v>
      </c>
      <c r="BI608" s="30">
        <v>52.78</v>
      </c>
      <c r="BJ608" s="30">
        <v>4.0599999999999996</v>
      </c>
      <c r="BK608" s="30">
        <v>0.89</v>
      </c>
      <c r="BL608" s="30">
        <v>1.17</v>
      </c>
      <c r="BM608" s="30">
        <v>17.670000000000002</v>
      </c>
      <c r="BN608" s="34">
        <v>60</v>
      </c>
      <c r="BO608" s="30" t="s">
        <v>100</v>
      </c>
      <c r="BP608" s="30" t="s">
        <v>100</v>
      </c>
      <c r="BQ608" s="34">
        <v>1160</v>
      </c>
      <c r="BR608" s="30">
        <v>21.35</v>
      </c>
      <c r="BS608" s="30">
        <v>12.34</v>
      </c>
      <c r="BT608" s="30">
        <v>43.44</v>
      </c>
      <c r="BU608" s="30">
        <v>11.16</v>
      </c>
      <c r="BV608" s="30">
        <v>2.81</v>
      </c>
      <c r="BW608" s="30">
        <v>0.56000000000000005</v>
      </c>
      <c r="BX608" s="30">
        <v>0.23</v>
      </c>
      <c r="BY608" s="30">
        <v>0.39</v>
      </c>
      <c r="BZ608" s="30">
        <v>6.4</v>
      </c>
      <c r="CA608" s="30">
        <v>1.22</v>
      </c>
      <c r="CB608" s="30">
        <v>0.1</v>
      </c>
      <c r="CC608" s="99">
        <v>6.6000000000000003E-2</v>
      </c>
      <c r="CD608" s="30">
        <v>98</v>
      </c>
      <c r="CE608" s="30">
        <v>97</v>
      </c>
      <c r="CF608" s="30">
        <v>78</v>
      </c>
      <c r="CG608" s="30">
        <v>19</v>
      </c>
      <c r="CH608" s="30"/>
      <c r="CI608" s="104">
        <v>4122</v>
      </c>
      <c r="CJ608" s="30"/>
      <c r="CK608" s="30">
        <v>34.44</v>
      </c>
      <c r="CL608" s="30"/>
      <c r="CM608" s="30">
        <v>4.1100000000000003</v>
      </c>
      <c r="CN608" s="30"/>
      <c r="CO608" s="30"/>
      <c r="CP608" s="30"/>
      <c r="CQ608" s="30">
        <v>0.18</v>
      </c>
      <c r="CR608" s="104">
        <v>4106</v>
      </c>
      <c r="CS608" s="105">
        <v>34.869999999999997</v>
      </c>
      <c r="CT608" s="105">
        <v>5.0999999999999996</v>
      </c>
      <c r="CU608" s="104">
        <v>0.26</v>
      </c>
      <c r="CV608" s="30"/>
      <c r="CW608" s="58">
        <f t="shared" si="123"/>
        <v>523.93564443158368</v>
      </c>
      <c r="CX608" s="59">
        <f>AP608/(AB608-AI608)</f>
        <v>523.93564443158368</v>
      </c>
      <c r="CY608" s="79">
        <v>500</v>
      </c>
      <c r="CZ608" s="57">
        <f>IF(AND(DATE(YEAR(T608),MONTH(T608),DAY(T608))&gt;=(S608-3),DATE(YEAR(T608),MONTH(T608),DAY(T608))&lt;=(S608+3)),T608,V608)</f>
        <v>46066.854166666664</v>
      </c>
      <c r="DA608" s="59">
        <f>CZ608-U608</f>
        <v>0</v>
      </c>
      <c r="DB608" s="51">
        <f>(((AR608-AQ608)*24)+DD608+AB608+((AV608-AU608)*24))/24</f>
        <v>1.6597222222189885</v>
      </c>
      <c r="DC608" s="51">
        <f>(AT608-AS608)*24</f>
        <v>1.3333333333139308</v>
      </c>
      <c r="DD608" s="51">
        <f>(W608-AR608)*24</f>
        <v>12.416666666627862</v>
      </c>
      <c r="DE608" s="51">
        <f>AA608</f>
        <v>160.5</v>
      </c>
      <c r="DF608" s="51">
        <f t="shared" si="121"/>
        <v>12.416666666627862</v>
      </c>
      <c r="DG608" s="51">
        <f>AB608</f>
        <v>26.916666666569654</v>
      </c>
      <c r="DH608" s="51">
        <f t="shared" si="128"/>
        <v>1.3333333333139308</v>
      </c>
    </row>
    <row r="609" spans="1:112" s="42" customFormat="1" x14ac:dyDescent="0.2">
      <c r="A609" s="40">
        <v>5057</v>
      </c>
      <c r="B609" s="29">
        <f t="shared" si="122"/>
        <v>46054</v>
      </c>
      <c r="C609" s="41" t="str">
        <f t="shared" si="129"/>
        <v>PRT 2026 2 #5057</v>
      </c>
      <c r="D609" s="41" t="str">
        <f t="shared" si="130"/>
        <v>PRATU BGG #134</v>
      </c>
      <c r="E609" s="39">
        <v>5057</v>
      </c>
      <c r="F609" s="38" t="s">
        <v>240</v>
      </c>
      <c r="G609" s="38" t="str">
        <f>INDEX([1]List!$D$2:$D$55,MATCH(F609,[1]List!$B$2:$B$55,0))</f>
        <v>CIF</v>
      </c>
      <c r="H609" s="38" t="s">
        <v>211</v>
      </c>
      <c r="I609" s="38" t="s">
        <v>247</v>
      </c>
      <c r="J609" s="39">
        <f>IF(F609="","",IF(F609="TIE LRC",COUNTIF($F$2:$F609,"TIE")+COUNTIF($F$2:$F609,"TME")+COUNTIF($F$2:$F609,"TIE LRC")+COUNTIF($F$2:$F609,"TIE MRC"),IF(F609="TIE MRC",COUNTIF($F$2:$F609,"TIE")+COUNTIF($F$2:$F609,"TME")+COUNTIF($F$2:$F609,"TIE LRC")+COUNTIF($F$2:$F609,"TIE MRC"),IF(F609="PLNBB LRC",COUNTIF($F$2:$F609,"PLNBB")+COUNTIF($F$2:$F609,"PLNBB LRC")+COUNTIF($F$2:$F609,"PLNBB MRC"),IF(F609="PLNBB MRC",COUNTIF($F$2:$F609,"PLNBB")+COUNTIF($F$2:$F609,"PLNBB LRC")+COUNTIF($F$2:$F609,"PLNBB MRC"),IF(F609="HE MRC",COUNTIF($F$2:$F609,"HE")+COUNTIF($F$2:$F609,"HE LRC")+COUNTIF($F$2:$F609,"HE MRC"),IF(F609="HE LRC",COUNTIF($F$2:$F609,"HE")+COUNTIF($F$2:$F609,"HE LRC")+COUNTIF($F$2:$F609,"HE MRC"),COUNTIF($F$2:$F609,F609))))))))</f>
        <v>134</v>
      </c>
      <c r="K609" s="42" t="s">
        <v>265</v>
      </c>
      <c r="L609" s="42" t="s">
        <v>266</v>
      </c>
      <c r="N609" s="43" t="s">
        <v>318</v>
      </c>
      <c r="O609" s="70" t="s">
        <v>473</v>
      </c>
      <c r="P609" s="40"/>
      <c r="Q609" s="70">
        <v>46057</v>
      </c>
      <c r="R609" s="44"/>
      <c r="S609" s="70">
        <v>46069</v>
      </c>
      <c r="T609" s="57">
        <v>46062.979166666664</v>
      </c>
      <c r="U609" s="57">
        <f t="shared" si="131"/>
        <v>46067.9375</v>
      </c>
      <c r="V609" s="57">
        <v>46067.9375</v>
      </c>
      <c r="W609" s="57">
        <v>46068.069444444445</v>
      </c>
      <c r="X609" s="57">
        <v>46068.704861111109</v>
      </c>
      <c r="Y609" s="57">
        <v>46068.75</v>
      </c>
      <c r="Z609" s="57">
        <v>46068.784722222219</v>
      </c>
      <c r="AA609" s="51">
        <f t="shared" si="120"/>
        <v>119.00000000005821</v>
      </c>
      <c r="AB609" s="51">
        <f t="shared" si="124"/>
        <v>16.333333333313931</v>
      </c>
      <c r="AC609" s="51">
        <f t="shared" si="125"/>
        <v>1.0833333333721384</v>
      </c>
      <c r="AD609" s="51">
        <v>0.25</v>
      </c>
      <c r="AE609" s="51">
        <v>2.92</v>
      </c>
      <c r="AF609" s="51">
        <v>0</v>
      </c>
      <c r="AG609" s="51">
        <v>0.5</v>
      </c>
      <c r="AH609" s="51">
        <v>0</v>
      </c>
      <c r="AI609" s="51">
        <f t="shared" si="127"/>
        <v>3.42</v>
      </c>
      <c r="AJ609" s="78">
        <f t="shared" si="119"/>
        <v>3.67</v>
      </c>
      <c r="AK609" s="78"/>
      <c r="AL609" s="78"/>
      <c r="AM609" s="78"/>
      <c r="AN609" s="78"/>
      <c r="AO609" s="45">
        <v>8698.9830000000002</v>
      </c>
      <c r="AP609" s="45">
        <v>8696.8909999999996</v>
      </c>
      <c r="AQ609" s="57">
        <f t="shared" si="117"/>
        <v>46067.9375</v>
      </c>
      <c r="AR609" s="57">
        <v>46067.947916666664</v>
      </c>
      <c r="AS609" s="57">
        <f t="shared" si="116"/>
        <v>46068.704861111109</v>
      </c>
      <c r="AT609" s="57">
        <v>46068.770833333336</v>
      </c>
      <c r="AU609" s="57">
        <f t="shared" si="126"/>
        <v>46068.770833333336</v>
      </c>
      <c r="AV609" s="57">
        <v>46068.78125</v>
      </c>
      <c r="AW609" s="104">
        <v>4574</v>
      </c>
      <c r="AX609" s="104">
        <v>6620</v>
      </c>
      <c r="AY609" s="30">
        <v>30.91</v>
      </c>
      <c r="AZ609" s="30">
        <v>15.73</v>
      </c>
      <c r="BA609" s="30">
        <v>4.08</v>
      </c>
      <c r="BB609" s="30">
        <v>4.9800000000000004</v>
      </c>
      <c r="BC609" s="30">
        <v>5.91</v>
      </c>
      <c r="BD609" s="30">
        <v>41.07</v>
      </c>
      <c r="BE609" s="30">
        <v>38.22</v>
      </c>
      <c r="BF609" s="30">
        <v>0.24</v>
      </c>
      <c r="BG609" s="30">
        <v>0.37</v>
      </c>
      <c r="BH609" s="30">
        <v>0.34</v>
      </c>
      <c r="BI609" s="30">
        <v>57.75</v>
      </c>
      <c r="BJ609" s="30">
        <v>4.25</v>
      </c>
      <c r="BK609" s="30">
        <v>0.93</v>
      </c>
      <c r="BL609" s="30">
        <v>1.17</v>
      </c>
      <c r="BM609" s="30">
        <v>16.07</v>
      </c>
      <c r="BN609" s="34">
        <v>58</v>
      </c>
      <c r="BO609" s="30" t="s">
        <v>97</v>
      </c>
      <c r="BP609" s="30" t="s">
        <v>100</v>
      </c>
      <c r="BQ609" s="34">
        <v>1240</v>
      </c>
      <c r="BR609" s="30">
        <v>34.42</v>
      </c>
      <c r="BS609" s="30">
        <v>23.78</v>
      </c>
      <c r="BT609" s="30">
        <v>25.96</v>
      </c>
      <c r="BU609" s="30">
        <v>6.75</v>
      </c>
      <c r="BV609" s="30">
        <v>1.44</v>
      </c>
      <c r="BW609" s="30">
        <v>1.01</v>
      </c>
      <c r="BX609" s="30">
        <v>0.52</v>
      </c>
      <c r="BY609" s="30">
        <v>0.4</v>
      </c>
      <c r="BZ609" s="30">
        <v>5.05</v>
      </c>
      <c r="CA609" s="30">
        <v>0.51</v>
      </c>
      <c r="CB609" s="30">
        <v>0.16</v>
      </c>
      <c r="CC609" s="99">
        <v>4.8000000000000001E-2</v>
      </c>
      <c r="CD609" s="30">
        <v>98</v>
      </c>
      <c r="CE609" s="30">
        <v>97</v>
      </c>
      <c r="CF609" s="30">
        <v>78</v>
      </c>
      <c r="CG609" s="30">
        <v>19</v>
      </c>
      <c r="CH609" s="30"/>
      <c r="CI609" s="104">
        <v>4592</v>
      </c>
      <c r="CJ609" s="30"/>
      <c r="CK609" s="30">
        <v>30.7</v>
      </c>
      <c r="CL609" s="30"/>
      <c r="CM609" s="30">
        <v>3.85</v>
      </c>
      <c r="CN609" s="30"/>
      <c r="CO609" s="30"/>
      <c r="CP609" s="30"/>
      <c r="CQ609" s="30">
        <v>0.17</v>
      </c>
      <c r="CR609" s="104">
        <v>4487</v>
      </c>
      <c r="CS609" s="105">
        <v>31.51</v>
      </c>
      <c r="CT609" s="105">
        <v>4.78</v>
      </c>
      <c r="CU609" s="104">
        <v>0.36</v>
      </c>
      <c r="CV609" s="30"/>
      <c r="CW609" s="58">
        <f t="shared" si="123"/>
        <v>673.48149199894681</v>
      </c>
      <c r="CX609" s="59">
        <f>AP609/(AB609-AI609)</f>
        <v>673.48149199894681</v>
      </c>
      <c r="CY609" s="79">
        <v>500</v>
      </c>
      <c r="CZ609" s="57">
        <f>IF(AND(DATE(YEAR(T609),MONTH(T609),DAY(T609))&gt;=(S609-3),DATE(YEAR(T609),MONTH(T609),DAY(T609))&lt;=(S609+3)),T609,V609)</f>
        <v>46067.9375</v>
      </c>
      <c r="DA609" s="59">
        <f>CZ609-U609</f>
        <v>0</v>
      </c>
      <c r="DB609" s="51">
        <f>(((AR609-AQ609)*24)+DD609+AB609+((AV609-AU609)*24))/24</f>
        <v>0.82291666666424135</v>
      </c>
      <c r="DC609" s="51">
        <f>(AT609-AS609)*24</f>
        <v>1.5833333334303461</v>
      </c>
      <c r="DD609" s="51">
        <f>(W609-AR609)*24</f>
        <v>2.9166666667442769</v>
      </c>
      <c r="DE609" s="51">
        <f>AA609</f>
        <v>119.00000000005821</v>
      </c>
      <c r="DF609" s="51">
        <f t="shared" si="121"/>
        <v>2.9166666667442769</v>
      </c>
      <c r="DG609" s="51">
        <f>AB609</f>
        <v>16.333333333313931</v>
      </c>
      <c r="DH609" s="51">
        <f t="shared" si="128"/>
        <v>1.5833333334303461</v>
      </c>
    </row>
    <row r="610" spans="1:112" s="42" customFormat="1" x14ac:dyDescent="0.2">
      <c r="A610" s="40">
        <v>5058</v>
      </c>
      <c r="B610" s="29">
        <f t="shared" si="122"/>
        <v>46054</v>
      </c>
      <c r="C610" s="41" t="str">
        <f t="shared" si="129"/>
        <v>PRT 2026 2 #5058</v>
      </c>
      <c r="D610" s="41" t="str">
        <f t="shared" si="130"/>
        <v>PRATU HE #9</v>
      </c>
      <c r="E610" s="39">
        <v>5058</v>
      </c>
      <c r="F610" s="38" t="s">
        <v>139</v>
      </c>
      <c r="G610" s="38" t="str">
        <f>INDEX([1]List!$D$2:$D$55,MATCH(F610,[1]List!$B$2:$B$55,0))</f>
        <v>CIF</v>
      </c>
      <c r="H610" s="38" t="s">
        <v>301</v>
      </c>
      <c r="I610" s="38" t="s">
        <v>155</v>
      </c>
      <c r="J610" s="39">
        <f>IF(F610="","",IF(F610="TIE LRC",COUNTIF($F$2:$F610,"TIE")+COUNTIF($F$2:$F610,"TME")+COUNTIF($F$2:$F610,"TIE LRC")+COUNTIF($F$2:$F610,"TIE MRC"),IF(F610="TIE MRC",COUNTIF($F$2:$F610,"TIE")+COUNTIF($F$2:$F610,"TME")+COUNTIF($F$2:$F610,"TIE LRC")+COUNTIF($F$2:$F610,"TIE MRC"),IF(F610="PLNBB LRC",COUNTIF($F$2:$F610,"PLNBB")+COUNTIF($F$2:$F610,"PLNBB LRC")+COUNTIF($F$2:$F610,"PLNBB MRC"),IF(F610="PLNBB MRC",COUNTIF($F$2:$F610,"PLNBB")+COUNTIF($F$2:$F610,"PLNBB LRC")+COUNTIF($F$2:$F610,"PLNBB MRC"),IF(F610="HE MRC",COUNTIF($F$2:$F610,"HE")+COUNTIF($F$2:$F610,"HE LRC")+COUNTIF($F$2:$F610,"HE MRC"),IF(F610="HE LRC",COUNTIF($F$2:$F610,"HE")+COUNTIF($F$2:$F610,"HE LRC")+COUNTIF($F$2:$F610,"HE MRC"),COUNTIF($F$2:$F610,F610))))))))</f>
        <v>9</v>
      </c>
      <c r="K610" s="42" t="s">
        <v>112</v>
      </c>
      <c r="L610" s="42" t="s">
        <v>189</v>
      </c>
      <c r="N610" s="43" t="s">
        <v>320</v>
      </c>
      <c r="O610" s="70" t="s">
        <v>473</v>
      </c>
      <c r="P610" s="40"/>
      <c r="Q610" s="70">
        <v>46040</v>
      </c>
      <c r="R610" s="44"/>
      <c r="S610" s="70">
        <v>46031</v>
      </c>
      <c r="T610" s="57">
        <v>46063.895833333336</v>
      </c>
      <c r="U610" s="57">
        <f t="shared" si="131"/>
        <v>46068.559027777781</v>
      </c>
      <c r="V610" s="57">
        <v>46068.559027777781</v>
      </c>
      <c r="W610" s="57">
        <v>46068.715277777781</v>
      </c>
      <c r="X610" s="57">
        <v>46069.100694444445</v>
      </c>
      <c r="Y610" s="57">
        <v>46069.152777777781</v>
      </c>
      <c r="Z610" s="57">
        <v>46069.1875</v>
      </c>
      <c r="AA610" s="51">
        <f t="shared" si="120"/>
        <v>111.91666666668607</v>
      </c>
      <c r="AB610" s="51">
        <f t="shared" si="124"/>
        <v>10.5</v>
      </c>
      <c r="AC610" s="51">
        <f t="shared" si="125"/>
        <v>1.2500000000582077</v>
      </c>
      <c r="AD610" s="51">
        <v>0.42</v>
      </c>
      <c r="AE610" s="51">
        <v>1.58</v>
      </c>
      <c r="AF610" s="51">
        <v>0</v>
      </c>
      <c r="AG610" s="51">
        <v>0.5</v>
      </c>
      <c r="AH610" s="51">
        <v>0</v>
      </c>
      <c r="AI610" s="51">
        <f t="shared" si="127"/>
        <v>2.08</v>
      </c>
      <c r="AJ610" s="78">
        <f t="shared" si="119"/>
        <v>2.5</v>
      </c>
      <c r="AK610" s="78"/>
      <c r="AL610" s="78"/>
      <c r="AM610" s="78"/>
      <c r="AN610" s="78"/>
      <c r="AO610" s="45">
        <v>7500.3590000000004</v>
      </c>
      <c r="AP610" s="45">
        <v>7489.1629999999996</v>
      </c>
      <c r="AQ610" s="57">
        <f t="shared" si="117"/>
        <v>46068.559027777781</v>
      </c>
      <c r="AR610" s="57">
        <v>46068.569444444445</v>
      </c>
      <c r="AS610" s="57">
        <f t="shared" si="116"/>
        <v>46069.100694444445</v>
      </c>
      <c r="AT610" s="57">
        <v>46069.173611111109</v>
      </c>
      <c r="AU610" s="57">
        <f t="shared" si="126"/>
        <v>46069.173611111109</v>
      </c>
      <c r="AV610" s="57">
        <v>46069.184027777781</v>
      </c>
      <c r="AW610" s="104">
        <v>4108</v>
      </c>
      <c r="AX610" s="104">
        <v>6509</v>
      </c>
      <c r="AY610" s="30">
        <v>36.89</v>
      </c>
      <c r="AZ610" s="30">
        <v>21.38</v>
      </c>
      <c r="BA610" s="30">
        <v>4.83</v>
      </c>
      <c r="BB610" s="30">
        <v>6.02</v>
      </c>
      <c r="BC610" s="30">
        <v>7.66</v>
      </c>
      <c r="BD610" s="30">
        <v>40.01</v>
      </c>
      <c r="BE610" s="30">
        <v>32.590000000000003</v>
      </c>
      <c r="BF610" s="30">
        <v>0.22</v>
      </c>
      <c r="BG610" s="30">
        <v>0.39</v>
      </c>
      <c r="BH610" s="30">
        <v>0.36</v>
      </c>
      <c r="BI610" s="30">
        <v>53.19</v>
      </c>
      <c r="BJ610" s="30">
        <v>3.99</v>
      </c>
      <c r="BK610" s="30">
        <v>0.83</v>
      </c>
      <c r="BL610" s="30">
        <v>1.1399999999999999</v>
      </c>
      <c r="BM610" s="30">
        <v>14.31</v>
      </c>
      <c r="BN610" s="34">
        <v>58</v>
      </c>
      <c r="BO610" s="30" t="s">
        <v>97</v>
      </c>
      <c r="BP610" s="30" t="s">
        <v>100</v>
      </c>
      <c r="BQ610" s="34">
        <v>1240</v>
      </c>
      <c r="BR610" s="30">
        <v>41.96</v>
      </c>
      <c r="BS610" s="30">
        <v>213.6</v>
      </c>
      <c r="BT610" s="30">
        <v>14.92</v>
      </c>
      <c r="BU610" s="30">
        <v>10.84</v>
      </c>
      <c r="BV610" s="30">
        <v>1.26</v>
      </c>
      <c r="BW610" s="30">
        <v>0.79</v>
      </c>
      <c r="BX610" s="30">
        <v>0.56000000000000005</v>
      </c>
      <c r="BY610" s="30">
        <v>0.42</v>
      </c>
      <c r="BZ610" s="30">
        <v>4.72</v>
      </c>
      <c r="CA610" s="30">
        <v>0.55000000000000004</v>
      </c>
      <c r="CB610" s="30">
        <v>0.36</v>
      </c>
      <c r="CC610" s="99">
        <v>2.7E-2</v>
      </c>
      <c r="CD610" s="30">
        <v>98</v>
      </c>
      <c r="CE610" s="30">
        <v>97</v>
      </c>
      <c r="CF610" s="30">
        <v>78</v>
      </c>
      <c r="CG610" s="30">
        <v>20</v>
      </c>
      <c r="CH610" s="30"/>
      <c r="CI610" s="104">
        <v>4160</v>
      </c>
      <c r="CJ610" s="30"/>
      <c r="CK610" s="30">
        <v>36.700000000000003</v>
      </c>
      <c r="CL610" s="30"/>
      <c r="CM610" s="30">
        <v>4.4000000000000004</v>
      </c>
      <c r="CN610" s="30"/>
      <c r="CO610" s="30"/>
      <c r="CP610" s="30"/>
      <c r="CQ610" s="30">
        <v>0.19</v>
      </c>
      <c r="CR610" s="104">
        <v>4007</v>
      </c>
      <c r="CS610" s="105">
        <v>36.32</v>
      </c>
      <c r="CT610" s="105">
        <v>4.28</v>
      </c>
      <c r="CU610" s="104">
        <v>0.25</v>
      </c>
      <c r="CV610" s="30"/>
      <c r="CW610" s="58">
        <f t="shared" si="123"/>
        <v>889.44928741092633</v>
      </c>
      <c r="CX610" s="59">
        <f>AP610/(AB610-AI610)</f>
        <v>889.44928741092633</v>
      </c>
      <c r="CY610" s="79">
        <v>500</v>
      </c>
      <c r="CZ610" s="57">
        <f>IF(AND(DATE(YEAR(T610),MONTH(T610),DAY(T610))&gt;=(S610-3),DATE(YEAR(T610),MONTH(T610),DAY(T610))&lt;=(S610+3)),T610,V610)</f>
        <v>46068.559027777781</v>
      </c>
      <c r="DA610" s="59">
        <f>CZ610-U610</f>
        <v>0</v>
      </c>
      <c r="DB610" s="51">
        <f>(((AR610-AQ610)*24)+DD610+AB610+((AV610-AU610)*24))/24</f>
        <v>0.60416666667151731</v>
      </c>
      <c r="DC610" s="51">
        <f>(AT610-AS610)*24</f>
        <v>1.7499999999417923</v>
      </c>
      <c r="DD610" s="51">
        <f>(W610-AR610)*24</f>
        <v>3.5000000000582077</v>
      </c>
      <c r="DE610" s="51">
        <f>AA610</f>
        <v>111.91666666668607</v>
      </c>
      <c r="DF610" s="51">
        <f t="shared" si="121"/>
        <v>3.5000000000582077</v>
      </c>
      <c r="DG610" s="51">
        <f>AB610</f>
        <v>10.5</v>
      </c>
      <c r="DH610" s="51">
        <f t="shared" si="128"/>
        <v>1.7499999999417923</v>
      </c>
    </row>
    <row r="611" spans="1:112" s="85" customFormat="1" x14ac:dyDescent="0.2">
      <c r="A611" s="80">
        <v>5059</v>
      </c>
      <c r="B611" s="81">
        <f t="shared" si="122"/>
        <v>46054</v>
      </c>
      <c r="C611" s="82" t="str">
        <f t="shared" si="129"/>
        <v>PRT 2026 2 #5059</v>
      </c>
      <c r="D611" s="82" t="str">
        <f t="shared" si="130"/>
        <v>PRATU SSN #37</v>
      </c>
      <c r="E611" s="83">
        <v>5059</v>
      </c>
      <c r="F611" s="84" t="s">
        <v>551</v>
      </c>
      <c r="G611" s="84" t="str">
        <f>INDEX([1]List!$D$2:$D$55,MATCH(F611,[1]List!$B$2:$B$55,0))</f>
        <v>CIF</v>
      </c>
      <c r="H611" s="84" t="s">
        <v>552</v>
      </c>
      <c r="I611" s="84" t="s">
        <v>285</v>
      </c>
      <c r="J611" s="83">
        <f>IF(F611="","",IF(F611="TIE LRC",COUNTIF($F$2:$F611,"TIE")+COUNTIF($F$2:$F611,"TME")+COUNTIF($F$2:$F611,"TIE LRC")+COUNTIF($F$2:$F611,"TIE MRC"),IF(F611="TIE MRC",COUNTIF($F$2:$F611,"TIE")+COUNTIF($F$2:$F611,"TME")+COUNTIF($F$2:$F611,"TIE LRC")+COUNTIF($F$2:$F611,"TIE MRC"),IF(F611="PLNBB LRC",COUNTIF($F$2:$F611,"PLNBB")+COUNTIF($F$2:$F611,"PLNBB LRC")+COUNTIF($F$2:$F611,"PLNBB MRC"),IF(F611="PLNBB MRC",COUNTIF($F$2:$F611,"PLNBB")+COUNTIF($F$2:$F611,"PLNBB LRC")+COUNTIF($F$2:$F611,"PLNBB MRC"),IF(F611="HE MRC",COUNTIF($F$2:$F611,"HE")+COUNTIF($F$2:$F611,"HE LRC")+COUNTIF($F$2:$F611,"HE MRC"),IF(F611="HE LRC",COUNTIF($F$2:$F611,"HE")+COUNTIF($F$2:$F611,"HE LRC")+COUNTIF($F$2:$F611,"HE MRC"),COUNTIF($F$2:$F611,F611))))))))</f>
        <v>37</v>
      </c>
      <c r="K611" s="85" t="s">
        <v>520</v>
      </c>
      <c r="L611" s="85" t="s">
        <v>521</v>
      </c>
      <c r="N611" s="86" t="s">
        <v>308</v>
      </c>
      <c r="O611" s="76" t="s">
        <v>473</v>
      </c>
      <c r="P611" s="80"/>
      <c r="Q611" s="76">
        <v>46056</v>
      </c>
      <c r="R611" s="87"/>
      <c r="S611" s="76">
        <v>46067</v>
      </c>
      <c r="T611" s="88">
        <v>46062.8125</v>
      </c>
      <c r="U611" s="88">
        <f t="shared" si="131"/>
        <v>46063.284722222219</v>
      </c>
      <c r="V611" s="88">
        <v>46063.284722222219</v>
      </c>
      <c r="W611" s="88">
        <v>46063.569444444445</v>
      </c>
      <c r="X611" s="88">
        <v>46069.173611111109</v>
      </c>
      <c r="Y611" s="88">
        <v>46069.253472222219</v>
      </c>
      <c r="Z611" s="88">
        <v>46069.357638888891</v>
      </c>
      <c r="AA611" s="89">
        <f t="shared" si="120"/>
        <v>11.333333333255723</v>
      </c>
      <c r="AB611" s="89">
        <f t="shared" si="124"/>
        <v>136.41666666656965</v>
      </c>
      <c r="AC611" s="89">
        <f t="shared" si="125"/>
        <v>1.9166666666278616</v>
      </c>
      <c r="AD611" s="89">
        <v>0</v>
      </c>
      <c r="AE611" s="89">
        <v>0</v>
      </c>
      <c r="AF611" s="89">
        <v>2.58</v>
      </c>
      <c r="AG611" s="89">
        <v>30.08</v>
      </c>
      <c r="AH611" s="89">
        <v>1.5</v>
      </c>
      <c r="AI611" s="89">
        <f t="shared" si="127"/>
        <v>34.159999999999997</v>
      </c>
      <c r="AJ611" s="90">
        <f t="shared" si="119"/>
        <v>34.159999999999997</v>
      </c>
      <c r="AK611" s="90"/>
      <c r="AL611" s="90"/>
      <c r="AM611" s="90"/>
      <c r="AN611" s="90"/>
      <c r="AO611" s="91">
        <v>8715.7389999999996</v>
      </c>
      <c r="AP611" s="91">
        <v>8713.5339999999997</v>
      </c>
      <c r="AQ611" s="88">
        <f t="shared" si="117"/>
        <v>46063.284722222219</v>
      </c>
      <c r="AR611" s="88">
        <v>46063.298611111109</v>
      </c>
      <c r="AS611" s="88">
        <f t="shared" si="116"/>
        <v>46069.173611111109</v>
      </c>
      <c r="AT611" s="88">
        <v>46069.260416666664</v>
      </c>
      <c r="AU611" s="88">
        <v>46069.340277777781</v>
      </c>
      <c r="AV611" s="88">
        <v>46069.354166666664</v>
      </c>
      <c r="AW611" s="107">
        <v>4048</v>
      </c>
      <c r="AX611" s="107">
        <v>6258</v>
      </c>
      <c r="AY611" s="93">
        <v>35.31</v>
      </c>
      <c r="AZ611" s="93">
        <v>20.079999999999998</v>
      </c>
      <c r="BA611" s="93">
        <v>4.7699999999999996</v>
      </c>
      <c r="BB611" s="93">
        <v>5.89</v>
      </c>
      <c r="BC611" s="93">
        <v>7.37</v>
      </c>
      <c r="BD611" s="93">
        <v>39.11</v>
      </c>
      <c r="BE611" s="93">
        <v>34.92</v>
      </c>
      <c r="BF611" s="93">
        <v>0.24</v>
      </c>
      <c r="BG611" s="93">
        <v>0.41</v>
      </c>
      <c r="BH611" s="93">
        <v>0.38</v>
      </c>
      <c r="BI611" s="93">
        <v>52.65</v>
      </c>
      <c r="BJ611" s="93">
        <v>4.24</v>
      </c>
      <c r="BK611" s="93">
        <v>0.86</v>
      </c>
      <c r="BL611" s="93">
        <v>1.19</v>
      </c>
      <c r="BM611" s="93">
        <v>15.96</v>
      </c>
      <c r="BN611" s="94">
        <v>60</v>
      </c>
      <c r="BO611" s="93" t="s">
        <v>97</v>
      </c>
      <c r="BP611" s="93" t="s">
        <v>100</v>
      </c>
      <c r="BQ611" s="94">
        <v>1240</v>
      </c>
      <c r="BR611" s="93">
        <v>35.770000000000003</v>
      </c>
      <c r="BS611" s="93">
        <v>23.54</v>
      </c>
      <c r="BT611" s="93">
        <v>23.64</v>
      </c>
      <c r="BU611" s="93">
        <v>7.9</v>
      </c>
      <c r="BV611" s="93">
        <v>1.47</v>
      </c>
      <c r="BW611" s="93">
        <v>1.07</v>
      </c>
      <c r="BX611" s="93">
        <v>0.54</v>
      </c>
      <c r="BY611" s="93">
        <v>0.42</v>
      </c>
      <c r="BZ611" s="93">
        <v>4.97</v>
      </c>
      <c r="CA611" s="93">
        <v>0.52</v>
      </c>
      <c r="CB611" s="93">
        <v>0.17</v>
      </c>
      <c r="CC611" s="101">
        <v>0.05</v>
      </c>
      <c r="CD611" s="93">
        <v>98</v>
      </c>
      <c r="CE611" s="93">
        <v>97</v>
      </c>
      <c r="CF611" s="93">
        <v>78</v>
      </c>
      <c r="CG611" s="93">
        <v>20</v>
      </c>
      <c r="CH611" s="93"/>
      <c r="CI611" s="107">
        <v>4131</v>
      </c>
      <c r="CJ611" s="93"/>
      <c r="CK611" s="93">
        <v>34.26</v>
      </c>
      <c r="CL611" s="93"/>
      <c r="CM611" s="93">
        <v>4.5</v>
      </c>
      <c r="CN611" s="93"/>
      <c r="CO611" s="93"/>
      <c r="CP611" s="93"/>
      <c r="CQ611" s="93">
        <v>0.22</v>
      </c>
      <c r="CR611" s="107">
        <v>3918</v>
      </c>
      <c r="CS611" s="108">
        <v>36.229999999999997</v>
      </c>
      <c r="CT611" s="108">
        <v>5.01</v>
      </c>
      <c r="CU611" s="107">
        <v>0.26</v>
      </c>
      <c r="CV611" s="93"/>
      <c r="CW611" s="95">
        <f t="shared" si="123"/>
        <v>85.212380610961958</v>
      </c>
      <c r="CX611" s="96">
        <f>AP611/(AB611-AI611)</f>
        <v>85.212380610961958</v>
      </c>
      <c r="CY611" s="97">
        <v>500</v>
      </c>
      <c r="CZ611" s="88">
        <f>IF(AND(DATE(YEAR(T611),MONTH(T611),DAY(T611))&gt;=(S611-3),DATE(YEAR(T611),MONTH(T611),DAY(T611))&lt;=(S611+3)),T611,V611)</f>
        <v>46063.284722222219</v>
      </c>
      <c r="DA611" s="96">
        <f>CZ611-U611</f>
        <v>0</v>
      </c>
      <c r="DB611" s="89">
        <f>(((AR611-AQ611)*24)+DD611+AB611+((AV611-AU611)*24))/24</f>
        <v>5.9826388888832298</v>
      </c>
      <c r="DC611" s="89">
        <f>(AT611-AS611)*24</f>
        <v>2.0833333333139308</v>
      </c>
      <c r="DD611" s="89">
        <f>(W611-AR611)*24</f>
        <v>6.5000000000582077</v>
      </c>
      <c r="DE611" s="89">
        <f>AA611</f>
        <v>11.333333333255723</v>
      </c>
      <c r="DF611" s="89">
        <f t="shared" si="121"/>
        <v>6.5000000000582077</v>
      </c>
      <c r="DG611" s="89">
        <f>AB611</f>
        <v>136.41666666656965</v>
      </c>
      <c r="DH611" s="89">
        <f t="shared" si="128"/>
        <v>2.0833333333139308</v>
      </c>
    </row>
    <row r="612" spans="1:112" s="42" customFormat="1" x14ac:dyDescent="0.2">
      <c r="A612" s="40">
        <v>5060</v>
      </c>
      <c r="B612" s="29">
        <f t="shared" si="122"/>
        <v>46054</v>
      </c>
      <c r="C612" s="41" t="str">
        <f t="shared" si="129"/>
        <v>PRT 2026 2 #5060</v>
      </c>
      <c r="D612" s="41" t="str">
        <f t="shared" si="130"/>
        <v>PRATU BGG #135</v>
      </c>
      <c r="E612" s="39">
        <v>5060</v>
      </c>
      <c r="F612" s="38" t="s">
        <v>240</v>
      </c>
      <c r="G612" s="38" t="str">
        <f>INDEX([1]List!$D$2:$D$55,MATCH(F612,[1]List!$B$2:$B$55,0))</f>
        <v>CIF</v>
      </c>
      <c r="H612" s="38" t="s">
        <v>211</v>
      </c>
      <c r="I612" s="38" t="s">
        <v>247</v>
      </c>
      <c r="J612" s="39">
        <f>IF(F612="","",IF(F612="TIE LRC",COUNTIF($F$2:$F612,"TIE")+COUNTIF($F$2:$F612,"TME")+COUNTIF($F$2:$F612,"TIE LRC")+COUNTIF($F$2:$F612,"TIE MRC"),IF(F612="TIE MRC",COUNTIF($F$2:$F612,"TIE")+COUNTIF($F$2:$F612,"TME")+COUNTIF($F$2:$F612,"TIE LRC")+COUNTIF($F$2:$F612,"TIE MRC"),IF(F612="PLNBB LRC",COUNTIF($F$2:$F612,"PLNBB")+COUNTIF($F$2:$F612,"PLNBB LRC")+COUNTIF($F$2:$F612,"PLNBB MRC"),IF(F612="PLNBB MRC",COUNTIF($F$2:$F612,"PLNBB")+COUNTIF($F$2:$F612,"PLNBB LRC")+COUNTIF($F$2:$F612,"PLNBB MRC"),IF(F612="HE MRC",COUNTIF($F$2:$F612,"HE")+COUNTIF($F$2:$F612,"HE LRC")+COUNTIF($F$2:$F612,"HE MRC"),IF(F612="HE LRC",COUNTIF($F$2:$F612,"HE")+COUNTIF($F$2:$F612,"HE LRC")+COUNTIF($F$2:$F612,"HE MRC"),COUNTIF($F$2:$F612,F612))))))))</f>
        <v>135</v>
      </c>
      <c r="K612" s="42" t="s">
        <v>448</v>
      </c>
      <c r="L612" s="42" t="s">
        <v>251</v>
      </c>
      <c r="N612" s="43" t="s">
        <v>318</v>
      </c>
      <c r="O612" s="70" t="s">
        <v>473</v>
      </c>
      <c r="P612" s="40"/>
      <c r="Q612" s="70">
        <v>46060</v>
      </c>
      <c r="R612" s="44"/>
      <c r="S612" s="70">
        <v>46070</v>
      </c>
      <c r="T612" s="57">
        <v>46065.618055555555</v>
      </c>
      <c r="U612" s="57">
        <f t="shared" si="131"/>
        <v>46068.805555555555</v>
      </c>
      <c r="V612" s="57">
        <v>46068.805555555555</v>
      </c>
      <c r="W612" s="57">
        <v>46069.059027777781</v>
      </c>
      <c r="X612" s="57">
        <v>46069.496527777781</v>
      </c>
      <c r="Y612" s="57">
        <v>46069.513888888891</v>
      </c>
      <c r="Z612" s="57">
        <v>46069.548611111109</v>
      </c>
      <c r="AA612" s="51">
        <f t="shared" si="120"/>
        <v>76.5</v>
      </c>
      <c r="AB612" s="51">
        <f t="shared" si="124"/>
        <v>10.916666666627862</v>
      </c>
      <c r="AC612" s="51">
        <f t="shared" si="125"/>
        <v>0.41666666662786156</v>
      </c>
      <c r="AD612" s="51">
        <v>0.17</v>
      </c>
      <c r="AE612" s="51">
        <v>1.17</v>
      </c>
      <c r="AF612" s="51">
        <v>0</v>
      </c>
      <c r="AG612" s="51">
        <v>0</v>
      </c>
      <c r="AH612" s="51">
        <v>0</v>
      </c>
      <c r="AI612" s="51">
        <f t="shared" si="127"/>
        <v>1.17</v>
      </c>
      <c r="AJ612" s="78">
        <f t="shared" si="119"/>
        <v>1.3399999999999999</v>
      </c>
      <c r="AK612" s="78"/>
      <c r="AL612" s="78"/>
      <c r="AM612" s="78"/>
      <c r="AN612" s="78"/>
      <c r="AO612" s="45">
        <v>8699.0540000000001</v>
      </c>
      <c r="AP612" s="45">
        <v>8696.5619999999999</v>
      </c>
      <c r="AQ612" s="57">
        <f t="shared" si="117"/>
        <v>46068.805555555555</v>
      </c>
      <c r="AR612" s="57">
        <v>46068.815972222219</v>
      </c>
      <c r="AS612" s="57">
        <f t="shared" si="116"/>
        <v>46069.496527777781</v>
      </c>
      <c r="AT612" s="57">
        <v>46069.534722222219</v>
      </c>
      <c r="AU612" s="57">
        <f t="shared" si="126"/>
        <v>46069.534722222219</v>
      </c>
      <c r="AV612" s="57">
        <v>46069.545138888891</v>
      </c>
      <c r="AW612" s="104">
        <v>4584</v>
      </c>
      <c r="AX612" s="104">
        <v>6615</v>
      </c>
      <c r="AY612" s="30">
        <v>30.7</v>
      </c>
      <c r="AZ612" s="30">
        <v>16.3</v>
      </c>
      <c r="BA612" s="30">
        <v>4.24</v>
      </c>
      <c r="BB612" s="30">
        <v>5.12</v>
      </c>
      <c r="BC612" s="30">
        <v>6.12</v>
      </c>
      <c r="BD612" s="30">
        <v>40.36</v>
      </c>
      <c r="BE612" s="30">
        <v>38.22</v>
      </c>
      <c r="BF612" s="30">
        <v>0.23</v>
      </c>
      <c r="BG612" s="30">
        <v>0.36</v>
      </c>
      <c r="BH612" s="30">
        <v>0.33</v>
      </c>
      <c r="BI612" s="30">
        <v>57.24</v>
      </c>
      <c r="BJ612" s="30">
        <v>4.2</v>
      </c>
      <c r="BK612" s="30">
        <v>0.93</v>
      </c>
      <c r="BL612" s="30">
        <v>1.18</v>
      </c>
      <c r="BM612" s="30">
        <v>15.93</v>
      </c>
      <c r="BN612" s="34">
        <v>59</v>
      </c>
      <c r="BO612" s="30" t="s">
        <v>97</v>
      </c>
      <c r="BP612" s="30" t="s">
        <v>97</v>
      </c>
      <c r="BQ612" s="34">
        <v>1260</v>
      </c>
      <c r="BR612" s="30">
        <v>67.77</v>
      </c>
      <c r="BS612" s="30">
        <v>14.83</v>
      </c>
      <c r="BT612" s="30">
        <v>5.96</v>
      </c>
      <c r="BU612" s="30">
        <v>4.6399999999999997</v>
      </c>
      <c r="BV612" s="30">
        <v>0.78</v>
      </c>
      <c r="BW612" s="30">
        <v>0.54</v>
      </c>
      <c r="BX612" s="30">
        <v>0.28000000000000003</v>
      </c>
      <c r="BY612" s="30">
        <v>0.44</v>
      </c>
      <c r="BZ612" s="30">
        <v>4.58</v>
      </c>
      <c r="CA612" s="30">
        <v>0.18</v>
      </c>
      <c r="CB612" s="30">
        <v>0.11</v>
      </c>
      <c r="CC612" s="99">
        <v>2.8000000000000001E-2</v>
      </c>
      <c r="CD612" s="30">
        <v>98</v>
      </c>
      <c r="CE612" s="30">
        <v>97</v>
      </c>
      <c r="CF612" s="30">
        <v>78</v>
      </c>
      <c r="CG612" s="30">
        <v>19</v>
      </c>
      <c r="CH612" s="30"/>
      <c r="CI612" s="104">
        <v>4611</v>
      </c>
      <c r="CJ612" s="30"/>
      <c r="CK612" s="30">
        <v>30.68</v>
      </c>
      <c r="CL612" s="30"/>
      <c r="CM612" s="30">
        <v>3.95</v>
      </c>
      <c r="CN612" s="30"/>
      <c r="CO612" s="30"/>
      <c r="CP612" s="30"/>
      <c r="CQ612" s="30">
        <v>0.19</v>
      </c>
      <c r="CR612" s="104">
        <v>4521</v>
      </c>
      <c r="CS612" s="105">
        <v>31.65</v>
      </c>
      <c r="CT612" s="105">
        <v>4.9800000000000004</v>
      </c>
      <c r="CU612" s="104">
        <v>0.34</v>
      </c>
      <c r="CV612" s="30"/>
      <c r="CW612" s="58">
        <f t="shared" si="123"/>
        <v>892.26012312256751</v>
      </c>
      <c r="CX612" s="59">
        <f>AP612/(AB612-AI612)</f>
        <v>892.26012312256751</v>
      </c>
      <c r="CY612" s="79">
        <v>500</v>
      </c>
      <c r="CZ612" s="57">
        <f>IF(AND(DATE(YEAR(T612),MONTH(T612),DAY(T612))&gt;=(S612-3),DATE(YEAR(T612),MONTH(T612),DAY(T612))&lt;=(S612+3)),T612,V612)</f>
        <v>46068.805555555555</v>
      </c>
      <c r="DA612" s="59">
        <f>CZ612-U612</f>
        <v>0</v>
      </c>
      <c r="DB612" s="51">
        <f>(((AR612-AQ612)*24)+DD612+AB612+((AV612-AU612)*24))/24</f>
        <v>0.71875000000727596</v>
      </c>
      <c r="DC612" s="51">
        <f>(AT612-AS612)*24</f>
        <v>0.91666666651144624</v>
      </c>
      <c r="DD612" s="51">
        <f>(W612-AR612)*24</f>
        <v>5.8333333334885538</v>
      </c>
      <c r="DE612" s="51">
        <f>AA612</f>
        <v>76.5</v>
      </c>
      <c r="DF612" s="51">
        <f t="shared" si="121"/>
        <v>5.8333333334885538</v>
      </c>
      <c r="DG612" s="51">
        <f>AB612</f>
        <v>10.916666666627862</v>
      </c>
      <c r="DH612" s="51">
        <f t="shared" si="128"/>
        <v>0.91666666651144624</v>
      </c>
    </row>
    <row r="613" spans="1:112" s="42" customFormat="1" x14ac:dyDescent="0.2">
      <c r="A613" s="40">
        <v>5061</v>
      </c>
      <c r="B613" s="29">
        <f t="shared" si="122"/>
        <v>46054</v>
      </c>
      <c r="C613" s="41" t="str">
        <f t="shared" si="129"/>
        <v>PRT 2026 2 #5061</v>
      </c>
      <c r="D613" s="41" t="str">
        <f t="shared" si="130"/>
        <v>PRATU TBC LRC #46</v>
      </c>
      <c r="E613" s="39">
        <v>5061</v>
      </c>
      <c r="F613" s="38" t="s">
        <v>290</v>
      </c>
      <c r="G613" s="38" t="str">
        <f>INDEX([1]List!$D$2:$D$55,MATCH(F613,[1]List!$B$2:$B$55,0))</f>
        <v>CIF</v>
      </c>
      <c r="H613" s="38" t="s">
        <v>325</v>
      </c>
      <c r="I613" s="38" t="s">
        <v>176</v>
      </c>
      <c r="J613" s="39">
        <f>IF(F613="","",IF(F613="TIE LRC",COUNTIF($F$2:$F613,"TIE")+COUNTIF($F$2:$F613,"TME")+COUNTIF($F$2:$F613,"TIE LRC")+COUNTIF($F$2:$F613,"TIE MRC"),IF(F613="TIE MRC",COUNTIF($F$2:$F613,"TIE")+COUNTIF($F$2:$F613,"TME")+COUNTIF($F$2:$F613,"TIE LRC")+COUNTIF($F$2:$F613,"TIE MRC"),IF(F613="PLNBB LRC",COUNTIF($F$2:$F613,"PLNBB")+COUNTIF($F$2:$F613,"PLNBB LRC")+COUNTIF($F$2:$F613,"PLNBB MRC"),IF(F613="PLNBB MRC",COUNTIF($F$2:$F613,"PLNBB")+COUNTIF($F$2:$F613,"PLNBB LRC")+COUNTIF($F$2:$F613,"PLNBB MRC"),IF(F613="HE MRC",COUNTIF($F$2:$F613,"HE")+COUNTIF($F$2:$F613,"HE LRC")+COUNTIF($F$2:$F613,"HE MRC"),IF(F613="HE LRC",COUNTIF($F$2:$F613,"HE")+COUNTIF($F$2:$F613,"HE LRC")+COUNTIF($F$2:$F613,"HE MRC"),COUNTIF($F$2:$F613,F613))))))))</f>
        <v>46</v>
      </c>
      <c r="K613" s="42" t="s">
        <v>755</v>
      </c>
      <c r="L613" s="42" t="s">
        <v>756</v>
      </c>
      <c r="N613" s="43" t="s">
        <v>320</v>
      </c>
      <c r="O613" s="70" t="s">
        <v>567</v>
      </c>
      <c r="P613" s="40"/>
      <c r="Q613" s="70">
        <v>46052</v>
      </c>
      <c r="R613" s="44"/>
      <c r="S613" s="70">
        <v>46043</v>
      </c>
      <c r="T613" s="57">
        <v>46063.645833333336</v>
      </c>
      <c r="U613" s="57">
        <f t="shared" si="131"/>
        <v>46069.225694444445</v>
      </c>
      <c r="V613" s="57">
        <v>46069.225694444445</v>
      </c>
      <c r="W613" s="57">
        <v>46069.534722222219</v>
      </c>
      <c r="X613" s="57">
        <v>46070.0625</v>
      </c>
      <c r="Y613" s="57">
        <v>46070.090277777781</v>
      </c>
      <c r="Z613" s="57">
        <v>46070.125</v>
      </c>
      <c r="AA613" s="51">
        <f t="shared" si="120"/>
        <v>133.91666666662786</v>
      </c>
      <c r="AB613" s="51">
        <f t="shared" si="124"/>
        <v>13.333333333488554</v>
      </c>
      <c r="AC613" s="51">
        <f t="shared" si="125"/>
        <v>0.66666666674427688</v>
      </c>
      <c r="AD613" s="51">
        <v>0.33</v>
      </c>
      <c r="AE613" s="51">
        <v>2.92</v>
      </c>
      <c r="AF613" s="51">
        <v>0</v>
      </c>
      <c r="AG613" s="51">
        <v>0.5</v>
      </c>
      <c r="AH613" s="51">
        <v>0</v>
      </c>
      <c r="AI613" s="51">
        <f t="shared" si="127"/>
        <v>3.42</v>
      </c>
      <c r="AJ613" s="78">
        <f t="shared" si="119"/>
        <v>3.75</v>
      </c>
      <c r="AK613" s="78"/>
      <c r="AL613" s="78"/>
      <c r="AM613" s="78"/>
      <c r="AN613" s="78"/>
      <c r="AO613" s="45">
        <v>8412.8889999999992</v>
      </c>
      <c r="AP613" s="45">
        <v>8410.4840000000004</v>
      </c>
      <c r="AQ613" s="57">
        <f t="shared" si="117"/>
        <v>46069.225694444445</v>
      </c>
      <c r="AR613" s="57">
        <v>46069.236111111109</v>
      </c>
      <c r="AS613" s="57">
        <f t="shared" si="116"/>
        <v>46070.0625</v>
      </c>
      <c r="AT613" s="57">
        <v>46070.111111111109</v>
      </c>
      <c r="AU613" s="57">
        <f t="shared" si="126"/>
        <v>46070.111111111109</v>
      </c>
      <c r="AV613" s="57">
        <v>46070.121527777781</v>
      </c>
      <c r="AW613" s="104">
        <v>4064</v>
      </c>
      <c r="AX613" s="104">
        <v>6269</v>
      </c>
      <c r="AY613" s="30">
        <v>35.17</v>
      </c>
      <c r="AZ613" s="30">
        <v>18.11</v>
      </c>
      <c r="BA613" s="30">
        <v>4.9000000000000004</v>
      </c>
      <c r="BB613" s="30">
        <v>6.19</v>
      </c>
      <c r="BC613" s="30">
        <v>7.56</v>
      </c>
      <c r="BD613" s="30">
        <v>40.53</v>
      </c>
      <c r="BE613" s="30">
        <v>35.17</v>
      </c>
      <c r="BF613" s="30">
        <v>0.25</v>
      </c>
      <c r="BG613" s="30">
        <v>0.41</v>
      </c>
      <c r="BH613" s="30">
        <v>0.38</v>
      </c>
      <c r="BI613" s="30">
        <v>53.88</v>
      </c>
      <c r="BJ613" s="30">
        <v>4.1900000000000004</v>
      </c>
      <c r="BK613" s="30">
        <v>0.86</v>
      </c>
      <c r="BL613" s="30">
        <v>1.1399999999999999</v>
      </c>
      <c r="BM613" s="30">
        <v>16.46</v>
      </c>
      <c r="BN613" s="34">
        <v>60</v>
      </c>
      <c r="BO613" s="30" t="s">
        <v>97</v>
      </c>
      <c r="BP613" s="30" t="s">
        <v>100</v>
      </c>
      <c r="BQ613" s="34">
        <v>1170</v>
      </c>
      <c r="BR613" s="30">
        <v>41</v>
      </c>
      <c r="BS613" s="30">
        <v>22</v>
      </c>
      <c r="BT613" s="30">
        <v>20.5</v>
      </c>
      <c r="BU613" s="30">
        <v>7.06</v>
      </c>
      <c r="BV613" s="30">
        <v>2.56</v>
      </c>
      <c r="BW613" s="30">
        <v>0.86</v>
      </c>
      <c r="BX613" s="30">
        <v>0.61</v>
      </c>
      <c r="BY613" s="30">
        <v>0.65</v>
      </c>
      <c r="BZ613" s="30">
        <v>4.2</v>
      </c>
      <c r="CA613" s="30">
        <v>0.39</v>
      </c>
      <c r="CB613" s="30">
        <v>0.18</v>
      </c>
      <c r="CC613" s="99">
        <v>4.8000000000000001E-2</v>
      </c>
      <c r="CD613" s="30">
        <v>99</v>
      </c>
      <c r="CE613" s="30">
        <v>98</v>
      </c>
      <c r="CF613" s="30">
        <v>79</v>
      </c>
      <c r="CG613" s="30">
        <v>20</v>
      </c>
      <c r="CH613" s="30"/>
      <c r="CI613" s="104">
        <v>4091</v>
      </c>
      <c r="CJ613" s="30"/>
      <c r="CK613" s="30">
        <v>34.81</v>
      </c>
      <c r="CL613" s="30"/>
      <c r="CM613" s="30">
        <v>4.37</v>
      </c>
      <c r="CN613" s="30"/>
      <c r="CO613" s="30"/>
      <c r="CP613" s="30"/>
      <c r="CQ613" s="30">
        <v>0.23</v>
      </c>
      <c r="CR613" s="104">
        <v>4051</v>
      </c>
      <c r="CS613" s="105">
        <v>35.869999999999997</v>
      </c>
      <c r="CT613" s="105">
        <v>5.23</v>
      </c>
      <c r="CU613" s="105">
        <v>0.2</v>
      </c>
      <c r="CV613" s="30"/>
      <c r="CW613" s="58">
        <f t="shared" si="123"/>
        <v>848.40121047763728</v>
      </c>
      <c r="CX613" s="59">
        <f>AP613/(AB613-AI613)</f>
        <v>848.40121047763728</v>
      </c>
      <c r="CY613" s="79">
        <v>500</v>
      </c>
      <c r="CZ613" s="57">
        <f>IF(AND(DATE(YEAR(T613),MONTH(T613),DAY(T613))&gt;=(S613-3),DATE(YEAR(T613),MONTH(T613),DAY(T613))&lt;=(S613+3)),T613,V613)</f>
        <v>46069.225694444445</v>
      </c>
      <c r="DA613" s="59">
        <f>CZ613-U613</f>
        <v>0</v>
      </c>
      <c r="DB613" s="51">
        <f>(((AR613-AQ613)*24)+DD613+AB613+((AV613-AU613)*24))/24</f>
        <v>0.87500000000727596</v>
      </c>
      <c r="DC613" s="51">
        <f>(AT613-AS613)*24</f>
        <v>1.1666666666278616</v>
      </c>
      <c r="DD613" s="51">
        <f>(W613-AR613)*24</f>
        <v>7.1666666666278616</v>
      </c>
      <c r="DE613" s="51">
        <f>AA613</f>
        <v>133.91666666662786</v>
      </c>
      <c r="DF613" s="51">
        <f t="shared" si="121"/>
        <v>7.1666666666278616</v>
      </c>
      <c r="DG613" s="51">
        <f>AB613</f>
        <v>13.333333333488554</v>
      </c>
      <c r="DH613" s="51">
        <f t="shared" si="128"/>
        <v>1.1666666666278616</v>
      </c>
    </row>
    <row r="614" spans="1:112" s="42" customFormat="1" x14ac:dyDescent="0.2">
      <c r="A614" s="40">
        <v>5062</v>
      </c>
      <c r="B614" s="29">
        <f t="shared" si="122"/>
        <v>46054</v>
      </c>
      <c r="C614" s="41" t="str">
        <f t="shared" si="129"/>
        <v>PRT 2026 2 #5062</v>
      </c>
      <c r="D614" s="41" t="str">
        <f t="shared" si="130"/>
        <v>PRATU PTBA #120</v>
      </c>
      <c r="E614" s="39">
        <v>5062</v>
      </c>
      <c r="F614" s="38" t="s">
        <v>98</v>
      </c>
      <c r="G614" s="38" t="str">
        <f>INDEX([1]List!$D$2:$D$55,MATCH(F614,[1]List!$B$2:$B$55,0))</f>
        <v>FOB</v>
      </c>
      <c r="H614" s="38" t="s">
        <v>156</v>
      </c>
      <c r="I614" s="38" t="s">
        <v>157</v>
      </c>
      <c r="J614" s="39">
        <f>IF(F614="","",IF(F614="TIE LRC",COUNTIF($F$2:$F614,"TIE")+COUNTIF($F$2:$F614,"TME")+COUNTIF($F$2:$F614,"TIE LRC")+COUNTIF($F$2:$F614,"TIE MRC"),IF(F614="TIE MRC",COUNTIF($F$2:$F614,"TIE")+COUNTIF($F$2:$F614,"TME")+COUNTIF($F$2:$F614,"TIE LRC")+COUNTIF($F$2:$F614,"TIE MRC"),IF(F614="PLNBB LRC",COUNTIF($F$2:$F614,"PLNBB")+COUNTIF($F$2:$F614,"PLNBB LRC")+COUNTIF($F$2:$F614,"PLNBB MRC"),IF(F614="PLNBB MRC",COUNTIF($F$2:$F614,"PLNBB")+COUNTIF($F$2:$F614,"PLNBB LRC")+COUNTIF($F$2:$F614,"PLNBB MRC"),IF(F614="HE MRC",COUNTIF($F$2:$F614,"HE")+COUNTIF($F$2:$F614,"HE LRC")+COUNTIF($F$2:$F614,"HE MRC"),IF(F614="HE LRC",COUNTIF($F$2:$F614,"HE")+COUNTIF($F$2:$F614,"HE LRC")+COUNTIF($F$2:$F614,"HE MRC"),COUNTIF($F$2:$F614,F614))))))))</f>
        <v>120</v>
      </c>
      <c r="K614" s="42" t="s">
        <v>132</v>
      </c>
      <c r="L614" s="42" t="s">
        <v>175</v>
      </c>
      <c r="N614" s="43" t="s">
        <v>318</v>
      </c>
      <c r="O614" s="70" t="s">
        <v>104</v>
      </c>
      <c r="P614" s="40"/>
      <c r="Q614" s="70">
        <v>46062</v>
      </c>
      <c r="R614" s="44"/>
      <c r="S614" s="70">
        <v>46058</v>
      </c>
      <c r="T614" s="57">
        <v>46066.208333333336</v>
      </c>
      <c r="U614" s="57">
        <f t="shared" si="131"/>
        <v>46069.583333333336</v>
      </c>
      <c r="V614" s="57">
        <v>46069.583333333336</v>
      </c>
      <c r="W614" s="57">
        <v>46070.006944444445</v>
      </c>
      <c r="X614" s="57">
        <v>46070.552083333336</v>
      </c>
      <c r="Y614" s="57">
        <v>46070.673611111109</v>
      </c>
      <c r="Z614" s="57">
        <v>46070.708333333336</v>
      </c>
      <c r="AA614" s="51">
        <f t="shared" si="120"/>
        <v>81</v>
      </c>
      <c r="AB614" s="51">
        <f t="shared" si="124"/>
        <v>15.999999999941792</v>
      </c>
      <c r="AC614" s="51">
        <f t="shared" si="125"/>
        <v>2.9166666665696539</v>
      </c>
      <c r="AD614" s="51">
        <v>0.25</v>
      </c>
      <c r="AE614" s="51">
        <v>2.33</v>
      </c>
      <c r="AF614" s="51">
        <v>0</v>
      </c>
      <c r="AG614" s="51">
        <v>0</v>
      </c>
      <c r="AH614" s="51">
        <v>0</v>
      </c>
      <c r="AI614" s="51">
        <f t="shared" si="127"/>
        <v>2.33</v>
      </c>
      <c r="AJ614" s="78">
        <f t="shared" ref="AJ614:AJ677" si="132">SUM(AD614:AH614)</f>
        <v>2.58</v>
      </c>
      <c r="AK614" s="78"/>
      <c r="AL614" s="78"/>
      <c r="AM614" s="78"/>
      <c r="AN614" s="78"/>
      <c r="AO614" s="45">
        <v>9807.0450000000001</v>
      </c>
      <c r="AP614" s="45">
        <v>9805.8130000000001</v>
      </c>
      <c r="AQ614" s="57">
        <f t="shared" si="117"/>
        <v>46069.583333333336</v>
      </c>
      <c r="AR614" s="57">
        <v>46069.59375</v>
      </c>
      <c r="AS614" s="57">
        <f t="shared" si="116"/>
        <v>46070.552083333336</v>
      </c>
      <c r="AT614" s="57">
        <v>46070.694444444445</v>
      </c>
      <c r="AU614" s="57">
        <f t="shared" si="126"/>
        <v>46070.694444444445</v>
      </c>
      <c r="AV614" s="57">
        <v>46070.704861111109</v>
      </c>
      <c r="AW614" s="104">
        <v>4640</v>
      </c>
      <c r="AX614" s="104">
        <v>6686</v>
      </c>
      <c r="AY614" s="30">
        <v>30.6</v>
      </c>
      <c r="AZ614" s="30">
        <v>12.08</v>
      </c>
      <c r="BA614" s="30">
        <v>3.22</v>
      </c>
      <c r="BB614" s="30">
        <v>4.08</v>
      </c>
      <c r="BC614" s="30">
        <v>4.6399999999999997</v>
      </c>
      <c r="BD614" s="30">
        <v>43.7</v>
      </c>
      <c r="BE614" s="30">
        <v>40.14</v>
      </c>
      <c r="BF614" s="30">
        <v>0.36</v>
      </c>
      <c r="BG614" s="30">
        <v>0.54</v>
      </c>
      <c r="BH614" s="30">
        <v>0.51</v>
      </c>
      <c r="BI614" s="30">
        <v>60.25</v>
      </c>
      <c r="BJ614" s="30">
        <v>4.24</v>
      </c>
      <c r="BK614" s="30">
        <v>0.98</v>
      </c>
      <c r="BL614" s="30">
        <v>1.17</v>
      </c>
      <c r="BM614" s="30">
        <v>17.920000000000002</v>
      </c>
      <c r="BN614" s="34">
        <v>60</v>
      </c>
      <c r="BO614" s="30" t="s">
        <v>97</v>
      </c>
      <c r="BP614" s="30" t="s">
        <v>100</v>
      </c>
      <c r="BQ614" s="34">
        <v>1190</v>
      </c>
      <c r="BR614" s="30">
        <v>30.93</v>
      </c>
      <c r="BS614" s="30">
        <v>24.61</v>
      </c>
      <c r="BT614" s="30">
        <v>23.86</v>
      </c>
      <c r="BU614" s="30">
        <v>9.4</v>
      </c>
      <c r="BV614" s="30">
        <v>2</v>
      </c>
      <c r="BW614" s="30">
        <v>0.99</v>
      </c>
      <c r="BX614" s="30">
        <v>0.73</v>
      </c>
      <c r="BY614" s="30">
        <v>0.43</v>
      </c>
      <c r="BZ614" s="30">
        <v>6.06</v>
      </c>
      <c r="CA614" s="30">
        <v>0.59</v>
      </c>
      <c r="CB614" s="30">
        <v>0.4</v>
      </c>
      <c r="CC614" s="99">
        <v>6.6000000000000003E-2</v>
      </c>
      <c r="CD614" s="30">
        <v>98</v>
      </c>
      <c r="CE614" s="30">
        <v>97</v>
      </c>
      <c r="CF614" s="30">
        <v>79</v>
      </c>
      <c r="CG614" s="30">
        <v>20</v>
      </c>
      <c r="CH614" s="30"/>
      <c r="CI614" s="104">
        <v>4915</v>
      </c>
      <c r="CJ614" s="30"/>
      <c r="CK614" s="30">
        <v>28.47</v>
      </c>
      <c r="CL614" s="30">
        <v>14.68</v>
      </c>
      <c r="CM614" s="30">
        <v>3.76</v>
      </c>
      <c r="CN614" s="30">
        <v>4.4800000000000004</v>
      </c>
      <c r="CO614" s="30">
        <v>39.83</v>
      </c>
      <c r="CP614" s="30">
        <v>41.01</v>
      </c>
      <c r="CQ614" s="30">
        <v>0.34</v>
      </c>
      <c r="CR614" s="104">
        <v>4510</v>
      </c>
      <c r="CS614" s="105">
        <v>30.12</v>
      </c>
      <c r="CT614" s="105">
        <v>3.78</v>
      </c>
      <c r="CU614" s="105">
        <v>0.4</v>
      </c>
      <c r="CV614" s="30"/>
      <c r="CW614" s="58">
        <f t="shared" si="123"/>
        <v>717.32355523348599</v>
      </c>
      <c r="CX614" s="59">
        <f>AP614/(AB614-AI614)</f>
        <v>717.32355523348599</v>
      </c>
      <c r="CY614" s="79">
        <v>500</v>
      </c>
      <c r="CZ614" s="57">
        <f>IF(AND(DATE(YEAR(T614),MONTH(T614),DAY(T614))&gt;=(S614-3),DATE(YEAR(T614),MONTH(T614),DAY(T614))&lt;=(S614+3)),T614,V614)</f>
        <v>46069.583333333336</v>
      </c>
      <c r="DA614" s="59">
        <f>CZ614-U614</f>
        <v>0</v>
      </c>
      <c r="DB614" s="51">
        <f>(((AR614-AQ614)*24)+DD614+AB614+((AV614-AU614)*24))/24</f>
        <v>1.1006944444379769</v>
      </c>
      <c r="DC614" s="51">
        <f>(AT614-AS614)*24</f>
        <v>3.4166666666278616</v>
      </c>
      <c r="DD614" s="51">
        <f>(W614-AR614)*24</f>
        <v>9.9166666666860692</v>
      </c>
      <c r="DE614" s="51">
        <f>AA614</f>
        <v>81</v>
      </c>
      <c r="DF614" s="51">
        <f t="shared" si="121"/>
        <v>9.9166666666860692</v>
      </c>
      <c r="DG614" s="51">
        <f>AB614</f>
        <v>15.999999999941792</v>
      </c>
      <c r="DH614" s="51">
        <f t="shared" si="128"/>
        <v>3.4166666666278616</v>
      </c>
    </row>
    <row r="615" spans="1:112" s="42" customFormat="1" x14ac:dyDescent="0.2">
      <c r="A615" s="40">
        <v>5063</v>
      </c>
      <c r="B615" s="29">
        <f t="shared" si="122"/>
        <v>46054</v>
      </c>
      <c r="C615" s="41" t="str">
        <f t="shared" si="129"/>
        <v>PRT 2026 2 #5063</v>
      </c>
      <c r="D615" s="41" t="str">
        <f t="shared" si="130"/>
        <v>PRATU BGG #136</v>
      </c>
      <c r="E615" s="39">
        <v>5063</v>
      </c>
      <c r="F615" s="38" t="s">
        <v>240</v>
      </c>
      <c r="G615" s="38" t="str">
        <f>INDEX([1]List!$D$2:$D$55,MATCH(F615,[1]List!$B$2:$B$55,0))</f>
        <v>CIF</v>
      </c>
      <c r="H615" s="38" t="s">
        <v>211</v>
      </c>
      <c r="I615" s="38" t="s">
        <v>163</v>
      </c>
      <c r="J615" s="39">
        <f>IF(F615="","",IF(F615="TIE LRC",COUNTIF($F$2:$F615,"TIE")+COUNTIF($F$2:$F615,"TME")+COUNTIF($F$2:$F615,"TIE LRC")+COUNTIF($F$2:$F615,"TIE MRC"),IF(F615="TIE MRC",COUNTIF($F$2:$F615,"TIE")+COUNTIF($F$2:$F615,"TME")+COUNTIF($F$2:$F615,"TIE LRC")+COUNTIF($F$2:$F615,"TIE MRC"),IF(F615="PLNBB LRC",COUNTIF($F$2:$F615,"PLNBB")+COUNTIF($F$2:$F615,"PLNBB LRC")+COUNTIF($F$2:$F615,"PLNBB MRC"),IF(F615="PLNBB MRC",COUNTIF($F$2:$F615,"PLNBB")+COUNTIF($F$2:$F615,"PLNBB LRC")+COUNTIF($F$2:$F615,"PLNBB MRC"),IF(F615="HE MRC",COUNTIF($F$2:$F615,"HE")+COUNTIF($F$2:$F615,"HE LRC")+COUNTIF($F$2:$F615,"HE MRC"),IF(F615="HE LRC",COUNTIF($F$2:$F615,"HE")+COUNTIF($F$2:$F615,"HE LRC")+COUNTIF($F$2:$F615,"HE MRC"),COUNTIF($F$2:$F615,F615))))))))</f>
        <v>136</v>
      </c>
      <c r="K615" s="42" t="s">
        <v>180</v>
      </c>
      <c r="L615" s="42" t="s">
        <v>181</v>
      </c>
      <c r="N615" s="43" t="s">
        <v>318</v>
      </c>
      <c r="O615" s="70" t="s">
        <v>473</v>
      </c>
      <c r="P615" s="40"/>
      <c r="Q615" s="70">
        <v>46061</v>
      </c>
      <c r="R615" s="44"/>
      <c r="S615" s="70">
        <v>46071</v>
      </c>
      <c r="T615" s="57">
        <v>46066.875</v>
      </c>
      <c r="U615" s="57">
        <f t="shared" si="131"/>
        <v>46070.75</v>
      </c>
      <c r="V615" s="57">
        <v>46070.75</v>
      </c>
      <c r="W615" s="57">
        <v>46070.777777777781</v>
      </c>
      <c r="X615" s="57">
        <v>46071.652777777781</v>
      </c>
      <c r="Y615" s="57">
        <v>46071.715277777781</v>
      </c>
      <c r="Z615" s="57">
        <v>46071.75</v>
      </c>
      <c r="AA615" s="51">
        <f t="shared" si="120"/>
        <v>93</v>
      </c>
      <c r="AB615" s="51">
        <f t="shared" si="124"/>
        <v>22.5</v>
      </c>
      <c r="AC615" s="51">
        <f t="shared" si="125"/>
        <v>1.5</v>
      </c>
      <c r="AD615" s="51">
        <v>0.25</v>
      </c>
      <c r="AE615" s="51">
        <v>8.42</v>
      </c>
      <c r="AF615" s="51">
        <v>0</v>
      </c>
      <c r="AG615" s="51">
        <v>0.5</v>
      </c>
      <c r="AH615" s="51">
        <v>0</v>
      </c>
      <c r="AI615" s="51">
        <f t="shared" si="127"/>
        <v>8.92</v>
      </c>
      <c r="AJ615" s="78">
        <f t="shared" si="132"/>
        <v>9.17</v>
      </c>
      <c r="AK615" s="78"/>
      <c r="AL615" s="78"/>
      <c r="AM615" s="78"/>
      <c r="AN615" s="78"/>
      <c r="AO615" s="45">
        <v>7542.7060000000001</v>
      </c>
      <c r="AP615" s="45">
        <v>7540.1059999999998</v>
      </c>
      <c r="AQ615" s="57">
        <f t="shared" si="117"/>
        <v>46070.75</v>
      </c>
      <c r="AR615" s="57">
        <v>46070.760416666664</v>
      </c>
      <c r="AS615" s="57">
        <f t="shared" si="116"/>
        <v>46071.652777777781</v>
      </c>
      <c r="AT615" s="57">
        <v>46071.736111111109</v>
      </c>
      <c r="AU615" s="57">
        <f t="shared" si="126"/>
        <v>46071.736111111109</v>
      </c>
      <c r="AV615" s="57">
        <v>46071.746527777781</v>
      </c>
      <c r="AW615" s="104">
        <v>4561</v>
      </c>
      <c r="AX615" s="104">
        <v>6607</v>
      </c>
      <c r="AY615" s="30">
        <v>30.96</v>
      </c>
      <c r="AZ615" s="30">
        <v>15.39</v>
      </c>
      <c r="BA615" s="30">
        <v>4.0599999999999996</v>
      </c>
      <c r="BB615" s="30">
        <v>4.97</v>
      </c>
      <c r="BC615" s="30">
        <v>5.87</v>
      </c>
      <c r="BD615" s="30">
        <v>41.25</v>
      </c>
      <c r="BE615" s="30">
        <v>38.39</v>
      </c>
      <c r="BF615" s="30">
        <v>0.22</v>
      </c>
      <c r="BG615" s="30">
        <v>0.34</v>
      </c>
      <c r="BH615" s="30">
        <v>0.32</v>
      </c>
      <c r="BI615" s="30">
        <v>57.63</v>
      </c>
      <c r="BJ615" s="30">
        <v>4.1900000000000004</v>
      </c>
      <c r="BK615" s="30">
        <v>0.89</v>
      </c>
      <c r="BL615" s="30">
        <v>1.1200000000000001</v>
      </c>
      <c r="BM615" s="30">
        <v>16.66</v>
      </c>
      <c r="BN615" s="34">
        <v>58</v>
      </c>
      <c r="BO615" s="30" t="s">
        <v>97</v>
      </c>
      <c r="BP615" s="30" t="s">
        <v>100</v>
      </c>
      <c r="BQ615" s="34">
        <v>1230</v>
      </c>
      <c r="BR615" s="30">
        <v>33.93</v>
      </c>
      <c r="BS615" s="30">
        <v>23.2</v>
      </c>
      <c r="BT615" s="30">
        <v>26.38</v>
      </c>
      <c r="BU615" s="30">
        <v>6.72</v>
      </c>
      <c r="BV615" s="30">
        <v>1.44</v>
      </c>
      <c r="BW615" s="30">
        <v>1.02</v>
      </c>
      <c r="BX615" s="30">
        <v>0.7</v>
      </c>
      <c r="BY615" s="30">
        <v>0.42</v>
      </c>
      <c r="BZ615" s="30">
        <v>5.51</v>
      </c>
      <c r="CA615" s="30">
        <v>0.54</v>
      </c>
      <c r="CB615" s="30">
        <v>0.16</v>
      </c>
      <c r="CC615" s="99">
        <v>5.5E-2</v>
      </c>
      <c r="CD615" s="30">
        <v>98</v>
      </c>
      <c r="CE615" s="30">
        <v>97</v>
      </c>
      <c r="CF615" s="30">
        <v>78</v>
      </c>
      <c r="CG615" s="30">
        <v>19</v>
      </c>
      <c r="CH615" s="30"/>
      <c r="CI615" s="104">
        <v>4587</v>
      </c>
      <c r="CJ615" s="30"/>
      <c r="CK615" s="30">
        <v>30.71</v>
      </c>
      <c r="CL615" s="30"/>
      <c r="CM615" s="30">
        <v>3.96</v>
      </c>
      <c r="CN615" s="30"/>
      <c r="CO615" s="30"/>
      <c r="CP615" s="30"/>
      <c r="CQ615" s="30">
        <v>0.19</v>
      </c>
      <c r="CR615" s="104">
        <v>4477</v>
      </c>
      <c r="CS615" s="105">
        <v>31.56</v>
      </c>
      <c r="CT615" s="105">
        <v>4.2</v>
      </c>
      <c r="CU615" s="104">
        <v>0.38</v>
      </c>
      <c r="CV615" s="30"/>
      <c r="CW615" s="58">
        <f t="shared" si="123"/>
        <v>555.23608247422681</v>
      </c>
      <c r="CX615" s="59">
        <f>AP615/(AB615-AI615)</f>
        <v>555.23608247422681</v>
      </c>
      <c r="CY615" s="79">
        <v>500</v>
      </c>
      <c r="CZ615" s="57">
        <f>IF(AND(DATE(YEAR(T615),MONTH(T615),DAY(T615))&gt;=(S615-3),DATE(YEAR(T615),MONTH(T615),DAY(T615))&lt;=(S615+3)),T615,V615)</f>
        <v>46070.75</v>
      </c>
      <c r="DA615" s="59">
        <f>CZ615-U615</f>
        <v>0</v>
      </c>
      <c r="DB615" s="51">
        <f>(((AR615-AQ615)*24)+DD615+AB615+((AV615-AU615)*24))/24</f>
        <v>0.97569444445252884</v>
      </c>
      <c r="DC615" s="51">
        <f>(AT615-AS615)*24</f>
        <v>1.9999999998835847</v>
      </c>
      <c r="DD615" s="51">
        <f>(W615-AR615)*24</f>
        <v>0.41666666680248454</v>
      </c>
      <c r="DE615" s="51">
        <f>AA615</f>
        <v>93</v>
      </c>
      <c r="DF615" s="51">
        <f t="shared" si="121"/>
        <v>0.41666666680248454</v>
      </c>
      <c r="DG615" s="51">
        <f>AB615</f>
        <v>22.5</v>
      </c>
      <c r="DH615" s="51">
        <f t="shared" si="128"/>
        <v>1.9999999998835847</v>
      </c>
    </row>
    <row r="616" spans="1:112" s="42" customFormat="1" x14ac:dyDescent="0.2">
      <c r="A616" s="40">
        <v>5064</v>
      </c>
      <c r="B616" s="29">
        <f t="shared" si="122"/>
        <v>46054</v>
      </c>
      <c r="C616" s="41" t="str">
        <f t="shared" si="129"/>
        <v>PRT 2026 2 #5064</v>
      </c>
      <c r="D616" s="41" t="str">
        <f t="shared" si="130"/>
        <v>PRATU SSN #38</v>
      </c>
      <c r="E616" s="39">
        <v>5064</v>
      </c>
      <c r="F616" s="38" t="s">
        <v>551</v>
      </c>
      <c r="G616" s="38" t="str">
        <f>INDEX([1]List!$D$2:$D$55,MATCH(F616,[1]List!$B$2:$B$55,0))</f>
        <v>CIF</v>
      </c>
      <c r="H616" s="38" t="s">
        <v>552</v>
      </c>
      <c r="I616" s="38" t="s">
        <v>285</v>
      </c>
      <c r="J616" s="39">
        <f>IF(F616="","",IF(F616="TIE LRC",COUNTIF($F$2:$F616,"TIE")+COUNTIF($F$2:$F616,"TME")+COUNTIF($F$2:$F616,"TIE LRC")+COUNTIF($F$2:$F616,"TIE MRC"),IF(F616="TIE MRC",COUNTIF($F$2:$F616,"TIE")+COUNTIF($F$2:$F616,"TME")+COUNTIF($F$2:$F616,"TIE LRC")+COUNTIF($F$2:$F616,"TIE MRC"),IF(F616="PLNBB LRC",COUNTIF($F$2:$F616,"PLNBB")+COUNTIF($F$2:$F616,"PLNBB LRC")+COUNTIF($F$2:$F616,"PLNBB MRC"),IF(F616="PLNBB MRC",COUNTIF($F$2:$F616,"PLNBB")+COUNTIF($F$2:$F616,"PLNBB LRC")+COUNTIF($F$2:$F616,"PLNBB MRC"),IF(F616="HE MRC",COUNTIF($F$2:$F616,"HE")+COUNTIF($F$2:$F616,"HE LRC")+COUNTIF($F$2:$F616,"HE MRC"),IF(F616="HE LRC",COUNTIF($F$2:$F616,"HE")+COUNTIF($F$2:$F616,"HE LRC")+COUNTIF($F$2:$F616,"HE MRC"),COUNTIF($F$2:$F616,F616))))))))</f>
        <v>38</v>
      </c>
      <c r="K616" s="42" t="s">
        <v>583</v>
      </c>
      <c r="L616" s="42" t="s">
        <v>584</v>
      </c>
      <c r="N616" s="43" t="s">
        <v>320</v>
      </c>
      <c r="O616" s="70" t="s">
        <v>473</v>
      </c>
      <c r="P616" s="40"/>
      <c r="Q616" s="70">
        <v>46059</v>
      </c>
      <c r="R616" s="44"/>
      <c r="S616" s="70">
        <v>46073</v>
      </c>
      <c r="T616" s="57">
        <v>46066.260416666664</v>
      </c>
      <c r="U616" s="57">
        <f t="shared" si="131"/>
        <v>46070.451388888891</v>
      </c>
      <c r="V616" s="57">
        <v>46070.451388888891</v>
      </c>
      <c r="W616" s="57">
        <v>46070.666666666664</v>
      </c>
      <c r="X616" s="57">
        <v>46071.739583333336</v>
      </c>
      <c r="Y616" s="57">
        <v>46071.774305555555</v>
      </c>
      <c r="Z616" s="57">
        <v>46071.809027777781</v>
      </c>
      <c r="AA616" s="51">
        <f t="shared" si="120"/>
        <v>100.58333333343035</v>
      </c>
      <c r="AB616" s="51">
        <f t="shared" si="124"/>
        <v>26.583333333372138</v>
      </c>
      <c r="AC616" s="51">
        <f t="shared" si="125"/>
        <v>0.83333333325572312</v>
      </c>
      <c r="AD616" s="51">
        <v>0.75</v>
      </c>
      <c r="AE616" s="51">
        <v>3.67</v>
      </c>
      <c r="AF616" s="51">
        <v>0</v>
      </c>
      <c r="AG616" s="51">
        <v>0.5</v>
      </c>
      <c r="AH616" s="51">
        <v>0</v>
      </c>
      <c r="AI616" s="51">
        <f t="shared" si="127"/>
        <v>4.17</v>
      </c>
      <c r="AJ616" s="78">
        <f t="shared" si="132"/>
        <v>4.92</v>
      </c>
      <c r="AK616" s="78"/>
      <c r="AL616" s="78"/>
      <c r="AM616" s="78"/>
      <c r="AN616" s="78"/>
      <c r="AO616" s="45">
        <v>8705.6910000000007</v>
      </c>
      <c r="AP616" s="45">
        <v>8703.4509999999991</v>
      </c>
      <c r="AQ616" s="57">
        <f t="shared" si="117"/>
        <v>46070.451388888891</v>
      </c>
      <c r="AR616" s="57">
        <v>46070.461805555555</v>
      </c>
      <c r="AS616" s="57">
        <f t="shared" si="116"/>
        <v>46071.739583333336</v>
      </c>
      <c r="AT616" s="57">
        <v>46071.795138888891</v>
      </c>
      <c r="AU616" s="57">
        <f t="shared" si="126"/>
        <v>46071.795138888891</v>
      </c>
      <c r="AV616" s="57">
        <v>46071.805555555555</v>
      </c>
      <c r="AW616" s="104">
        <v>4057</v>
      </c>
      <c r="AX616" s="104">
        <v>6274</v>
      </c>
      <c r="AY616" s="30">
        <v>35.340000000000003</v>
      </c>
      <c r="AZ616" s="30">
        <v>20.61</v>
      </c>
      <c r="BA616" s="30">
        <v>4.96</v>
      </c>
      <c r="BB616" s="30">
        <v>6.09</v>
      </c>
      <c r="BC616" s="30">
        <v>7.67</v>
      </c>
      <c r="BD616" s="30">
        <v>39.19</v>
      </c>
      <c r="BE616" s="30">
        <v>34.11</v>
      </c>
      <c r="BF616" s="30">
        <v>0.23</v>
      </c>
      <c r="BG616" s="30">
        <v>0.38</v>
      </c>
      <c r="BH616" s="30">
        <v>0.35</v>
      </c>
      <c r="BI616" s="30">
        <v>51.45</v>
      </c>
      <c r="BJ616" s="30">
        <v>4.1900000000000004</v>
      </c>
      <c r="BK616" s="30">
        <v>0.87</v>
      </c>
      <c r="BL616" s="30">
        <v>1.19</v>
      </c>
      <c r="BM616" s="30">
        <v>16.510000000000002</v>
      </c>
      <c r="BN616" s="34">
        <v>60</v>
      </c>
      <c r="BO616" s="30" t="s">
        <v>97</v>
      </c>
      <c r="BP616" s="30" t="s">
        <v>97</v>
      </c>
      <c r="BQ616" s="34">
        <v>1340</v>
      </c>
      <c r="BR616" s="30">
        <v>46.52</v>
      </c>
      <c r="BS616" s="30">
        <v>27.16</v>
      </c>
      <c r="BT616" s="30">
        <v>16.3</v>
      </c>
      <c r="BU616" s="30">
        <v>4.3899999999999997</v>
      </c>
      <c r="BV616" s="30">
        <v>1.17</v>
      </c>
      <c r="BW616" s="30">
        <v>1.32</v>
      </c>
      <c r="BX616" s="30">
        <v>0.16</v>
      </c>
      <c r="BY616" s="30">
        <v>0.66</v>
      </c>
      <c r="BZ616" s="30">
        <v>1.98</v>
      </c>
      <c r="CA616" s="30">
        <v>0.28999999999999998</v>
      </c>
      <c r="CB616" s="30">
        <v>0.06</v>
      </c>
      <c r="CC616" s="99">
        <v>4.2999999999999997E-2</v>
      </c>
      <c r="CD616" s="30">
        <v>99</v>
      </c>
      <c r="CE616" s="30">
        <v>98</v>
      </c>
      <c r="CF616" s="30">
        <v>79</v>
      </c>
      <c r="CG616" s="30">
        <v>20</v>
      </c>
      <c r="CH616" s="30"/>
      <c r="CI616" s="104">
        <v>4134</v>
      </c>
      <c r="CJ616" s="30"/>
      <c r="CK616" s="30">
        <v>34.17</v>
      </c>
      <c r="CL616" s="30"/>
      <c r="CM616" s="30">
        <v>4.21</v>
      </c>
      <c r="CN616" s="30"/>
      <c r="CO616" s="30"/>
      <c r="CP616" s="30"/>
      <c r="CQ616" s="30">
        <v>0.17</v>
      </c>
      <c r="CR616" s="104">
        <v>3987</v>
      </c>
      <c r="CS616" s="105">
        <v>36.409999999999997</v>
      </c>
      <c r="CT616" s="105">
        <v>4.21</v>
      </c>
      <c r="CU616" s="104">
        <v>0.22</v>
      </c>
      <c r="CV616" s="30"/>
      <c r="CW616" s="58">
        <f t="shared" si="123"/>
        <v>388.31577929736454</v>
      </c>
      <c r="CX616" s="59">
        <f>AP616/(AB616-AI616)</f>
        <v>388.31577929736454</v>
      </c>
      <c r="CY616" s="79">
        <v>500</v>
      </c>
      <c r="CZ616" s="57">
        <f>IF(AND(DATE(YEAR(T616),MONTH(T616),DAY(T616))&gt;=(S616-3),DATE(YEAR(T616),MONTH(T616),DAY(T616))&lt;=(S616+3)),T616,V616)</f>
        <v>46070.451388888891</v>
      </c>
      <c r="DA616" s="59">
        <f>CZ616-U616</f>
        <v>0</v>
      </c>
      <c r="DB616" s="51">
        <f>(((AR616-AQ616)*24)+DD616+AB616+((AV616-AU616)*24))/24</f>
        <v>1.3333333333284827</v>
      </c>
      <c r="DC616" s="51">
        <f>(AT616-AS616)*24</f>
        <v>1.3333333333139308</v>
      </c>
      <c r="DD616" s="51">
        <f>(W616-AR616)*24</f>
        <v>4.9166666666278616</v>
      </c>
      <c r="DE616" s="51">
        <f>AA616</f>
        <v>100.58333333343035</v>
      </c>
      <c r="DF616" s="51">
        <f t="shared" si="121"/>
        <v>4.9166666666278616</v>
      </c>
      <c r="DG616" s="51">
        <f>AB616</f>
        <v>26.583333333372138</v>
      </c>
      <c r="DH616" s="51">
        <f t="shared" si="128"/>
        <v>1.3333333333139308</v>
      </c>
    </row>
    <row r="617" spans="1:112" s="42" customFormat="1" x14ac:dyDescent="0.2">
      <c r="A617" s="40">
        <v>5065</v>
      </c>
      <c r="B617" s="29">
        <f t="shared" si="122"/>
        <v>46054</v>
      </c>
      <c r="C617" s="41" t="str">
        <f t="shared" si="129"/>
        <v>PRT 2026 2 #5065</v>
      </c>
      <c r="D617" s="41" t="str">
        <f t="shared" si="130"/>
        <v>PRATU SPE #48</v>
      </c>
      <c r="E617" s="39">
        <v>5065</v>
      </c>
      <c r="F617" s="38" t="s">
        <v>326</v>
      </c>
      <c r="G617" s="38" t="str">
        <f>INDEX([1]List!$D$2:$D$55,MATCH(F617,[1]List!$B$2:$B$55,0))</f>
        <v>CIF</v>
      </c>
      <c r="H617" s="38" t="s">
        <v>407</v>
      </c>
      <c r="I617" s="38" t="s">
        <v>366</v>
      </c>
      <c r="J617" s="39">
        <f>IF(F617="","",IF(F617="TIE LRC",COUNTIF($F$2:$F617,"TIE")+COUNTIF($F$2:$F617,"TME")+COUNTIF($F$2:$F617,"TIE LRC")+COUNTIF($F$2:$F617,"TIE MRC"),IF(F617="TIE MRC",COUNTIF($F$2:$F617,"TIE")+COUNTIF($F$2:$F617,"TME")+COUNTIF($F$2:$F617,"TIE LRC")+COUNTIF($F$2:$F617,"TIE MRC"),IF(F617="PLNBB LRC",COUNTIF($F$2:$F617,"PLNBB")+COUNTIF($F$2:$F617,"PLNBB LRC")+COUNTIF($F$2:$F617,"PLNBB MRC"),IF(F617="PLNBB MRC",COUNTIF($F$2:$F617,"PLNBB")+COUNTIF($F$2:$F617,"PLNBB LRC")+COUNTIF($F$2:$F617,"PLNBB MRC"),IF(F617="HE MRC",COUNTIF($F$2:$F617,"HE")+COUNTIF($F$2:$F617,"HE LRC")+COUNTIF($F$2:$F617,"HE MRC"),IF(F617="HE LRC",COUNTIF($F$2:$F617,"HE")+COUNTIF($F$2:$F617,"HE LRC")+COUNTIF($F$2:$F617,"HE MRC"),COUNTIF($F$2:$F617,F617))))))))</f>
        <v>48</v>
      </c>
      <c r="K617" s="42" t="s">
        <v>235</v>
      </c>
      <c r="L617" s="42" t="s">
        <v>236</v>
      </c>
      <c r="N617" s="43" t="s">
        <v>318</v>
      </c>
      <c r="O617" s="70" t="s">
        <v>473</v>
      </c>
      <c r="P617" s="40"/>
      <c r="Q617" s="70">
        <v>46060</v>
      </c>
      <c r="R617" s="44"/>
      <c r="S617" s="70">
        <v>46045</v>
      </c>
      <c r="T617" s="57">
        <v>46068.229166666664</v>
      </c>
      <c r="U617" s="57">
        <f t="shared" si="131"/>
        <v>46071.774305555555</v>
      </c>
      <c r="V617" s="57">
        <v>46071.774305555555</v>
      </c>
      <c r="W617" s="57">
        <v>46071.815972222219</v>
      </c>
      <c r="X617" s="57">
        <v>46072.461805555555</v>
      </c>
      <c r="Y617" s="57">
        <v>46072.517361111109</v>
      </c>
      <c r="Z617" s="57">
        <v>46072.552083333336</v>
      </c>
      <c r="AA617" s="51">
        <f t="shared" si="120"/>
        <v>85.083333333372138</v>
      </c>
      <c r="AB617" s="51">
        <f t="shared" si="124"/>
        <v>16.833333333372138</v>
      </c>
      <c r="AC617" s="51">
        <f t="shared" si="125"/>
        <v>1.3333333333139308</v>
      </c>
      <c r="AD617" s="51">
        <v>0</v>
      </c>
      <c r="AE617" s="51">
        <v>3.67</v>
      </c>
      <c r="AF617" s="51">
        <v>0</v>
      </c>
      <c r="AG617" s="51">
        <v>0</v>
      </c>
      <c r="AH617" s="51">
        <v>0</v>
      </c>
      <c r="AI617" s="51">
        <f t="shared" si="127"/>
        <v>3.67</v>
      </c>
      <c r="AJ617" s="78">
        <f t="shared" si="132"/>
        <v>3.67</v>
      </c>
      <c r="AK617" s="78"/>
      <c r="AL617" s="78"/>
      <c r="AM617" s="78"/>
      <c r="AN617" s="78"/>
      <c r="AO617" s="45">
        <v>7573.6490000000003</v>
      </c>
      <c r="AP617" s="45">
        <v>7571.5690000000004</v>
      </c>
      <c r="AQ617" s="57">
        <f t="shared" si="117"/>
        <v>46071.774305555555</v>
      </c>
      <c r="AR617" s="57">
        <v>46071.784722222219</v>
      </c>
      <c r="AS617" s="57">
        <f t="shared" si="116"/>
        <v>46072.461805555555</v>
      </c>
      <c r="AT617" s="57">
        <v>46072.538194444445</v>
      </c>
      <c r="AU617" s="57">
        <f t="shared" si="126"/>
        <v>46072.538194444445</v>
      </c>
      <c r="AV617" s="57">
        <v>46072.548611111109</v>
      </c>
      <c r="AW617" s="104">
        <v>4133</v>
      </c>
      <c r="AX617" s="104">
        <v>6353</v>
      </c>
      <c r="AY617" s="30">
        <v>34.950000000000003</v>
      </c>
      <c r="AZ617" s="30">
        <v>20.95</v>
      </c>
      <c r="BA617" s="30">
        <v>4.9800000000000004</v>
      </c>
      <c r="BB617" s="30">
        <v>6.05</v>
      </c>
      <c r="BC617" s="30">
        <v>7.65</v>
      </c>
      <c r="BD617" s="30">
        <v>39.659999999999997</v>
      </c>
      <c r="BE617" s="30">
        <v>33.340000000000003</v>
      </c>
      <c r="BF617" s="30">
        <v>0.21</v>
      </c>
      <c r="BG617" s="30">
        <v>0.34</v>
      </c>
      <c r="BH617" s="30">
        <v>0.32</v>
      </c>
      <c r="BI617" s="30">
        <v>52.83</v>
      </c>
      <c r="BJ617" s="30">
        <v>4.24</v>
      </c>
      <c r="BK617" s="30">
        <v>0.87</v>
      </c>
      <c r="BL617" s="30">
        <v>1.19</v>
      </c>
      <c r="BM617" s="30">
        <v>14.81</v>
      </c>
      <c r="BN617" s="34">
        <v>60</v>
      </c>
      <c r="BO617" s="30" t="s">
        <v>97</v>
      </c>
      <c r="BP617" s="30" t="s">
        <v>100</v>
      </c>
      <c r="BQ617" s="34">
        <v>1180</v>
      </c>
      <c r="BR617" s="30">
        <v>36.18</v>
      </c>
      <c r="BS617" s="30">
        <v>21.93</v>
      </c>
      <c r="BT617" s="30">
        <v>22.94</v>
      </c>
      <c r="BU617" s="30">
        <v>9.77</v>
      </c>
      <c r="BV617" s="30">
        <v>3.2</v>
      </c>
      <c r="BW617" s="30">
        <v>0.84</v>
      </c>
      <c r="BX617" s="30">
        <v>0.35</v>
      </c>
      <c r="BY617" s="30">
        <v>0.51</v>
      </c>
      <c r="BZ617" s="30">
        <v>3.48</v>
      </c>
      <c r="CA617" s="30">
        <v>0.6</v>
      </c>
      <c r="CB617" s="30">
        <v>0.2</v>
      </c>
      <c r="CC617" s="99">
        <v>5.3999999999999999E-2</v>
      </c>
      <c r="CD617" s="30">
        <v>98</v>
      </c>
      <c r="CE617" s="30">
        <v>97</v>
      </c>
      <c r="CF617" s="30">
        <v>79</v>
      </c>
      <c r="CG617" s="30">
        <v>21</v>
      </c>
      <c r="CH617" s="30"/>
      <c r="CI617" s="104">
        <v>4148</v>
      </c>
      <c r="CJ617" s="30"/>
      <c r="CK617" s="30">
        <v>34.78</v>
      </c>
      <c r="CL617" s="30"/>
      <c r="CM617" s="30">
        <v>4.58</v>
      </c>
      <c r="CN617" s="30"/>
      <c r="CO617" s="30"/>
      <c r="CP617" s="30"/>
      <c r="CQ617" s="30">
        <v>0.18</v>
      </c>
      <c r="CR617" s="104">
        <v>4038</v>
      </c>
      <c r="CS617" s="105">
        <v>35.200000000000003</v>
      </c>
      <c r="CT617" s="105">
        <v>5.78</v>
      </c>
      <c r="CU617" s="104">
        <v>0.25</v>
      </c>
      <c r="CV617" s="30"/>
      <c r="CW617" s="58">
        <f t="shared" si="123"/>
        <v>575.20149404743074</v>
      </c>
      <c r="CX617" s="59">
        <f>AP617/(AB617-AI617)</f>
        <v>575.20149404743074</v>
      </c>
      <c r="CY617" s="79">
        <v>500</v>
      </c>
      <c r="CZ617" s="57">
        <f>IF(AND(DATE(YEAR(T617),MONTH(T617),DAY(T617))&gt;=(S617-3),DATE(YEAR(T617),MONTH(T617),DAY(T617))&lt;=(S617+3)),T617,V617)</f>
        <v>46071.774305555555</v>
      </c>
      <c r="DA617" s="59">
        <f>CZ617-U617</f>
        <v>0</v>
      </c>
      <c r="DB617" s="51">
        <f>(((AR617-AQ617)*24)+DD617+AB617+((AV617-AU617)*24))/24</f>
        <v>0.75347222221898846</v>
      </c>
      <c r="DC617" s="51">
        <f>(AT617-AS617)*24</f>
        <v>1.8333333333721384</v>
      </c>
      <c r="DD617" s="51">
        <f>(W617-AR617)*24</f>
        <v>0.75</v>
      </c>
      <c r="DE617" s="51">
        <f>AA617</f>
        <v>85.083333333372138</v>
      </c>
      <c r="DF617" s="51">
        <f t="shared" si="121"/>
        <v>0.75</v>
      </c>
      <c r="DG617" s="51">
        <f>AB617</f>
        <v>16.833333333372138</v>
      </c>
      <c r="DH617" s="51">
        <f t="shared" si="128"/>
        <v>1.8333333333721384</v>
      </c>
    </row>
    <row r="618" spans="1:112" s="42" customFormat="1" x14ac:dyDescent="0.2">
      <c r="A618" s="40">
        <v>5066</v>
      </c>
      <c r="B618" s="29">
        <f t="shared" si="122"/>
        <v>46054</v>
      </c>
      <c r="C618" s="41" t="str">
        <f t="shared" si="129"/>
        <v>PRT 2026 2 #5066</v>
      </c>
      <c r="D618" s="41" t="str">
        <f t="shared" si="130"/>
        <v>PRATU SSN #39</v>
      </c>
      <c r="E618" s="39">
        <v>5066</v>
      </c>
      <c r="F618" s="38" t="s">
        <v>551</v>
      </c>
      <c r="G618" s="38" t="str">
        <f>INDEX([1]List!$D$2:$D$55,MATCH(F618,[1]List!$B$2:$B$55,0))</f>
        <v>CIF</v>
      </c>
      <c r="H618" s="38" t="s">
        <v>552</v>
      </c>
      <c r="I618" s="38" t="s">
        <v>285</v>
      </c>
      <c r="J618" s="39">
        <f>IF(F618="","",IF(F618="TIE LRC",COUNTIF($F$2:$F618,"TIE")+COUNTIF($F$2:$F618,"TME")+COUNTIF($F$2:$F618,"TIE LRC")+COUNTIF($F$2:$F618,"TIE MRC"),IF(F618="TIE MRC",COUNTIF($F$2:$F618,"TIE")+COUNTIF($F$2:$F618,"TME")+COUNTIF($F$2:$F618,"TIE LRC")+COUNTIF($F$2:$F618,"TIE MRC"),IF(F618="PLNBB LRC",COUNTIF($F$2:$F618,"PLNBB")+COUNTIF($F$2:$F618,"PLNBB LRC")+COUNTIF($F$2:$F618,"PLNBB MRC"),IF(F618="PLNBB MRC",COUNTIF($F$2:$F618,"PLNBB")+COUNTIF($F$2:$F618,"PLNBB LRC")+COUNTIF($F$2:$F618,"PLNBB MRC"),IF(F618="HE MRC",COUNTIF($F$2:$F618,"HE")+COUNTIF($F$2:$F618,"HE LRC")+COUNTIF($F$2:$F618,"HE MRC"),IF(F618="HE LRC",COUNTIF($F$2:$F618,"HE")+COUNTIF($F$2:$F618,"HE LRC")+COUNTIF($F$2:$F618,"HE MRC"),COUNTIF($F$2:$F618,F618))))))))</f>
        <v>39</v>
      </c>
      <c r="K618" s="42" t="s">
        <v>480</v>
      </c>
      <c r="L618" s="42" t="s">
        <v>437</v>
      </c>
      <c r="N618" s="43" t="s">
        <v>320</v>
      </c>
      <c r="O618" s="70" t="s">
        <v>473</v>
      </c>
      <c r="P618" s="40"/>
      <c r="Q618" s="70">
        <v>46062</v>
      </c>
      <c r="R618" s="44"/>
      <c r="S618" s="70">
        <v>46077</v>
      </c>
      <c r="T618" s="57">
        <v>46068.392361111109</v>
      </c>
      <c r="U618" s="57">
        <f>V618</f>
        <v>46071.84375</v>
      </c>
      <c r="V618" s="57">
        <v>46071.84375</v>
      </c>
      <c r="W618" s="57">
        <v>46072.472222222219</v>
      </c>
      <c r="X618" s="57">
        <v>46073.440972222219</v>
      </c>
      <c r="Y618" s="57">
        <v>46073.46875</v>
      </c>
      <c r="Z618" s="57">
        <v>46073.503472222219</v>
      </c>
      <c r="AA618" s="51">
        <f t="shared" si="120"/>
        <v>82.833333333372138</v>
      </c>
      <c r="AB618" s="51">
        <f t="shared" si="124"/>
        <v>23.916666666744277</v>
      </c>
      <c r="AC618" s="51">
        <f t="shared" si="125"/>
        <v>0.66666666674427688</v>
      </c>
      <c r="AD618" s="51">
        <v>0</v>
      </c>
      <c r="AE618" s="51">
        <v>3.08</v>
      </c>
      <c r="AF618" s="51">
        <v>2</v>
      </c>
      <c r="AG618" s="51">
        <v>1.75</v>
      </c>
      <c r="AH618" s="51">
        <v>0</v>
      </c>
      <c r="AI618" s="51">
        <f t="shared" si="127"/>
        <v>6.83</v>
      </c>
      <c r="AJ618" s="78">
        <f t="shared" si="132"/>
        <v>6.83</v>
      </c>
      <c r="AK618" s="78"/>
      <c r="AL618" s="78"/>
      <c r="AM618" s="78"/>
      <c r="AN618" s="78"/>
      <c r="AO618" s="45">
        <v>8739.1219999999994</v>
      </c>
      <c r="AP618" s="45">
        <v>8736.9629999999997</v>
      </c>
      <c r="AQ618" s="57">
        <f t="shared" si="117"/>
        <v>46071.84375</v>
      </c>
      <c r="AR618" s="57">
        <v>46071.854166666664</v>
      </c>
      <c r="AS618" s="57">
        <f t="shared" si="116"/>
        <v>46073.440972222219</v>
      </c>
      <c r="AT618" s="57">
        <v>46073.489583333336</v>
      </c>
      <c r="AU618" s="57">
        <f t="shared" si="126"/>
        <v>46073.489583333336</v>
      </c>
      <c r="AV618" s="57">
        <v>46073.5</v>
      </c>
      <c r="AW618" s="104">
        <v>4063</v>
      </c>
      <c r="AX618" s="104">
        <v>6364</v>
      </c>
      <c r="AY618" s="30">
        <v>35.15</v>
      </c>
      <c r="AZ618" s="30">
        <v>18.84</v>
      </c>
      <c r="BA618" s="30">
        <v>4.9800000000000004</v>
      </c>
      <c r="BB618" s="30">
        <v>6.23</v>
      </c>
      <c r="BC618" s="30">
        <v>7.68</v>
      </c>
      <c r="BD618" s="30">
        <v>39.07</v>
      </c>
      <c r="BE618" s="30">
        <v>35.86</v>
      </c>
      <c r="BF618" s="30">
        <v>0.25</v>
      </c>
      <c r="BG618" s="30">
        <v>0.41</v>
      </c>
      <c r="BH618" s="30">
        <v>0.38</v>
      </c>
      <c r="BI618" s="30">
        <v>52.25</v>
      </c>
      <c r="BJ618" s="30">
        <v>4.1900000000000004</v>
      </c>
      <c r="BK618" s="30">
        <v>0.88</v>
      </c>
      <c r="BL618" s="30">
        <v>1.17</v>
      </c>
      <c r="BM618" s="30">
        <v>17.3</v>
      </c>
      <c r="BN618" s="34">
        <v>60</v>
      </c>
      <c r="BO618" s="30" t="s">
        <v>97</v>
      </c>
      <c r="BP618" s="30" t="s">
        <v>97</v>
      </c>
      <c r="BQ618" s="34">
        <v>1180</v>
      </c>
      <c r="BR618" s="30">
        <v>53.42</v>
      </c>
      <c r="BS618" s="30">
        <v>20.059999999999999</v>
      </c>
      <c r="BT618" s="30">
        <v>13.56</v>
      </c>
      <c r="BU618" s="30">
        <v>5.72</v>
      </c>
      <c r="BV618" s="30">
        <v>1.56</v>
      </c>
      <c r="BW618" s="30">
        <v>1.24</v>
      </c>
      <c r="BX618" s="30">
        <v>0.31</v>
      </c>
      <c r="BY618" s="30">
        <v>0.55000000000000004</v>
      </c>
      <c r="BZ618" s="30">
        <v>3.16</v>
      </c>
      <c r="CA618" s="30">
        <v>0.36</v>
      </c>
      <c r="CB618" s="30">
        <v>0.06</v>
      </c>
      <c r="CC618" s="99">
        <v>3.5999999999999997E-2</v>
      </c>
      <c r="CD618" s="30">
        <v>99</v>
      </c>
      <c r="CE618" s="30">
        <v>98</v>
      </c>
      <c r="CF618" s="30">
        <v>78</v>
      </c>
      <c r="CG618" s="30">
        <v>19</v>
      </c>
      <c r="CH618" s="30"/>
      <c r="CI618" s="104">
        <v>4135</v>
      </c>
      <c r="CJ618" s="30"/>
      <c r="CK618" s="30">
        <v>34.01</v>
      </c>
      <c r="CL618" s="30"/>
      <c r="CM618" s="30">
        <v>4.18</v>
      </c>
      <c r="CN618" s="30"/>
      <c r="CO618" s="30"/>
      <c r="CP618" s="30"/>
      <c r="CQ618" s="30">
        <v>0.2</v>
      </c>
      <c r="CR618" s="104">
        <v>3970</v>
      </c>
      <c r="CS618" s="105">
        <v>36.409999999999997</v>
      </c>
      <c r="CT618" s="105">
        <v>4.33</v>
      </c>
      <c r="CU618" s="105">
        <v>0.2</v>
      </c>
      <c r="CV618" s="30"/>
      <c r="CW618" s="58">
        <f t="shared" si="123"/>
        <v>511.33220834726774</v>
      </c>
      <c r="CX618" s="59">
        <f>AP618/(AB618-AI618)</f>
        <v>511.33220834726774</v>
      </c>
      <c r="CY618" s="79">
        <v>500</v>
      </c>
      <c r="CZ618" s="57">
        <f>IF(AND(DATE(YEAR(T618),MONTH(T618),DAY(T618))&gt;=(S618-3),DATE(YEAR(T618),MONTH(T618),DAY(T618))&lt;=(S618+3)),T618,V618)</f>
        <v>46071.84375</v>
      </c>
      <c r="DA618" s="59">
        <f>CZ618-U618</f>
        <v>0</v>
      </c>
      <c r="DB618" s="51">
        <f>(((AR618-AQ618)*24)+DD618+AB618+((AV618-AU618)*24))/24</f>
        <v>1.6354166666642413</v>
      </c>
      <c r="DC618" s="51">
        <f>(AT618-AS618)*24</f>
        <v>1.1666666668024845</v>
      </c>
      <c r="DD618" s="51">
        <f>(W618-AR618)*24</f>
        <v>14.833333333313931</v>
      </c>
      <c r="DE618" s="51">
        <f>AA618</f>
        <v>82.833333333372138</v>
      </c>
      <c r="DF618" s="51">
        <f t="shared" si="121"/>
        <v>14.833333333313931</v>
      </c>
      <c r="DG618" s="51">
        <f>AB618</f>
        <v>23.916666666744277</v>
      </c>
      <c r="DH618" s="51">
        <f t="shared" si="128"/>
        <v>1.1666666668024845</v>
      </c>
    </row>
    <row r="619" spans="1:112" s="42" customFormat="1" x14ac:dyDescent="0.2">
      <c r="A619" s="40">
        <v>5067</v>
      </c>
      <c r="B619" s="29">
        <f t="shared" si="122"/>
        <v>46054</v>
      </c>
      <c r="C619" s="41" t="str">
        <f t="shared" si="129"/>
        <v>PRT 2026 2 #5067</v>
      </c>
      <c r="D619" s="41" t="str">
        <f t="shared" si="130"/>
        <v>PRATU BE #11</v>
      </c>
      <c r="E619" s="39">
        <v>5067</v>
      </c>
      <c r="F619" s="38" t="s">
        <v>506</v>
      </c>
      <c r="G619" s="38" t="str">
        <f>INDEX([1]List!$D$2:$D$55,MATCH(F619,[1]List!$B$2:$B$55,0))</f>
        <v>CIF</v>
      </c>
      <c r="H619" s="38" t="s">
        <v>757</v>
      </c>
      <c r="I619" s="38" t="s">
        <v>252</v>
      </c>
      <c r="J619" s="39">
        <f>IF(F619="","",IF(F619="TIE LRC",COUNTIF($F$2:$F619,"TIE")+COUNTIF($F$2:$F619,"TME")+COUNTIF($F$2:$F619,"TIE LRC")+COUNTIF($F$2:$F619,"TIE MRC"),IF(F619="TIE MRC",COUNTIF($F$2:$F619,"TIE")+COUNTIF($F$2:$F619,"TME")+COUNTIF($F$2:$F619,"TIE LRC")+COUNTIF($F$2:$F619,"TIE MRC"),IF(F619="PLNBB LRC",COUNTIF($F$2:$F619,"PLNBB")+COUNTIF($F$2:$F619,"PLNBB LRC")+COUNTIF($F$2:$F619,"PLNBB MRC"),IF(F619="PLNBB MRC",COUNTIF($F$2:$F619,"PLNBB")+COUNTIF($F$2:$F619,"PLNBB LRC")+COUNTIF($F$2:$F619,"PLNBB MRC"),IF(F619="HE MRC",COUNTIF($F$2:$F619,"HE")+COUNTIF($F$2:$F619,"HE LRC")+COUNTIF($F$2:$F619,"HE MRC"),IF(F619="HE LRC",COUNTIF($F$2:$F619,"HE")+COUNTIF($F$2:$F619,"HE LRC")+COUNTIF($F$2:$F619,"HE MRC"),COUNTIF($F$2:$F619,F619))))))))</f>
        <v>11</v>
      </c>
      <c r="K619" s="42" t="s">
        <v>362</v>
      </c>
      <c r="L619" s="42" t="s">
        <v>363</v>
      </c>
      <c r="N619" s="43" t="s">
        <v>318</v>
      </c>
      <c r="O619" s="70" t="s">
        <v>394</v>
      </c>
      <c r="P619" s="40"/>
      <c r="Q619" s="70">
        <v>46057</v>
      </c>
      <c r="R619" s="44"/>
      <c r="S619" s="70">
        <v>45985</v>
      </c>
      <c r="T619" s="57">
        <v>46068.708333333336</v>
      </c>
      <c r="U619" s="57">
        <f>V619</f>
        <v>46072.597222222219</v>
      </c>
      <c r="V619" s="57">
        <v>46072.597222222219</v>
      </c>
      <c r="W619" s="57">
        <v>46073.541666666664</v>
      </c>
      <c r="X619" s="57">
        <v>46074.138888888891</v>
      </c>
      <c r="Y619" s="57">
        <v>46074.190972222219</v>
      </c>
      <c r="Z619" s="57">
        <v>46074.225694444445</v>
      </c>
      <c r="AA619" s="51">
        <f t="shared" si="120"/>
        <v>93.333333333197515</v>
      </c>
      <c r="AB619" s="51">
        <f t="shared" si="124"/>
        <v>15.583333333313931</v>
      </c>
      <c r="AC619" s="51">
        <f t="shared" si="125"/>
        <v>1.2499999998835847</v>
      </c>
      <c r="AD619" s="51">
        <v>0.17</v>
      </c>
      <c r="AE619" s="51">
        <v>1.42</v>
      </c>
      <c r="AF619" s="51">
        <v>0</v>
      </c>
      <c r="AG619" s="51">
        <v>1.25</v>
      </c>
      <c r="AH619" s="51">
        <v>0</v>
      </c>
      <c r="AI619" s="51">
        <f t="shared" si="127"/>
        <v>2.67</v>
      </c>
      <c r="AJ619" s="78">
        <f t="shared" si="132"/>
        <v>2.84</v>
      </c>
      <c r="AK619" s="78"/>
      <c r="AL619" s="78"/>
      <c r="AM619" s="78"/>
      <c r="AN619" s="78"/>
      <c r="AO619" s="45">
        <v>8554.768</v>
      </c>
      <c r="AP619" s="45">
        <v>8551.9549999999999</v>
      </c>
      <c r="AQ619" s="57">
        <f t="shared" si="117"/>
        <v>46072.597222222219</v>
      </c>
      <c r="AR619" s="57">
        <v>46072.607638888891</v>
      </c>
      <c r="AS619" s="57">
        <f t="shared" si="116"/>
        <v>46074.138888888891</v>
      </c>
      <c r="AT619" s="57">
        <v>46074.211805555555</v>
      </c>
      <c r="AU619" s="57">
        <f t="shared" si="126"/>
        <v>46074.211805555555</v>
      </c>
      <c r="AV619" s="57">
        <v>46074.222222222219</v>
      </c>
      <c r="AW619" s="104">
        <v>4122</v>
      </c>
      <c r="AX619" s="104">
        <v>6435</v>
      </c>
      <c r="AY619" s="30">
        <v>35.94</v>
      </c>
      <c r="AZ619" s="30">
        <v>19.75</v>
      </c>
      <c r="BA619" s="30">
        <v>4.93</v>
      </c>
      <c r="BB619" s="30">
        <v>6.18</v>
      </c>
      <c r="BC619" s="30">
        <v>7.7</v>
      </c>
      <c r="BD619" s="30">
        <v>38.4</v>
      </c>
      <c r="BE619" s="30">
        <v>35.67</v>
      </c>
      <c r="BF619" s="30">
        <v>0.24</v>
      </c>
      <c r="BG619" s="30">
        <v>0.41</v>
      </c>
      <c r="BH619" s="30">
        <v>0.37</v>
      </c>
      <c r="BI619" s="30">
        <v>54.75</v>
      </c>
      <c r="BJ619" s="30">
        <v>4.01</v>
      </c>
      <c r="BK619" s="30">
        <v>0.88</v>
      </c>
      <c r="BL619" s="30">
        <v>1.19</v>
      </c>
      <c r="BM619" s="30">
        <v>14.13</v>
      </c>
      <c r="BN619" s="34">
        <v>60</v>
      </c>
      <c r="BO619" s="30" t="s">
        <v>97</v>
      </c>
      <c r="BP619" s="30" t="s">
        <v>100</v>
      </c>
      <c r="BQ619" s="34">
        <v>1170</v>
      </c>
      <c r="BR619" s="30">
        <v>33.28</v>
      </c>
      <c r="BS619" s="30">
        <v>19.46</v>
      </c>
      <c r="BT619" s="30">
        <v>28.8</v>
      </c>
      <c r="BU619" s="30">
        <v>9.7200000000000006</v>
      </c>
      <c r="BV619" s="30">
        <v>2.2000000000000002</v>
      </c>
      <c r="BW619" s="30">
        <v>0.96</v>
      </c>
      <c r="BX619" s="30">
        <v>0.63</v>
      </c>
      <c r="BY619" s="30">
        <v>0.44</v>
      </c>
      <c r="BZ619" s="30">
        <v>3.73</v>
      </c>
      <c r="CA619" s="30">
        <v>0.66</v>
      </c>
      <c r="CB619" s="30">
        <v>0.1</v>
      </c>
      <c r="CC619" s="99">
        <v>4.8000000000000001E-2</v>
      </c>
      <c r="CD619" s="30">
        <v>98</v>
      </c>
      <c r="CE619" s="30">
        <v>97</v>
      </c>
      <c r="CF619" s="30">
        <v>77</v>
      </c>
      <c r="CG619" s="30">
        <v>19</v>
      </c>
      <c r="CH619" s="30"/>
      <c r="CI619" s="104">
        <v>4141</v>
      </c>
      <c r="CJ619" s="30"/>
      <c r="CK619" s="30">
        <v>35.86</v>
      </c>
      <c r="CL619" s="30"/>
      <c r="CM619" s="30">
        <v>4.71</v>
      </c>
      <c r="CN619" s="30"/>
      <c r="CO619" s="30"/>
      <c r="CP619" s="30"/>
      <c r="CQ619" s="30">
        <v>0.2</v>
      </c>
      <c r="CR619" s="104">
        <v>4022</v>
      </c>
      <c r="CS619" s="105">
        <v>35.65</v>
      </c>
      <c r="CT619" s="105">
        <v>4.66</v>
      </c>
      <c r="CU619" s="104">
        <v>0.23</v>
      </c>
      <c r="CV619" s="30"/>
      <c r="CW619" s="58">
        <f t="shared" si="123"/>
        <v>662.25774393491349</v>
      </c>
      <c r="CX619" s="59">
        <f>AP619/(AB619-AI619)</f>
        <v>662.25774393491349</v>
      </c>
      <c r="CY619" s="79">
        <v>500</v>
      </c>
      <c r="CZ619" s="57">
        <f>IF(AND(DATE(YEAR(T619),MONTH(T619),DAY(T619))&gt;=(S619-3),DATE(YEAR(T619),MONTH(T619),DAY(T619))&lt;=(S619+3)),T619,V619)</f>
        <v>46072.597222222219</v>
      </c>
      <c r="DA619" s="59">
        <f>CZ619-U619</f>
        <v>0</v>
      </c>
      <c r="DB619" s="51">
        <f>(((AR619-AQ619)*24)+DD619+AB619+((AV619-AU619)*24))/24</f>
        <v>1.6041666666642413</v>
      </c>
      <c r="DC619" s="51">
        <f>(AT619-AS619)*24</f>
        <v>1.7499999999417923</v>
      </c>
      <c r="DD619" s="51">
        <f>(W619-AR619)*24</f>
        <v>22.416666666569654</v>
      </c>
      <c r="DE619" s="51">
        <f>AA619</f>
        <v>93.333333333197515</v>
      </c>
      <c r="DF619" s="51">
        <f t="shared" si="121"/>
        <v>22.416666666569654</v>
      </c>
      <c r="DG619" s="51">
        <f>AB619</f>
        <v>15.583333333313931</v>
      </c>
      <c r="DH619" s="51">
        <f t="shared" si="128"/>
        <v>1.7499999999417923</v>
      </c>
    </row>
    <row r="620" spans="1:112" s="42" customFormat="1" x14ac:dyDescent="0.2">
      <c r="A620" s="40">
        <v>5068</v>
      </c>
      <c r="B620" s="29">
        <f t="shared" si="122"/>
        <v>46054</v>
      </c>
      <c r="C620" s="41" t="str">
        <f t="shared" si="129"/>
        <v>PRT 2026 2 #5068</v>
      </c>
      <c r="D620" s="41" t="str">
        <f t="shared" si="130"/>
        <v>PRATU TBC LRC #47</v>
      </c>
      <c r="E620" s="39">
        <v>5068</v>
      </c>
      <c r="F620" s="38" t="s">
        <v>290</v>
      </c>
      <c r="G620" s="38" t="str">
        <f>INDEX([1]List!$D$2:$D$55,MATCH(F620,[1]List!$B$2:$B$55,0))</f>
        <v>CIF</v>
      </c>
      <c r="H620" s="38" t="s">
        <v>325</v>
      </c>
      <c r="I620" s="38" t="s">
        <v>176</v>
      </c>
      <c r="J620" s="39">
        <f>IF(F620="","",IF(F620="TIE LRC",COUNTIF($F$2:$F620,"TIE")+COUNTIF($F$2:$F620,"TME")+COUNTIF($F$2:$F620,"TIE LRC")+COUNTIF($F$2:$F620,"TIE MRC"),IF(F620="TIE MRC",COUNTIF($F$2:$F620,"TIE")+COUNTIF($F$2:$F620,"TME")+COUNTIF($F$2:$F620,"TIE LRC")+COUNTIF($F$2:$F620,"TIE MRC"),IF(F620="PLNBB LRC",COUNTIF($F$2:$F620,"PLNBB")+COUNTIF($F$2:$F620,"PLNBB LRC")+COUNTIF($F$2:$F620,"PLNBB MRC"),IF(F620="PLNBB MRC",COUNTIF($F$2:$F620,"PLNBB")+COUNTIF($F$2:$F620,"PLNBB LRC")+COUNTIF($F$2:$F620,"PLNBB MRC"),IF(F620="HE MRC",COUNTIF($F$2:$F620,"HE")+COUNTIF($F$2:$F620,"HE LRC")+COUNTIF($F$2:$F620,"HE MRC"),IF(F620="HE LRC",COUNTIF($F$2:$F620,"HE")+COUNTIF($F$2:$F620,"HE LRC")+COUNTIF($F$2:$F620,"HE MRC"),COUNTIF($F$2:$F620,F620))))))))</f>
        <v>47</v>
      </c>
      <c r="K620" s="42" t="s">
        <v>115</v>
      </c>
      <c r="L620" s="42" t="s">
        <v>116</v>
      </c>
      <c r="N620" s="43" t="s">
        <v>320</v>
      </c>
      <c r="O620" s="70" t="s">
        <v>473</v>
      </c>
      <c r="P620" s="40"/>
      <c r="Q620" s="70">
        <v>46058</v>
      </c>
      <c r="R620" s="44"/>
      <c r="S620" s="70">
        <v>46050</v>
      </c>
      <c r="T620" s="57">
        <v>46068.75</v>
      </c>
      <c r="U620" s="57">
        <f>V620</f>
        <v>46073.538194444445</v>
      </c>
      <c r="V620" s="57">
        <v>46073.538194444445</v>
      </c>
      <c r="W620" s="57">
        <v>46074.194444444445</v>
      </c>
      <c r="X620" s="57">
        <v>46074.815972222219</v>
      </c>
      <c r="Y620" s="57">
        <v>46074.881944444445</v>
      </c>
      <c r="Z620" s="57">
        <v>46074.916666666664</v>
      </c>
      <c r="AA620" s="51">
        <f t="shared" si="120"/>
        <v>114.91666666668607</v>
      </c>
      <c r="AB620" s="51">
        <f t="shared" si="124"/>
        <v>16.5</v>
      </c>
      <c r="AC620" s="51">
        <f t="shared" si="125"/>
        <v>1.5833333334303461</v>
      </c>
      <c r="AD620" s="51">
        <v>0.17</v>
      </c>
      <c r="AE620" s="51">
        <v>2.75</v>
      </c>
      <c r="AF620" s="51">
        <v>0</v>
      </c>
      <c r="AG620" s="51">
        <v>1.67</v>
      </c>
      <c r="AH620" s="51">
        <v>0</v>
      </c>
      <c r="AI620" s="51">
        <f t="shared" si="127"/>
        <v>4.42</v>
      </c>
      <c r="AJ620" s="78">
        <f t="shared" si="132"/>
        <v>4.59</v>
      </c>
      <c r="AK620" s="78"/>
      <c r="AL620" s="78"/>
      <c r="AM620" s="78"/>
      <c r="AN620" s="78"/>
      <c r="AO620" s="45">
        <v>7702.4830000000002</v>
      </c>
      <c r="AP620" s="45">
        <v>7700.1239999999998</v>
      </c>
      <c r="AQ620" s="57">
        <f t="shared" si="117"/>
        <v>46073.538194444445</v>
      </c>
      <c r="AR620" s="57">
        <v>46073.548611111109</v>
      </c>
      <c r="AS620" s="57">
        <f t="shared" si="116"/>
        <v>46074.815972222219</v>
      </c>
      <c r="AT620" s="57">
        <v>46074.902777777781</v>
      </c>
      <c r="AU620" s="57">
        <f t="shared" si="126"/>
        <v>46074.902777777781</v>
      </c>
      <c r="AV620" s="57">
        <v>46074.913194444445</v>
      </c>
      <c r="AW620" s="104">
        <v>4056</v>
      </c>
      <c r="AX620" s="104">
        <v>6233</v>
      </c>
      <c r="AY620" s="30">
        <v>34.94</v>
      </c>
      <c r="AZ620" s="30">
        <v>18.28</v>
      </c>
      <c r="BA620" s="30">
        <v>4.97</v>
      </c>
      <c r="BB620" s="30">
        <v>6.24</v>
      </c>
      <c r="BC620" s="30">
        <v>7.64</v>
      </c>
      <c r="BD620" s="30">
        <v>39.53</v>
      </c>
      <c r="BE620" s="30">
        <v>35.950000000000003</v>
      </c>
      <c r="BF620" s="30">
        <v>0.2</v>
      </c>
      <c r="BG620" s="30">
        <v>0.33</v>
      </c>
      <c r="BH620" s="30">
        <v>0.31</v>
      </c>
      <c r="BI620" s="30">
        <v>52.85</v>
      </c>
      <c r="BJ620" s="30">
        <v>4.25</v>
      </c>
      <c r="BK620" s="30">
        <v>0.87</v>
      </c>
      <c r="BL620" s="30">
        <v>1.1499999999999999</v>
      </c>
      <c r="BM620" s="30">
        <v>17.260000000000002</v>
      </c>
      <c r="BN620" s="34">
        <v>60</v>
      </c>
      <c r="BO620" s="30" t="s">
        <v>97</v>
      </c>
      <c r="BP620" s="30" t="s">
        <v>100</v>
      </c>
      <c r="BQ620" s="34">
        <v>1180</v>
      </c>
      <c r="BR620" s="30">
        <v>37.450000000000003</v>
      </c>
      <c r="BS620" s="30">
        <v>21.4</v>
      </c>
      <c r="BT620" s="30">
        <v>23.14</v>
      </c>
      <c r="BU620" s="30">
        <v>8.2200000000000006</v>
      </c>
      <c r="BV620" s="30">
        <v>2.85</v>
      </c>
      <c r="BW620" s="30">
        <v>0.82</v>
      </c>
      <c r="BX620" s="30">
        <v>0.76</v>
      </c>
      <c r="BY620" s="30">
        <v>0.6</v>
      </c>
      <c r="BZ620" s="30">
        <v>4.1500000000000004</v>
      </c>
      <c r="CA620" s="30">
        <v>0.42</v>
      </c>
      <c r="CB620" s="30">
        <v>0.18</v>
      </c>
      <c r="CC620" s="99">
        <v>4.5999999999999999E-2</v>
      </c>
      <c r="CD620" s="30">
        <v>98</v>
      </c>
      <c r="CE620" s="30">
        <v>97</v>
      </c>
      <c r="CF620" s="30">
        <v>79</v>
      </c>
      <c r="CG620" s="30">
        <v>20</v>
      </c>
      <c r="CH620" s="30"/>
      <c r="CI620" s="104">
        <v>4079</v>
      </c>
      <c r="CJ620" s="30"/>
      <c r="CK620" s="30">
        <v>34.26</v>
      </c>
      <c r="CL620" s="30"/>
      <c r="CM620" s="30">
        <v>4.04</v>
      </c>
      <c r="CN620" s="30"/>
      <c r="CO620" s="30"/>
      <c r="CP620" s="30"/>
      <c r="CQ620" s="30">
        <v>0.16</v>
      </c>
      <c r="CR620" s="104">
        <v>4044</v>
      </c>
      <c r="CS620" s="105">
        <v>34.979999999999997</v>
      </c>
      <c r="CT620" s="105">
        <v>5.0199999999999996</v>
      </c>
      <c r="CU620" s="104">
        <v>0.23</v>
      </c>
      <c r="CV620" s="30"/>
      <c r="CW620" s="58">
        <f t="shared" si="123"/>
        <v>637.42748344370864</v>
      </c>
      <c r="CX620" s="59">
        <f>AP620/(AB620-AI620)</f>
        <v>637.42748344370864</v>
      </c>
      <c r="CY620" s="79">
        <v>500</v>
      </c>
      <c r="CZ620" s="57">
        <f>IF(AND(DATE(YEAR(T620),MONTH(T620),DAY(T620))&gt;=(S620-3),DATE(YEAR(T620),MONTH(T620),DAY(T620))&lt;=(S620+3)),T620,V620)</f>
        <v>46073.538194444445</v>
      </c>
      <c r="DA620" s="59">
        <f>CZ620-U620</f>
        <v>0</v>
      </c>
      <c r="DB620" s="51">
        <f>(((AR620-AQ620)*24)+DD620+AB620+((AV620-AU620)*24))/24</f>
        <v>1.3541666666642413</v>
      </c>
      <c r="DC620" s="51">
        <f>(AT620-AS620)*24</f>
        <v>2.0833333334885538</v>
      </c>
      <c r="DD620" s="51">
        <f>(W620-AR620)*24</f>
        <v>15.500000000058208</v>
      </c>
      <c r="DE620" s="51">
        <f>AA620</f>
        <v>114.91666666668607</v>
      </c>
      <c r="DF620" s="51">
        <f t="shared" si="121"/>
        <v>15.500000000058208</v>
      </c>
      <c r="DG620" s="51">
        <f>AB620</f>
        <v>16.5</v>
      </c>
      <c r="DH620" s="51">
        <f t="shared" si="128"/>
        <v>2.0833333334885538</v>
      </c>
    </row>
    <row r="621" spans="1:112" s="42" customFormat="1" x14ac:dyDescent="0.2">
      <c r="A621" s="40">
        <v>5069</v>
      </c>
      <c r="B621" s="29">
        <f t="shared" si="122"/>
        <v>46054</v>
      </c>
      <c r="C621" s="41" t="str">
        <f t="shared" si="129"/>
        <v>PRT 2026 2 #5069</v>
      </c>
      <c r="D621" s="41" t="str">
        <f t="shared" si="130"/>
        <v>PRATU GEL MRC #28</v>
      </c>
      <c r="E621" s="39">
        <v>5069</v>
      </c>
      <c r="F621" s="38" t="s">
        <v>341</v>
      </c>
      <c r="G621" s="38" t="str">
        <f>INDEX([1]List!$D$2:$D$55,MATCH(F621,[1]List!$B$2:$B$55,0))</f>
        <v>CIF</v>
      </c>
      <c r="H621" s="38" t="s">
        <v>342</v>
      </c>
      <c r="I621" s="38" t="s">
        <v>408</v>
      </c>
      <c r="J621" s="39">
        <f>IF(F621="","",IF(F621="TIE LRC",COUNTIF($F$2:$F621,"TIE")+COUNTIF($F$2:$F621,"TME")+COUNTIF($F$2:$F621,"TIE LRC")+COUNTIF($F$2:$F621,"TIE MRC"),IF(F621="TIE MRC",COUNTIF($F$2:$F621,"TIE")+COUNTIF($F$2:$F621,"TME")+COUNTIF($F$2:$F621,"TIE LRC")+COUNTIF($F$2:$F621,"TIE MRC"),IF(F621="PLNBB LRC",COUNTIF($F$2:$F621,"PLNBB")+COUNTIF($F$2:$F621,"PLNBB LRC")+COUNTIF($F$2:$F621,"PLNBB MRC"),IF(F621="PLNBB MRC",COUNTIF($F$2:$F621,"PLNBB")+COUNTIF($F$2:$F621,"PLNBB LRC")+COUNTIF($F$2:$F621,"PLNBB MRC"),IF(F621="HE MRC",COUNTIF($F$2:$F621,"HE")+COUNTIF($F$2:$F621,"HE LRC")+COUNTIF($F$2:$F621,"HE MRC"),IF(F621="HE LRC",COUNTIF($F$2:$F621,"HE")+COUNTIF($F$2:$F621,"HE LRC")+COUNTIF($F$2:$F621,"HE MRC"),COUNTIF($F$2:$F621,F621))))))))</f>
        <v>28</v>
      </c>
      <c r="K621" s="42" t="s">
        <v>758</v>
      </c>
      <c r="L621" s="42" t="s">
        <v>759</v>
      </c>
      <c r="N621" s="43" t="s">
        <v>318</v>
      </c>
      <c r="O621" s="70" t="s">
        <v>567</v>
      </c>
      <c r="P621" s="40"/>
      <c r="Q621" s="70">
        <v>46059</v>
      </c>
      <c r="R621" s="44"/>
      <c r="S621" s="70">
        <v>46069</v>
      </c>
      <c r="T621" s="57">
        <v>46072.208333333336</v>
      </c>
      <c r="U621" s="57">
        <f>T621</f>
        <v>46072.208333333336</v>
      </c>
      <c r="V621" s="57">
        <v>46074.267361111109</v>
      </c>
      <c r="W621" s="57">
        <v>46074.819444444445</v>
      </c>
      <c r="X621" s="57">
        <v>46075.444444444445</v>
      </c>
      <c r="Y621" s="57">
        <v>46075.475694444445</v>
      </c>
      <c r="Z621" s="57">
        <v>46075.510416666664</v>
      </c>
      <c r="AA621" s="51">
        <f t="shared" si="120"/>
        <v>49.416666666569654</v>
      </c>
      <c r="AB621" s="51">
        <f t="shared" si="124"/>
        <v>15.75</v>
      </c>
      <c r="AC621" s="51">
        <f t="shared" si="125"/>
        <v>0.75</v>
      </c>
      <c r="AD621" s="51">
        <v>0.08</v>
      </c>
      <c r="AE621" s="51">
        <v>2.83</v>
      </c>
      <c r="AF621" s="51">
        <v>0</v>
      </c>
      <c r="AG621" s="51">
        <v>1.08</v>
      </c>
      <c r="AH621" s="51">
        <v>0</v>
      </c>
      <c r="AI621" s="51">
        <f t="shared" si="127"/>
        <v>3.91</v>
      </c>
      <c r="AJ621" s="78">
        <f t="shared" si="132"/>
        <v>3.99</v>
      </c>
      <c r="AK621" s="78"/>
      <c r="AL621" s="78"/>
      <c r="AM621" s="78"/>
      <c r="AN621" s="78"/>
      <c r="AO621" s="45">
        <v>10005.816999999999</v>
      </c>
      <c r="AP621" s="45">
        <v>10003.531000000001</v>
      </c>
      <c r="AQ621" s="57">
        <f t="shared" si="117"/>
        <v>46074.267361111109</v>
      </c>
      <c r="AR621" s="57">
        <v>46074.277777777781</v>
      </c>
      <c r="AS621" s="57">
        <f t="shared" si="116"/>
        <v>46075.444444444445</v>
      </c>
      <c r="AT621" s="57">
        <v>46075.496527777781</v>
      </c>
      <c r="AU621" s="57">
        <f t="shared" si="126"/>
        <v>46075.496527777781</v>
      </c>
      <c r="AV621" s="57">
        <v>46075.506944444445</v>
      </c>
      <c r="AW621" s="104">
        <v>4479</v>
      </c>
      <c r="AX621" s="104">
        <v>6464</v>
      </c>
      <c r="AY621" s="30">
        <v>30.71</v>
      </c>
      <c r="AZ621" s="30">
        <v>15.52</v>
      </c>
      <c r="BA621" s="30">
        <v>6.27</v>
      </c>
      <c r="BB621" s="30">
        <v>7.64</v>
      </c>
      <c r="BC621" s="30">
        <v>9.0399999999999991</v>
      </c>
      <c r="BD621" s="30">
        <v>42.46</v>
      </c>
      <c r="BE621" s="30">
        <v>34.479999999999997</v>
      </c>
      <c r="BF621" s="30">
        <v>0.34</v>
      </c>
      <c r="BG621" s="30">
        <v>0.55000000000000004</v>
      </c>
      <c r="BH621" s="30">
        <v>0.5</v>
      </c>
      <c r="BI621" s="30">
        <v>55.78</v>
      </c>
      <c r="BJ621" s="30">
        <v>4.25</v>
      </c>
      <c r="BK621" s="30">
        <v>0.91</v>
      </c>
      <c r="BL621" s="30">
        <v>1.18</v>
      </c>
      <c r="BM621" s="30">
        <v>15.48</v>
      </c>
      <c r="BN621" s="34">
        <v>59</v>
      </c>
      <c r="BO621" s="30" t="s">
        <v>97</v>
      </c>
      <c r="BP621" s="30" t="s">
        <v>100</v>
      </c>
      <c r="BQ621" s="34">
        <v>1150</v>
      </c>
      <c r="BR621" s="30">
        <v>47.62</v>
      </c>
      <c r="BS621" s="30">
        <v>17.920000000000002</v>
      </c>
      <c r="BT621" s="30">
        <v>14.99</v>
      </c>
      <c r="BU621" s="30">
        <v>7.58</v>
      </c>
      <c r="BV621" s="30">
        <v>1.62</v>
      </c>
      <c r="BW621" s="30">
        <v>0.75</v>
      </c>
      <c r="BX621" s="30">
        <v>0.82</v>
      </c>
      <c r="BY621" s="30">
        <v>0.56000000000000005</v>
      </c>
      <c r="BZ621" s="30">
        <v>7.38</v>
      </c>
      <c r="CA621" s="30">
        <v>0.62</v>
      </c>
      <c r="CB621" s="30">
        <v>0.13</v>
      </c>
      <c r="CC621" s="99">
        <v>0.05</v>
      </c>
      <c r="CD621" s="30">
        <v>98</v>
      </c>
      <c r="CE621" s="30">
        <v>97</v>
      </c>
      <c r="CF621" s="30">
        <v>78</v>
      </c>
      <c r="CG621" s="30">
        <v>19</v>
      </c>
      <c r="CH621" s="30"/>
      <c r="CI621" s="104">
        <v>4538</v>
      </c>
      <c r="CJ621" s="30"/>
      <c r="CK621" s="30">
        <v>28.83</v>
      </c>
      <c r="CL621" s="30"/>
      <c r="CM621" s="30">
        <v>6.13</v>
      </c>
      <c r="CN621" s="30"/>
      <c r="CO621" s="30"/>
      <c r="CP621" s="30"/>
      <c r="CQ621" s="30">
        <v>0.33</v>
      </c>
      <c r="CR621" s="104">
        <v>4326</v>
      </c>
      <c r="CS621" s="105">
        <v>32.89</v>
      </c>
      <c r="CT621" s="105">
        <v>4.2300000000000004</v>
      </c>
      <c r="CU621" s="104">
        <v>0.22</v>
      </c>
      <c r="CV621" s="30"/>
      <c r="CW621" s="58">
        <f t="shared" si="123"/>
        <v>844.89282094594603</v>
      </c>
      <c r="CX621" s="59">
        <f>AP621/(AB621-AI621)</f>
        <v>844.89282094594603</v>
      </c>
      <c r="CY621" s="79">
        <v>500</v>
      </c>
      <c r="CZ621" s="57">
        <f>IF(AND(DATE(YEAR(T621),MONTH(T621),DAY(T621))&gt;=(S621-3),DATE(YEAR(T621),MONTH(T621),DAY(T621))&lt;=(S621+3)),T621,V621)</f>
        <v>46072.208333333336</v>
      </c>
      <c r="DA621" s="59">
        <f>CZ621-U621</f>
        <v>0</v>
      </c>
      <c r="DB621" s="51">
        <f>(((AR621-AQ621)*24)+DD621+AB621+((AV621-AU621)*24))/24</f>
        <v>1.21875</v>
      </c>
      <c r="DC621" s="51">
        <f>(AT621-AS621)*24</f>
        <v>1.2500000000582077</v>
      </c>
      <c r="DD621" s="51">
        <f>(W621-AR621)*24</f>
        <v>12.999999999941792</v>
      </c>
      <c r="DE621" s="51">
        <f>AA621</f>
        <v>49.416666666569654</v>
      </c>
      <c r="DF621" s="51">
        <f t="shared" si="121"/>
        <v>12.999999999941792</v>
      </c>
      <c r="DG621" s="51">
        <f>AB621</f>
        <v>15.75</v>
      </c>
      <c r="DH621" s="51">
        <f t="shared" si="128"/>
        <v>1.2500000000582077</v>
      </c>
    </row>
    <row r="622" spans="1:112" s="42" customFormat="1" x14ac:dyDescent="0.2">
      <c r="A622" s="40">
        <v>5070</v>
      </c>
      <c r="B622" s="29">
        <f t="shared" si="122"/>
        <v>46054</v>
      </c>
      <c r="C622" s="41" t="str">
        <f t="shared" si="129"/>
        <v>PRT 2026 2 #5070</v>
      </c>
      <c r="D622" s="41" t="str">
        <f t="shared" si="130"/>
        <v>PRATU PTBA #121</v>
      </c>
      <c r="E622" s="39">
        <v>5070</v>
      </c>
      <c r="F622" s="38" t="s">
        <v>98</v>
      </c>
      <c r="G622" s="38" t="str">
        <f>INDEX([1]List!$D$2:$D$55,MATCH(F622,[1]List!$B$2:$B$55,0))</f>
        <v>FOB</v>
      </c>
      <c r="H622" s="38" t="s">
        <v>156</v>
      </c>
      <c r="I622" s="38" t="s">
        <v>157</v>
      </c>
      <c r="J622" s="39">
        <f>IF(F622="","",IF(F622="TIE LRC",COUNTIF($F$2:$F622,"TIE")+COUNTIF($F$2:$F622,"TME")+COUNTIF($F$2:$F622,"TIE LRC")+COUNTIF($F$2:$F622,"TIE MRC"),IF(F622="TIE MRC",COUNTIF($F$2:$F622,"TIE")+COUNTIF($F$2:$F622,"TME")+COUNTIF($F$2:$F622,"TIE LRC")+COUNTIF($F$2:$F622,"TIE MRC"),IF(F622="PLNBB LRC",COUNTIF($F$2:$F622,"PLNBB")+COUNTIF($F$2:$F622,"PLNBB LRC")+COUNTIF($F$2:$F622,"PLNBB MRC"),IF(F622="PLNBB MRC",COUNTIF($F$2:$F622,"PLNBB")+COUNTIF($F$2:$F622,"PLNBB LRC")+COUNTIF($F$2:$F622,"PLNBB MRC"),IF(F622="HE MRC",COUNTIF($F$2:$F622,"HE")+COUNTIF($F$2:$F622,"HE LRC")+COUNTIF($F$2:$F622,"HE MRC"),IF(F622="HE LRC",COUNTIF($F$2:$F622,"HE")+COUNTIF($F$2:$F622,"HE LRC")+COUNTIF($F$2:$F622,"HE MRC"),COUNTIF($F$2:$F622,F622))))))))</f>
        <v>121</v>
      </c>
      <c r="K622" s="42" t="s">
        <v>405</v>
      </c>
      <c r="L622" s="42" t="s">
        <v>373</v>
      </c>
      <c r="N622" s="43" t="s">
        <v>318</v>
      </c>
      <c r="O622" s="70" t="s">
        <v>104</v>
      </c>
      <c r="P622" s="40"/>
      <c r="Q622" s="70">
        <v>46069</v>
      </c>
      <c r="R622" s="44"/>
      <c r="S622" s="70">
        <v>46059</v>
      </c>
      <c r="T622" s="57">
        <v>46073.25</v>
      </c>
      <c r="U622" s="57">
        <f>V622</f>
        <v>46075.548611111109</v>
      </c>
      <c r="V622" s="57">
        <v>46075.548611111109</v>
      </c>
      <c r="W622" s="57">
        <v>46075.565972222219</v>
      </c>
      <c r="X622" s="57">
        <v>46076.729166666664</v>
      </c>
      <c r="Y622" s="57">
        <v>46076.809027777781</v>
      </c>
      <c r="Z622" s="57">
        <v>46076.833333333336</v>
      </c>
      <c r="AA622" s="51">
        <f t="shared" si="120"/>
        <v>55.166666666627862</v>
      </c>
      <c r="AB622" s="51">
        <f t="shared" si="124"/>
        <v>29.833333333488554</v>
      </c>
      <c r="AC622" s="51">
        <f t="shared" si="125"/>
        <v>1.9166666668024845</v>
      </c>
      <c r="AD622" s="51">
        <v>0</v>
      </c>
      <c r="AE622" s="51">
        <v>8.67</v>
      </c>
      <c r="AF622" s="51">
        <v>0</v>
      </c>
      <c r="AG622" s="51">
        <v>2.17</v>
      </c>
      <c r="AH622" s="51">
        <v>0</v>
      </c>
      <c r="AI622" s="51">
        <f t="shared" si="127"/>
        <v>10.84</v>
      </c>
      <c r="AJ622" s="78">
        <f t="shared" si="132"/>
        <v>10.84</v>
      </c>
      <c r="AK622" s="78"/>
      <c r="AL622" s="78"/>
      <c r="AM622" s="78"/>
      <c r="AN622" s="78"/>
      <c r="AO622" s="45">
        <v>10007.825999999999</v>
      </c>
      <c r="AP622" s="45">
        <v>10005.837</v>
      </c>
      <c r="AQ622" s="57">
        <f t="shared" si="117"/>
        <v>46075.548611111109</v>
      </c>
      <c r="AR622" s="57">
        <v>46075.559027777781</v>
      </c>
      <c r="AS622" s="57">
        <f t="shared" si="116"/>
        <v>46076.729166666664</v>
      </c>
      <c r="AT622" s="57">
        <v>46076.819444444445</v>
      </c>
      <c r="AU622" s="57">
        <f t="shared" si="126"/>
        <v>46076.819444444445</v>
      </c>
      <c r="AV622" s="57">
        <v>46076.829861111109</v>
      </c>
      <c r="AW622" s="104">
        <v>4645</v>
      </c>
      <c r="AX622" s="104">
        <v>6655</v>
      </c>
      <c r="AY622" s="30">
        <v>30.2</v>
      </c>
      <c r="AZ622" s="30">
        <v>14.74</v>
      </c>
      <c r="BA622" s="30">
        <v>4.4000000000000004</v>
      </c>
      <c r="BB622" s="30">
        <v>5.38</v>
      </c>
      <c r="BC622" s="30">
        <v>6.31</v>
      </c>
      <c r="BD622" s="30">
        <v>41.22</v>
      </c>
      <c r="BE622" s="30">
        <v>38.659999999999997</v>
      </c>
      <c r="BF622" s="30">
        <v>0.25</v>
      </c>
      <c r="BG622" s="30">
        <v>0.39</v>
      </c>
      <c r="BH622" s="30">
        <v>0.33</v>
      </c>
      <c r="BI622" s="30">
        <v>58.71</v>
      </c>
      <c r="BJ622" s="30">
        <v>4.25</v>
      </c>
      <c r="BK622" s="30">
        <v>0.95</v>
      </c>
      <c r="BL622" s="30">
        <v>1.19</v>
      </c>
      <c r="BM622" s="30">
        <v>15.66</v>
      </c>
      <c r="BN622" s="34">
        <v>60</v>
      </c>
      <c r="BO622" s="30" t="s">
        <v>97</v>
      </c>
      <c r="BP622" s="30" t="s">
        <v>100</v>
      </c>
      <c r="BQ622" s="34">
        <v>1260</v>
      </c>
      <c r="BR622" s="30">
        <v>40.92</v>
      </c>
      <c r="BS622" s="30">
        <v>24.98</v>
      </c>
      <c r="BT622" s="30">
        <v>14.4</v>
      </c>
      <c r="BU622" s="30">
        <v>7.24</v>
      </c>
      <c r="BV622" s="30">
        <v>1.82</v>
      </c>
      <c r="BW622" s="30">
        <v>0.86</v>
      </c>
      <c r="BX622" s="30">
        <v>1.17</v>
      </c>
      <c r="BY622" s="30">
        <v>0.54</v>
      </c>
      <c r="BZ622" s="30">
        <v>7.51</v>
      </c>
      <c r="CA622" s="30">
        <v>0.31</v>
      </c>
      <c r="CB622" s="30">
        <v>0.25</v>
      </c>
      <c r="CC622" s="99">
        <v>4.8000000000000001E-2</v>
      </c>
      <c r="CD622" s="30">
        <v>99</v>
      </c>
      <c r="CE622" s="30">
        <v>98</v>
      </c>
      <c r="CF622" s="30">
        <v>79</v>
      </c>
      <c r="CG622" s="30">
        <v>20</v>
      </c>
      <c r="CH622" s="30"/>
      <c r="CI622" s="104">
        <v>4903</v>
      </c>
      <c r="CJ622" s="30"/>
      <c r="CK622" s="30">
        <v>28.29</v>
      </c>
      <c r="CL622" s="30">
        <v>14.43</v>
      </c>
      <c r="CM622" s="30">
        <v>5.81</v>
      </c>
      <c r="CN622" s="30">
        <v>6.93</v>
      </c>
      <c r="CO622" s="30">
        <v>39.04</v>
      </c>
      <c r="CP622" s="30">
        <v>39.6</v>
      </c>
      <c r="CQ622" s="30">
        <v>0.31</v>
      </c>
      <c r="CR622" s="104">
        <v>4610</v>
      </c>
      <c r="CS622" s="105">
        <v>30.56</v>
      </c>
      <c r="CT622" s="105">
        <v>3.98</v>
      </c>
      <c r="CU622" s="104">
        <v>0.41</v>
      </c>
      <c r="CV622" s="30"/>
      <c r="CW622" s="58">
        <f t="shared" si="123"/>
        <v>526.80784485353956</v>
      </c>
      <c r="CX622" s="59">
        <f>AP622/(AB622-AI622)</f>
        <v>526.80784485353956</v>
      </c>
      <c r="CY622" s="79">
        <v>500</v>
      </c>
      <c r="CZ622" s="57">
        <f>IF(AND(DATE(YEAR(T622),MONTH(T622),DAY(T622))&gt;=(S622-3),DATE(YEAR(T622),MONTH(T622),DAY(T622))&lt;=(S622+3)),T622,V622)</f>
        <v>46075.548611111109</v>
      </c>
      <c r="DA622" s="59">
        <f>CZ622-U622</f>
        <v>0</v>
      </c>
      <c r="DB622" s="51">
        <f>(((AR622-AQ622)*24)+DD622+AB622+((AV622-AU622)*24))/24</f>
        <v>1.2708333333357587</v>
      </c>
      <c r="DC622" s="51">
        <f>(AT622-AS622)*24</f>
        <v>2.1666666667442769</v>
      </c>
      <c r="DD622" s="51">
        <f>(W622-AR622)*24</f>
        <v>0.16666666651144624</v>
      </c>
      <c r="DE622" s="51">
        <f>AA622</f>
        <v>55.166666666627862</v>
      </c>
      <c r="DF622" s="51">
        <f t="shared" si="121"/>
        <v>0.16666666651144624</v>
      </c>
      <c r="DG622" s="51">
        <f>AB622</f>
        <v>29.833333333488554</v>
      </c>
      <c r="DH622" s="51">
        <f t="shared" si="128"/>
        <v>2.1666666667442769</v>
      </c>
    </row>
    <row r="623" spans="1:112" s="42" customFormat="1" x14ac:dyDescent="0.2">
      <c r="A623" s="40">
        <v>5071</v>
      </c>
      <c r="B623" s="29">
        <f t="shared" si="122"/>
        <v>46054</v>
      </c>
      <c r="C623" s="41" t="str">
        <f t="shared" si="129"/>
        <v>PRT 2026 2 #5071</v>
      </c>
      <c r="D623" s="41" t="str">
        <f t="shared" si="130"/>
        <v>PRATU SSN #40</v>
      </c>
      <c r="E623" s="39">
        <v>5071</v>
      </c>
      <c r="F623" s="38" t="s">
        <v>551</v>
      </c>
      <c r="G623" s="38" t="str">
        <f>INDEX([1]List!$D$2:$D$55,MATCH(F623,[1]List!$B$2:$B$55,0))</f>
        <v>CIF</v>
      </c>
      <c r="H623" s="38" t="s">
        <v>552</v>
      </c>
      <c r="I623" s="38" t="s">
        <v>285</v>
      </c>
      <c r="J623" s="39">
        <f>IF(F623="","",IF(F623="TIE LRC",COUNTIF($F$2:$F623,"TIE")+COUNTIF($F$2:$F623,"TME")+COUNTIF($F$2:$F623,"TIE LRC")+COUNTIF($F$2:$F623,"TIE MRC"),IF(F623="TIE MRC",COUNTIF($F$2:$F623,"TIE")+COUNTIF($F$2:$F623,"TME")+COUNTIF($F$2:$F623,"TIE LRC")+COUNTIF($F$2:$F623,"TIE MRC"),IF(F623="PLNBB LRC",COUNTIF($F$2:$F623,"PLNBB")+COUNTIF($F$2:$F623,"PLNBB LRC")+COUNTIF($F$2:$F623,"PLNBB MRC"),IF(F623="PLNBB MRC",COUNTIF($F$2:$F623,"PLNBB")+COUNTIF($F$2:$F623,"PLNBB LRC")+COUNTIF($F$2:$F623,"PLNBB MRC"),IF(F623="HE MRC",COUNTIF($F$2:$F623,"HE")+COUNTIF($F$2:$F623,"HE LRC")+COUNTIF($F$2:$F623,"HE MRC"),IF(F623="HE LRC",COUNTIF($F$2:$F623,"HE")+COUNTIF($F$2:$F623,"HE LRC")+COUNTIF($F$2:$F623,"HE MRC"),COUNTIF($F$2:$F623,F623))))))))</f>
        <v>40</v>
      </c>
      <c r="K623" s="42" t="s">
        <v>559</v>
      </c>
      <c r="L623" s="42" t="s">
        <v>560</v>
      </c>
      <c r="N623" s="43" t="s">
        <v>320</v>
      </c>
      <c r="O623" s="70" t="s">
        <v>473</v>
      </c>
      <c r="P623" s="40"/>
      <c r="Q623" s="70">
        <v>46064</v>
      </c>
      <c r="R623" s="44"/>
      <c r="S623" s="70">
        <v>46080</v>
      </c>
      <c r="T623" s="57">
        <v>46070.333333333336</v>
      </c>
      <c r="U623" s="57">
        <f>V623</f>
        <v>46074.934027777781</v>
      </c>
      <c r="V623" s="57">
        <v>46074.934027777781</v>
      </c>
      <c r="W623" s="57">
        <v>46075.4375</v>
      </c>
      <c r="X623" s="57">
        <v>46077.21875</v>
      </c>
      <c r="Y623" s="57">
        <v>46077.277777777781</v>
      </c>
      <c r="Z623" s="57">
        <v>46077.302083333336</v>
      </c>
      <c r="AA623" s="51">
        <f t="shared" si="120"/>
        <v>110.41666666668607</v>
      </c>
      <c r="AB623" s="51">
        <f t="shared" si="124"/>
        <v>44.166666666744277</v>
      </c>
      <c r="AC623" s="51">
        <f t="shared" si="125"/>
        <v>1.4166666667442769</v>
      </c>
      <c r="AD623" s="51">
        <v>0</v>
      </c>
      <c r="AE623" s="51">
        <v>17.329999999999998</v>
      </c>
      <c r="AF623" s="51">
        <v>0</v>
      </c>
      <c r="AG623" s="51">
        <v>4.17</v>
      </c>
      <c r="AH623" s="51">
        <v>0</v>
      </c>
      <c r="AI623" s="51">
        <f t="shared" si="127"/>
        <v>21.5</v>
      </c>
      <c r="AJ623" s="78">
        <f t="shared" si="132"/>
        <v>21.5</v>
      </c>
      <c r="AK623" s="78"/>
      <c r="AL623" s="78"/>
      <c r="AM623" s="78"/>
      <c r="AN623" s="78"/>
      <c r="AO623" s="45">
        <v>8718.0679999999993</v>
      </c>
      <c r="AP623" s="45">
        <v>8715.1129999999994</v>
      </c>
      <c r="AQ623" s="57">
        <f t="shared" si="117"/>
        <v>46074.934027777781</v>
      </c>
      <c r="AR623" s="57">
        <v>46074.944444444445</v>
      </c>
      <c r="AS623" s="57">
        <f t="shared" si="116"/>
        <v>46077.21875</v>
      </c>
      <c r="AT623" s="57">
        <v>46077.288194444445</v>
      </c>
      <c r="AU623" s="57">
        <f t="shared" si="126"/>
        <v>46077.288194444445</v>
      </c>
      <c r="AV623" s="57">
        <v>46077.298611111109</v>
      </c>
      <c r="AW623" s="104">
        <v>4062</v>
      </c>
      <c r="AX623" s="104">
        <v>6274</v>
      </c>
      <c r="AY623" s="30">
        <v>35.26</v>
      </c>
      <c r="AZ623" s="30">
        <v>15.24</v>
      </c>
      <c r="BA623" s="30">
        <v>4.93</v>
      </c>
      <c r="BB623" s="30">
        <v>6.46</v>
      </c>
      <c r="BC623" s="30">
        <v>7.62</v>
      </c>
      <c r="BD623" s="30">
        <v>41.3</v>
      </c>
      <c r="BE623" s="30">
        <v>37</v>
      </c>
      <c r="BF623" s="30">
        <v>0.24</v>
      </c>
      <c r="BG623" s="30">
        <v>0.41</v>
      </c>
      <c r="BH623" s="30">
        <v>0.38</v>
      </c>
      <c r="BI623" s="30">
        <v>55.78</v>
      </c>
      <c r="BJ623" s="30">
        <v>4.2</v>
      </c>
      <c r="BK623" s="30">
        <v>0.92</v>
      </c>
      <c r="BL623" s="30">
        <v>1.17</v>
      </c>
      <c r="BM623" s="30">
        <v>17.079999999999998</v>
      </c>
      <c r="BN623" s="34">
        <v>60</v>
      </c>
      <c r="BO623" s="30" t="s">
        <v>97</v>
      </c>
      <c r="BP623" s="30" t="s">
        <v>100</v>
      </c>
      <c r="BQ623" s="34">
        <v>1210</v>
      </c>
      <c r="BR623" s="30">
        <v>38.06</v>
      </c>
      <c r="BS623" s="30">
        <v>20.85</v>
      </c>
      <c r="BT623" s="30">
        <v>21.3</v>
      </c>
      <c r="BU623" s="30">
        <v>9.9499999999999993</v>
      </c>
      <c r="BV623" s="30">
        <v>1.72</v>
      </c>
      <c r="BW623" s="30">
        <v>1.05</v>
      </c>
      <c r="BX623" s="30">
        <v>0.46</v>
      </c>
      <c r="BY623" s="30">
        <v>0.4</v>
      </c>
      <c r="BZ623" s="30">
        <v>5.51</v>
      </c>
      <c r="CA623" s="30">
        <v>0.57999999999999996</v>
      </c>
      <c r="CB623" s="30">
        <v>0.1</v>
      </c>
      <c r="CC623" s="99">
        <v>4.3999999999999997E-2</v>
      </c>
      <c r="CD623" s="30">
        <v>99</v>
      </c>
      <c r="CE623" s="30">
        <v>98</v>
      </c>
      <c r="CF623" s="30">
        <v>78</v>
      </c>
      <c r="CG623" s="30">
        <v>19</v>
      </c>
      <c r="CH623" s="30"/>
      <c r="CI623" s="104">
        <v>4131</v>
      </c>
      <c r="CJ623" s="30"/>
      <c r="CK623" s="30">
        <v>34.28</v>
      </c>
      <c r="CL623" s="30"/>
      <c r="CM623" s="30">
        <v>4.16</v>
      </c>
      <c r="CN623" s="30"/>
      <c r="CO623" s="30"/>
      <c r="CP623" s="30"/>
      <c r="CQ623" s="30">
        <v>0.2</v>
      </c>
      <c r="CR623" s="104">
        <v>3989</v>
      </c>
      <c r="CS623" s="105">
        <v>36.76</v>
      </c>
      <c r="CT623" s="105">
        <v>4.6500000000000004</v>
      </c>
      <c r="CU623" s="105">
        <v>0.2</v>
      </c>
      <c r="CV623" s="30"/>
      <c r="CW623" s="58">
        <f t="shared" si="123"/>
        <v>384.49027941044818</v>
      </c>
      <c r="CX623" s="59">
        <f>AP623/(AB623-AI623)</f>
        <v>384.49027941044818</v>
      </c>
      <c r="CY623" s="79">
        <v>500</v>
      </c>
      <c r="CZ623" s="57">
        <f>IF(AND(DATE(YEAR(T623),MONTH(T623),DAY(T623))&gt;=(S623-3),DATE(YEAR(T623),MONTH(T623),DAY(T623))&lt;=(S623+3)),T623,V623)</f>
        <v>46074.934027777781</v>
      </c>
      <c r="DA623" s="59">
        <f>CZ623-U623</f>
        <v>0</v>
      </c>
      <c r="DB623" s="51">
        <f>(((AR623-AQ623)*24)+DD623+AB623+((AV623-AU623)*24))/24</f>
        <v>2.3541666666642413</v>
      </c>
      <c r="DC623" s="51">
        <f>(AT623-AS623)*24</f>
        <v>1.6666666666860692</v>
      </c>
      <c r="DD623" s="51">
        <f>(W623-AR623)*24</f>
        <v>11.833333333313931</v>
      </c>
      <c r="DE623" s="51">
        <f>AA623</f>
        <v>110.41666666668607</v>
      </c>
      <c r="DF623" s="51">
        <f t="shared" si="121"/>
        <v>11.833333333313931</v>
      </c>
      <c r="DG623" s="51">
        <f>AB623</f>
        <v>44.166666666744277</v>
      </c>
      <c r="DH623" s="51">
        <f t="shared" si="128"/>
        <v>1.6666666666860692</v>
      </c>
    </row>
    <row r="624" spans="1:112" s="42" customFormat="1" x14ac:dyDescent="0.2">
      <c r="A624" s="40">
        <v>5072</v>
      </c>
      <c r="B624" s="29">
        <f t="shared" si="122"/>
        <v>46054</v>
      </c>
      <c r="C624" s="41" t="str">
        <f t="shared" si="129"/>
        <v>PRT 2026 2 #5072</v>
      </c>
      <c r="D624" s="41" t="str">
        <f t="shared" si="130"/>
        <v>PRATU PTBA #122</v>
      </c>
      <c r="E624" s="39">
        <v>5072</v>
      </c>
      <c r="F624" s="38" t="s">
        <v>98</v>
      </c>
      <c r="G624" s="38" t="str">
        <f>INDEX([1]List!$D$2:$D$55,MATCH(F624,[1]List!$B$2:$B$55,0))</f>
        <v>FOB</v>
      </c>
      <c r="H624" s="38" t="s">
        <v>156</v>
      </c>
      <c r="I624" s="38" t="s">
        <v>157</v>
      </c>
      <c r="J624" s="39">
        <f>IF(F624="","",IF(F624="TIE LRC",COUNTIF($F$2:$F624,"TIE")+COUNTIF($F$2:$F624,"TME")+COUNTIF($F$2:$F624,"TIE LRC")+COUNTIF($F$2:$F624,"TIE MRC"),IF(F624="TIE MRC",COUNTIF($F$2:$F624,"TIE")+COUNTIF($F$2:$F624,"TME")+COUNTIF($F$2:$F624,"TIE LRC")+COUNTIF($F$2:$F624,"TIE MRC"),IF(F624="PLNBB LRC",COUNTIF($F$2:$F624,"PLNBB")+COUNTIF($F$2:$F624,"PLNBB LRC")+COUNTIF($F$2:$F624,"PLNBB MRC"),IF(F624="PLNBB MRC",COUNTIF($F$2:$F624,"PLNBB")+COUNTIF($F$2:$F624,"PLNBB LRC")+COUNTIF($F$2:$F624,"PLNBB MRC"),IF(F624="HE MRC",COUNTIF($F$2:$F624,"HE")+COUNTIF($F$2:$F624,"HE LRC")+COUNTIF($F$2:$F624,"HE MRC"),IF(F624="HE LRC",COUNTIF($F$2:$F624,"HE")+COUNTIF($F$2:$F624,"HE LRC")+COUNTIF($F$2:$F624,"HE MRC"),COUNTIF($F$2:$F624,F624))))))))</f>
        <v>122</v>
      </c>
      <c r="K624" s="42" t="s">
        <v>191</v>
      </c>
      <c r="L624" s="42" t="s">
        <v>192</v>
      </c>
      <c r="N624" s="43" t="s">
        <v>318</v>
      </c>
      <c r="O624" s="70" t="s">
        <v>104</v>
      </c>
      <c r="P624" s="40"/>
      <c r="Q624" s="70">
        <v>46071</v>
      </c>
      <c r="R624" s="44"/>
      <c r="S624" s="70">
        <v>46063</v>
      </c>
      <c r="T624" s="57">
        <v>46075.75</v>
      </c>
      <c r="U624" s="57">
        <f>V624</f>
        <v>46076.871527777781</v>
      </c>
      <c r="V624" s="57">
        <v>46076.871527777781</v>
      </c>
      <c r="W624" s="57">
        <v>46077.072916666664</v>
      </c>
      <c r="X624" s="57">
        <v>46077.798611111109</v>
      </c>
      <c r="Y624" s="57">
        <v>46077.864583333336</v>
      </c>
      <c r="Z624" s="57">
        <v>46077.888888888891</v>
      </c>
      <c r="AA624" s="51">
        <f t="shared" si="120"/>
        <v>26.916666666744277</v>
      </c>
      <c r="AB624" s="51">
        <f t="shared" si="124"/>
        <v>19.000000000116415</v>
      </c>
      <c r="AC624" s="51">
        <f t="shared" si="125"/>
        <v>1.5833333334303461</v>
      </c>
      <c r="AD624" s="51">
        <v>0.17</v>
      </c>
      <c r="AE624" s="51">
        <v>1.83</v>
      </c>
      <c r="AF624" s="51">
        <v>0</v>
      </c>
      <c r="AG624" s="51">
        <v>2.58</v>
      </c>
      <c r="AH624" s="51">
        <v>0</v>
      </c>
      <c r="AI624" s="51">
        <f t="shared" si="127"/>
        <v>4.41</v>
      </c>
      <c r="AJ624" s="78">
        <f t="shared" si="132"/>
        <v>4.58</v>
      </c>
      <c r="AK624" s="78"/>
      <c r="AL624" s="78"/>
      <c r="AM624" s="78"/>
      <c r="AN624" s="78"/>
      <c r="AO624" s="45">
        <v>10404.933999999999</v>
      </c>
      <c r="AP624" s="45">
        <v>10402.642</v>
      </c>
      <c r="AQ624" s="57">
        <f t="shared" si="117"/>
        <v>46076.871527777781</v>
      </c>
      <c r="AR624" s="57">
        <v>46076.881944444445</v>
      </c>
      <c r="AS624" s="57">
        <f t="shared" si="116"/>
        <v>46077.798611111109</v>
      </c>
      <c r="AT624" s="57">
        <v>46077.875</v>
      </c>
      <c r="AU624" s="57">
        <f t="shared" si="126"/>
        <v>46077.875</v>
      </c>
      <c r="AV624" s="57">
        <v>46077.885416666664</v>
      </c>
      <c r="AW624" s="104">
        <v>4645</v>
      </c>
      <c r="AX624" s="104">
        <v>6655</v>
      </c>
      <c r="AY624" s="30">
        <v>30.2</v>
      </c>
      <c r="AZ624" s="30">
        <v>14.74</v>
      </c>
      <c r="BA624" s="30">
        <v>4.4000000000000004</v>
      </c>
      <c r="BB624" s="30">
        <v>5.38</v>
      </c>
      <c r="BC624" s="30">
        <v>6.31</v>
      </c>
      <c r="BD624" s="30">
        <v>41.38</v>
      </c>
      <c r="BE624" s="30">
        <v>38.5</v>
      </c>
      <c r="BF624" s="30">
        <v>0.28000000000000003</v>
      </c>
      <c r="BG624" s="30">
        <v>0.43</v>
      </c>
      <c r="BH624" s="30">
        <v>0.4</v>
      </c>
      <c r="BI624" s="30">
        <v>58.75</v>
      </c>
      <c r="BJ624" s="30">
        <v>4.25</v>
      </c>
      <c r="BK624" s="30">
        <v>0.93</v>
      </c>
      <c r="BL624" s="30">
        <v>1.1599999999999999</v>
      </c>
      <c r="BM624" s="30">
        <v>15.61</v>
      </c>
      <c r="BN624" s="34">
        <v>60</v>
      </c>
      <c r="BO624" s="30" t="s">
        <v>97</v>
      </c>
      <c r="BP624" s="30" t="s">
        <v>100</v>
      </c>
      <c r="BQ624" s="34">
        <v>1210</v>
      </c>
      <c r="BR624" s="30">
        <v>48.17</v>
      </c>
      <c r="BS624" s="30">
        <v>21.76</v>
      </c>
      <c r="BT624" s="30">
        <v>10.11</v>
      </c>
      <c r="BU624" s="30">
        <v>6.46</v>
      </c>
      <c r="BV624" s="30">
        <v>2.2999999999999998</v>
      </c>
      <c r="BW624" s="30">
        <v>0.76</v>
      </c>
      <c r="BX624" s="30">
        <v>1.44</v>
      </c>
      <c r="BY624" s="30">
        <v>0.53</v>
      </c>
      <c r="BZ624" s="30">
        <v>8.1</v>
      </c>
      <c r="CA624" s="30">
        <v>0.17</v>
      </c>
      <c r="CB624" s="30">
        <v>0.22</v>
      </c>
      <c r="CC624" s="99">
        <v>0.44</v>
      </c>
      <c r="CD624" s="30">
        <v>99</v>
      </c>
      <c r="CE624" s="30">
        <v>98</v>
      </c>
      <c r="CF624" s="30">
        <v>79</v>
      </c>
      <c r="CG624" s="30">
        <v>20</v>
      </c>
      <c r="CH624" s="30"/>
      <c r="CI624" s="104">
        <v>4904</v>
      </c>
      <c r="CJ624" s="30"/>
      <c r="CK624" s="30">
        <v>28.21</v>
      </c>
      <c r="CL624" s="30">
        <v>14.23</v>
      </c>
      <c r="CM624" s="30">
        <v>4.5599999999999996</v>
      </c>
      <c r="CN624" s="30">
        <v>5.45</v>
      </c>
      <c r="CO624" s="30">
        <v>39.19</v>
      </c>
      <c r="CP624" s="30">
        <v>41.13</v>
      </c>
      <c r="CQ624" s="30">
        <v>0.5</v>
      </c>
      <c r="CR624" s="104">
        <v>4589</v>
      </c>
      <c r="CS624" s="105">
        <v>30.56</v>
      </c>
      <c r="CT624" s="105">
        <v>4.12</v>
      </c>
      <c r="CU624" s="104">
        <v>0.39</v>
      </c>
      <c r="CV624" s="30"/>
      <c r="CW624" s="58">
        <f t="shared" si="123"/>
        <v>712.9980808716241</v>
      </c>
      <c r="CX624" s="59">
        <f>AP624/(AB624-AI624)</f>
        <v>712.9980808716241</v>
      </c>
      <c r="CY624" s="79">
        <v>500</v>
      </c>
      <c r="CZ624" s="57">
        <f>IF(AND(DATE(YEAR(T624),MONTH(T624),DAY(T624))&gt;=(S624-3),DATE(YEAR(T624),MONTH(T624),DAY(T624))&lt;=(S624+3)),T624,V624)</f>
        <v>46076.871527777781</v>
      </c>
      <c r="DA624" s="59">
        <f>CZ624-U624</f>
        <v>0</v>
      </c>
      <c r="DB624" s="51">
        <f>(((AR624-AQ624)*24)+DD624+AB624+((AV624-AU624)*24))/24</f>
        <v>1.0034722222189885</v>
      </c>
      <c r="DC624" s="51">
        <f>(AT624-AS624)*24</f>
        <v>1.8333333333721384</v>
      </c>
      <c r="DD624" s="51">
        <f>(W624-AR624)*24</f>
        <v>4.5833333332557231</v>
      </c>
      <c r="DE624" s="51">
        <f>AA624</f>
        <v>26.916666666744277</v>
      </c>
      <c r="DF624" s="51">
        <f t="shared" si="121"/>
        <v>4.5833333332557231</v>
      </c>
      <c r="DG624" s="51">
        <f>AB624</f>
        <v>19.000000000116415</v>
      </c>
      <c r="DH624" s="51">
        <f t="shared" si="128"/>
        <v>1.8333333333721384</v>
      </c>
    </row>
    <row r="625" spans="1:112" s="85" customFormat="1" x14ac:dyDescent="0.2">
      <c r="A625" s="80">
        <v>5073</v>
      </c>
      <c r="B625" s="81">
        <f t="shared" si="122"/>
        <v>46054</v>
      </c>
      <c r="C625" s="82" t="str">
        <f t="shared" si="129"/>
        <v>PRT 2026 2 #5073</v>
      </c>
      <c r="D625" s="82" t="str">
        <f t="shared" si="130"/>
        <v>PRATU SPE #49</v>
      </c>
      <c r="E625" s="83">
        <v>5073</v>
      </c>
      <c r="F625" s="84" t="s">
        <v>326</v>
      </c>
      <c r="G625" s="84" t="str">
        <f>INDEX([1]List!$D$2:$D$55,MATCH(F625,[1]List!$B$2:$B$55,0))</f>
        <v>CIF</v>
      </c>
      <c r="H625" s="84" t="s">
        <v>469</v>
      </c>
      <c r="I625" s="84" t="s">
        <v>470</v>
      </c>
      <c r="J625" s="83">
        <f>IF(F625="","",IF(F625="TIE LRC",COUNTIF($F$2:$F625,"TIE")+COUNTIF($F$2:$F625,"TME")+COUNTIF($F$2:$F625,"TIE LRC")+COUNTIF($F$2:$F625,"TIE MRC"),IF(F625="TIE MRC",COUNTIF($F$2:$F625,"TIE")+COUNTIF($F$2:$F625,"TME")+COUNTIF($F$2:$F625,"TIE LRC")+COUNTIF($F$2:$F625,"TIE MRC"),IF(F625="PLNBB LRC",COUNTIF($F$2:$F625,"PLNBB")+COUNTIF($F$2:$F625,"PLNBB LRC")+COUNTIF($F$2:$F625,"PLNBB MRC"),IF(F625="PLNBB MRC",COUNTIF($F$2:$F625,"PLNBB")+COUNTIF($F$2:$F625,"PLNBB LRC")+COUNTIF($F$2:$F625,"PLNBB MRC"),IF(F625="HE MRC",COUNTIF($F$2:$F625,"HE")+COUNTIF($F$2:$F625,"HE LRC")+COUNTIF($F$2:$F625,"HE MRC"),IF(F625="HE LRC",COUNTIF($F$2:$F625,"HE")+COUNTIF($F$2:$F625,"HE LRC")+COUNTIF($F$2:$F625,"HE MRC"),COUNTIF($F$2:$F625,F625))))))))</f>
        <v>49</v>
      </c>
      <c r="K625" s="85" t="s">
        <v>476</v>
      </c>
      <c r="L625" s="85" t="s">
        <v>477</v>
      </c>
      <c r="N625" s="86" t="s">
        <v>308</v>
      </c>
      <c r="O625" s="76" t="s">
        <v>473</v>
      </c>
      <c r="P625" s="80"/>
      <c r="Q625" s="76">
        <v>46055</v>
      </c>
      <c r="R625" s="87"/>
      <c r="S625" s="76">
        <v>46052</v>
      </c>
      <c r="T625" s="88">
        <v>46063.520833333336</v>
      </c>
      <c r="U625" s="88">
        <f>V625</f>
        <v>46069.409722222219</v>
      </c>
      <c r="V625" s="88">
        <v>46069.409722222219</v>
      </c>
      <c r="W625" s="88">
        <v>46070.368055555555</v>
      </c>
      <c r="X625" s="88">
        <v>46077.715277777781</v>
      </c>
      <c r="Y625" s="88">
        <v>46077.993055555555</v>
      </c>
      <c r="Z625" s="88">
        <v>46078.09375</v>
      </c>
      <c r="AA625" s="89">
        <f t="shared" si="120"/>
        <v>141.33333333319752</v>
      </c>
      <c r="AB625" s="89">
        <f t="shared" si="124"/>
        <v>183</v>
      </c>
      <c r="AC625" s="89">
        <f t="shared" si="125"/>
        <v>6.6666666665696539</v>
      </c>
      <c r="AD625" s="89">
        <v>0</v>
      </c>
      <c r="AE625" s="89">
        <v>0</v>
      </c>
      <c r="AF625" s="89">
        <v>2</v>
      </c>
      <c r="AG625" s="89">
        <v>53.5</v>
      </c>
      <c r="AH625" s="89">
        <v>36.67</v>
      </c>
      <c r="AI625" s="89">
        <f t="shared" si="127"/>
        <v>92.17</v>
      </c>
      <c r="AJ625" s="90">
        <f t="shared" si="132"/>
        <v>92.17</v>
      </c>
      <c r="AK625" s="90"/>
      <c r="AL625" s="90"/>
      <c r="AM625" s="90"/>
      <c r="AN625" s="90"/>
      <c r="AO625" s="91">
        <v>8530.5959999999995</v>
      </c>
      <c r="AP625" s="91">
        <v>8527.7139999999999</v>
      </c>
      <c r="AQ625" s="88">
        <f t="shared" si="117"/>
        <v>46069.409722222219</v>
      </c>
      <c r="AR625" s="88">
        <v>46069.423611111109</v>
      </c>
      <c r="AS625" s="88">
        <f t="shared" si="116"/>
        <v>46077.715277777781</v>
      </c>
      <c r="AT625" s="88">
        <v>46078</v>
      </c>
      <c r="AU625" s="88">
        <v>46078.072916666664</v>
      </c>
      <c r="AV625" s="88">
        <v>46078.086805555555</v>
      </c>
      <c r="AW625" s="107">
        <v>4142</v>
      </c>
      <c r="AX625" s="107">
        <v>6368</v>
      </c>
      <c r="AY625" s="93">
        <v>34.950000000000003</v>
      </c>
      <c r="AZ625" s="93">
        <v>16.059999999999999</v>
      </c>
      <c r="BA625" s="93">
        <v>4.97</v>
      </c>
      <c r="BB625" s="93">
        <v>6.41</v>
      </c>
      <c r="BC625" s="93">
        <v>7.64</v>
      </c>
      <c r="BD625" s="93">
        <v>40.78</v>
      </c>
      <c r="BE625" s="93">
        <v>36.75</v>
      </c>
      <c r="BF625" s="93">
        <v>0.28000000000000003</v>
      </c>
      <c r="BG625" s="93">
        <v>0.46</v>
      </c>
      <c r="BH625" s="93">
        <v>0.43</v>
      </c>
      <c r="BI625" s="93">
        <v>55.69</v>
      </c>
      <c r="BJ625" s="93">
        <v>4.16</v>
      </c>
      <c r="BK625" s="93">
        <v>0.83</v>
      </c>
      <c r="BL625" s="93">
        <v>1.07</v>
      </c>
      <c r="BM625" s="93">
        <v>16.489999999999998</v>
      </c>
      <c r="BN625" s="94">
        <v>60</v>
      </c>
      <c r="BO625" s="93" t="s">
        <v>97</v>
      </c>
      <c r="BP625" s="93" t="s">
        <v>97</v>
      </c>
      <c r="BQ625" s="94">
        <v>1150</v>
      </c>
      <c r="BR625" s="93">
        <v>42.07</v>
      </c>
      <c r="BS625" s="93">
        <v>20.420000000000002</v>
      </c>
      <c r="BT625" s="93">
        <v>23.33</v>
      </c>
      <c r="BU625" s="93">
        <v>5.31</v>
      </c>
      <c r="BV625" s="93">
        <v>2.66</v>
      </c>
      <c r="BW625" s="93">
        <v>0.64</v>
      </c>
      <c r="BX625" s="93">
        <v>0.38</v>
      </c>
      <c r="BY625" s="93">
        <v>0.74</v>
      </c>
      <c r="BZ625" s="93">
        <v>4.08</v>
      </c>
      <c r="CA625" s="93">
        <v>0.23</v>
      </c>
      <c r="CB625" s="93">
        <v>0.14000000000000001</v>
      </c>
      <c r="CC625" s="101">
        <v>0.04</v>
      </c>
      <c r="CD625" s="93">
        <v>99</v>
      </c>
      <c r="CE625" s="93">
        <v>98</v>
      </c>
      <c r="CF625" s="93">
        <v>79</v>
      </c>
      <c r="CG625" s="93">
        <v>21</v>
      </c>
      <c r="CH625" s="93"/>
      <c r="CI625" s="107">
        <v>4162</v>
      </c>
      <c r="CJ625" s="93"/>
      <c r="CK625" s="93">
        <v>34.36</v>
      </c>
      <c r="CL625" s="93"/>
      <c r="CM625" s="93">
        <v>4.0999999999999996</v>
      </c>
      <c r="CN625" s="93"/>
      <c r="CO625" s="93"/>
      <c r="CP625" s="93"/>
      <c r="CQ625" s="93">
        <v>0.26</v>
      </c>
      <c r="CR625" s="107">
        <v>4048</v>
      </c>
      <c r="CS625" s="108">
        <v>35.33</v>
      </c>
      <c r="CT625" s="108">
        <v>4.5199999999999996</v>
      </c>
      <c r="CU625" s="107">
        <v>0.28000000000000003</v>
      </c>
      <c r="CV625" s="93"/>
      <c r="CW625" s="95">
        <f t="shared" si="123"/>
        <v>93.886535285698557</v>
      </c>
      <c r="CX625" s="96">
        <f>AP625/(AB625-AI625)</f>
        <v>93.886535285698557</v>
      </c>
      <c r="CY625" s="97">
        <v>500</v>
      </c>
      <c r="CZ625" s="88">
        <f>IF(AND(DATE(YEAR(T625),MONTH(T625),DAY(T625))&gt;=(S625-3),DATE(YEAR(T625),MONTH(T625),DAY(T625))&lt;=(S625+3)),T625,V625)</f>
        <v>46069.409722222219</v>
      </c>
      <c r="DA625" s="96">
        <f>CZ625-U625</f>
        <v>0</v>
      </c>
      <c r="DB625" s="89">
        <f>(((AR625-AQ625)*24)+DD625+AB625+((AV625-AU625)*24))/24</f>
        <v>8.5972222222262644</v>
      </c>
      <c r="DC625" s="89">
        <f>(AT625-AS625)*24</f>
        <v>6.8333333332557231</v>
      </c>
      <c r="DD625" s="89">
        <f>(W625-AR625)*24</f>
        <v>22.666666666686069</v>
      </c>
      <c r="DE625" s="89">
        <f>AA625</f>
        <v>141.33333333319752</v>
      </c>
      <c r="DF625" s="89">
        <f t="shared" si="121"/>
        <v>22.666666666686069</v>
      </c>
      <c r="DG625" s="89">
        <f>AB625</f>
        <v>183</v>
      </c>
      <c r="DH625" s="89">
        <f t="shared" si="128"/>
        <v>6.8333333332557231</v>
      </c>
    </row>
    <row r="626" spans="1:112" s="42" customFormat="1" x14ac:dyDescent="0.2">
      <c r="A626" s="40">
        <v>5074</v>
      </c>
      <c r="B626" s="29">
        <f t="shared" si="122"/>
        <v>46054</v>
      </c>
      <c r="C626" s="41" t="str">
        <f t="shared" si="129"/>
        <v>PRT 2026 2 #5074</v>
      </c>
      <c r="D626" s="41" t="str">
        <f t="shared" si="130"/>
        <v>PRATU TBC LRC #48</v>
      </c>
      <c r="E626" s="39">
        <v>5074</v>
      </c>
      <c r="F626" s="38" t="s">
        <v>290</v>
      </c>
      <c r="G626" s="38" t="str">
        <f>INDEX([1]List!$D$2:$D$55,MATCH(F626,[1]List!$B$2:$B$55,0))</f>
        <v>CIF</v>
      </c>
      <c r="H626" s="38" t="s">
        <v>325</v>
      </c>
      <c r="I626" s="38" t="s">
        <v>176</v>
      </c>
      <c r="J626" s="39">
        <f>IF(F626="","",IF(F626="TIE LRC",COUNTIF($F$2:$F626,"TIE")+COUNTIF($F$2:$F626,"TME")+COUNTIF($F$2:$F626,"TIE LRC")+COUNTIF($F$2:$F626,"TIE MRC"),IF(F626="TIE MRC",COUNTIF($F$2:$F626,"TIE")+COUNTIF($F$2:$F626,"TME")+COUNTIF($F$2:$F626,"TIE LRC")+COUNTIF($F$2:$F626,"TIE MRC"),IF(F626="PLNBB LRC",COUNTIF($F$2:$F626,"PLNBB")+COUNTIF($F$2:$F626,"PLNBB LRC")+COUNTIF($F$2:$F626,"PLNBB MRC"),IF(F626="PLNBB MRC",COUNTIF($F$2:$F626,"PLNBB")+COUNTIF($F$2:$F626,"PLNBB LRC")+COUNTIF($F$2:$F626,"PLNBB MRC"),IF(F626="HE MRC",COUNTIF($F$2:$F626,"HE")+COUNTIF($F$2:$F626,"HE LRC")+COUNTIF($F$2:$F626,"HE MRC"),IF(F626="HE LRC",COUNTIF($F$2:$F626,"HE")+COUNTIF($F$2:$F626,"HE LRC")+COUNTIF($F$2:$F626,"HE MRC"),COUNTIF($F$2:$F626,F626))))))))</f>
        <v>48</v>
      </c>
      <c r="K626" s="42" t="s">
        <v>760</v>
      </c>
      <c r="L626" s="42" t="s">
        <v>761</v>
      </c>
      <c r="N626" s="43" t="s">
        <v>320</v>
      </c>
      <c r="O626" s="70" t="s">
        <v>473</v>
      </c>
      <c r="P626" s="40"/>
      <c r="Q626" s="70">
        <v>46061</v>
      </c>
      <c r="R626" s="44"/>
      <c r="S626" s="70">
        <v>46070</v>
      </c>
      <c r="T626" s="57">
        <v>46070.375</v>
      </c>
      <c r="U626" s="57">
        <f>T626</f>
        <v>46070.375</v>
      </c>
      <c r="V626" s="57">
        <v>46077.34375</v>
      </c>
      <c r="W626" s="57">
        <v>46077.673611111109</v>
      </c>
      <c r="X626" s="57">
        <v>46078.239583333336</v>
      </c>
      <c r="Y626" s="57">
        <v>46078.270833333336</v>
      </c>
      <c r="Z626" s="57">
        <v>46078.295138888891</v>
      </c>
      <c r="AA626" s="51">
        <f t="shared" si="120"/>
        <v>167.25</v>
      </c>
      <c r="AB626" s="51">
        <f t="shared" si="124"/>
        <v>14.333333333430346</v>
      </c>
      <c r="AC626" s="51">
        <f t="shared" si="125"/>
        <v>0.75</v>
      </c>
      <c r="AD626" s="51">
        <v>0.25</v>
      </c>
      <c r="AE626" s="51">
        <v>1.33</v>
      </c>
      <c r="AF626" s="51">
        <v>0</v>
      </c>
      <c r="AG626" s="51">
        <v>0.83</v>
      </c>
      <c r="AH626" s="51">
        <v>0</v>
      </c>
      <c r="AI626" s="51">
        <f t="shared" si="127"/>
        <v>2.16</v>
      </c>
      <c r="AJ626" s="78">
        <f t="shared" si="132"/>
        <v>2.41</v>
      </c>
      <c r="AK626" s="78"/>
      <c r="AL626" s="78"/>
      <c r="AM626" s="78"/>
      <c r="AN626" s="78"/>
      <c r="AO626" s="45">
        <v>7724.8890000000001</v>
      </c>
      <c r="AP626" s="45">
        <v>7722.8320000000003</v>
      </c>
      <c r="AQ626" s="57">
        <f t="shared" si="117"/>
        <v>46077.34375</v>
      </c>
      <c r="AR626" s="57">
        <v>46077.354166666664</v>
      </c>
      <c r="AS626" s="57">
        <f t="shared" si="116"/>
        <v>46078.239583333336</v>
      </c>
      <c r="AT626" s="57">
        <v>46078.28125</v>
      </c>
      <c r="AU626" s="57">
        <f t="shared" si="126"/>
        <v>46078.28125</v>
      </c>
      <c r="AV626" s="57">
        <v>46078.291666666664</v>
      </c>
      <c r="AW626" s="104">
        <v>4085</v>
      </c>
      <c r="AX626" s="104">
        <v>6298</v>
      </c>
      <c r="AY626" s="30">
        <v>35.15</v>
      </c>
      <c r="AZ626" s="30">
        <v>17.98</v>
      </c>
      <c r="BA626" s="30">
        <v>4.93</v>
      </c>
      <c r="BB626" s="30">
        <v>6.23</v>
      </c>
      <c r="BC626" s="30">
        <v>7.6</v>
      </c>
      <c r="BD626" s="30">
        <v>39.17</v>
      </c>
      <c r="BE626" s="30">
        <v>36.619999999999997</v>
      </c>
      <c r="BF626" s="30">
        <v>0.24</v>
      </c>
      <c r="BG626" s="30">
        <v>0.4</v>
      </c>
      <c r="BH626" s="30">
        <v>0.37</v>
      </c>
      <c r="BI626" s="30">
        <v>53.17</v>
      </c>
      <c r="BJ626" s="30">
        <v>4.09</v>
      </c>
      <c r="BK626" s="30">
        <v>0.84</v>
      </c>
      <c r="BL626" s="30">
        <v>1.1100000000000001</v>
      </c>
      <c r="BM626" s="30">
        <v>17.39</v>
      </c>
      <c r="BN626" s="34">
        <v>60</v>
      </c>
      <c r="BO626" s="30" t="s">
        <v>97</v>
      </c>
      <c r="BP626" s="30" t="s">
        <v>100</v>
      </c>
      <c r="BQ626" s="34">
        <v>1200</v>
      </c>
      <c r="BR626" s="30">
        <v>47.49</v>
      </c>
      <c r="BS626" s="30">
        <v>20.52</v>
      </c>
      <c r="BT626" s="30">
        <v>13.14</v>
      </c>
      <c r="BU626" s="30">
        <v>9.7799999999999994</v>
      </c>
      <c r="BV626" s="30">
        <v>2.38</v>
      </c>
      <c r="BW626" s="30">
        <v>0.94</v>
      </c>
      <c r="BX626" s="30">
        <v>0.64</v>
      </c>
      <c r="BY626" s="30">
        <v>0.94</v>
      </c>
      <c r="BZ626" s="30">
        <v>3.91</v>
      </c>
      <c r="CA626" s="30">
        <v>0.27</v>
      </c>
      <c r="CB626" s="30">
        <v>0.16</v>
      </c>
      <c r="CC626" s="99">
        <v>0.04</v>
      </c>
      <c r="CD626" s="30">
        <v>98</v>
      </c>
      <c r="CE626" s="30">
        <v>97</v>
      </c>
      <c r="CF626" s="30">
        <v>78</v>
      </c>
      <c r="CG626" s="30">
        <v>19</v>
      </c>
      <c r="CH626" s="30"/>
      <c r="CI626" s="104">
        <v>4106</v>
      </c>
      <c r="CJ626" s="30"/>
      <c r="CK626" s="30">
        <v>34.57</v>
      </c>
      <c r="CL626" s="30"/>
      <c r="CM626" s="30">
        <v>4.45</v>
      </c>
      <c r="CN626" s="30"/>
      <c r="CO626" s="30"/>
      <c r="CP626" s="30"/>
      <c r="CQ626" s="30">
        <v>0.2</v>
      </c>
      <c r="CR626" s="104">
        <v>4029</v>
      </c>
      <c r="CS626" s="105">
        <v>34.4</v>
      </c>
      <c r="CT626" s="105">
        <v>4.78</v>
      </c>
      <c r="CU626" s="104">
        <v>0.22</v>
      </c>
      <c r="CV626" s="30"/>
      <c r="CW626" s="58">
        <f t="shared" si="123"/>
        <v>634.40569550425425</v>
      </c>
      <c r="CX626" s="59">
        <f>AP626/(AB626-AI626)</f>
        <v>634.40569550425425</v>
      </c>
      <c r="CY626" s="79">
        <v>500</v>
      </c>
      <c r="CZ626" s="57">
        <f>IF(AND(DATE(YEAR(T626),MONTH(T626),DAY(T626))&gt;=(S626-3),DATE(YEAR(T626),MONTH(T626),DAY(T626))&lt;=(S626+3)),T626,V626)</f>
        <v>46070.375</v>
      </c>
      <c r="DA626" s="59">
        <f>CZ626-U626</f>
        <v>0</v>
      </c>
      <c r="DB626" s="51">
        <f>(((AR626-AQ626)*24)+DD626+AB626+((AV626-AU626)*24))/24</f>
        <v>0.9375</v>
      </c>
      <c r="DC626" s="51">
        <f>(AT626-AS626)*24</f>
        <v>0.99999999994179234</v>
      </c>
      <c r="DD626" s="51">
        <f>(W626-AR626)*24</f>
        <v>7.6666666666860692</v>
      </c>
      <c r="DE626" s="51">
        <f>AA626</f>
        <v>167.25</v>
      </c>
      <c r="DF626" s="51">
        <f t="shared" si="121"/>
        <v>7.6666666666860692</v>
      </c>
      <c r="DG626" s="51">
        <f>AB626</f>
        <v>14.333333333430346</v>
      </c>
      <c r="DH626" s="51">
        <f t="shared" si="128"/>
        <v>0.99999999994179234</v>
      </c>
    </row>
    <row r="627" spans="1:112" s="42" customFormat="1" x14ac:dyDescent="0.2">
      <c r="A627" s="40">
        <v>5075</v>
      </c>
      <c r="B627" s="29">
        <f t="shared" si="122"/>
        <v>46054</v>
      </c>
      <c r="C627" s="41" t="str">
        <f t="shared" si="129"/>
        <v>PRT 2026 2 #5075</v>
      </c>
      <c r="D627" s="41" t="str">
        <f t="shared" si="130"/>
        <v>PRATU PTBA #123</v>
      </c>
      <c r="E627" s="39">
        <v>5075</v>
      </c>
      <c r="F627" s="38" t="s">
        <v>98</v>
      </c>
      <c r="G627" s="38" t="str">
        <f>INDEX([1]List!$D$2:$D$55,MATCH(F627,[1]List!$B$2:$B$55,0))</f>
        <v>FOB</v>
      </c>
      <c r="H627" s="38" t="s">
        <v>156</v>
      </c>
      <c r="I627" s="38" t="s">
        <v>157</v>
      </c>
      <c r="J627" s="39">
        <f>IF(F627="","",IF(F627="TIE LRC",COUNTIF($F$2:$F627,"TIE")+COUNTIF($F$2:$F627,"TME")+COUNTIF($F$2:$F627,"TIE LRC")+COUNTIF($F$2:$F627,"TIE MRC"),IF(F627="TIE MRC",COUNTIF($F$2:$F627,"TIE")+COUNTIF($F$2:$F627,"TME")+COUNTIF($F$2:$F627,"TIE LRC")+COUNTIF($F$2:$F627,"TIE MRC"),IF(F627="PLNBB LRC",COUNTIF($F$2:$F627,"PLNBB")+COUNTIF($F$2:$F627,"PLNBB LRC")+COUNTIF($F$2:$F627,"PLNBB MRC"),IF(F627="PLNBB MRC",COUNTIF($F$2:$F627,"PLNBB")+COUNTIF($F$2:$F627,"PLNBB LRC")+COUNTIF($F$2:$F627,"PLNBB MRC"),IF(F627="HE MRC",COUNTIF($F$2:$F627,"HE")+COUNTIF($F$2:$F627,"HE LRC")+COUNTIF($F$2:$F627,"HE MRC"),IF(F627="HE LRC",COUNTIF($F$2:$F627,"HE")+COUNTIF($F$2:$F627,"HE LRC")+COUNTIF($F$2:$F627,"HE MRC"),COUNTIF($F$2:$F627,F627))))))))</f>
        <v>123</v>
      </c>
      <c r="K627" s="42" t="s">
        <v>145</v>
      </c>
      <c r="L627" s="42" t="s">
        <v>121</v>
      </c>
      <c r="N627" s="43" t="s">
        <v>318</v>
      </c>
      <c r="O627" s="70" t="s">
        <v>104</v>
      </c>
      <c r="P627" s="40"/>
      <c r="Q627" s="70">
        <v>46069</v>
      </c>
      <c r="R627" s="44"/>
      <c r="S627" s="70">
        <v>46064</v>
      </c>
      <c r="T627" s="57">
        <v>46075.895833333336</v>
      </c>
      <c r="U627" s="57">
        <f>V627</f>
        <v>46077.944444444445</v>
      </c>
      <c r="V627" s="57">
        <v>46077.944444444445</v>
      </c>
      <c r="W627" s="57">
        <v>46078.097222222219</v>
      </c>
      <c r="X627" s="57">
        <v>46078.621527777781</v>
      </c>
      <c r="Y627" s="57">
        <v>46078.680555555555</v>
      </c>
      <c r="Z627" s="57">
        <v>46078.704861111109</v>
      </c>
      <c r="AA627" s="51">
        <f t="shared" si="120"/>
        <v>49.166666666627862</v>
      </c>
      <c r="AB627" s="51">
        <f t="shared" si="124"/>
        <v>14.000000000058208</v>
      </c>
      <c r="AC627" s="51">
        <f t="shared" si="125"/>
        <v>1.4166666665696539</v>
      </c>
      <c r="AD627" s="51">
        <v>0.25</v>
      </c>
      <c r="AE627" s="51">
        <v>1.83</v>
      </c>
      <c r="AF627" s="51">
        <v>0</v>
      </c>
      <c r="AG627" s="51">
        <v>0</v>
      </c>
      <c r="AH627" s="51">
        <v>0</v>
      </c>
      <c r="AI627" s="51">
        <f t="shared" si="127"/>
        <v>1.83</v>
      </c>
      <c r="AJ627" s="78">
        <f t="shared" si="132"/>
        <v>2.08</v>
      </c>
      <c r="AK627" s="78"/>
      <c r="AL627" s="78"/>
      <c r="AM627" s="78"/>
      <c r="AN627" s="78"/>
      <c r="AO627" s="45">
        <v>9601.848</v>
      </c>
      <c r="AP627" s="45">
        <v>9599.6939999999995</v>
      </c>
      <c r="AQ627" s="57">
        <f t="shared" si="117"/>
        <v>46077.944444444445</v>
      </c>
      <c r="AR627" s="57">
        <v>46077.954861111109</v>
      </c>
      <c r="AS627" s="57">
        <f t="shared" si="116"/>
        <v>46078.621527777781</v>
      </c>
      <c r="AT627" s="57">
        <v>46078.690972222219</v>
      </c>
      <c r="AU627" s="57">
        <f t="shared" si="126"/>
        <v>46078.690972222219</v>
      </c>
      <c r="AV627" s="57">
        <v>46078.701388888891</v>
      </c>
      <c r="AW627" s="104">
        <v>4679</v>
      </c>
      <c r="AX627" s="104">
        <v>6621</v>
      </c>
      <c r="AY627" s="30">
        <v>29.34</v>
      </c>
      <c r="AZ627" s="30">
        <v>11.44</v>
      </c>
      <c r="BA627" s="30">
        <v>5.47</v>
      </c>
      <c r="BB627" s="30">
        <v>6.86</v>
      </c>
      <c r="BC627" s="30">
        <v>7.75</v>
      </c>
      <c r="BD627" s="30">
        <v>39.840000000000003</v>
      </c>
      <c r="BE627" s="30">
        <v>41.86</v>
      </c>
      <c r="BF627" s="30">
        <v>0.43</v>
      </c>
      <c r="BG627" s="30">
        <v>0.66</v>
      </c>
      <c r="BH627" s="30">
        <v>0.61</v>
      </c>
      <c r="BI627" s="30">
        <v>59.38</v>
      </c>
      <c r="BJ627" s="30">
        <v>4.3099999999999996</v>
      </c>
      <c r="BK627" s="30">
        <v>0.96</v>
      </c>
      <c r="BL627" s="30">
        <v>1.18</v>
      </c>
      <c r="BM627" s="30">
        <v>16.510000000000002</v>
      </c>
      <c r="BN627" s="34">
        <v>63</v>
      </c>
      <c r="BO627" s="30" t="s">
        <v>97</v>
      </c>
      <c r="BP627" s="30" t="s">
        <v>100</v>
      </c>
      <c r="BQ627" s="34">
        <v>1230</v>
      </c>
      <c r="BR627" s="30">
        <v>52.42</v>
      </c>
      <c r="BS627" s="30">
        <v>23.68</v>
      </c>
      <c r="BT627" s="30">
        <v>8.1199999999999992</v>
      </c>
      <c r="BU627" s="30">
        <v>5.39</v>
      </c>
      <c r="BV627" s="30">
        <v>2.38</v>
      </c>
      <c r="BW627" s="30">
        <v>0.7</v>
      </c>
      <c r="BX627" s="30">
        <v>1.5</v>
      </c>
      <c r="BY627" s="30">
        <v>0.46</v>
      </c>
      <c r="BZ627" s="30">
        <v>5.0199999999999996</v>
      </c>
      <c r="CA627" s="30">
        <v>0.13</v>
      </c>
      <c r="CB627" s="30">
        <v>0.2</v>
      </c>
      <c r="CC627" s="99">
        <v>0.03</v>
      </c>
      <c r="CD627" s="30">
        <v>99</v>
      </c>
      <c r="CE627" s="30">
        <v>98</v>
      </c>
      <c r="CF627" s="30">
        <v>78</v>
      </c>
      <c r="CG627" s="30">
        <v>22</v>
      </c>
      <c r="CH627" s="30"/>
      <c r="CI627" s="104">
        <v>4910</v>
      </c>
      <c r="CJ627" s="30"/>
      <c r="CK627" s="30">
        <v>28.33</v>
      </c>
      <c r="CL627" s="30">
        <v>15.07</v>
      </c>
      <c r="CM627" s="30">
        <v>5.0599999999999996</v>
      </c>
      <c r="CN627" s="30">
        <v>6</v>
      </c>
      <c r="CO627" s="30">
        <v>39.07</v>
      </c>
      <c r="CP627" s="30">
        <v>39.86</v>
      </c>
      <c r="CQ627" s="30">
        <v>0.5</v>
      </c>
      <c r="CR627" s="104">
        <v>4610</v>
      </c>
      <c r="CS627" s="105">
        <v>31.21</v>
      </c>
      <c r="CT627" s="105">
        <v>4.87</v>
      </c>
      <c r="CU627" s="104">
        <v>0.38</v>
      </c>
      <c r="CV627" s="30"/>
      <c r="CW627" s="58">
        <f t="shared" si="123"/>
        <v>788.79983565768987</v>
      </c>
      <c r="CX627" s="59">
        <f>AP627/(AB627-AI627)</f>
        <v>788.79983565768987</v>
      </c>
      <c r="CY627" s="79">
        <v>500</v>
      </c>
      <c r="CZ627" s="57">
        <f>IF(AND(DATE(YEAR(T627),MONTH(T627),DAY(T627))&gt;=(S627-3),DATE(YEAR(T627),MONTH(T627),DAY(T627))&lt;=(S627+3)),T627,V627)</f>
        <v>46077.944444444445</v>
      </c>
      <c r="DA627" s="59">
        <f>CZ627-U627</f>
        <v>0</v>
      </c>
      <c r="DB627" s="51">
        <f>(((AR627-AQ627)*24)+DD627+AB627+((AV627-AU627)*24))/24</f>
        <v>0.74652777778101154</v>
      </c>
      <c r="DC627" s="51">
        <f>(AT627-AS627)*24</f>
        <v>1.6666666665114462</v>
      </c>
      <c r="DD627" s="51">
        <f>(W627-AR627)*24</f>
        <v>3.4166666666278616</v>
      </c>
      <c r="DE627" s="51">
        <f>AA627</f>
        <v>49.166666666627862</v>
      </c>
      <c r="DF627" s="51">
        <f t="shared" si="121"/>
        <v>3.4166666666278616</v>
      </c>
      <c r="DG627" s="51">
        <f>AB627</f>
        <v>14.000000000058208</v>
      </c>
      <c r="DH627" s="51">
        <f t="shared" si="128"/>
        <v>1.6666666665114462</v>
      </c>
    </row>
    <row r="628" spans="1:112" s="42" customFormat="1" x14ac:dyDescent="0.2">
      <c r="A628" s="40">
        <v>5076</v>
      </c>
      <c r="B628" s="29">
        <f t="shared" si="122"/>
        <v>46054</v>
      </c>
      <c r="C628" s="41" t="str">
        <f t="shared" si="129"/>
        <v>PRT 2026 2 #5076</v>
      </c>
      <c r="D628" s="41" t="str">
        <f t="shared" si="130"/>
        <v>PRATU NGE LRC #1</v>
      </c>
      <c r="E628" s="39">
        <v>5076</v>
      </c>
      <c r="F628" s="38" t="s">
        <v>762</v>
      </c>
      <c r="G628" s="38" t="str">
        <f>INDEX([1]List!$D$2:$D$55,MATCH(F628,[1]List!$B$2:$B$55,0))</f>
        <v>CIF</v>
      </c>
      <c r="H628" s="38" t="s">
        <v>734</v>
      </c>
      <c r="I628" s="38" t="s">
        <v>252</v>
      </c>
      <c r="J628" s="39">
        <f>IF(F628="","",IF(F628="TIE LRC",COUNTIF($F$2:$F628,"TIE")+COUNTIF($F$2:$F628,"TME")+COUNTIF($F$2:$F628,"TIE LRC")+COUNTIF($F$2:$F628,"TIE MRC"),IF(F628="TIE MRC",COUNTIF($F$2:$F628,"TIE")+COUNTIF($F$2:$F628,"TME")+COUNTIF($F$2:$F628,"TIE LRC")+COUNTIF($F$2:$F628,"TIE MRC"),IF(F628="PLNBB LRC",COUNTIF($F$2:$F628,"PLNBB")+COUNTIF($F$2:$F628,"PLNBB LRC")+COUNTIF($F$2:$F628,"PLNBB MRC"),IF(F628="PLNBB MRC",COUNTIF($F$2:$F628,"PLNBB")+COUNTIF($F$2:$F628,"PLNBB LRC")+COUNTIF($F$2:$F628,"PLNBB MRC"),IF(F628="HE MRC",COUNTIF($F$2:$F628,"HE")+COUNTIF($F$2:$F628,"HE LRC")+COUNTIF($F$2:$F628,"HE MRC"),IF(F628="HE LRC",COUNTIF($F$2:$F628,"HE")+COUNTIF($F$2:$F628,"HE LRC")+COUNTIF($F$2:$F628,"HE MRC"),COUNTIF($F$2:$F628,F628))))))))</f>
        <v>1</v>
      </c>
      <c r="K628" s="42" t="s">
        <v>763</v>
      </c>
      <c r="L628" s="42" t="s">
        <v>764</v>
      </c>
      <c r="N628" s="43" t="s">
        <v>320</v>
      </c>
      <c r="O628" s="70" t="s">
        <v>610</v>
      </c>
      <c r="P628" s="40"/>
      <c r="Q628" s="70">
        <v>46059</v>
      </c>
      <c r="R628" s="44"/>
      <c r="S628" s="70">
        <v>46037</v>
      </c>
      <c r="T628" s="57">
        <v>46072.375</v>
      </c>
      <c r="U628" s="57">
        <f>V628</f>
        <v>46078.357638888891</v>
      </c>
      <c r="V628" s="57">
        <v>46078.357638888891</v>
      </c>
      <c r="W628" s="57">
        <v>46078.677083333336</v>
      </c>
      <c r="X628" s="57">
        <v>46079.083333333336</v>
      </c>
      <c r="Y628" s="57">
        <v>46079.152777777781</v>
      </c>
      <c r="Z628" s="57">
        <v>46079.177083333336</v>
      </c>
      <c r="AA628" s="51">
        <f t="shared" si="120"/>
        <v>143.58333333337214</v>
      </c>
      <c r="AB628" s="51">
        <f t="shared" si="124"/>
        <v>11.416666666686069</v>
      </c>
      <c r="AC628" s="51">
        <f t="shared" si="125"/>
        <v>1.6666666666860692</v>
      </c>
      <c r="AD628" s="51">
        <v>0</v>
      </c>
      <c r="AE628" s="51">
        <v>0.92</v>
      </c>
      <c r="AF628" s="51">
        <v>0</v>
      </c>
      <c r="AG628" s="51">
        <v>1.08</v>
      </c>
      <c r="AH628" s="51">
        <v>0</v>
      </c>
      <c r="AI628" s="51">
        <f t="shared" si="127"/>
        <v>2</v>
      </c>
      <c r="AJ628" s="78">
        <f t="shared" si="132"/>
        <v>2</v>
      </c>
      <c r="AK628" s="78"/>
      <c r="AL628" s="78"/>
      <c r="AM628" s="78"/>
      <c r="AN628" s="78"/>
      <c r="AO628" s="45">
        <v>7558.0690000000004</v>
      </c>
      <c r="AP628" s="45">
        <v>7553.69</v>
      </c>
      <c r="AQ628" s="57">
        <f t="shared" si="117"/>
        <v>46078.357638888891</v>
      </c>
      <c r="AR628" s="57">
        <v>46078.368055555555</v>
      </c>
      <c r="AS628" s="57">
        <f t="shared" si="116"/>
        <v>46079.083333333336</v>
      </c>
      <c r="AT628" s="57">
        <v>46079.163194444445</v>
      </c>
      <c r="AU628" s="57">
        <f t="shared" si="126"/>
        <v>46079.163194444445</v>
      </c>
      <c r="AV628" s="57">
        <v>46079.173611111109</v>
      </c>
      <c r="AW628" s="104">
        <v>4053</v>
      </c>
      <c r="AX628" s="104">
        <v>6235</v>
      </c>
      <c r="AY628" s="30">
        <v>34.99</v>
      </c>
      <c r="AZ628" s="30">
        <v>17.91</v>
      </c>
      <c r="BA628" s="30">
        <v>4.9800000000000004</v>
      </c>
      <c r="BB628" s="30">
        <v>6.29</v>
      </c>
      <c r="BC628" s="30">
        <v>7.66</v>
      </c>
      <c r="BD628" s="30">
        <v>41.62</v>
      </c>
      <c r="BE628" s="30">
        <v>34.18</v>
      </c>
      <c r="BF628" s="30">
        <v>0.21</v>
      </c>
      <c r="BG628" s="30">
        <v>0.34</v>
      </c>
      <c r="BH628" s="30">
        <v>0.32</v>
      </c>
      <c r="BI628" s="30">
        <v>54.29</v>
      </c>
      <c r="BJ628" s="30">
        <v>4.16</v>
      </c>
      <c r="BK628" s="30">
        <v>0.84</v>
      </c>
      <c r="BL628" s="30">
        <v>1.1100000000000001</v>
      </c>
      <c r="BM628" s="30">
        <v>16.25</v>
      </c>
      <c r="BN628" s="34">
        <v>60</v>
      </c>
      <c r="BO628" s="30" t="s">
        <v>97</v>
      </c>
      <c r="BP628" s="30" t="s">
        <v>100</v>
      </c>
      <c r="BQ628" s="34">
        <v>1150</v>
      </c>
      <c r="BR628" s="30">
        <v>34.39</v>
      </c>
      <c r="BS628" s="30">
        <v>16.54</v>
      </c>
      <c r="BT628" s="30">
        <v>24.11</v>
      </c>
      <c r="BU628" s="30">
        <v>13.76</v>
      </c>
      <c r="BV628" s="30">
        <v>2.84</v>
      </c>
      <c r="BW628" s="30">
        <v>0.6</v>
      </c>
      <c r="BX628" s="30">
        <v>0.54</v>
      </c>
      <c r="BY628" s="30">
        <v>0.51</v>
      </c>
      <c r="BZ628" s="30">
        <v>5.98</v>
      </c>
      <c r="CA628" s="30">
        <v>0.59</v>
      </c>
      <c r="CB628" s="30">
        <v>0.16</v>
      </c>
      <c r="CC628" s="99">
        <v>5.8000000000000003E-2</v>
      </c>
      <c r="CD628" s="30">
        <v>99</v>
      </c>
      <c r="CE628" s="30">
        <v>97</v>
      </c>
      <c r="CF628" s="30">
        <v>78</v>
      </c>
      <c r="CG628" s="30">
        <v>20</v>
      </c>
      <c r="CH628" s="30"/>
      <c r="CI628" s="104">
        <v>4104</v>
      </c>
      <c r="CJ628" s="30"/>
      <c r="CK628" s="30">
        <v>34.33</v>
      </c>
      <c r="CL628" s="30"/>
      <c r="CM628" s="30">
        <v>4.9000000000000004</v>
      </c>
      <c r="CN628" s="30"/>
      <c r="CO628" s="30"/>
      <c r="CP628" s="30"/>
      <c r="CQ628" s="30">
        <v>0.21</v>
      </c>
      <c r="CR628" s="104">
        <v>4067</v>
      </c>
      <c r="CS628" s="105">
        <v>35.53</v>
      </c>
      <c r="CT628" s="105">
        <v>5.28</v>
      </c>
      <c r="CU628" s="104">
        <v>0.27</v>
      </c>
      <c r="CV628" s="30"/>
      <c r="CW628" s="58">
        <f t="shared" si="123"/>
        <v>802.16176990985161</v>
      </c>
      <c r="CX628" s="59">
        <f>AP628/(AB628-AI628)</f>
        <v>802.16176990985161</v>
      </c>
      <c r="CY628" s="79">
        <v>500</v>
      </c>
      <c r="CZ628" s="57">
        <f>IF(AND(DATE(YEAR(T628),MONTH(T628),DAY(T628))&gt;=(S628-3),DATE(YEAR(T628),MONTH(T628),DAY(T628))&lt;=(S628+3)),T628,V628)</f>
        <v>46078.357638888891</v>
      </c>
      <c r="DA628" s="59">
        <f>CZ628-U628</f>
        <v>0</v>
      </c>
      <c r="DB628" s="51">
        <f>(((AR628-AQ628)*24)+DD628+AB628+((AV628-AU628)*24))/24</f>
        <v>0.80555555555474712</v>
      </c>
      <c r="DC628" s="51">
        <f>(AT628-AS628)*24</f>
        <v>1.9166666666278616</v>
      </c>
      <c r="DD628" s="51">
        <f>(W628-AR628)*24</f>
        <v>7.4166666667442769</v>
      </c>
      <c r="DE628" s="51">
        <f>AA628</f>
        <v>143.58333333337214</v>
      </c>
      <c r="DF628" s="51">
        <f t="shared" ref="DF628:DF691" si="133">DD628</f>
        <v>7.4166666667442769</v>
      </c>
      <c r="DG628" s="51">
        <f>AB628</f>
        <v>11.416666666686069</v>
      </c>
      <c r="DH628" s="51">
        <f t="shared" si="128"/>
        <v>1.9166666666278616</v>
      </c>
    </row>
    <row r="629" spans="1:112" s="42" customFormat="1" x14ac:dyDescent="0.2">
      <c r="A629" s="40">
        <v>5077</v>
      </c>
      <c r="B629" s="29">
        <f t="shared" si="122"/>
        <v>46054</v>
      </c>
      <c r="C629" s="41" t="str">
        <f t="shared" si="129"/>
        <v>PRT 2026 2 #5077</v>
      </c>
      <c r="D629" s="41" t="str">
        <f t="shared" si="130"/>
        <v>PRATU PTBA #124</v>
      </c>
      <c r="E629" s="39">
        <v>5077</v>
      </c>
      <c r="F629" s="38" t="s">
        <v>98</v>
      </c>
      <c r="G629" s="38" t="str">
        <f>INDEX([1]List!$D$2:$D$55,MATCH(F629,[1]List!$B$2:$B$55,0))</f>
        <v>FOB</v>
      </c>
      <c r="H629" s="38" t="s">
        <v>156</v>
      </c>
      <c r="I629" s="38" t="s">
        <v>157</v>
      </c>
      <c r="J629" s="39">
        <f>IF(F629="","",IF(F629="TIE LRC",COUNTIF($F$2:$F629,"TIE")+COUNTIF($F$2:$F629,"TME")+COUNTIF($F$2:$F629,"TIE LRC")+COUNTIF($F$2:$F629,"TIE MRC"),IF(F629="TIE MRC",COUNTIF($F$2:$F629,"TIE")+COUNTIF($F$2:$F629,"TME")+COUNTIF($F$2:$F629,"TIE LRC")+COUNTIF($F$2:$F629,"TIE MRC"),IF(F629="PLNBB LRC",COUNTIF($F$2:$F629,"PLNBB")+COUNTIF($F$2:$F629,"PLNBB LRC")+COUNTIF($F$2:$F629,"PLNBB MRC"),IF(F629="PLNBB MRC",COUNTIF($F$2:$F629,"PLNBB")+COUNTIF($F$2:$F629,"PLNBB LRC")+COUNTIF($F$2:$F629,"PLNBB MRC"),IF(F629="HE MRC",COUNTIF($F$2:$F629,"HE")+COUNTIF($F$2:$F629,"HE LRC")+COUNTIF($F$2:$F629,"HE MRC"),IF(F629="HE LRC",COUNTIF($F$2:$F629,"HE")+COUNTIF($F$2:$F629,"HE LRC")+COUNTIF($F$2:$F629,"HE MRC"),COUNTIF($F$2:$F629,F629))))))))</f>
        <v>124</v>
      </c>
      <c r="K629" s="42" t="s">
        <v>183</v>
      </c>
      <c r="L629" s="42" t="s">
        <v>153</v>
      </c>
      <c r="N629" s="43" t="s">
        <v>318</v>
      </c>
      <c r="O629" s="70" t="s">
        <v>104</v>
      </c>
      <c r="P629" s="40"/>
      <c r="Q629" s="70">
        <v>46071</v>
      </c>
      <c r="R629" s="44"/>
      <c r="S629" s="70">
        <v>46065</v>
      </c>
      <c r="T629" s="57">
        <v>46076.520833333336</v>
      </c>
      <c r="U629" s="57">
        <f>V629</f>
        <v>46078.756944444445</v>
      </c>
      <c r="V629" s="57">
        <v>46078.756944444445</v>
      </c>
      <c r="W629" s="57">
        <v>46079.003472222219</v>
      </c>
      <c r="X629" s="57">
        <v>46079.597222222219</v>
      </c>
      <c r="Y629" s="57">
        <v>46079.663194444445</v>
      </c>
      <c r="Z629" s="57">
        <v>46079.6875</v>
      </c>
      <c r="AA629" s="51">
        <f t="shared" si="120"/>
        <v>53.666666666627862</v>
      </c>
      <c r="AB629" s="51">
        <f t="shared" si="124"/>
        <v>15.833333333430346</v>
      </c>
      <c r="AC629" s="51">
        <f t="shared" si="125"/>
        <v>1.5833333334303461</v>
      </c>
      <c r="AD629" s="51">
        <v>0</v>
      </c>
      <c r="AE629" s="51">
        <v>0.83</v>
      </c>
      <c r="AF629" s="51">
        <v>0</v>
      </c>
      <c r="AG629" s="51">
        <v>1</v>
      </c>
      <c r="AH629" s="51">
        <v>0</v>
      </c>
      <c r="AI629" s="51">
        <f t="shared" si="127"/>
        <v>1.83</v>
      </c>
      <c r="AJ629" s="78">
        <f t="shared" si="132"/>
        <v>1.83</v>
      </c>
      <c r="AK629" s="78"/>
      <c r="AL629" s="78"/>
      <c r="AM629" s="78"/>
      <c r="AN629" s="78"/>
      <c r="AO629" s="45">
        <v>11015.387000000001</v>
      </c>
      <c r="AP629" s="45">
        <v>11014.253000000001</v>
      </c>
      <c r="AQ629" s="57">
        <f t="shared" si="117"/>
        <v>46078.756944444445</v>
      </c>
      <c r="AR629" s="57">
        <v>46078.767361111109</v>
      </c>
      <c r="AS629" s="57">
        <f t="shared" si="116"/>
        <v>46079.597222222219</v>
      </c>
      <c r="AT629" s="57">
        <v>46079.673611111109</v>
      </c>
      <c r="AU629" s="57">
        <f t="shared" si="126"/>
        <v>46079.673611111109</v>
      </c>
      <c r="AV629" s="57">
        <v>46079.684027777781</v>
      </c>
      <c r="AW629" s="104">
        <v>4629</v>
      </c>
      <c r="AX629" s="104">
        <v>6737</v>
      </c>
      <c r="AY629" s="30">
        <v>31.29</v>
      </c>
      <c r="AZ629" s="30">
        <v>12.1</v>
      </c>
      <c r="BA629" s="30">
        <v>3.72</v>
      </c>
      <c r="BB629" s="30">
        <v>4.76</v>
      </c>
      <c r="BC629" s="30">
        <v>5.42</v>
      </c>
      <c r="BD629" s="30">
        <v>42.56</v>
      </c>
      <c r="BE629" s="30">
        <v>40.58</v>
      </c>
      <c r="BF629" s="30">
        <v>0.26</v>
      </c>
      <c r="BG629" s="30">
        <v>0.4</v>
      </c>
      <c r="BH629" s="30">
        <v>0.38</v>
      </c>
      <c r="BI629" s="30">
        <v>61.12</v>
      </c>
      <c r="BJ629" s="30">
        <v>4.3499999999999996</v>
      </c>
      <c r="BK629" s="30">
        <v>0.93</v>
      </c>
      <c r="BL629" s="30">
        <v>1.1200000000000001</v>
      </c>
      <c r="BM629" s="30">
        <v>16.41</v>
      </c>
      <c r="BN629" s="34">
        <v>60</v>
      </c>
      <c r="BO629" s="30" t="s">
        <v>97</v>
      </c>
      <c r="BP629" s="30" t="s">
        <v>100</v>
      </c>
      <c r="BQ629" s="34">
        <v>1280</v>
      </c>
      <c r="BR629" s="30">
        <v>43.92</v>
      </c>
      <c r="BS629" s="30">
        <v>24.24</v>
      </c>
      <c r="BT629" s="30">
        <v>11.99</v>
      </c>
      <c r="BU629" s="30">
        <v>8.24</v>
      </c>
      <c r="BV629" s="30">
        <v>2.1800000000000002</v>
      </c>
      <c r="BW629" s="30">
        <v>0.97</v>
      </c>
      <c r="BX629" s="30">
        <v>1.41</v>
      </c>
      <c r="BY629" s="30">
        <v>0.57999999999999996</v>
      </c>
      <c r="BZ629" s="30">
        <v>7</v>
      </c>
      <c r="CA629" s="30">
        <v>0.22</v>
      </c>
      <c r="CB629" s="30">
        <v>0.24</v>
      </c>
      <c r="CC629" s="99">
        <v>5.6000000000000001E-2</v>
      </c>
      <c r="CD629" s="30">
        <v>99</v>
      </c>
      <c r="CE629" s="30">
        <v>98</v>
      </c>
      <c r="CF629" s="30">
        <v>78</v>
      </c>
      <c r="CG629" s="30">
        <v>21</v>
      </c>
      <c r="CH629" s="30"/>
      <c r="CI629" s="104">
        <v>4909</v>
      </c>
      <c r="CJ629" s="30"/>
      <c r="CK629" s="30">
        <v>28.46</v>
      </c>
      <c r="CL629" s="30">
        <v>14.13</v>
      </c>
      <c r="CM629" s="30">
        <v>7.33</v>
      </c>
      <c r="CN629" s="30">
        <v>8.8000000000000007</v>
      </c>
      <c r="CO629" s="30">
        <v>39.06</v>
      </c>
      <c r="CP629" s="30">
        <v>38.01</v>
      </c>
      <c r="CQ629" s="30">
        <v>0.47</v>
      </c>
      <c r="CR629" s="104">
        <v>4622</v>
      </c>
      <c r="CS629" s="105">
        <v>31.07</v>
      </c>
      <c r="CT629" s="105">
        <v>4.55</v>
      </c>
      <c r="CU629" s="104">
        <v>0.41</v>
      </c>
      <c r="CV629" s="30"/>
      <c r="CW629" s="58">
        <f t="shared" si="123"/>
        <v>786.54508449824061</v>
      </c>
      <c r="CX629" s="59">
        <f>AP629/(AB629-AI629)</f>
        <v>786.54508449824061</v>
      </c>
      <c r="CY629" s="79">
        <v>500</v>
      </c>
      <c r="CZ629" s="57">
        <f>IF(AND(DATE(YEAR(T629),MONTH(T629),DAY(T629))&gt;=(S629-3),DATE(YEAR(T629),MONTH(T629),DAY(T629))&lt;=(S629+3)),T629,V629)</f>
        <v>46078.756944444445</v>
      </c>
      <c r="DA629" s="59">
        <f>CZ629-U629</f>
        <v>0</v>
      </c>
      <c r="DB629" s="51">
        <f>(((AR629-AQ629)*24)+DD629+AB629+((AV629-AU629)*24))/24</f>
        <v>0.91666666667151731</v>
      </c>
      <c r="DC629" s="51">
        <f>(AT629-AS629)*24</f>
        <v>1.8333333333721384</v>
      </c>
      <c r="DD629" s="51">
        <f>(W629-AR629)*24</f>
        <v>5.6666666666278616</v>
      </c>
      <c r="DE629" s="51">
        <f>AA629</f>
        <v>53.666666666627862</v>
      </c>
      <c r="DF629" s="51">
        <f t="shared" si="133"/>
        <v>5.6666666666278616</v>
      </c>
      <c r="DG629" s="51">
        <f>AB629</f>
        <v>15.833333333430346</v>
      </c>
      <c r="DH629" s="51">
        <f t="shared" si="128"/>
        <v>1.8333333333721384</v>
      </c>
    </row>
    <row r="630" spans="1:112" s="42" customFormat="1" x14ac:dyDescent="0.2">
      <c r="A630" s="40">
        <v>5078</v>
      </c>
      <c r="B630" s="29">
        <f t="shared" si="122"/>
        <v>46054</v>
      </c>
      <c r="C630" s="41" t="str">
        <f t="shared" si="129"/>
        <v>PRT 2026 2 #5078</v>
      </c>
      <c r="D630" s="41" t="str">
        <f t="shared" si="130"/>
        <v>PRATU PTBA #125</v>
      </c>
      <c r="E630" s="39">
        <v>5078</v>
      </c>
      <c r="F630" s="38" t="s">
        <v>98</v>
      </c>
      <c r="G630" s="38" t="str">
        <f>INDEX([1]List!$D$2:$D$55,MATCH(F630,[1]List!$B$2:$B$55,0))</f>
        <v>FOB</v>
      </c>
      <c r="H630" s="38" t="s">
        <v>156</v>
      </c>
      <c r="I630" s="38" t="s">
        <v>157</v>
      </c>
      <c r="J630" s="39">
        <f>IF(F630="","",IF(F630="TIE LRC",COUNTIF($F$2:$F630,"TIE")+COUNTIF($F$2:$F630,"TME")+COUNTIF($F$2:$F630,"TIE LRC")+COUNTIF($F$2:$F630,"TIE MRC"),IF(F630="TIE MRC",COUNTIF($F$2:$F630,"TIE")+COUNTIF($F$2:$F630,"TME")+COUNTIF($F$2:$F630,"TIE LRC")+COUNTIF($F$2:$F630,"TIE MRC"),IF(F630="PLNBB LRC",COUNTIF($F$2:$F630,"PLNBB")+COUNTIF($F$2:$F630,"PLNBB LRC")+COUNTIF($F$2:$F630,"PLNBB MRC"),IF(F630="PLNBB MRC",COUNTIF($F$2:$F630,"PLNBB")+COUNTIF($F$2:$F630,"PLNBB LRC")+COUNTIF($F$2:$F630,"PLNBB MRC"),IF(F630="HE MRC",COUNTIF($F$2:$F630,"HE")+COUNTIF($F$2:$F630,"HE LRC")+COUNTIF($F$2:$F630,"HE MRC"),IF(F630="HE LRC",COUNTIF($F$2:$F630,"HE")+COUNTIF($F$2:$F630,"HE LRC")+COUNTIF($F$2:$F630,"HE MRC"),COUNTIF($F$2:$F630,F630))))))))</f>
        <v>125</v>
      </c>
      <c r="L630" s="42" t="s">
        <v>137</v>
      </c>
      <c r="N630" s="43" t="s">
        <v>318</v>
      </c>
      <c r="O630" s="70" t="s">
        <v>611</v>
      </c>
      <c r="P630" s="40"/>
      <c r="Q630" s="70">
        <v>46075</v>
      </c>
      <c r="R630" s="44"/>
      <c r="S630" s="70">
        <v>46068</v>
      </c>
      <c r="T630" s="57">
        <v>46077.458333333336</v>
      </c>
      <c r="U630" s="57">
        <f>V630</f>
        <v>46079.732638888891</v>
      </c>
      <c r="V630" s="57">
        <v>46079.732638888891</v>
      </c>
      <c r="W630" s="57">
        <v>46080.086805555555</v>
      </c>
      <c r="X630" s="57">
        <v>46080.972222222219</v>
      </c>
      <c r="Y630" s="57">
        <v>46081.03125</v>
      </c>
      <c r="Z630" s="57">
        <v>46081.059027777781</v>
      </c>
      <c r="AA630" s="51">
        <f t="shared" si="120"/>
        <v>54.583333333313931</v>
      </c>
      <c r="AB630" s="51">
        <f t="shared" si="124"/>
        <v>22.666666666686069</v>
      </c>
      <c r="AC630" s="51">
        <f t="shared" si="125"/>
        <v>1.4166666667442769</v>
      </c>
      <c r="AD630" s="51">
        <v>0</v>
      </c>
      <c r="AE630" s="51">
        <v>2.08</v>
      </c>
      <c r="AF630" s="51">
        <v>0</v>
      </c>
      <c r="AG630" s="51">
        <v>4.17</v>
      </c>
      <c r="AH630" s="51">
        <v>0</v>
      </c>
      <c r="AI630" s="51">
        <f t="shared" si="127"/>
        <v>6.25</v>
      </c>
      <c r="AJ630" s="78">
        <f t="shared" si="132"/>
        <v>6.25</v>
      </c>
      <c r="AK630" s="78"/>
      <c r="AL630" s="78"/>
      <c r="AM630" s="78"/>
      <c r="AN630" s="78"/>
      <c r="AO630" s="45">
        <v>10020.517</v>
      </c>
      <c r="AP630" s="45">
        <v>10019.257</v>
      </c>
      <c r="AQ630" s="57">
        <f t="shared" si="117"/>
        <v>46079.732638888891</v>
      </c>
      <c r="AR630" s="57">
        <v>46079.746527777781</v>
      </c>
      <c r="AS630" s="57">
        <f t="shared" si="116"/>
        <v>46080.972222222219</v>
      </c>
      <c r="AT630" s="57">
        <v>46081.041666666664</v>
      </c>
      <c r="AU630" s="57">
        <f t="shared" si="126"/>
        <v>46081.041666666664</v>
      </c>
      <c r="AV630" s="57">
        <v>46081.055555555555</v>
      </c>
      <c r="AW630" s="104">
        <v>4660</v>
      </c>
      <c r="AX630" s="104">
        <v>6693</v>
      </c>
      <c r="AY630" s="30">
        <v>30.37</v>
      </c>
      <c r="AZ630" s="30">
        <v>12.71</v>
      </c>
      <c r="BA630" s="30">
        <v>4.84</v>
      </c>
      <c r="BB630" s="30">
        <v>6.07</v>
      </c>
      <c r="BC630" s="30">
        <v>6.95</v>
      </c>
      <c r="BD630" s="30">
        <v>40.75</v>
      </c>
      <c r="BE630" s="30">
        <v>40.47</v>
      </c>
      <c r="BF630" s="30">
        <v>0.37</v>
      </c>
      <c r="BG630" s="30">
        <v>0.57999999999999996</v>
      </c>
      <c r="BH630" s="30">
        <v>0.54</v>
      </c>
      <c r="BI630" s="30">
        <v>60.25</v>
      </c>
      <c r="BJ630" s="30">
        <v>4.1900000000000004</v>
      </c>
      <c r="BK630" s="30">
        <v>0.95</v>
      </c>
      <c r="BL630" s="30">
        <v>1.17</v>
      </c>
      <c r="BM630" s="30">
        <v>15.36</v>
      </c>
      <c r="BN630" s="34">
        <v>60</v>
      </c>
      <c r="BO630" s="30" t="s">
        <v>97</v>
      </c>
      <c r="BP630" s="30" t="s">
        <v>100</v>
      </c>
      <c r="BQ630" s="34">
        <v>1230</v>
      </c>
      <c r="BR630" s="30">
        <v>50.84</v>
      </c>
      <c r="BS630" s="30">
        <v>21.7</v>
      </c>
      <c r="BT630" s="30">
        <v>9.33</v>
      </c>
      <c r="BU630" s="30">
        <v>6.02</v>
      </c>
      <c r="BV630" s="30">
        <v>2</v>
      </c>
      <c r="BW630" s="30">
        <v>0.72</v>
      </c>
      <c r="BX630" s="30">
        <v>1.59</v>
      </c>
      <c r="BY630" s="30">
        <v>0.56000000000000005</v>
      </c>
      <c r="BZ630" s="30">
        <v>6.77</v>
      </c>
      <c r="CA630" s="30">
        <v>0.19</v>
      </c>
      <c r="CB630" s="30">
        <v>0.28000000000000003</v>
      </c>
      <c r="CC630" s="99">
        <v>3.5999999999999997E-2</v>
      </c>
      <c r="CD630" s="30">
        <v>99</v>
      </c>
      <c r="CE630" s="30">
        <v>98</v>
      </c>
      <c r="CF630" s="30">
        <v>78</v>
      </c>
      <c r="CG630" s="30">
        <v>22</v>
      </c>
      <c r="CH630" s="30"/>
      <c r="CI630" s="104">
        <v>4901</v>
      </c>
      <c r="CJ630" s="30"/>
      <c r="CK630" s="30">
        <v>28.17</v>
      </c>
      <c r="CL630" s="30">
        <v>14.34</v>
      </c>
      <c r="CM630" s="30">
        <v>5.84</v>
      </c>
      <c r="CN630" s="30">
        <v>6.96</v>
      </c>
      <c r="CO630" s="30">
        <v>39.35</v>
      </c>
      <c r="CP630" s="30">
        <v>39.35</v>
      </c>
      <c r="CQ630" s="30">
        <v>0.53</v>
      </c>
      <c r="CR630" s="104" t="s">
        <v>319</v>
      </c>
      <c r="CS630" s="105" t="s">
        <v>319</v>
      </c>
      <c r="CT630" s="105" t="s">
        <v>319</v>
      </c>
      <c r="CU630" s="104" t="s">
        <v>319</v>
      </c>
      <c r="CV630" s="30"/>
      <c r="CW630" s="58">
        <f t="shared" si="123"/>
        <v>610.31007106526852</v>
      </c>
      <c r="CX630" s="59">
        <f>AP630/(AB630-AI630)</f>
        <v>610.31007106526852</v>
      </c>
      <c r="CY630" s="79">
        <v>500</v>
      </c>
      <c r="CZ630" s="57">
        <f>IF(AND(DATE(YEAR(T630),MONTH(T630),DAY(T630))&gt;=(S630-3),DATE(YEAR(T630),MONTH(T630),DAY(T630))&lt;=(S630+3)),T630,V630)</f>
        <v>46079.732638888891</v>
      </c>
      <c r="DA630" s="59">
        <f>CZ630-U630</f>
        <v>0</v>
      </c>
      <c r="DB630" s="51">
        <f>(((AR630-AQ630)*24)+DD630+AB630+((AV630-AU630)*24))/24</f>
        <v>1.3125</v>
      </c>
      <c r="DC630" s="51">
        <f>(AT630-AS630)*24</f>
        <v>1.6666666666860692</v>
      </c>
      <c r="DD630" s="51">
        <f>(W630-AR630)*24</f>
        <v>8.1666666665696539</v>
      </c>
      <c r="DE630" s="51">
        <f>AA630</f>
        <v>54.583333333313931</v>
      </c>
      <c r="DF630" s="51">
        <f t="shared" si="133"/>
        <v>8.1666666665696539</v>
      </c>
      <c r="DG630" s="51">
        <f>AB630</f>
        <v>22.666666666686069</v>
      </c>
      <c r="DH630" s="51">
        <f t="shared" si="128"/>
        <v>1.6666666666860692</v>
      </c>
    </row>
    <row r="631" spans="1:112" s="42" customFormat="1" x14ac:dyDescent="0.2">
      <c r="A631" s="40">
        <v>5079</v>
      </c>
      <c r="B631" s="29">
        <f t="shared" ref="B631:B694" si="134">EOMONTH(Y631,-1)+1</f>
        <v>46054</v>
      </c>
      <c r="C631" s="41" t="str">
        <f t="shared" si="129"/>
        <v>PRT 2026 2 #5079</v>
      </c>
      <c r="D631" s="41" t="str">
        <f t="shared" si="130"/>
        <v>PRATU GEL LRC #54</v>
      </c>
      <c r="E631" s="39">
        <v>5079</v>
      </c>
      <c r="F631" s="38" t="s">
        <v>300</v>
      </c>
      <c r="G631" s="38" t="str">
        <f>INDEX([1]List!$D$2:$D$55,MATCH(F631,[1]List!$B$2:$B$55,0))</f>
        <v>CIF</v>
      </c>
      <c r="H631" s="38" t="s">
        <v>392</v>
      </c>
      <c r="I631" s="38" t="s">
        <v>262</v>
      </c>
      <c r="J631" s="39">
        <f>IF(F631="","",IF(F631="TIE LRC",COUNTIF($F$2:$F631,"TIE")+COUNTIF($F$2:$F631,"TME")+COUNTIF($F$2:$F631,"TIE LRC")+COUNTIF($F$2:$F631,"TIE MRC"),IF(F631="TIE MRC",COUNTIF($F$2:$F631,"TIE")+COUNTIF($F$2:$F631,"TME")+COUNTIF($F$2:$F631,"TIE LRC")+COUNTIF($F$2:$F631,"TIE MRC"),IF(F631="PLNBB LRC",COUNTIF($F$2:$F631,"PLNBB")+COUNTIF($F$2:$F631,"PLNBB LRC")+COUNTIF($F$2:$F631,"PLNBB MRC"),IF(F631="PLNBB MRC",COUNTIF($F$2:$F631,"PLNBB")+COUNTIF($F$2:$F631,"PLNBB LRC")+COUNTIF($F$2:$F631,"PLNBB MRC"),IF(F631="HE MRC",COUNTIF($F$2:$F631,"HE")+COUNTIF($F$2:$F631,"HE LRC")+COUNTIF($F$2:$F631,"HE MRC"),IF(F631="HE LRC",COUNTIF($F$2:$F631,"HE")+COUNTIF($F$2:$F631,"HE LRC")+COUNTIF($F$2:$F631,"HE MRC"),COUNTIF($F$2:$F631,F631))))))))</f>
        <v>54</v>
      </c>
      <c r="K631" s="42" t="s">
        <v>352</v>
      </c>
      <c r="L631" s="42" t="s">
        <v>450</v>
      </c>
      <c r="N631" s="43" t="s">
        <v>320</v>
      </c>
      <c r="O631" s="70" t="s">
        <v>473</v>
      </c>
      <c r="P631" s="40"/>
      <c r="Q631" s="70">
        <v>46068</v>
      </c>
      <c r="R631" s="44"/>
      <c r="S631" s="70">
        <v>46058</v>
      </c>
      <c r="T631" s="57">
        <v>46073.75</v>
      </c>
      <c r="U631" s="57">
        <f>V631</f>
        <v>46079.21875</v>
      </c>
      <c r="V631" s="57">
        <v>46079.21875</v>
      </c>
      <c r="W631" s="57">
        <v>46079.659722222219</v>
      </c>
      <c r="X631" s="57">
        <v>46081.138888888891</v>
      </c>
      <c r="Y631" s="57">
        <v>46081.208333333336</v>
      </c>
      <c r="Z631" s="57">
        <v>46081.232638888891</v>
      </c>
      <c r="AA631" s="51">
        <f t="shared" si="120"/>
        <v>131.25</v>
      </c>
      <c r="AB631" s="51">
        <f t="shared" si="124"/>
        <v>37.166666666802485</v>
      </c>
      <c r="AC631" s="51">
        <f t="shared" si="125"/>
        <v>1.6666666666860692</v>
      </c>
      <c r="AD631" s="51">
        <v>0.08</v>
      </c>
      <c r="AE631" s="51">
        <v>9.58</v>
      </c>
      <c r="AF631" s="51">
        <v>0</v>
      </c>
      <c r="AG631" s="51">
        <v>3.75</v>
      </c>
      <c r="AH631" s="51">
        <v>0</v>
      </c>
      <c r="AI631" s="51">
        <f t="shared" si="127"/>
        <v>13.33</v>
      </c>
      <c r="AJ631" s="78">
        <f t="shared" si="132"/>
        <v>13.41</v>
      </c>
      <c r="AK631" s="78"/>
      <c r="AL631" s="78"/>
      <c r="AM631" s="78"/>
      <c r="AN631" s="78"/>
      <c r="AO631" s="45">
        <v>10015.767</v>
      </c>
      <c r="AP631" s="45">
        <v>10013.728999999999</v>
      </c>
      <c r="AQ631" s="57">
        <f t="shared" si="117"/>
        <v>46079.21875</v>
      </c>
      <c r="AR631" s="57">
        <v>46079.229166666664</v>
      </c>
      <c r="AS631" s="57">
        <f t="shared" si="116"/>
        <v>46081.138888888891</v>
      </c>
      <c r="AT631" s="57">
        <v>46081.21875</v>
      </c>
      <c r="AU631" s="57">
        <f t="shared" si="126"/>
        <v>46081.21875</v>
      </c>
      <c r="AV631" s="57">
        <v>46081.229166666664</v>
      </c>
      <c r="AW631" s="104">
        <v>4074</v>
      </c>
      <c r="AX631" s="104">
        <v>6266</v>
      </c>
      <c r="AY631" s="30">
        <v>34.979999999999997</v>
      </c>
      <c r="AZ631" s="30">
        <v>17.98</v>
      </c>
      <c r="BA631" s="30">
        <v>3.98</v>
      </c>
      <c r="BB631" s="30">
        <v>5.0199999999999996</v>
      </c>
      <c r="BC631" s="30">
        <v>6.12</v>
      </c>
      <c r="BD631" s="30">
        <v>41.32</v>
      </c>
      <c r="BE631" s="30">
        <v>35.68</v>
      </c>
      <c r="BF631" s="30">
        <v>0.25</v>
      </c>
      <c r="BG631" s="30">
        <v>0.4</v>
      </c>
      <c r="BH631" s="30">
        <v>0.38</v>
      </c>
      <c r="BI631" s="30">
        <v>53.17</v>
      </c>
      <c r="BJ631" s="30">
        <v>4.13</v>
      </c>
      <c r="BK631" s="30">
        <v>0.84</v>
      </c>
      <c r="BL631" s="30">
        <v>1.0900000000000001</v>
      </c>
      <c r="BM631" s="30">
        <v>18.55</v>
      </c>
      <c r="BN631" s="34">
        <v>60</v>
      </c>
      <c r="BO631" s="30" t="s">
        <v>97</v>
      </c>
      <c r="BP631" s="30" t="s">
        <v>100</v>
      </c>
      <c r="BQ631" s="34">
        <v>1150</v>
      </c>
      <c r="BR631" s="30">
        <v>31.86</v>
      </c>
      <c r="BS631" s="30">
        <v>13.9</v>
      </c>
      <c r="BT631" s="30">
        <v>31.84</v>
      </c>
      <c r="BU631" s="30">
        <v>11.29</v>
      </c>
      <c r="BV631" s="30">
        <v>2.4300000000000002</v>
      </c>
      <c r="BW631" s="30">
        <v>0.68</v>
      </c>
      <c r="BX631" s="30">
        <v>0.49</v>
      </c>
      <c r="BY631" s="30">
        <v>0.38</v>
      </c>
      <c r="BZ631" s="30">
        <v>5.97</v>
      </c>
      <c r="CA631" s="30">
        <v>1.03</v>
      </c>
      <c r="CB631" s="30">
        <v>0.12</v>
      </c>
      <c r="CC631" s="99">
        <v>6.6000000000000003E-2</v>
      </c>
      <c r="CD631" s="30">
        <v>99</v>
      </c>
      <c r="CE631" s="30">
        <v>97</v>
      </c>
      <c r="CF631" s="30">
        <v>78</v>
      </c>
      <c r="CG631" s="30">
        <v>20</v>
      </c>
      <c r="CH631" s="30"/>
      <c r="CI631" s="104">
        <v>4121</v>
      </c>
      <c r="CJ631" s="30"/>
      <c r="CK631" s="30">
        <v>34.47</v>
      </c>
      <c r="CL631" s="30"/>
      <c r="CM631" s="30">
        <v>3.71</v>
      </c>
      <c r="CN631" s="30"/>
      <c r="CO631" s="30"/>
      <c r="CP631" s="30"/>
      <c r="CQ631" s="30">
        <v>0.18</v>
      </c>
      <c r="CR631" s="104">
        <v>4002</v>
      </c>
      <c r="CS631" s="105">
        <v>34.71</v>
      </c>
      <c r="CT631" s="105">
        <v>4.8099999999999996</v>
      </c>
      <c r="CU631" s="104">
        <v>0.27</v>
      </c>
      <c r="CV631" s="30"/>
      <c r="CW631" s="58">
        <f t="shared" si="123"/>
        <v>420.09770661206579</v>
      </c>
      <c r="CX631" s="59">
        <f>AP631/(AB631-AI631)</f>
        <v>420.09770661206579</v>
      </c>
      <c r="CY631" s="79">
        <v>500</v>
      </c>
      <c r="CZ631" s="57">
        <f>IF(AND(DATE(YEAR(T631),MONTH(T631),DAY(T631))&gt;=(S631-3),DATE(YEAR(T631),MONTH(T631),DAY(T631))&lt;=(S631+3)),T631,V631)</f>
        <v>46079.21875</v>
      </c>
      <c r="DA631" s="59">
        <f>CZ631-U631</f>
        <v>0</v>
      </c>
      <c r="DB631" s="51">
        <f>(((AR631-AQ631)*24)+DD631+AB631+((AV631-AU631)*24))/24</f>
        <v>2</v>
      </c>
      <c r="DC631" s="51">
        <f>(AT631-AS631)*24</f>
        <v>1.9166666666278616</v>
      </c>
      <c r="DD631" s="51">
        <f>(W631-AR631)*24</f>
        <v>10.333333333313931</v>
      </c>
      <c r="DE631" s="51">
        <f>AA631</f>
        <v>131.25</v>
      </c>
      <c r="DF631" s="51">
        <f t="shared" si="133"/>
        <v>10.333333333313931</v>
      </c>
      <c r="DG631" s="51">
        <f>AB631</f>
        <v>37.166666666802485</v>
      </c>
      <c r="DH631" s="51">
        <f t="shared" si="128"/>
        <v>1.9166666666278616</v>
      </c>
    </row>
    <row r="632" spans="1:112" s="42" customFormat="1" x14ac:dyDescent="0.2">
      <c r="A632" s="40">
        <v>5080</v>
      </c>
      <c r="B632" s="29">
        <f t="shared" si="134"/>
        <v>46054</v>
      </c>
      <c r="C632" s="41" t="str">
        <f t="shared" si="129"/>
        <v>PRT 2026 2 #5080</v>
      </c>
      <c r="D632" s="41" t="str">
        <f t="shared" si="130"/>
        <v>PRATU SPE #50</v>
      </c>
      <c r="E632" s="39">
        <v>5080</v>
      </c>
      <c r="F632" s="38" t="s">
        <v>326</v>
      </c>
      <c r="G632" s="38" t="str">
        <f>INDEX([1]List!$D$2:$D$55,MATCH(F632,[1]List!$B$2:$B$55,0))</f>
        <v>CIF</v>
      </c>
      <c r="H632" s="38" t="s">
        <v>642</v>
      </c>
      <c r="I632" s="38" t="s">
        <v>366</v>
      </c>
      <c r="J632" s="39">
        <f>IF(F632="","",IF(F632="TIE LRC",COUNTIF($F$2:$F632,"TIE")+COUNTIF($F$2:$F632,"TME")+COUNTIF($F$2:$F632,"TIE LRC")+COUNTIF($F$2:$F632,"TIE MRC"),IF(F632="TIE MRC",COUNTIF($F$2:$F632,"TIE")+COUNTIF($F$2:$F632,"TME")+COUNTIF($F$2:$F632,"TIE LRC")+COUNTIF($F$2:$F632,"TIE MRC"),IF(F632="PLNBB LRC",COUNTIF($F$2:$F632,"PLNBB")+COUNTIF($F$2:$F632,"PLNBB LRC")+COUNTIF($F$2:$F632,"PLNBB MRC"),IF(F632="PLNBB MRC",COUNTIF($F$2:$F632,"PLNBB")+COUNTIF($F$2:$F632,"PLNBB LRC")+COUNTIF($F$2:$F632,"PLNBB MRC"),IF(F632="HE MRC",COUNTIF($F$2:$F632,"HE")+COUNTIF($F$2:$F632,"HE LRC")+COUNTIF($F$2:$F632,"HE MRC"),IF(F632="HE LRC",COUNTIF($F$2:$F632,"HE")+COUNTIF($F$2:$F632,"HE LRC")+COUNTIF($F$2:$F632,"HE MRC"),COUNTIF($F$2:$F632,F632))))))))</f>
        <v>50</v>
      </c>
      <c r="K632" s="42" t="s">
        <v>765</v>
      </c>
      <c r="L632" s="42" t="s">
        <v>766</v>
      </c>
      <c r="N632" s="43" t="s">
        <v>318</v>
      </c>
      <c r="O632" s="70" t="s">
        <v>473</v>
      </c>
      <c r="P632" s="40"/>
      <c r="Q632" s="70">
        <v>46067</v>
      </c>
      <c r="R632" s="44"/>
      <c r="S632" s="70">
        <v>46073</v>
      </c>
      <c r="T632" s="57">
        <v>46073.833333333336</v>
      </c>
      <c r="U632" s="57">
        <f>T632</f>
        <v>46073.833333333336</v>
      </c>
      <c r="V632" s="57">
        <v>46081.114583333336</v>
      </c>
      <c r="W632" s="57">
        <v>46081.128472222219</v>
      </c>
      <c r="X632" s="57">
        <v>46081.8125</v>
      </c>
      <c r="Y632" s="57">
        <v>46081.847222222219</v>
      </c>
      <c r="Z632" s="57">
        <v>46081.871527777781</v>
      </c>
      <c r="AA632" s="51">
        <f t="shared" si="120"/>
        <v>174.75</v>
      </c>
      <c r="AB632" s="51">
        <f t="shared" si="124"/>
        <v>17.25</v>
      </c>
      <c r="AC632" s="51">
        <f t="shared" si="125"/>
        <v>0.83333333325572312</v>
      </c>
      <c r="AD632" s="51">
        <v>0</v>
      </c>
      <c r="AE632" s="51">
        <v>4.08</v>
      </c>
      <c r="AF632" s="51">
        <v>0</v>
      </c>
      <c r="AG632" s="51">
        <v>1.5</v>
      </c>
      <c r="AH632" s="51">
        <v>0</v>
      </c>
      <c r="AI632" s="51">
        <f t="shared" si="127"/>
        <v>5.58</v>
      </c>
      <c r="AJ632" s="78">
        <f t="shared" si="132"/>
        <v>5.58</v>
      </c>
      <c r="AK632" s="78"/>
      <c r="AL632" s="78"/>
      <c r="AM632" s="78"/>
      <c r="AN632" s="78"/>
      <c r="AO632" s="45">
        <v>7503.2709999999997</v>
      </c>
      <c r="AP632" s="45">
        <v>7500.41</v>
      </c>
      <c r="AQ632" s="57">
        <f t="shared" si="117"/>
        <v>46081.114583333336</v>
      </c>
      <c r="AR632" s="57">
        <v>46081.125</v>
      </c>
      <c r="AS632" s="57">
        <f t="shared" si="116"/>
        <v>46081.8125</v>
      </c>
      <c r="AT632" s="57">
        <v>46081.857638888891</v>
      </c>
      <c r="AU632" s="57">
        <f t="shared" si="126"/>
        <v>46081.857638888891</v>
      </c>
      <c r="AV632" s="57">
        <v>46081.868055555555</v>
      </c>
      <c r="AW632" s="104">
        <v>4140</v>
      </c>
      <c r="AX632" s="104">
        <v>6367</v>
      </c>
      <c r="AY632" s="30">
        <v>34.979999999999997</v>
      </c>
      <c r="AZ632" s="30">
        <v>20.59</v>
      </c>
      <c r="BA632" s="30">
        <v>4.9800000000000004</v>
      </c>
      <c r="BB632" s="30">
        <v>6.08</v>
      </c>
      <c r="BC632" s="30">
        <v>7.66</v>
      </c>
      <c r="BD632" s="30">
        <v>38.36</v>
      </c>
      <c r="BE632" s="30">
        <v>34.97</v>
      </c>
      <c r="BF632" s="30">
        <v>0.24</v>
      </c>
      <c r="BG632" s="30">
        <v>0.4</v>
      </c>
      <c r="BH632" s="30">
        <v>0.37</v>
      </c>
      <c r="BI632" s="30">
        <v>52.45</v>
      </c>
      <c r="BJ632" s="30">
        <v>4.25</v>
      </c>
      <c r="BK632" s="30">
        <v>0.82</v>
      </c>
      <c r="BL632" s="30">
        <v>1.1200000000000001</v>
      </c>
      <c r="BM632" s="30">
        <v>15.52</v>
      </c>
      <c r="BN632" s="34">
        <v>60</v>
      </c>
      <c r="BO632" s="30" t="s">
        <v>97</v>
      </c>
      <c r="BP632" s="30" t="s">
        <v>100</v>
      </c>
      <c r="BQ632" s="34">
        <v>1170</v>
      </c>
      <c r="BR632" s="30">
        <v>38.22</v>
      </c>
      <c r="BS632" s="30">
        <v>19.309999999999999</v>
      </c>
      <c r="BT632" s="30">
        <v>19.09</v>
      </c>
      <c r="BU632" s="30">
        <v>13.74</v>
      </c>
      <c r="BV632" s="30">
        <v>2.92</v>
      </c>
      <c r="BW632" s="30">
        <v>0.7</v>
      </c>
      <c r="BX632" s="30">
        <v>0.45</v>
      </c>
      <c r="BY632" s="30">
        <v>0.62</v>
      </c>
      <c r="BZ632" s="30">
        <v>4.26</v>
      </c>
      <c r="CA632" s="30">
        <v>0.55000000000000004</v>
      </c>
      <c r="CB632" s="30">
        <v>0.14000000000000001</v>
      </c>
      <c r="CC632" s="99">
        <v>5.6000000000000001E-2</v>
      </c>
      <c r="CD632" s="30">
        <v>99</v>
      </c>
      <c r="CE632" s="30">
        <v>98</v>
      </c>
      <c r="CF632" s="30">
        <v>79</v>
      </c>
      <c r="CG632" s="30">
        <v>19</v>
      </c>
      <c r="CH632" s="30"/>
      <c r="CI632" s="104">
        <v>4155</v>
      </c>
      <c r="CJ632" s="30"/>
      <c r="CK632" s="30">
        <v>34.71</v>
      </c>
      <c r="CL632" s="30"/>
      <c r="CM632" s="30">
        <v>4.72</v>
      </c>
      <c r="CN632" s="30"/>
      <c r="CO632" s="30"/>
      <c r="CP632" s="30"/>
      <c r="CQ632" s="30">
        <v>0.2</v>
      </c>
      <c r="CR632" s="104">
        <v>4036</v>
      </c>
      <c r="CS632" s="105">
        <v>34.909999999999997</v>
      </c>
      <c r="CT632" s="105">
        <v>4.28</v>
      </c>
      <c r="CU632" s="104">
        <v>0.25</v>
      </c>
      <c r="CV632" s="30"/>
      <c r="CW632" s="58">
        <f t="shared" si="123"/>
        <v>642.70865467009423</v>
      </c>
      <c r="CX632" s="59">
        <f>AP632/(AB632-AI632)</f>
        <v>642.70865467009423</v>
      </c>
      <c r="CY632" s="79">
        <v>500</v>
      </c>
      <c r="CZ632" s="57">
        <f>IF(AND(DATE(YEAR(T632),MONTH(T632),DAY(T632))&gt;=(S632-3),DATE(YEAR(T632),MONTH(T632),DAY(T632))&lt;=(S632+3)),T632,V632)</f>
        <v>46073.833333333336</v>
      </c>
      <c r="DA632" s="59">
        <f>CZ632-U632</f>
        <v>0</v>
      </c>
      <c r="DB632" s="51">
        <f>(((AR632-AQ632)*24)+DD632+AB632+((AV632-AU632)*24))/24</f>
        <v>0.74305555554747116</v>
      </c>
      <c r="DC632" s="51">
        <f>(AT632-AS632)*24</f>
        <v>1.0833333333721384</v>
      </c>
      <c r="DD632" s="51">
        <f>(W632-AR632)*24</f>
        <v>8.3333333255723119E-2</v>
      </c>
      <c r="DE632" s="51">
        <f>AA632</f>
        <v>174.75</v>
      </c>
      <c r="DF632" s="51">
        <f t="shared" si="133"/>
        <v>8.3333333255723119E-2</v>
      </c>
      <c r="DG632" s="51">
        <f>AB632</f>
        <v>17.25</v>
      </c>
      <c r="DH632" s="51">
        <f t="shared" si="128"/>
        <v>1.0833333333721384</v>
      </c>
    </row>
    <row r="633" spans="1:112" s="63" customFormat="1" x14ac:dyDescent="0.2">
      <c r="A633" s="65">
        <v>5081</v>
      </c>
      <c r="B633" s="72">
        <f t="shared" si="134"/>
        <v>46082</v>
      </c>
      <c r="C633" s="60" t="str">
        <f t="shared" si="129"/>
        <v>PRT 2026 2 #5081</v>
      </c>
      <c r="D633" s="60" t="str">
        <f t="shared" si="130"/>
        <v>PRATU TBC LRC #49</v>
      </c>
      <c r="E633" s="61">
        <v>5081</v>
      </c>
      <c r="F633" s="62" t="s">
        <v>290</v>
      </c>
      <c r="G633" s="62" t="str">
        <f>INDEX([1]List!$D$2:$D$55,MATCH(F633,[1]List!$B$2:$B$55,0))</f>
        <v>CIF</v>
      </c>
      <c r="H633" s="62" t="s">
        <v>325</v>
      </c>
      <c r="I633" s="62" t="s">
        <v>176</v>
      </c>
      <c r="J633" s="61">
        <f>IF(F633="","",IF(F633="TIE LRC",COUNTIF($F$2:$F633,"TIE")+COUNTIF($F$2:$F633,"TME")+COUNTIF($F$2:$F633,"TIE LRC")+COUNTIF($F$2:$F633,"TIE MRC"),IF(F633="TIE MRC",COUNTIF($F$2:$F633,"TIE")+COUNTIF($F$2:$F633,"TME")+COUNTIF($F$2:$F633,"TIE LRC")+COUNTIF($F$2:$F633,"TIE MRC"),IF(F633="PLNBB LRC",COUNTIF($F$2:$F633,"PLNBB")+COUNTIF($F$2:$F633,"PLNBB LRC")+COUNTIF($F$2:$F633,"PLNBB MRC"),IF(F633="PLNBB MRC",COUNTIF($F$2:$F633,"PLNBB")+COUNTIF($F$2:$F633,"PLNBB LRC")+COUNTIF($F$2:$F633,"PLNBB MRC"),IF(F633="HE MRC",COUNTIF($F$2:$F633,"HE")+COUNTIF($F$2:$F633,"HE LRC")+COUNTIF($F$2:$F633,"HE MRC"),IF(F633="HE LRC",COUNTIF($F$2:$F633,"HE")+COUNTIF($F$2:$F633,"HE LRC")+COUNTIF($F$2:$F633,"HE MRC"),COUNTIF($F$2:$F633,F633))))))))</f>
        <v>49</v>
      </c>
      <c r="K633" s="63" t="s">
        <v>668</v>
      </c>
      <c r="L633" s="63" t="s">
        <v>669</v>
      </c>
      <c r="N633" s="64" t="s">
        <v>320</v>
      </c>
      <c r="O633" s="69" t="s">
        <v>473</v>
      </c>
      <c r="P633" s="65"/>
      <c r="Q633" s="69">
        <v>46063</v>
      </c>
      <c r="R633" s="66"/>
      <c r="S633" s="69">
        <v>46074</v>
      </c>
      <c r="T633" s="67">
        <v>46074.25</v>
      </c>
      <c r="U633" s="67">
        <f>T633</f>
        <v>46074.25</v>
      </c>
      <c r="V633" s="67">
        <v>46081.388888888891</v>
      </c>
      <c r="W633" s="67">
        <v>46081.819444444445</v>
      </c>
      <c r="X633" s="67">
        <v>46082.413194444445</v>
      </c>
      <c r="Y633" s="67">
        <v>46082.458333333336</v>
      </c>
      <c r="Z633" s="67">
        <v>46082.482638888891</v>
      </c>
      <c r="AA633" s="53">
        <f t="shared" si="120"/>
        <v>171.33333333337214</v>
      </c>
      <c r="AB633" s="53">
        <f t="shared" si="124"/>
        <v>15.333333333372138</v>
      </c>
      <c r="AC633" s="53">
        <f t="shared" si="125"/>
        <v>1.0833333333721384</v>
      </c>
      <c r="AD633" s="53">
        <v>0.17</v>
      </c>
      <c r="AE633" s="53">
        <v>3.58</v>
      </c>
      <c r="AF633" s="53">
        <v>0</v>
      </c>
      <c r="AG633" s="53">
        <v>0</v>
      </c>
      <c r="AH633" s="53">
        <v>0</v>
      </c>
      <c r="AI633" s="53">
        <f t="shared" si="127"/>
        <v>3.58</v>
      </c>
      <c r="AJ633" s="77">
        <f t="shared" si="132"/>
        <v>3.75</v>
      </c>
      <c r="AK633" s="77"/>
      <c r="AL633" s="77"/>
      <c r="AM633" s="77"/>
      <c r="AN633" s="77"/>
      <c r="AO633" s="68">
        <v>7683.7889999999998</v>
      </c>
      <c r="AP633" s="68">
        <v>7681.442</v>
      </c>
      <c r="AQ633" s="67">
        <f t="shared" si="117"/>
        <v>46081.388888888891</v>
      </c>
      <c r="AR633" s="67">
        <v>46081.399305555555</v>
      </c>
      <c r="AS633" s="67">
        <f t="shared" si="116"/>
        <v>46082.413194444445</v>
      </c>
      <c r="AT633" s="67">
        <v>46082.46875</v>
      </c>
      <c r="AU633" s="67">
        <f t="shared" si="126"/>
        <v>46082.46875</v>
      </c>
      <c r="AV633" s="67">
        <v>46082.479166666664</v>
      </c>
      <c r="AW633" s="102">
        <v>4056</v>
      </c>
      <c r="AX633" s="102">
        <v>6268</v>
      </c>
      <c r="AY633" s="55">
        <v>35.29</v>
      </c>
      <c r="AZ633" s="55">
        <v>17.02</v>
      </c>
      <c r="BA633" s="55">
        <v>4.9800000000000004</v>
      </c>
      <c r="BB633" s="55">
        <v>6.38</v>
      </c>
      <c r="BC633" s="55">
        <v>7.69</v>
      </c>
      <c r="BD633" s="55">
        <v>40.299999999999997</v>
      </c>
      <c r="BE633" s="55">
        <v>36.299999999999997</v>
      </c>
      <c r="BF633" s="55">
        <v>0.23</v>
      </c>
      <c r="BG633" s="55">
        <v>0.38</v>
      </c>
      <c r="BH633" s="55">
        <v>0.35</v>
      </c>
      <c r="BI633" s="55">
        <v>55.78</v>
      </c>
      <c r="BJ633" s="55">
        <v>4.2</v>
      </c>
      <c r="BK633" s="55">
        <v>0.9</v>
      </c>
      <c r="BL633" s="55">
        <v>1.17</v>
      </c>
      <c r="BM633" s="55">
        <v>15.61</v>
      </c>
      <c r="BN633" s="56">
        <v>60</v>
      </c>
      <c r="BO633" s="55" t="s">
        <v>97</v>
      </c>
      <c r="BP633" s="55" t="s">
        <v>100</v>
      </c>
      <c r="BQ633" s="56">
        <v>1170</v>
      </c>
      <c r="BR633" s="55">
        <v>35.57</v>
      </c>
      <c r="BS633" s="55">
        <v>19.98</v>
      </c>
      <c r="BT633" s="55">
        <v>21.54</v>
      </c>
      <c r="BU633" s="55">
        <v>12.03</v>
      </c>
      <c r="BV633" s="55">
        <v>3.26</v>
      </c>
      <c r="BW633" s="55">
        <v>0.72</v>
      </c>
      <c r="BX633" s="55">
        <v>0.54</v>
      </c>
      <c r="BY633" s="55">
        <v>0.6</v>
      </c>
      <c r="BZ633" s="55">
        <v>5.08</v>
      </c>
      <c r="CA633" s="55">
        <v>0.46</v>
      </c>
      <c r="CB633" s="55">
        <v>0.22</v>
      </c>
      <c r="CC633" s="100">
        <v>4.3999999999999997E-2</v>
      </c>
      <c r="CD633" s="55">
        <v>98</v>
      </c>
      <c r="CE633" s="55">
        <v>98</v>
      </c>
      <c r="CF633" s="55">
        <v>78</v>
      </c>
      <c r="CG633" s="55">
        <v>19</v>
      </c>
      <c r="CH633" s="55"/>
      <c r="CI633" s="102">
        <v>4082</v>
      </c>
      <c r="CJ633" s="55"/>
      <c r="CK633" s="55">
        <v>34.04</v>
      </c>
      <c r="CL633" s="55"/>
      <c r="CM633" s="55">
        <v>4.05</v>
      </c>
      <c r="CN633" s="55"/>
      <c r="CO633" s="55"/>
      <c r="CP633" s="55"/>
      <c r="CQ633" s="55">
        <v>0.16</v>
      </c>
      <c r="CR633" s="102">
        <v>4056</v>
      </c>
      <c r="CS633" s="103">
        <v>35.03</v>
      </c>
      <c r="CT633" s="103">
        <v>5.3</v>
      </c>
      <c r="CU633" s="102">
        <v>0.26</v>
      </c>
      <c r="CV633" s="55"/>
      <c r="CW633" s="73">
        <f t="shared" si="123"/>
        <v>653.55433919239692</v>
      </c>
      <c r="CX633" s="74">
        <f>AP633/(AB633-AI633)</f>
        <v>653.55433919239692</v>
      </c>
      <c r="CY633" s="71">
        <v>500</v>
      </c>
      <c r="CZ633" s="67">
        <f>IF(AND(DATE(YEAR(T633),MONTH(T633),DAY(T633))&gt;=(S633-3),DATE(YEAR(T633),MONTH(T633),DAY(T633))&lt;=(S633+3)),T633,V633)</f>
        <v>46074.25</v>
      </c>
      <c r="DA633" s="74">
        <f>CZ633-U633</f>
        <v>0</v>
      </c>
      <c r="DB633" s="53">
        <f>(((AR633-AQ633)*24)+DD633+AB633+((AV633-AU633)*24))/24</f>
        <v>1.0798611111094942</v>
      </c>
      <c r="DC633" s="53">
        <f>(AT633-AS633)*24</f>
        <v>1.3333333333139308</v>
      </c>
      <c r="DD633" s="53">
        <f>(W633-AR633)*24</f>
        <v>10.083333333372138</v>
      </c>
      <c r="DE633" s="53">
        <f>AA633</f>
        <v>171.33333333337214</v>
      </c>
      <c r="DF633" s="53">
        <f t="shared" si="133"/>
        <v>10.083333333372138</v>
      </c>
      <c r="DG633" s="53">
        <f>AB633</f>
        <v>15.333333333372138</v>
      </c>
      <c r="DH633" s="53">
        <f t="shared" si="128"/>
        <v>1.3333333333139308</v>
      </c>
    </row>
    <row r="634" spans="1:112" s="63" customFormat="1" x14ac:dyDescent="0.2">
      <c r="A634" s="65">
        <v>5082</v>
      </c>
      <c r="B634" s="72">
        <f t="shared" si="134"/>
        <v>46082</v>
      </c>
      <c r="C634" s="60" t="str">
        <f t="shared" si="129"/>
        <v>PRT 2026 2 #5082</v>
      </c>
      <c r="D634" s="60" t="str">
        <f t="shared" si="130"/>
        <v>PRATU BGG #137</v>
      </c>
      <c r="E634" s="61">
        <v>5082</v>
      </c>
      <c r="F634" s="62" t="s">
        <v>240</v>
      </c>
      <c r="G634" s="62" t="str">
        <f>INDEX([1]List!$D$2:$D$55,MATCH(F634,[1]List!$B$2:$B$55,0))</f>
        <v>CIF</v>
      </c>
      <c r="H634" s="62" t="s">
        <v>211</v>
      </c>
      <c r="I634" s="62" t="s">
        <v>247</v>
      </c>
      <c r="J634" s="61">
        <f>IF(F634="","",IF(F634="TIE LRC",COUNTIF($F$2:$F634,"TIE")+COUNTIF($F$2:$F634,"TME")+COUNTIF($F$2:$F634,"TIE LRC")+COUNTIF($F$2:$F634,"TIE MRC"),IF(F634="TIE MRC",COUNTIF($F$2:$F634,"TIE")+COUNTIF($F$2:$F634,"TME")+COUNTIF($F$2:$F634,"TIE LRC")+COUNTIF($F$2:$F634,"TIE MRC"),IF(F634="PLNBB LRC",COUNTIF($F$2:$F634,"PLNBB")+COUNTIF($F$2:$F634,"PLNBB LRC")+COUNTIF($F$2:$F634,"PLNBB MRC"),IF(F634="PLNBB MRC",COUNTIF($F$2:$F634,"PLNBB")+COUNTIF($F$2:$F634,"PLNBB LRC")+COUNTIF($F$2:$F634,"PLNBB MRC"),IF(F634="HE MRC",COUNTIF($F$2:$F634,"HE")+COUNTIF($F$2:$F634,"HE LRC")+COUNTIF($F$2:$F634,"HE MRC"),IF(F634="HE LRC",COUNTIF($F$2:$F634,"HE")+COUNTIF($F$2:$F634,"HE LRC")+COUNTIF($F$2:$F634,"HE MRC"),COUNTIF($F$2:$F634,F634))))))))</f>
        <v>137</v>
      </c>
      <c r="K634" s="63" t="s">
        <v>645</v>
      </c>
      <c r="L634" s="63" t="s">
        <v>646</v>
      </c>
      <c r="N634" s="64" t="s">
        <v>318</v>
      </c>
      <c r="O634" s="69" t="s">
        <v>104</v>
      </c>
      <c r="P634" s="65"/>
      <c r="Q634" s="69">
        <v>46076</v>
      </c>
      <c r="R634" s="66"/>
      <c r="S634" s="69">
        <v>46072</v>
      </c>
      <c r="T634" s="67">
        <v>46078.572916666664</v>
      </c>
      <c r="U634" s="67">
        <f t="shared" ref="U634:U641" si="135">V634</f>
        <v>46081.961805555555</v>
      </c>
      <c r="V634" s="67">
        <v>46081.961805555555</v>
      </c>
      <c r="W634" s="67">
        <v>46082.1875</v>
      </c>
      <c r="X634" s="67">
        <v>46082.875</v>
      </c>
      <c r="Y634" s="67">
        <v>46082.909722222219</v>
      </c>
      <c r="Z634" s="67">
        <v>46082.934027777781</v>
      </c>
      <c r="AA634" s="53">
        <f t="shared" si="120"/>
        <v>81.333333333372138</v>
      </c>
      <c r="AB634" s="53">
        <f t="shared" si="124"/>
        <v>17.333333333255723</v>
      </c>
      <c r="AC634" s="53">
        <f t="shared" si="125"/>
        <v>0.83333333325572312</v>
      </c>
      <c r="AD634" s="53">
        <v>0.08</v>
      </c>
      <c r="AE634" s="53">
        <v>4.42</v>
      </c>
      <c r="AF634" s="53">
        <v>0</v>
      </c>
      <c r="AG634" s="53">
        <v>1.33</v>
      </c>
      <c r="AH634" s="53">
        <v>0</v>
      </c>
      <c r="AI634" s="53">
        <f t="shared" si="127"/>
        <v>5.75</v>
      </c>
      <c r="AJ634" s="77">
        <f t="shared" si="132"/>
        <v>5.83</v>
      </c>
      <c r="AK634" s="77"/>
      <c r="AL634" s="77"/>
      <c r="AM634" s="77"/>
      <c r="AN634" s="77"/>
      <c r="AO634" s="68">
        <v>8000.65</v>
      </c>
      <c r="AP634" s="68">
        <v>7998.6090000000004</v>
      </c>
      <c r="AQ634" s="67">
        <f t="shared" si="117"/>
        <v>46081.961805555555</v>
      </c>
      <c r="AR634" s="67">
        <v>46081.972222222219</v>
      </c>
      <c r="AS634" s="67">
        <f t="shared" si="116"/>
        <v>46082.875</v>
      </c>
      <c r="AT634" s="67">
        <v>46082.920138888891</v>
      </c>
      <c r="AU634" s="67">
        <f t="shared" si="126"/>
        <v>46082.920138888891</v>
      </c>
      <c r="AV634" s="67">
        <v>46082.930555555555</v>
      </c>
      <c r="AW634" s="102">
        <v>4589</v>
      </c>
      <c r="AX634" s="102">
        <v>6634</v>
      </c>
      <c r="AY634" s="55">
        <v>30.83</v>
      </c>
      <c r="AZ634" s="55">
        <v>15.24</v>
      </c>
      <c r="BA634" s="55">
        <v>3.97</v>
      </c>
      <c r="BB634" s="55">
        <v>4.87</v>
      </c>
      <c r="BC634" s="55">
        <v>5.75</v>
      </c>
      <c r="BD634" s="55">
        <v>42.37</v>
      </c>
      <c r="BE634" s="55">
        <v>37.520000000000003</v>
      </c>
      <c r="BF634" s="55">
        <v>0.23</v>
      </c>
      <c r="BG634" s="55">
        <v>0.35</v>
      </c>
      <c r="BH634" s="55">
        <v>0.33</v>
      </c>
      <c r="BI634" s="55">
        <v>57.85</v>
      </c>
      <c r="BJ634" s="55">
        <v>4.24</v>
      </c>
      <c r="BK634" s="55">
        <v>0.9</v>
      </c>
      <c r="BL634" s="55">
        <v>1.1299999999999999</v>
      </c>
      <c r="BM634" s="55">
        <v>16.62</v>
      </c>
      <c r="BN634" s="56">
        <v>57</v>
      </c>
      <c r="BO634" s="55" t="s">
        <v>97</v>
      </c>
      <c r="BP634" s="55" t="s">
        <v>100</v>
      </c>
      <c r="BQ634" s="56">
        <v>1300</v>
      </c>
      <c r="BR634" s="55">
        <v>37.799999999999997</v>
      </c>
      <c r="BS634" s="55">
        <v>25.82</v>
      </c>
      <c r="BT634" s="55">
        <v>19.260000000000002</v>
      </c>
      <c r="BU634" s="55">
        <v>6.79</v>
      </c>
      <c r="BV634" s="55">
        <v>1.18</v>
      </c>
      <c r="BW634" s="55">
        <v>1.17</v>
      </c>
      <c r="BX634" s="55">
        <v>0.82</v>
      </c>
      <c r="BY634" s="55">
        <v>0.39</v>
      </c>
      <c r="BZ634" s="55">
        <v>6.24</v>
      </c>
      <c r="CA634" s="55">
        <v>0.39</v>
      </c>
      <c r="CB634" s="55">
        <v>0.14000000000000001</v>
      </c>
      <c r="CC634" s="100">
        <v>5.6000000000000001E-2</v>
      </c>
      <c r="CD634" s="55">
        <v>99</v>
      </c>
      <c r="CE634" s="55">
        <v>98</v>
      </c>
      <c r="CF634" s="55">
        <v>79</v>
      </c>
      <c r="CG634" s="55">
        <v>20</v>
      </c>
      <c r="CH634" s="55"/>
      <c r="CI634" s="102">
        <v>4589</v>
      </c>
      <c r="CJ634" s="55"/>
      <c r="CK634" s="55">
        <v>30.71</v>
      </c>
      <c r="CL634" s="55"/>
      <c r="CM634" s="55">
        <v>3.75</v>
      </c>
      <c r="CN634" s="55"/>
      <c r="CO634" s="55"/>
      <c r="CP634" s="55"/>
      <c r="CQ634" s="55">
        <v>0.17</v>
      </c>
      <c r="CR634" s="102">
        <v>4490</v>
      </c>
      <c r="CS634" s="103">
        <v>32.270000000000003</v>
      </c>
      <c r="CT634" s="103">
        <v>5.5</v>
      </c>
      <c r="CU634" s="102">
        <v>0.37</v>
      </c>
      <c r="CV634" s="55"/>
      <c r="CW634" s="73">
        <f t="shared" si="123"/>
        <v>690.52739568807988</v>
      </c>
      <c r="CX634" s="74">
        <f>AP634/(AB634-AI634)</f>
        <v>690.52739568807988</v>
      </c>
      <c r="CY634" s="71">
        <v>500</v>
      </c>
      <c r="CZ634" s="67">
        <f>IF(AND(DATE(YEAR(T634),MONTH(T634),DAY(T634))&gt;=(S634-3),DATE(YEAR(T634),MONTH(T634),DAY(T634))&lt;=(S634+3)),T634,V634)</f>
        <v>46081.961805555555</v>
      </c>
      <c r="DA634" s="74">
        <f>CZ634-U634</f>
        <v>0</v>
      </c>
      <c r="DB634" s="53">
        <f>(((AR634-AQ634)*24)+DD634+AB634+((AV634-AU634)*24))/24</f>
        <v>0.95833333332848269</v>
      </c>
      <c r="DC634" s="53">
        <f>(AT634-AS634)*24</f>
        <v>1.0833333333721384</v>
      </c>
      <c r="DD634" s="53">
        <f>(W634-AR634)*24</f>
        <v>5.1666666667442769</v>
      </c>
      <c r="DE634" s="53">
        <f>AA634</f>
        <v>81.333333333372138</v>
      </c>
      <c r="DF634" s="53">
        <f t="shared" si="133"/>
        <v>5.1666666667442769</v>
      </c>
      <c r="DG634" s="53">
        <f>AB634</f>
        <v>17.333333333255723</v>
      </c>
      <c r="DH634" s="53">
        <f t="shared" si="128"/>
        <v>1.0833333333721384</v>
      </c>
    </row>
    <row r="635" spans="1:112" s="63" customFormat="1" x14ac:dyDescent="0.2">
      <c r="A635" s="65">
        <v>5083</v>
      </c>
      <c r="B635" s="72">
        <f t="shared" si="134"/>
        <v>46082</v>
      </c>
      <c r="C635" s="60" t="str">
        <f t="shared" si="129"/>
        <v>PRT 2026 2 #5083</v>
      </c>
      <c r="D635" s="60" t="str">
        <f t="shared" si="130"/>
        <v>PRATU BGG #138</v>
      </c>
      <c r="E635" s="61">
        <v>5083</v>
      </c>
      <c r="F635" s="62" t="s">
        <v>240</v>
      </c>
      <c r="G635" s="62" t="str">
        <f>INDEX([1]List!$D$2:$D$55,MATCH(F635,[1]List!$B$2:$B$55,0))</f>
        <v>CIF</v>
      </c>
      <c r="H635" s="62" t="s">
        <v>211</v>
      </c>
      <c r="I635" s="62" t="s">
        <v>163</v>
      </c>
      <c r="J635" s="61">
        <f>IF(F635="","",IF(F635="TIE LRC",COUNTIF($F$2:$F635,"TIE")+COUNTIF($F$2:$F635,"TME")+COUNTIF($F$2:$F635,"TIE LRC")+COUNTIF($F$2:$F635,"TIE MRC"),IF(F635="TIE MRC",COUNTIF($F$2:$F635,"TIE")+COUNTIF($F$2:$F635,"TME")+COUNTIF($F$2:$F635,"TIE LRC")+COUNTIF($F$2:$F635,"TIE MRC"),IF(F635="PLNBB LRC",COUNTIF($F$2:$F635,"PLNBB")+COUNTIF($F$2:$F635,"PLNBB LRC")+COUNTIF($F$2:$F635,"PLNBB MRC"),IF(F635="PLNBB MRC",COUNTIF($F$2:$F635,"PLNBB")+COUNTIF($F$2:$F635,"PLNBB LRC")+COUNTIF($F$2:$F635,"PLNBB MRC"),IF(F635="HE MRC",COUNTIF($F$2:$F635,"HE")+COUNTIF($F$2:$F635,"HE LRC")+COUNTIF($F$2:$F635,"HE MRC"),IF(F635="HE LRC",COUNTIF($F$2:$F635,"HE")+COUNTIF($F$2:$F635,"HE LRC")+COUNTIF($F$2:$F635,"HE MRC"),COUNTIF($F$2:$F635,F635))))))))</f>
        <v>138</v>
      </c>
      <c r="K635" s="63" t="s">
        <v>242</v>
      </c>
      <c r="L635" s="63" t="s">
        <v>148</v>
      </c>
      <c r="N635" s="64" t="s">
        <v>318</v>
      </c>
      <c r="O635" s="69" t="s">
        <v>473</v>
      </c>
      <c r="P635" s="65"/>
      <c r="Q635" s="69">
        <v>46075</v>
      </c>
      <c r="R635" s="66"/>
      <c r="S635" s="69">
        <v>46073</v>
      </c>
      <c r="T635" s="67">
        <v>46081.666666666664</v>
      </c>
      <c r="U635" s="67">
        <f t="shared" si="135"/>
        <v>46082.982638888891</v>
      </c>
      <c r="V635" s="67">
        <v>46082.982638888891</v>
      </c>
      <c r="W635" s="67">
        <v>46083.340277777781</v>
      </c>
      <c r="X635" s="67">
        <v>46083.861111111109</v>
      </c>
      <c r="Y635" s="67">
        <v>46083.895833333336</v>
      </c>
      <c r="Z635" s="67">
        <v>46083.920138888891</v>
      </c>
      <c r="AA635" s="53">
        <f t="shared" si="120"/>
        <v>31.583333333430346</v>
      </c>
      <c r="AB635" s="53">
        <f t="shared" si="124"/>
        <v>13.333333333313931</v>
      </c>
      <c r="AC635" s="53">
        <f t="shared" si="125"/>
        <v>0.8333333334303461</v>
      </c>
      <c r="AD635" s="53">
        <v>0.08</v>
      </c>
      <c r="AE635" s="53">
        <v>1.33</v>
      </c>
      <c r="AF635" s="53">
        <v>0</v>
      </c>
      <c r="AG635" s="53">
        <v>1.25</v>
      </c>
      <c r="AH635" s="53">
        <v>0</v>
      </c>
      <c r="AI635" s="53">
        <f t="shared" si="127"/>
        <v>2.58</v>
      </c>
      <c r="AJ635" s="77">
        <f t="shared" si="132"/>
        <v>2.66</v>
      </c>
      <c r="AK635" s="77"/>
      <c r="AL635" s="77"/>
      <c r="AM635" s="77"/>
      <c r="AN635" s="77"/>
      <c r="AO635" s="68">
        <v>7830.4080000000004</v>
      </c>
      <c r="AP635" s="68">
        <v>7828.1480000000001</v>
      </c>
      <c r="AQ635" s="67">
        <f t="shared" si="117"/>
        <v>46082.982638888891</v>
      </c>
      <c r="AR635" s="67">
        <v>46082.993055555555</v>
      </c>
      <c r="AS635" s="67">
        <f t="shared" si="116"/>
        <v>46083.861111111109</v>
      </c>
      <c r="AT635" s="67">
        <v>46083.90625</v>
      </c>
      <c r="AU635" s="67">
        <f t="shared" si="126"/>
        <v>46083.90625</v>
      </c>
      <c r="AV635" s="67">
        <v>46083.920138888891</v>
      </c>
      <c r="AW635" s="102">
        <v>4566</v>
      </c>
      <c r="AX635" s="102">
        <v>6612</v>
      </c>
      <c r="AY635" s="55">
        <v>30.94</v>
      </c>
      <c r="AZ635" s="55">
        <v>14.53</v>
      </c>
      <c r="BA635" s="55">
        <v>3.99</v>
      </c>
      <c r="BB635" s="55">
        <v>4.9400000000000004</v>
      </c>
      <c r="BC635" s="55">
        <v>5.78</v>
      </c>
      <c r="BD635" s="55">
        <v>41.83</v>
      </c>
      <c r="BE635" s="55">
        <v>38.700000000000003</v>
      </c>
      <c r="BF635" s="55">
        <v>0.2</v>
      </c>
      <c r="BG635" s="55">
        <v>0.31</v>
      </c>
      <c r="BH635" s="55">
        <v>0.28999999999999998</v>
      </c>
      <c r="BI635" s="55">
        <v>58.82</v>
      </c>
      <c r="BJ635" s="55">
        <v>4.24</v>
      </c>
      <c r="BK635" s="55">
        <v>0.86</v>
      </c>
      <c r="BL635" s="55">
        <v>1.07</v>
      </c>
      <c r="BM635" s="55">
        <v>16.36</v>
      </c>
      <c r="BN635" s="56">
        <v>57</v>
      </c>
      <c r="BO635" s="55" t="s">
        <v>97</v>
      </c>
      <c r="BP635" s="55" t="s">
        <v>100</v>
      </c>
      <c r="BQ635" s="56">
        <v>1220</v>
      </c>
      <c r="BR635" s="55">
        <v>36.69</v>
      </c>
      <c r="BS635" s="55">
        <v>21.64</v>
      </c>
      <c r="BT635" s="55">
        <v>16.07</v>
      </c>
      <c r="BU635" s="55">
        <v>14.72</v>
      </c>
      <c r="BV635" s="55">
        <v>1.32</v>
      </c>
      <c r="BW635" s="55">
        <v>0.94</v>
      </c>
      <c r="BX635" s="55">
        <v>0.67</v>
      </c>
      <c r="BY635" s="55">
        <v>0.44</v>
      </c>
      <c r="BZ635" s="55">
        <v>6.89</v>
      </c>
      <c r="CA635" s="55">
        <v>0.48</v>
      </c>
      <c r="CB635" s="55">
        <v>0.16</v>
      </c>
      <c r="CC635" s="100">
        <v>5.0999999999999997E-2</v>
      </c>
      <c r="CD635" s="55">
        <v>99</v>
      </c>
      <c r="CE635" s="55">
        <v>98</v>
      </c>
      <c r="CF635" s="55">
        <v>79</v>
      </c>
      <c r="CG635" s="55">
        <v>19</v>
      </c>
      <c r="CH635" s="55"/>
      <c r="CI635" s="102">
        <v>4587</v>
      </c>
      <c r="CJ635" s="55"/>
      <c r="CK635" s="55">
        <v>30.74</v>
      </c>
      <c r="CL635" s="55"/>
      <c r="CM635" s="55">
        <v>3.97</v>
      </c>
      <c r="CN635" s="55"/>
      <c r="CO635" s="55"/>
      <c r="CP635" s="55"/>
      <c r="CQ635" s="55">
        <v>0.18</v>
      </c>
      <c r="CR635" s="102">
        <v>4520</v>
      </c>
      <c r="CS635" s="103">
        <v>31.77</v>
      </c>
      <c r="CT635" s="103">
        <v>4.78</v>
      </c>
      <c r="CU635" s="102">
        <v>0.37</v>
      </c>
      <c r="CV635" s="55"/>
      <c r="CW635" s="73">
        <f t="shared" si="123"/>
        <v>727.97408555618028</v>
      </c>
      <c r="CX635" s="74">
        <f>AP635/(AB635-AI635)</f>
        <v>727.97408555618028</v>
      </c>
      <c r="CY635" s="71">
        <v>500</v>
      </c>
      <c r="CZ635" s="67">
        <f>IF(AND(DATE(YEAR(T635),MONTH(T635),DAY(T635))&gt;=(S635-3),DATE(YEAR(T635),MONTH(T635),DAY(T635))&lt;=(S635+3)),T635,V635)</f>
        <v>46082.982638888891</v>
      </c>
      <c r="DA635" s="74">
        <f>CZ635-U635</f>
        <v>0</v>
      </c>
      <c r="DB635" s="53">
        <f>(((AR635-AQ635)*24)+DD635+AB635+((AV635-AU635)*24))/24</f>
        <v>0.92708333333575865</v>
      </c>
      <c r="DC635" s="53">
        <f>(AT635-AS635)*24</f>
        <v>1.0833333333721384</v>
      </c>
      <c r="DD635" s="53">
        <f>(W635-AR635)*24</f>
        <v>8.3333333334303461</v>
      </c>
      <c r="DE635" s="53">
        <f>AA635</f>
        <v>31.583333333430346</v>
      </c>
      <c r="DF635" s="53">
        <f t="shared" si="133"/>
        <v>8.3333333334303461</v>
      </c>
      <c r="DG635" s="53">
        <f>AB635</f>
        <v>13.333333333313931</v>
      </c>
      <c r="DH635" s="53">
        <f t="shared" si="128"/>
        <v>1.0833333333721384</v>
      </c>
    </row>
    <row r="636" spans="1:112" s="63" customFormat="1" x14ac:dyDescent="0.2">
      <c r="A636" s="65">
        <v>5084</v>
      </c>
      <c r="B636" s="72">
        <f t="shared" si="134"/>
        <v>46082</v>
      </c>
      <c r="C636" s="60" t="str">
        <f t="shared" si="129"/>
        <v>PRT 2026 2 #5084</v>
      </c>
      <c r="D636" s="60" t="str">
        <f t="shared" si="130"/>
        <v>PRATU GEL LRC #55</v>
      </c>
      <c r="E636" s="61">
        <v>5084</v>
      </c>
      <c r="F636" s="62" t="s">
        <v>300</v>
      </c>
      <c r="G636" s="62" t="str">
        <f>INDEX([1]List!$D$2:$D$55,MATCH(F636,[1]List!$B$2:$B$55,0))</f>
        <v>CIF</v>
      </c>
      <c r="H636" s="62" t="s">
        <v>392</v>
      </c>
      <c r="I636" s="62" t="s">
        <v>681</v>
      </c>
      <c r="J636" s="61">
        <f>IF(F636="","",IF(F636="TIE LRC",COUNTIF($F$2:$F636,"TIE")+COUNTIF($F$2:$F636,"TME")+COUNTIF($F$2:$F636,"TIE LRC")+COUNTIF($F$2:$F636,"TIE MRC"),IF(F636="TIE MRC",COUNTIF($F$2:$F636,"TIE")+COUNTIF($F$2:$F636,"TME")+COUNTIF($F$2:$F636,"TIE LRC")+COUNTIF($F$2:$F636,"TIE MRC"),IF(F636="PLNBB LRC",COUNTIF($F$2:$F636,"PLNBB")+COUNTIF($F$2:$F636,"PLNBB LRC")+COUNTIF($F$2:$F636,"PLNBB MRC"),IF(F636="PLNBB MRC",COUNTIF($F$2:$F636,"PLNBB")+COUNTIF($F$2:$F636,"PLNBB LRC")+COUNTIF($F$2:$F636,"PLNBB MRC"),IF(F636="HE MRC",COUNTIF($F$2:$F636,"HE")+COUNTIF($F$2:$F636,"HE LRC")+COUNTIF($F$2:$F636,"HE MRC"),IF(F636="HE LRC",COUNTIF($F$2:$F636,"HE")+COUNTIF($F$2:$F636,"HE LRC")+COUNTIF($F$2:$F636,"HE MRC"),COUNTIF($F$2:$F636,F636))))))))</f>
        <v>55</v>
      </c>
      <c r="K636" s="63" t="s">
        <v>767</v>
      </c>
      <c r="L636" s="63" t="s">
        <v>768</v>
      </c>
      <c r="N636" s="64" t="s">
        <v>320</v>
      </c>
      <c r="O636" s="69" t="s">
        <v>567</v>
      </c>
      <c r="P636" s="65"/>
      <c r="Q636" s="69">
        <v>46067</v>
      </c>
      <c r="R636" s="66"/>
      <c r="S636" s="69">
        <v>46062</v>
      </c>
      <c r="T636" s="67">
        <v>46075.3125</v>
      </c>
      <c r="U636" s="67">
        <f t="shared" si="135"/>
        <v>46082.524305555555</v>
      </c>
      <c r="V636" s="67">
        <v>46082.524305555555</v>
      </c>
      <c r="W636" s="67">
        <v>46082.888888888891</v>
      </c>
      <c r="X636" s="67">
        <v>46084.475694444445</v>
      </c>
      <c r="Y636" s="67">
        <v>46084.555555555555</v>
      </c>
      <c r="Z636" s="67">
        <v>46084.579861111109</v>
      </c>
      <c r="AA636" s="53">
        <f t="shared" si="120"/>
        <v>173.08333333331393</v>
      </c>
      <c r="AB636" s="53">
        <f t="shared" si="124"/>
        <v>39.999999999941792</v>
      </c>
      <c r="AC636" s="53">
        <f t="shared" si="125"/>
        <v>1.9166666666278616</v>
      </c>
      <c r="AD636" s="53">
        <v>0.17</v>
      </c>
      <c r="AE636" s="53">
        <v>10.17</v>
      </c>
      <c r="AF636" s="53">
        <v>0</v>
      </c>
      <c r="AG636" s="53">
        <v>3.58</v>
      </c>
      <c r="AH636" s="53">
        <v>0</v>
      </c>
      <c r="AI636" s="53">
        <f t="shared" si="127"/>
        <v>13.75</v>
      </c>
      <c r="AJ636" s="77">
        <f t="shared" si="132"/>
        <v>13.92</v>
      </c>
      <c r="AK636" s="77"/>
      <c r="AL636" s="77"/>
      <c r="AM636" s="77"/>
      <c r="AN636" s="77"/>
      <c r="AO636" s="68">
        <v>10006.885</v>
      </c>
      <c r="AP636" s="68">
        <v>10004.692999999999</v>
      </c>
      <c r="AQ636" s="67">
        <f t="shared" si="117"/>
        <v>46082.524305555555</v>
      </c>
      <c r="AR636" s="67">
        <v>46082.534722222219</v>
      </c>
      <c r="AS636" s="67">
        <f t="shared" si="116"/>
        <v>46084.475694444445</v>
      </c>
      <c r="AT636" s="67">
        <v>46084.565972222219</v>
      </c>
      <c r="AU636" s="67">
        <f t="shared" si="126"/>
        <v>46084.565972222219</v>
      </c>
      <c r="AV636" s="67">
        <v>46084.576388888891</v>
      </c>
      <c r="AW636" s="102">
        <v>4073</v>
      </c>
      <c r="AX636" s="102">
        <v>6260</v>
      </c>
      <c r="AY636" s="55">
        <v>34.94</v>
      </c>
      <c r="AZ636" s="55">
        <v>16.600000000000001</v>
      </c>
      <c r="BA636" s="55">
        <v>4.91</v>
      </c>
      <c r="BB636" s="55">
        <v>6.29</v>
      </c>
      <c r="BC636" s="55">
        <v>7.54</v>
      </c>
      <c r="BD636" s="55">
        <v>40.65</v>
      </c>
      <c r="BE636" s="55">
        <v>36.46</v>
      </c>
      <c r="BF636" s="55">
        <v>0.28999999999999998</v>
      </c>
      <c r="BG636" s="55">
        <v>0.48</v>
      </c>
      <c r="BH636" s="55">
        <v>0.44</v>
      </c>
      <c r="BI636" s="55">
        <v>54.25</v>
      </c>
      <c r="BJ636" s="55">
        <v>4.1500000000000004</v>
      </c>
      <c r="BK636" s="55">
        <v>0.9</v>
      </c>
      <c r="BL636" s="55">
        <v>1.17</v>
      </c>
      <c r="BM636" s="55">
        <v>17.440000000000001</v>
      </c>
      <c r="BN636" s="56">
        <v>60</v>
      </c>
      <c r="BO636" s="55" t="s">
        <v>97</v>
      </c>
      <c r="BP636" s="55" t="s">
        <v>97</v>
      </c>
      <c r="BQ636" s="56">
        <v>1170</v>
      </c>
      <c r="BR636" s="55">
        <v>46.56</v>
      </c>
      <c r="BS636" s="55">
        <v>12.78</v>
      </c>
      <c r="BT636" s="55">
        <v>25.36</v>
      </c>
      <c r="BU636" s="55">
        <v>5.52</v>
      </c>
      <c r="BV636" s="55">
        <v>2.86</v>
      </c>
      <c r="BW636" s="55">
        <v>0.64</v>
      </c>
      <c r="BX636" s="55">
        <v>0.33</v>
      </c>
      <c r="BY636" s="55">
        <v>0.66</v>
      </c>
      <c r="BZ636" s="55">
        <v>4.37</v>
      </c>
      <c r="CA636" s="55">
        <v>0.63</v>
      </c>
      <c r="CB636" s="55">
        <v>0.28000000000000003</v>
      </c>
      <c r="CC636" s="100">
        <v>0.05</v>
      </c>
      <c r="CD636" s="55">
        <v>99</v>
      </c>
      <c r="CE636" s="55">
        <v>97</v>
      </c>
      <c r="CF636" s="55">
        <v>79</v>
      </c>
      <c r="CG636" s="55">
        <v>20</v>
      </c>
      <c r="CH636" s="55"/>
      <c r="CI636" s="102">
        <v>4122</v>
      </c>
      <c r="CJ636" s="55"/>
      <c r="CK636" s="55">
        <v>34.33</v>
      </c>
      <c r="CL636" s="55"/>
      <c r="CM636" s="55">
        <v>4.4000000000000004</v>
      </c>
      <c r="CN636" s="55"/>
      <c r="CO636" s="55"/>
      <c r="CP636" s="55"/>
      <c r="CQ636" s="55">
        <v>0.25</v>
      </c>
      <c r="CR636" s="102">
        <v>4010</v>
      </c>
      <c r="CS636" s="103">
        <v>35.630000000000003</v>
      </c>
      <c r="CT636" s="103">
        <v>4.87</v>
      </c>
      <c r="CU636" s="102">
        <v>0.24</v>
      </c>
      <c r="CV636" s="55"/>
      <c r="CW636" s="73">
        <f t="shared" ref="CW636:CW699" si="136">CX636</f>
        <v>381.13116190560703</v>
      </c>
      <c r="CX636" s="74">
        <f>AP636/(AB636-AI636)</f>
        <v>381.13116190560703</v>
      </c>
      <c r="CY636" s="71">
        <v>500</v>
      </c>
      <c r="CZ636" s="67">
        <f>IF(AND(DATE(YEAR(T636),MONTH(T636),DAY(T636))&gt;=(S636-3),DATE(YEAR(T636),MONTH(T636),DAY(T636))&lt;=(S636+3)),T636,V636)</f>
        <v>46082.524305555555</v>
      </c>
      <c r="DA636" s="74">
        <f>CZ636-U636</f>
        <v>0</v>
      </c>
      <c r="DB636" s="53">
        <f>(((AR636-AQ636)*24)+DD636+AB636+((AV636-AU636)*24))/24</f>
        <v>2.0416666666715173</v>
      </c>
      <c r="DC636" s="53">
        <f>(AT636-AS636)*24</f>
        <v>2.1666666665696539</v>
      </c>
      <c r="DD636" s="53">
        <f>(W636-AR636)*24</f>
        <v>8.5000000001164153</v>
      </c>
      <c r="DE636" s="53">
        <f>AA636</f>
        <v>173.08333333331393</v>
      </c>
      <c r="DF636" s="53">
        <f t="shared" si="133"/>
        <v>8.5000000001164153</v>
      </c>
      <c r="DG636" s="53">
        <f>AB636</f>
        <v>39.999999999941792</v>
      </c>
      <c r="DH636" s="53">
        <f t="shared" si="128"/>
        <v>2.1666666665696539</v>
      </c>
    </row>
    <row r="637" spans="1:112" s="63" customFormat="1" x14ac:dyDescent="0.2">
      <c r="A637" s="65">
        <v>5085</v>
      </c>
      <c r="B637" s="72">
        <f t="shared" si="134"/>
        <v>46082</v>
      </c>
      <c r="C637" s="60" t="str">
        <f t="shared" si="129"/>
        <v>PRT 2026 3 #5085</v>
      </c>
      <c r="D637" s="60" t="str">
        <f t="shared" si="130"/>
        <v>PRATU BGG #139</v>
      </c>
      <c r="E637" s="61">
        <v>5085</v>
      </c>
      <c r="F637" s="62" t="s">
        <v>240</v>
      </c>
      <c r="G637" s="62" t="str">
        <f>INDEX([1]List!$D$2:$D$55,MATCH(F637,[1]List!$B$2:$B$55,0))</f>
        <v>CIF</v>
      </c>
      <c r="H637" s="62" t="s">
        <v>211</v>
      </c>
      <c r="I637" s="62" t="s">
        <v>247</v>
      </c>
      <c r="J637" s="61">
        <f>IF(F637="","",IF(F637="TIE LRC",COUNTIF($F$2:$F637,"TIE")+COUNTIF($F$2:$F637,"TME")+COUNTIF($F$2:$F637,"TIE LRC")+COUNTIF($F$2:$F637,"TIE MRC"),IF(F637="TIE MRC",COUNTIF($F$2:$F637,"TIE")+COUNTIF($F$2:$F637,"TME")+COUNTIF($F$2:$F637,"TIE LRC")+COUNTIF($F$2:$F637,"TIE MRC"),IF(F637="PLNBB LRC",COUNTIF($F$2:$F637,"PLNBB")+COUNTIF($F$2:$F637,"PLNBB LRC")+COUNTIF($F$2:$F637,"PLNBB MRC"),IF(F637="PLNBB MRC",COUNTIF($F$2:$F637,"PLNBB")+COUNTIF($F$2:$F637,"PLNBB LRC")+COUNTIF($F$2:$F637,"PLNBB MRC"),IF(F637="HE MRC",COUNTIF($F$2:$F637,"HE")+COUNTIF($F$2:$F637,"HE LRC")+COUNTIF($F$2:$F637,"HE MRC"),IF(F637="HE LRC",COUNTIF($F$2:$F637,"HE")+COUNTIF($F$2:$F637,"HE LRC")+COUNTIF($F$2:$F637,"HE MRC"),COUNTIF($F$2:$F637,F637))))))))</f>
        <v>139</v>
      </c>
      <c r="K637" s="63" t="s">
        <v>676</v>
      </c>
      <c r="L637" s="63" t="s">
        <v>677</v>
      </c>
      <c r="N637" s="64" t="s">
        <v>318</v>
      </c>
      <c r="O637" s="69" t="s">
        <v>104</v>
      </c>
      <c r="P637" s="65"/>
      <c r="Q637" s="69">
        <v>46076</v>
      </c>
      <c r="R637" s="66"/>
      <c r="S637" s="69">
        <v>46105</v>
      </c>
      <c r="T637" s="67">
        <v>46082.423611111109</v>
      </c>
      <c r="U637" s="67">
        <f t="shared" si="135"/>
        <v>46083.944444444445</v>
      </c>
      <c r="V637" s="67">
        <v>46083.944444444445</v>
      </c>
      <c r="W637" s="67">
        <v>46084.086805555555</v>
      </c>
      <c r="X637" s="67">
        <v>46084.621527777781</v>
      </c>
      <c r="Y637" s="67">
        <v>46084.670138888891</v>
      </c>
      <c r="Z637" s="67">
        <v>46084.694444444445</v>
      </c>
      <c r="AA637" s="53">
        <f t="shared" si="120"/>
        <v>36.500000000058208</v>
      </c>
      <c r="AB637" s="53">
        <f t="shared" si="124"/>
        <v>14.000000000058208</v>
      </c>
      <c r="AC637" s="53">
        <f t="shared" si="125"/>
        <v>1.1666666666278616</v>
      </c>
      <c r="AD637" s="53">
        <v>0</v>
      </c>
      <c r="AE637" s="53">
        <v>1.92</v>
      </c>
      <c r="AF637" s="53">
        <v>0</v>
      </c>
      <c r="AG637" s="53">
        <v>0.83</v>
      </c>
      <c r="AH637" s="53">
        <v>0</v>
      </c>
      <c r="AI637" s="53">
        <f t="shared" si="127"/>
        <v>2.75</v>
      </c>
      <c r="AJ637" s="77">
        <f t="shared" si="132"/>
        <v>2.75</v>
      </c>
      <c r="AK637" s="77"/>
      <c r="AL637" s="77"/>
      <c r="AM637" s="77"/>
      <c r="AN637" s="77"/>
      <c r="AO637" s="68">
        <v>8001.683</v>
      </c>
      <c r="AP637" s="68">
        <v>7999.6620000000003</v>
      </c>
      <c r="AQ637" s="67">
        <f t="shared" si="117"/>
        <v>46083.944444444445</v>
      </c>
      <c r="AR637" s="67">
        <v>46083.954861111109</v>
      </c>
      <c r="AS637" s="67">
        <f t="shared" si="116"/>
        <v>46084.621527777781</v>
      </c>
      <c r="AT637" s="67">
        <v>46084.680555555555</v>
      </c>
      <c r="AU637" s="67">
        <f t="shared" si="126"/>
        <v>46084.680555555555</v>
      </c>
      <c r="AV637" s="67">
        <v>46084.690972222219</v>
      </c>
      <c r="AW637" s="102">
        <v>4586</v>
      </c>
      <c r="AX637" s="102">
        <v>6630</v>
      </c>
      <c r="AY637" s="55">
        <v>30.83</v>
      </c>
      <c r="AZ637" s="55">
        <v>13.66</v>
      </c>
      <c r="BA637" s="55">
        <v>4.0999999999999996</v>
      </c>
      <c r="BB637" s="55">
        <v>5.12</v>
      </c>
      <c r="BC637" s="55">
        <v>5.93</v>
      </c>
      <c r="BD637" s="55">
        <v>41.89</v>
      </c>
      <c r="BE637" s="55">
        <v>39.33</v>
      </c>
      <c r="BF637" s="55">
        <v>0.28000000000000003</v>
      </c>
      <c r="BG637" s="55">
        <v>0.43</v>
      </c>
      <c r="BH637" s="55">
        <v>0.41</v>
      </c>
      <c r="BI637" s="55">
        <v>58.78</v>
      </c>
      <c r="BJ637" s="55">
        <v>4.26</v>
      </c>
      <c r="BK637" s="55">
        <v>0.93</v>
      </c>
      <c r="BL637" s="55">
        <v>1.1499999999999999</v>
      </c>
      <c r="BM637" s="55">
        <v>16.899999999999999</v>
      </c>
      <c r="BN637" s="56">
        <v>57</v>
      </c>
      <c r="BO637" s="55" t="s">
        <v>97</v>
      </c>
      <c r="BP637" s="55" t="s">
        <v>100</v>
      </c>
      <c r="BQ637" s="56">
        <v>1210</v>
      </c>
      <c r="BR637" s="55">
        <v>40.28</v>
      </c>
      <c r="BS637" s="55">
        <v>21.86</v>
      </c>
      <c r="BT637" s="55">
        <v>18.86</v>
      </c>
      <c r="BU637" s="55">
        <v>9.7799999999999994</v>
      </c>
      <c r="BV637" s="55">
        <v>2.2599999999999998</v>
      </c>
      <c r="BW637" s="55">
        <v>0.9</v>
      </c>
      <c r="BX637" s="55">
        <v>0.64</v>
      </c>
      <c r="BY637" s="55">
        <v>0.66</v>
      </c>
      <c r="BZ637" s="55">
        <v>4.0599999999999996</v>
      </c>
      <c r="CA637" s="55">
        <v>0.42</v>
      </c>
      <c r="CB637" s="55">
        <v>0.18</v>
      </c>
      <c r="CC637" s="100">
        <v>4.3999999999999997E-2</v>
      </c>
      <c r="CD637" s="55">
        <v>99</v>
      </c>
      <c r="CE637" s="55">
        <v>98</v>
      </c>
      <c r="CF637" s="55">
        <v>79</v>
      </c>
      <c r="CG637" s="55">
        <v>20</v>
      </c>
      <c r="CH637" s="55"/>
      <c r="CI637" s="102">
        <v>4605</v>
      </c>
      <c r="CJ637" s="55"/>
      <c r="CK637" s="55">
        <v>30.71</v>
      </c>
      <c r="CL637" s="55"/>
      <c r="CM637" s="55">
        <v>3.85</v>
      </c>
      <c r="CN637" s="55"/>
      <c r="CO637" s="55"/>
      <c r="CP637" s="55"/>
      <c r="CQ637" s="55">
        <v>0.19</v>
      </c>
      <c r="CR637" s="102">
        <v>4488</v>
      </c>
      <c r="CS637" s="103">
        <v>30.38</v>
      </c>
      <c r="CT637" s="103">
        <v>4.12</v>
      </c>
      <c r="CU637" s="102">
        <v>0.39</v>
      </c>
      <c r="CV637" s="55"/>
      <c r="CW637" s="73">
        <f t="shared" si="136"/>
        <v>711.0810666629875</v>
      </c>
      <c r="CX637" s="74">
        <f>AP637/(AB637-AI637)</f>
        <v>711.0810666629875</v>
      </c>
      <c r="CY637" s="71">
        <v>500</v>
      </c>
      <c r="CZ637" s="67">
        <f>IF(AND(DATE(YEAR(T637),MONTH(T637),DAY(T637))&gt;=(S637-3),DATE(YEAR(T637),MONTH(T637),DAY(T637))&lt;=(S637+3)),T637,V637)</f>
        <v>46083.944444444445</v>
      </c>
      <c r="DA637" s="74">
        <f>CZ637-U637</f>
        <v>0</v>
      </c>
      <c r="DB637" s="53">
        <f>(((AR637-AQ637)*24)+DD637+AB637+((AV637-AU637)*24))/24</f>
        <v>0.73611111110949423</v>
      </c>
      <c r="DC637" s="53">
        <f>(AT637-AS637)*24</f>
        <v>1.4166666665696539</v>
      </c>
      <c r="DD637" s="53">
        <f>(W637-AR637)*24</f>
        <v>3.1666666666860692</v>
      </c>
      <c r="DE637" s="53">
        <f>AA637</f>
        <v>36.500000000058208</v>
      </c>
      <c r="DF637" s="53">
        <f t="shared" si="133"/>
        <v>3.1666666666860692</v>
      </c>
      <c r="DG637" s="53">
        <f>AB637</f>
        <v>14.000000000058208</v>
      </c>
      <c r="DH637" s="53">
        <f t="shared" si="128"/>
        <v>1.4166666665696539</v>
      </c>
    </row>
    <row r="638" spans="1:112" s="63" customFormat="1" x14ac:dyDescent="0.2">
      <c r="A638" s="65">
        <v>5086</v>
      </c>
      <c r="B638" s="72">
        <f t="shared" si="134"/>
        <v>46082</v>
      </c>
      <c r="C638" s="60" t="str">
        <f t="shared" si="129"/>
        <v>PRT 2026 3 #5086</v>
      </c>
      <c r="D638" s="60" t="str">
        <f t="shared" si="130"/>
        <v>PRATU SPE #51</v>
      </c>
      <c r="E638" s="61">
        <v>5086</v>
      </c>
      <c r="F638" s="62" t="s">
        <v>326</v>
      </c>
      <c r="G638" s="62" t="str">
        <f>INDEX([1]List!$D$2:$D$55,MATCH(F638,[1]List!$B$2:$B$55,0))</f>
        <v>CIF</v>
      </c>
      <c r="H638" s="62" t="s">
        <v>407</v>
      </c>
      <c r="I638" s="62" t="s">
        <v>492</v>
      </c>
      <c r="J638" s="61">
        <f>IF(F638="","",IF(F638="TIE LRC",COUNTIF($F$2:$F638,"TIE")+COUNTIF($F$2:$F638,"TME")+COUNTIF($F$2:$F638,"TIE LRC")+COUNTIF($F$2:$F638,"TIE MRC"),IF(F638="TIE MRC",COUNTIF($F$2:$F638,"TIE")+COUNTIF($F$2:$F638,"TME")+COUNTIF($F$2:$F638,"TIE LRC")+COUNTIF($F$2:$F638,"TIE MRC"),IF(F638="PLNBB LRC",COUNTIF($F$2:$F638,"PLNBB")+COUNTIF($F$2:$F638,"PLNBB LRC")+COUNTIF($F$2:$F638,"PLNBB MRC"),IF(F638="PLNBB MRC",COUNTIF($F$2:$F638,"PLNBB")+COUNTIF($F$2:$F638,"PLNBB LRC")+COUNTIF($F$2:$F638,"PLNBB MRC"),IF(F638="HE MRC",COUNTIF($F$2:$F638,"HE")+COUNTIF($F$2:$F638,"HE LRC")+COUNTIF($F$2:$F638,"HE MRC"),IF(F638="HE LRC",COUNTIF($F$2:$F638,"HE")+COUNTIF($F$2:$F638,"HE LRC")+COUNTIF($F$2:$F638,"HE MRC"),COUNTIF($F$2:$F638,F638))))))))</f>
        <v>51</v>
      </c>
      <c r="K638" s="63" t="s">
        <v>438</v>
      </c>
      <c r="L638" s="63" t="s">
        <v>439</v>
      </c>
      <c r="N638" s="64" t="s">
        <v>320</v>
      </c>
      <c r="O638" s="69" t="s">
        <v>473</v>
      </c>
      <c r="P638" s="65"/>
      <c r="Q638" s="69">
        <v>46050</v>
      </c>
      <c r="R638" s="66"/>
      <c r="S638" s="69">
        <v>46077</v>
      </c>
      <c r="T638" s="67">
        <v>46083.5</v>
      </c>
      <c r="U638" s="67">
        <f t="shared" si="135"/>
        <v>46084.649305555555</v>
      </c>
      <c r="V638" s="67">
        <v>46084.649305555555</v>
      </c>
      <c r="W638" s="67">
        <v>46084.677083333336</v>
      </c>
      <c r="X638" s="67">
        <v>46085.090277777781</v>
      </c>
      <c r="Y638" s="67">
        <v>46085.131944444445</v>
      </c>
      <c r="Z638" s="67">
        <v>46085.15625</v>
      </c>
      <c r="AA638" s="53">
        <f t="shared" si="120"/>
        <v>27.583333333313931</v>
      </c>
      <c r="AB638" s="53">
        <f t="shared" si="124"/>
        <v>10.916666666627862</v>
      </c>
      <c r="AC638" s="53">
        <f t="shared" si="125"/>
        <v>0.99999999994179234</v>
      </c>
      <c r="AD638" s="53">
        <v>0</v>
      </c>
      <c r="AE638" s="53">
        <v>1.92</v>
      </c>
      <c r="AF638" s="53">
        <v>0</v>
      </c>
      <c r="AG638" s="53">
        <v>1.33</v>
      </c>
      <c r="AH638" s="53">
        <v>0</v>
      </c>
      <c r="AI638" s="53">
        <f t="shared" si="127"/>
        <v>3.25</v>
      </c>
      <c r="AJ638" s="77">
        <f t="shared" si="132"/>
        <v>3.25</v>
      </c>
      <c r="AK638" s="77"/>
      <c r="AL638" s="77"/>
      <c r="AM638" s="77"/>
      <c r="AN638" s="77"/>
      <c r="AO638" s="68">
        <v>7918.7759999999998</v>
      </c>
      <c r="AP638" s="68">
        <v>7910.1490000000003</v>
      </c>
      <c r="AQ638" s="67">
        <f t="shared" si="117"/>
        <v>46084.649305555555</v>
      </c>
      <c r="AR638" s="67">
        <v>46084.659722222219</v>
      </c>
      <c r="AS638" s="67">
        <f t="shared" si="116"/>
        <v>46085.090277777781</v>
      </c>
      <c r="AT638" s="67">
        <v>46085.142361111109</v>
      </c>
      <c r="AU638" s="67">
        <f t="shared" si="126"/>
        <v>46085.142361111109</v>
      </c>
      <c r="AV638" s="67">
        <v>46085.152777777781</v>
      </c>
      <c r="AW638" s="102">
        <v>4150</v>
      </c>
      <c r="AX638" s="102">
        <v>6381</v>
      </c>
      <c r="AY638" s="55">
        <v>34.96</v>
      </c>
      <c r="AZ638" s="55">
        <v>16.53</v>
      </c>
      <c r="BA638" s="55">
        <v>4.95</v>
      </c>
      <c r="BB638" s="55">
        <v>6.35</v>
      </c>
      <c r="BC638" s="55">
        <v>7.61</v>
      </c>
      <c r="BD638" s="55">
        <v>41.71</v>
      </c>
      <c r="BE638" s="55">
        <v>35.409999999999997</v>
      </c>
      <c r="BF638" s="55">
        <v>0.24</v>
      </c>
      <c r="BG638" s="55">
        <v>0.4</v>
      </c>
      <c r="BH638" s="55">
        <v>0.3</v>
      </c>
      <c r="BI638" s="55">
        <v>55.38</v>
      </c>
      <c r="BJ638" s="55">
        <v>4.1900000000000004</v>
      </c>
      <c r="BK638" s="55">
        <v>0.88</v>
      </c>
      <c r="BL638" s="55">
        <v>1.1399999999999999</v>
      </c>
      <c r="BM638" s="55">
        <v>16.36</v>
      </c>
      <c r="BN638" s="56">
        <v>60</v>
      </c>
      <c r="BO638" s="55" t="s">
        <v>97</v>
      </c>
      <c r="BP638" s="55" t="s">
        <v>100</v>
      </c>
      <c r="BQ638" s="56">
        <v>1160</v>
      </c>
      <c r="BR638" s="55">
        <v>34.92</v>
      </c>
      <c r="BS638" s="55">
        <v>19.2</v>
      </c>
      <c r="BT638" s="55">
        <v>26.96</v>
      </c>
      <c r="BU638" s="55">
        <v>8.42</v>
      </c>
      <c r="BV638" s="55">
        <v>2.5</v>
      </c>
      <c r="BW638" s="55">
        <v>0.61</v>
      </c>
      <c r="BX638" s="55">
        <v>0.47</v>
      </c>
      <c r="BY638" s="55">
        <v>0.42</v>
      </c>
      <c r="BZ638" s="55">
        <v>5.63</v>
      </c>
      <c r="CA638" s="55">
        <v>0.64</v>
      </c>
      <c r="CB638" s="55">
        <v>0.18</v>
      </c>
      <c r="CC638" s="100">
        <v>4.8000000000000001E-2</v>
      </c>
      <c r="CD638" s="55">
        <v>99</v>
      </c>
      <c r="CE638" s="55">
        <v>98</v>
      </c>
      <c r="CF638" s="55">
        <v>78</v>
      </c>
      <c r="CG638" s="55">
        <v>19</v>
      </c>
      <c r="CH638" s="55"/>
      <c r="CI638" s="102">
        <v>4155</v>
      </c>
      <c r="CJ638" s="55"/>
      <c r="CK638" s="55">
        <v>34.35</v>
      </c>
      <c r="CL638" s="55"/>
      <c r="CM638" s="55">
        <v>4.82</v>
      </c>
      <c r="CN638" s="55"/>
      <c r="CO638" s="55"/>
      <c r="CP638" s="55"/>
      <c r="CQ638" s="55">
        <v>0.17</v>
      </c>
      <c r="CR638" s="102">
        <v>4111</v>
      </c>
      <c r="CS638" s="103">
        <v>34.92</v>
      </c>
      <c r="CT638" s="102">
        <v>4.42</v>
      </c>
      <c r="CU638" s="102">
        <v>0.24</v>
      </c>
      <c r="CV638" s="55"/>
      <c r="CW638" s="73">
        <f t="shared" si="136"/>
        <v>1031.7585652226137</v>
      </c>
      <c r="CX638" s="74">
        <f>AP638/(AB638-AI638)</f>
        <v>1031.7585652226137</v>
      </c>
      <c r="CY638" s="71">
        <v>500</v>
      </c>
      <c r="CZ638" s="67">
        <f>IF(AND(DATE(YEAR(T638),MONTH(T638),DAY(T638))&gt;=(S638-3),DATE(YEAR(T638),MONTH(T638),DAY(T638))&lt;=(S638+3)),T638,V638)</f>
        <v>46084.649305555555</v>
      </c>
      <c r="DA638" s="74">
        <f>CZ638-U638</f>
        <v>0</v>
      </c>
      <c r="DB638" s="53">
        <f>(((AR638-AQ638)*24)+DD638+AB638+((AV638-AU638)*24))/24</f>
        <v>0.49305555556202307</v>
      </c>
      <c r="DC638" s="53">
        <f>(AT638-AS638)*24</f>
        <v>1.2499999998835847</v>
      </c>
      <c r="DD638" s="53">
        <f>(W638-AR638)*24</f>
        <v>0.41666666680248454</v>
      </c>
      <c r="DE638" s="53">
        <f>AA638</f>
        <v>27.583333333313931</v>
      </c>
      <c r="DF638" s="53">
        <f t="shared" si="133"/>
        <v>0.41666666680248454</v>
      </c>
      <c r="DG638" s="53">
        <f>AB638</f>
        <v>10.916666666627862</v>
      </c>
      <c r="DH638" s="53">
        <f t="shared" si="128"/>
        <v>1.2499999998835847</v>
      </c>
    </row>
    <row r="639" spans="1:112" s="63" customFormat="1" x14ac:dyDescent="0.2">
      <c r="A639" s="65">
        <v>5087</v>
      </c>
      <c r="B639" s="72">
        <f t="shared" si="134"/>
        <v>46082</v>
      </c>
      <c r="C639" s="60" t="str">
        <f t="shared" si="129"/>
        <v>PRT 2026 3 #5087</v>
      </c>
      <c r="D639" s="60" t="str">
        <f t="shared" si="130"/>
        <v>PRATU BGG #140</v>
      </c>
      <c r="E639" s="61">
        <v>5087</v>
      </c>
      <c r="F639" s="62" t="s">
        <v>240</v>
      </c>
      <c r="G639" s="62" t="str">
        <f>INDEX([1]List!$D$2:$D$55,MATCH(F639,[1]List!$B$2:$B$55,0))</f>
        <v>CIF</v>
      </c>
      <c r="H639" s="62" t="s">
        <v>211</v>
      </c>
      <c r="I639" s="62" t="s">
        <v>163</v>
      </c>
      <c r="J639" s="61">
        <f>IF(F639="","",IF(F639="TIE LRC",COUNTIF($F$2:$F639,"TIE")+COUNTIF($F$2:$F639,"TME")+COUNTIF($F$2:$F639,"TIE LRC")+COUNTIF($F$2:$F639,"TIE MRC"),IF(F639="TIE MRC",COUNTIF($F$2:$F639,"TIE")+COUNTIF($F$2:$F639,"TME")+COUNTIF($F$2:$F639,"TIE LRC")+COUNTIF($F$2:$F639,"TIE MRC"),IF(F639="PLNBB LRC",COUNTIF($F$2:$F639,"PLNBB")+COUNTIF($F$2:$F639,"PLNBB LRC")+COUNTIF($F$2:$F639,"PLNBB MRC"),IF(F639="PLNBB MRC",COUNTIF($F$2:$F639,"PLNBB")+COUNTIF($F$2:$F639,"PLNBB LRC")+COUNTIF($F$2:$F639,"PLNBB MRC"),IF(F639="HE MRC",COUNTIF($F$2:$F639,"HE")+COUNTIF($F$2:$F639,"HE LRC")+COUNTIF($F$2:$F639,"HE MRC"),IF(F639="HE LRC",COUNTIF($F$2:$F639,"HE")+COUNTIF($F$2:$F639,"HE LRC")+COUNTIF($F$2:$F639,"HE MRC"),COUNTIF($F$2:$F639,F639))))))))</f>
        <v>140</v>
      </c>
      <c r="K639" s="63" t="s">
        <v>294</v>
      </c>
      <c r="L639" s="63" t="s">
        <v>295</v>
      </c>
      <c r="N639" s="64" t="s">
        <v>318</v>
      </c>
      <c r="O639" s="69" t="s">
        <v>473</v>
      </c>
      <c r="P639" s="65"/>
      <c r="Q639" s="69">
        <v>46076</v>
      </c>
      <c r="R639" s="66"/>
      <c r="S639" s="69">
        <v>46106</v>
      </c>
      <c r="T639" s="67">
        <v>46082.75</v>
      </c>
      <c r="U639" s="67">
        <f t="shared" si="135"/>
        <v>46084.736111111109</v>
      </c>
      <c r="V639" s="67">
        <v>46084.736111111109</v>
      </c>
      <c r="W639" s="67">
        <v>46085.09375</v>
      </c>
      <c r="X639" s="67">
        <v>46085.552083333336</v>
      </c>
      <c r="Y639" s="67">
        <v>46085.583333333336</v>
      </c>
      <c r="Z639" s="67">
        <v>46085.607638888891</v>
      </c>
      <c r="AA639" s="53">
        <f t="shared" si="120"/>
        <v>47.666666666627862</v>
      </c>
      <c r="AB639" s="53">
        <f t="shared" si="124"/>
        <v>11.750000000058208</v>
      </c>
      <c r="AC639" s="53">
        <f t="shared" si="125"/>
        <v>0.75</v>
      </c>
      <c r="AD639" s="53">
        <v>0.08</v>
      </c>
      <c r="AE639" s="53">
        <v>1.33</v>
      </c>
      <c r="AF639" s="53">
        <v>0</v>
      </c>
      <c r="AG639" s="53">
        <v>1</v>
      </c>
      <c r="AH639" s="53">
        <v>0.5</v>
      </c>
      <c r="AI639" s="53">
        <f t="shared" si="127"/>
        <v>2.83</v>
      </c>
      <c r="AJ639" s="77">
        <f t="shared" si="132"/>
        <v>2.91</v>
      </c>
      <c r="AK639" s="77"/>
      <c r="AL639" s="77"/>
      <c r="AM639" s="77"/>
      <c r="AN639" s="77"/>
      <c r="AO639" s="68">
        <v>8690.1</v>
      </c>
      <c r="AP639" s="68">
        <v>8687.4490000000005</v>
      </c>
      <c r="AQ639" s="67">
        <f t="shared" si="117"/>
        <v>46084.736111111109</v>
      </c>
      <c r="AR639" s="67">
        <v>46084.746527777781</v>
      </c>
      <c r="AS639" s="67">
        <f t="shared" si="116"/>
        <v>46085.552083333336</v>
      </c>
      <c r="AT639" s="67">
        <v>46085.59375</v>
      </c>
      <c r="AU639" s="67">
        <f t="shared" si="126"/>
        <v>46085.59375</v>
      </c>
      <c r="AV639" s="67">
        <v>46085.604166666664</v>
      </c>
      <c r="AW639" s="102">
        <v>4552</v>
      </c>
      <c r="AX639" s="102">
        <v>6593</v>
      </c>
      <c r="AY639" s="55">
        <v>30.95</v>
      </c>
      <c r="AZ639" s="55">
        <v>16.649999999999999</v>
      </c>
      <c r="BA639" s="55">
        <v>4.1900000000000004</v>
      </c>
      <c r="BB639" s="55">
        <v>5.0599999999999996</v>
      </c>
      <c r="BC639" s="55">
        <v>6.07</v>
      </c>
      <c r="BD639" s="55">
        <v>41.65</v>
      </c>
      <c r="BE639" s="55">
        <v>36.65</v>
      </c>
      <c r="BF639" s="55">
        <v>0.23</v>
      </c>
      <c r="BG639" s="55">
        <v>0.36</v>
      </c>
      <c r="BH639" s="55">
        <v>0.34</v>
      </c>
      <c r="BI639" s="55">
        <v>57.75</v>
      </c>
      <c r="BJ639" s="55">
        <v>4.34</v>
      </c>
      <c r="BK639" s="55">
        <v>0.9</v>
      </c>
      <c r="BL639" s="55">
        <v>1.1499999999999999</v>
      </c>
      <c r="BM639" s="55">
        <v>15.02</v>
      </c>
      <c r="BN639" s="56">
        <v>58</v>
      </c>
      <c r="BO639" s="55" t="s">
        <v>97</v>
      </c>
      <c r="BP639" s="55" t="s">
        <v>100</v>
      </c>
      <c r="BQ639" s="56">
        <v>1300</v>
      </c>
      <c r="BR639" s="55">
        <v>36.18</v>
      </c>
      <c r="BS639" s="55">
        <v>24.05</v>
      </c>
      <c r="BT639" s="55">
        <v>22.29</v>
      </c>
      <c r="BU639" s="55">
        <v>8.32</v>
      </c>
      <c r="BV639" s="55">
        <v>1.46</v>
      </c>
      <c r="BW639" s="55">
        <v>1.04</v>
      </c>
      <c r="BX639" s="55">
        <v>0.78</v>
      </c>
      <c r="BY639" s="55">
        <v>0.44</v>
      </c>
      <c r="BZ639" s="55">
        <v>4.8</v>
      </c>
      <c r="CA639" s="55">
        <v>0.5</v>
      </c>
      <c r="CB639" s="55">
        <v>0.15</v>
      </c>
      <c r="CC639" s="100">
        <v>0.05</v>
      </c>
      <c r="CD639" s="55">
        <v>98</v>
      </c>
      <c r="CE639" s="55">
        <v>97</v>
      </c>
      <c r="CF639" s="55">
        <v>78</v>
      </c>
      <c r="CG639" s="55">
        <v>19</v>
      </c>
      <c r="CH639" s="55"/>
      <c r="CI639" s="102">
        <v>4573</v>
      </c>
      <c r="CJ639" s="55"/>
      <c r="CK639" s="55">
        <v>30.78</v>
      </c>
      <c r="CL639" s="55"/>
      <c r="CM639" s="55">
        <v>3.92</v>
      </c>
      <c r="CN639" s="55"/>
      <c r="CO639" s="55"/>
      <c r="CP639" s="55"/>
      <c r="CQ639" s="55">
        <v>0.19</v>
      </c>
      <c r="CR639" s="102">
        <v>4525</v>
      </c>
      <c r="CS639" s="103">
        <v>30.49</v>
      </c>
      <c r="CT639" s="102">
        <v>4.33</v>
      </c>
      <c r="CU639" s="102">
        <v>0.38</v>
      </c>
      <c r="CV639" s="55"/>
      <c r="CW639" s="73">
        <f t="shared" si="136"/>
        <v>973.92926008333075</v>
      </c>
      <c r="CX639" s="74">
        <f>AP639/(AB639-AI639)</f>
        <v>973.92926008333075</v>
      </c>
      <c r="CY639" s="71">
        <v>500</v>
      </c>
      <c r="CZ639" s="67">
        <f>IF(AND(DATE(YEAR(T639),MONTH(T639),DAY(T639))&gt;=(S639-3),DATE(YEAR(T639),MONTH(T639),DAY(T639))&lt;=(S639+3)),T639,V639)</f>
        <v>46084.736111111109</v>
      </c>
      <c r="DA639" s="74">
        <f>CZ639-U639</f>
        <v>0</v>
      </c>
      <c r="DB639" s="53">
        <f>(((AR639-AQ639)*24)+DD639+AB639+((AV639-AU639)*24))/24</f>
        <v>0.85763888889050577</v>
      </c>
      <c r="DC639" s="53">
        <f>(AT639-AS639)*24</f>
        <v>0.99999999994179234</v>
      </c>
      <c r="DD639" s="53">
        <f>(W639-AR639)*24</f>
        <v>8.3333333332557231</v>
      </c>
      <c r="DE639" s="53">
        <f>AA639</f>
        <v>47.666666666627862</v>
      </c>
      <c r="DF639" s="53">
        <f t="shared" si="133"/>
        <v>8.3333333332557231</v>
      </c>
      <c r="DG639" s="53">
        <f>AB639</f>
        <v>11.750000000058208</v>
      </c>
      <c r="DH639" s="53">
        <f t="shared" si="128"/>
        <v>0.99999999994179234</v>
      </c>
    </row>
    <row r="640" spans="1:112" s="63" customFormat="1" x14ac:dyDescent="0.2">
      <c r="A640" s="65">
        <v>5088</v>
      </c>
      <c r="B640" s="72">
        <f t="shared" si="134"/>
        <v>46082</v>
      </c>
      <c r="C640" s="60" t="str">
        <f t="shared" si="129"/>
        <v>PRT 2026 3 #5088</v>
      </c>
      <c r="D640" s="60" t="str">
        <f t="shared" si="130"/>
        <v>PRATU BGG #141</v>
      </c>
      <c r="E640" s="61">
        <v>5088</v>
      </c>
      <c r="F640" s="62" t="s">
        <v>240</v>
      </c>
      <c r="G640" s="62" t="str">
        <f>INDEX([1]List!$D$2:$D$55,MATCH(F640,[1]List!$B$2:$B$55,0))</f>
        <v>CIF</v>
      </c>
      <c r="H640" s="62" t="s">
        <v>211</v>
      </c>
      <c r="I640" s="62" t="s">
        <v>163</v>
      </c>
      <c r="J640" s="61">
        <f>IF(F640="","",IF(F640="TIE LRC",COUNTIF($F$2:$F640,"TIE")+COUNTIF($F$2:$F640,"TME")+COUNTIF($F$2:$F640,"TIE LRC")+COUNTIF($F$2:$F640,"TIE MRC"),IF(F640="TIE MRC",COUNTIF($F$2:$F640,"TIE")+COUNTIF($F$2:$F640,"TME")+COUNTIF($F$2:$F640,"TIE LRC")+COUNTIF($F$2:$F640,"TIE MRC"),IF(F640="PLNBB LRC",COUNTIF($F$2:$F640,"PLNBB")+COUNTIF($F$2:$F640,"PLNBB LRC")+COUNTIF($F$2:$F640,"PLNBB MRC"),IF(F640="PLNBB MRC",COUNTIF($F$2:$F640,"PLNBB")+COUNTIF($F$2:$F640,"PLNBB LRC")+COUNTIF($F$2:$F640,"PLNBB MRC"),IF(F640="HE MRC",COUNTIF($F$2:$F640,"HE")+COUNTIF($F$2:$F640,"HE LRC")+COUNTIF($F$2:$F640,"HE MRC"),IF(F640="HE LRC",COUNTIF($F$2:$F640,"HE")+COUNTIF($F$2:$F640,"HE LRC")+COUNTIF($F$2:$F640,"HE MRC"),COUNTIF($F$2:$F640,F640))))))))</f>
        <v>141</v>
      </c>
      <c r="K640" s="63" t="s">
        <v>280</v>
      </c>
      <c r="L640" s="63" t="s">
        <v>281</v>
      </c>
      <c r="N640" s="64" t="s">
        <v>318</v>
      </c>
      <c r="O640" s="69" t="s">
        <v>473</v>
      </c>
      <c r="P640" s="65"/>
      <c r="Q640" s="69">
        <v>46077</v>
      </c>
      <c r="R640" s="66"/>
      <c r="S640" s="69">
        <v>46107</v>
      </c>
      <c r="T640" s="67">
        <v>46083.138888888891</v>
      </c>
      <c r="U640" s="67">
        <f t="shared" si="135"/>
        <v>46085.642361111109</v>
      </c>
      <c r="V640" s="67">
        <v>46085.642361111109</v>
      </c>
      <c r="W640" s="67">
        <v>46085.795138888891</v>
      </c>
      <c r="X640" s="67">
        <v>46086.340277777781</v>
      </c>
      <c r="Y640" s="67">
        <v>46086.399305555555</v>
      </c>
      <c r="Z640" s="67">
        <v>46086.423611111109</v>
      </c>
      <c r="AA640" s="53">
        <f t="shared" si="120"/>
        <v>60.083333333255723</v>
      </c>
      <c r="AB640" s="53">
        <f t="shared" si="124"/>
        <v>14.499999999941792</v>
      </c>
      <c r="AC640" s="53">
        <f t="shared" si="125"/>
        <v>1.4166666665696539</v>
      </c>
      <c r="AD640" s="53">
        <v>0.33</v>
      </c>
      <c r="AE640" s="53">
        <v>1.67</v>
      </c>
      <c r="AF640" s="53">
        <v>0</v>
      </c>
      <c r="AG640" s="53">
        <v>0</v>
      </c>
      <c r="AH640" s="53">
        <v>0</v>
      </c>
      <c r="AI640" s="53">
        <f t="shared" si="127"/>
        <v>1.67</v>
      </c>
      <c r="AJ640" s="77">
        <f t="shared" si="132"/>
        <v>2</v>
      </c>
      <c r="AK640" s="77"/>
      <c r="AL640" s="77"/>
      <c r="AM640" s="77"/>
      <c r="AN640" s="77"/>
      <c r="AO640" s="68">
        <v>8693.0490000000009</v>
      </c>
      <c r="AP640" s="68">
        <v>8689.2250000000004</v>
      </c>
      <c r="AQ640" s="67">
        <f t="shared" si="117"/>
        <v>46085.642361111109</v>
      </c>
      <c r="AR640" s="67">
        <v>46085.652777777781</v>
      </c>
      <c r="AS640" s="67">
        <f t="shared" si="116"/>
        <v>46086.340277777781</v>
      </c>
      <c r="AT640" s="67">
        <v>46086.409722222219</v>
      </c>
      <c r="AU640" s="67">
        <f t="shared" si="126"/>
        <v>46086.409722222219</v>
      </c>
      <c r="AV640" s="67">
        <v>46086.420138888891</v>
      </c>
      <c r="AW640" s="102">
        <v>4563</v>
      </c>
      <c r="AX640" s="102">
        <v>6603</v>
      </c>
      <c r="AY640" s="55">
        <v>30.9</v>
      </c>
      <c r="AZ640" s="55">
        <v>16.68</v>
      </c>
      <c r="BA640" s="55">
        <v>4.16</v>
      </c>
      <c r="BB640" s="55">
        <v>5.0199999999999996</v>
      </c>
      <c r="BC640" s="55">
        <v>6.02</v>
      </c>
      <c r="BD640" s="55">
        <v>41.26</v>
      </c>
      <c r="BE640" s="55">
        <v>37.04</v>
      </c>
      <c r="BF640" s="55">
        <v>0.22</v>
      </c>
      <c r="BG640" s="55">
        <v>0.34</v>
      </c>
      <c r="BH640" s="55">
        <v>0.32</v>
      </c>
      <c r="BI640" s="55">
        <v>56.65</v>
      </c>
      <c r="BJ640" s="55">
        <v>4.29</v>
      </c>
      <c r="BK640" s="55">
        <v>0.91</v>
      </c>
      <c r="BL640" s="55">
        <v>1.1599999999999999</v>
      </c>
      <c r="BM640" s="55">
        <v>16.18</v>
      </c>
      <c r="BN640" s="56">
        <v>58</v>
      </c>
      <c r="BO640" s="55" t="s">
        <v>97</v>
      </c>
      <c r="BP640" s="55" t="s">
        <v>100</v>
      </c>
      <c r="BQ640" s="56">
        <v>1240</v>
      </c>
      <c r="BR640" s="55">
        <v>31.53</v>
      </c>
      <c r="BS640" s="55">
        <v>22.78</v>
      </c>
      <c r="BT640" s="55">
        <v>28.18</v>
      </c>
      <c r="BU640" s="55">
        <v>8.0500000000000007</v>
      </c>
      <c r="BV640" s="55">
        <v>1.58</v>
      </c>
      <c r="BW640" s="55">
        <v>0.97</v>
      </c>
      <c r="BX640" s="55">
        <v>0.55000000000000004</v>
      </c>
      <c r="BY640" s="55">
        <v>0.38</v>
      </c>
      <c r="BZ640" s="55">
        <v>5.2</v>
      </c>
      <c r="CA640" s="55">
        <v>0.61</v>
      </c>
      <c r="CB640" s="55">
        <v>0.17</v>
      </c>
      <c r="CC640" s="100">
        <v>5.1999999999999998E-2</v>
      </c>
      <c r="CD640" s="55">
        <v>99</v>
      </c>
      <c r="CE640" s="55">
        <v>98</v>
      </c>
      <c r="CF640" s="55">
        <v>79</v>
      </c>
      <c r="CG640" s="55">
        <v>20</v>
      </c>
      <c r="CH640" s="55"/>
      <c r="CI640" s="102">
        <v>4588</v>
      </c>
      <c r="CJ640" s="55"/>
      <c r="CK640" s="55">
        <v>30.7</v>
      </c>
      <c r="CL640" s="55"/>
      <c r="CM640" s="55">
        <v>3.84</v>
      </c>
      <c r="CN640" s="55"/>
      <c r="CO640" s="55"/>
      <c r="CP640" s="55"/>
      <c r="CQ640" s="55">
        <v>0.16</v>
      </c>
      <c r="CR640" s="102">
        <v>4475</v>
      </c>
      <c r="CS640" s="103">
        <v>31.28</v>
      </c>
      <c r="CT640" s="102">
        <v>4.54</v>
      </c>
      <c r="CU640" s="102">
        <v>0.37</v>
      </c>
      <c r="CV640" s="55"/>
      <c r="CW640" s="73">
        <f t="shared" si="136"/>
        <v>677.25837880276083</v>
      </c>
      <c r="CX640" s="74">
        <f>AP640/(AB640-AI640)</f>
        <v>677.25837880276083</v>
      </c>
      <c r="CY640" s="71">
        <v>500</v>
      </c>
      <c r="CZ640" s="67">
        <f>IF(AND(DATE(YEAR(T640),MONTH(T640),DAY(T640))&gt;=(S640-3),DATE(YEAR(T640),MONTH(T640),DAY(T640))&lt;=(S640+3)),T640,V640)</f>
        <v>46085.642361111109</v>
      </c>
      <c r="DA640" s="74">
        <f>CZ640-U640</f>
        <v>0</v>
      </c>
      <c r="DB640" s="53">
        <f>(((AR640-AQ640)*24)+DD640+AB640+((AV640-AU640)*24))/24</f>
        <v>0.76736111111677019</v>
      </c>
      <c r="DC640" s="53">
        <f>(AT640-AS640)*24</f>
        <v>1.6666666665114462</v>
      </c>
      <c r="DD640" s="53">
        <f>(W640-AR640)*24</f>
        <v>3.4166666666278616</v>
      </c>
      <c r="DE640" s="53">
        <f>AA640</f>
        <v>60.083333333255723</v>
      </c>
      <c r="DF640" s="53">
        <f t="shared" si="133"/>
        <v>3.4166666666278616</v>
      </c>
      <c r="DG640" s="53">
        <f>AB640</f>
        <v>14.499999999941792</v>
      </c>
      <c r="DH640" s="53">
        <f t="shared" si="128"/>
        <v>1.6666666665114462</v>
      </c>
    </row>
    <row r="641" spans="1:112" s="63" customFormat="1" x14ac:dyDescent="0.2">
      <c r="A641" s="65">
        <v>5089</v>
      </c>
      <c r="B641" s="72">
        <f t="shared" si="134"/>
        <v>46082</v>
      </c>
      <c r="C641" s="60" t="str">
        <f t="shared" si="129"/>
        <v>PRT 2026 2 #5089</v>
      </c>
      <c r="D641" s="60" t="str">
        <f t="shared" si="130"/>
        <v>PRATU GEL LRC #56</v>
      </c>
      <c r="E641" s="61">
        <v>5089</v>
      </c>
      <c r="F641" s="62" t="s">
        <v>300</v>
      </c>
      <c r="G641" s="62" t="str">
        <f>INDEX([1]List!$D$2:$D$55,MATCH(F641,[1]List!$B$2:$B$55,0))</f>
        <v>CIF</v>
      </c>
      <c r="H641" s="62" t="s">
        <v>392</v>
      </c>
      <c r="I641" s="62" t="s">
        <v>262</v>
      </c>
      <c r="J641" s="61">
        <f>IF(F641="","",IF(F641="TIE LRC",COUNTIF($F$2:$F641,"TIE")+COUNTIF($F$2:$F641,"TME")+COUNTIF($F$2:$F641,"TIE LRC")+COUNTIF($F$2:$F641,"TIE MRC"),IF(F641="TIE MRC",COUNTIF($F$2:$F641,"TIE")+COUNTIF($F$2:$F641,"TME")+COUNTIF($F$2:$F641,"TIE LRC")+COUNTIF($F$2:$F641,"TIE MRC"),IF(F641="PLNBB LRC",COUNTIF($F$2:$F641,"PLNBB")+COUNTIF($F$2:$F641,"PLNBB LRC")+COUNTIF($F$2:$F641,"PLNBB MRC"),IF(F641="PLNBB MRC",COUNTIF($F$2:$F641,"PLNBB")+COUNTIF($F$2:$F641,"PLNBB LRC")+COUNTIF($F$2:$F641,"PLNBB MRC"),IF(F641="HE MRC",COUNTIF($F$2:$F641,"HE")+COUNTIF($F$2:$F641,"HE LRC")+COUNTIF($F$2:$F641,"HE MRC"),IF(F641="HE LRC",COUNTIF($F$2:$F641,"HE")+COUNTIF($F$2:$F641,"HE LRC")+COUNTIF($F$2:$F641,"HE MRC"),COUNTIF($F$2:$F641,F641))))))))</f>
        <v>56</v>
      </c>
      <c r="K641" s="63" t="s">
        <v>723</v>
      </c>
      <c r="L641" s="63" t="s">
        <v>724</v>
      </c>
      <c r="N641" s="64" t="s">
        <v>320</v>
      </c>
      <c r="O641" s="69" t="s">
        <v>394</v>
      </c>
      <c r="P641" s="65"/>
      <c r="Q641" s="69">
        <v>46070</v>
      </c>
      <c r="R641" s="66"/>
      <c r="S641" s="69">
        <v>46072</v>
      </c>
      <c r="T641" s="67">
        <v>46077.125</v>
      </c>
      <c r="U641" s="67">
        <f t="shared" si="135"/>
        <v>46085.225694444445</v>
      </c>
      <c r="V641" s="67">
        <v>46085.225694444445</v>
      </c>
      <c r="W641" s="67">
        <v>46085.5625</v>
      </c>
      <c r="X641" s="67">
        <v>46086.96875</v>
      </c>
      <c r="Y641" s="67">
        <v>46087.079861111109</v>
      </c>
      <c r="Z641" s="67">
        <v>46087.104166666664</v>
      </c>
      <c r="AA641" s="53">
        <f t="shared" si="120"/>
        <v>194.41666666668607</v>
      </c>
      <c r="AB641" s="53">
        <f t="shared" si="124"/>
        <v>36.416666666627862</v>
      </c>
      <c r="AC641" s="53">
        <f t="shared" si="125"/>
        <v>2.6666666666278616</v>
      </c>
      <c r="AD641" s="53">
        <v>0.08</v>
      </c>
      <c r="AE641" s="53">
        <v>9</v>
      </c>
      <c r="AF641" s="53">
        <v>0</v>
      </c>
      <c r="AG641" s="53">
        <v>1.5</v>
      </c>
      <c r="AH641" s="53">
        <v>0</v>
      </c>
      <c r="AI641" s="53">
        <f t="shared" si="127"/>
        <v>10.5</v>
      </c>
      <c r="AJ641" s="77">
        <f t="shared" si="132"/>
        <v>10.58</v>
      </c>
      <c r="AK641" s="77"/>
      <c r="AL641" s="77"/>
      <c r="AM641" s="77"/>
      <c r="AN641" s="77"/>
      <c r="AO641" s="68">
        <v>10010.57</v>
      </c>
      <c r="AP641" s="68">
        <v>10008.064</v>
      </c>
      <c r="AQ641" s="67">
        <f t="shared" si="117"/>
        <v>46085.225694444445</v>
      </c>
      <c r="AR641" s="67">
        <v>46085.236111111109</v>
      </c>
      <c r="AS641" s="67">
        <f t="shared" si="116"/>
        <v>46086.96875</v>
      </c>
      <c r="AT641" s="67">
        <v>46087.090277777781</v>
      </c>
      <c r="AU641" s="67">
        <f t="shared" si="126"/>
        <v>46087.090277777781</v>
      </c>
      <c r="AV641" s="67">
        <v>46087.100694444445</v>
      </c>
      <c r="AW641" s="102">
        <v>4078</v>
      </c>
      <c r="AX641" s="102">
        <v>6272</v>
      </c>
      <c r="AY641" s="55">
        <v>34.979999999999997</v>
      </c>
      <c r="AZ641" s="55">
        <v>17.079999999999998</v>
      </c>
      <c r="BA641" s="55">
        <v>4.78</v>
      </c>
      <c r="BB641" s="55">
        <v>6.1</v>
      </c>
      <c r="BC641" s="55">
        <v>7.36</v>
      </c>
      <c r="BD641" s="55">
        <v>40.200000000000003</v>
      </c>
      <c r="BE641" s="55">
        <v>36.619999999999997</v>
      </c>
      <c r="BF641" s="55">
        <v>0.22</v>
      </c>
      <c r="BG641" s="55">
        <v>0.36</v>
      </c>
      <c r="BH641" s="55">
        <v>0.34</v>
      </c>
      <c r="BI641" s="55">
        <v>53.88</v>
      </c>
      <c r="BJ641" s="55">
        <v>3.99</v>
      </c>
      <c r="BK641" s="55">
        <v>0.9</v>
      </c>
      <c r="BL641" s="55">
        <v>1.17</v>
      </c>
      <c r="BM641" s="55">
        <v>17.77</v>
      </c>
      <c r="BN641" s="56">
        <v>60</v>
      </c>
      <c r="BO641" s="55" t="s">
        <v>97</v>
      </c>
      <c r="BP641" s="55" t="s">
        <v>100</v>
      </c>
      <c r="BQ641" s="56">
        <v>1160</v>
      </c>
      <c r="BR641" s="55">
        <v>22.39</v>
      </c>
      <c r="BS641" s="55">
        <v>15.92</v>
      </c>
      <c r="BT641" s="55">
        <v>36.700000000000003</v>
      </c>
      <c r="BU641" s="55">
        <v>13.86</v>
      </c>
      <c r="BV641" s="55">
        <v>1.9</v>
      </c>
      <c r="BW641" s="55">
        <v>0.74</v>
      </c>
      <c r="BX641" s="55">
        <v>0.35</v>
      </c>
      <c r="BY641" s="55">
        <v>0.35</v>
      </c>
      <c r="BZ641" s="55">
        <v>6.44</v>
      </c>
      <c r="CA641" s="55">
        <v>1</v>
      </c>
      <c r="CB641" s="55">
        <v>0.13</v>
      </c>
      <c r="CC641" s="100">
        <v>6.4000000000000001E-2</v>
      </c>
      <c r="CD641" s="55">
        <v>98</v>
      </c>
      <c r="CE641" s="55">
        <v>98</v>
      </c>
      <c r="CF641" s="55">
        <v>78</v>
      </c>
      <c r="CG641" s="55">
        <v>21</v>
      </c>
      <c r="CH641" s="55"/>
      <c r="CI641" s="102">
        <v>4124</v>
      </c>
      <c r="CJ641" s="55"/>
      <c r="CK641" s="55">
        <v>34.42</v>
      </c>
      <c r="CL641" s="55"/>
      <c r="CM641" s="55">
        <v>4.17</v>
      </c>
      <c r="CN641" s="55"/>
      <c r="CO641" s="55"/>
      <c r="CP641" s="55"/>
      <c r="CQ641" s="55">
        <v>0.17</v>
      </c>
      <c r="CR641" s="102">
        <v>4032</v>
      </c>
      <c r="CS641" s="103">
        <v>35.65</v>
      </c>
      <c r="CT641" s="102">
        <v>4.0199999999999996</v>
      </c>
      <c r="CU641" s="102">
        <v>0.21</v>
      </c>
      <c r="CV641" s="55"/>
      <c r="CW641" s="73">
        <f t="shared" si="136"/>
        <v>386.1632411581345</v>
      </c>
      <c r="CX641" s="74">
        <f>AP641/(AB641-AI641)</f>
        <v>386.1632411581345</v>
      </c>
      <c r="CY641" s="71">
        <v>500</v>
      </c>
      <c r="CZ641" s="67">
        <f>IF(AND(DATE(YEAR(T641),MONTH(T641),DAY(T641))&gt;=(S641-3),DATE(YEAR(T641),MONTH(T641),DAY(T641))&lt;=(S641+3)),T641,V641)</f>
        <v>46085.225694444445</v>
      </c>
      <c r="DA641" s="74">
        <f>CZ641-U641</f>
        <v>0</v>
      </c>
      <c r="DB641" s="53">
        <f>(((AR641-AQ641)*24)+DD641+AB641+((AV641-AU641)*24))/24</f>
        <v>1.8645833333284827</v>
      </c>
      <c r="DC641" s="53">
        <f>(AT641-AS641)*24</f>
        <v>2.9166666667442769</v>
      </c>
      <c r="DD641" s="53">
        <f>(W641-AR641)*24</f>
        <v>7.8333333333721384</v>
      </c>
      <c r="DE641" s="53">
        <f>AA641</f>
        <v>194.41666666668607</v>
      </c>
      <c r="DF641" s="53">
        <f t="shared" si="133"/>
        <v>7.8333333333721384</v>
      </c>
      <c r="DG641" s="53">
        <f>AB641</f>
        <v>36.416666666627862</v>
      </c>
      <c r="DH641" s="53">
        <f t="shared" si="128"/>
        <v>2.9166666667442769</v>
      </c>
    </row>
    <row r="642" spans="1:112" s="63" customFormat="1" x14ac:dyDescent="0.2">
      <c r="A642" s="65">
        <v>5090</v>
      </c>
      <c r="B642" s="72">
        <f t="shared" si="134"/>
        <v>46082</v>
      </c>
      <c r="C642" s="60" t="str">
        <f t="shared" si="129"/>
        <v>PRT 2026 3 #5090</v>
      </c>
      <c r="D642" s="60" t="str">
        <f t="shared" si="130"/>
        <v>PRATU PTBA #126</v>
      </c>
      <c r="E642" s="61">
        <v>5090</v>
      </c>
      <c r="F642" s="62" t="s">
        <v>98</v>
      </c>
      <c r="G642" s="62" t="str">
        <f>INDEX([1]List!$D$2:$D$55,MATCH(F642,[1]List!$B$2:$B$55,0))</f>
        <v>FOB</v>
      </c>
      <c r="H642" s="62" t="s">
        <v>156</v>
      </c>
      <c r="I642" s="62" t="s">
        <v>157</v>
      </c>
      <c r="J642" s="61">
        <f>IF(F642="","",IF(F642="TIE LRC",COUNTIF($F$2:$F642,"TIE")+COUNTIF($F$2:$F642,"TME")+COUNTIF($F$2:$F642,"TIE LRC")+COUNTIF($F$2:$F642,"TIE MRC"),IF(F642="TIE MRC",COUNTIF($F$2:$F642,"TIE")+COUNTIF($F$2:$F642,"TME")+COUNTIF($F$2:$F642,"TIE LRC")+COUNTIF($F$2:$F642,"TIE MRC"),IF(F642="PLNBB LRC",COUNTIF($F$2:$F642,"PLNBB")+COUNTIF($F$2:$F642,"PLNBB LRC")+COUNTIF($F$2:$F642,"PLNBB MRC"),IF(F642="PLNBB MRC",COUNTIF($F$2:$F642,"PLNBB")+COUNTIF($F$2:$F642,"PLNBB LRC")+COUNTIF($F$2:$F642,"PLNBB MRC"),IF(F642="HE MRC",COUNTIF($F$2:$F642,"HE")+COUNTIF($F$2:$F642,"HE LRC")+COUNTIF($F$2:$F642,"HE MRC"),IF(F642="HE LRC",COUNTIF($F$2:$F642,"HE")+COUNTIF($F$2:$F642,"HE LRC")+COUNTIF($F$2:$F642,"HE MRC"),COUNTIF($F$2:$F642,F642))))))))</f>
        <v>126</v>
      </c>
      <c r="K642" s="63" t="s">
        <v>769</v>
      </c>
      <c r="L642" s="63" t="s">
        <v>770</v>
      </c>
      <c r="N642" s="64" t="s">
        <v>318</v>
      </c>
      <c r="O642" s="69" t="s">
        <v>104</v>
      </c>
      <c r="P642" s="65"/>
      <c r="Q642" s="69">
        <v>46079</v>
      </c>
      <c r="R642" s="66"/>
      <c r="S642" s="69">
        <v>46085</v>
      </c>
      <c r="T642" s="67">
        <v>46083.229166666664</v>
      </c>
      <c r="U642" s="67">
        <f>T642</f>
        <v>46083.229166666664</v>
      </c>
      <c r="V642" s="67">
        <v>46086.538194444445</v>
      </c>
      <c r="W642" s="67">
        <v>46086.552083333336</v>
      </c>
      <c r="X642" s="67">
        <v>46087.34375</v>
      </c>
      <c r="Y642" s="67">
        <v>46087.402777777781</v>
      </c>
      <c r="Z642" s="67">
        <v>46087.427083333336</v>
      </c>
      <c r="AA642" s="53">
        <f t="shared" si="120"/>
        <v>79.416666666744277</v>
      </c>
      <c r="AB642" s="53">
        <f t="shared" si="124"/>
        <v>20.416666666686069</v>
      </c>
      <c r="AC642" s="53">
        <f t="shared" si="125"/>
        <v>1.4166666667442769</v>
      </c>
      <c r="AD642" s="53">
        <v>0.08</v>
      </c>
      <c r="AE642" s="53">
        <v>3.75</v>
      </c>
      <c r="AF642" s="53">
        <v>0</v>
      </c>
      <c r="AG642" s="53">
        <v>2.25</v>
      </c>
      <c r="AH642" s="53">
        <v>0</v>
      </c>
      <c r="AI642" s="53">
        <f t="shared" si="127"/>
        <v>6</v>
      </c>
      <c r="AJ642" s="77">
        <f t="shared" si="132"/>
        <v>6.08</v>
      </c>
      <c r="AK642" s="77"/>
      <c r="AL642" s="77"/>
      <c r="AM642" s="77"/>
      <c r="AN642" s="77"/>
      <c r="AO642" s="68">
        <v>10030.923000000001</v>
      </c>
      <c r="AP642" s="68">
        <v>10029.123</v>
      </c>
      <c r="AQ642" s="67">
        <f t="shared" si="117"/>
        <v>46086.538194444445</v>
      </c>
      <c r="AR642" s="67">
        <v>46086.548611111109</v>
      </c>
      <c r="AS642" s="67">
        <f t="shared" si="116"/>
        <v>46087.34375</v>
      </c>
      <c r="AT642" s="67">
        <v>46087.413194444445</v>
      </c>
      <c r="AU642" s="67">
        <f t="shared" si="126"/>
        <v>46087.413194444445</v>
      </c>
      <c r="AV642" s="67">
        <v>46087.423611111109</v>
      </c>
      <c r="AW642" s="102">
        <v>4665</v>
      </c>
      <c r="AX642" s="102">
        <v>6724</v>
      </c>
      <c r="AY642" s="55">
        <v>30.63</v>
      </c>
      <c r="AZ642" s="55">
        <v>16.079999999999998</v>
      </c>
      <c r="BA642" s="55">
        <v>4.0199999999999996</v>
      </c>
      <c r="BB642" s="55">
        <v>4.8600000000000003</v>
      </c>
      <c r="BC642" s="55">
        <v>5.79</v>
      </c>
      <c r="BD642" s="55">
        <v>40</v>
      </c>
      <c r="BE642" s="55">
        <v>39.06</v>
      </c>
      <c r="BF642" s="55">
        <v>0.28999999999999998</v>
      </c>
      <c r="BG642" s="55">
        <v>0.44</v>
      </c>
      <c r="BH642" s="55">
        <v>0.42</v>
      </c>
      <c r="BI642" s="55">
        <v>58.25</v>
      </c>
      <c r="BJ642" s="55">
        <v>4.3099999999999996</v>
      </c>
      <c r="BK642" s="55">
        <v>0.93</v>
      </c>
      <c r="BL642" s="55">
        <v>1.18</v>
      </c>
      <c r="BM642" s="55">
        <v>15.22</v>
      </c>
      <c r="BN642" s="56">
        <v>60</v>
      </c>
      <c r="BO642" s="55" t="s">
        <v>97</v>
      </c>
      <c r="BP642" s="55" t="s">
        <v>100</v>
      </c>
      <c r="BQ642" s="56">
        <v>1290</v>
      </c>
      <c r="BR642" s="55">
        <v>44.74</v>
      </c>
      <c r="BS642" s="55">
        <v>25.8</v>
      </c>
      <c r="BT642" s="55">
        <v>11.1</v>
      </c>
      <c r="BU642" s="55">
        <v>6.92</v>
      </c>
      <c r="BV642" s="55">
        <v>2.1800000000000002</v>
      </c>
      <c r="BW642" s="55">
        <v>1.36</v>
      </c>
      <c r="BX642" s="55">
        <v>1</v>
      </c>
      <c r="BY642" s="55">
        <v>0.46</v>
      </c>
      <c r="BZ642" s="55">
        <v>5.95</v>
      </c>
      <c r="CA642" s="55">
        <v>0.2</v>
      </c>
      <c r="CB642" s="55">
        <v>0.3</v>
      </c>
      <c r="CC642" s="100">
        <v>4.5999999999999999E-2</v>
      </c>
      <c r="CD642" s="55">
        <v>99</v>
      </c>
      <c r="CE642" s="55">
        <v>98</v>
      </c>
      <c r="CF642" s="55">
        <v>78</v>
      </c>
      <c r="CG642" s="55">
        <v>20</v>
      </c>
      <c r="CH642" s="55"/>
      <c r="CI642" s="102">
        <v>4917</v>
      </c>
      <c r="CJ642" s="55"/>
      <c r="CK642" s="55">
        <v>28.16</v>
      </c>
      <c r="CL642" s="55">
        <v>14.15</v>
      </c>
      <c r="CM642" s="55">
        <v>4.99</v>
      </c>
      <c r="CN642" s="55">
        <v>5.96</v>
      </c>
      <c r="CO642" s="55">
        <v>40.340000000000003</v>
      </c>
      <c r="CP642" s="55">
        <v>39.549999999999997</v>
      </c>
      <c r="CQ642" s="55">
        <v>0.32</v>
      </c>
      <c r="CR642" s="102">
        <v>4612</v>
      </c>
      <c r="CS642" s="103">
        <v>30.96</v>
      </c>
      <c r="CT642" s="102">
        <v>4.68</v>
      </c>
      <c r="CU642" s="102">
        <v>0.42</v>
      </c>
      <c r="CV642" s="55"/>
      <c r="CW642" s="73">
        <f t="shared" si="136"/>
        <v>695.66171098172265</v>
      </c>
      <c r="CX642" s="74">
        <f>AP642/(AB642-AI642)</f>
        <v>695.66171098172265</v>
      </c>
      <c r="CY642" s="71">
        <v>500</v>
      </c>
      <c r="CZ642" s="67">
        <f>IF(AND(DATE(YEAR(T642),MONTH(T642),DAY(T642))&gt;=(S642-3),DATE(YEAR(T642),MONTH(T642),DAY(T642))&lt;=(S642+3)),T642,V642)</f>
        <v>46083.229166666664</v>
      </c>
      <c r="DA642" s="74">
        <f>CZ642-U642</f>
        <v>0</v>
      </c>
      <c r="DB642" s="53">
        <f>(((AR642-AQ642)*24)+DD642+AB642+((AV642-AU642)*24))/24</f>
        <v>0.875</v>
      </c>
      <c r="DC642" s="53">
        <f>(AT642-AS642)*24</f>
        <v>1.6666666666860692</v>
      </c>
      <c r="DD642" s="53">
        <f>(W642-AR642)*24</f>
        <v>8.3333333430346102E-2</v>
      </c>
      <c r="DE642" s="53">
        <f>AA642</f>
        <v>79.416666666744277</v>
      </c>
      <c r="DF642" s="53">
        <f t="shared" si="133"/>
        <v>8.3333333430346102E-2</v>
      </c>
      <c r="DG642" s="53">
        <f>AB642</f>
        <v>20.416666666686069</v>
      </c>
      <c r="DH642" s="53">
        <f t="shared" si="128"/>
        <v>1.6666666666860692</v>
      </c>
    </row>
    <row r="643" spans="1:112" s="63" customFormat="1" x14ac:dyDescent="0.2">
      <c r="A643" s="65">
        <v>5091</v>
      </c>
      <c r="B643" s="72">
        <f t="shared" si="134"/>
        <v>46082</v>
      </c>
      <c r="C643" s="60" t="str">
        <f t="shared" si="129"/>
        <v>PRT 2026 2 #5091</v>
      </c>
      <c r="D643" s="60" t="str">
        <f t="shared" si="130"/>
        <v>PRATU SPE #52</v>
      </c>
      <c r="E643" s="61">
        <v>5091</v>
      </c>
      <c r="F643" s="62" t="s">
        <v>326</v>
      </c>
      <c r="G643" s="62" t="str">
        <f>INDEX([1]List!$D$2:$D$55,MATCH(F643,[1]List!$B$2:$B$55,0))</f>
        <v>CIF</v>
      </c>
      <c r="H643" s="62" t="s">
        <v>407</v>
      </c>
      <c r="I643" s="62" t="s">
        <v>366</v>
      </c>
      <c r="J643" s="61">
        <f>IF(F643="","",IF(F643="TIE LRC",COUNTIF($F$2:$F643,"TIE")+COUNTIF($F$2:$F643,"TME")+COUNTIF($F$2:$F643,"TIE LRC")+COUNTIF($F$2:$F643,"TIE MRC"),IF(F643="TIE MRC",COUNTIF($F$2:$F643,"TIE")+COUNTIF($F$2:$F643,"TME")+COUNTIF($F$2:$F643,"TIE LRC")+COUNTIF($F$2:$F643,"TIE MRC"),IF(F643="PLNBB LRC",COUNTIF($F$2:$F643,"PLNBB")+COUNTIF($F$2:$F643,"PLNBB LRC")+COUNTIF($F$2:$F643,"PLNBB MRC"),IF(F643="PLNBB MRC",COUNTIF($F$2:$F643,"PLNBB")+COUNTIF($F$2:$F643,"PLNBB LRC")+COUNTIF($F$2:$F643,"PLNBB MRC"),IF(F643="HE MRC",COUNTIF($F$2:$F643,"HE")+COUNTIF($F$2:$F643,"HE LRC")+COUNTIF($F$2:$F643,"HE MRC"),IF(F643="HE LRC",COUNTIF($F$2:$F643,"HE")+COUNTIF($F$2:$F643,"HE LRC")+COUNTIF($F$2:$F643,"HE MRC"),COUNTIF($F$2:$F643,F643))))))))</f>
        <v>52</v>
      </c>
      <c r="K643" s="63" t="s">
        <v>771</v>
      </c>
      <c r="L643" s="63" t="s">
        <v>772</v>
      </c>
      <c r="N643" s="64" t="s">
        <v>320</v>
      </c>
      <c r="O643" s="69" t="s">
        <v>473</v>
      </c>
      <c r="P643" s="65"/>
      <c r="Q643" s="69">
        <v>46069</v>
      </c>
      <c r="R643" s="66"/>
      <c r="S643" s="69">
        <v>46079</v>
      </c>
      <c r="T643" s="67">
        <v>46079.375</v>
      </c>
      <c r="U643" s="67">
        <f>T643</f>
        <v>46079.375</v>
      </c>
      <c r="V643" s="67">
        <v>46087.138888888891</v>
      </c>
      <c r="W643" s="67">
        <v>46087.239583333336</v>
      </c>
      <c r="X643" s="67">
        <v>46087.899305555555</v>
      </c>
      <c r="Y643" s="67">
        <v>46087.944444444445</v>
      </c>
      <c r="Z643" s="67">
        <v>46087.96875</v>
      </c>
      <c r="AA643" s="53">
        <f t="shared" si="120"/>
        <v>186.33333333337214</v>
      </c>
      <c r="AB643" s="53">
        <f t="shared" si="124"/>
        <v>16.916666666627862</v>
      </c>
      <c r="AC643" s="53">
        <f t="shared" si="125"/>
        <v>1.0833333333721384</v>
      </c>
      <c r="AD643" s="53">
        <v>0.08</v>
      </c>
      <c r="AE643" s="53">
        <v>2.5</v>
      </c>
      <c r="AF643" s="53">
        <v>0</v>
      </c>
      <c r="AG643" s="53">
        <v>2.33</v>
      </c>
      <c r="AH643" s="53">
        <v>0</v>
      </c>
      <c r="AI643" s="53">
        <f t="shared" si="127"/>
        <v>4.83</v>
      </c>
      <c r="AJ643" s="77">
        <f t="shared" si="132"/>
        <v>4.91</v>
      </c>
      <c r="AK643" s="77"/>
      <c r="AL643" s="77"/>
      <c r="AM643" s="77"/>
      <c r="AN643" s="77"/>
      <c r="AO643" s="68">
        <v>7506.6440000000002</v>
      </c>
      <c r="AP643" s="68">
        <v>7504.4709999999995</v>
      </c>
      <c r="AQ643" s="67">
        <f t="shared" si="117"/>
        <v>46087.138888888891</v>
      </c>
      <c r="AR643" s="67">
        <v>46087.149305555555</v>
      </c>
      <c r="AS643" s="67">
        <f t="shared" si="116"/>
        <v>46087.899305555555</v>
      </c>
      <c r="AT643" s="67">
        <v>46087.954861111109</v>
      </c>
      <c r="AU643" s="67">
        <f t="shared" si="126"/>
        <v>46087.954861111109</v>
      </c>
      <c r="AV643" s="67">
        <v>46087.965277777781</v>
      </c>
      <c r="AW643" s="102">
        <v>4134</v>
      </c>
      <c r="AX643" s="102">
        <v>6354</v>
      </c>
      <c r="AY643" s="55">
        <v>34.94</v>
      </c>
      <c r="AZ643" s="55">
        <v>20.82</v>
      </c>
      <c r="BA643" s="55">
        <v>4.9800000000000004</v>
      </c>
      <c r="BB643" s="55">
        <v>6.06</v>
      </c>
      <c r="BC643" s="55">
        <v>7.65</v>
      </c>
      <c r="BD643" s="55">
        <v>38.42</v>
      </c>
      <c r="BE643" s="55">
        <v>34.700000000000003</v>
      </c>
      <c r="BF643" s="55">
        <v>0.23</v>
      </c>
      <c r="BG643" s="55">
        <v>0.38</v>
      </c>
      <c r="BH643" s="55">
        <v>0.35</v>
      </c>
      <c r="BI643" s="55">
        <v>52.78</v>
      </c>
      <c r="BJ643" s="55">
        <v>4.24</v>
      </c>
      <c r="BK643" s="55">
        <v>0.87</v>
      </c>
      <c r="BL643" s="55">
        <v>0.28000000000000003</v>
      </c>
      <c r="BM643" s="55">
        <v>14.95</v>
      </c>
      <c r="BN643" s="56">
        <v>60</v>
      </c>
      <c r="BO643" s="55" t="s">
        <v>97</v>
      </c>
      <c r="BP643" s="55" t="s">
        <v>100</v>
      </c>
      <c r="BQ643" s="56">
        <v>1160</v>
      </c>
      <c r="BR643" s="55">
        <v>36.85</v>
      </c>
      <c r="BS643" s="55">
        <v>19.100000000000001</v>
      </c>
      <c r="BT643" s="55">
        <v>20.16</v>
      </c>
      <c r="BU643" s="55">
        <v>14.24</v>
      </c>
      <c r="BV643" s="55">
        <v>2.48</v>
      </c>
      <c r="BW643" s="55">
        <v>0.78</v>
      </c>
      <c r="BX643" s="55">
        <v>0.46</v>
      </c>
      <c r="BY643" s="55">
        <v>0.52</v>
      </c>
      <c r="BZ643" s="55">
        <v>4.72</v>
      </c>
      <c r="CA643" s="55">
        <v>0.54</v>
      </c>
      <c r="CB643" s="55">
        <v>0.16</v>
      </c>
      <c r="CC643" s="100">
        <v>4.2000000000000003E-2</v>
      </c>
      <c r="CD643" s="55">
        <v>99</v>
      </c>
      <c r="CE643" s="55">
        <v>98</v>
      </c>
      <c r="CF643" s="55">
        <v>79</v>
      </c>
      <c r="CG643" s="55">
        <v>19</v>
      </c>
      <c r="CH643" s="55"/>
      <c r="CI643" s="102">
        <v>4157</v>
      </c>
      <c r="CJ643" s="55"/>
      <c r="CK643" s="55">
        <v>34.56</v>
      </c>
      <c r="CL643" s="55"/>
      <c r="CM643" s="55">
        <v>4.71</v>
      </c>
      <c r="CN643" s="55"/>
      <c r="CO643" s="55"/>
      <c r="CP643" s="55"/>
      <c r="CQ643" s="55">
        <v>0.2</v>
      </c>
      <c r="CR643" s="102">
        <v>4107</v>
      </c>
      <c r="CS643" s="103">
        <v>34.67</v>
      </c>
      <c r="CT643" s="102">
        <v>4.67</v>
      </c>
      <c r="CU643" s="102">
        <v>0.23</v>
      </c>
      <c r="CV643" s="55"/>
      <c r="CW643" s="73">
        <f t="shared" si="136"/>
        <v>620.88838941181132</v>
      </c>
      <c r="CX643" s="74">
        <f>AP643/(AB643-AI643)</f>
        <v>620.88838941181132</v>
      </c>
      <c r="CY643" s="71">
        <v>500</v>
      </c>
      <c r="CZ643" s="67">
        <f>IF(AND(DATE(YEAR(T643),MONTH(T643),DAY(T643))&gt;=(S643-3),DATE(YEAR(T643),MONTH(T643),DAY(T643))&lt;=(S643+3)),T643,V643)</f>
        <v>46079.375</v>
      </c>
      <c r="DA643" s="74">
        <f>CZ643-U643</f>
        <v>0</v>
      </c>
      <c r="DB643" s="53">
        <f>(((AR643-AQ643)*24)+DD643+AB643+((AV643-AU643)*24))/24</f>
        <v>0.81597222222626442</v>
      </c>
      <c r="DC643" s="53">
        <f>(AT643-AS643)*24</f>
        <v>1.3333333333139308</v>
      </c>
      <c r="DD643" s="53">
        <f>(W643-AR643)*24</f>
        <v>2.1666666667442769</v>
      </c>
      <c r="DE643" s="53">
        <f>AA643</f>
        <v>186.33333333337214</v>
      </c>
      <c r="DF643" s="53">
        <f t="shared" si="133"/>
        <v>2.1666666667442769</v>
      </c>
      <c r="DG643" s="53">
        <f>AB643</f>
        <v>16.916666666627862</v>
      </c>
      <c r="DH643" s="53">
        <f t="shared" si="128"/>
        <v>1.3333333333139308</v>
      </c>
    </row>
    <row r="644" spans="1:112" s="63" customFormat="1" x14ac:dyDescent="0.2">
      <c r="A644" s="65">
        <v>5092</v>
      </c>
      <c r="B644" s="72">
        <f t="shared" si="134"/>
        <v>46082</v>
      </c>
      <c r="C644" s="60" t="str">
        <f t="shared" si="129"/>
        <v>PRT 2026 3 #5092</v>
      </c>
      <c r="D644" s="60" t="str">
        <f t="shared" si="130"/>
        <v>PRATU BGG #142</v>
      </c>
      <c r="E644" s="61">
        <v>5092</v>
      </c>
      <c r="F644" s="62" t="s">
        <v>240</v>
      </c>
      <c r="G644" s="62" t="str">
        <f>INDEX([1]List!$D$2:$D$55,MATCH(F644,[1]List!$B$2:$B$55,0))</f>
        <v>CIF</v>
      </c>
      <c r="H644" s="62" t="s">
        <v>211</v>
      </c>
      <c r="I644" s="62" t="s">
        <v>247</v>
      </c>
      <c r="J644" s="61">
        <f>IF(F644="","",IF(F644="TIE LRC",COUNTIF($F$2:$F644,"TIE")+COUNTIF($F$2:$F644,"TME")+COUNTIF($F$2:$F644,"TIE LRC")+COUNTIF($F$2:$F644,"TIE MRC"),IF(F644="TIE MRC",COUNTIF($F$2:$F644,"TIE")+COUNTIF($F$2:$F644,"TME")+COUNTIF($F$2:$F644,"TIE LRC")+COUNTIF($F$2:$F644,"TIE MRC"),IF(F644="PLNBB LRC",COUNTIF($F$2:$F644,"PLNBB")+COUNTIF($F$2:$F644,"PLNBB LRC")+COUNTIF($F$2:$F644,"PLNBB MRC"),IF(F644="PLNBB MRC",COUNTIF($F$2:$F644,"PLNBB")+COUNTIF($F$2:$F644,"PLNBB LRC")+COUNTIF($F$2:$F644,"PLNBB MRC"),IF(F644="HE MRC",COUNTIF($F$2:$F644,"HE")+COUNTIF($F$2:$F644,"HE LRC")+COUNTIF($F$2:$F644,"HE MRC"),IF(F644="HE LRC",COUNTIF($F$2:$F644,"HE")+COUNTIF($F$2:$F644,"HE LRC")+COUNTIF($F$2:$F644,"HE MRC"),COUNTIF($F$2:$F644,F644))))))))</f>
        <v>142</v>
      </c>
      <c r="K644" s="63" t="s">
        <v>539</v>
      </c>
      <c r="L644" s="63" t="s">
        <v>540</v>
      </c>
      <c r="N644" s="64" t="s">
        <v>318</v>
      </c>
      <c r="O644" s="69" t="s">
        <v>473</v>
      </c>
      <c r="P644" s="65"/>
      <c r="Q644" s="69">
        <v>46078</v>
      </c>
      <c r="R644" s="66"/>
      <c r="S644" s="69">
        <v>46108</v>
      </c>
      <c r="T644" s="67">
        <v>46083.784722222219</v>
      </c>
      <c r="U644" s="67">
        <f>V644</f>
        <v>46087.451388888891</v>
      </c>
      <c r="V644" s="67">
        <v>46087.451388888891</v>
      </c>
      <c r="W644" s="67">
        <v>46087.538194444445</v>
      </c>
      <c r="X644" s="67">
        <v>46088.260416666664</v>
      </c>
      <c r="Y644" s="67">
        <v>46088.291666666664</v>
      </c>
      <c r="Z644" s="67">
        <v>46088.315972222219</v>
      </c>
      <c r="AA644" s="53">
        <f t="shared" si="120"/>
        <v>88.000000000116415</v>
      </c>
      <c r="AB644" s="53">
        <f t="shared" si="124"/>
        <v>18.083333333255723</v>
      </c>
      <c r="AC644" s="53">
        <f t="shared" si="125"/>
        <v>0.75</v>
      </c>
      <c r="AD644" s="53">
        <v>0.17</v>
      </c>
      <c r="AE644" s="53">
        <v>3</v>
      </c>
      <c r="AF644" s="53">
        <v>0</v>
      </c>
      <c r="AG644" s="53">
        <v>2</v>
      </c>
      <c r="AH644" s="53">
        <v>0</v>
      </c>
      <c r="AI644" s="53">
        <f t="shared" si="127"/>
        <v>5</v>
      </c>
      <c r="AJ644" s="77">
        <f t="shared" si="132"/>
        <v>5.17</v>
      </c>
      <c r="AK644" s="77"/>
      <c r="AL644" s="77"/>
      <c r="AM644" s="77"/>
      <c r="AN644" s="77"/>
      <c r="AO644" s="68">
        <v>8699.7340000000004</v>
      </c>
      <c r="AP644" s="68">
        <v>8697.9719999999998</v>
      </c>
      <c r="AQ644" s="67">
        <f t="shared" si="117"/>
        <v>46087.451388888891</v>
      </c>
      <c r="AR644" s="67">
        <v>46087.461805555555</v>
      </c>
      <c r="AS644" s="67">
        <f t="shared" si="116"/>
        <v>46088.260416666664</v>
      </c>
      <c r="AT644" s="67">
        <v>46088.302083333336</v>
      </c>
      <c r="AU644" s="67">
        <f t="shared" si="126"/>
        <v>46088.302083333336</v>
      </c>
      <c r="AV644" s="67">
        <v>46088.3125</v>
      </c>
      <c r="AW644" s="102">
        <v>4583</v>
      </c>
      <c r="AX644" s="102">
        <v>6630</v>
      </c>
      <c r="AY644" s="55">
        <v>30.88</v>
      </c>
      <c r="AZ644" s="55">
        <v>17.170000000000002</v>
      </c>
      <c r="BA644" s="55">
        <v>4.17</v>
      </c>
      <c r="BB644" s="55">
        <v>5</v>
      </c>
      <c r="BC644" s="55">
        <v>6.04</v>
      </c>
      <c r="BD644" s="55">
        <v>42.16</v>
      </c>
      <c r="BE644" s="55">
        <v>35.67</v>
      </c>
      <c r="BF644" s="55">
        <v>0.26</v>
      </c>
      <c r="BG644" s="55">
        <v>0.4</v>
      </c>
      <c r="BH644" s="55">
        <v>0.37</v>
      </c>
      <c r="BI644" s="55">
        <v>57.75</v>
      </c>
      <c r="BJ644" s="55">
        <v>4.25</v>
      </c>
      <c r="BK644" s="55">
        <v>0.92</v>
      </c>
      <c r="BL644" s="55">
        <v>1.18</v>
      </c>
      <c r="BM644" s="55">
        <v>14.6</v>
      </c>
      <c r="BN644" s="56">
        <v>58</v>
      </c>
      <c r="BO644" s="55" t="s">
        <v>97</v>
      </c>
      <c r="BP644" s="55" t="s">
        <v>100</v>
      </c>
      <c r="BQ644" s="56">
        <v>1210</v>
      </c>
      <c r="BR644" s="55">
        <v>36.81</v>
      </c>
      <c r="BS644" s="55">
        <v>22.66</v>
      </c>
      <c r="BT644" s="55">
        <v>16.600000000000001</v>
      </c>
      <c r="BU644" s="55">
        <v>13.84</v>
      </c>
      <c r="BV644" s="55">
        <v>1.94</v>
      </c>
      <c r="BW644" s="55">
        <v>0.86</v>
      </c>
      <c r="BX644" s="55">
        <v>0.63</v>
      </c>
      <c r="BY644" s="55">
        <v>0.48</v>
      </c>
      <c r="BZ644" s="55">
        <v>5.54</v>
      </c>
      <c r="CA644" s="55">
        <v>0.47</v>
      </c>
      <c r="CB644" s="55">
        <v>0.16</v>
      </c>
      <c r="CC644" s="100">
        <v>5.2999999999999999E-2</v>
      </c>
      <c r="CD644" s="55">
        <v>98</v>
      </c>
      <c r="CE644" s="55">
        <v>997</v>
      </c>
      <c r="CF644" s="55">
        <v>78</v>
      </c>
      <c r="CG644" s="55">
        <v>21</v>
      </c>
      <c r="CH644" s="55"/>
      <c r="CI644" s="102">
        <v>4609</v>
      </c>
      <c r="CJ644" s="55"/>
      <c r="CK644" s="55">
        <v>30.69</v>
      </c>
      <c r="CL644" s="55"/>
      <c r="CM644" s="55">
        <v>3.64</v>
      </c>
      <c r="CN644" s="55"/>
      <c r="CO644" s="55"/>
      <c r="CP644" s="55"/>
      <c r="CQ644" s="55">
        <v>0.24</v>
      </c>
      <c r="CR644" s="102">
        <v>4535</v>
      </c>
      <c r="CS644" s="103">
        <v>31.37</v>
      </c>
      <c r="CT644" s="102">
        <v>4.62</v>
      </c>
      <c r="CU644" s="102">
        <v>0.36</v>
      </c>
      <c r="CV644" s="55"/>
      <c r="CW644" s="73">
        <f t="shared" si="136"/>
        <v>664.81314650075899</v>
      </c>
      <c r="CX644" s="74">
        <f>AP644/(AB644-AI644)</f>
        <v>664.81314650075899</v>
      </c>
      <c r="CY644" s="71">
        <v>500</v>
      </c>
      <c r="CZ644" s="67">
        <f>IF(AND(DATE(YEAR(T644),MONTH(T644),DAY(T644))&gt;=(S644-3),DATE(YEAR(T644),MONTH(T644),DAY(T644))&lt;=(S644+3)),T644,V644)</f>
        <v>46087.451388888891</v>
      </c>
      <c r="DA644" s="74">
        <f>CZ644-U644</f>
        <v>0</v>
      </c>
      <c r="DB644" s="53">
        <f>(((AR644-AQ644)*24)+DD644+AB644+((AV644-AU644)*24))/24</f>
        <v>0.85069444443797693</v>
      </c>
      <c r="DC644" s="53">
        <f>(AT644-AS644)*24</f>
        <v>1.0000000001164153</v>
      </c>
      <c r="DD644" s="53">
        <f>(W644-AR644)*24</f>
        <v>1.8333333333721384</v>
      </c>
      <c r="DE644" s="53">
        <f>AA644</f>
        <v>88.000000000116415</v>
      </c>
      <c r="DF644" s="53">
        <f t="shared" si="133"/>
        <v>1.8333333333721384</v>
      </c>
      <c r="DG644" s="53">
        <f>AB644</f>
        <v>18.083333333255723</v>
      </c>
      <c r="DH644" s="53">
        <f t="shared" si="128"/>
        <v>1.0000000001164153</v>
      </c>
    </row>
    <row r="645" spans="1:112" s="63" customFormat="1" x14ac:dyDescent="0.2">
      <c r="A645" s="65">
        <v>5093</v>
      </c>
      <c r="B645" s="72">
        <f t="shared" si="134"/>
        <v>46082</v>
      </c>
      <c r="C645" s="60" t="str">
        <f t="shared" si="129"/>
        <v>PRT 2026 3 #5093</v>
      </c>
      <c r="D645" s="60" t="str">
        <f t="shared" si="130"/>
        <v>PRATU BGG #143</v>
      </c>
      <c r="E645" s="61">
        <v>5093</v>
      </c>
      <c r="F645" s="62" t="s">
        <v>240</v>
      </c>
      <c r="G645" s="62" t="str">
        <f>INDEX([1]List!$D$2:$D$55,MATCH(F645,[1]List!$B$2:$B$55,0))</f>
        <v>CIF</v>
      </c>
      <c r="H645" s="62" t="s">
        <v>211</v>
      </c>
      <c r="I645" s="62" t="s">
        <v>163</v>
      </c>
      <c r="J645" s="61">
        <f>IF(F645="","",IF(F645="TIE LRC",COUNTIF($F$2:$F645,"TIE")+COUNTIF($F$2:$F645,"TME")+COUNTIF($F$2:$F645,"TIE LRC")+COUNTIF($F$2:$F645,"TIE MRC"),IF(F645="TIE MRC",COUNTIF($F$2:$F645,"TIE")+COUNTIF($F$2:$F645,"TME")+COUNTIF($F$2:$F645,"TIE LRC")+COUNTIF($F$2:$F645,"TIE MRC"),IF(F645="PLNBB LRC",COUNTIF($F$2:$F645,"PLNBB")+COUNTIF($F$2:$F645,"PLNBB LRC")+COUNTIF($F$2:$F645,"PLNBB MRC"),IF(F645="PLNBB MRC",COUNTIF($F$2:$F645,"PLNBB")+COUNTIF($F$2:$F645,"PLNBB LRC")+COUNTIF($F$2:$F645,"PLNBB MRC"),IF(F645="HE MRC",COUNTIF($F$2:$F645,"HE")+COUNTIF($F$2:$F645,"HE LRC")+COUNTIF($F$2:$F645,"HE MRC"),IF(F645="HE LRC",COUNTIF($F$2:$F645,"HE")+COUNTIF($F$2:$F645,"HE LRC")+COUNTIF($F$2:$F645,"HE MRC"),COUNTIF($F$2:$F645,F645))))))))</f>
        <v>143</v>
      </c>
      <c r="K645" s="63" t="s">
        <v>568</v>
      </c>
      <c r="L645" s="63" t="s">
        <v>569</v>
      </c>
      <c r="N645" s="64" t="s">
        <v>320</v>
      </c>
      <c r="O645" s="69" t="s">
        <v>473</v>
      </c>
      <c r="P645" s="65"/>
      <c r="Q645" s="69">
        <v>46078</v>
      </c>
      <c r="R645" s="66"/>
      <c r="S645" s="69">
        <v>46109</v>
      </c>
      <c r="T645" s="67">
        <v>46084.006944444445</v>
      </c>
      <c r="U645" s="67">
        <f>V645</f>
        <v>46088.003472222219</v>
      </c>
      <c r="V645" s="67">
        <v>46088.003472222219</v>
      </c>
      <c r="W645" s="67">
        <v>46088.267361111109</v>
      </c>
      <c r="X645" s="67">
        <v>46088.888888888891</v>
      </c>
      <c r="Y645" s="67">
        <v>46088.920138888891</v>
      </c>
      <c r="Z645" s="67">
        <v>46088.944444444445</v>
      </c>
      <c r="AA645" s="53">
        <f t="shared" si="120"/>
        <v>95.916666666569654</v>
      </c>
      <c r="AB645" s="53">
        <f t="shared" si="124"/>
        <v>15.666666666744277</v>
      </c>
      <c r="AC645" s="53">
        <f t="shared" si="125"/>
        <v>0.75</v>
      </c>
      <c r="AD645" s="53">
        <v>0.17</v>
      </c>
      <c r="AE645" s="53">
        <v>2.17</v>
      </c>
      <c r="AF645" s="53">
        <v>0</v>
      </c>
      <c r="AG645" s="53">
        <v>1.08</v>
      </c>
      <c r="AH645" s="53">
        <v>0</v>
      </c>
      <c r="AI645" s="53">
        <f t="shared" si="127"/>
        <v>3.25</v>
      </c>
      <c r="AJ645" s="77">
        <f t="shared" si="132"/>
        <v>3.42</v>
      </c>
      <c r="AK645" s="77"/>
      <c r="AL645" s="77"/>
      <c r="AM645" s="77"/>
      <c r="AN645" s="77"/>
      <c r="AO645" s="68">
        <v>8699.1880000000001</v>
      </c>
      <c r="AP645" s="68">
        <v>8698.1219999999994</v>
      </c>
      <c r="AQ645" s="67">
        <f t="shared" si="117"/>
        <v>46088.003472222219</v>
      </c>
      <c r="AR645" s="67">
        <v>46088.013888888891</v>
      </c>
      <c r="AS645" s="67">
        <f t="shared" si="116"/>
        <v>46088.888888888891</v>
      </c>
      <c r="AT645" s="67">
        <v>46088.930555555555</v>
      </c>
      <c r="AU645" s="67">
        <f t="shared" si="126"/>
        <v>46088.930555555555</v>
      </c>
      <c r="AV645" s="67">
        <v>46088.940972222219</v>
      </c>
      <c r="AW645" s="102">
        <v>4587</v>
      </c>
      <c r="AX645" s="102">
        <v>6632</v>
      </c>
      <c r="AY645" s="55">
        <v>30.84</v>
      </c>
      <c r="AZ645" s="55">
        <v>16.45</v>
      </c>
      <c r="BA645" s="55">
        <v>4.2300000000000004</v>
      </c>
      <c r="BB645" s="55">
        <v>5.1100000000000003</v>
      </c>
      <c r="BC645" s="55">
        <v>6.12</v>
      </c>
      <c r="BD645" s="55">
        <v>40.97</v>
      </c>
      <c r="BE645" s="55">
        <v>37.47</v>
      </c>
      <c r="BF645" s="55">
        <v>0.25</v>
      </c>
      <c r="BG645" s="55">
        <v>0.38</v>
      </c>
      <c r="BH645" s="55">
        <v>0.36</v>
      </c>
      <c r="BI645" s="55">
        <v>57.78</v>
      </c>
      <c r="BJ645" s="55">
        <v>4.34</v>
      </c>
      <c r="BK645" s="55">
        <v>0.92</v>
      </c>
      <c r="BL645" s="55">
        <v>1.17</v>
      </c>
      <c r="BM645" s="55">
        <v>15.1</v>
      </c>
      <c r="BN645" s="56">
        <v>57</v>
      </c>
      <c r="BO645" s="55" t="s">
        <v>97</v>
      </c>
      <c r="BP645" s="55" t="s">
        <v>97</v>
      </c>
      <c r="BQ645" s="56">
        <v>1190</v>
      </c>
      <c r="BR645" s="55">
        <v>43.78</v>
      </c>
      <c r="BS645" s="55">
        <v>21.68</v>
      </c>
      <c r="BT645" s="55">
        <v>13.84</v>
      </c>
      <c r="BU645" s="55">
        <v>9.08</v>
      </c>
      <c r="BV645" s="55">
        <v>1.37</v>
      </c>
      <c r="BW645" s="55">
        <v>0.85</v>
      </c>
      <c r="BX645" s="55">
        <v>0.31</v>
      </c>
      <c r="BY645" s="55">
        <v>0.44</v>
      </c>
      <c r="BZ645" s="55">
        <v>8.1199999999999992</v>
      </c>
      <c r="CA645" s="55">
        <v>0.28999999999999998</v>
      </c>
      <c r="CB645" s="55">
        <v>0.24</v>
      </c>
      <c r="CC645" s="100">
        <v>4.9000000000000002E-2</v>
      </c>
      <c r="CD645" s="55">
        <v>99</v>
      </c>
      <c r="CE645" s="55">
        <v>98</v>
      </c>
      <c r="CF645" s="55">
        <v>79</v>
      </c>
      <c r="CG645" s="55">
        <v>20</v>
      </c>
      <c r="CH645" s="55"/>
      <c r="CI645" s="102">
        <v>4612</v>
      </c>
      <c r="CJ645" s="55"/>
      <c r="CK645" s="55">
        <v>30.68</v>
      </c>
      <c r="CL645" s="55"/>
      <c r="CM645" s="55">
        <v>3.48</v>
      </c>
      <c r="CN645" s="55"/>
      <c r="CO645" s="55"/>
      <c r="CP645" s="55"/>
      <c r="CQ645" s="55">
        <v>0.18</v>
      </c>
      <c r="CR645" s="102">
        <v>4490</v>
      </c>
      <c r="CS645" s="103">
        <v>32.08</v>
      </c>
      <c r="CT645" s="102">
        <v>4.5199999999999996</v>
      </c>
      <c r="CU645" s="102">
        <v>0.37</v>
      </c>
      <c r="CV645" s="55"/>
      <c r="CW645" s="73">
        <f t="shared" si="136"/>
        <v>700.51989261307108</v>
      </c>
      <c r="CX645" s="74">
        <f>AP645/(AB645-AI645)</f>
        <v>700.51989261307108</v>
      </c>
      <c r="CY645" s="71">
        <v>500</v>
      </c>
      <c r="CZ645" s="67">
        <f>IF(AND(DATE(YEAR(T645),MONTH(T645),DAY(T645))&gt;=(S645-3),DATE(YEAR(T645),MONTH(T645),DAY(T645))&lt;=(S645+3)),T645,V645)</f>
        <v>46088.003472222219</v>
      </c>
      <c r="DA645" s="74">
        <f>CZ645-U645</f>
        <v>0</v>
      </c>
      <c r="DB645" s="53">
        <f>(((AR645-AQ645)*24)+DD645+AB645+((AV645-AU645)*24))/24</f>
        <v>0.92708333333575865</v>
      </c>
      <c r="DC645" s="53">
        <f>(AT645-AS645)*24</f>
        <v>0.99999999994179234</v>
      </c>
      <c r="DD645" s="53">
        <f>(W645-AR645)*24</f>
        <v>6.0833333332557231</v>
      </c>
      <c r="DE645" s="53">
        <f>AA645</f>
        <v>95.916666666569654</v>
      </c>
      <c r="DF645" s="53">
        <f t="shared" si="133"/>
        <v>6.0833333332557231</v>
      </c>
      <c r="DG645" s="53">
        <f>AB645</f>
        <v>15.666666666744277</v>
      </c>
      <c r="DH645" s="53">
        <f t="shared" si="128"/>
        <v>0.99999999994179234</v>
      </c>
    </row>
    <row r="646" spans="1:112" s="63" customFormat="1" x14ac:dyDescent="0.2">
      <c r="A646" s="65">
        <v>5094</v>
      </c>
      <c r="B646" s="72">
        <f t="shared" si="134"/>
        <v>46082</v>
      </c>
      <c r="C646" s="60" t="str">
        <f t="shared" si="129"/>
        <v>PRT 2026 3 #5094</v>
      </c>
      <c r="D646" s="60" t="str">
        <f t="shared" si="130"/>
        <v>PRATU PTBA #127</v>
      </c>
      <c r="E646" s="61">
        <v>5094</v>
      </c>
      <c r="F646" s="62" t="s">
        <v>98</v>
      </c>
      <c r="G646" s="62" t="str">
        <f>INDEX([1]List!$D$2:$D$55,MATCH(F646,[1]List!$B$2:$B$55,0))</f>
        <v>FOB</v>
      </c>
      <c r="H646" s="62" t="s">
        <v>156</v>
      </c>
      <c r="I646" s="62" t="s">
        <v>157</v>
      </c>
      <c r="J646" s="61">
        <f>IF(F646="","",IF(F646="TIE LRC",COUNTIF($F$2:$F646,"TIE")+COUNTIF($F$2:$F646,"TME")+COUNTIF($F$2:$F646,"TIE LRC")+COUNTIF($F$2:$F646,"TIE MRC"),IF(F646="TIE MRC",COUNTIF($F$2:$F646,"TIE")+COUNTIF($F$2:$F646,"TME")+COUNTIF($F$2:$F646,"TIE LRC")+COUNTIF($F$2:$F646,"TIE MRC"),IF(F646="PLNBB LRC",COUNTIF($F$2:$F646,"PLNBB")+COUNTIF($F$2:$F646,"PLNBB LRC")+COUNTIF($F$2:$F646,"PLNBB MRC"),IF(F646="PLNBB MRC",COUNTIF($F$2:$F646,"PLNBB")+COUNTIF($F$2:$F646,"PLNBB LRC")+COUNTIF($F$2:$F646,"PLNBB MRC"),IF(F646="HE MRC",COUNTIF($F$2:$F646,"HE")+COUNTIF($F$2:$F646,"HE LRC")+COUNTIF($F$2:$F646,"HE MRC"),IF(F646="HE LRC",COUNTIF($F$2:$F646,"HE")+COUNTIF($F$2:$F646,"HE LRC")+COUNTIF($F$2:$F646,"HE MRC"),COUNTIF($F$2:$F646,F646))))))))</f>
        <v>127</v>
      </c>
      <c r="L646" s="63" t="s">
        <v>390</v>
      </c>
      <c r="N646" s="64" t="s">
        <v>318</v>
      </c>
      <c r="O646" s="69" t="s">
        <v>104</v>
      </c>
      <c r="P646" s="65"/>
      <c r="Q646" s="69">
        <v>46083</v>
      </c>
      <c r="R646" s="66"/>
      <c r="S646" s="69">
        <v>46086</v>
      </c>
      <c r="T646" s="67">
        <v>46086.479166666664</v>
      </c>
      <c r="U646" s="67">
        <f>T646</f>
        <v>46086.479166666664</v>
      </c>
      <c r="V646" s="67">
        <v>46088.350694444445</v>
      </c>
      <c r="W646" s="67">
        <v>46088.5625</v>
      </c>
      <c r="X646" s="67">
        <v>46089.225694444445</v>
      </c>
      <c r="Y646" s="67">
        <v>46089.291666666664</v>
      </c>
      <c r="Z646" s="67">
        <v>46089.319444444445</v>
      </c>
      <c r="AA646" s="53">
        <f t="shared" si="120"/>
        <v>44.916666666744277</v>
      </c>
      <c r="AB646" s="53">
        <f t="shared" si="124"/>
        <v>17.499999999941792</v>
      </c>
      <c r="AC646" s="53">
        <f t="shared" si="125"/>
        <v>1.5833333332557231</v>
      </c>
      <c r="AD646" s="53">
        <v>0</v>
      </c>
      <c r="AE646" s="53">
        <v>1.92</v>
      </c>
      <c r="AF646" s="53">
        <v>3.83</v>
      </c>
      <c r="AG646" s="53">
        <v>2.42</v>
      </c>
      <c r="AH646" s="53">
        <v>0</v>
      </c>
      <c r="AI646" s="53">
        <f t="shared" si="127"/>
        <v>8.17</v>
      </c>
      <c r="AJ646" s="77">
        <f t="shared" si="132"/>
        <v>8.17</v>
      </c>
      <c r="AK646" s="77"/>
      <c r="AL646" s="77"/>
      <c r="AM646" s="77"/>
      <c r="AN646" s="77"/>
      <c r="AO646" s="68">
        <v>9216.1949999999997</v>
      </c>
      <c r="AP646" s="68">
        <v>9215.1689999999999</v>
      </c>
      <c r="AQ646" s="67">
        <f t="shared" si="117"/>
        <v>46088.350694444445</v>
      </c>
      <c r="AR646" s="67">
        <v>46088.361111111109</v>
      </c>
      <c r="AS646" s="67">
        <f t="shared" si="116"/>
        <v>46089.225694444445</v>
      </c>
      <c r="AT646" s="67">
        <v>46089.302083333336</v>
      </c>
      <c r="AU646" s="67">
        <f t="shared" si="126"/>
        <v>46089.302083333336</v>
      </c>
      <c r="AV646" s="67">
        <v>46089.315972222219</v>
      </c>
      <c r="AW646" s="102">
        <v>4623</v>
      </c>
      <c r="AX646" s="102">
        <v>6611</v>
      </c>
      <c r="AY646" s="55">
        <v>30.07</v>
      </c>
      <c r="AZ646" s="55">
        <v>15.84</v>
      </c>
      <c r="BA646" s="55">
        <v>4.59</v>
      </c>
      <c r="BB646" s="55">
        <v>5.52</v>
      </c>
      <c r="BC646" s="55">
        <v>6.56</v>
      </c>
      <c r="BD646" s="55">
        <v>40.68</v>
      </c>
      <c r="BE646" s="55">
        <v>37.96</v>
      </c>
      <c r="BF646" s="55">
        <v>0.27</v>
      </c>
      <c r="BG646" s="55">
        <v>0.41</v>
      </c>
      <c r="BH646" s="55">
        <v>0.38</v>
      </c>
      <c r="BI646" s="55">
        <v>57.19</v>
      </c>
      <c r="BJ646" s="55">
        <v>4.32</v>
      </c>
      <c r="BK646" s="55">
        <v>0.92</v>
      </c>
      <c r="BL646" s="55">
        <v>1.17</v>
      </c>
      <c r="BM646" s="55">
        <v>15.89</v>
      </c>
      <c r="BN646" s="56">
        <v>60</v>
      </c>
      <c r="BO646" s="55" t="s">
        <v>97</v>
      </c>
      <c r="BP646" s="55" t="s">
        <v>97</v>
      </c>
      <c r="BQ646" s="56">
        <v>1230</v>
      </c>
      <c r="BR646" s="55">
        <v>43.08</v>
      </c>
      <c r="BS646" s="55">
        <v>24.46</v>
      </c>
      <c r="BT646" s="55">
        <v>11.37</v>
      </c>
      <c r="BU646" s="55">
        <v>7.98</v>
      </c>
      <c r="BV646" s="55">
        <v>1.66</v>
      </c>
      <c r="BW646" s="55">
        <v>0.74</v>
      </c>
      <c r="BX646" s="55">
        <v>0.48</v>
      </c>
      <c r="BY646" s="55">
        <v>0.42</v>
      </c>
      <c r="BZ646" s="55">
        <v>9.18</v>
      </c>
      <c r="CA646" s="55">
        <v>0.22</v>
      </c>
      <c r="CB646" s="55">
        <v>0.41</v>
      </c>
      <c r="CC646" s="100">
        <v>4.4999999999999998E-2</v>
      </c>
      <c r="CD646" s="55">
        <v>99</v>
      </c>
      <c r="CE646" s="55">
        <v>98</v>
      </c>
      <c r="CF646" s="55">
        <v>79</v>
      </c>
      <c r="CG646" s="55">
        <v>22</v>
      </c>
      <c r="CH646" s="55"/>
      <c r="CI646" s="102">
        <v>4907</v>
      </c>
      <c r="CJ646" s="55"/>
      <c r="CK646" s="55">
        <v>28.49</v>
      </c>
      <c r="CL646" s="55">
        <v>15.03</v>
      </c>
      <c r="CM646" s="55">
        <v>4.7699999999999996</v>
      </c>
      <c r="CN646" s="55">
        <v>5.67</v>
      </c>
      <c r="CO646" s="55">
        <v>39.369999999999997</v>
      </c>
      <c r="CP646" s="55">
        <v>39.93</v>
      </c>
      <c r="CQ646" s="55">
        <v>0.4</v>
      </c>
      <c r="CR646" s="102" t="s">
        <v>319</v>
      </c>
      <c r="CS646" s="103" t="s">
        <v>319</v>
      </c>
      <c r="CT646" s="102" t="s">
        <v>319</v>
      </c>
      <c r="CU646" s="102" t="s">
        <v>319</v>
      </c>
      <c r="CV646" s="55"/>
      <c r="CW646" s="73">
        <f t="shared" si="136"/>
        <v>987.69228296436131</v>
      </c>
      <c r="CX646" s="74">
        <f>AP646/(AB646-AI646)</f>
        <v>987.69228296436131</v>
      </c>
      <c r="CY646" s="71">
        <v>500</v>
      </c>
      <c r="CZ646" s="67">
        <f>IF(AND(DATE(YEAR(T646),MONTH(T646),DAY(T646))&gt;=(S646-3),DATE(YEAR(T646),MONTH(T646),DAY(T646))&lt;=(S646+3)),T646,V646)</f>
        <v>46086.479166666664</v>
      </c>
      <c r="DA646" s="74">
        <f>CZ646-U646</f>
        <v>0</v>
      </c>
      <c r="DB646" s="53">
        <f>(((AR646-AQ646)*24)+DD646+AB646+((AV646-AU646)*24))/24</f>
        <v>0.95486111110221827</v>
      </c>
      <c r="DC646" s="53">
        <f>(AT646-AS646)*24</f>
        <v>1.8333333333721384</v>
      </c>
      <c r="DD646" s="53">
        <f>(W646-AR646)*24</f>
        <v>4.8333333333721384</v>
      </c>
      <c r="DE646" s="53">
        <f>AA646</f>
        <v>44.916666666744277</v>
      </c>
      <c r="DF646" s="53">
        <f t="shared" si="133"/>
        <v>4.8333333333721384</v>
      </c>
      <c r="DG646" s="53">
        <f>AB646</f>
        <v>17.499999999941792</v>
      </c>
      <c r="DH646" s="53">
        <f t="shared" si="128"/>
        <v>1.8333333333721384</v>
      </c>
    </row>
    <row r="647" spans="1:112" s="63" customFormat="1" x14ac:dyDescent="0.2">
      <c r="A647" s="65">
        <v>5095</v>
      </c>
      <c r="B647" s="72">
        <f t="shared" si="134"/>
        <v>46082</v>
      </c>
      <c r="C647" s="60" t="str">
        <f t="shared" si="129"/>
        <v>PRT 2026 3 #5095</v>
      </c>
      <c r="D647" s="60" t="str">
        <f t="shared" si="130"/>
        <v>PRATU SPE #53</v>
      </c>
      <c r="E647" s="61">
        <v>5095</v>
      </c>
      <c r="F647" s="62" t="s">
        <v>326</v>
      </c>
      <c r="G647" s="62" t="str">
        <f>INDEX([1]List!$D$2:$D$55,MATCH(F647,[1]List!$B$2:$B$55,0))</f>
        <v>CIF</v>
      </c>
      <c r="H647" s="62" t="s">
        <v>407</v>
      </c>
      <c r="I647" s="62" t="s">
        <v>492</v>
      </c>
      <c r="J647" s="61">
        <f>IF(F647="","",IF(F647="TIE LRC",COUNTIF($F$2:$F647,"TIE")+COUNTIF($F$2:$F647,"TME")+COUNTIF($F$2:$F647,"TIE LRC")+COUNTIF($F$2:$F647,"TIE MRC"),IF(F647="TIE MRC",COUNTIF($F$2:$F647,"TIE")+COUNTIF($F$2:$F647,"TME")+COUNTIF($F$2:$F647,"TIE LRC")+COUNTIF($F$2:$F647,"TIE MRC"),IF(F647="PLNBB LRC",COUNTIF($F$2:$F647,"PLNBB")+COUNTIF($F$2:$F647,"PLNBB LRC")+COUNTIF($F$2:$F647,"PLNBB MRC"),IF(F647="PLNBB MRC",COUNTIF($F$2:$F647,"PLNBB")+COUNTIF($F$2:$F647,"PLNBB LRC")+COUNTIF($F$2:$F647,"PLNBB MRC"),IF(F647="HE MRC",COUNTIF($F$2:$F647,"HE")+COUNTIF($F$2:$F647,"HE LRC")+COUNTIF($F$2:$F647,"HE MRC"),IF(F647="HE LRC",COUNTIF($F$2:$F647,"HE")+COUNTIF($F$2:$F647,"HE LRC")+COUNTIF($F$2:$F647,"HE MRC"),COUNTIF($F$2:$F647,F647))))))))</f>
        <v>53</v>
      </c>
      <c r="K647" s="63" t="s">
        <v>233</v>
      </c>
      <c r="L647" s="63" t="s">
        <v>234</v>
      </c>
      <c r="N647" s="64" t="s">
        <v>320</v>
      </c>
      <c r="O647" s="69" t="s">
        <v>473</v>
      </c>
      <c r="P647" s="65"/>
      <c r="Q647" s="69">
        <v>46077</v>
      </c>
      <c r="R647" s="66"/>
      <c r="S647" s="69">
        <v>46091</v>
      </c>
      <c r="T647" s="67">
        <v>46087.53125</v>
      </c>
      <c r="U647" s="67">
        <f>V647</f>
        <v>46089.340277777781</v>
      </c>
      <c r="V647" s="67">
        <v>46089.340277777781</v>
      </c>
      <c r="W647" s="67">
        <v>46089.416666666664</v>
      </c>
      <c r="X647" s="67">
        <v>46089.982638888891</v>
      </c>
      <c r="Y647" s="67">
        <v>46090.017361111109</v>
      </c>
      <c r="Z647" s="67">
        <v>46090.041666666664</v>
      </c>
      <c r="AA647" s="53">
        <f t="shared" si="120"/>
        <v>43.416666666744277</v>
      </c>
      <c r="AB647" s="53">
        <f t="shared" si="124"/>
        <v>14.416666666686069</v>
      </c>
      <c r="AC647" s="53">
        <f t="shared" si="125"/>
        <v>0.83333333325572312</v>
      </c>
      <c r="AD647" s="53">
        <v>0.08</v>
      </c>
      <c r="AE647" s="53">
        <v>1.67</v>
      </c>
      <c r="AF647" s="53">
        <v>0</v>
      </c>
      <c r="AG647" s="53">
        <v>1.25</v>
      </c>
      <c r="AH647" s="53">
        <v>0</v>
      </c>
      <c r="AI647" s="53">
        <f t="shared" si="127"/>
        <v>2.92</v>
      </c>
      <c r="AJ647" s="77">
        <f t="shared" si="132"/>
        <v>3</v>
      </c>
      <c r="AK647" s="77"/>
      <c r="AL647" s="77"/>
      <c r="AM647" s="77"/>
      <c r="AN647" s="77"/>
      <c r="AO647" s="68">
        <v>7707.3190000000004</v>
      </c>
      <c r="AP647" s="68">
        <v>7702.2780000000002</v>
      </c>
      <c r="AQ647" s="67">
        <f t="shared" si="117"/>
        <v>46089.340277777781</v>
      </c>
      <c r="AR647" s="67">
        <v>46089.350694444445</v>
      </c>
      <c r="AS647" s="67">
        <f t="shared" si="116"/>
        <v>46089.982638888891</v>
      </c>
      <c r="AT647" s="67">
        <v>46090.027777777781</v>
      </c>
      <c r="AU647" s="67">
        <f t="shared" si="126"/>
        <v>46090.027777777781</v>
      </c>
      <c r="AV647" s="67">
        <v>46090.038194444445</v>
      </c>
      <c r="AW647" s="102">
        <v>4150</v>
      </c>
      <c r="AX647" s="102">
        <v>6377</v>
      </c>
      <c r="AY647" s="55">
        <v>34.92</v>
      </c>
      <c r="AZ647" s="55">
        <v>21.29</v>
      </c>
      <c r="BA647" s="55">
        <v>4.9800000000000004</v>
      </c>
      <c r="BB647" s="55">
        <v>6.02</v>
      </c>
      <c r="BC647" s="55">
        <v>7.65</v>
      </c>
      <c r="BD647" s="55">
        <v>38.159999999999997</v>
      </c>
      <c r="BE647" s="55">
        <v>34.53</v>
      </c>
      <c r="BF647" s="55">
        <v>0.28000000000000003</v>
      </c>
      <c r="BG647" s="55">
        <v>0.47</v>
      </c>
      <c r="BH647" s="55">
        <v>0.43</v>
      </c>
      <c r="BI647" s="55">
        <v>52.88</v>
      </c>
      <c r="BJ647" s="55">
        <v>4.26</v>
      </c>
      <c r="BK647" s="55">
        <v>0.86</v>
      </c>
      <c r="BL647" s="55">
        <v>1.18</v>
      </c>
      <c r="BM647" s="55">
        <v>14.35</v>
      </c>
      <c r="BN647" s="56">
        <v>60</v>
      </c>
      <c r="BO647" s="55" t="s">
        <v>97</v>
      </c>
      <c r="BP647" s="55" t="s">
        <v>100</v>
      </c>
      <c r="BQ647" s="56">
        <v>1170</v>
      </c>
      <c r="BR647" s="55">
        <v>35.65</v>
      </c>
      <c r="BS647" s="55">
        <v>14.62</v>
      </c>
      <c r="BT647" s="55">
        <v>26.84</v>
      </c>
      <c r="BU647" s="55">
        <v>11.08</v>
      </c>
      <c r="BV647" s="55">
        <v>1.34</v>
      </c>
      <c r="BW647" s="55">
        <v>0.48</v>
      </c>
      <c r="BX647" s="55">
        <v>0.51</v>
      </c>
      <c r="BY647" s="55">
        <v>0.47</v>
      </c>
      <c r="BZ647" s="55">
        <v>8.1999999999999993</v>
      </c>
      <c r="CA647" s="55">
        <v>0.7</v>
      </c>
      <c r="CB647" s="55">
        <v>0.12</v>
      </c>
      <c r="CC647" s="100">
        <v>4.3999999999999997E-2</v>
      </c>
      <c r="CD647" s="55">
        <v>99</v>
      </c>
      <c r="CE647" s="55">
        <v>98</v>
      </c>
      <c r="CF647" s="55">
        <v>78</v>
      </c>
      <c r="CG647" s="55">
        <v>21</v>
      </c>
      <c r="CH647" s="55"/>
      <c r="CI647" s="102">
        <v>4169</v>
      </c>
      <c r="CJ647" s="55"/>
      <c r="CK647" s="55">
        <v>34.46</v>
      </c>
      <c r="CL647" s="55"/>
      <c r="CM647" s="55">
        <v>4.53</v>
      </c>
      <c r="CN647" s="55"/>
      <c r="CO647" s="55"/>
      <c r="CP647" s="55"/>
      <c r="CQ647" s="55">
        <v>0.18</v>
      </c>
      <c r="CR647" s="102">
        <v>4110</v>
      </c>
      <c r="CS647" s="103">
        <v>34.78</v>
      </c>
      <c r="CT647" s="103">
        <v>5.2</v>
      </c>
      <c r="CU647" s="102">
        <v>0.23</v>
      </c>
      <c r="CV647" s="55"/>
      <c r="CW647" s="73">
        <f t="shared" si="136"/>
        <v>669.95749492493485</v>
      </c>
      <c r="CX647" s="74">
        <f>AP647/(AB647-AI647)</f>
        <v>669.95749492493485</v>
      </c>
      <c r="CY647" s="71">
        <v>500</v>
      </c>
      <c r="CZ647" s="67">
        <f>IF(AND(DATE(YEAR(T647),MONTH(T647),DAY(T647))&gt;=(S647-3),DATE(YEAR(T647),MONTH(T647),DAY(T647))&lt;=(S647+3)),T647,V647)</f>
        <v>46089.340277777781</v>
      </c>
      <c r="DA647" s="74">
        <f>CZ647-U647</f>
        <v>0</v>
      </c>
      <c r="DB647" s="53">
        <f>(((AR647-AQ647)*24)+DD647+AB647+((AV647-AU647)*24))/24</f>
        <v>0.68749999999272404</v>
      </c>
      <c r="DC647" s="53">
        <f>(AT647-AS647)*24</f>
        <v>1.0833333333721384</v>
      </c>
      <c r="DD647" s="53">
        <f>(W647-AR647)*24</f>
        <v>1.5833333332557231</v>
      </c>
      <c r="DE647" s="53">
        <f>AA647</f>
        <v>43.416666666744277</v>
      </c>
      <c r="DF647" s="53">
        <f t="shared" si="133"/>
        <v>1.5833333332557231</v>
      </c>
      <c r="DG647" s="53">
        <f>AB647</f>
        <v>14.416666666686069</v>
      </c>
      <c r="DH647" s="53">
        <f t="shared" si="128"/>
        <v>1.0833333333721384</v>
      </c>
    </row>
    <row r="648" spans="1:112" s="63" customFormat="1" x14ac:dyDescent="0.2">
      <c r="A648" s="65">
        <v>5096</v>
      </c>
      <c r="B648" s="72">
        <f t="shared" si="134"/>
        <v>46082</v>
      </c>
      <c r="C648" s="60" t="str">
        <f t="shared" si="129"/>
        <v>PRT 2026 3 #5096</v>
      </c>
      <c r="D648" s="60" t="str">
        <f t="shared" si="130"/>
        <v>PRATU BGG #144</v>
      </c>
      <c r="E648" s="61">
        <v>5096</v>
      </c>
      <c r="F648" s="62" t="s">
        <v>240</v>
      </c>
      <c r="G648" s="62" t="str">
        <f>INDEX([1]List!$D$2:$D$55,MATCH(F648,[1]List!$B$2:$B$55,0))</f>
        <v>CIF</v>
      </c>
      <c r="H648" s="62" t="s">
        <v>211</v>
      </c>
      <c r="I648" s="62" t="s">
        <v>247</v>
      </c>
      <c r="J648" s="61">
        <f>IF(F648="","",IF(F648="TIE LRC",COUNTIF($F$2:$F648,"TIE")+COUNTIF($F$2:$F648,"TME")+COUNTIF($F$2:$F648,"TIE LRC")+COUNTIF($F$2:$F648,"TIE MRC"),IF(F648="TIE MRC",COUNTIF($F$2:$F648,"TIE")+COUNTIF($F$2:$F648,"TME")+COUNTIF($F$2:$F648,"TIE LRC")+COUNTIF($F$2:$F648,"TIE MRC"),IF(F648="PLNBB LRC",COUNTIF($F$2:$F648,"PLNBB")+COUNTIF($F$2:$F648,"PLNBB LRC")+COUNTIF($F$2:$F648,"PLNBB MRC"),IF(F648="PLNBB MRC",COUNTIF($F$2:$F648,"PLNBB")+COUNTIF($F$2:$F648,"PLNBB LRC")+COUNTIF($F$2:$F648,"PLNBB MRC"),IF(F648="HE MRC",COUNTIF($F$2:$F648,"HE")+COUNTIF($F$2:$F648,"HE LRC")+COUNTIF($F$2:$F648,"HE MRC"),IF(F648="HE LRC",COUNTIF($F$2:$F648,"HE")+COUNTIF($F$2:$F648,"HE LRC")+COUNTIF($F$2:$F648,"HE MRC"),COUNTIF($F$2:$F648,F648))))))))</f>
        <v>144</v>
      </c>
      <c r="K648" s="63" t="s">
        <v>267</v>
      </c>
      <c r="L648" s="63" t="s">
        <v>268</v>
      </c>
      <c r="N648" s="64" t="s">
        <v>318</v>
      </c>
      <c r="O648" s="69" t="s">
        <v>473</v>
      </c>
      <c r="P648" s="65"/>
      <c r="Q648" s="69">
        <v>46078</v>
      </c>
      <c r="R648" s="66"/>
      <c r="S648" s="69">
        <v>46110</v>
      </c>
      <c r="T648" s="67">
        <v>46084.190972222219</v>
      </c>
      <c r="U648" s="67">
        <f>V648</f>
        <v>46088.96875</v>
      </c>
      <c r="V648" s="67">
        <v>46088.96875</v>
      </c>
      <c r="W648" s="67">
        <v>46089.232638888891</v>
      </c>
      <c r="X648" s="67">
        <v>46090.131944444445</v>
      </c>
      <c r="Y648" s="67">
        <v>46090.201388888891</v>
      </c>
      <c r="Z648" s="67">
        <v>46090.225694444445</v>
      </c>
      <c r="AA648" s="53">
        <f t="shared" si="120"/>
        <v>114.66666666674428</v>
      </c>
      <c r="AB648" s="53">
        <f t="shared" si="124"/>
        <v>23.25</v>
      </c>
      <c r="AC648" s="53">
        <f t="shared" si="125"/>
        <v>1.6666666666860692</v>
      </c>
      <c r="AD648" s="53">
        <v>0</v>
      </c>
      <c r="AE648" s="53">
        <v>3.58</v>
      </c>
      <c r="AF648" s="53">
        <v>3.75</v>
      </c>
      <c r="AG648" s="53">
        <v>1.83</v>
      </c>
      <c r="AH648" s="53">
        <v>0</v>
      </c>
      <c r="AI648" s="53">
        <f t="shared" si="127"/>
        <v>9.16</v>
      </c>
      <c r="AJ648" s="77">
        <f t="shared" si="132"/>
        <v>9.16</v>
      </c>
      <c r="AK648" s="77"/>
      <c r="AL648" s="77"/>
      <c r="AM648" s="77"/>
      <c r="AN648" s="77"/>
      <c r="AO648" s="68">
        <v>8697.0519999999997</v>
      </c>
      <c r="AP648" s="68">
        <v>8695.0580000000009</v>
      </c>
      <c r="AQ648" s="67">
        <f t="shared" si="117"/>
        <v>46088.96875</v>
      </c>
      <c r="AR648" s="67">
        <v>46088.979166666664</v>
      </c>
      <c r="AS648" s="67">
        <f t="shared" si="116"/>
        <v>46090.131944444445</v>
      </c>
      <c r="AT648" s="67">
        <v>46090.211805555555</v>
      </c>
      <c r="AU648" s="67">
        <f t="shared" si="126"/>
        <v>46090.211805555555</v>
      </c>
      <c r="AV648" s="67">
        <v>46090.222222222219</v>
      </c>
      <c r="AW648" s="102">
        <v>4563</v>
      </c>
      <c r="AX648" s="102">
        <v>6600</v>
      </c>
      <c r="AY648" s="55">
        <v>30.86</v>
      </c>
      <c r="AZ648" s="55">
        <v>13.42</v>
      </c>
      <c r="BA648" s="55">
        <v>4.0599999999999996</v>
      </c>
      <c r="BB648" s="55">
        <v>5.08</v>
      </c>
      <c r="BC648" s="55">
        <v>5.87</v>
      </c>
      <c r="BD648" s="55">
        <v>41.99</v>
      </c>
      <c r="BE648" s="55">
        <v>36.51</v>
      </c>
      <c r="BF648" s="55">
        <v>0.24</v>
      </c>
      <c r="BG648" s="55">
        <v>0.37</v>
      </c>
      <c r="BH648" s="55">
        <v>0.35</v>
      </c>
      <c r="BI648" s="55">
        <v>58.88</v>
      </c>
      <c r="BJ648" s="55">
        <v>4.24</v>
      </c>
      <c r="BK648" s="55">
        <v>0.95</v>
      </c>
      <c r="BL648" s="55">
        <v>1.17</v>
      </c>
      <c r="BM648" s="55">
        <v>17.13</v>
      </c>
      <c r="BN648" s="56">
        <v>57</v>
      </c>
      <c r="BO648" s="55" t="s">
        <v>97</v>
      </c>
      <c r="BP648" s="55" t="s">
        <v>100</v>
      </c>
      <c r="BQ648" s="56">
        <v>1250</v>
      </c>
      <c r="BR648" s="55">
        <v>38.619999999999997</v>
      </c>
      <c r="BS648" s="55">
        <v>24.34</v>
      </c>
      <c r="BT648" s="55">
        <v>20.07</v>
      </c>
      <c r="BU648" s="55">
        <v>7.67</v>
      </c>
      <c r="BV648" s="55">
        <v>1.18</v>
      </c>
      <c r="BW648" s="55">
        <v>1.58</v>
      </c>
      <c r="BX648" s="55">
        <v>0.76</v>
      </c>
      <c r="BY648" s="55">
        <v>0.45</v>
      </c>
      <c r="BZ648" s="55">
        <v>4.8</v>
      </c>
      <c r="CA648" s="55">
        <v>0.38</v>
      </c>
      <c r="CB648" s="55">
        <v>0.14000000000000001</v>
      </c>
      <c r="CC648" s="100">
        <v>5.2999999999999999E-2</v>
      </c>
      <c r="CD648" s="55">
        <v>99</v>
      </c>
      <c r="CE648" s="55">
        <v>9</v>
      </c>
      <c r="CF648" s="55">
        <v>78</v>
      </c>
      <c r="CG648" s="55">
        <v>20</v>
      </c>
      <c r="CH648" s="55"/>
      <c r="CI648" s="102">
        <v>4586</v>
      </c>
      <c r="CJ648" s="55"/>
      <c r="CK648" s="55">
        <v>30.71</v>
      </c>
      <c r="CL648" s="55"/>
      <c r="CM648" s="55">
        <v>3.96</v>
      </c>
      <c r="CN648" s="55"/>
      <c r="CO648" s="55"/>
      <c r="CP648" s="55"/>
      <c r="CQ648" s="55">
        <v>0.22</v>
      </c>
      <c r="CR648" s="102">
        <v>4510</v>
      </c>
      <c r="CS648" s="103">
        <v>32.619999999999997</v>
      </c>
      <c r="CT648" s="102">
        <v>4.22</v>
      </c>
      <c r="CU648" s="102">
        <v>0.37</v>
      </c>
      <c r="CV648" s="55"/>
      <c r="CW648" s="73">
        <f t="shared" si="136"/>
        <v>617.10844570617462</v>
      </c>
      <c r="CX648" s="74">
        <f>AP648/(AB648-AI648)</f>
        <v>617.10844570617462</v>
      </c>
      <c r="CY648" s="71">
        <v>500</v>
      </c>
      <c r="CZ648" s="67">
        <f>IF(AND(DATE(YEAR(T648),MONTH(T648),DAY(T648))&gt;=(S648-3),DATE(YEAR(T648),MONTH(T648),DAY(T648))&lt;=(S648+3)),T648,V648)</f>
        <v>46088.96875</v>
      </c>
      <c r="DA648" s="74">
        <f>CZ648-U648</f>
        <v>0</v>
      </c>
      <c r="DB648" s="53">
        <f>(((AR648-AQ648)*24)+DD648+AB648+((AV648-AU648)*24))/24</f>
        <v>1.2430555555547471</v>
      </c>
      <c r="DC648" s="53">
        <f>(AT648-AS648)*24</f>
        <v>1.9166666666278616</v>
      </c>
      <c r="DD648" s="53">
        <f>(W648-AR648)*24</f>
        <v>6.0833333334303461</v>
      </c>
      <c r="DE648" s="53">
        <f>AA648</f>
        <v>114.66666666674428</v>
      </c>
      <c r="DF648" s="53">
        <f t="shared" si="133"/>
        <v>6.0833333334303461</v>
      </c>
      <c r="DG648" s="53">
        <f>AB648</f>
        <v>23.25</v>
      </c>
      <c r="DH648" s="53">
        <f t="shared" si="128"/>
        <v>1.9166666666278616</v>
      </c>
    </row>
    <row r="649" spans="1:112" s="85" customFormat="1" x14ac:dyDescent="0.2">
      <c r="A649" s="80">
        <v>5097</v>
      </c>
      <c r="B649" s="81">
        <f t="shared" si="134"/>
        <v>46082</v>
      </c>
      <c r="C649" s="82" t="str">
        <f t="shared" si="129"/>
        <v>PRT 2026 2 #5097</v>
      </c>
      <c r="D649" s="82" t="str">
        <f t="shared" si="130"/>
        <v>PRATU HE #10</v>
      </c>
      <c r="E649" s="83">
        <v>5097</v>
      </c>
      <c r="F649" s="84" t="s">
        <v>139</v>
      </c>
      <c r="G649" s="84" t="str">
        <f>INDEX([1]List!$D$2:$D$55,MATCH(F649,[1]List!$B$2:$B$55,0))</f>
        <v>CIF</v>
      </c>
      <c r="H649" s="84" t="s">
        <v>301</v>
      </c>
      <c r="I649" s="84" t="s">
        <v>155</v>
      </c>
      <c r="J649" s="83">
        <f>IF(F649="","",IF(F649="TIE LRC",COUNTIF($F$2:$F649,"TIE")+COUNTIF($F$2:$F649,"TME")+COUNTIF($F$2:$F649,"TIE LRC")+COUNTIF($F$2:$F649,"TIE MRC"),IF(F649="TIE MRC",COUNTIF($F$2:$F649,"TIE")+COUNTIF($F$2:$F649,"TME")+COUNTIF($F$2:$F649,"TIE LRC")+COUNTIF($F$2:$F649,"TIE MRC"),IF(F649="PLNBB LRC",COUNTIF($F$2:$F649,"PLNBB")+COUNTIF($F$2:$F649,"PLNBB LRC")+COUNTIF($F$2:$F649,"PLNBB MRC"),IF(F649="PLNBB MRC",COUNTIF($F$2:$F649,"PLNBB")+COUNTIF($F$2:$F649,"PLNBB LRC")+COUNTIF($F$2:$F649,"PLNBB MRC"),IF(F649="HE MRC",COUNTIF($F$2:$F649,"HE")+COUNTIF($F$2:$F649,"HE LRC")+COUNTIF($F$2:$F649,"HE MRC"),IF(F649="HE LRC",COUNTIF($F$2:$F649,"HE")+COUNTIF($F$2:$F649,"HE LRC")+COUNTIF($F$2:$F649,"HE MRC"),COUNTIF($F$2:$F649,F649))))))))</f>
        <v>10</v>
      </c>
      <c r="K649" s="85" t="s">
        <v>714</v>
      </c>
      <c r="L649" s="85" t="s">
        <v>715</v>
      </c>
      <c r="N649" s="86" t="s">
        <v>308</v>
      </c>
      <c r="O649" s="76" t="s">
        <v>104</v>
      </c>
      <c r="P649" s="80"/>
      <c r="Q649" s="76">
        <v>46071</v>
      </c>
      <c r="R649" s="87"/>
      <c r="S649" s="76">
        <v>46062</v>
      </c>
      <c r="T649" s="88">
        <v>46081.576388888891</v>
      </c>
      <c r="U649" s="88">
        <f>V649</f>
        <v>46083.701388888891</v>
      </c>
      <c r="V649" s="88">
        <v>46083.701388888891</v>
      </c>
      <c r="W649" s="88">
        <v>46083.84375</v>
      </c>
      <c r="X649" s="88">
        <v>46090.673611111109</v>
      </c>
      <c r="Y649" s="88">
        <v>46090.767361111109</v>
      </c>
      <c r="Z649" s="88">
        <v>46090.833333333336</v>
      </c>
      <c r="AA649" s="89">
        <f t="shared" si="120"/>
        <v>51</v>
      </c>
      <c r="AB649" s="89">
        <f t="shared" si="124"/>
        <v>166.16666666662786</v>
      </c>
      <c r="AC649" s="89">
        <f t="shared" si="125"/>
        <v>2.25</v>
      </c>
      <c r="AD649" s="89">
        <v>0</v>
      </c>
      <c r="AE649" s="89">
        <v>0</v>
      </c>
      <c r="AF649" s="89">
        <v>5.58</v>
      </c>
      <c r="AG649" s="89">
        <v>34.5</v>
      </c>
      <c r="AH649" s="89">
        <v>26.25</v>
      </c>
      <c r="AI649" s="89">
        <f t="shared" si="127"/>
        <v>66.33</v>
      </c>
      <c r="AJ649" s="90">
        <f t="shared" si="132"/>
        <v>66.33</v>
      </c>
      <c r="AK649" s="90"/>
      <c r="AL649" s="90"/>
      <c r="AM649" s="90"/>
      <c r="AN649" s="90"/>
      <c r="AO649" s="91">
        <v>7519.1419999999998</v>
      </c>
      <c r="AP649" s="91">
        <v>7516.1959999999999</v>
      </c>
      <c r="AQ649" s="88">
        <f t="shared" si="117"/>
        <v>46083.701388888891</v>
      </c>
      <c r="AR649" s="88">
        <v>46083.715277777781</v>
      </c>
      <c r="AS649" s="88">
        <f t="shared" si="116"/>
        <v>46090.673611111109</v>
      </c>
      <c r="AT649" s="88">
        <v>46090.774305555555</v>
      </c>
      <c r="AU649" s="88">
        <v>46090.8125</v>
      </c>
      <c r="AV649" s="88">
        <v>46090.826388888891</v>
      </c>
      <c r="AW649" s="107">
        <v>4118</v>
      </c>
      <c r="AX649" s="107">
        <v>6506</v>
      </c>
      <c r="AY649" s="93">
        <v>36.71</v>
      </c>
      <c r="AZ649" s="93">
        <v>19.86</v>
      </c>
      <c r="BA649" s="93">
        <v>4.46</v>
      </c>
      <c r="BB649" s="93">
        <v>5.65</v>
      </c>
      <c r="BC649" s="93">
        <v>7.05</v>
      </c>
      <c r="BD649" s="93">
        <v>36.11</v>
      </c>
      <c r="BE649" s="93">
        <v>38.380000000000003</v>
      </c>
      <c r="BF649" s="93">
        <v>0.35</v>
      </c>
      <c r="BG649" s="93">
        <v>0.28000000000000003</v>
      </c>
      <c r="BH649" s="93">
        <v>0.47</v>
      </c>
      <c r="BI649" s="93">
        <v>54.25</v>
      </c>
      <c r="BJ649" s="93">
        <v>3.98</v>
      </c>
      <c r="BK649" s="93">
        <v>0.84</v>
      </c>
      <c r="BL649" s="93">
        <v>1.1299999999999999</v>
      </c>
      <c r="BM649" s="93">
        <v>15.07</v>
      </c>
      <c r="BN649" s="94">
        <v>60</v>
      </c>
      <c r="BO649" s="93" t="s">
        <v>97</v>
      </c>
      <c r="BP649" s="93" t="s">
        <v>97</v>
      </c>
      <c r="BQ649" s="94">
        <v>1220</v>
      </c>
      <c r="BR649" s="93">
        <v>48.67</v>
      </c>
      <c r="BS649" s="93">
        <v>21.3</v>
      </c>
      <c r="BT649" s="93">
        <v>12.61</v>
      </c>
      <c r="BU649" s="93">
        <v>8.6999999999999993</v>
      </c>
      <c r="BV649" s="93">
        <v>1.24</v>
      </c>
      <c r="BW649" s="93">
        <v>0.77</v>
      </c>
      <c r="BX649" s="93">
        <v>0.52</v>
      </c>
      <c r="BY649" s="93">
        <v>0.62</v>
      </c>
      <c r="BZ649" s="93">
        <v>4.92</v>
      </c>
      <c r="CA649" s="93">
        <v>0.44</v>
      </c>
      <c r="CB649" s="93">
        <v>0.22</v>
      </c>
      <c r="CC649" s="101">
        <v>2.1999999999999999E-2</v>
      </c>
      <c r="CD649" s="93">
        <v>99</v>
      </c>
      <c r="CE649" s="93">
        <v>97</v>
      </c>
      <c r="CF649" s="93">
        <v>78</v>
      </c>
      <c r="CG649" s="93">
        <v>20</v>
      </c>
      <c r="CH649" s="93"/>
      <c r="CI649" s="107">
        <v>4151</v>
      </c>
      <c r="CJ649" s="93"/>
      <c r="CK649" s="93">
        <v>36.380000000000003</v>
      </c>
      <c r="CL649" s="93"/>
      <c r="CM649" s="93">
        <v>4.0999999999999996</v>
      </c>
      <c r="CN649" s="93"/>
      <c r="CO649" s="93"/>
      <c r="CP649" s="93"/>
      <c r="CQ649" s="93">
        <v>0.25</v>
      </c>
      <c r="CR649" s="107">
        <v>4032</v>
      </c>
      <c r="CS649" s="108">
        <v>35.869999999999997</v>
      </c>
      <c r="CT649" s="108">
        <v>3.9</v>
      </c>
      <c r="CU649" s="108">
        <v>0.27</v>
      </c>
      <c r="CV649" s="93"/>
      <c r="CW649" s="95">
        <f t="shared" si="136"/>
        <v>75.284925378146852</v>
      </c>
      <c r="CX649" s="96">
        <f>AP649/(AB649-AI649)</f>
        <v>75.284925378146852</v>
      </c>
      <c r="CY649" s="97">
        <v>100</v>
      </c>
      <c r="CZ649" s="88">
        <f>IF(AND(DATE(YEAR(T649),MONTH(T649),DAY(T649))&gt;=(S649-3),DATE(YEAR(T649),MONTH(T649),DAY(T649))&lt;=(S649+3)),T649,V649)</f>
        <v>46083.701388888891</v>
      </c>
      <c r="DA649" s="96">
        <f>CZ649-U649</f>
        <v>0</v>
      </c>
      <c r="DB649" s="89">
        <f>(((AR649-AQ649)*24)+DD649+AB649+((AV649-AU649)*24))/24</f>
        <v>7.0798611111094942</v>
      </c>
      <c r="DC649" s="89">
        <f>(AT649-AS649)*24</f>
        <v>2.4166666666860692</v>
      </c>
      <c r="DD649" s="89">
        <f>(W649-AR649)*24</f>
        <v>3.0833333332557231</v>
      </c>
      <c r="DE649" s="89">
        <f>AA649</f>
        <v>51</v>
      </c>
      <c r="DF649" s="89">
        <f t="shared" si="133"/>
        <v>3.0833333332557231</v>
      </c>
      <c r="DG649" s="89">
        <f>AB649</f>
        <v>166.16666666662786</v>
      </c>
      <c r="DH649" s="89">
        <f t="shared" si="128"/>
        <v>2.4166666666860692</v>
      </c>
    </row>
    <row r="650" spans="1:112" s="63" customFormat="1" x14ac:dyDescent="0.2">
      <c r="A650" s="65">
        <v>5098</v>
      </c>
      <c r="B650" s="72">
        <f t="shared" si="134"/>
        <v>46082</v>
      </c>
      <c r="C650" s="60" t="str">
        <f t="shared" si="129"/>
        <v>PRT 2026 3 #5098</v>
      </c>
      <c r="D650" s="60" t="str">
        <f t="shared" si="130"/>
        <v>PRATU SSN #41</v>
      </c>
      <c r="E650" s="61">
        <v>5098</v>
      </c>
      <c r="F650" s="62" t="s">
        <v>551</v>
      </c>
      <c r="G650" s="62" t="str">
        <f>INDEX([1]List!$D$2:$D$55,MATCH(F650,[1]List!$B$2:$B$55,0))</f>
        <v>CIF</v>
      </c>
      <c r="H650" s="62" t="s">
        <v>552</v>
      </c>
      <c r="I650" s="62" t="s">
        <v>285</v>
      </c>
      <c r="J650" s="61">
        <f>IF(F650="","",IF(F650="TIE LRC",COUNTIF($F$2:$F650,"TIE")+COUNTIF($F$2:$F650,"TME")+COUNTIF($F$2:$F650,"TIE LRC")+COUNTIF($F$2:$F650,"TIE MRC"),IF(F650="TIE MRC",COUNTIF($F$2:$F650,"TIE")+COUNTIF($F$2:$F650,"TME")+COUNTIF($F$2:$F650,"TIE LRC")+COUNTIF($F$2:$F650,"TIE MRC"),IF(F650="PLNBB LRC",COUNTIF($F$2:$F650,"PLNBB")+COUNTIF($F$2:$F650,"PLNBB LRC")+COUNTIF($F$2:$F650,"PLNBB MRC"),IF(F650="PLNBB MRC",COUNTIF($F$2:$F650,"PLNBB")+COUNTIF($F$2:$F650,"PLNBB LRC")+COUNTIF($F$2:$F650,"PLNBB MRC"),IF(F650="HE MRC",COUNTIF($F$2:$F650,"HE")+COUNTIF($F$2:$F650,"HE LRC")+COUNTIF($F$2:$F650,"HE MRC"),IF(F650="HE LRC",COUNTIF($F$2:$F650,"HE")+COUNTIF($F$2:$F650,"HE LRC")+COUNTIF($F$2:$F650,"HE MRC"),COUNTIF($F$2:$F650,F650))))))))</f>
        <v>41</v>
      </c>
      <c r="K650" s="63" t="s">
        <v>215</v>
      </c>
      <c r="L650" s="63" t="s">
        <v>323</v>
      </c>
      <c r="N650" s="64" t="s">
        <v>318</v>
      </c>
      <c r="O650" s="69" t="s">
        <v>473</v>
      </c>
      <c r="P650" s="65"/>
      <c r="Q650" s="69">
        <v>46080</v>
      </c>
      <c r="R650" s="66"/>
      <c r="S650" s="69">
        <v>46095</v>
      </c>
      <c r="T650" s="67">
        <v>46088.055555555555</v>
      </c>
      <c r="U650" s="67">
        <f>V650</f>
        <v>46090.072916666664</v>
      </c>
      <c r="V650" s="67">
        <v>46090.072916666664</v>
      </c>
      <c r="W650" s="67">
        <v>46090.086805555555</v>
      </c>
      <c r="X650" s="67">
        <v>46090.996527777781</v>
      </c>
      <c r="Y650" s="67">
        <v>46091.027777777781</v>
      </c>
      <c r="Z650" s="67">
        <v>46091.052083333336</v>
      </c>
      <c r="AA650" s="53">
        <f t="shared" si="120"/>
        <v>48.416666666627862</v>
      </c>
      <c r="AB650" s="53">
        <f t="shared" si="124"/>
        <v>22.583333333430346</v>
      </c>
      <c r="AC650" s="53">
        <f t="shared" si="125"/>
        <v>0.75</v>
      </c>
      <c r="AD650" s="53">
        <v>0</v>
      </c>
      <c r="AE650" s="53">
        <v>5.33</v>
      </c>
      <c r="AF650" s="53">
        <v>0</v>
      </c>
      <c r="AG650" s="53">
        <v>2.42</v>
      </c>
      <c r="AH650" s="53">
        <v>0</v>
      </c>
      <c r="AI650" s="53">
        <f t="shared" si="127"/>
        <v>7.75</v>
      </c>
      <c r="AJ650" s="77">
        <f t="shared" si="132"/>
        <v>7.75</v>
      </c>
      <c r="AK650" s="77"/>
      <c r="AL650" s="77"/>
      <c r="AM650" s="77"/>
      <c r="AN650" s="77"/>
      <c r="AO650" s="68">
        <v>8047.8879999999999</v>
      </c>
      <c r="AP650" s="68">
        <v>8045.6639999999998</v>
      </c>
      <c r="AQ650" s="67">
        <f t="shared" si="117"/>
        <v>46090.072916666664</v>
      </c>
      <c r="AR650" s="67">
        <v>46090.083333333336</v>
      </c>
      <c r="AS650" s="67">
        <f t="shared" si="116"/>
        <v>46090.996527777781</v>
      </c>
      <c r="AT650" s="67">
        <v>46091.038194444445</v>
      </c>
      <c r="AU650" s="67">
        <f t="shared" si="126"/>
        <v>46091.038194444445</v>
      </c>
      <c r="AV650" s="67">
        <v>46091.048611111109</v>
      </c>
      <c r="AW650" s="102">
        <v>4087</v>
      </c>
      <c r="AX650" s="102">
        <v>6286</v>
      </c>
      <c r="AY650" s="55">
        <v>34.979999999999997</v>
      </c>
      <c r="AZ650" s="55">
        <v>13.92</v>
      </c>
      <c r="BA650" s="55">
        <v>4.63</v>
      </c>
      <c r="BB650" s="55">
        <v>6.13</v>
      </c>
      <c r="BC650" s="55">
        <v>7.12</v>
      </c>
      <c r="BD650" s="55">
        <v>43.67</v>
      </c>
      <c r="BE650" s="55">
        <v>36.28</v>
      </c>
      <c r="BF650" s="55">
        <v>0.24</v>
      </c>
      <c r="BG650" s="55">
        <v>0.4</v>
      </c>
      <c r="BH650" s="55">
        <v>0.37</v>
      </c>
      <c r="BI650" s="55">
        <v>56.74</v>
      </c>
      <c r="BJ650" s="55">
        <v>4.1900000000000004</v>
      </c>
      <c r="BK650" s="55">
        <v>0.93</v>
      </c>
      <c r="BL650" s="55">
        <v>1.1599999999999999</v>
      </c>
      <c r="BM650" s="55">
        <v>17.77</v>
      </c>
      <c r="BN650" s="56">
        <v>60</v>
      </c>
      <c r="BO650" s="55" t="s">
        <v>97</v>
      </c>
      <c r="BP650" s="55" t="s">
        <v>97</v>
      </c>
      <c r="BQ650" s="56">
        <v>1420</v>
      </c>
      <c r="BR650" s="55">
        <v>34.58</v>
      </c>
      <c r="BS650" s="55">
        <v>44.33</v>
      </c>
      <c r="BT650" s="55">
        <v>11.76</v>
      </c>
      <c r="BU650" s="55">
        <v>3.84</v>
      </c>
      <c r="BV650" s="55">
        <v>0.98</v>
      </c>
      <c r="BW650" s="55">
        <v>1.1000000000000001</v>
      </c>
      <c r="BX650" s="55">
        <v>0.33</v>
      </c>
      <c r="BY650" s="55">
        <v>0.56000000000000005</v>
      </c>
      <c r="BZ650" s="55">
        <v>2.2799999999999998</v>
      </c>
      <c r="CA650" s="55">
        <v>0.19</v>
      </c>
      <c r="CB650" s="55">
        <v>0.08</v>
      </c>
      <c r="CC650" s="100">
        <v>0.04</v>
      </c>
      <c r="CD650" s="55">
        <v>99</v>
      </c>
      <c r="CE650" s="55">
        <v>98</v>
      </c>
      <c r="CF650" s="55">
        <v>78</v>
      </c>
      <c r="CG650" s="55">
        <v>20</v>
      </c>
      <c r="CH650" s="55"/>
      <c r="CI650" s="102">
        <v>4137</v>
      </c>
      <c r="CJ650" s="55"/>
      <c r="CK650" s="55">
        <v>34.08</v>
      </c>
      <c r="CL650" s="55"/>
      <c r="CM650" s="55">
        <v>4.4000000000000004</v>
      </c>
      <c r="CN650" s="55"/>
      <c r="CO650" s="55"/>
      <c r="CP650" s="55"/>
      <c r="CQ650" s="55">
        <v>0.1</v>
      </c>
      <c r="CR650" s="102">
        <v>3980</v>
      </c>
      <c r="CS650" s="103">
        <v>36.22</v>
      </c>
      <c r="CT650" s="103">
        <v>4.0999999999999996</v>
      </c>
      <c r="CU650" s="103">
        <v>0.2</v>
      </c>
      <c r="CV650" s="55"/>
      <c r="CW650" s="73">
        <f t="shared" si="136"/>
        <v>542.40431460319417</v>
      </c>
      <c r="CX650" s="74">
        <f>AP650/(AB650-AI650)</f>
        <v>542.40431460319417</v>
      </c>
      <c r="CY650" s="71">
        <v>500</v>
      </c>
      <c r="CZ650" s="67">
        <f>IF(AND(DATE(YEAR(T650),MONTH(T650),DAY(T650))&gt;=(S650-3),DATE(YEAR(T650),MONTH(T650),DAY(T650))&lt;=(S650+3)),T650,V650)</f>
        <v>46090.072916666664</v>
      </c>
      <c r="DA650" s="74">
        <f>CZ650-U650</f>
        <v>0</v>
      </c>
      <c r="DB650" s="53">
        <f>(((AR650-AQ650)*24)+DD650+AB650+((AV650-AU650)*24))/24</f>
        <v>0.96527777778101154</v>
      </c>
      <c r="DC650" s="53">
        <f>(AT650-AS650)*24</f>
        <v>0.99999999994179234</v>
      </c>
      <c r="DD650" s="53">
        <f>(W650-AR650)*24</f>
        <v>8.3333333255723119E-2</v>
      </c>
      <c r="DE650" s="53">
        <f>AA650</f>
        <v>48.416666666627862</v>
      </c>
      <c r="DF650" s="53">
        <f t="shared" si="133"/>
        <v>8.3333333255723119E-2</v>
      </c>
      <c r="DG650" s="53">
        <f>AB650</f>
        <v>22.583333333430346</v>
      </c>
      <c r="DH650" s="53">
        <f t="shared" si="128"/>
        <v>0.99999999994179234</v>
      </c>
    </row>
    <row r="651" spans="1:112" s="63" customFormat="1" x14ac:dyDescent="0.2">
      <c r="A651" s="65">
        <v>5099</v>
      </c>
      <c r="B651" s="72">
        <f t="shared" si="134"/>
        <v>46082</v>
      </c>
      <c r="C651" s="60" t="str">
        <f t="shared" si="129"/>
        <v>PRT 2026 3 #5099</v>
      </c>
      <c r="D651" s="60" t="str">
        <f t="shared" si="130"/>
        <v>PRATU PTBA #128</v>
      </c>
      <c r="E651" s="61">
        <v>5099</v>
      </c>
      <c r="F651" s="62" t="s">
        <v>98</v>
      </c>
      <c r="G651" s="62" t="str">
        <f>INDEX([1]List!$D$2:$D$55,MATCH(F651,[1]List!$B$2:$B$55,0))</f>
        <v>FOB</v>
      </c>
      <c r="H651" s="62" t="s">
        <v>156</v>
      </c>
      <c r="I651" s="62" t="s">
        <v>157</v>
      </c>
      <c r="J651" s="61">
        <f>IF(F651="","",IF(F651="TIE LRC",COUNTIF($F$2:$F651,"TIE")+COUNTIF($F$2:$F651,"TME")+COUNTIF($F$2:$F651,"TIE LRC")+COUNTIF($F$2:$F651,"TIE MRC"),IF(F651="TIE MRC",COUNTIF($F$2:$F651,"TIE")+COUNTIF($F$2:$F651,"TME")+COUNTIF($F$2:$F651,"TIE LRC")+COUNTIF($F$2:$F651,"TIE MRC"),IF(F651="PLNBB LRC",COUNTIF($F$2:$F651,"PLNBB")+COUNTIF($F$2:$F651,"PLNBB LRC")+COUNTIF($F$2:$F651,"PLNBB MRC"),IF(F651="PLNBB MRC",COUNTIF($F$2:$F651,"PLNBB")+COUNTIF($F$2:$F651,"PLNBB LRC")+COUNTIF($F$2:$F651,"PLNBB MRC"),IF(F651="HE MRC",COUNTIF($F$2:$F651,"HE")+COUNTIF($F$2:$F651,"HE LRC")+COUNTIF($F$2:$F651,"HE MRC"),IF(F651="HE LRC",COUNTIF($F$2:$F651,"HE")+COUNTIF($F$2:$F651,"HE LRC")+COUNTIF($F$2:$F651,"HE MRC"),COUNTIF($F$2:$F651,F651))))))))</f>
        <v>128</v>
      </c>
      <c r="K651" s="63" t="s">
        <v>191</v>
      </c>
      <c r="L651" s="63" t="s">
        <v>192</v>
      </c>
      <c r="N651" s="64" t="s">
        <v>320</v>
      </c>
      <c r="O651" s="69" t="s">
        <v>104</v>
      </c>
      <c r="P651" s="65"/>
      <c r="Q651" s="69">
        <v>46083</v>
      </c>
      <c r="R651" s="66"/>
      <c r="S651" s="69">
        <v>46087</v>
      </c>
      <c r="T651" s="67">
        <v>46088.25</v>
      </c>
      <c r="U651" s="67">
        <f>T651</f>
        <v>46088.25</v>
      </c>
      <c r="V651" s="67">
        <v>46090.253472222219</v>
      </c>
      <c r="W651" s="67">
        <v>46090.340277777781</v>
      </c>
      <c r="X651" s="67">
        <v>46091.427083333336</v>
      </c>
      <c r="Y651" s="67">
        <v>46091.482638888891</v>
      </c>
      <c r="Z651" s="67">
        <v>46091.506944444445</v>
      </c>
      <c r="AA651" s="53">
        <f t="shared" si="120"/>
        <v>48.083333333255723</v>
      </c>
      <c r="AB651" s="53">
        <f t="shared" si="124"/>
        <v>27.416666666627862</v>
      </c>
      <c r="AC651" s="53">
        <f t="shared" si="125"/>
        <v>1.3333333333139308</v>
      </c>
      <c r="AD651" s="53">
        <v>0</v>
      </c>
      <c r="AE651" s="53">
        <v>3.5</v>
      </c>
      <c r="AF651" s="53">
        <v>6.67</v>
      </c>
      <c r="AG651" s="53">
        <v>1.67</v>
      </c>
      <c r="AH651" s="53">
        <v>0</v>
      </c>
      <c r="AI651" s="53">
        <f t="shared" si="127"/>
        <v>11.84</v>
      </c>
      <c r="AJ651" s="77">
        <f t="shared" si="132"/>
        <v>11.84</v>
      </c>
      <c r="AK651" s="77"/>
      <c r="AL651" s="77"/>
      <c r="AM651" s="77"/>
      <c r="AN651" s="77"/>
      <c r="AO651" s="68">
        <v>10431.766</v>
      </c>
      <c r="AP651" s="68">
        <v>10429.602000000001</v>
      </c>
      <c r="AQ651" s="67">
        <f t="shared" si="117"/>
        <v>46090.253472222219</v>
      </c>
      <c r="AR651" s="67">
        <v>46090.263888888891</v>
      </c>
      <c r="AS651" s="67">
        <f t="shared" si="116"/>
        <v>46091.427083333336</v>
      </c>
      <c r="AT651" s="67">
        <v>46091.493055555555</v>
      </c>
      <c r="AU651" s="67">
        <f t="shared" si="126"/>
        <v>46091.493055555555</v>
      </c>
      <c r="AV651" s="67">
        <v>46091.503472222219</v>
      </c>
      <c r="AW651" s="102">
        <v>4632</v>
      </c>
      <c r="AX651" s="102">
        <v>6640</v>
      </c>
      <c r="AY651" s="55">
        <v>30.24</v>
      </c>
      <c r="AZ651" s="55">
        <v>12.48</v>
      </c>
      <c r="BA651" s="55">
        <v>5.39</v>
      </c>
      <c r="BB651" s="55">
        <v>6.76</v>
      </c>
      <c r="BC651" s="55">
        <v>7.72</v>
      </c>
      <c r="BD651" s="55">
        <v>41.26</v>
      </c>
      <c r="BE651" s="55">
        <v>39.5</v>
      </c>
      <c r="BF651" s="55">
        <v>0.25</v>
      </c>
      <c r="BG651" s="55">
        <v>0.38</v>
      </c>
      <c r="BH651" s="55">
        <v>0.35</v>
      </c>
      <c r="BI651" s="55">
        <v>60.25</v>
      </c>
      <c r="BJ651" s="55">
        <v>4.28</v>
      </c>
      <c r="BK651" s="55">
        <v>0.95</v>
      </c>
      <c r="BL651" s="55">
        <v>1.18</v>
      </c>
      <c r="BM651" s="55">
        <v>14.97</v>
      </c>
      <c r="BN651" s="56">
        <v>60</v>
      </c>
      <c r="BO651" s="55" t="s">
        <v>97</v>
      </c>
      <c r="BP651" s="55" t="s">
        <v>100</v>
      </c>
      <c r="BQ651" s="56">
        <v>1180</v>
      </c>
      <c r="BR651" s="55">
        <v>49.47</v>
      </c>
      <c r="BS651" s="55">
        <v>23.54</v>
      </c>
      <c r="BT651" s="55">
        <v>9.56</v>
      </c>
      <c r="BU651" s="55">
        <v>6.96</v>
      </c>
      <c r="BV651" s="55">
        <v>2.5</v>
      </c>
      <c r="BW651" s="55">
        <v>0.84</v>
      </c>
      <c r="BX651" s="55">
        <v>0.93</v>
      </c>
      <c r="BY651" s="55">
        <v>1.24</v>
      </c>
      <c r="BZ651" s="55">
        <v>4.59</v>
      </c>
      <c r="CA651" s="55">
        <v>0.15</v>
      </c>
      <c r="CB651" s="55">
        <v>0.22</v>
      </c>
      <c r="CC651" s="100">
        <v>3.5000000000000003E-2</v>
      </c>
      <c r="CD651" s="55">
        <v>99</v>
      </c>
      <c r="CE651" s="55">
        <v>98</v>
      </c>
      <c r="CF651" s="55">
        <v>79</v>
      </c>
      <c r="CG651" s="55">
        <v>23</v>
      </c>
      <c r="CH651" s="55"/>
      <c r="CI651" s="102">
        <v>4903</v>
      </c>
      <c r="CJ651" s="55"/>
      <c r="CK651" s="55">
        <v>28.45</v>
      </c>
      <c r="CL651" s="55">
        <v>15.03</v>
      </c>
      <c r="CM651" s="55">
        <v>7.38</v>
      </c>
      <c r="CN651" s="55">
        <v>8.76</v>
      </c>
      <c r="CO651" s="55">
        <v>39.14</v>
      </c>
      <c r="CP651" s="55">
        <v>37.07</v>
      </c>
      <c r="CQ651" s="55">
        <v>0.45</v>
      </c>
      <c r="CR651" s="102">
        <v>4502</v>
      </c>
      <c r="CS651" s="103">
        <v>31.02</v>
      </c>
      <c r="CT651" s="102">
        <v>3.96</v>
      </c>
      <c r="CU651" s="102">
        <v>0.31</v>
      </c>
      <c r="CV651" s="55"/>
      <c r="CW651" s="73">
        <f t="shared" si="136"/>
        <v>669.56571795587308</v>
      </c>
      <c r="CX651" s="74">
        <f>AP651/(AB651-AI651)</f>
        <v>669.56571795587308</v>
      </c>
      <c r="CY651" s="71">
        <v>500</v>
      </c>
      <c r="CZ651" s="67">
        <f>IF(AND(DATE(YEAR(T651),MONTH(T651),DAY(T651))&gt;=(S651-3),DATE(YEAR(T651),MONTH(T651),DAY(T651))&lt;=(S651+3)),T651,V651)</f>
        <v>46088.25</v>
      </c>
      <c r="DA651" s="74">
        <f>CZ651-U651</f>
        <v>0</v>
      </c>
      <c r="DB651" s="53">
        <f>(((AR651-AQ651)*24)+DD651+AB651+((AV651-AU651)*24))/24</f>
        <v>1.2395833333357587</v>
      </c>
      <c r="DC651" s="53">
        <f>(AT651-AS651)*24</f>
        <v>1.5833333332557231</v>
      </c>
      <c r="DD651" s="53">
        <f>(W651-AR651)*24</f>
        <v>1.8333333333721384</v>
      </c>
      <c r="DE651" s="53">
        <f>AA651</f>
        <v>48.083333333255723</v>
      </c>
      <c r="DF651" s="53">
        <f t="shared" si="133"/>
        <v>1.8333333333721384</v>
      </c>
      <c r="DG651" s="53">
        <f>AB651</f>
        <v>27.416666666627862</v>
      </c>
      <c r="DH651" s="53">
        <f t="shared" si="128"/>
        <v>1.5833333332557231</v>
      </c>
    </row>
    <row r="652" spans="1:112" s="63" customFormat="1" x14ac:dyDescent="0.2">
      <c r="A652" s="65">
        <v>5100</v>
      </c>
      <c r="B652" s="72">
        <f t="shared" si="134"/>
        <v>46082</v>
      </c>
      <c r="C652" s="60" t="str">
        <f t="shared" si="129"/>
        <v>PRT 2026 3 #5100</v>
      </c>
      <c r="D652" s="60" t="str">
        <f t="shared" si="130"/>
        <v>PRATU PTBA #129</v>
      </c>
      <c r="E652" s="61">
        <v>5100</v>
      </c>
      <c r="F652" s="62" t="s">
        <v>98</v>
      </c>
      <c r="G652" s="62" t="str">
        <f>INDEX([1]List!$D$2:$D$55,MATCH(F652,[1]List!$B$2:$B$55,0))</f>
        <v>FOB</v>
      </c>
      <c r="H652" s="62" t="s">
        <v>156</v>
      </c>
      <c r="I652" s="62" t="s">
        <v>157</v>
      </c>
      <c r="J652" s="61">
        <f>IF(F652="","",IF(F652="TIE LRC",COUNTIF($F$2:$F652,"TIE")+COUNTIF($F$2:$F652,"TME")+COUNTIF($F$2:$F652,"TIE LRC")+COUNTIF($F$2:$F652,"TIE MRC"),IF(F652="TIE MRC",COUNTIF($F$2:$F652,"TIE")+COUNTIF($F$2:$F652,"TME")+COUNTIF($F$2:$F652,"TIE LRC")+COUNTIF($F$2:$F652,"TIE MRC"),IF(F652="PLNBB LRC",COUNTIF($F$2:$F652,"PLNBB")+COUNTIF($F$2:$F652,"PLNBB LRC")+COUNTIF($F$2:$F652,"PLNBB MRC"),IF(F652="PLNBB MRC",COUNTIF($F$2:$F652,"PLNBB")+COUNTIF($F$2:$F652,"PLNBB LRC")+COUNTIF($F$2:$F652,"PLNBB MRC"),IF(F652="HE MRC",COUNTIF($F$2:$F652,"HE")+COUNTIF($F$2:$F652,"HE LRC")+COUNTIF($F$2:$F652,"HE MRC"),IF(F652="HE LRC",COUNTIF($F$2:$F652,"HE")+COUNTIF($F$2:$F652,"HE LRC")+COUNTIF($F$2:$F652,"HE MRC"),COUNTIF($F$2:$F652,F652))))))))</f>
        <v>129</v>
      </c>
      <c r="L652" s="63" t="s">
        <v>137</v>
      </c>
      <c r="N652" s="64" t="s">
        <v>318</v>
      </c>
      <c r="O652" s="69" t="s">
        <v>611</v>
      </c>
      <c r="P652" s="65"/>
      <c r="Q652" s="69">
        <v>46085</v>
      </c>
      <c r="R652" s="66"/>
      <c r="S652" s="69">
        <v>46091</v>
      </c>
      <c r="T652" s="67">
        <v>46088.489583333336</v>
      </c>
      <c r="U652" s="67">
        <f>T652</f>
        <v>46088.489583333336</v>
      </c>
      <c r="V652" s="67">
        <v>46091.086805555555</v>
      </c>
      <c r="W652" s="67">
        <v>46091.489583333336</v>
      </c>
      <c r="X652" s="67">
        <v>46092.208333333336</v>
      </c>
      <c r="Y652" s="67">
        <v>46092.246527777781</v>
      </c>
      <c r="Z652" s="67">
        <v>46092.274305555555</v>
      </c>
      <c r="AA652" s="53">
        <f t="shared" si="120"/>
        <v>62.333333333255723</v>
      </c>
      <c r="AB652" s="53">
        <f t="shared" si="124"/>
        <v>18.166666666686069</v>
      </c>
      <c r="AC652" s="53">
        <f t="shared" si="125"/>
        <v>0.91666666668606922</v>
      </c>
      <c r="AD652" s="53">
        <v>0.08</v>
      </c>
      <c r="AE652" s="53">
        <v>2.17</v>
      </c>
      <c r="AF652" s="53">
        <v>0</v>
      </c>
      <c r="AG652" s="53">
        <v>1.83</v>
      </c>
      <c r="AH652" s="53">
        <v>0</v>
      </c>
      <c r="AI652" s="53">
        <f t="shared" si="127"/>
        <v>4</v>
      </c>
      <c r="AJ652" s="77">
        <f t="shared" si="132"/>
        <v>4.08</v>
      </c>
      <c r="AK652" s="77"/>
      <c r="AL652" s="77"/>
      <c r="AM652" s="77"/>
      <c r="AN652" s="77"/>
      <c r="AO652" s="68">
        <v>10021.06</v>
      </c>
      <c r="AP652" s="68">
        <v>10019.959999999999</v>
      </c>
      <c r="AQ652" s="67">
        <f t="shared" si="117"/>
        <v>46091.086805555555</v>
      </c>
      <c r="AR652" s="67">
        <v>46091.097222222219</v>
      </c>
      <c r="AS652" s="67">
        <f t="shared" si="116"/>
        <v>46092.208333333336</v>
      </c>
      <c r="AT652" s="67">
        <v>46092.256944444445</v>
      </c>
      <c r="AU652" s="67">
        <f t="shared" si="126"/>
        <v>46092.256944444445</v>
      </c>
      <c r="AV652" s="67">
        <v>46092.270833333336</v>
      </c>
      <c r="AW652" s="102">
        <v>4670</v>
      </c>
      <c r="AX652" s="102">
        <v>6691</v>
      </c>
      <c r="AY652" s="55">
        <v>30.2</v>
      </c>
      <c r="AZ652" s="55">
        <v>11.18</v>
      </c>
      <c r="BA652" s="55">
        <v>3.65</v>
      </c>
      <c r="BB652" s="55">
        <v>4.6500000000000004</v>
      </c>
      <c r="BC652" s="55">
        <v>5.24</v>
      </c>
      <c r="BD652" s="55">
        <v>42.82</v>
      </c>
      <c r="BE652" s="55">
        <v>41.35</v>
      </c>
      <c r="BF652" s="55">
        <v>0.24</v>
      </c>
      <c r="BG652" s="55">
        <v>0.36</v>
      </c>
      <c r="BH652" s="55">
        <v>0.34</v>
      </c>
      <c r="BI652" s="55">
        <v>60.25</v>
      </c>
      <c r="BJ652" s="55">
        <v>4.3099999999999996</v>
      </c>
      <c r="BK652" s="55">
        <v>0.95</v>
      </c>
      <c r="BL652" s="55">
        <v>1.1299999999999999</v>
      </c>
      <c r="BM652" s="55">
        <v>18.36</v>
      </c>
      <c r="BN652" s="56">
        <v>60</v>
      </c>
      <c r="BO652" s="55" t="s">
        <v>97</v>
      </c>
      <c r="BP652" s="55" t="s">
        <v>100</v>
      </c>
      <c r="BQ652" s="56">
        <v>1290</v>
      </c>
      <c r="BR652" s="55">
        <v>36.96</v>
      </c>
      <c r="BS652" s="55">
        <v>24.96</v>
      </c>
      <c r="BT652" s="55">
        <v>18.920000000000002</v>
      </c>
      <c r="BU652" s="55">
        <v>7.12</v>
      </c>
      <c r="BV652" s="55">
        <v>2.0099999999999998</v>
      </c>
      <c r="BW652" s="55">
        <v>0.59</v>
      </c>
      <c r="BX652" s="55">
        <v>1</v>
      </c>
      <c r="BY652" s="55">
        <v>0.46</v>
      </c>
      <c r="BZ652" s="55">
        <v>7.08</v>
      </c>
      <c r="CA652" s="55">
        <v>0.39</v>
      </c>
      <c r="CB652" s="55">
        <v>0.22</v>
      </c>
      <c r="CC652" s="100">
        <v>5.5E-2</v>
      </c>
      <c r="CD652" s="55">
        <v>99</v>
      </c>
      <c r="CE652" s="55">
        <v>98</v>
      </c>
      <c r="CF652" s="55">
        <v>79</v>
      </c>
      <c r="CG652" s="55">
        <v>23</v>
      </c>
      <c r="CH652" s="55"/>
      <c r="CI652" s="102">
        <v>4901</v>
      </c>
      <c r="CJ652" s="55"/>
      <c r="CK652" s="55">
        <v>28.32</v>
      </c>
      <c r="CL652" s="55">
        <v>14.3</v>
      </c>
      <c r="CM652" s="55">
        <v>5.19</v>
      </c>
      <c r="CN652" s="55">
        <v>6.21</v>
      </c>
      <c r="CO652" s="55">
        <v>39.619999999999997</v>
      </c>
      <c r="CP652" s="55">
        <v>39.869999999999997</v>
      </c>
      <c r="CQ652" s="55">
        <v>0.35</v>
      </c>
      <c r="CR652" s="102" t="s">
        <v>319</v>
      </c>
      <c r="CS652" s="103" t="s">
        <v>319</v>
      </c>
      <c r="CT652" s="102" t="s">
        <v>319</v>
      </c>
      <c r="CU652" s="102" t="s">
        <v>319</v>
      </c>
      <c r="CV652" s="55"/>
      <c r="CW652" s="73">
        <f t="shared" si="136"/>
        <v>707.29129411667827</v>
      </c>
      <c r="CX652" s="74">
        <f>AP652/(AB652-AI652)</f>
        <v>707.29129411667827</v>
      </c>
      <c r="CY652" s="71">
        <v>500</v>
      </c>
      <c r="CZ652" s="67">
        <f>IF(AND(DATE(YEAR(T652),MONTH(T652),DAY(T652))&gt;=(S652-3),DATE(YEAR(T652),MONTH(T652),DAY(T652))&lt;=(S652+3)),T652,V652)</f>
        <v>46088.489583333336</v>
      </c>
      <c r="DA652" s="74">
        <f>CZ652-U652</f>
        <v>0</v>
      </c>
      <c r="DB652" s="53">
        <f>(((AR652-AQ652)*24)+DD652+AB652+((AV652-AU652)*24))/24</f>
        <v>1.1736111111167702</v>
      </c>
      <c r="DC652" s="53">
        <f>(AT652-AS652)*24</f>
        <v>1.1666666666278616</v>
      </c>
      <c r="DD652" s="53">
        <f>(W652-AR652)*24</f>
        <v>9.4166666668024845</v>
      </c>
      <c r="DE652" s="53">
        <f>AA652</f>
        <v>62.333333333255723</v>
      </c>
      <c r="DF652" s="53">
        <f t="shared" si="133"/>
        <v>9.4166666668024845</v>
      </c>
      <c r="DG652" s="53">
        <f>AB652</f>
        <v>18.166666666686069</v>
      </c>
      <c r="DH652" s="53">
        <f t="shared" si="128"/>
        <v>1.1666666666278616</v>
      </c>
    </row>
    <row r="653" spans="1:112" s="63" customFormat="1" x14ac:dyDescent="0.2">
      <c r="A653" s="65">
        <v>5101</v>
      </c>
      <c r="B653" s="72">
        <f t="shared" si="134"/>
        <v>46082</v>
      </c>
      <c r="C653" s="60" t="str">
        <f t="shared" si="129"/>
        <v>PRT 2026 3 #5101</v>
      </c>
      <c r="D653" s="60" t="str">
        <f t="shared" si="130"/>
        <v>PRATU NGE LRC #2</v>
      </c>
      <c r="E653" s="61">
        <v>5101</v>
      </c>
      <c r="F653" s="62" t="s">
        <v>762</v>
      </c>
      <c r="G653" s="62" t="str">
        <f>INDEX([1]List!$D$2:$D$55,MATCH(F653,[1]List!$B$2:$B$55,0))</f>
        <v>CIF</v>
      </c>
      <c r="H653" s="62" t="s">
        <v>734</v>
      </c>
      <c r="I653" s="62" t="s">
        <v>396</v>
      </c>
      <c r="J653" s="61">
        <f>IF(F653="","",IF(F653="TIE LRC",COUNTIF($F$2:$F653,"TIE")+COUNTIF($F$2:$F653,"TME")+COUNTIF($F$2:$F653,"TIE LRC")+COUNTIF($F$2:$F653,"TIE MRC"),IF(F653="TIE MRC",COUNTIF($F$2:$F653,"TIE")+COUNTIF($F$2:$F653,"TME")+COUNTIF($F$2:$F653,"TIE LRC")+COUNTIF($F$2:$F653,"TIE MRC"),IF(F653="PLNBB LRC",COUNTIF($F$2:$F653,"PLNBB")+COUNTIF($F$2:$F653,"PLNBB LRC")+COUNTIF($F$2:$F653,"PLNBB MRC"),IF(F653="PLNBB MRC",COUNTIF($F$2:$F653,"PLNBB")+COUNTIF($F$2:$F653,"PLNBB LRC")+COUNTIF($F$2:$F653,"PLNBB MRC"),IF(F653="HE MRC",COUNTIF($F$2:$F653,"HE")+COUNTIF($F$2:$F653,"HE LRC")+COUNTIF($F$2:$F653,"HE MRC"),IF(F653="HE LRC",COUNTIF($F$2:$F653,"HE")+COUNTIF($F$2:$F653,"HE LRC")+COUNTIF($F$2:$F653,"HE MRC"),COUNTIF($F$2:$F653,F653))))))))</f>
        <v>2</v>
      </c>
      <c r="K653" s="63" t="s">
        <v>462</v>
      </c>
      <c r="L653" s="63" t="s">
        <v>463</v>
      </c>
      <c r="N653" s="64" t="s">
        <v>320</v>
      </c>
      <c r="O653" s="69" t="s">
        <v>610</v>
      </c>
      <c r="P653" s="65"/>
      <c r="Q653" s="69">
        <v>46079</v>
      </c>
      <c r="R653" s="66"/>
      <c r="S653" s="69">
        <v>46089</v>
      </c>
      <c r="T653" s="67">
        <v>46088.520833333336</v>
      </c>
      <c r="U653" s="67">
        <f>T653</f>
        <v>46088.520833333336</v>
      </c>
      <c r="V653" s="67">
        <v>46091.565972222219</v>
      </c>
      <c r="W653" s="67">
        <v>46091.954861111109</v>
      </c>
      <c r="X653" s="67">
        <v>46092.479166666664</v>
      </c>
      <c r="Y653" s="67">
        <v>46092.510416666664</v>
      </c>
      <c r="Z653" s="67">
        <v>46092.534722222219</v>
      </c>
      <c r="AA653" s="53">
        <f t="shared" si="120"/>
        <v>73.083333333197515</v>
      </c>
      <c r="AB653" s="53">
        <f t="shared" si="124"/>
        <v>13.333333333313931</v>
      </c>
      <c r="AC653" s="53">
        <f t="shared" si="125"/>
        <v>0.75</v>
      </c>
      <c r="AD653" s="53">
        <v>0.17</v>
      </c>
      <c r="AE653" s="53">
        <v>0.83</v>
      </c>
      <c r="AF653" s="53">
        <v>0</v>
      </c>
      <c r="AG653" s="53">
        <v>0.83</v>
      </c>
      <c r="AH653" s="53">
        <v>0</v>
      </c>
      <c r="AI653" s="53">
        <f t="shared" ref="AI653:AI716" si="137">SUM(AE653:AH653)</f>
        <v>1.66</v>
      </c>
      <c r="AJ653" s="77">
        <f t="shared" si="132"/>
        <v>1.83</v>
      </c>
      <c r="AK653" s="77"/>
      <c r="AL653" s="77"/>
      <c r="AM653" s="77"/>
      <c r="AN653" s="77"/>
      <c r="AO653" s="68">
        <v>8039.8909999999996</v>
      </c>
      <c r="AP653" s="68">
        <v>8037.6120000000001</v>
      </c>
      <c r="AQ653" s="67">
        <f t="shared" si="117"/>
        <v>46091.565972222219</v>
      </c>
      <c r="AR653" s="67">
        <v>46091.576388888891</v>
      </c>
      <c r="AS653" s="67">
        <f t="shared" si="116"/>
        <v>46092.479166666664</v>
      </c>
      <c r="AT653" s="67">
        <v>46092.520833333336</v>
      </c>
      <c r="AU653" s="67">
        <f t="shared" si="126"/>
        <v>46092.520833333336</v>
      </c>
      <c r="AV653" s="67">
        <v>46092.53125</v>
      </c>
      <c r="AW653" s="102">
        <v>4105</v>
      </c>
      <c r="AX653" s="102">
        <v>6313</v>
      </c>
      <c r="AY653" s="55">
        <v>34.979999999999997</v>
      </c>
      <c r="AZ653" s="55">
        <v>16.68</v>
      </c>
      <c r="BA653" s="55">
        <v>4.3</v>
      </c>
      <c r="BB653" s="55">
        <v>5.51</v>
      </c>
      <c r="BC653" s="55">
        <v>6.61</v>
      </c>
      <c r="BD653" s="55">
        <v>42.17</v>
      </c>
      <c r="BE653" s="55">
        <v>35.64</v>
      </c>
      <c r="BF653" s="55">
        <v>0.2</v>
      </c>
      <c r="BG653" s="55">
        <v>0.32</v>
      </c>
      <c r="BH653" s="55">
        <v>0.3</v>
      </c>
      <c r="BI653" s="55">
        <v>54.85</v>
      </c>
      <c r="BJ653" s="55">
        <v>4.25</v>
      </c>
      <c r="BK653" s="55">
        <v>0.89</v>
      </c>
      <c r="BL653" s="55">
        <v>1.1399999999999999</v>
      </c>
      <c r="BM653" s="55">
        <v>17.57</v>
      </c>
      <c r="BN653" s="56">
        <v>60</v>
      </c>
      <c r="BO653" s="55" t="s">
        <v>97</v>
      </c>
      <c r="BP653" s="55" t="s">
        <v>100</v>
      </c>
      <c r="BQ653" s="56">
        <v>1150</v>
      </c>
      <c r="BR653" s="55">
        <v>33.58</v>
      </c>
      <c r="BS653" s="55">
        <v>21.83</v>
      </c>
      <c r="BT653" s="55">
        <v>25.82</v>
      </c>
      <c r="BU653" s="55">
        <v>7.43</v>
      </c>
      <c r="BV653" s="55">
        <v>4.43</v>
      </c>
      <c r="BW653" s="55">
        <v>0.55000000000000004</v>
      </c>
      <c r="BX653" s="55">
        <v>0.61</v>
      </c>
      <c r="BY653" s="55">
        <v>0.48</v>
      </c>
      <c r="BZ653" s="55">
        <v>4.22</v>
      </c>
      <c r="CA653" s="55">
        <v>0.7</v>
      </c>
      <c r="CB653" s="55">
        <v>0.34</v>
      </c>
      <c r="CC653" s="100">
        <v>5.7000000000000002E-2</v>
      </c>
      <c r="CD653" s="55">
        <v>99</v>
      </c>
      <c r="CE653" s="55">
        <v>97</v>
      </c>
      <c r="CF653" s="55">
        <v>78</v>
      </c>
      <c r="CG653" s="55">
        <v>20</v>
      </c>
      <c r="CH653" s="55"/>
      <c r="CI653" s="102">
        <v>4148</v>
      </c>
      <c r="CJ653" s="55"/>
      <c r="CK653" s="55">
        <v>34.729999999999997</v>
      </c>
      <c r="CL653" s="55"/>
      <c r="CM653" s="55">
        <v>3.99</v>
      </c>
      <c r="CN653" s="55"/>
      <c r="CO653" s="55"/>
      <c r="CP653" s="55"/>
      <c r="CQ653" s="55">
        <v>0.19</v>
      </c>
      <c r="CR653" s="102">
        <v>4077</v>
      </c>
      <c r="CS653" s="103">
        <v>35.200000000000003</v>
      </c>
      <c r="CT653" s="102">
        <v>4.99</v>
      </c>
      <c r="CU653" s="102">
        <v>0.25</v>
      </c>
      <c r="CV653" s="55"/>
      <c r="CW653" s="73">
        <f t="shared" si="136"/>
        <v>688.54471730554189</v>
      </c>
      <c r="CX653" s="74">
        <f>AP653/(AB653-AI653)</f>
        <v>688.54471730554189</v>
      </c>
      <c r="CY653" s="71">
        <v>500</v>
      </c>
      <c r="CZ653" s="67">
        <f>IF(AND(DATE(YEAR(T653),MONTH(T653),DAY(T653))&gt;=(S653-3),DATE(YEAR(T653),MONTH(T653),DAY(T653))&lt;=(S653+3)),T653,V653)</f>
        <v>46088.520833333336</v>
      </c>
      <c r="DA653" s="74">
        <f>CZ653-U653</f>
        <v>0</v>
      </c>
      <c r="DB653" s="53">
        <f>(((AR653-AQ653)*24)+DD653+AB653+((AV653-AU653)*24))/24</f>
        <v>0.95486111110949423</v>
      </c>
      <c r="DC653" s="53">
        <f>(AT653-AS653)*24</f>
        <v>1.0000000001164153</v>
      </c>
      <c r="DD653" s="53">
        <f>(W653-AR653)*24</f>
        <v>9.0833333332557231</v>
      </c>
      <c r="DE653" s="53">
        <f>AA653</f>
        <v>73.083333333197515</v>
      </c>
      <c r="DF653" s="53">
        <f t="shared" si="133"/>
        <v>9.0833333332557231</v>
      </c>
      <c r="DG653" s="53">
        <f>AB653</f>
        <v>13.333333333313931</v>
      </c>
      <c r="DH653" s="53">
        <f t="shared" si="128"/>
        <v>1.0000000001164153</v>
      </c>
    </row>
    <row r="654" spans="1:112" s="63" customFormat="1" x14ac:dyDescent="0.2">
      <c r="A654" s="65">
        <v>5102</v>
      </c>
      <c r="B654" s="72">
        <f t="shared" si="134"/>
        <v>46082</v>
      </c>
      <c r="C654" s="60" t="str">
        <f t="shared" si="129"/>
        <v>PRT 2026 3 #5102</v>
      </c>
      <c r="D654" s="60" t="str">
        <f t="shared" si="130"/>
        <v>PRATU GEL LRC #57</v>
      </c>
      <c r="E654" s="61">
        <v>5102</v>
      </c>
      <c r="F654" s="62" t="s">
        <v>300</v>
      </c>
      <c r="G654" s="62" t="str">
        <f>INDEX([1]List!$D$2:$D$55,MATCH(F654,[1]List!$B$2:$B$55,0))</f>
        <v>CIF</v>
      </c>
      <c r="H654" s="62" t="s">
        <v>392</v>
      </c>
      <c r="I654" s="62" t="s">
        <v>262</v>
      </c>
      <c r="J654" s="61">
        <f>IF(F654="","",IF(F654="TIE LRC",COUNTIF($F$2:$F654,"TIE")+COUNTIF($F$2:$F654,"TME")+COUNTIF($F$2:$F654,"TIE LRC")+COUNTIF($F$2:$F654,"TIE MRC"),IF(F654="TIE MRC",COUNTIF($F$2:$F654,"TIE")+COUNTIF($F$2:$F654,"TME")+COUNTIF($F$2:$F654,"TIE LRC")+COUNTIF($F$2:$F654,"TIE MRC"),IF(F654="PLNBB LRC",COUNTIF($F$2:$F654,"PLNBB")+COUNTIF($F$2:$F654,"PLNBB LRC")+COUNTIF($F$2:$F654,"PLNBB MRC"),IF(F654="PLNBB MRC",COUNTIF($F$2:$F654,"PLNBB")+COUNTIF($F$2:$F654,"PLNBB LRC")+COUNTIF($F$2:$F654,"PLNBB MRC"),IF(F654="HE MRC",COUNTIF($F$2:$F654,"HE")+COUNTIF($F$2:$F654,"HE LRC")+COUNTIF($F$2:$F654,"HE MRC"),IF(F654="HE LRC",COUNTIF($F$2:$F654,"HE")+COUNTIF($F$2:$F654,"HE LRC")+COUNTIF($F$2:$F654,"HE MRC"),COUNTIF($F$2:$F654,F654))))))))</f>
        <v>57</v>
      </c>
      <c r="K654" s="63" t="s">
        <v>444</v>
      </c>
      <c r="L654" s="63" t="s">
        <v>414</v>
      </c>
      <c r="N654" s="64" t="s">
        <v>318</v>
      </c>
      <c r="O654" s="69" t="s">
        <v>567</v>
      </c>
      <c r="P654" s="65"/>
      <c r="Q654" s="69">
        <v>46083</v>
      </c>
      <c r="R654" s="66"/>
      <c r="S654" s="69">
        <v>46058</v>
      </c>
      <c r="T654" s="67">
        <v>46089.770833333336</v>
      </c>
      <c r="U654" s="67">
        <f>V654</f>
        <v>46092.340277777781</v>
      </c>
      <c r="V654" s="67">
        <v>46092.340277777781</v>
      </c>
      <c r="W654" s="67">
        <v>46092.493055555555</v>
      </c>
      <c r="X654" s="67">
        <v>46093.135416666664</v>
      </c>
      <c r="Y654" s="67">
        <v>46093.1875</v>
      </c>
      <c r="Z654" s="67">
        <v>46093.211805555555</v>
      </c>
      <c r="AA654" s="53">
        <f t="shared" si="120"/>
        <v>61.666666666686069</v>
      </c>
      <c r="AB654" s="53">
        <f t="shared" si="124"/>
        <v>16.666666666686069</v>
      </c>
      <c r="AC654" s="53">
        <f t="shared" si="125"/>
        <v>1.2500000000582077</v>
      </c>
      <c r="AD654" s="53">
        <v>0.25</v>
      </c>
      <c r="AE654" s="53">
        <v>1.58</v>
      </c>
      <c r="AF654" s="53">
        <v>0</v>
      </c>
      <c r="AG654" s="53">
        <v>1.33</v>
      </c>
      <c r="AH654" s="53">
        <v>0</v>
      </c>
      <c r="AI654" s="53">
        <f t="shared" si="137"/>
        <v>2.91</v>
      </c>
      <c r="AJ654" s="77">
        <f t="shared" si="132"/>
        <v>3.16</v>
      </c>
      <c r="AK654" s="77"/>
      <c r="AL654" s="77"/>
      <c r="AM654" s="77"/>
      <c r="AN654" s="77"/>
      <c r="AO654" s="68">
        <v>10005.866</v>
      </c>
      <c r="AP654" s="68">
        <v>9998.7330000000002</v>
      </c>
      <c r="AQ654" s="67">
        <f t="shared" si="117"/>
        <v>46092.340277777781</v>
      </c>
      <c r="AR654" s="67">
        <v>46092.350694444445</v>
      </c>
      <c r="AS654" s="67">
        <f t="shared" si="116"/>
        <v>46093.135416666664</v>
      </c>
      <c r="AT654" s="67">
        <v>46093.197916666664</v>
      </c>
      <c r="AU654" s="67">
        <f t="shared" si="126"/>
        <v>46093.197916666664</v>
      </c>
      <c r="AV654" s="67">
        <v>46093.208333333336</v>
      </c>
      <c r="AW654" s="102">
        <v>4097</v>
      </c>
      <c r="AX654" s="102">
        <v>6294</v>
      </c>
      <c r="AY654" s="55">
        <v>34.909999999999997</v>
      </c>
      <c r="AZ654" s="55">
        <v>17.48</v>
      </c>
      <c r="BA654" s="55">
        <v>4.8899999999999997</v>
      </c>
      <c r="BB654" s="55">
        <v>6.2</v>
      </c>
      <c r="BC654" s="55">
        <v>7.51</v>
      </c>
      <c r="BD654" s="55">
        <v>41.29</v>
      </c>
      <c r="BE654" s="55">
        <v>35.03</v>
      </c>
      <c r="BF654" s="55">
        <v>0.2</v>
      </c>
      <c r="BG654" s="55">
        <v>0.33</v>
      </c>
      <c r="BH654" s="55">
        <v>0.3</v>
      </c>
      <c r="BI654" s="55">
        <v>55.19</v>
      </c>
      <c r="BJ654" s="55">
        <v>4.2</v>
      </c>
      <c r="BK654" s="55">
        <v>0.91</v>
      </c>
      <c r="BL654" s="55">
        <v>1.19</v>
      </c>
      <c r="BM654" s="55">
        <v>15.77</v>
      </c>
      <c r="BN654" s="56">
        <v>61</v>
      </c>
      <c r="BO654" s="55" t="s">
        <v>97</v>
      </c>
      <c r="BP654" s="55" t="s">
        <v>100</v>
      </c>
      <c r="BQ654" s="56">
        <v>1170</v>
      </c>
      <c r="BR654" s="55">
        <v>30.13</v>
      </c>
      <c r="BS654" s="55">
        <v>13.26</v>
      </c>
      <c r="BT654" s="55">
        <v>39.08</v>
      </c>
      <c r="BU654" s="55">
        <v>8.7100000000000009</v>
      </c>
      <c r="BV654" s="55">
        <v>2.06</v>
      </c>
      <c r="BW654" s="55">
        <v>1</v>
      </c>
      <c r="BX654" s="55">
        <v>0.37</v>
      </c>
      <c r="BY654" s="55">
        <v>0.44</v>
      </c>
      <c r="BZ654" s="55">
        <v>4.04</v>
      </c>
      <c r="CA654" s="55">
        <v>0.82</v>
      </c>
      <c r="CB654" s="55">
        <v>0.08</v>
      </c>
      <c r="CC654" s="100">
        <v>4.8000000000000001E-2</v>
      </c>
      <c r="CD654" s="55">
        <v>99</v>
      </c>
      <c r="CE654" s="55">
        <v>97</v>
      </c>
      <c r="CF654" s="55">
        <v>78</v>
      </c>
      <c r="CG654" s="55">
        <v>20</v>
      </c>
      <c r="CH654" s="55"/>
      <c r="CI654" s="102">
        <v>4132</v>
      </c>
      <c r="CJ654" s="55"/>
      <c r="CK654" s="55">
        <v>34.58</v>
      </c>
      <c r="CL654" s="55"/>
      <c r="CM654" s="55">
        <v>4.03</v>
      </c>
      <c r="CN654" s="55"/>
      <c r="CO654" s="55"/>
      <c r="CP654" s="55"/>
      <c r="CQ654" s="55">
        <v>0.17</v>
      </c>
      <c r="CR654" s="102">
        <v>4011</v>
      </c>
      <c r="CS654" s="103">
        <v>35.89</v>
      </c>
      <c r="CT654" s="102">
        <v>5.32</v>
      </c>
      <c r="CU654" s="103">
        <v>0.2</v>
      </c>
      <c r="CV654" s="55"/>
      <c r="CW654" s="73">
        <f t="shared" si="136"/>
        <v>726.82818027520455</v>
      </c>
      <c r="CX654" s="74">
        <f>AP654/(AB654-AI654)</f>
        <v>726.82818027520455</v>
      </c>
      <c r="CY654" s="71">
        <v>500</v>
      </c>
      <c r="CZ654" s="67">
        <f>IF(AND(DATE(YEAR(T654),MONTH(T654),DAY(T654))&gt;=(S654-3),DATE(YEAR(T654),MONTH(T654),DAY(T654))&lt;=(S654+3)),T654,V654)</f>
        <v>46092.340277777781</v>
      </c>
      <c r="DA654" s="74">
        <f>CZ654-U654</f>
        <v>0</v>
      </c>
      <c r="DB654" s="53">
        <f>(((AR654-AQ654)*24)+DD654+AB654+((AV654-AU654)*24))/24</f>
        <v>0.85763888889050577</v>
      </c>
      <c r="DC654" s="53">
        <f>(AT654-AS654)*24</f>
        <v>1.5</v>
      </c>
      <c r="DD654" s="53">
        <f>(W654-AR654)*24</f>
        <v>3.4166666666278616</v>
      </c>
      <c r="DE654" s="53">
        <f>AA654</f>
        <v>61.666666666686069</v>
      </c>
      <c r="DF654" s="53">
        <f t="shared" si="133"/>
        <v>3.4166666666278616</v>
      </c>
      <c r="DG654" s="53">
        <f>AB654</f>
        <v>16.666666666686069</v>
      </c>
      <c r="DH654" s="53">
        <f t="shared" si="128"/>
        <v>1.5</v>
      </c>
    </row>
    <row r="655" spans="1:112" s="63" customFormat="1" x14ac:dyDescent="0.2">
      <c r="A655" s="65">
        <v>5103</v>
      </c>
      <c r="B655" s="72">
        <f t="shared" si="134"/>
        <v>46082</v>
      </c>
      <c r="C655" s="60" t="str">
        <f t="shared" si="129"/>
        <v>PRT 2026 3 #5103</v>
      </c>
      <c r="D655" s="60" t="str">
        <f t="shared" si="130"/>
        <v>PRATU SPE #54</v>
      </c>
      <c r="E655" s="61">
        <v>5103</v>
      </c>
      <c r="F655" s="62" t="s">
        <v>326</v>
      </c>
      <c r="G655" s="62" t="str">
        <f>INDEX([1]List!$D$2:$D$55,MATCH(F655,[1]List!$B$2:$B$55,0))</f>
        <v>CIF</v>
      </c>
      <c r="H655" s="62" t="s">
        <v>407</v>
      </c>
      <c r="I655" s="62" t="s">
        <v>492</v>
      </c>
      <c r="J655" s="61">
        <f>IF(F655="","",IF(F655="TIE LRC",COUNTIF($F$2:$F655,"TIE")+COUNTIF($F$2:$F655,"TME")+COUNTIF($F$2:$F655,"TIE LRC")+COUNTIF($F$2:$F655,"TIE MRC"),IF(F655="TIE MRC",COUNTIF($F$2:$F655,"TIE")+COUNTIF($F$2:$F655,"TME")+COUNTIF($F$2:$F655,"TIE LRC")+COUNTIF($F$2:$F655,"TIE MRC"),IF(F655="PLNBB LRC",COUNTIF($F$2:$F655,"PLNBB")+COUNTIF($F$2:$F655,"PLNBB LRC")+COUNTIF($F$2:$F655,"PLNBB MRC"),IF(F655="PLNBB MRC",COUNTIF($F$2:$F655,"PLNBB")+COUNTIF($F$2:$F655,"PLNBB LRC")+COUNTIF($F$2:$F655,"PLNBB MRC"),IF(F655="HE MRC",COUNTIF($F$2:$F655,"HE")+COUNTIF($F$2:$F655,"HE LRC")+COUNTIF($F$2:$F655,"HE MRC"),IF(F655="HE LRC",COUNTIF($F$2:$F655,"HE")+COUNTIF($F$2:$F655,"HE LRC")+COUNTIF($F$2:$F655,"HE MRC"),COUNTIF($F$2:$F655,F655))))))))</f>
        <v>54</v>
      </c>
      <c r="K655" s="63" t="s">
        <v>397</v>
      </c>
      <c r="L655" s="63" t="s">
        <v>398</v>
      </c>
      <c r="N655" s="64" t="s">
        <v>320</v>
      </c>
      <c r="O655" s="69" t="s">
        <v>473</v>
      </c>
      <c r="P655" s="65"/>
      <c r="Q655" s="69">
        <v>46081</v>
      </c>
      <c r="R655" s="66"/>
      <c r="S655" s="69">
        <v>46094</v>
      </c>
      <c r="T655" s="67">
        <v>46090.010416666664</v>
      </c>
      <c r="U655" s="67">
        <f>V655</f>
        <v>46092.572916666664</v>
      </c>
      <c r="V655" s="67">
        <v>46092.572916666664</v>
      </c>
      <c r="W655" s="67">
        <v>46093.21875</v>
      </c>
      <c r="X655" s="67">
        <v>46093.961805555555</v>
      </c>
      <c r="Y655" s="67">
        <v>46094.010416666664</v>
      </c>
      <c r="Z655" s="67">
        <v>46094.034722222219</v>
      </c>
      <c r="AA655" s="53">
        <f t="shared" si="120"/>
        <v>61.5</v>
      </c>
      <c r="AB655" s="53">
        <f t="shared" si="124"/>
        <v>18.999999999941792</v>
      </c>
      <c r="AC655" s="53">
        <f t="shared" si="125"/>
        <v>1.1666666666278616</v>
      </c>
      <c r="AD655" s="53">
        <v>0</v>
      </c>
      <c r="AE655" s="53">
        <v>3.5</v>
      </c>
      <c r="AF655" s="53">
        <v>0</v>
      </c>
      <c r="AG655" s="53">
        <v>1.33</v>
      </c>
      <c r="AH655" s="53">
        <v>0</v>
      </c>
      <c r="AI655" s="53">
        <f t="shared" si="137"/>
        <v>4.83</v>
      </c>
      <c r="AJ655" s="77">
        <f t="shared" si="132"/>
        <v>4.83</v>
      </c>
      <c r="AK655" s="77"/>
      <c r="AL655" s="77"/>
      <c r="AM655" s="77"/>
      <c r="AN655" s="77"/>
      <c r="AO655" s="68">
        <v>8028.558</v>
      </c>
      <c r="AP655" s="68">
        <v>8024.1139999999996</v>
      </c>
      <c r="AQ655" s="67">
        <f t="shared" si="117"/>
        <v>46092.572916666664</v>
      </c>
      <c r="AR655" s="67">
        <v>46092.583333333336</v>
      </c>
      <c r="AS655" s="67">
        <f t="shared" si="116"/>
        <v>46093.961805555555</v>
      </c>
      <c r="AT655" s="67">
        <v>46094.020833333336</v>
      </c>
      <c r="AU655" s="67">
        <f t="shared" si="126"/>
        <v>46094.020833333336</v>
      </c>
      <c r="AV655" s="67">
        <v>46094.03125</v>
      </c>
      <c r="AW655" s="102">
        <v>4135</v>
      </c>
      <c r="AX655" s="102">
        <v>6355</v>
      </c>
      <c r="AY655" s="55">
        <v>34.94</v>
      </c>
      <c r="AZ655" s="55">
        <v>14.75</v>
      </c>
      <c r="BA655" s="55">
        <v>4.8899999999999997</v>
      </c>
      <c r="BB655" s="55">
        <v>6.41</v>
      </c>
      <c r="BC655" s="55">
        <v>7.52</v>
      </c>
      <c r="BD655" s="55">
        <v>41.64</v>
      </c>
      <c r="BE655" s="55">
        <v>37.200000000000003</v>
      </c>
      <c r="BF655" s="55">
        <v>0.28999999999999998</v>
      </c>
      <c r="BG655" s="55">
        <v>0.48</v>
      </c>
      <c r="BH655" s="55">
        <v>0.45</v>
      </c>
      <c r="BI655" s="55">
        <v>57.75</v>
      </c>
      <c r="BJ655" s="55">
        <v>4.21</v>
      </c>
      <c r="BK655" s="55">
        <v>0.9</v>
      </c>
      <c r="BL655" s="55">
        <v>1.1399999999999999</v>
      </c>
      <c r="BM655" s="55">
        <v>15.6</v>
      </c>
      <c r="BN655" s="56">
        <v>60</v>
      </c>
      <c r="BO655" s="55" t="s">
        <v>97</v>
      </c>
      <c r="BP655" s="55" t="s">
        <v>100</v>
      </c>
      <c r="BQ655" s="56">
        <v>1160</v>
      </c>
      <c r="BR655" s="55">
        <v>30.82</v>
      </c>
      <c r="BS655" s="55">
        <v>21.02</v>
      </c>
      <c r="BT655" s="55">
        <v>28.1</v>
      </c>
      <c r="BU655" s="55">
        <v>10.34</v>
      </c>
      <c r="BV655" s="55">
        <v>2.72</v>
      </c>
      <c r="BW655" s="55">
        <v>0.65</v>
      </c>
      <c r="BX655" s="55">
        <v>0.43</v>
      </c>
      <c r="BY655" s="55">
        <v>0.4</v>
      </c>
      <c r="BZ655" s="55">
        <v>4.5199999999999996</v>
      </c>
      <c r="CA655" s="55">
        <v>0.8</v>
      </c>
      <c r="CB655" s="55">
        <v>0.2</v>
      </c>
      <c r="CC655" s="100">
        <v>4.5999999999999999E-2</v>
      </c>
      <c r="CD655" s="55">
        <v>99</v>
      </c>
      <c r="CE655" s="55">
        <v>97</v>
      </c>
      <c r="CF655" s="55">
        <v>78</v>
      </c>
      <c r="CG655" s="55">
        <v>20</v>
      </c>
      <c r="CH655" s="55"/>
      <c r="CI655" s="102">
        <v>4150</v>
      </c>
      <c r="CJ655" s="55"/>
      <c r="CK655" s="55">
        <v>34.68</v>
      </c>
      <c r="CL655" s="55"/>
      <c r="CM655" s="55">
        <v>4.78</v>
      </c>
      <c r="CN655" s="55"/>
      <c r="CO655" s="55"/>
      <c r="CP655" s="55"/>
      <c r="CQ655" s="55">
        <v>0.28999999999999998</v>
      </c>
      <c r="CR655" s="102">
        <v>4089</v>
      </c>
      <c r="CS655" s="103">
        <v>34.869999999999997</v>
      </c>
      <c r="CT655" s="102">
        <v>4.3899999999999997</v>
      </c>
      <c r="CU655" s="103">
        <v>0.28000000000000003</v>
      </c>
      <c r="CV655" s="55"/>
      <c r="CW655" s="73">
        <f t="shared" si="136"/>
        <v>566.27480593034306</v>
      </c>
      <c r="CX655" s="74">
        <f>AP655/(AB655-AI655)</f>
        <v>566.27480593034306</v>
      </c>
      <c r="CY655" s="71">
        <v>500</v>
      </c>
      <c r="CZ655" s="67">
        <f>IF(AND(DATE(YEAR(T655),MONTH(T655),DAY(T655))&gt;=(S655-3),DATE(YEAR(T655),MONTH(T655),DAY(T655))&lt;=(S655+3)),T655,V655)</f>
        <v>46092.572916666664</v>
      </c>
      <c r="DA655" s="74">
        <f>CZ655-U655</f>
        <v>0</v>
      </c>
      <c r="DB655" s="53">
        <f>(((AR655-AQ655)*24)+DD655+AB655+((AV655-AU655)*24))/24</f>
        <v>1.4479166666642413</v>
      </c>
      <c r="DC655" s="53">
        <f>(AT655-AS655)*24</f>
        <v>1.4166666667442769</v>
      </c>
      <c r="DD655" s="53">
        <f>(W655-AR655)*24</f>
        <v>15.249999999941792</v>
      </c>
      <c r="DE655" s="53">
        <f>AA655</f>
        <v>61.5</v>
      </c>
      <c r="DF655" s="53">
        <f t="shared" si="133"/>
        <v>15.249999999941792</v>
      </c>
      <c r="DG655" s="53">
        <f>AB655</f>
        <v>18.999999999941792</v>
      </c>
      <c r="DH655" s="53">
        <f t="shared" si="128"/>
        <v>1.4166666667442769</v>
      </c>
    </row>
    <row r="656" spans="1:112" s="63" customFormat="1" x14ac:dyDescent="0.2">
      <c r="A656" s="65">
        <v>5104</v>
      </c>
      <c r="B656" s="72">
        <f t="shared" si="134"/>
        <v>46082</v>
      </c>
      <c r="C656" s="60" t="str">
        <f t="shared" si="129"/>
        <v>PRT 2026 3 #5104</v>
      </c>
      <c r="D656" s="60" t="str">
        <f t="shared" si="130"/>
        <v>PRATU GEL LRC #58</v>
      </c>
      <c r="E656" s="61">
        <v>5104</v>
      </c>
      <c r="F656" s="62" t="s">
        <v>300</v>
      </c>
      <c r="G656" s="62" t="str">
        <f>INDEX([1]List!$D$2:$D$55,MATCH(F656,[1]List!$B$2:$B$55,0))</f>
        <v>CIF</v>
      </c>
      <c r="H656" s="62" t="s">
        <v>773</v>
      </c>
      <c r="I656" s="62" t="s">
        <v>262</v>
      </c>
      <c r="J656" s="61">
        <f>IF(F656="","",IF(F656="TIE LRC",COUNTIF($F$2:$F656,"TIE")+COUNTIF($F$2:$F656,"TME")+COUNTIF($F$2:$F656,"TIE LRC")+COUNTIF($F$2:$F656,"TIE MRC"),IF(F656="TIE MRC",COUNTIF($F$2:$F656,"TIE")+COUNTIF($F$2:$F656,"TME")+COUNTIF($F$2:$F656,"TIE LRC")+COUNTIF($F$2:$F656,"TIE MRC"),IF(F656="PLNBB LRC",COUNTIF($F$2:$F656,"PLNBB")+COUNTIF($F$2:$F656,"PLNBB LRC")+COUNTIF($F$2:$F656,"PLNBB MRC"),IF(F656="PLNBB MRC",COUNTIF($F$2:$F656,"PLNBB")+COUNTIF($F$2:$F656,"PLNBB LRC")+COUNTIF($F$2:$F656,"PLNBB MRC"),IF(F656="HE MRC",COUNTIF($F$2:$F656,"HE")+COUNTIF($F$2:$F656,"HE LRC")+COUNTIF($F$2:$F656,"HE MRC"),IF(F656="HE LRC",COUNTIF($F$2:$F656,"HE")+COUNTIF($F$2:$F656,"HE LRC")+COUNTIF($F$2:$F656,"HE MRC"),COUNTIF($F$2:$F656,F656))))))))</f>
        <v>58</v>
      </c>
      <c r="K656" s="63" t="s">
        <v>484</v>
      </c>
      <c r="L656" s="63" t="s">
        <v>485</v>
      </c>
      <c r="N656" s="64" t="s">
        <v>318</v>
      </c>
      <c r="O656" s="69" t="s">
        <v>567</v>
      </c>
      <c r="P656" s="65"/>
      <c r="Q656" s="69">
        <v>46085</v>
      </c>
      <c r="R656" s="66"/>
      <c r="S656" s="69">
        <v>46072</v>
      </c>
      <c r="T656" s="67">
        <v>46091.5625</v>
      </c>
      <c r="U656" s="67">
        <f>V656</f>
        <v>46093.25</v>
      </c>
      <c r="V656" s="67">
        <v>46093.25</v>
      </c>
      <c r="W656" s="67">
        <v>46093.979166666664</v>
      </c>
      <c r="X656" s="67">
        <v>46094.822916666664</v>
      </c>
      <c r="Y656" s="67">
        <v>46094.909722222219</v>
      </c>
      <c r="Z656" s="67">
        <v>46094.934027777781</v>
      </c>
      <c r="AA656" s="53">
        <f t="shared" si="120"/>
        <v>40.5</v>
      </c>
      <c r="AB656" s="53">
        <f t="shared" si="124"/>
        <v>22.333333333313931</v>
      </c>
      <c r="AC656" s="53">
        <f t="shared" si="125"/>
        <v>2.0833333333139308</v>
      </c>
      <c r="AD656" s="53">
        <v>0.08</v>
      </c>
      <c r="AE656" s="53">
        <v>1.92</v>
      </c>
      <c r="AF656" s="53">
        <v>0</v>
      </c>
      <c r="AG656" s="53">
        <v>3.67</v>
      </c>
      <c r="AH656" s="53">
        <v>0</v>
      </c>
      <c r="AI656" s="53">
        <f t="shared" si="137"/>
        <v>5.59</v>
      </c>
      <c r="AJ656" s="77">
        <f t="shared" si="132"/>
        <v>5.67</v>
      </c>
      <c r="AK656" s="77"/>
      <c r="AL656" s="77"/>
      <c r="AM656" s="77"/>
      <c r="AN656" s="77"/>
      <c r="AO656" s="68">
        <v>10007.346</v>
      </c>
      <c r="AP656" s="68">
        <v>10004.862999999999</v>
      </c>
      <c r="AQ656" s="67">
        <f t="shared" si="117"/>
        <v>46093.25</v>
      </c>
      <c r="AR656" s="67">
        <v>46093.260416666664</v>
      </c>
      <c r="AS656" s="67">
        <f t="shared" si="116"/>
        <v>46094.822916666664</v>
      </c>
      <c r="AT656" s="67">
        <v>46094.920138888891</v>
      </c>
      <c r="AU656" s="67">
        <f t="shared" si="126"/>
        <v>46094.920138888891</v>
      </c>
      <c r="AV656" s="67">
        <v>46093.930555555555</v>
      </c>
      <c r="AW656" s="102">
        <v>4092</v>
      </c>
      <c r="AX656" s="102">
        <v>6288</v>
      </c>
      <c r="AY656" s="55">
        <v>34.92</v>
      </c>
      <c r="AZ656" s="55">
        <v>14.7</v>
      </c>
      <c r="BA656" s="55">
        <v>4.88</v>
      </c>
      <c r="BB656" s="55">
        <v>6.39</v>
      </c>
      <c r="BC656" s="55">
        <v>7.49</v>
      </c>
      <c r="BD656" s="55">
        <v>41.13</v>
      </c>
      <c r="BE656" s="55">
        <v>37.78</v>
      </c>
      <c r="BF656" s="55">
        <v>0.21</v>
      </c>
      <c r="BG656" s="55">
        <v>0.34</v>
      </c>
      <c r="BH656" s="55">
        <v>0.32</v>
      </c>
      <c r="BI656" s="55">
        <v>56.74</v>
      </c>
      <c r="BJ656" s="55">
        <v>4.1900000000000004</v>
      </c>
      <c r="BK656" s="55">
        <v>0.94</v>
      </c>
      <c r="BL656" s="55">
        <v>1.19</v>
      </c>
      <c r="BM656" s="55">
        <v>16.77</v>
      </c>
      <c r="BN656" s="56">
        <v>61</v>
      </c>
      <c r="BO656" s="55" t="s">
        <v>97</v>
      </c>
      <c r="BP656" s="55" t="s">
        <v>100</v>
      </c>
      <c r="BQ656" s="56">
        <v>1160</v>
      </c>
      <c r="BR656" s="55">
        <v>21.06</v>
      </c>
      <c r="BS656" s="55">
        <v>13.9</v>
      </c>
      <c r="BT656" s="55">
        <v>42.13</v>
      </c>
      <c r="BU656" s="55">
        <v>12.38</v>
      </c>
      <c r="BV656" s="55">
        <v>2.6</v>
      </c>
      <c r="BW656" s="55">
        <v>1</v>
      </c>
      <c r="BX656" s="55">
        <v>0.22</v>
      </c>
      <c r="BY656" s="55">
        <v>0.35</v>
      </c>
      <c r="BZ656" s="55">
        <v>5.15</v>
      </c>
      <c r="CA656" s="55">
        <v>1.1200000000000001</v>
      </c>
      <c r="CB656" s="55">
        <v>0.1</v>
      </c>
      <c r="CC656" s="100">
        <v>5.3999999999999999E-2</v>
      </c>
      <c r="CD656" s="55">
        <v>99</v>
      </c>
      <c r="CE656" s="55">
        <v>97</v>
      </c>
      <c r="CF656" s="55">
        <v>79</v>
      </c>
      <c r="CG656" s="55">
        <v>20</v>
      </c>
      <c r="CH656" s="55"/>
      <c r="CI656" s="102">
        <v>4128</v>
      </c>
      <c r="CJ656" s="55"/>
      <c r="CK656" s="55">
        <v>34.299999999999997</v>
      </c>
      <c r="CL656" s="55"/>
      <c r="CM656" s="55">
        <v>4.17</v>
      </c>
      <c r="CN656" s="55"/>
      <c r="CO656" s="55"/>
      <c r="CP656" s="55"/>
      <c r="CQ656" s="55">
        <v>0.17</v>
      </c>
      <c r="CR656" s="102">
        <v>4098</v>
      </c>
      <c r="CS656" s="103">
        <v>35.770000000000003</v>
      </c>
      <c r="CT656" s="102">
        <v>4.91</v>
      </c>
      <c r="CU656" s="103">
        <v>0.23</v>
      </c>
      <c r="CV656" s="55"/>
      <c r="CW656" s="73">
        <f t="shared" si="136"/>
        <v>597.54308182430384</v>
      </c>
      <c r="CX656" s="74">
        <f>AP656/(AB656-AI656)</f>
        <v>597.54308182430384</v>
      </c>
      <c r="CY656" s="71">
        <v>500</v>
      </c>
      <c r="CZ656" s="67">
        <f>IF(AND(DATE(YEAR(T656),MONTH(T656),DAY(T656))&gt;=(S656-3),DATE(YEAR(T656),MONTH(T656),DAY(T656))&lt;=(S656+3)),T656,V656)</f>
        <v>46093.25</v>
      </c>
      <c r="DA656" s="74">
        <f>CZ656-U656</f>
        <v>0</v>
      </c>
      <c r="DB656" s="53">
        <f>(((AR656-AQ656)*24)+DD656+AB656+((AV656-AU656)*24))/24</f>
        <v>0.67013888888322981</v>
      </c>
      <c r="DC656" s="53">
        <f>(AT656-AS656)*24</f>
        <v>2.3333333334303461</v>
      </c>
      <c r="DD656" s="53">
        <f>(W656-AR656)*24</f>
        <v>17.25</v>
      </c>
      <c r="DE656" s="53">
        <f>AA656</f>
        <v>40.5</v>
      </c>
      <c r="DF656" s="53">
        <f t="shared" si="133"/>
        <v>17.25</v>
      </c>
      <c r="DG656" s="53">
        <f>AB656</f>
        <v>22.333333333313931</v>
      </c>
      <c r="DH656" s="53">
        <f t="shared" si="128"/>
        <v>2.3333333334303461</v>
      </c>
    </row>
    <row r="657" spans="1:112" s="63" customFormat="1" x14ac:dyDescent="0.2">
      <c r="A657" s="65">
        <v>5105</v>
      </c>
      <c r="B657" s="72">
        <f t="shared" si="134"/>
        <v>46082</v>
      </c>
      <c r="C657" s="60" t="str">
        <f t="shared" si="129"/>
        <v>PRT 2026 3 #5105</v>
      </c>
      <c r="D657" s="60" t="str">
        <f t="shared" si="130"/>
        <v>PRATU BGG #145</v>
      </c>
      <c r="E657" s="61">
        <v>5105</v>
      </c>
      <c r="F657" s="62" t="s">
        <v>240</v>
      </c>
      <c r="G657" s="62" t="str">
        <f>INDEX([1]List!$D$2:$D$55,MATCH(F657,[1]List!$B$2:$B$55,0))</f>
        <v>CIF</v>
      </c>
      <c r="H657" s="62" t="s">
        <v>211</v>
      </c>
      <c r="I657" s="62" t="s">
        <v>163</v>
      </c>
      <c r="J657" s="61">
        <f>IF(F657="","",IF(F657="TIE LRC",COUNTIF($F$2:$F657,"TIE")+COUNTIF($F$2:$F657,"TME")+COUNTIF($F$2:$F657,"TIE LRC")+COUNTIF($F$2:$F657,"TIE MRC"),IF(F657="TIE MRC",COUNTIF($F$2:$F657,"TIE")+COUNTIF($F$2:$F657,"TME")+COUNTIF($F$2:$F657,"TIE LRC")+COUNTIF($F$2:$F657,"TIE MRC"),IF(F657="PLNBB LRC",COUNTIF($F$2:$F657,"PLNBB")+COUNTIF($F$2:$F657,"PLNBB LRC")+COUNTIF($F$2:$F657,"PLNBB MRC"),IF(F657="PLNBB MRC",COUNTIF($F$2:$F657,"PLNBB")+COUNTIF($F$2:$F657,"PLNBB LRC")+COUNTIF($F$2:$F657,"PLNBB MRC"),IF(F657="HE MRC",COUNTIF($F$2:$F657,"HE")+COUNTIF($F$2:$F657,"HE LRC")+COUNTIF($F$2:$F657,"HE MRC"),IF(F657="HE LRC",COUNTIF($F$2:$F657,"HE")+COUNTIF($F$2:$F657,"HE LRC")+COUNTIF($F$2:$F657,"HE MRC"),COUNTIF($F$2:$F657,F657))))))))</f>
        <v>145</v>
      </c>
      <c r="K657" s="63" t="s">
        <v>674</v>
      </c>
      <c r="L657" s="63" t="s">
        <v>675</v>
      </c>
      <c r="N657" s="64" t="s">
        <v>320</v>
      </c>
      <c r="O657" s="69" t="s">
        <v>104</v>
      </c>
      <c r="P657" s="65"/>
      <c r="Q657" s="69">
        <v>46087</v>
      </c>
      <c r="R657" s="66"/>
      <c r="S657" s="69">
        <v>46111</v>
      </c>
      <c r="T657" s="67">
        <v>46093.291666666664</v>
      </c>
      <c r="U657" s="67">
        <f>V657</f>
        <v>46094.059027777781</v>
      </c>
      <c r="V657" s="67">
        <v>46094.059027777781</v>
      </c>
      <c r="W657" s="67">
        <v>46094.805555555555</v>
      </c>
      <c r="X657" s="67">
        <v>46095.253472222219</v>
      </c>
      <c r="Y657" s="67">
        <v>46095.284722222219</v>
      </c>
      <c r="Z657" s="67">
        <v>46095.309027777781</v>
      </c>
      <c r="AA657" s="53">
        <f t="shared" si="120"/>
        <v>18.416666666802485</v>
      </c>
      <c r="AB657" s="53">
        <f t="shared" si="124"/>
        <v>11.499999999941792</v>
      </c>
      <c r="AC657" s="53">
        <f t="shared" si="125"/>
        <v>0.75</v>
      </c>
      <c r="AD657" s="53">
        <v>0</v>
      </c>
      <c r="AE657" s="53">
        <v>2.25</v>
      </c>
      <c r="AF657" s="53">
        <v>0</v>
      </c>
      <c r="AG657" s="53">
        <v>1</v>
      </c>
      <c r="AH657" s="53">
        <v>0</v>
      </c>
      <c r="AI657" s="53">
        <f t="shared" si="137"/>
        <v>3.25</v>
      </c>
      <c r="AJ657" s="77">
        <f t="shared" si="132"/>
        <v>3.25</v>
      </c>
      <c r="AK657" s="77"/>
      <c r="AL657" s="77"/>
      <c r="AM657" s="77"/>
      <c r="AN657" s="77"/>
      <c r="AO657" s="68">
        <v>8000.12</v>
      </c>
      <c r="AP657" s="68">
        <v>7997.4080000000004</v>
      </c>
      <c r="AQ657" s="67">
        <f t="shared" ref="AQ657:AQ797" si="138">V657</f>
        <v>46094.059027777781</v>
      </c>
      <c r="AR657" s="67">
        <v>46094.069444444445</v>
      </c>
      <c r="AS657" s="67">
        <f t="shared" ref="AS657:AS797" si="139">X657</f>
        <v>46095.253472222219</v>
      </c>
      <c r="AT657" s="67">
        <v>46095.295138888891</v>
      </c>
      <c r="AU657" s="67">
        <f t="shared" si="126"/>
        <v>46095.295138888891</v>
      </c>
      <c r="AV657" s="67">
        <v>46095.305555555555</v>
      </c>
      <c r="AW657" s="102">
        <v>4566</v>
      </c>
      <c r="AX657" s="102">
        <v>6613</v>
      </c>
      <c r="AY657" s="55">
        <v>30.95</v>
      </c>
      <c r="AZ657" s="55">
        <v>14.85</v>
      </c>
      <c r="BA657" s="55">
        <v>4.18</v>
      </c>
      <c r="BB657" s="55">
        <v>5.16</v>
      </c>
      <c r="BC657" s="55">
        <v>6.06</v>
      </c>
      <c r="BD657" s="55">
        <v>41.23</v>
      </c>
      <c r="BE657" s="55">
        <v>38.76</v>
      </c>
      <c r="BF657" s="55">
        <v>0.26</v>
      </c>
      <c r="BG657" s="55">
        <v>0.4</v>
      </c>
      <c r="BH657" s="55">
        <v>0.38</v>
      </c>
      <c r="BI657" s="55">
        <v>58.82</v>
      </c>
      <c r="BJ657" s="55">
        <v>4.3099999999999996</v>
      </c>
      <c r="BK657" s="55">
        <v>0.95</v>
      </c>
      <c r="BL657" s="55">
        <v>1.19</v>
      </c>
      <c r="BM657" s="55">
        <v>15.59</v>
      </c>
      <c r="BN657" s="56">
        <v>58</v>
      </c>
      <c r="BO657" s="55" t="s">
        <v>97</v>
      </c>
      <c r="BP657" s="55" t="s">
        <v>100</v>
      </c>
      <c r="BQ657" s="56">
        <v>1240</v>
      </c>
      <c r="BR657" s="55">
        <v>33.58</v>
      </c>
      <c r="BS657" s="55">
        <v>25.06</v>
      </c>
      <c r="BT657" s="55">
        <v>24.82</v>
      </c>
      <c r="BU657" s="55">
        <v>7</v>
      </c>
      <c r="BV657" s="55">
        <v>1.54</v>
      </c>
      <c r="BW657" s="55">
        <v>0.88</v>
      </c>
      <c r="BX657" s="55">
        <v>0.48</v>
      </c>
      <c r="BY657" s="55">
        <v>0.42</v>
      </c>
      <c r="BZ657" s="55">
        <v>5.56</v>
      </c>
      <c r="CA657" s="55">
        <v>0.5</v>
      </c>
      <c r="CB657" s="55">
        <v>0.16</v>
      </c>
      <c r="CC657" s="100">
        <v>4.3999999999999997E-2</v>
      </c>
      <c r="CD657" s="55">
        <v>99</v>
      </c>
      <c r="CE657" s="55">
        <v>98</v>
      </c>
      <c r="CF657" s="55">
        <v>79</v>
      </c>
      <c r="CG657" s="55">
        <v>20</v>
      </c>
      <c r="CH657" s="55"/>
      <c r="CI657" s="102">
        <v>4589</v>
      </c>
      <c r="CJ657" s="55"/>
      <c r="CK657" s="55">
        <v>30.75</v>
      </c>
      <c r="CL657" s="55"/>
      <c r="CM657" s="55">
        <v>3.95</v>
      </c>
      <c r="CN657" s="55"/>
      <c r="CO657" s="55"/>
      <c r="CP657" s="55"/>
      <c r="CQ657" s="55">
        <v>0.18</v>
      </c>
      <c r="CR657" s="102">
        <v>4490</v>
      </c>
      <c r="CS657" s="103">
        <v>30.87</v>
      </c>
      <c r="CT657" s="102">
        <v>4.0199999999999996</v>
      </c>
      <c r="CU657" s="103">
        <v>0.3</v>
      </c>
      <c r="CV657" s="55"/>
      <c r="CW657" s="73">
        <f t="shared" si="136"/>
        <v>969.38278788562741</v>
      </c>
      <c r="CX657" s="74">
        <f>AP657/(AB657-AI657)</f>
        <v>969.38278788562741</v>
      </c>
      <c r="CY657" s="71">
        <v>500</v>
      </c>
      <c r="CZ657" s="67">
        <f>IF(AND(DATE(YEAR(T657),MONTH(T657),DAY(T657))&gt;=(S657-3),DATE(YEAR(T657),MONTH(T657),DAY(T657))&lt;=(S657+3)),T657,V657)</f>
        <v>46094.059027777781</v>
      </c>
      <c r="DA657" s="74">
        <f>CZ657-U657</f>
        <v>0</v>
      </c>
      <c r="DB657" s="53">
        <f>(((AR657-AQ657)*24)+DD657+AB657+((AV657-AU657)*24))/24</f>
        <v>1.2361111111022183</v>
      </c>
      <c r="DC657" s="53">
        <f>(AT657-AS657)*24</f>
        <v>1.0000000001164153</v>
      </c>
      <c r="DD657" s="53">
        <f>(W657-AR657)*24</f>
        <v>17.666666666627862</v>
      </c>
      <c r="DE657" s="53">
        <f>AA657</f>
        <v>18.416666666802485</v>
      </c>
      <c r="DF657" s="53">
        <f t="shared" si="133"/>
        <v>17.666666666627862</v>
      </c>
      <c r="DG657" s="53">
        <f>AB657</f>
        <v>11.499999999941792</v>
      </c>
      <c r="DH657" s="53">
        <f t="shared" ref="DH657:DH720" si="140">DC657</f>
        <v>1.0000000001164153</v>
      </c>
    </row>
    <row r="658" spans="1:112" s="63" customFormat="1" x14ac:dyDescent="0.2">
      <c r="A658" s="65">
        <v>5106</v>
      </c>
      <c r="B658" s="72">
        <f t="shared" si="134"/>
        <v>46082</v>
      </c>
      <c r="C658" s="60" t="str">
        <f t="shared" ref="C658:C721" si="141">"PRT"&amp;" "&amp;YEAR(T658)&amp;" "&amp;MONTH(T658)&amp;" #"&amp;A658</f>
        <v>PRT 2026 3 #5106</v>
      </c>
      <c r="D658" s="60" t="str">
        <f t="shared" ref="D658:D721" si="142">"PRATU "&amp;F658&amp;" #"&amp;J658</f>
        <v>PRATU SSN #42</v>
      </c>
      <c r="E658" s="61">
        <v>5106</v>
      </c>
      <c r="F658" s="62" t="s">
        <v>551</v>
      </c>
      <c r="G658" s="62" t="str">
        <f>INDEX([1]List!$D$2:$D$55,MATCH(F658,[1]List!$B$2:$B$55,0))</f>
        <v>CIF</v>
      </c>
      <c r="H658" s="62" t="s">
        <v>552</v>
      </c>
      <c r="I658" s="62" t="s">
        <v>285</v>
      </c>
      <c r="J658" s="61">
        <f>IF(F658="","",IF(F658="TIE LRC",COUNTIF($F$2:$F658,"TIE")+COUNTIF($F$2:$F658,"TME")+COUNTIF($F$2:$F658,"TIE LRC")+COUNTIF($F$2:$F658,"TIE MRC"),IF(F658="TIE MRC",COUNTIF($F$2:$F658,"TIE")+COUNTIF($F$2:$F658,"TME")+COUNTIF($F$2:$F658,"TIE LRC")+COUNTIF($F$2:$F658,"TIE MRC"),IF(F658="PLNBB LRC",COUNTIF($F$2:$F658,"PLNBB")+COUNTIF($F$2:$F658,"PLNBB LRC")+COUNTIF($F$2:$F658,"PLNBB MRC"),IF(F658="PLNBB MRC",COUNTIF($F$2:$F658,"PLNBB")+COUNTIF($F$2:$F658,"PLNBB LRC")+COUNTIF($F$2:$F658,"PLNBB MRC"),IF(F658="HE MRC",COUNTIF($F$2:$F658,"HE")+COUNTIF($F$2:$F658,"HE LRC")+COUNTIF($F$2:$F658,"HE MRC"),IF(F658="HE LRC",COUNTIF($F$2:$F658,"HE")+COUNTIF($F$2:$F658,"HE LRC")+COUNTIF($F$2:$F658,"HE MRC"),COUNTIF($F$2:$F658,F658))))))))</f>
        <v>42</v>
      </c>
      <c r="K658" s="63" t="s">
        <v>219</v>
      </c>
      <c r="L658" s="63" t="s">
        <v>590</v>
      </c>
      <c r="N658" s="64" t="s">
        <v>318</v>
      </c>
      <c r="O658" s="69" t="s">
        <v>473</v>
      </c>
      <c r="P658" s="65"/>
      <c r="Q658" s="69">
        <v>46086</v>
      </c>
      <c r="R658" s="66"/>
      <c r="S658" s="69">
        <v>46101</v>
      </c>
      <c r="T658" s="67">
        <v>46092.611111111109</v>
      </c>
      <c r="U658" s="67">
        <f>V658</f>
        <v>46094.96875</v>
      </c>
      <c r="V658" s="67">
        <v>46094.96875</v>
      </c>
      <c r="W658" s="67">
        <v>46095.229166666664</v>
      </c>
      <c r="X658" s="67">
        <v>46096.267361111109</v>
      </c>
      <c r="Y658" s="67">
        <v>46096.326388888891</v>
      </c>
      <c r="Z658" s="67">
        <v>46096.361111111109</v>
      </c>
      <c r="AA658" s="53">
        <f t="shared" si="120"/>
        <v>56.583333333372138</v>
      </c>
      <c r="AB658" s="53">
        <f t="shared" si="124"/>
        <v>26.333333333430346</v>
      </c>
      <c r="AC658" s="53">
        <f t="shared" si="125"/>
        <v>1.4166666667442769</v>
      </c>
      <c r="AD658" s="53">
        <v>2.25</v>
      </c>
      <c r="AE658" s="53">
        <v>4.67</v>
      </c>
      <c r="AF658" s="53">
        <v>0</v>
      </c>
      <c r="AG658" s="53">
        <v>3</v>
      </c>
      <c r="AH658" s="53">
        <v>0</v>
      </c>
      <c r="AI658" s="53">
        <f t="shared" si="137"/>
        <v>7.67</v>
      </c>
      <c r="AJ658" s="77">
        <f t="shared" si="132"/>
        <v>9.92</v>
      </c>
      <c r="AK658" s="77"/>
      <c r="AL658" s="77"/>
      <c r="AM658" s="77"/>
      <c r="AN658" s="77"/>
      <c r="AO658" s="68">
        <v>8726.5869999999995</v>
      </c>
      <c r="AP658" s="68">
        <v>8724.5650000000005</v>
      </c>
      <c r="AQ658" s="67">
        <f t="shared" si="138"/>
        <v>46094.96875</v>
      </c>
      <c r="AR658" s="67">
        <v>46094.979166666664</v>
      </c>
      <c r="AS658" s="67">
        <f t="shared" si="139"/>
        <v>46096.267361111109</v>
      </c>
      <c r="AT658" s="67">
        <v>46096.347222222219</v>
      </c>
      <c r="AU658" s="67">
        <f t="shared" si="126"/>
        <v>46096.347222222219</v>
      </c>
      <c r="AV658" s="67">
        <v>46096.357638888891</v>
      </c>
      <c r="AW658" s="102">
        <v>4079</v>
      </c>
      <c r="AX658" s="102">
        <v>6269</v>
      </c>
      <c r="AY658" s="55">
        <v>34.93</v>
      </c>
      <c r="AZ658" s="55">
        <v>16.920000000000002</v>
      </c>
      <c r="BA658" s="55">
        <v>4.97</v>
      </c>
      <c r="BB658" s="55">
        <v>6.35</v>
      </c>
      <c r="BC658" s="55">
        <v>7.64</v>
      </c>
      <c r="BD658" s="55">
        <v>40.590000000000003</v>
      </c>
      <c r="BE658" s="55">
        <v>36.14</v>
      </c>
      <c r="BF658" s="55">
        <v>0.24</v>
      </c>
      <c r="BG658" s="55">
        <v>0.4</v>
      </c>
      <c r="BH658" s="55">
        <v>0.37</v>
      </c>
      <c r="BI658" s="55">
        <v>55.25</v>
      </c>
      <c r="BJ658" s="55">
        <v>4.1900000000000004</v>
      </c>
      <c r="BK658" s="55">
        <v>0.92</v>
      </c>
      <c r="BL658" s="55">
        <v>1.2</v>
      </c>
      <c r="BM658" s="55">
        <v>16.059999999999999</v>
      </c>
      <c r="BN658" s="56">
        <v>60</v>
      </c>
      <c r="BO658" s="55" t="s">
        <v>97</v>
      </c>
      <c r="BP658" s="55" t="s">
        <v>97</v>
      </c>
      <c r="BQ658" s="56">
        <v>1440</v>
      </c>
      <c r="BR658" s="55">
        <v>48.2</v>
      </c>
      <c r="BS658" s="55">
        <v>33.32</v>
      </c>
      <c r="BT658" s="55">
        <v>11.66</v>
      </c>
      <c r="BU658" s="55">
        <v>2.11</v>
      </c>
      <c r="BV658" s="55">
        <v>1.1499999999999999</v>
      </c>
      <c r="BW658" s="55">
        <v>1.5</v>
      </c>
      <c r="BX658" s="55">
        <v>0.1</v>
      </c>
      <c r="BY658" s="55">
        <v>0.74</v>
      </c>
      <c r="BZ658" s="55">
        <v>0.9</v>
      </c>
      <c r="CA658" s="55">
        <v>0.26</v>
      </c>
      <c r="CB658" s="55">
        <v>0.05</v>
      </c>
      <c r="CC658" s="100">
        <v>3.3000000000000002E-2</v>
      </c>
      <c r="CD658" s="55">
        <v>98</v>
      </c>
      <c r="CE658" s="55">
        <v>97</v>
      </c>
      <c r="CF658" s="55">
        <v>78</v>
      </c>
      <c r="CG658" s="55">
        <v>20</v>
      </c>
      <c r="CH658" s="55"/>
      <c r="CI658" s="102">
        <v>4136</v>
      </c>
      <c r="CJ658" s="55"/>
      <c r="CK658" s="55">
        <v>34.21</v>
      </c>
      <c r="CL658" s="55"/>
      <c r="CM658" s="55">
        <v>4.54</v>
      </c>
      <c r="CN658" s="55"/>
      <c r="CO658" s="55"/>
      <c r="CP658" s="55"/>
      <c r="CQ658" s="55">
        <v>0.1</v>
      </c>
      <c r="CR658" s="102">
        <v>3980</v>
      </c>
      <c r="CS658" s="103">
        <v>36.1</v>
      </c>
      <c r="CT658" s="103">
        <v>3.9</v>
      </c>
      <c r="CU658" s="102">
        <v>0.25</v>
      </c>
      <c r="CV658" s="55"/>
      <c r="CW658" s="73">
        <f t="shared" si="136"/>
        <v>467.47088765608061</v>
      </c>
      <c r="CX658" s="74">
        <f>AP658/(AB658-AI658)</f>
        <v>467.47088765608061</v>
      </c>
      <c r="CY658" s="71">
        <v>500</v>
      </c>
      <c r="CZ658" s="67">
        <f>IF(AND(DATE(YEAR(T658),MONTH(T658),DAY(T658))&gt;=(S658-3),DATE(YEAR(T658),MONTH(T658),DAY(T658))&lt;=(S658+3)),T658,V658)</f>
        <v>46094.96875</v>
      </c>
      <c r="DA658" s="74">
        <f>CZ658-U658</f>
        <v>0</v>
      </c>
      <c r="DB658" s="53">
        <f>(((AR658-AQ658)*24)+DD658+AB658+((AV658-AU658)*24))/24</f>
        <v>1.3680555555620231</v>
      </c>
      <c r="DC658" s="53">
        <f>(AT658-AS658)*24</f>
        <v>1.9166666666278616</v>
      </c>
      <c r="DD658" s="53">
        <f>(W658-AR658)*24</f>
        <v>6</v>
      </c>
      <c r="DE658" s="53">
        <f>AA658</f>
        <v>56.583333333372138</v>
      </c>
      <c r="DF658" s="53">
        <f t="shared" si="133"/>
        <v>6</v>
      </c>
      <c r="DG658" s="53">
        <f>AB658</f>
        <v>26.333333333430346</v>
      </c>
      <c r="DH658" s="53">
        <f t="shared" si="140"/>
        <v>1.9166666666278616</v>
      </c>
    </row>
    <row r="659" spans="1:112" s="63" customFormat="1" x14ac:dyDescent="0.2">
      <c r="A659" s="65">
        <v>5107</v>
      </c>
      <c r="B659" s="72">
        <f t="shared" si="134"/>
        <v>46082</v>
      </c>
      <c r="C659" s="60" t="str">
        <f t="shared" si="141"/>
        <v>PRT 2026 3 #5107</v>
      </c>
      <c r="D659" s="60" t="str">
        <f t="shared" si="142"/>
        <v>PRATU PTBA #130</v>
      </c>
      <c r="E659" s="61">
        <v>5107</v>
      </c>
      <c r="F659" s="62" t="s">
        <v>98</v>
      </c>
      <c r="G659" s="62" t="str">
        <f>INDEX([1]List!$D$2:$D$55,MATCH(F659,[1]List!$B$2:$B$55,0))</f>
        <v>FOB</v>
      </c>
      <c r="H659" s="62" t="s">
        <v>156</v>
      </c>
      <c r="I659" s="62" t="s">
        <v>157</v>
      </c>
      <c r="J659" s="61">
        <f>IF(F659="","",IF(F659="TIE LRC",COUNTIF($F$2:$F659,"TIE")+COUNTIF($F$2:$F659,"TME")+COUNTIF($F$2:$F659,"TIE LRC")+COUNTIF($F$2:$F659,"TIE MRC"),IF(F659="TIE MRC",COUNTIF($F$2:$F659,"TIE")+COUNTIF($F$2:$F659,"TME")+COUNTIF($F$2:$F659,"TIE LRC")+COUNTIF($F$2:$F659,"TIE MRC"),IF(F659="PLNBB LRC",COUNTIF($F$2:$F659,"PLNBB")+COUNTIF($F$2:$F659,"PLNBB LRC")+COUNTIF($F$2:$F659,"PLNBB MRC"),IF(F659="PLNBB MRC",COUNTIF($F$2:$F659,"PLNBB")+COUNTIF($F$2:$F659,"PLNBB LRC")+COUNTIF($F$2:$F659,"PLNBB MRC"),IF(F659="HE MRC",COUNTIF($F$2:$F659,"HE")+COUNTIF($F$2:$F659,"HE LRC")+COUNTIF($F$2:$F659,"HE MRC"),IF(F659="HE LRC",COUNTIF($F$2:$F659,"HE")+COUNTIF($F$2:$F659,"HE LRC")+COUNTIF($F$2:$F659,"HE MRC"),COUNTIF($F$2:$F659,F659))))))))</f>
        <v>130</v>
      </c>
      <c r="L659" s="63" t="s">
        <v>585</v>
      </c>
      <c r="N659" s="64" t="s">
        <v>318</v>
      </c>
      <c r="O659" s="69" t="s">
        <v>611</v>
      </c>
      <c r="P659" s="65"/>
      <c r="Q659" s="69">
        <v>46091</v>
      </c>
      <c r="R659" s="66"/>
      <c r="S659" s="69">
        <v>46092</v>
      </c>
      <c r="T659" s="67">
        <v>46093.770833333336</v>
      </c>
      <c r="U659" s="67">
        <f>T659</f>
        <v>46093.770833333336</v>
      </c>
      <c r="V659" s="67">
        <v>46095.354166666664</v>
      </c>
      <c r="W659" s="67">
        <v>46095.6875</v>
      </c>
      <c r="X659" s="67">
        <v>46096.420138888891</v>
      </c>
      <c r="Y659" s="67">
        <v>46096.479166666664</v>
      </c>
      <c r="Z659" s="67">
        <v>46096.517361111109</v>
      </c>
      <c r="AA659" s="53">
        <f t="shared" si="120"/>
        <v>37.999999999883585</v>
      </c>
      <c r="AB659" s="53">
        <f t="shared" si="124"/>
        <v>18.999999999941792</v>
      </c>
      <c r="AC659" s="53">
        <f t="shared" si="125"/>
        <v>1.4166666665696539</v>
      </c>
      <c r="AD659" s="53">
        <v>0</v>
      </c>
      <c r="AE659" s="53">
        <v>2.42</v>
      </c>
      <c r="AF659" s="53">
        <v>0</v>
      </c>
      <c r="AG659" s="53">
        <v>2.5</v>
      </c>
      <c r="AH659" s="53">
        <v>0</v>
      </c>
      <c r="AI659" s="53">
        <f t="shared" si="137"/>
        <v>4.92</v>
      </c>
      <c r="AJ659" s="77">
        <f t="shared" si="132"/>
        <v>4.92</v>
      </c>
      <c r="AK659" s="77"/>
      <c r="AL659" s="77"/>
      <c r="AM659" s="77"/>
      <c r="AN659" s="77"/>
      <c r="AO659" s="68">
        <v>10804.946</v>
      </c>
      <c r="AP659" s="68">
        <v>10803.911</v>
      </c>
      <c r="AQ659" s="67">
        <f t="shared" si="138"/>
        <v>46095.354166666664</v>
      </c>
      <c r="AR659" s="67">
        <v>46095.368055555555</v>
      </c>
      <c r="AS659" s="67">
        <f t="shared" si="139"/>
        <v>46096.420138888891</v>
      </c>
      <c r="AT659" s="67">
        <v>46096.5</v>
      </c>
      <c r="AU659" s="67">
        <f t="shared" si="126"/>
        <v>46096.5</v>
      </c>
      <c r="AV659" s="67">
        <v>46096.513888888891</v>
      </c>
      <c r="AW659" s="102">
        <v>4648</v>
      </c>
      <c r="AX659" s="102">
        <v>6676</v>
      </c>
      <c r="AY659" s="55">
        <v>30.38</v>
      </c>
      <c r="AZ659" s="55">
        <v>11.78</v>
      </c>
      <c r="BA659" s="55">
        <v>4.0999999999999996</v>
      </c>
      <c r="BB659" s="55">
        <v>5.28</v>
      </c>
      <c r="BC659" s="55">
        <v>5.99</v>
      </c>
      <c r="BD659" s="55">
        <v>43.6</v>
      </c>
      <c r="BE659" s="55">
        <v>39.340000000000003</v>
      </c>
      <c r="BF659" s="55">
        <v>0.23</v>
      </c>
      <c r="BG659" s="55">
        <v>0.35</v>
      </c>
      <c r="BH659" s="55">
        <v>0.33</v>
      </c>
      <c r="BI659" s="55">
        <v>60.78</v>
      </c>
      <c r="BJ659" s="55">
        <v>4.24</v>
      </c>
      <c r="BK659" s="55">
        <v>0.96</v>
      </c>
      <c r="BL659" s="55">
        <v>1.1599999999999999</v>
      </c>
      <c r="BM659" s="55">
        <v>16.670000000000002</v>
      </c>
      <c r="BN659" s="56">
        <v>60</v>
      </c>
      <c r="BO659" s="55" t="s">
        <v>97</v>
      </c>
      <c r="BP659" s="55" t="s">
        <v>97</v>
      </c>
      <c r="BQ659" s="56">
        <v>1360</v>
      </c>
      <c r="BR659" s="55">
        <v>43.36</v>
      </c>
      <c r="BS659" s="55">
        <v>30.96</v>
      </c>
      <c r="BT659" s="55">
        <v>10.52</v>
      </c>
      <c r="BU659" s="55">
        <v>6.22</v>
      </c>
      <c r="BV659" s="55">
        <v>1.52</v>
      </c>
      <c r="BW659" s="55">
        <v>1.1599999999999999</v>
      </c>
      <c r="BX659" s="55">
        <v>0.68</v>
      </c>
      <c r="BY659" s="55">
        <v>0.48</v>
      </c>
      <c r="BZ659" s="55">
        <v>4.62</v>
      </c>
      <c r="CA659" s="55">
        <v>0.22</v>
      </c>
      <c r="CB659" s="55">
        <v>0.26</v>
      </c>
      <c r="CC659" s="100">
        <v>5.8000000000000003E-2</v>
      </c>
      <c r="CD659" s="55">
        <v>99</v>
      </c>
      <c r="CE659" s="55">
        <v>98</v>
      </c>
      <c r="CF659" s="55">
        <v>79</v>
      </c>
      <c r="CG659" s="55">
        <v>23</v>
      </c>
      <c r="CH659" s="55"/>
      <c r="CI659" s="102">
        <v>4918</v>
      </c>
      <c r="CJ659" s="55"/>
      <c r="CK659" s="55">
        <v>28.69</v>
      </c>
      <c r="CL659" s="55">
        <v>14.71</v>
      </c>
      <c r="CM659" s="55">
        <v>5.43</v>
      </c>
      <c r="CN659" s="55">
        <v>6.5</v>
      </c>
      <c r="CO659" s="55">
        <v>39.369999999999997</v>
      </c>
      <c r="CP659" s="55">
        <v>39.42</v>
      </c>
      <c r="CQ659" s="55">
        <v>0.55000000000000004</v>
      </c>
      <c r="CR659" s="102" t="s">
        <v>319</v>
      </c>
      <c r="CS659" s="103" t="s">
        <v>319</v>
      </c>
      <c r="CT659" s="102" t="s">
        <v>319</v>
      </c>
      <c r="CU659" s="102" t="s">
        <v>319</v>
      </c>
      <c r="CV659" s="55"/>
      <c r="CW659" s="73">
        <f t="shared" si="136"/>
        <v>767.32322443499038</v>
      </c>
      <c r="CX659" s="74">
        <f>AP659/(AB659-AI659)</f>
        <v>767.32322443499038</v>
      </c>
      <c r="CY659" s="71">
        <v>500</v>
      </c>
      <c r="CZ659" s="67">
        <f>IF(AND(DATE(YEAR(T659),MONTH(T659),DAY(T659))&gt;=(S659-3),DATE(YEAR(T659),MONTH(T659),DAY(T659))&lt;=(S659+3)),T659,V659)</f>
        <v>46093.770833333336</v>
      </c>
      <c r="DA659" s="74">
        <f>CZ659-U659</f>
        <v>0</v>
      </c>
      <c r="DB659" s="53">
        <f>(((AR659-AQ659)*24)+DD659+AB659+((AV659-AU659)*24))/24</f>
        <v>1.1388888888905058</v>
      </c>
      <c r="DC659" s="53">
        <f>(AT659-AS659)*24</f>
        <v>1.9166666666278616</v>
      </c>
      <c r="DD659" s="53">
        <f>(W659-AR659)*24</f>
        <v>7.6666666666860692</v>
      </c>
      <c r="DE659" s="53">
        <f>AA659</f>
        <v>37.999999999883585</v>
      </c>
      <c r="DF659" s="53">
        <f t="shared" si="133"/>
        <v>7.6666666666860692</v>
      </c>
      <c r="DG659" s="53">
        <f>AB659</f>
        <v>18.999999999941792</v>
      </c>
      <c r="DH659" s="53">
        <f t="shared" si="140"/>
        <v>1.9166666666278616</v>
      </c>
    </row>
    <row r="660" spans="1:112" s="85" customFormat="1" x14ac:dyDescent="0.2">
      <c r="A660" s="80">
        <v>5108</v>
      </c>
      <c r="B660" s="81">
        <f t="shared" si="134"/>
        <v>46082</v>
      </c>
      <c r="C660" s="82" t="str">
        <f t="shared" si="141"/>
        <v>PRT 2026 3 #5108</v>
      </c>
      <c r="D660" s="82" t="str">
        <f t="shared" si="142"/>
        <v>PRATU SPE #55</v>
      </c>
      <c r="E660" s="83">
        <v>5108</v>
      </c>
      <c r="F660" s="84" t="s">
        <v>326</v>
      </c>
      <c r="G660" s="84" t="str">
        <f>INDEX([1]List!$D$2:$D$55,MATCH(F660,[1]List!$B$2:$B$55,0))</f>
        <v>CIF</v>
      </c>
      <c r="H660" s="84" t="s">
        <v>469</v>
      </c>
      <c r="I660" s="84" t="s">
        <v>470</v>
      </c>
      <c r="J660" s="83">
        <f>IF(F660="","",IF(F660="TIE LRC",COUNTIF($F$2:$F660,"TIE")+COUNTIF($F$2:$F660,"TME")+COUNTIF($F$2:$F660,"TIE LRC")+COUNTIF($F$2:$F660,"TIE MRC"),IF(F660="TIE MRC",COUNTIF($F$2:$F660,"TIE")+COUNTIF($F$2:$F660,"TME")+COUNTIF($F$2:$F660,"TIE LRC")+COUNTIF($F$2:$F660,"TIE MRC"),IF(F660="PLNBB LRC",COUNTIF($F$2:$F660,"PLNBB")+COUNTIF($F$2:$F660,"PLNBB LRC")+COUNTIF($F$2:$F660,"PLNBB MRC"),IF(F660="PLNBB MRC",COUNTIF($F$2:$F660,"PLNBB")+COUNTIF($F$2:$F660,"PLNBB LRC")+COUNTIF($F$2:$F660,"PLNBB MRC"),IF(F660="HE MRC",COUNTIF($F$2:$F660,"HE")+COUNTIF($F$2:$F660,"HE LRC")+COUNTIF($F$2:$F660,"HE MRC"),IF(F660="HE LRC",COUNTIF($F$2:$F660,"HE")+COUNTIF($F$2:$F660,"HE LRC")+COUNTIF($F$2:$F660,"HE MRC"),COUNTIF($F$2:$F660,F660))))))))</f>
        <v>55</v>
      </c>
      <c r="K660" s="85" t="s">
        <v>133</v>
      </c>
      <c r="L660" s="85" t="s">
        <v>774</v>
      </c>
      <c r="N660" s="86" t="s">
        <v>308</v>
      </c>
      <c r="O660" s="76" t="s">
        <v>610</v>
      </c>
      <c r="P660" s="80"/>
      <c r="Q660" s="76">
        <v>46072</v>
      </c>
      <c r="R660" s="87"/>
      <c r="S660" s="76">
        <v>46095</v>
      </c>
      <c r="T660" s="88">
        <v>46091.28125</v>
      </c>
      <c r="U660" s="88">
        <f>V660</f>
        <v>46091.416666666664</v>
      </c>
      <c r="V660" s="88">
        <v>46091.416666666664</v>
      </c>
      <c r="W660" s="88">
        <v>46091.625</v>
      </c>
      <c r="X660" s="88">
        <v>46096.822916666664</v>
      </c>
      <c r="Y660" s="88">
        <v>46096.975694444445</v>
      </c>
      <c r="Z660" s="88">
        <v>46097.045138888891</v>
      </c>
      <c r="AA660" s="89">
        <f t="shared" si="120"/>
        <v>3.2499999999417923</v>
      </c>
      <c r="AB660" s="89">
        <f t="shared" si="124"/>
        <v>128.41666666668607</v>
      </c>
      <c r="AC660" s="89">
        <f t="shared" si="125"/>
        <v>3.6666666667442769</v>
      </c>
      <c r="AD660" s="89">
        <v>0</v>
      </c>
      <c r="AE660" s="89">
        <v>0</v>
      </c>
      <c r="AF660" s="89">
        <v>12</v>
      </c>
      <c r="AG660" s="89">
        <v>30.33</v>
      </c>
      <c r="AH660" s="89">
        <v>0</v>
      </c>
      <c r="AI660" s="89">
        <f t="shared" si="137"/>
        <v>42.33</v>
      </c>
      <c r="AJ660" s="90">
        <f t="shared" si="132"/>
        <v>42.33</v>
      </c>
      <c r="AK660" s="90"/>
      <c r="AL660" s="90"/>
      <c r="AM660" s="90"/>
      <c r="AN660" s="90"/>
      <c r="AO660" s="91">
        <v>8510.4539999999997</v>
      </c>
      <c r="AP660" s="91">
        <v>8508.3080000000009</v>
      </c>
      <c r="AQ660" s="88">
        <f t="shared" si="138"/>
        <v>46091.416666666664</v>
      </c>
      <c r="AR660" s="88">
        <v>46091.430555555555</v>
      </c>
      <c r="AS660" s="88">
        <f t="shared" si="139"/>
        <v>46096.822916666664</v>
      </c>
      <c r="AT660" s="88">
        <v>46096.979166666664</v>
      </c>
      <c r="AU660" s="88">
        <v>46097.024305555555</v>
      </c>
      <c r="AV660" s="88">
        <v>46097.038194444445</v>
      </c>
      <c r="AW660" s="107">
        <v>4162</v>
      </c>
      <c r="AX660" s="107">
        <v>6394</v>
      </c>
      <c r="AY660" s="93">
        <v>34.909999999999997</v>
      </c>
      <c r="AZ660" s="93">
        <v>17.420000000000002</v>
      </c>
      <c r="BA660" s="93">
        <v>4.97</v>
      </c>
      <c r="BB660" s="93">
        <v>6.3</v>
      </c>
      <c r="BC660" s="93">
        <v>7.63</v>
      </c>
      <c r="BD660" s="93">
        <v>40.159999999999997</v>
      </c>
      <c r="BE660" s="93">
        <v>36.119999999999997</v>
      </c>
      <c r="BF660" s="93">
        <v>0.28999999999999998</v>
      </c>
      <c r="BG660" s="93">
        <v>0.49</v>
      </c>
      <c r="BH660" s="93">
        <v>0.45</v>
      </c>
      <c r="BI660" s="93">
        <v>53.83</v>
      </c>
      <c r="BJ660" s="93">
        <v>4.25</v>
      </c>
      <c r="BK660" s="93">
        <v>0.9</v>
      </c>
      <c r="BL660" s="93">
        <v>1.18</v>
      </c>
      <c r="BM660" s="93">
        <v>16.93</v>
      </c>
      <c r="BN660" s="94">
        <v>60</v>
      </c>
      <c r="BO660" s="93" t="s">
        <v>97</v>
      </c>
      <c r="BP660" s="93" t="s">
        <v>97</v>
      </c>
      <c r="BQ660" s="94">
        <v>1230</v>
      </c>
      <c r="BR660" s="93">
        <v>40.94</v>
      </c>
      <c r="BS660" s="93">
        <v>23.8</v>
      </c>
      <c r="BT660" s="93">
        <v>16.100000000000001</v>
      </c>
      <c r="BU660" s="93">
        <v>9.1999999999999993</v>
      </c>
      <c r="BV660" s="93">
        <v>1.28</v>
      </c>
      <c r="BW660" s="93">
        <v>0.8</v>
      </c>
      <c r="BX660" s="93">
        <v>0.44</v>
      </c>
      <c r="BY660" s="93">
        <v>0.56000000000000005</v>
      </c>
      <c r="BZ660" s="93">
        <v>6.34</v>
      </c>
      <c r="CA660" s="93">
        <v>0.43</v>
      </c>
      <c r="CB660" s="93">
        <v>0.11</v>
      </c>
      <c r="CC660" s="101">
        <v>3.5999999999999997E-2</v>
      </c>
      <c r="CD660" s="93">
        <v>99</v>
      </c>
      <c r="CE660" s="93">
        <v>98</v>
      </c>
      <c r="CF660" s="93">
        <v>79</v>
      </c>
      <c r="CG660" s="93">
        <v>19</v>
      </c>
      <c r="CH660" s="93"/>
      <c r="CI660" s="107">
        <v>4176</v>
      </c>
      <c r="CJ660" s="93"/>
      <c r="CK660" s="93">
        <v>34.43</v>
      </c>
      <c r="CL660" s="93"/>
      <c r="CM660" s="93">
        <v>4.67</v>
      </c>
      <c r="CN660" s="93"/>
      <c r="CO660" s="93"/>
      <c r="CP660" s="93"/>
      <c r="CQ660" s="93">
        <v>0.28999999999999998</v>
      </c>
      <c r="CR660" s="107">
        <v>4115</v>
      </c>
      <c r="CS660" s="108">
        <v>34.229999999999997</v>
      </c>
      <c r="CT660" s="108">
        <v>4.01</v>
      </c>
      <c r="CU660" s="107">
        <v>0.21</v>
      </c>
      <c r="CV660" s="93"/>
      <c r="CW660" s="95">
        <f t="shared" si="136"/>
        <v>98.834213583188458</v>
      </c>
      <c r="CX660" s="96">
        <f>AP660/(AB660-AI660)</f>
        <v>98.834213583188458</v>
      </c>
      <c r="CY660" s="97">
        <v>500</v>
      </c>
      <c r="CZ660" s="88">
        <f>IF(AND(DATE(YEAR(T660),MONTH(T660),DAY(T660))&gt;=(S660-3),DATE(YEAR(T660),MONTH(T660),DAY(T660))&lt;=(S660+3)),T660,V660)</f>
        <v>46091.416666666664</v>
      </c>
      <c r="DA660" s="96">
        <f>CZ660-U660</f>
        <v>0</v>
      </c>
      <c r="DB660" s="89">
        <f>(((AR660-AQ660)*24)+DD660+AB660+((AV660-AU660)*24))/24</f>
        <v>5.5729166666715173</v>
      </c>
      <c r="DC660" s="89">
        <f>(AT660-AS660)*24</f>
        <v>3.75</v>
      </c>
      <c r="DD660" s="89">
        <f>(W660-AR660)*24</f>
        <v>4.6666666666860692</v>
      </c>
      <c r="DE660" s="89">
        <f>AA660</f>
        <v>3.2499999999417923</v>
      </c>
      <c r="DF660" s="89">
        <f t="shared" si="133"/>
        <v>4.6666666666860692</v>
      </c>
      <c r="DG660" s="89">
        <f>AB660</f>
        <v>128.41666666668607</v>
      </c>
      <c r="DH660" s="89">
        <f t="shared" si="140"/>
        <v>3.75</v>
      </c>
    </row>
    <row r="661" spans="1:112" s="63" customFormat="1" x14ac:dyDescent="0.2">
      <c r="A661" s="65">
        <v>5109</v>
      </c>
      <c r="B661" s="72">
        <f t="shared" si="134"/>
        <v>46082</v>
      </c>
      <c r="C661" s="60" t="str">
        <f t="shared" si="141"/>
        <v>PRT 2026 3 #5109</v>
      </c>
      <c r="D661" s="60" t="str">
        <f t="shared" si="142"/>
        <v>PRATU SPE #56</v>
      </c>
      <c r="E661" s="61">
        <v>5109</v>
      </c>
      <c r="F661" s="62" t="s">
        <v>326</v>
      </c>
      <c r="G661" s="62" t="str">
        <f>INDEX([1]List!$D$2:$D$55,MATCH(F661,[1]List!$B$2:$B$55,0))</f>
        <v>CIF</v>
      </c>
      <c r="H661" s="62" t="s">
        <v>407</v>
      </c>
      <c r="I661" s="62" t="s">
        <v>775</v>
      </c>
      <c r="J661" s="61">
        <f>IF(F661="","",IF(F661="TIE LRC",COUNTIF($F$2:$F661,"TIE")+COUNTIF($F$2:$F661,"TME")+COUNTIF($F$2:$F661,"TIE LRC")+COUNTIF($F$2:$F661,"TIE MRC"),IF(F661="TIE MRC",COUNTIF($F$2:$F661,"TIE")+COUNTIF($F$2:$F661,"TME")+COUNTIF($F$2:$F661,"TIE LRC")+COUNTIF($F$2:$F661,"TIE MRC"),IF(F661="PLNBB LRC",COUNTIF($F$2:$F661,"PLNBB")+COUNTIF($F$2:$F661,"PLNBB LRC")+COUNTIF($F$2:$F661,"PLNBB MRC"),IF(F661="PLNBB MRC",COUNTIF($F$2:$F661,"PLNBB")+COUNTIF($F$2:$F661,"PLNBB LRC")+COUNTIF($F$2:$F661,"PLNBB MRC"),IF(F661="HE MRC",COUNTIF($F$2:$F661,"HE")+COUNTIF($F$2:$F661,"HE LRC")+COUNTIF($F$2:$F661,"HE MRC"),IF(F661="HE LRC",COUNTIF($F$2:$F661,"HE")+COUNTIF($F$2:$F661,"HE LRC")+COUNTIF($F$2:$F661,"HE MRC"),COUNTIF($F$2:$F661,F661))))))))</f>
        <v>56</v>
      </c>
      <c r="K661" s="63" t="s">
        <v>706</v>
      </c>
      <c r="L661" s="63" t="s">
        <v>776</v>
      </c>
      <c r="N661" s="64" t="s">
        <v>320</v>
      </c>
      <c r="O661" s="69" t="s">
        <v>394</v>
      </c>
      <c r="P661" s="65"/>
      <c r="Q661" s="69">
        <v>46082</v>
      </c>
      <c r="R661" s="66"/>
      <c r="S661" s="69">
        <v>46095</v>
      </c>
      <c r="T661" s="67">
        <v>46093.25</v>
      </c>
      <c r="U661" s="67">
        <f>T661</f>
        <v>46093.25</v>
      </c>
      <c r="V661" s="67">
        <v>46096.388888888891</v>
      </c>
      <c r="W661" s="67">
        <v>46096.479166666664</v>
      </c>
      <c r="X661" s="67">
        <v>46097.128472222219</v>
      </c>
      <c r="Y661" s="67">
        <v>46097.1875</v>
      </c>
      <c r="Z661" s="67">
        <v>46097.222222222219</v>
      </c>
      <c r="AA661" s="53">
        <f t="shared" si="120"/>
        <v>75.333333333372138</v>
      </c>
      <c r="AB661" s="53">
        <f t="shared" si="124"/>
        <v>17.000000000058208</v>
      </c>
      <c r="AC661" s="53">
        <f t="shared" si="125"/>
        <v>1.4166666667442769</v>
      </c>
      <c r="AD661" s="53">
        <v>0</v>
      </c>
      <c r="AE661" s="53">
        <v>4.5</v>
      </c>
      <c r="AF661" s="53">
        <v>0</v>
      </c>
      <c r="AG661" s="53">
        <v>1.33</v>
      </c>
      <c r="AH661" s="53">
        <v>0</v>
      </c>
      <c r="AI661" s="53">
        <f t="shared" si="137"/>
        <v>5.83</v>
      </c>
      <c r="AJ661" s="77">
        <f t="shared" si="132"/>
        <v>5.83</v>
      </c>
      <c r="AK661" s="77"/>
      <c r="AL661" s="77"/>
      <c r="AM661" s="77"/>
      <c r="AN661" s="77"/>
      <c r="AO661" s="68">
        <v>8009.8230000000003</v>
      </c>
      <c r="AP661" s="68">
        <v>8007.6989999999996</v>
      </c>
      <c r="AQ661" s="67">
        <f t="shared" si="138"/>
        <v>46096.388888888891</v>
      </c>
      <c r="AR661" s="67">
        <v>46096.399305555555</v>
      </c>
      <c r="AS661" s="67">
        <f t="shared" si="139"/>
        <v>46097.128472222219</v>
      </c>
      <c r="AT661" s="67">
        <v>46097.208333333336</v>
      </c>
      <c r="AU661" s="67">
        <f t="shared" si="126"/>
        <v>46097.208333333336</v>
      </c>
      <c r="AV661" s="67">
        <v>46097.21875</v>
      </c>
      <c r="AW661" s="102">
        <v>4147</v>
      </c>
      <c r="AX661" s="102">
        <v>6376</v>
      </c>
      <c r="AY661" s="55">
        <v>34.96</v>
      </c>
      <c r="AZ661" s="55">
        <v>16.05</v>
      </c>
      <c r="BA661" s="55">
        <v>4.9400000000000004</v>
      </c>
      <c r="BB661" s="55">
        <v>6.38</v>
      </c>
      <c r="BC661" s="55">
        <v>7.6</v>
      </c>
      <c r="BD661" s="55">
        <v>40.85</v>
      </c>
      <c r="BE661" s="55">
        <v>36.72</v>
      </c>
      <c r="BF661" s="55">
        <v>0.22</v>
      </c>
      <c r="BG661" s="55">
        <v>0.37</v>
      </c>
      <c r="BH661" s="55">
        <v>0.35</v>
      </c>
      <c r="BI661" s="55">
        <v>55.25</v>
      </c>
      <c r="BJ661" s="55">
        <v>4.3499999999999996</v>
      </c>
      <c r="BK661" s="55">
        <v>0.9</v>
      </c>
      <c r="BL661" s="55">
        <v>1.1599999999999999</v>
      </c>
      <c r="BM661" s="55">
        <v>16.78</v>
      </c>
      <c r="BN661" s="56">
        <v>60</v>
      </c>
      <c r="BO661" s="55" t="s">
        <v>97</v>
      </c>
      <c r="BP661" s="55" t="s">
        <v>100</v>
      </c>
      <c r="BQ661" s="56">
        <v>1170</v>
      </c>
      <c r="BR661" s="55">
        <v>34.29</v>
      </c>
      <c r="BS661" s="55">
        <v>19.79</v>
      </c>
      <c r="BT661" s="55">
        <v>27.55</v>
      </c>
      <c r="BU661" s="55">
        <v>7.48</v>
      </c>
      <c r="BV661" s="55">
        <v>2.1800000000000002</v>
      </c>
      <c r="BW661" s="55">
        <v>0.57999999999999996</v>
      </c>
      <c r="BX661" s="55">
        <v>0.53</v>
      </c>
      <c r="BY661" s="55">
        <v>0.44</v>
      </c>
      <c r="BZ661" s="55">
        <v>6.29</v>
      </c>
      <c r="CA661" s="55">
        <v>0.69</v>
      </c>
      <c r="CB661" s="55">
        <v>0.18</v>
      </c>
      <c r="CC661" s="100">
        <v>3.6999999999999998E-2</v>
      </c>
      <c r="CD661" s="55">
        <v>98</v>
      </c>
      <c r="CE661" s="55">
        <v>97</v>
      </c>
      <c r="CF661" s="55">
        <v>79</v>
      </c>
      <c r="CG661" s="55">
        <v>21</v>
      </c>
      <c r="CH661" s="55"/>
      <c r="CI661" s="102">
        <v>4161</v>
      </c>
      <c r="CJ661" s="55"/>
      <c r="CK661" s="55">
        <v>34.61</v>
      </c>
      <c r="CL661" s="55"/>
      <c r="CM661" s="55">
        <v>4.57</v>
      </c>
      <c r="CN661" s="55"/>
      <c r="CO661" s="55"/>
      <c r="CP661" s="55"/>
      <c r="CQ661" s="55">
        <v>0.18</v>
      </c>
      <c r="CR661" s="102">
        <v>4117</v>
      </c>
      <c r="CS661" s="103">
        <v>35.020000000000003</v>
      </c>
      <c r="CT661" s="102">
        <v>4.32</v>
      </c>
      <c r="CU661" s="102">
        <v>0.24</v>
      </c>
      <c r="CV661" s="55"/>
      <c r="CW661" s="73">
        <f t="shared" si="136"/>
        <v>716.89337510817109</v>
      </c>
      <c r="CX661" s="74">
        <f>AP661/(AB661-AI661)</f>
        <v>716.89337510817109</v>
      </c>
      <c r="CY661" s="71">
        <v>500</v>
      </c>
      <c r="CZ661" s="67">
        <f>IF(AND(DATE(YEAR(T661),MONTH(T661),DAY(T661))&gt;=(S661-3),DATE(YEAR(T661),MONTH(T661),DAY(T661))&lt;=(S661+3)),T661,V661)</f>
        <v>46093.25</v>
      </c>
      <c r="DA661" s="74">
        <f>CZ661-U661</f>
        <v>0</v>
      </c>
      <c r="DB661" s="53">
        <f>(((AR661-AQ661)*24)+DD661+AB661+((AV661-AU661)*24))/24</f>
        <v>0.80902777777373558</v>
      </c>
      <c r="DC661" s="53">
        <f>(AT661-AS661)*24</f>
        <v>1.9166666668024845</v>
      </c>
      <c r="DD661" s="53">
        <f>(W661-AR661)*24</f>
        <v>1.9166666666278616</v>
      </c>
      <c r="DE661" s="53">
        <f>AA661</f>
        <v>75.333333333372138</v>
      </c>
      <c r="DF661" s="53">
        <f t="shared" si="133"/>
        <v>1.9166666666278616</v>
      </c>
      <c r="DG661" s="53">
        <f>AB661</f>
        <v>17.000000000058208</v>
      </c>
      <c r="DH661" s="53">
        <f t="shared" si="140"/>
        <v>1.9166666668024845</v>
      </c>
    </row>
    <row r="662" spans="1:112" s="63" customFormat="1" x14ac:dyDescent="0.2">
      <c r="A662" s="65">
        <v>5110</v>
      </c>
      <c r="B662" s="72">
        <f t="shared" si="134"/>
        <v>46082</v>
      </c>
      <c r="C662" s="60" t="str">
        <f t="shared" si="141"/>
        <v>PRT 2026 3 #5110</v>
      </c>
      <c r="D662" s="60" t="str">
        <f t="shared" si="142"/>
        <v>PRATU BGG #146</v>
      </c>
      <c r="E662" s="61">
        <v>5110</v>
      </c>
      <c r="F662" s="62" t="s">
        <v>240</v>
      </c>
      <c r="G662" s="62" t="str">
        <f>INDEX([1]List!$D$2:$D$55,MATCH(F662,[1]List!$B$2:$B$55,0))</f>
        <v>CIF</v>
      </c>
      <c r="H662" s="62" t="s">
        <v>211</v>
      </c>
      <c r="I662" s="62" t="s">
        <v>777</v>
      </c>
      <c r="J662" s="61">
        <f>IF(F662="","",IF(F662="TIE LRC",COUNTIF($F$2:$F662,"TIE")+COUNTIF($F$2:$F662,"TME")+COUNTIF($F$2:$F662,"TIE LRC")+COUNTIF($F$2:$F662,"TIE MRC"),IF(F662="TIE MRC",COUNTIF($F$2:$F662,"TIE")+COUNTIF($F$2:$F662,"TME")+COUNTIF($F$2:$F662,"TIE LRC")+COUNTIF($F$2:$F662,"TIE MRC"),IF(F662="PLNBB LRC",COUNTIF($F$2:$F662,"PLNBB")+COUNTIF($F$2:$F662,"PLNBB LRC")+COUNTIF($F$2:$F662,"PLNBB MRC"),IF(F662="PLNBB MRC",COUNTIF($F$2:$F662,"PLNBB")+COUNTIF($F$2:$F662,"PLNBB LRC")+COUNTIF($F$2:$F662,"PLNBB MRC"),IF(F662="HE MRC",COUNTIF($F$2:$F662,"HE")+COUNTIF($F$2:$F662,"HE LRC")+COUNTIF($F$2:$F662,"HE MRC"),IF(F662="HE LRC",COUNTIF($F$2:$F662,"HE")+COUNTIF($F$2:$F662,"HE LRC")+COUNTIF($F$2:$F662,"HE MRC"),COUNTIF($F$2:$F662,F662))))))))</f>
        <v>146</v>
      </c>
      <c r="K662" s="63" t="s">
        <v>645</v>
      </c>
      <c r="L662" s="63" t="s">
        <v>646</v>
      </c>
      <c r="N662" s="64" t="s">
        <v>318</v>
      </c>
      <c r="O662" s="69" t="s">
        <v>104</v>
      </c>
      <c r="P662" s="65"/>
      <c r="Q662" s="69">
        <v>46088</v>
      </c>
      <c r="R662" s="66"/>
      <c r="S662" s="69">
        <v>46112</v>
      </c>
      <c r="T662" s="67">
        <v>46094.302083333336</v>
      </c>
      <c r="U662" s="67">
        <f>V662</f>
        <v>46096.559027777781</v>
      </c>
      <c r="V662" s="67">
        <v>46096.559027777781</v>
      </c>
      <c r="W662" s="67">
        <v>46096.572916666664</v>
      </c>
      <c r="X662" s="67">
        <v>46097.361111111109</v>
      </c>
      <c r="Y662" s="67">
        <v>46097.395833333336</v>
      </c>
      <c r="Z662" s="67">
        <v>46097.430555555555</v>
      </c>
      <c r="AA662" s="53">
        <f t="shared" si="120"/>
        <v>54.166666666686069</v>
      </c>
      <c r="AB662" s="53">
        <f t="shared" si="124"/>
        <v>19.750000000116415</v>
      </c>
      <c r="AC662" s="53">
        <f t="shared" si="125"/>
        <v>0.8333333334303461</v>
      </c>
      <c r="AD662" s="53">
        <v>0.17</v>
      </c>
      <c r="AE662" s="53">
        <v>2.92</v>
      </c>
      <c r="AF662" s="53">
        <v>3.33</v>
      </c>
      <c r="AG662" s="53">
        <v>1.08</v>
      </c>
      <c r="AH662" s="53">
        <v>0</v>
      </c>
      <c r="AI662" s="53">
        <f t="shared" si="137"/>
        <v>7.33</v>
      </c>
      <c r="AJ662" s="77">
        <f t="shared" si="132"/>
        <v>7.5</v>
      </c>
      <c r="AK662" s="77"/>
      <c r="AL662" s="77"/>
      <c r="AM662" s="77"/>
      <c r="AN662" s="77"/>
      <c r="AO662" s="68">
        <v>8003.7070000000003</v>
      </c>
      <c r="AP662" s="68">
        <v>8001.5349999999999</v>
      </c>
      <c r="AQ662" s="67">
        <f t="shared" si="138"/>
        <v>46096.559027777781</v>
      </c>
      <c r="AR662" s="67">
        <v>46096.569444444445</v>
      </c>
      <c r="AS662" s="67">
        <f t="shared" si="139"/>
        <v>46097.361111111109</v>
      </c>
      <c r="AT662" s="67">
        <v>46097.416666666664</v>
      </c>
      <c r="AU662" s="67">
        <f t="shared" si="126"/>
        <v>46097.416666666664</v>
      </c>
      <c r="AV662" s="67">
        <v>46097.427083333336</v>
      </c>
      <c r="AW662" s="102">
        <v>4597</v>
      </c>
      <c r="AX662" s="102">
        <v>6655</v>
      </c>
      <c r="AY662" s="55">
        <v>30.92</v>
      </c>
      <c r="AZ662" s="55">
        <v>12.68</v>
      </c>
      <c r="BA662" s="55">
        <v>3.97</v>
      </c>
      <c r="BB662" s="55">
        <v>5.0199999999999996</v>
      </c>
      <c r="BC662" s="55">
        <v>5.75</v>
      </c>
      <c r="BD662" s="55">
        <v>42.62</v>
      </c>
      <c r="BE662" s="55">
        <v>39.68</v>
      </c>
      <c r="BF662" s="55">
        <v>0.21</v>
      </c>
      <c r="BG662" s="55">
        <v>0.32</v>
      </c>
      <c r="BH662" s="55">
        <v>0.3</v>
      </c>
      <c r="BI662" s="55">
        <v>59.34</v>
      </c>
      <c r="BJ662" s="55">
        <v>4.3099999999999996</v>
      </c>
      <c r="BK662" s="55">
        <v>0.96</v>
      </c>
      <c r="BL662" s="55">
        <v>1.17</v>
      </c>
      <c r="BM662" s="55">
        <v>17.43</v>
      </c>
      <c r="BN662" s="56">
        <v>58</v>
      </c>
      <c r="BO662" s="55" t="s">
        <v>97</v>
      </c>
      <c r="BP662" s="55" t="s">
        <v>97</v>
      </c>
      <c r="BQ662" s="56">
        <v>1280</v>
      </c>
      <c r="BR662" s="55">
        <v>34.700000000000003</v>
      </c>
      <c r="BS662" s="55">
        <v>24.9</v>
      </c>
      <c r="BT662" s="55">
        <v>24.34</v>
      </c>
      <c r="BU662" s="55">
        <v>7.02</v>
      </c>
      <c r="BV662" s="55">
        <v>1.41</v>
      </c>
      <c r="BW662" s="55">
        <v>1.18</v>
      </c>
      <c r="BX662" s="55">
        <v>0.24</v>
      </c>
      <c r="BY662" s="55">
        <v>0.41</v>
      </c>
      <c r="BZ662" s="55">
        <v>5.16</v>
      </c>
      <c r="CA662" s="55">
        <v>0.46</v>
      </c>
      <c r="CB662" s="55">
        <v>0.16</v>
      </c>
      <c r="CC662" s="100">
        <v>4.7E-2</v>
      </c>
      <c r="CD662" s="55">
        <v>98</v>
      </c>
      <c r="CE662" s="55">
        <v>97</v>
      </c>
      <c r="CF662" s="55">
        <v>78</v>
      </c>
      <c r="CG662" s="55">
        <v>20</v>
      </c>
      <c r="CH662" s="55"/>
      <c r="CI662" s="102">
        <v>4619</v>
      </c>
      <c r="CJ662" s="55"/>
      <c r="CK662" s="55">
        <v>30.68</v>
      </c>
      <c r="CL662" s="55"/>
      <c r="CM662" s="55">
        <v>3.63</v>
      </c>
      <c r="CN662" s="55"/>
      <c r="CO662" s="55"/>
      <c r="CP662" s="55"/>
      <c r="CQ662" s="55">
        <v>0.14000000000000001</v>
      </c>
      <c r="CR662" s="102">
        <v>4510</v>
      </c>
      <c r="CS662" s="103">
        <v>30.22</v>
      </c>
      <c r="CT662" s="102">
        <v>4.12</v>
      </c>
      <c r="CU662" s="102">
        <v>0.31</v>
      </c>
      <c r="CV662" s="55"/>
      <c r="CW662" s="73">
        <f t="shared" si="136"/>
        <v>644.24597422906595</v>
      </c>
      <c r="CX662" s="74">
        <f>AP662/(AB662-AI662)</f>
        <v>644.24597422906595</v>
      </c>
      <c r="CY662" s="71">
        <v>500</v>
      </c>
      <c r="CZ662" s="67">
        <f>IF(AND(DATE(YEAR(T662),MONTH(T662),DAY(T662))&gt;=(S662-3),DATE(YEAR(T662),MONTH(T662),DAY(T662))&lt;=(S662+3)),T662,V662)</f>
        <v>46096.559027777781</v>
      </c>
      <c r="DA662" s="74">
        <f>CZ662-U662</f>
        <v>0</v>
      </c>
      <c r="DB662" s="53">
        <f>(((AR662-AQ662)*24)+DD662+AB662+((AV662-AU662)*24))/24</f>
        <v>0.84722222222626442</v>
      </c>
      <c r="DC662" s="53">
        <f>(AT662-AS662)*24</f>
        <v>1.3333333333139308</v>
      </c>
      <c r="DD662" s="53">
        <f>(W662-AR662)*24</f>
        <v>8.3333333255723119E-2</v>
      </c>
      <c r="DE662" s="53">
        <f>AA662</f>
        <v>54.166666666686069</v>
      </c>
      <c r="DF662" s="53">
        <f t="shared" si="133"/>
        <v>8.3333333255723119E-2</v>
      </c>
      <c r="DG662" s="53">
        <f>AB662</f>
        <v>19.750000000116415</v>
      </c>
      <c r="DH662" s="53">
        <f t="shared" si="140"/>
        <v>1.3333333333139308</v>
      </c>
    </row>
    <row r="663" spans="1:112" s="63" customFormat="1" x14ac:dyDescent="0.2">
      <c r="A663" s="65">
        <v>5111</v>
      </c>
      <c r="B663" s="72">
        <f t="shared" si="134"/>
        <v>46082</v>
      </c>
      <c r="C663" s="60" t="str">
        <f t="shared" si="141"/>
        <v>PRT 2026 3 #5111</v>
      </c>
      <c r="D663" s="60" t="str">
        <f t="shared" si="142"/>
        <v>PRATU SPE #57</v>
      </c>
      <c r="E663" s="61">
        <v>5111</v>
      </c>
      <c r="F663" s="62" t="s">
        <v>326</v>
      </c>
      <c r="G663" s="62" t="str">
        <f>INDEX([1]List!$D$2:$D$55,MATCH(F663,[1]List!$B$2:$B$55,0))</f>
        <v>CIF</v>
      </c>
      <c r="H663" s="62" t="s">
        <v>407</v>
      </c>
      <c r="I663" s="62" t="s">
        <v>366</v>
      </c>
      <c r="J663" s="61">
        <f>IF(F663="","",IF(F663="TIE LRC",COUNTIF($F$2:$F663,"TIE")+COUNTIF($F$2:$F663,"TME")+COUNTIF($F$2:$F663,"TIE LRC")+COUNTIF($F$2:$F663,"TIE MRC"),IF(F663="TIE MRC",COUNTIF($F$2:$F663,"TIE")+COUNTIF($F$2:$F663,"TME")+COUNTIF($F$2:$F663,"TIE LRC")+COUNTIF($F$2:$F663,"TIE MRC"),IF(F663="PLNBB LRC",COUNTIF($F$2:$F663,"PLNBB")+COUNTIF($F$2:$F663,"PLNBB LRC")+COUNTIF($F$2:$F663,"PLNBB MRC"),IF(F663="PLNBB MRC",COUNTIF($F$2:$F663,"PLNBB")+COUNTIF($F$2:$F663,"PLNBB LRC")+COUNTIF($F$2:$F663,"PLNBB MRC"),IF(F663="HE MRC",COUNTIF($F$2:$F663,"HE")+COUNTIF($F$2:$F663,"HE LRC")+COUNTIF($F$2:$F663,"HE MRC"),IF(F663="HE LRC",COUNTIF($F$2:$F663,"HE")+COUNTIF($F$2:$F663,"HE LRC")+COUNTIF($F$2:$F663,"HE MRC"),COUNTIF($F$2:$F663,F663))))))))</f>
        <v>57</v>
      </c>
      <c r="K663" s="63" t="s">
        <v>755</v>
      </c>
      <c r="L663" s="63" t="s">
        <v>756</v>
      </c>
      <c r="N663" s="64" t="s">
        <v>320</v>
      </c>
      <c r="O663" s="69" t="s">
        <v>473</v>
      </c>
      <c r="P663" s="65"/>
      <c r="Q663" s="69">
        <v>46080</v>
      </c>
      <c r="R663" s="66"/>
      <c r="S663" s="69">
        <v>46097</v>
      </c>
      <c r="T663" s="67">
        <v>46093.25</v>
      </c>
      <c r="U663" s="67">
        <f>V663</f>
        <v>46097.256944444445</v>
      </c>
      <c r="V663" s="67">
        <v>46097.256944444445</v>
      </c>
      <c r="W663" s="67">
        <v>46097.378472222219</v>
      </c>
      <c r="X663" s="67">
        <v>46098.065972222219</v>
      </c>
      <c r="Y663" s="67">
        <v>46098.09375</v>
      </c>
      <c r="Z663" s="67">
        <v>46098.128472222219</v>
      </c>
      <c r="AA663" s="53">
        <f t="shared" si="120"/>
        <v>96.166666666686069</v>
      </c>
      <c r="AB663" s="53">
        <f t="shared" si="124"/>
        <v>17.166666666744277</v>
      </c>
      <c r="AC663" s="53">
        <f t="shared" si="125"/>
        <v>0.66666666674427688</v>
      </c>
      <c r="AD663" s="53">
        <v>0.08</v>
      </c>
      <c r="AE663" s="53">
        <v>3.83</v>
      </c>
      <c r="AF663" s="53">
        <v>0</v>
      </c>
      <c r="AG663" s="53">
        <v>1</v>
      </c>
      <c r="AH663" s="53">
        <v>0</v>
      </c>
      <c r="AI663" s="53">
        <f t="shared" si="137"/>
        <v>4.83</v>
      </c>
      <c r="AJ663" s="77">
        <f t="shared" si="132"/>
        <v>4.91</v>
      </c>
      <c r="AK663" s="77"/>
      <c r="AL663" s="77"/>
      <c r="AM663" s="77"/>
      <c r="AN663" s="77"/>
      <c r="AO663" s="68">
        <v>8704.26</v>
      </c>
      <c r="AP663" s="68">
        <v>8700.1509999999998</v>
      </c>
      <c r="AQ663" s="67">
        <f t="shared" si="138"/>
        <v>46097.256944444445</v>
      </c>
      <c r="AR663" s="67">
        <v>46097.267361111109</v>
      </c>
      <c r="AS663" s="67">
        <f t="shared" si="139"/>
        <v>46098.065972222219</v>
      </c>
      <c r="AT663" s="67">
        <v>46098.114583333336</v>
      </c>
      <c r="AU663" s="67">
        <f t="shared" si="126"/>
        <v>46098.114583333336</v>
      </c>
      <c r="AV663" s="67">
        <v>46098.125</v>
      </c>
      <c r="AW663" s="102">
        <v>4130</v>
      </c>
      <c r="AX663" s="102">
        <v>6347</v>
      </c>
      <c r="AY663" s="55">
        <v>34.93</v>
      </c>
      <c r="AZ663" s="55">
        <v>17.059999999999999</v>
      </c>
      <c r="BA663" s="55">
        <v>4.97</v>
      </c>
      <c r="BB663" s="55">
        <v>6.33</v>
      </c>
      <c r="BC663" s="55">
        <v>7.63</v>
      </c>
      <c r="BD663" s="55">
        <v>40.75</v>
      </c>
      <c r="BE663" s="55">
        <v>35.86</v>
      </c>
      <c r="BF663" s="55">
        <v>0.25</v>
      </c>
      <c r="BG663" s="55">
        <v>0.42</v>
      </c>
      <c r="BH663" s="55">
        <v>0.39</v>
      </c>
      <c r="BI663" s="55">
        <v>54.71</v>
      </c>
      <c r="BJ663" s="55">
        <v>4.24</v>
      </c>
      <c r="BK663" s="55">
        <v>0.88</v>
      </c>
      <c r="BL663" s="55">
        <v>1.1499999999999999</v>
      </c>
      <c r="BM663" s="55">
        <v>16.46</v>
      </c>
      <c r="BN663" s="56">
        <v>60</v>
      </c>
      <c r="BO663" s="55" t="s">
        <v>97</v>
      </c>
      <c r="BP663" s="55" t="s">
        <v>100</v>
      </c>
      <c r="BQ663" s="56">
        <v>1180</v>
      </c>
      <c r="BR663" s="55">
        <v>35.96</v>
      </c>
      <c r="BS663" s="55">
        <v>22.48</v>
      </c>
      <c r="BT663" s="55">
        <v>25.54</v>
      </c>
      <c r="BU663" s="55">
        <v>6.26</v>
      </c>
      <c r="BV663" s="55">
        <v>2.25</v>
      </c>
      <c r="BW663" s="55">
        <v>0.73</v>
      </c>
      <c r="BX663" s="55">
        <v>0.78</v>
      </c>
      <c r="BY663" s="55">
        <v>0.46</v>
      </c>
      <c r="BZ663" s="55">
        <v>4.74</v>
      </c>
      <c r="CA663" s="55">
        <v>0.62</v>
      </c>
      <c r="CB663" s="55">
        <v>0.17</v>
      </c>
      <c r="CC663" s="100">
        <v>3.5999999999999997E-2</v>
      </c>
      <c r="CD663" s="55">
        <v>99</v>
      </c>
      <c r="CE663" s="55">
        <v>97</v>
      </c>
      <c r="CF663" s="55">
        <v>78</v>
      </c>
      <c r="CG663" s="55">
        <v>20</v>
      </c>
      <c r="CH663" s="55"/>
      <c r="CI663" s="102">
        <v>4142</v>
      </c>
      <c r="CJ663" s="55"/>
      <c r="CK663" s="55">
        <v>34.590000000000003</v>
      </c>
      <c r="CL663" s="55"/>
      <c r="CM663" s="55">
        <v>4.7</v>
      </c>
      <c r="CN663" s="55"/>
      <c r="CO663" s="55"/>
      <c r="CP663" s="55"/>
      <c r="CQ663" s="55">
        <v>0.24</v>
      </c>
      <c r="CR663" s="102">
        <v>4128</v>
      </c>
      <c r="CS663" s="103">
        <v>34.56</v>
      </c>
      <c r="CT663" s="103">
        <v>3.9</v>
      </c>
      <c r="CU663" s="102">
        <v>0.26</v>
      </c>
      <c r="CV663" s="55"/>
      <c r="CW663" s="73">
        <f t="shared" si="136"/>
        <v>705.22704673968656</v>
      </c>
      <c r="CX663" s="74">
        <f>AP663/(AB663-AI663)</f>
        <v>705.22704673968656</v>
      </c>
      <c r="CY663" s="71">
        <v>500</v>
      </c>
      <c r="CZ663" s="67">
        <f>IF(AND(DATE(YEAR(T663),MONTH(T663),DAY(T663))&gt;=(S663-3),DATE(YEAR(T663),MONTH(T663),DAY(T663))&lt;=(S663+3)),T663,V663)</f>
        <v>46097.256944444445</v>
      </c>
      <c r="DA663" s="74">
        <f>CZ663-U663</f>
        <v>0</v>
      </c>
      <c r="DB663" s="53">
        <f>(((AR663-AQ663)*24)+DD663+AB663+((AV663-AU663)*24))/24</f>
        <v>0.84722222221898846</v>
      </c>
      <c r="DC663" s="53">
        <f>(AT663-AS663)*24</f>
        <v>1.1666666668024845</v>
      </c>
      <c r="DD663" s="53">
        <f>(W663-AR663)*24</f>
        <v>2.6666666666278616</v>
      </c>
      <c r="DE663" s="53">
        <f>AA663</f>
        <v>96.166666666686069</v>
      </c>
      <c r="DF663" s="53">
        <f t="shared" si="133"/>
        <v>2.6666666666278616</v>
      </c>
      <c r="DG663" s="53">
        <f>AB663</f>
        <v>17.166666666744277</v>
      </c>
      <c r="DH663" s="53">
        <f t="shared" si="140"/>
        <v>1.1666666668024845</v>
      </c>
    </row>
    <row r="664" spans="1:112" s="63" customFormat="1" x14ac:dyDescent="0.2">
      <c r="A664" s="65">
        <v>5112</v>
      </c>
      <c r="B664" s="72">
        <f t="shared" si="134"/>
        <v>46082</v>
      </c>
      <c r="C664" s="60" t="str">
        <f t="shared" si="141"/>
        <v>PRT 2026 3 #5112</v>
      </c>
      <c r="D664" s="60" t="str">
        <f t="shared" si="142"/>
        <v>PRATU PTBA #131</v>
      </c>
      <c r="E664" s="61">
        <v>5112</v>
      </c>
      <c r="F664" s="62" t="s">
        <v>98</v>
      </c>
      <c r="G664" s="62" t="str">
        <f>INDEX([1]List!$D$2:$D$55,MATCH(F664,[1]List!$B$2:$B$55,0))</f>
        <v>FOB</v>
      </c>
      <c r="H664" s="62" t="s">
        <v>156</v>
      </c>
      <c r="I664" s="62" t="s">
        <v>157</v>
      </c>
      <c r="J664" s="61">
        <f>IF(F664="","",IF(F664="TIE LRC",COUNTIF($F$2:$F664,"TIE")+COUNTIF($F$2:$F664,"TME")+COUNTIF($F$2:$F664,"TIE LRC")+COUNTIF($F$2:$F664,"TIE MRC"),IF(F664="TIE MRC",COUNTIF($F$2:$F664,"TIE")+COUNTIF($F$2:$F664,"TME")+COUNTIF($F$2:$F664,"TIE LRC")+COUNTIF($F$2:$F664,"TIE MRC"),IF(F664="PLNBB LRC",COUNTIF($F$2:$F664,"PLNBB")+COUNTIF($F$2:$F664,"PLNBB LRC")+COUNTIF($F$2:$F664,"PLNBB MRC"),IF(F664="PLNBB MRC",COUNTIF($F$2:$F664,"PLNBB")+COUNTIF($F$2:$F664,"PLNBB LRC")+COUNTIF($F$2:$F664,"PLNBB MRC"),IF(F664="HE MRC",COUNTIF($F$2:$F664,"HE")+COUNTIF($F$2:$F664,"HE LRC")+COUNTIF($F$2:$F664,"HE MRC"),IF(F664="HE LRC",COUNTIF($F$2:$F664,"HE")+COUNTIF($F$2:$F664,"HE LRC")+COUNTIF($F$2:$F664,"HE MRC"),COUNTIF($F$2:$F664,F664))))))))</f>
        <v>131</v>
      </c>
      <c r="K664" s="63" t="s">
        <v>405</v>
      </c>
      <c r="L664" s="63" t="s">
        <v>373</v>
      </c>
      <c r="N664" s="64" t="s">
        <v>318</v>
      </c>
      <c r="O664" s="69" t="s">
        <v>104</v>
      </c>
      <c r="P664" s="65"/>
      <c r="Q664" s="69">
        <v>46090</v>
      </c>
      <c r="R664" s="66"/>
      <c r="S664" s="69">
        <v>46093</v>
      </c>
      <c r="T664" s="67">
        <v>46094.416666666664</v>
      </c>
      <c r="U664" s="67">
        <f>T664</f>
        <v>46094.416666666664</v>
      </c>
      <c r="V664" s="67">
        <v>46097.447916666664</v>
      </c>
      <c r="W664" s="67">
        <v>46097.461805555555</v>
      </c>
      <c r="X664" s="67">
        <v>46098.541666666664</v>
      </c>
      <c r="Y664" s="67">
        <v>46098.583333333336</v>
      </c>
      <c r="Z664" s="67">
        <v>46098.618055555555</v>
      </c>
      <c r="AA664" s="53">
        <f t="shared" ref="AA664:AA727" si="143">(V664-T664)*24</f>
        <v>72.75</v>
      </c>
      <c r="AB664" s="53">
        <f t="shared" si="124"/>
        <v>26.916666666744277</v>
      </c>
      <c r="AC664" s="53">
        <f t="shared" si="125"/>
        <v>1.0000000001164153</v>
      </c>
      <c r="AD664" s="53">
        <v>0.42</v>
      </c>
      <c r="AE664" s="53">
        <v>3.42</v>
      </c>
      <c r="AF664" s="53">
        <v>3.67</v>
      </c>
      <c r="AG664" s="53">
        <v>1.75</v>
      </c>
      <c r="AH664" s="53">
        <v>0</v>
      </c>
      <c r="AI664" s="53">
        <f t="shared" si="137"/>
        <v>8.84</v>
      </c>
      <c r="AJ664" s="77">
        <f t="shared" si="132"/>
        <v>9.26</v>
      </c>
      <c r="AK664" s="77"/>
      <c r="AL664" s="77"/>
      <c r="AM664" s="77"/>
      <c r="AN664" s="77"/>
      <c r="AO664" s="68">
        <v>10032.119000000001</v>
      </c>
      <c r="AP664" s="68">
        <v>10030.237999999999</v>
      </c>
      <c r="AQ664" s="67">
        <f t="shared" si="138"/>
        <v>46097.447916666664</v>
      </c>
      <c r="AR664" s="67">
        <v>46097.458333333336</v>
      </c>
      <c r="AS664" s="67">
        <f t="shared" si="139"/>
        <v>46098.541666666664</v>
      </c>
      <c r="AT664" s="67">
        <v>46098.604166666664</v>
      </c>
      <c r="AU664" s="67">
        <f t="shared" si="126"/>
        <v>46098.604166666664</v>
      </c>
      <c r="AV664" s="67">
        <v>46098.614583333336</v>
      </c>
      <c r="AW664" s="102">
        <v>4644</v>
      </c>
      <c r="AX664" s="102">
        <v>6711</v>
      </c>
      <c r="AY664" s="55">
        <v>30.79</v>
      </c>
      <c r="AZ664" s="55">
        <v>11.35</v>
      </c>
      <c r="BA664" s="55">
        <v>4.54</v>
      </c>
      <c r="BB664" s="55">
        <v>5.82</v>
      </c>
      <c r="BC664" s="55">
        <v>6.57</v>
      </c>
      <c r="BD664" s="55">
        <v>40.82</v>
      </c>
      <c r="BE664" s="55">
        <v>42.01</v>
      </c>
      <c r="BF664" s="55">
        <v>0.33</v>
      </c>
      <c r="BG664" s="55">
        <v>0.51</v>
      </c>
      <c r="BH664" s="55">
        <v>0.47</v>
      </c>
      <c r="BI664" s="55">
        <v>60.35</v>
      </c>
      <c r="BJ664" s="55">
        <v>4.24</v>
      </c>
      <c r="BK664" s="55">
        <v>0.95</v>
      </c>
      <c r="BL664" s="55">
        <v>1.1499999999999999</v>
      </c>
      <c r="BM664" s="55">
        <v>16.87</v>
      </c>
      <c r="BN664" s="56">
        <v>60</v>
      </c>
      <c r="BO664" s="55" t="s">
        <v>97</v>
      </c>
      <c r="BP664" s="55" t="s">
        <v>100</v>
      </c>
      <c r="BQ664" s="56">
        <v>1210</v>
      </c>
      <c r="BR664" s="55">
        <v>54.39</v>
      </c>
      <c r="BS664" s="55">
        <v>22.62</v>
      </c>
      <c r="BT664" s="55">
        <v>7.54</v>
      </c>
      <c r="BU664" s="55">
        <v>4.66</v>
      </c>
      <c r="BV664" s="55">
        <v>2.48</v>
      </c>
      <c r="BW664" s="55">
        <v>0.82</v>
      </c>
      <c r="BX664" s="55">
        <v>1.1599999999999999</v>
      </c>
      <c r="BY664" s="55">
        <v>0.57999999999999996</v>
      </c>
      <c r="BZ664" s="55">
        <v>5.32</v>
      </c>
      <c r="CA664" s="55">
        <v>0.13</v>
      </c>
      <c r="CB664" s="55">
        <v>0.3</v>
      </c>
      <c r="CC664" s="100">
        <v>3.6999999999999998E-2</v>
      </c>
      <c r="CD664" s="55">
        <v>99</v>
      </c>
      <c r="CE664" s="55">
        <v>98</v>
      </c>
      <c r="CF664" s="55">
        <v>79</v>
      </c>
      <c r="CG664" s="55">
        <v>19</v>
      </c>
      <c r="CH664" s="55"/>
      <c r="CI664" s="102">
        <v>4906</v>
      </c>
      <c r="CJ664" s="55"/>
      <c r="CK664" s="55">
        <v>28.63</v>
      </c>
      <c r="CL664" s="55"/>
      <c r="CM664" s="55">
        <v>3.71</v>
      </c>
      <c r="CN664" s="55"/>
      <c r="CO664" s="55"/>
      <c r="CP664" s="55"/>
      <c r="CQ664" s="55">
        <v>0.39</v>
      </c>
      <c r="CR664" s="102">
        <v>4541</v>
      </c>
      <c r="CS664" s="103">
        <v>29.88</v>
      </c>
      <c r="CT664" s="102">
        <v>4.62</v>
      </c>
      <c r="CU664" s="102">
        <v>0.32</v>
      </c>
      <c r="CV664" s="55"/>
      <c r="CW664" s="73">
        <f t="shared" si="136"/>
        <v>554.87210031109726</v>
      </c>
      <c r="CX664" s="74">
        <f>AP664/(AB664-AI664)</f>
        <v>554.87210031109726</v>
      </c>
      <c r="CY664" s="71">
        <v>500</v>
      </c>
      <c r="CZ664" s="67">
        <f>IF(AND(DATE(YEAR(T664),MONTH(T664),DAY(T664))&gt;=(S664-3),DATE(YEAR(T664),MONTH(T664),DAY(T664))&lt;=(S664+3)),T664,V664)</f>
        <v>46094.416666666664</v>
      </c>
      <c r="DA664" s="74">
        <f>CZ664-U664</f>
        <v>0</v>
      </c>
      <c r="DB664" s="53">
        <f>(((AR664-AQ664)*24)+DD664+AB664+((AV664-AU664)*24))/24</f>
        <v>1.1458333333430346</v>
      </c>
      <c r="DC664" s="53">
        <f>(AT664-AS664)*24</f>
        <v>1.5</v>
      </c>
      <c r="DD664" s="53">
        <f>(W664-AR664)*24</f>
        <v>8.3333333255723119E-2</v>
      </c>
      <c r="DE664" s="53">
        <f>AA664</f>
        <v>72.75</v>
      </c>
      <c r="DF664" s="53">
        <f t="shared" si="133"/>
        <v>8.3333333255723119E-2</v>
      </c>
      <c r="DG664" s="53">
        <f>AB664</f>
        <v>26.916666666744277</v>
      </c>
      <c r="DH664" s="53">
        <f t="shared" si="140"/>
        <v>1.5</v>
      </c>
    </row>
    <row r="665" spans="1:112" s="63" customFormat="1" x14ac:dyDescent="0.2">
      <c r="A665" s="65">
        <v>5113</v>
      </c>
      <c r="B665" s="72">
        <f t="shared" si="134"/>
        <v>46082</v>
      </c>
      <c r="C665" s="60" t="str">
        <f t="shared" si="141"/>
        <v>PRT 2026 3 #5113</v>
      </c>
      <c r="D665" s="60" t="str">
        <f t="shared" si="142"/>
        <v>PRATU PTBA #132</v>
      </c>
      <c r="E665" s="61">
        <v>5113</v>
      </c>
      <c r="F665" s="62" t="s">
        <v>98</v>
      </c>
      <c r="G665" s="62" t="str">
        <f>INDEX([1]List!$D$2:$D$55,MATCH(F665,[1]List!$B$2:$B$55,0))</f>
        <v>FOB</v>
      </c>
      <c r="H665" s="62" t="s">
        <v>156</v>
      </c>
      <c r="I665" s="62" t="s">
        <v>157</v>
      </c>
      <c r="J665" s="61">
        <f>IF(F665="","",IF(F665="TIE LRC",COUNTIF($F$2:$F665,"TIE")+COUNTIF($F$2:$F665,"TME")+COUNTIF($F$2:$F665,"TIE LRC")+COUNTIF($F$2:$F665,"TIE MRC"),IF(F665="TIE MRC",COUNTIF($F$2:$F665,"TIE")+COUNTIF($F$2:$F665,"TME")+COUNTIF($F$2:$F665,"TIE LRC")+COUNTIF($F$2:$F665,"TIE MRC"),IF(F665="PLNBB LRC",COUNTIF($F$2:$F665,"PLNBB")+COUNTIF($F$2:$F665,"PLNBB LRC")+COUNTIF($F$2:$F665,"PLNBB MRC"),IF(F665="PLNBB MRC",COUNTIF($F$2:$F665,"PLNBB")+COUNTIF($F$2:$F665,"PLNBB LRC")+COUNTIF($F$2:$F665,"PLNBB MRC"),IF(F665="HE MRC",COUNTIF($F$2:$F665,"HE")+COUNTIF($F$2:$F665,"HE LRC")+COUNTIF($F$2:$F665,"HE MRC"),IF(F665="HE LRC",COUNTIF($F$2:$F665,"HE")+COUNTIF($F$2:$F665,"HE LRC")+COUNTIF($F$2:$F665,"HE MRC"),COUNTIF($F$2:$F665,F665))))))))</f>
        <v>132</v>
      </c>
      <c r="K665" s="63" t="s">
        <v>122</v>
      </c>
      <c r="L665" s="63" t="s">
        <v>121</v>
      </c>
      <c r="N665" s="64" t="s">
        <v>320</v>
      </c>
      <c r="O665" s="69" t="s">
        <v>104</v>
      </c>
      <c r="P665" s="65"/>
      <c r="Q665" s="69" t="s">
        <v>319</v>
      </c>
      <c r="R665" s="66"/>
      <c r="S665" s="69">
        <v>46096</v>
      </c>
      <c r="T665" s="67">
        <v>46095.541666666664</v>
      </c>
      <c r="U665" s="67">
        <f>T665</f>
        <v>46095.541666666664</v>
      </c>
      <c r="V665" s="67">
        <v>46098.166666666664</v>
      </c>
      <c r="W665" s="67">
        <v>46098.604166666664</v>
      </c>
      <c r="X665" s="67">
        <v>46099.152777777781</v>
      </c>
      <c r="Y665" s="67">
        <v>46099.201388888891</v>
      </c>
      <c r="Z665" s="67">
        <v>46099.236111111109</v>
      </c>
      <c r="AA665" s="53">
        <f t="shared" si="143"/>
        <v>63</v>
      </c>
      <c r="AB665" s="53">
        <f t="shared" si="124"/>
        <v>14.333333333430346</v>
      </c>
      <c r="AC665" s="53">
        <f t="shared" si="125"/>
        <v>1.1666666666278616</v>
      </c>
      <c r="AD665" s="53">
        <v>0</v>
      </c>
      <c r="AE665" s="53">
        <v>1.25</v>
      </c>
      <c r="AF665" s="53">
        <v>0</v>
      </c>
      <c r="AG665" s="53">
        <v>1</v>
      </c>
      <c r="AH665" s="53">
        <v>0</v>
      </c>
      <c r="AI665" s="53">
        <f t="shared" si="137"/>
        <v>2.25</v>
      </c>
      <c r="AJ665" s="77">
        <f t="shared" si="132"/>
        <v>2.25</v>
      </c>
      <c r="AK665" s="77"/>
      <c r="AL665" s="77"/>
      <c r="AM665" s="77"/>
      <c r="AN665" s="77"/>
      <c r="AO665" s="68">
        <v>10402.614</v>
      </c>
      <c r="AP665" s="68">
        <v>10401.063</v>
      </c>
      <c r="AQ665" s="67">
        <f t="shared" si="138"/>
        <v>46098.166666666664</v>
      </c>
      <c r="AR665" s="67">
        <v>46098.177083333336</v>
      </c>
      <c r="AS665" s="67">
        <f t="shared" si="139"/>
        <v>46099.152777777781</v>
      </c>
      <c r="AT665" s="67">
        <v>46099.222222222219</v>
      </c>
      <c r="AU665" s="67">
        <f t="shared" si="126"/>
        <v>46099.222222222219</v>
      </c>
      <c r="AV665" s="67">
        <v>46099.232638888891</v>
      </c>
      <c r="AW665" s="102">
        <v>4672</v>
      </c>
      <c r="AX665" s="102">
        <v>6570</v>
      </c>
      <c r="AY665" s="55">
        <v>28.89</v>
      </c>
      <c r="AZ665" s="55">
        <v>10.06</v>
      </c>
      <c r="BA665" s="55">
        <v>5.52</v>
      </c>
      <c r="BB665" s="55">
        <v>6.98</v>
      </c>
      <c r="BC665" s="55">
        <v>7.76</v>
      </c>
      <c r="BD665" s="55">
        <v>41.25</v>
      </c>
      <c r="BE665" s="55">
        <v>41.71</v>
      </c>
      <c r="BF665" s="55">
        <v>0.47</v>
      </c>
      <c r="BG665" s="55">
        <v>0.72</v>
      </c>
      <c r="BH665" s="55">
        <v>0.67</v>
      </c>
      <c r="BI665" s="55">
        <v>61.25</v>
      </c>
      <c r="BJ665" s="55">
        <v>4.25</v>
      </c>
      <c r="BK665" s="55">
        <v>0.95</v>
      </c>
      <c r="BL665" s="55">
        <v>1.1499999999999999</v>
      </c>
      <c r="BM665" s="55">
        <v>15.91</v>
      </c>
      <c r="BN665" s="56">
        <v>60</v>
      </c>
      <c r="BO665" s="55" t="s">
        <v>97</v>
      </c>
      <c r="BP665" s="55" t="s">
        <v>100</v>
      </c>
      <c r="BQ665" s="56">
        <v>1270</v>
      </c>
      <c r="BR665" s="55">
        <v>44.65</v>
      </c>
      <c r="BS665" s="55">
        <v>25.71</v>
      </c>
      <c r="BT665" s="55">
        <v>11.13</v>
      </c>
      <c r="BU665" s="55">
        <v>6.9</v>
      </c>
      <c r="BV665" s="55">
        <v>2.1800000000000002</v>
      </c>
      <c r="BW665" s="55">
        <v>1.41</v>
      </c>
      <c r="BX665" s="55">
        <v>1.25</v>
      </c>
      <c r="BY665" s="55">
        <v>0.35</v>
      </c>
      <c r="BZ665" s="55">
        <v>5.75</v>
      </c>
      <c r="CA665" s="55">
        <v>0.2</v>
      </c>
      <c r="CB665" s="55">
        <v>0.34</v>
      </c>
      <c r="CC665" s="100">
        <v>4.8000000000000001E-2</v>
      </c>
      <c r="CD665" s="55">
        <v>99</v>
      </c>
      <c r="CE665" s="55">
        <v>98</v>
      </c>
      <c r="CF665" s="55">
        <v>78</v>
      </c>
      <c r="CG665" s="55">
        <v>20</v>
      </c>
      <c r="CH665" s="55"/>
      <c r="CI665" s="102" t="s">
        <v>319</v>
      </c>
      <c r="CJ665" s="55"/>
      <c r="CK665" s="55" t="s">
        <v>319</v>
      </c>
      <c r="CL665" s="55"/>
      <c r="CM665" s="55" t="s">
        <v>319</v>
      </c>
      <c r="CN665" s="55"/>
      <c r="CO665" s="55"/>
      <c r="CP665" s="55"/>
      <c r="CQ665" s="55" t="s">
        <v>319</v>
      </c>
      <c r="CR665" s="102" t="s">
        <v>319</v>
      </c>
      <c r="CS665" s="103" t="s">
        <v>319</v>
      </c>
      <c r="CT665" s="102" t="s">
        <v>319</v>
      </c>
      <c r="CU665" s="102" t="s">
        <v>319</v>
      </c>
      <c r="CV665" s="55"/>
      <c r="CW665" s="73">
        <f t="shared" si="136"/>
        <v>860.777627579296</v>
      </c>
      <c r="CX665" s="74">
        <f>AP665/(AB665-AI665)</f>
        <v>860.777627579296</v>
      </c>
      <c r="CY665" s="71">
        <v>500</v>
      </c>
      <c r="CZ665" s="67">
        <f>IF(AND(DATE(YEAR(T665),MONTH(T665),DAY(T665))&gt;=(S665-3),DATE(YEAR(T665),MONTH(T665),DAY(T665))&lt;=(S665+3)),T665,V665)</f>
        <v>46095.541666666664</v>
      </c>
      <c r="DA665" s="74">
        <f>CZ665-U665</f>
        <v>0</v>
      </c>
      <c r="DB665" s="53">
        <f>(((AR665-AQ665)*24)+DD665+AB665+((AV665-AU665)*24))/24</f>
        <v>1.0451388888977817</v>
      </c>
      <c r="DC665" s="53">
        <f>(AT665-AS665)*24</f>
        <v>1.6666666665114462</v>
      </c>
      <c r="DD665" s="53">
        <f>(W665-AR665)*24</f>
        <v>10.249999999883585</v>
      </c>
      <c r="DE665" s="53">
        <f>AA665</f>
        <v>63</v>
      </c>
      <c r="DF665" s="53">
        <f t="shared" si="133"/>
        <v>10.249999999883585</v>
      </c>
      <c r="DG665" s="53">
        <f>AB665</f>
        <v>14.333333333430346</v>
      </c>
      <c r="DH665" s="53">
        <f t="shared" si="140"/>
        <v>1.6666666665114462</v>
      </c>
    </row>
    <row r="666" spans="1:112" s="63" customFormat="1" x14ac:dyDescent="0.2">
      <c r="A666" s="65">
        <v>5114</v>
      </c>
      <c r="B666" s="72">
        <f t="shared" si="134"/>
        <v>46082</v>
      </c>
      <c r="C666" s="60" t="str">
        <f t="shared" si="141"/>
        <v>PRT 2026 3 #5114</v>
      </c>
      <c r="D666" s="60" t="str">
        <f t="shared" si="142"/>
        <v>PRATU PTBA #133</v>
      </c>
      <c r="E666" s="61">
        <v>5114</v>
      </c>
      <c r="F666" s="62" t="s">
        <v>98</v>
      </c>
      <c r="G666" s="62" t="str">
        <f>INDEX([1]List!$D$2:$D$55,MATCH(F666,[1]List!$B$2:$B$55,0))</f>
        <v>FOB</v>
      </c>
      <c r="H666" s="62" t="s">
        <v>156</v>
      </c>
      <c r="I666" s="62" t="s">
        <v>157</v>
      </c>
      <c r="J666" s="61">
        <f>IF(F666="","",IF(F666="TIE LRC",COUNTIF($F$2:$F666,"TIE")+COUNTIF($F$2:$F666,"TME")+COUNTIF($F$2:$F666,"TIE LRC")+COUNTIF($F$2:$F666,"TIE MRC"),IF(F666="TIE MRC",COUNTIF($F$2:$F666,"TIE")+COUNTIF($F$2:$F666,"TME")+COUNTIF($F$2:$F666,"TIE LRC")+COUNTIF($F$2:$F666,"TIE MRC"),IF(F666="PLNBB LRC",COUNTIF($F$2:$F666,"PLNBB")+COUNTIF($F$2:$F666,"PLNBB LRC")+COUNTIF($F$2:$F666,"PLNBB MRC"),IF(F666="PLNBB MRC",COUNTIF($F$2:$F666,"PLNBB")+COUNTIF($F$2:$F666,"PLNBB LRC")+COUNTIF($F$2:$F666,"PLNBB MRC"),IF(F666="HE MRC",COUNTIF($F$2:$F666,"HE")+COUNTIF($F$2:$F666,"HE LRC")+COUNTIF($F$2:$F666,"HE MRC"),IF(F666="HE LRC",COUNTIF($F$2:$F666,"HE")+COUNTIF($F$2:$F666,"HE LRC")+COUNTIF($F$2:$F666,"HE MRC"),COUNTIF($F$2:$F666,F666))))))))</f>
        <v>133</v>
      </c>
      <c r="K666" s="63" t="s">
        <v>170</v>
      </c>
      <c r="L666" s="63" t="s">
        <v>165</v>
      </c>
      <c r="N666" s="64" t="s">
        <v>318</v>
      </c>
      <c r="O666" s="69" t="s">
        <v>104</v>
      </c>
      <c r="P666" s="65"/>
      <c r="Q666" s="69">
        <v>46090</v>
      </c>
      <c r="R666" s="66"/>
      <c r="S666" s="69">
        <v>46098</v>
      </c>
      <c r="T666" s="67">
        <v>46095.5625</v>
      </c>
      <c r="U666" s="67">
        <f>T666</f>
        <v>46095.5625</v>
      </c>
      <c r="V666" s="67">
        <v>46098.638888888891</v>
      </c>
      <c r="W666" s="67">
        <v>46099.204861111109</v>
      </c>
      <c r="X666" s="67">
        <v>46100.069444444445</v>
      </c>
      <c r="Y666" s="67">
        <v>46100.104166666664</v>
      </c>
      <c r="Z666" s="67">
        <v>46100.138888888891</v>
      </c>
      <c r="AA666" s="53">
        <f t="shared" si="143"/>
        <v>73.833333333372138</v>
      </c>
      <c r="AB666" s="53">
        <f t="shared" si="124"/>
        <v>21.583333333313931</v>
      </c>
      <c r="AC666" s="53">
        <f t="shared" si="125"/>
        <v>0.83333333325572312</v>
      </c>
      <c r="AD666" s="53">
        <v>0.25</v>
      </c>
      <c r="AE666" s="53">
        <v>3.5</v>
      </c>
      <c r="AF666" s="53">
        <v>0</v>
      </c>
      <c r="AG666" s="53">
        <v>1.83</v>
      </c>
      <c r="AH666" s="53">
        <v>0</v>
      </c>
      <c r="AI666" s="53">
        <f t="shared" si="137"/>
        <v>5.33</v>
      </c>
      <c r="AJ666" s="77">
        <f t="shared" si="132"/>
        <v>5.58</v>
      </c>
      <c r="AK666" s="77"/>
      <c r="AL666" s="77"/>
      <c r="AM666" s="77"/>
      <c r="AN666" s="77"/>
      <c r="AO666" s="68">
        <v>9619.4210000000003</v>
      </c>
      <c r="AP666" s="68">
        <v>9616.9789999999994</v>
      </c>
      <c r="AQ666" s="67">
        <f t="shared" si="138"/>
        <v>46098.638888888891</v>
      </c>
      <c r="AR666" s="67">
        <v>46098.690972222219</v>
      </c>
      <c r="AS666" s="67">
        <f t="shared" si="139"/>
        <v>46100.069444444445</v>
      </c>
      <c r="AT666" s="67">
        <v>46100.125</v>
      </c>
      <c r="AU666" s="67">
        <f t="shared" si="126"/>
        <v>46100.125</v>
      </c>
      <c r="AV666" s="67">
        <v>46100.135416666664</v>
      </c>
      <c r="AW666" s="102">
        <v>4675</v>
      </c>
      <c r="AX666" s="102">
        <v>6697</v>
      </c>
      <c r="AY666" s="55">
        <v>30.19</v>
      </c>
      <c r="AZ666" s="55">
        <v>14.69</v>
      </c>
      <c r="BA666" s="55">
        <v>4.09</v>
      </c>
      <c r="BB666" s="55">
        <v>5</v>
      </c>
      <c r="BC666" s="55">
        <v>5.86</v>
      </c>
      <c r="BD666" s="55">
        <v>40.83</v>
      </c>
      <c r="BE666" s="55">
        <v>39.479999999999997</v>
      </c>
      <c r="BF666" s="55">
        <v>0.31</v>
      </c>
      <c r="BG666" s="55">
        <v>0.47</v>
      </c>
      <c r="BH666" s="55">
        <v>0.45</v>
      </c>
      <c r="BI666" s="55">
        <v>59.85</v>
      </c>
      <c r="BJ666" s="55">
        <v>4.25</v>
      </c>
      <c r="BK666" s="55">
        <v>0.92</v>
      </c>
      <c r="BL666" s="55">
        <v>1.1499999999999999</v>
      </c>
      <c r="BM666" s="55">
        <v>14.91</v>
      </c>
      <c r="BN666" s="56">
        <v>60</v>
      </c>
      <c r="BO666" s="55" t="s">
        <v>97</v>
      </c>
      <c r="BP666" s="55" t="s">
        <v>100</v>
      </c>
      <c r="BQ666" s="56">
        <v>1300</v>
      </c>
      <c r="BR666" s="55">
        <v>50.78</v>
      </c>
      <c r="BS666" s="55">
        <v>21.65</v>
      </c>
      <c r="BT666" s="55">
        <v>9.31</v>
      </c>
      <c r="BU666" s="55">
        <v>6.15</v>
      </c>
      <c r="BV666" s="55">
        <v>2</v>
      </c>
      <c r="BW666" s="55">
        <v>0.72</v>
      </c>
      <c r="BX666" s="55">
        <v>1.63</v>
      </c>
      <c r="BY666" s="55">
        <v>0.56000000000000005</v>
      </c>
      <c r="BZ666" s="55">
        <v>6.65</v>
      </c>
      <c r="CA666" s="55">
        <v>0.19</v>
      </c>
      <c r="CB666" s="55">
        <v>0.26</v>
      </c>
      <c r="CC666" s="100">
        <v>4.2999999999999997E-2</v>
      </c>
      <c r="CD666" s="55">
        <v>99</v>
      </c>
      <c r="CE666" s="55">
        <v>98</v>
      </c>
      <c r="CF666" s="55">
        <v>78</v>
      </c>
      <c r="CG666" s="55">
        <v>20</v>
      </c>
      <c r="CH666" s="55"/>
      <c r="CI666" s="102">
        <v>4908</v>
      </c>
      <c r="CJ666" s="55"/>
      <c r="CK666" s="55">
        <v>28.3</v>
      </c>
      <c r="CL666" s="55">
        <v>14.43</v>
      </c>
      <c r="CM666" s="55">
        <v>3.51</v>
      </c>
      <c r="CN666" s="55">
        <v>4.1900000000000004</v>
      </c>
      <c r="CO666" s="55">
        <v>39.85</v>
      </c>
      <c r="CP666" s="55">
        <v>41.53</v>
      </c>
      <c r="CQ666" s="55">
        <v>0.45</v>
      </c>
      <c r="CR666" s="102">
        <v>4588</v>
      </c>
      <c r="CS666" s="103">
        <v>30.77</v>
      </c>
      <c r="CT666" s="102">
        <v>4.32</v>
      </c>
      <c r="CU666" s="103">
        <v>0.3</v>
      </c>
      <c r="CV666" s="55"/>
      <c r="CW666" s="73">
        <f t="shared" si="136"/>
        <v>591.69271944287198</v>
      </c>
      <c r="CX666" s="74">
        <f>AP666/(AB666-AI666)</f>
        <v>591.69271944287198</v>
      </c>
      <c r="CY666" s="71">
        <v>500</v>
      </c>
      <c r="CZ666" s="67">
        <f>IF(AND(DATE(YEAR(T666),MONTH(T666),DAY(T666))&gt;=(S666-3),DATE(YEAR(T666),MONTH(T666),DAY(T666))&lt;=(S666+3)),T666,V666)</f>
        <v>46095.5625</v>
      </c>
      <c r="DA666" s="74">
        <f>CZ666-U666</f>
        <v>0</v>
      </c>
      <c r="DB666" s="53">
        <f>(((AR666-AQ666)*24)+DD666+AB666+((AV666-AU666)*24))/24</f>
        <v>1.4756944444379769</v>
      </c>
      <c r="DC666" s="53">
        <f>(AT666-AS666)*24</f>
        <v>1.3333333333139308</v>
      </c>
      <c r="DD666" s="53">
        <f>(W666-AR666)*24</f>
        <v>12.333333333372138</v>
      </c>
      <c r="DE666" s="53">
        <f>AA666</f>
        <v>73.833333333372138</v>
      </c>
      <c r="DF666" s="53">
        <f t="shared" si="133"/>
        <v>12.333333333372138</v>
      </c>
      <c r="DG666" s="53">
        <f>AB666</f>
        <v>21.583333333313931</v>
      </c>
      <c r="DH666" s="53">
        <f t="shared" si="140"/>
        <v>1.3333333333139308</v>
      </c>
    </row>
    <row r="667" spans="1:112" s="63" customFormat="1" x14ac:dyDescent="0.2">
      <c r="A667" s="65">
        <v>5115</v>
      </c>
      <c r="B667" s="72">
        <f t="shared" si="134"/>
        <v>46082</v>
      </c>
      <c r="C667" s="60" t="str">
        <f t="shared" si="141"/>
        <v>PRT 2026 3 #5115</v>
      </c>
      <c r="D667" s="60" t="str">
        <f t="shared" si="142"/>
        <v>PRATU SSN #43</v>
      </c>
      <c r="E667" s="61">
        <v>5115</v>
      </c>
      <c r="F667" s="62" t="s">
        <v>551</v>
      </c>
      <c r="G667" s="62" t="str">
        <f>INDEX([1]List!$D$2:$D$55,MATCH(F667,[1]List!$B$2:$B$55,0))</f>
        <v>CIF</v>
      </c>
      <c r="H667" s="62" t="s">
        <v>552</v>
      </c>
      <c r="I667" s="62" t="s">
        <v>285</v>
      </c>
      <c r="J667" s="61">
        <f>IF(F667="","",IF(F667="TIE LRC",COUNTIF($F$2:$F667,"TIE")+COUNTIF($F$2:$F667,"TME")+COUNTIF($F$2:$F667,"TIE LRC")+COUNTIF($F$2:$F667,"TIE MRC"),IF(F667="TIE MRC",COUNTIF($F$2:$F667,"TIE")+COUNTIF($F$2:$F667,"TME")+COUNTIF($F$2:$F667,"TIE LRC")+COUNTIF($F$2:$F667,"TIE MRC"),IF(F667="PLNBB LRC",COUNTIF($F$2:$F667,"PLNBB")+COUNTIF($F$2:$F667,"PLNBB LRC")+COUNTIF($F$2:$F667,"PLNBB MRC"),IF(F667="PLNBB MRC",COUNTIF($F$2:$F667,"PLNBB")+COUNTIF($F$2:$F667,"PLNBB LRC")+COUNTIF($F$2:$F667,"PLNBB MRC"),IF(F667="HE MRC",COUNTIF($F$2:$F667,"HE")+COUNTIF($F$2:$F667,"HE LRC")+COUNTIF($F$2:$F667,"HE MRC"),IF(F667="HE LRC",COUNTIF($F$2:$F667,"HE")+COUNTIF($F$2:$F667,"HE LRC")+COUNTIF($F$2:$F667,"HE MRC"),COUNTIF($F$2:$F667,F667))))))))</f>
        <v>43</v>
      </c>
      <c r="K667" s="63" t="s">
        <v>412</v>
      </c>
      <c r="L667" s="63" t="s">
        <v>413</v>
      </c>
      <c r="N667" s="64" t="s">
        <v>320</v>
      </c>
      <c r="O667" s="69" t="s">
        <v>473</v>
      </c>
      <c r="P667" s="65"/>
      <c r="Q667" s="69">
        <v>46089</v>
      </c>
      <c r="R667" s="66"/>
      <c r="S667" s="69">
        <v>46104</v>
      </c>
      <c r="T667" s="67">
        <v>46097.5</v>
      </c>
      <c r="U667" s="67">
        <f>V667</f>
        <v>46099.267361111109</v>
      </c>
      <c r="V667" s="67">
        <v>46099.267361111109</v>
      </c>
      <c r="W667" s="67">
        <v>46099.395833333336</v>
      </c>
      <c r="X667" s="67">
        <v>46100.444444444445</v>
      </c>
      <c r="Y667" s="67">
        <v>46100.46875</v>
      </c>
      <c r="Z667" s="67">
        <v>46100.503472222219</v>
      </c>
      <c r="AA667" s="53">
        <f t="shared" si="143"/>
        <v>42.416666666627862</v>
      </c>
      <c r="AB667" s="53">
        <f t="shared" si="124"/>
        <v>25.749999999941792</v>
      </c>
      <c r="AC667" s="53">
        <f t="shared" si="125"/>
        <v>0.58333333331393078</v>
      </c>
      <c r="AD667" s="53">
        <v>0.08</v>
      </c>
      <c r="AE667" s="53">
        <v>4.25</v>
      </c>
      <c r="AF667" s="53">
        <v>0</v>
      </c>
      <c r="AG667" s="53">
        <v>3</v>
      </c>
      <c r="AH667" s="53">
        <v>0</v>
      </c>
      <c r="AI667" s="53">
        <f t="shared" si="137"/>
        <v>7.25</v>
      </c>
      <c r="AJ667" s="77">
        <f t="shared" si="132"/>
        <v>7.33</v>
      </c>
      <c r="AK667" s="77"/>
      <c r="AL667" s="77"/>
      <c r="AM667" s="77"/>
      <c r="AN667" s="77"/>
      <c r="AO667" s="68">
        <v>8710.5939999999991</v>
      </c>
      <c r="AP667" s="68">
        <v>8708.4869999999992</v>
      </c>
      <c r="AQ667" s="67">
        <f t="shared" si="138"/>
        <v>46099.267361111109</v>
      </c>
      <c r="AR667" s="67">
        <v>46099.277777777781</v>
      </c>
      <c r="AS667" s="67">
        <f t="shared" si="139"/>
        <v>46100.444444444445</v>
      </c>
      <c r="AT667" s="67">
        <v>46100.489583333336</v>
      </c>
      <c r="AU667" s="67">
        <f t="shared" si="126"/>
        <v>46100.489583333336</v>
      </c>
      <c r="AV667" s="67">
        <v>46100.5</v>
      </c>
      <c r="AW667" s="102">
        <v>4062</v>
      </c>
      <c r="AX667" s="102">
        <v>6269</v>
      </c>
      <c r="AY667" s="55">
        <v>35.21</v>
      </c>
      <c r="AZ667" s="55">
        <v>18.2</v>
      </c>
      <c r="BA667" s="55">
        <v>4.93</v>
      </c>
      <c r="BB667" s="55">
        <v>6.22</v>
      </c>
      <c r="BC667" s="55">
        <v>7.6</v>
      </c>
      <c r="BD667" s="55">
        <v>41.25</v>
      </c>
      <c r="BE667" s="55">
        <v>34.33</v>
      </c>
      <c r="BF667" s="55">
        <v>0.23</v>
      </c>
      <c r="BG667" s="55">
        <v>0.38</v>
      </c>
      <c r="BH667" s="55">
        <v>0.35</v>
      </c>
      <c r="BI667" s="55">
        <v>53.64</v>
      </c>
      <c r="BJ667" s="55">
        <v>4.25</v>
      </c>
      <c r="BK667" s="55">
        <v>0.9</v>
      </c>
      <c r="BL667" s="55">
        <v>1.19</v>
      </c>
      <c r="BM667" s="55">
        <v>16.5</v>
      </c>
      <c r="BN667" s="56">
        <v>60</v>
      </c>
      <c r="BO667" s="55" t="s">
        <v>97</v>
      </c>
      <c r="BP667" s="55" t="s">
        <v>97</v>
      </c>
      <c r="BQ667" s="56">
        <v>1420</v>
      </c>
      <c r="BR667" s="55">
        <v>34.65</v>
      </c>
      <c r="BS667" s="55">
        <v>44.21</v>
      </c>
      <c r="BT667" s="55">
        <v>12.1</v>
      </c>
      <c r="BU667" s="55">
        <v>3.88</v>
      </c>
      <c r="BV667" s="55">
        <v>0.99</v>
      </c>
      <c r="BW667" s="55">
        <v>1.1200000000000001</v>
      </c>
      <c r="BX667" s="55">
        <v>0.35</v>
      </c>
      <c r="BY667" s="55">
        <v>0.45</v>
      </c>
      <c r="BZ667" s="55">
        <v>2.35</v>
      </c>
      <c r="CA667" s="55">
        <v>0.19</v>
      </c>
      <c r="CB667" s="55">
        <v>0.08</v>
      </c>
      <c r="CC667" s="100">
        <v>4.1000000000000002E-2</v>
      </c>
      <c r="CD667" s="55">
        <v>98</v>
      </c>
      <c r="CE667" s="55">
        <v>97</v>
      </c>
      <c r="CF667" s="55">
        <v>78</v>
      </c>
      <c r="CG667" s="55">
        <v>20</v>
      </c>
      <c r="CH667" s="55"/>
      <c r="CI667" s="102">
        <v>4133</v>
      </c>
      <c r="CJ667" s="55"/>
      <c r="CK667" s="55">
        <v>34.06</v>
      </c>
      <c r="CL667" s="55"/>
      <c r="CM667" s="55">
        <v>4.4000000000000004</v>
      </c>
      <c r="CN667" s="55"/>
      <c r="CO667" s="55"/>
      <c r="CP667" s="55"/>
      <c r="CQ667" s="55">
        <v>0.1</v>
      </c>
      <c r="CR667" s="102">
        <v>3998</v>
      </c>
      <c r="CS667" s="103">
        <v>36.119999999999997</v>
      </c>
      <c r="CT667" s="103">
        <v>4.8</v>
      </c>
      <c r="CU667" s="102">
        <v>0.19</v>
      </c>
      <c r="CV667" s="55"/>
      <c r="CW667" s="73">
        <f t="shared" si="136"/>
        <v>470.72902702850809</v>
      </c>
      <c r="CX667" s="74">
        <f>AP667/(AB667-AI667)</f>
        <v>470.72902702850809</v>
      </c>
      <c r="CY667" s="71">
        <v>500</v>
      </c>
      <c r="CZ667" s="67">
        <f>IF(AND(DATE(YEAR(T667),MONTH(T667),DAY(T667))&gt;=(S667-3),DATE(YEAR(T667),MONTH(T667),DAY(T667))&lt;=(S667+3)),T667,V667)</f>
        <v>46099.267361111109</v>
      </c>
      <c r="DA667" s="74">
        <f>CZ667-U667</f>
        <v>0</v>
      </c>
      <c r="DB667" s="53">
        <f>(((AR667-AQ667)*24)+DD667+AB667+((AV667-AU667)*24))/24</f>
        <v>1.2118055555547471</v>
      </c>
      <c r="DC667" s="53">
        <f>(AT667-AS667)*24</f>
        <v>1.0833333333721384</v>
      </c>
      <c r="DD667" s="53">
        <f>(W667-AR667)*24</f>
        <v>2.8333333333139308</v>
      </c>
      <c r="DE667" s="53">
        <f>AA667</f>
        <v>42.416666666627862</v>
      </c>
      <c r="DF667" s="53">
        <f t="shared" si="133"/>
        <v>2.8333333333139308</v>
      </c>
      <c r="DG667" s="53">
        <f>AB667</f>
        <v>25.749999999941792</v>
      </c>
      <c r="DH667" s="53">
        <f t="shared" si="140"/>
        <v>1.0833333333721384</v>
      </c>
    </row>
    <row r="668" spans="1:112" s="63" customFormat="1" x14ac:dyDescent="0.2">
      <c r="A668" s="65">
        <v>5116</v>
      </c>
      <c r="B668" s="72">
        <f t="shared" si="134"/>
        <v>46082</v>
      </c>
      <c r="C668" s="60" t="str">
        <f t="shared" si="141"/>
        <v>PRT 2026 3 #5116</v>
      </c>
      <c r="D668" s="60" t="str">
        <f t="shared" si="142"/>
        <v>PRATU SPE #58</v>
      </c>
      <c r="E668" s="61">
        <v>5116</v>
      </c>
      <c r="F668" s="62" t="s">
        <v>326</v>
      </c>
      <c r="G668" s="62" t="str">
        <f>INDEX([1]List!$D$2:$D$55,MATCH(F668,[1]List!$B$2:$B$55,0))</f>
        <v>CIF</v>
      </c>
      <c r="H668" s="62" t="s">
        <v>642</v>
      </c>
      <c r="I668" s="62" t="s">
        <v>396</v>
      </c>
      <c r="J668" s="61">
        <f>IF(F668="","",IF(F668="TIE LRC",COUNTIF($F$2:$F668,"TIE")+COUNTIF($F$2:$F668,"TME")+COUNTIF($F$2:$F668,"TIE LRC")+COUNTIF($F$2:$F668,"TIE MRC"),IF(F668="TIE MRC",COUNTIF($F$2:$F668,"TIE")+COUNTIF($F$2:$F668,"TME")+COUNTIF($F$2:$F668,"TIE LRC")+COUNTIF($F$2:$F668,"TIE MRC"),IF(F668="PLNBB LRC",COUNTIF($F$2:$F668,"PLNBB")+COUNTIF($F$2:$F668,"PLNBB LRC")+COUNTIF($F$2:$F668,"PLNBB MRC"),IF(F668="PLNBB MRC",COUNTIF($F$2:$F668,"PLNBB")+COUNTIF($F$2:$F668,"PLNBB LRC")+COUNTIF($F$2:$F668,"PLNBB MRC"),IF(F668="HE MRC",COUNTIF($F$2:$F668,"HE")+COUNTIF($F$2:$F668,"HE LRC")+COUNTIF($F$2:$F668,"HE MRC"),IF(F668="HE LRC",COUNTIF($F$2:$F668,"HE")+COUNTIF($F$2:$F668,"HE LRC")+COUNTIF($F$2:$F668,"HE MRC"),COUNTIF($F$2:$F668,F668))))))))</f>
        <v>58</v>
      </c>
      <c r="K668" s="63" t="s">
        <v>778</v>
      </c>
      <c r="L668" s="63" t="s">
        <v>779</v>
      </c>
      <c r="N668" s="64" t="s">
        <v>318</v>
      </c>
      <c r="O668" s="69" t="s">
        <v>611</v>
      </c>
      <c r="P668" s="65"/>
      <c r="Q668" s="69">
        <v>46089</v>
      </c>
      <c r="R668" s="66"/>
      <c r="S668" s="69">
        <v>46099</v>
      </c>
      <c r="T668" s="67">
        <v>46098.541666666664</v>
      </c>
      <c r="U668" s="67">
        <f>T668</f>
        <v>46098.541666666664</v>
      </c>
      <c r="V668" s="67">
        <v>46100.170138888891</v>
      </c>
      <c r="W668" s="67">
        <v>46100.534722222219</v>
      </c>
      <c r="X668" s="67">
        <v>46101.107638888891</v>
      </c>
      <c r="Y668" s="67">
        <v>46101.131944444445</v>
      </c>
      <c r="Z668" s="67">
        <v>46101.166666666664</v>
      </c>
      <c r="AA668" s="53">
        <f t="shared" si="143"/>
        <v>39.083333333430346</v>
      </c>
      <c r="AB668" s="53">
        <f t="shared" si="124"/>
        <v>14.333333333430346</v>
      </c>
      <c r="AC668" s="53">
        <f t="shared" si="125"/>
        <v>0.58333333331393078</v>
      </c>
      <c r="AD668" s="53">
        <v>0</v>
      </c>
      <c r="AE668" s="53">
        <v>2.58</v>
      </c>
      <c r="AF668" s="53">
        <v>0</v>
      </c>
      <c r="AG668" s="53">
        <v>1.25</v>
      </c>
      <c r="AH668" s="53">
        <v>0</v>
      </c>
      <c r="AI668" s="53">
        <f t="shared" si="137"/>
        <v>3.83</v>
      </c>
      <c r="AJ668" s="77">
        <f t="shared" si="132"/>
        <v>3.83</v>
      </c>
      <c r="AK668" s="77"/>
      <c r="AL668" s="77"/>
      <c r="AM668" s="77"/>
      <c r="AN668" s="77"/>
      <c r="AO668" s="68">
        <v>8161.9120000000003</v>
      </c>
      <c r="AP668" s="68">
        <v>8157.7389999999996</v>
      </c>
      <c r="AQ668" s="67">
        <f t="shared" si="138"/>
        <v>46100.170138888891</v>
      </c>
      <c r="AR668" s="67">
        <v>46100.180555555555</v>
      </c>
      <c r="AS668" s="67">
        <f t="shared" si="139"/>
        <v>46101.107638888891</v>
      </c>
      <c r="AT668" s="67">
        <v>46101.152777777781</v>
      </c>
      <c r="AU668" s="67">
        <f t="shared" si="126"/>
        <v>46101.152777777781</v>
      </c>
      <c r="AV668" s="67">
        <v>46101.163194444445</v>
      </c>
      <c r="AW668" s="102">
        <v>4145</v>
      </c>
      <c r="AX668" s="102">
        <v>6372</v>
      </c>
      <c r="AY668" s="55">
        <v>34.950000000000003</v>
      </c>
      <c r="AZ668" s="55">
        <v>14.35</v>
      </c>
      <c r="BA668" s="55">
        <v>4.97</v>
      </c>
      <c r="BB668" s="55">
        <v>6.54</v>
      </c>
      <c r="BC668" s="55">
        <v>7.64</v>
      </c>
      <c r="BD668" s="55">
        <v>42.84</v>
      </c>
      <c r="BE668" s="55">
        <v>36.270000000000003</v>
      </c>
      <c r="BF668" s="55">
        <v>0.2</v>
      </c>
      <c r="BG668" s="55">
        <v>0.33</v>
      </c>
      <c r="BH668" s="55">
        <v>0.3</v>
      </c>
      <c r="BI668" s="55">
        <v>56.31</v>
      </c>
      <c r="BJ668" s="55">
        <v>4.29</v>
      </c>
      <c r="BK668" s="55">
        <v>0.91</v>
      </c>
      <c r="BL668" s="55">
        <v>1.1499999999999999</v>
      </c>
      <c r="BM668" s="55">
        <v>17.34</v>
      </c>
      <c r="BN668" s="56">
        <v>60</v>
      </c>
      <c r="BO668" s="55" t="s">
        <v>97</v>
      </c>
      <c r="BP668" s="55" t="s">
        <v>100</v>
      </c>
      <c r="BQ668" s="56">
        <v>1170</v>
      </c>
      <c r="BR668" s="55">
        <v>35.54</v>
      </c>
      <c r="BS668" s="55">
        <v>21.81</v>
      </c>
      <c r="BT668" s="55">
        <v>23.76</v>
      </c>
      <c r="BU668" s="55">
        <v>8.92</v>
      </c>
      <c r="BV668" s="55">
        <v>2.74</v>
      </c>
      <c r="BW668" s="55">
        <v>0.64</v>
      </c>
      <c r="BX668" s="55">
        <v>0.47</v>
      </c>
      <c r="BY668" s="55">
        <v>0.35</v>
      </c>
      <c r="BZ668" s="55">
        <v>4.5999999999999996</v>
      </c>
      <c r="CA668" s="55">
        <v>0.94</v>
      </c>
      <c r="CB668" s="55">
        <v>0.23</v>
      </c>
      <c r="CC668" s="100">
        <v>5.2999999999999999E-2</v>
      </c>
      <c r="CD668" s="55">
        <v>99</v>
      </c>
      <c r="CE668" s="55">
        <v>97</v>
      </c>
      <c r="CF668" s="55">
        <v>78</v>
      </c>
      <c r="CG668" s="55">
        <v>20</v>
      </c>
      <c r="CH668" s="55"/>
      <c r="CI668" s="102">
        <v>4152</v>
      </c>
      <c r="CJ668" s="55"/>
      <c r="CK668" s="55">
        <v>34.340000000000003</v>
      </c>
      <c r="CL668" s="55"/>
      <c r="CM668" s="55">
        <v>4.74</v>
      </c>
      <c r="CN668" s="55"/>
      <c r="CO668" s="55"/>
      <c r="CP668" s="55"/>
      <c r="CQ668" s="55">
        <v>0.18</v>
      </c>
      <c r="CR668" s="102">
        <v>4142</v>
      </c>
      <c r="CS668" s="103">
        <v>34.880000000000003</v>
      </c>
      <c r="CT668" s="102">
        <v>4.03</v>
      </c>
      <c r="CU668" s="102">
        <v>0.23</v>
      </c>
      <c r="CV668" s="55"/>
      <c r="CW668" s="73">
        <f t="shared" si="136"/>
        <v>776.68095841872275</v>
      </c>
      <c r="CX668" s="74">
        <f>AP668/(AB668-AI668)</f>
        <v>776.68095841872275</v>
      </c>
      <c r="CY668" s="71">
        <v>500</v>
      </c>
      <c r="CZ668" s="67">
        <f>IF(AND(DATE(YEAR(T668),MONTH(T668),DAY(T668))&gt;=(S668-3),DATE(YEAR(T668),MONTH(T668),DAY(T668))&lt;=(S668+3)),T668,V668)</f>
        <v>46098.541666666664</v>
      </c>
      <c r="DA668" s="74">
        <f>CZ668-U668</f>
        <v>0</v>
      </c>
      <c r="DB668" s="53">
        <f>(((AR668-AQ668)*24)+DD668+AB668+((AV668-AU668)*24))/24</f>
        <v>0.97222222221898846</v>
      </c>
      <c r="DC668" s="53">
        <f>(AT668-AS668)*24</f>
        <v>1.0833333333721384</v>
      </c>
      <c r="DD668" s="53">
        <f>(W668-AR668)*24</f>
        <v>8.4999999999417923</v>
      </c>
      <c r="DE668" s="53">
        <f>AA668</f>
        <v>39.083333333430346</v>
      </c>
      <c r="DF668" s="53">
        <f t="shared" si="133"/>
        <v>8.4999999999417923</v>
      </c>
      <c r="DG668" s="53">
        <f>AB668</f>
        <v>14.333333333430346</v>
      </c>
      <c r="DH668" s="53">
        <f t="shared" si="140"/>
        <v>1.0833333333721384</v>
      </c>
    </row>
    <row r="669" spans="1:112" s="63" customFormat="1" x14ac:dyDescent="0.2">
      <c r="A669" s="65">
        <v>5117</v>
      </c>
      <c r="B669" s="72">
        <f t="shared" si="134"/>
        <v>46082</v>
      </c>
      <c r="C669" s="60" t="str">
        <f t="shared" si="141"/>
        <v>PRT 2026 3 #5117</v>
      </c>
      <c r="D669" s="60" t="str">
        <f t="shared" si="142"/>
        <v>PRATU PTBA #134</v>
      </c>
      <c r="E669" s="61">
        <v>5117</v>
      </c>
      <c r="F669" s="62" t="s">
        <v>98</v>
      </c>
      <c r="G669" s="62" t="str">
        <f>INDEX([1]List!$D$2:$D$55,MATCH(F669,[1]List!$B$2:$B$55,0))</f>
        <v>FOB</v>
      </c>
      <c r="H669" s="62" t="s">
        <v>156</v>
      </c>
      <c r="I669" s="62" t="s">
        <v>157</v>
      </c>
      <c r="J669" s="61">
        <f>IF(F669="","",IF(F669="TIE LRC",COUNTIF($F$2:$F669,"TIE")+COUNTIF($F$2:$F669,"TME")+COUNTIF($F$2:$F669,"TIE LRC")+COUNTIF($F$2:$F669,"TIE MRC"),IF(F669="TIE MRC",COUNTIF($F$2:$F669,"TIE")+COUNTIF($F$2:$F669,"TME")+COUNTIF($F$2:$F669,"TIE LRC")+COUNTIF($F$2:$F669,"TIE MRC"),IF(F669="PLNBB LRC",COUNTIF($F$2:$F669,"PLNBB")+COUNTIF($F$2:$F669,"PLNBB LRC")+COUNTIF($F$2:$F669,"PLNBB MRC"),IF(F669="PLNBB MRC",COUNTIF($F$2:$F669,"PLNBB")+COUNTIF($F$2:$F669,"PLNBB LRC")+COUNTIF($F$2:$F669,"PLNBB MRC"),IF(F669="HE MRC",COUNTIF($F$2:$F669,"HE")+COUNTIF($F$2:$F669,"HE LRC")+COUNTIF($F$2:$F669,"HE MRC"),IF(F669="HE LRC",COUNTIF($F$2:$F669,"HE")+COUNTIF($F$2:$F669,"HE LRC")+COUNTIF($F$2:$F669,"HE MRC"),COUNTIF($F$2:$F669,F669))))))))</f>
        <v>134</v>
      </c>
      <c r="K669" s="63" t="s">
        <v>769</v>
      </c>
      <c r="L669" s="63" t="s">
        <v>770</v>
      </c>
      <c r="N669" s="64" t="s">
        <v>320</v>
      </c>
      <c r="O669" s="69" t="s">
        <v>104</v>
      </c>
      <c r="P669" s="65"/>
      <c r="Q669" s="69">
        <v>46097</v>
      </c>
      <c r="R669" s="66"/>
      <c r="S669" s="69">
        <v>46099</v>
      </c>
      <c r="T669" s="67">
        <v>46100.895833333336</v>
      </c>
      <c r="U669" s="67">
        <f>T669</f>
        <v>46100.895833333336</v>
      </c>
      <c r="V669" s="67">
        <v>46100.951388888891</v>
      </c>
      <c r="W669" s="67">
        <v>46101.197916666664</v>
      </c>
      <c r="X669" s="67">
        <v>46102.038194444445</v>
      </c>
      <c r="Y669" s="67">
        <v>46102.079861111109</v>
      </c>
      <c r="Z669" s="67">
        <v>46102.114583333336</v>
      </c>
      <c r="AA669" s="53">
        <f t="shared" si="143"/>
        <v>1.3333333333139308</v>
      </c>
      <c r="AB669" s="53">
        <f t="shared" si="124"/>
        <v>21.166666666686069</v>
      </c>
      <c r="AC669" s="53">
        <f t="shared" si="125"/>
        <v>0.99999999994179234</v>
      </c>
      <c r="AD669" s="53">
        <v>1.42</v>
      </c>
      <c r="AE669" s="53">
        <v>2.83</v>
      </c>
      <c r="AF669" s="53">
        <v>0</v>
      </c>
      <c r="AG669" s="53">
        <v>1.17</v>
      </c>
      <c r="AH669" s="53">
        <v>0</v>
      </c>
      <c r="AI669" s="53">
        <f t="shared" si="137"/>
        <v>4</v>
      </c>
      <c r="AJ669" s="77">
        <f t="shared" si="132"/>
        <v>5.42</v>
      </c>
      <c r="AK669" s="77"/>
      <c r="AL669" s="77"/>
      <c r="AM669" s="77"/>
      <c r="AN669" s="77"/>
      <c r="AO669" s="68">
        <v>10022.411</v>
      </c>
      <c r="AP669" s="68">
        <v>10020.677</v>
      </c>
      <c r="AQ669" s="67">
        <f t="shared" si="138"/>
        <v>46100.951388888891</v>
      </c>
      <c r="AR669" s="67">
        <v>46100.961805555555</v>
      </c>
      <c r="AS669" s="67">
        <f t="shared" si="139"/>
        <v>46102.038194444445</v>
      </c>
      <c r="AT669" s="67">
        <v>46102.100694444445</v>
      </c>
      <c r="AU669" s="67">
        <f t="shared" si="126"/>
        <v>46102.100694444445</v>
      </c>
      <c r="AV669" s="67">
        <v>46102.111111111109</v>
      </c>
      <c r="AW669" s="102">
        <v>4848</v>
      </c>
      <c r="AX669" s="102">
        <v>6872</v>
      </c>
      <c r="AY669" s="55">
        <v>29.45</v>
      </c>
      <c r="AZ669" s="55">
        <v>11.44</v>
      </c>
      <c r="BA669" s="55">
        <v>4.8</v>
      </c>
      <c r="BB669" s="55">
        <v>6.02</v>
      </c>
      <c r="BC669" s="55">
        <v>6.8</v>
      </c>
      <c r="BD669" s="55">
        <v>42.06</v>
      </c>
      <c r="BE669" s="55">
        <v>40.479999999999997</v>
      </c>
      <c r="BF669" s="55">
        <v>0.3</v>
      </c>
      <c r="BG669" s="55">
        <v>0.46</v>
      </c>
      <c r="BH669" s="55">
        <v>0.43</v>
      </c>
      <c r="BI669" s="55">
        <v>61.41</v>
      </c>
      <c r="BJ669" s="55">
        <v>4.34</v>
      </c>
      <c r="BK669" s="55">
        <v>0.95</v>
      </c>
      <c r="BL669" s="55">
        <v>1.1499999999999999</v>
      </c>
      <c r="BM669" s="55">
        <v>15.46</v>
      </c>
      <c r="BN669" s="56">
        <v>58</v>
      </c>
      <c r="BO669" s="55" t="s">
        <v>97</v>
      </c>
      <c r="BP669" s="55" t="s">
        <v>100</v>
      </c>
      <c r="BQ669" s="56">
        <v>1260</v>
      </c>
      <c r="BR669" s="55">
        <v>45.02</v>
      </c>
      <c r="BS669" s="55">
        <v>24.18</v>
      </c>
      <c r="BT669" s="55">
        <v>10.66</v>
      </c>
      <c r="BU669" s="55">
        <v>6.9</v>
      </c>
      <c r="BV669" s="55">
        <v>2.0099999999999998</v>
      </c>
      <c r="BW669" s="55">
        <v>0.74</v>
      </c>
      <c r="BX669" s="55">
        <v>1.42</v>
      </c>
      <c r="BY669" s="55">
        <v>0.48</v>
      </c>
      <c r="BZ669" s="55">
        <v>8.1</v>
      </c>
      <c r="CA669" s="55">
        <v>0.17</v>
      </c>
      <c r="CB669" s="55">
        <v>0.32</v>
      </c>
      <c r="CC669" s="100">
        <v>4.9000000000000002E-2</v>
      </c>
      <c r="CD669" s="55">
        <v>99</v>
      </c>
      <c r="CE669" s="55">
        <v>98</v>
      </c>
      <c r="CF669" s="55">
        <v>78</v>
      </c>
      <c r="CG669" s="55">
        <v>20</v>
      </c>
      <c r="CH669" s="55"/>
      <c r="CI669" s="102">
        <v>4906</v>
      </c>
      <c r="CJ669" s="55"/>
      <c r="CK669" s="55">
        <v>28.43</v>
      </c>
      <c r="CL669" s="55">
        <v>14.64</v>
      </c>
      <c r="CM669" s="55">
        <v>4.75</v>
      </c>
      <c r="CN669" s="55">
        <v>5.67</v>
      </c>
      <c r="CO669" s="55">
        <v>39.01</v>
      </c>
      <c r="CP669" s="55">
        <v>40.68</v>
      </c>
      <c r="CQ669" s="55">
        <v>0.46</v>
      </c>
      <c r="CR669" s="102">
        <v>4578</v>
      </c>
      <c r="CS669" s="103">
        <v>30.76</v>
      </c>
      <c r="CT669" s="102">
        <v>5.26</v>
      </c>
      <c r="CU669" s="102">
        <v>0.35</v>
      </c>
      <c r="CV669" s="55"/>
      <c r="CW669" s="73">
        <f t="shared" si="136"/>
        <v>583.72875728089366</v>
      </c>
      <c r="CX669" s="74">
        <f>AP669/(AB669-AI669)</f>
        <v>583.72875728089366</v>
      </c>
      <c r="CY669" s="71">
        <v>500</v>
      </c>
      <c r="CZ669" s="67">
        <f>IF(AND(DATE(YEAR(T669),MONTH(T669),DAY(T669))&gt;=(S669-3),DATE(YEAR(T669),MONTH(T669),DAY(T669))&lt;=(S669+3)),T669,V669)</f>
        <v>46100.895833333336</v>
      </c>
      <c r="DA669" s="74">
        <f>CZ669-U669</f>
        <v>0</v>
      </c>
      <c r="DB669" s="53">
        <f>(((AR669-AQ669)*24)+DD669+AB669+((AV669-AU669)*24))/24</f>
        <v>1.1388888888832298</v>
      </c>
      <c r="DC669" s="53">
        <f>(AT669-AS669)*24</f>
        <v>1.5</v>
      </c>
      <c r="DD669" s="53">
        <f>(W669-AR669)*24</f>
        <v>5.6666666666278616</v>
      </c>
      <c r="DE669" s="53">
        <f>AA669</f>
        <v>1.3333333333139308</v>
      </c>
      <c r="DF669" s="53">
        <f t="shared" si="133"/>
        <v>5.6666666666278616</v>
      </c>
      <c r="DG669" s="53">
        <f>AB669</f>
        <v>21.166666666686069</v>
      </c>
      <c r="DH669" s="53">
        <f t="shared" si="140"/>
        <v>1.5</v>
      </c>
    </row>
    <row r="670" spans="1:112" s="63" customFormat="1" x14ac:dyDescent="0.2">
      <c r="A670" s="65">
        <v>5118</v>
      </c>
      <c r="B670" s="72">
        <f t="shared" si="134"/>
        <v>46082</v>
      </c>
      <c r="C670" s="60" t="str">
        <f t="shared" si="141"/>
        <v>PRT 2026 3 #5118</v>
      </c>
      <c r="D670" s="60" t="str">
        <f t="shared" si="142"/>
        <v>PRATU PTBA #135</v>
      </c>
      <c r="E670" s="61">
        <v>5118</v>
      </c>
      <c r="F670" s="62" t="s">
        <v>98</v>
      </c>
      <c r="G670" s="62" t="str">
        <f>INDEX([1]List!$D$2:$D$55,MATCH(F670,[1]List!$B$2:$B$55,0))</f>
        <v>FOB</v>
      </c>
      <c r="H670" s="62" t="s">
        <v>156</v>
      </c>
      <c r="I670" s="62" t="s">
        <v>157</v>
      </c>
      <c r="J670" s="61">
        <f>IF(F670="","",IF(F670="TIE LRC",COUNTIF($F$2:$F670,"TIE")+COUNTIF($F$2:$F670,"TME")+COUNTIF($F$2:$F670,"TIE LRC")+COUNTIF($F$2:$F670,"TIE MRC"),IF(F670="TIE MRC",COUNTIF($F$2:$F670,"TIE")+COUNTIF($F$2:$F670,"TME")+COUNTIF($F$2:$F670,"TIE LRC")+COUNTIF($F$2:$F670,"TIE MRC"),IF(F670="PLNBB LRC",COUNTIF($F$2:$F670,"PLNBB")+COUNTIF($F$2:$F670,"PLNBB LRC")+COUNTIF($F$2:$F670,"PLNBB MRC"),IF(F670="PLNBB MRC",COUNTIF($F$2:$F670,"PLNBB")+COUNTIF($F$2:$F670,"PLNBB LRC")+COUNTIF($F$2:$F670,"PLNBB MRC"),IF(F670="HE MRC",COUNTIF($F$2:$F670,"HE")+COUNTIF($F$2:$F670,"HE LRC")+COUNTIF($F$2:$F670,"HE MRC"),IF(F670="HE LRC",COUNTIF($F$2:$F670,"HE")+COUNTIF($F$2:$F670,"HE LRC")+COUNTIF($F$2:$F670,"HE MRC"),COUNTIF($F$2:$F670,F670))))))))</f>
        <v>135</v>
      </c>
      <c r="K670" s="63" t="s">
        <v>462</v>
      </c>
      <c r="L670" s="63" t="s">
        <v>463</v>
      </c>
      <c r="N670" s="64" t="s">
        <v>318</v>
      </c>
      <c r="O670" s="69" t="s">
        <v>611</v>
      </c>
      <c r="P670" s="65"/>
      <c r="Q670" s="69">
        <v>46097</v>
      </c>
      <c r="R670" s="66"/>
      <c r="S670" s="69">
        <v>46100</v>
      </c>
      <c r="T670" s="67">
        <v>46100.996527777781</v>
      </c>
      <c r="U670" s="67">
        <f>T670</f>
        <v>46100.996527777781</v>
      </c>
      <c r="V670" s="67">
        <v>46101.225694444445</v>
      </c>
      <c r="W670" s="67">
        <v>46102.15625</v>
      </c>
      <c r="X670" s="67">
        <v>46103.364583333336</v>
      </c>
      <c r="Y670" s="67">
        <v>46103.402777777781</v>
      </c>
      <c r="Z670" s="67">
        <v>46103.4375</v>
      </c>
      <c r="AA670" s="53">
        <f t="shared" si="143"/>
        <v>5.4999999999417923</v>
      </c>
      <c r="AB670" s="53">
        <f t="shared" si="124"/>
        <v>29.916666666744277</v>
      </c>
      <c r="AC670" s="53">
        <f t="shared" si="125"/>
        <v>0.91666666668606922</v>
      </c>
      <c r="AD670" s="53">
        <v>0</v>
      </c>
      <c r="AE670" s="53">
        <v>3.67</v>
      </c>
      <c r="AF670" s="53">
        <v>5.75</v>
      </c>
      <c r="AG670" s="53">
        <v>7.83</v>
      </c>
      <c r="AH670" s="53">
        <v>0</v>
      </c>
      <c r="AI670" s="53">
        <f t="shared" si="137"/>
        <v>17.25</v>
      </c>
      <c r="AJ670" s="77">
        <f t="shared" si="132"/>
        <v>17.25</v>
      </c>
      <c r="AK670" s="77"/>
      <c r="AL670" s="77"/>
      <c r="AM670" s="77"/>
      <c r="AN670" s="77"/>
      <c r="AO670" s="68">
        <v>8637.18</v>
      </c>
      <c r="AP670" s="68">
        <v>8634.6929999999993</v>
      </c>
      <c r="AQ670" s="67">
        <f t="shared" si="138"/>
        <v>46101.225694444445</v>
      </c>
      <c r="AR670" s="67">
        <v>46101.236111111109</v>
      </c>
      <c r="AS670" s="67">
        <f t="shared" si="139"/>
        <v>46103.364583333336</v>
      </c>
      <c r="AT670" s="67">
        <v>46103.423611111109</v>
      </c>
      <c r="AU670" s="67">
        <f t="shared" si="126"/>
        <v>46103.423611111109</v>
      </c>
      <c r="AV670" s="67">
        <v>46103.434027777781</v>
      </c>
      <c r="AW670" s="102">
        <v>4720</v>
      </c>
      <c r="AX670" s="102">
        <v>6607</v>
      </c>
      <c r="AY670" s="55">
        <v>28.56</v>
      </c>
      <c r="AZ670" s="55">
        <v>8.76</v>
      </c>
      <c r="BA670" s="55">
        <v>5.63</v>
      </c>
      <c r="BB670" s="55">
        <v>7.19</v>
      </c>
      <c r="BC670" s="55">
        <v>7.88</v>
      </c>
      <c r="BD670" s="55">
        <v>42.24</v>
      </c>
      <c r="BE670" s="55">
        <v>41.81</v>
      </c>
      <c r="BF670" s="55">
        <v>0.3</v>
      </c>
      <c r="BG670" s="55">
        <v>0.45</v>
      </c>
      <c r="BH670" s="55">
        <v>0.42</v>
      </c>
      <c r="BI670" s="55">
        <v>61.34</v>
      </c>
      <c r="BJ670" s="55">
        <v>4.3099999999999996</v>
      </c>
      <c r="BK670" s="55">
        <v>0.98</v>
      </c>
      <c r="BL670" s="55">
        <v>1.17</v>
      </c>
      <c r="BM670" s="55">
        <v>17.04</v>
      </c>
      <c r="BN670" s="56">
        <v>60</v>
      </c>
      <c r="BO670" s="55" t="s">
        <v>97</v>
      </c>
      <c r="BP670" s="55" t="s">
        <v>100</v>
      </c>
      <c r="BQ670" s="56">
        <v>1310</v>
      </c>
      <c r="BR670" s="55">
        <v>36.020000000000003</v>
      </c>
      <c r="BS670" s="55">
        <v>29.06</v>
      </c>
      <c r="BT670" s="55">
        <v>12.74</v>
      </c>
      <c r="BU670" s="55">
        <v>7.73</v>
      </c>
      <c r="BV670" s="55">
        <v>2.34</v>
      </c>
      <c r="BW670" s="55">
        <v>0.66</v>
      </c>
      <c r="BX670" s="55">
        <v>1.3</v>
      </c>
      <c r="BY670" s="55">
        <v>0.42</v>
      </c>
      <c r="BZ670" s="55">
        <v>9.25</v>
      </c>
      <c r="CA670" s="55">
        <v>0.19</v>
      </c>
      <c r="CB670" s="55">
        <v>0.28000000000000003</v>
      </c>
      <c r="CC670" s="100">
        <v>3.5999999999999997E-2</v>
      </c>
      <c r="CD670" s="55">
        <v>99</v>
      </c>
      <c r="CE670" s="55">
        <v>98</v>
      </c>
      <c r="CF670" s="55">
        <v>78</v>
      </c>
      <c r="CG670" s="55">
        <v>19</v>
      </c>
      <c r="CH670" s="55"/>
      <c r="CI670" s="102">
        <v>4901</v>
      </c>
      <c r="CJ670" s="55"/>
      <c r="CK670" s="55">
        <v>28.16</v>
      </c>
      <c r="CL670" s="55">
        <v>14.37</v>
      </c>
      <c r="CM670" s="55">
        <v>6.29</v>
      </c>
      <c r="CN670" s="55">
        <v>7.5</v>
      </c>
      <c r="CO670" s="55">
        <v>39.049999999999997</v>
      </c>
      <c r="CP670" s="55">
        <v>39.08</v>
      </c>
      <c r="CQ670" s="55">
        <v>0.37</v>
      </c>
      <c r="CR670" s="102">
        <v>4602</v>
      </c>
      <c r="CS670" s="103">
        <v>30.1</v>
      </c>
      <c r="CT670" s="102">
        <v>4.26</v>
      </c>
      <c r="CU670" s="102">
        <v>0.37</v>
      </c>
      <c r="CV670" s="55"/>
      <c r="CW670" s="73">
        <f t="shared" si="136"/>
        <v>681.68628946950741</v>
      </c>
      <c r="CX670" s="74">
        <f>AP670/(AB670-AI670)</f>
        <v>681.68628946950741</v>
      </c>
      <c r="CY670" s="71">
        <v>500</v>
      </c>
      <c r="CZ670" s="67">
        <f>IF(AND(DATE(YEAR(T670),MONTH(T670),DAY(T670))&gt;=(S670-3),DATE(YEAR(T670),MONTH(T670),DAY(T670))&lt;=(S670+3)),T670,V670)</f>
        <v>46100.996527777781</v>
      </c>
      <c r="DA670" s="74">
        <f>CZ670-U670</f>
        <v>0</v>
      </c>
      <c r="DB670" s="53">
        <f>(((AR670-AQ670)*24)+DD670+AB670+((AV670-AU670)*24))/24</f>
        <v>2.187500000007276</v>
      </c>
      <c r="DC670" s="53">
        <f>(AT670-AS670)*24</f>
        <v>1.4166666665696539</v>
      </c>
      <c r="DD670" s="53">
        <f>(W670-AR670)*24</f>
        <v>22.083333333372138</v>
      </c>
      <c r="DE670" s="53">
        <f>AA670</f>
        <v>5.4999999999417923</v>
      </c>
      <c r="DF670" s="53">
        <f t="shared" si="133"/>
        <v>22.083333333372138</v>
      </c>
      <c r="DG670" s="53">
        <f>AB670</f>
        <v>29.916666666744277</v>
      </c>
      <c r="DH670" s="53">
        <f t="shared" si="140"/>
        <v>1.4166666665696539</v>
      </c>
    </row>
    <row r="671" spans="1:112" s="63" customFormat="1" x14ac:dyDescent="0.2">
      <c r="A671" s="65">
        <v>5119</v>
      </c>
      <c r="B671" s="72">
        <f t="shared" si="134"/>
        <v>46082</v>
      </c>
      <c r="C671" s="60" t="str">
        <f t="shared" si="141"/>
        <v>PRT 2026 3 #5119</v>
      </c>
      <c r="D671" s="60" t="str">
        <f t="shared" si="142"/>
        <v>PRATU BGG #147</v>
      </c>
      <c r="E671" s="61">
        <v>5119</v>
      </c>
      <c r="F671" s="62" t="s">
        <v>240</v>
      </c>
      <c r="G671" s="62" t="str">
        <f>INDEX([1]List!$D$2:$D$55,MATCH(F671,[1]List!$B$2:$B$55,0))</f>
        <v>CIF</v>
      </c>
      <c r="H671" s="62" t="s">
        <v>211</v>
      </c>
      <c r="I671" s="62" t="s">
        <v>163</v>
      </c>
      <c r="J671" s="61">
        <f>IF(F671="","",IF(F671="TIE LRC",COUNTIF($F$2:$F671,"TIE")+COUNTIF($F$2:$F671,"TME")+COUNTIF($F$2:$F671,"TIE LRC")+COUNTIF($F$2:$F671,"TIE MRC"),IF(F671="TIE MRC",COUNTIF($F$2:$F671,"TIE")+COUNTIF($F$2:$F671,"TME")+COUNTIF($F$2:$F671,"TIE LRC")+COUNTIF($F$2:$F671,"TIE MRC"),IF(F671="PLNBB LRC",COUNTIF($F$2:$F671,"PLNBB")+COUNTIF($F$2:$F671,"PLNBB LRC")+COUNTIF($F$2:$F671,"PLNBB MRC"),IF(F671="PLNBB MRC",COUNTIF($F$2:$F671,"PLNBB")+COUNTIF($F$2:$F671,"PLNBB LRC")+COUNTIF($F$2:$F671,"PLNBB MRC"),IF(F671="HE MRC",COUNTIF($F$2:$F671,"HE")+COUNTIF($F$2:$F671,"HE LRC")+COUNTIF($F$2:$F671,"HE MRC"),IF(F671="HE LRC",COUNTIF($F$2:$F671,"HE")+COUNTIF($F$2:$F671,"HE LRC")+COUNTIF($F$2:$F671,"HE MRC"),COUNTIF($F$2:$F671,F671))))))))</f>
        <v>147</v>
      </c>
      <c r="K671" s="63" t="s">
        <v>404</v>
      </c>
      <c r="L671" s="63" t="s">
        <v>403</v>
      </c>
      <c r="N671" s="64" t="s">
        <v>320</v>
      </c>
      <c r="O671" s="69" t="s">
        <v>473</v>
      </c>
      <c r="P671" s="65"/>
      <c r="Q671" s="69">
        <v>46096</v>
      </c>
      <c r="R671" s="66"/>
      <c r="S671" s="69">
        <v>46135</v>
      </c>
      <c r="T671" s="67">
        <v>46102.065972222219</v>
      </c>
      <c r="U671" s="67">
        <f>V671</f>
        <v>46102.131944444445</v>
      </c>
      <c r="V671" s="67">
        <v>46102.131944444445</v>
      </c>
      <c r="W671" s="67">
        <v>46102.78125</v>
      </c>
      <c r="X671" s="67">
        <v>46103.545138888891</v>
      </c>
      <c r="Y671" s="67">
        <v>46103.586805555555</v>
      </c>
      <c r="Z671" s="67">
        <v>46103.621527777781</v>
      </c>
      <c r="AA671" s="53">
        <f t="shared" si="143"/>
        <v>1.5833333334303461</v>
      </c>
      <c r="AB671" s="53">
        <f t="shared" si="124"/>
        <v>19.333333333313931</v>
      </c>
      <c r="AC671" s="53">
        <f t="shared" si="125"/>
        <v>0.99999999994179234</v>
      </c>
      <c r="AD671" s="53">
        <v>0</v>
      </c>
      <c r="AE671" s="53">
        <v>3.75</v>
      </c>
      <c r="AF671" s="53">
        <v>0</v>
      </c>
      <c r="AG671" s="53">
        <v>0.5</v>
      </c>
      <c r="AH671" s="53">
        <v>0</v>
      </c>
      <c r="AI671" s="53">
        <f t="shared" si="137"/>
        <v>4.25</v>
      </c>
      <c r="AJ671" s="77">
        <f t="shared" si="132"/>
        <v>4.25</v>
      </c>
      <c r="AK671" s="77"/>
      <c r="AL671" s="77"/>
      <c r="AM671" s="77"/>
      <c r="AN671" s="77"/>
      <c r="AO671" s="68">
        <v>8698.6419999999998</v>
      </c>
      <c r="AP671" s="68">
        <v>8696.4740000000002</v>
      </c>
      <c r="AQ671" s="67">
        <f t="shared" si="138"/>
        <v>46102.131944444445</v>
      </c>
      <c r="AR671" s="67">
        <v>46102.142361111109</v>
      </c>
      <c r="AS671" s="67">
        <f t="shared" si="139"/>
        <v>46103.545138888891</v>
      </c>
      <c r="AT671" s="67">
        <v>46103.607638888891</v>
      </c>
      <c r="AU671" s="67">
        <f t="shared" si="126"/>
        <v>46103.607638888891</v>
      </c>
      <c r="AV671" s="67">
        <v>46103.618055555555</v>
      </c>
      <c r="AW671" s="102">
        <v>4551</v>
      </c>
      <c r="AX671" s="102">
        <v>6593</v>
      </c>
      <c r="AY671" s="55">
        <v>30.97</v>
      </c>
      <c r="AZ671" s="55">
        <v>13.5</v>
      </c>
      <c r="BA671" s="55">
        <v>4.41</v>
      </c>
      <c r="BB671" s="55">
        <v>5.53</v>
      </c>
      <c r="BC671" s="55">
        <v>6.39</v>
      </c>
      <c r="BD671" s="55">
        <v>42.18</v>
      </c>
      <c r="BE671" s="55">
        <v>38.79</v>
      </c>
      <c r="BF671" s="55">
        <v>0.2</v>
      </c>
      <c r="BG671" s="55">
        <v>0.31</v>
      </c>
      <c r="BH671" s="55">
        <v>0.28999999999999998</v>
      </c>
      <c r="BI671" s="55">
        <v>59.75</v>
      </c>
      <c r="BJ671" s="55">
        <v>4.2</v>
      </c>
      <c r="BK671" s="55">
        <v>0.89</v>
      </c>
      <c r="BL671" s="55">
        <v>1.1000000000000001</v>
      </c>
      <c r="BM671" s="55">
        <v>15.88</v>
      </c>
      <c r="BN671" s="56">
        <v>58</v>
      </c>
      <c r="BO671" s="55" t="s">
        <v>97</v>
      </c>
      <c r="BP671" s="55" t="s">
        <v>100</v>
      </c>
      <c r="BQ671" s="56">
        <v>1220</v>
      </c>
      <c r="BR671" s="55">
        <v>36.78</v>
      </c>
      <c r="BS671" s="55">
        <v>25.36</v>
      </c>
      <c r="BT671" s="55">
        <v>13.98</v>
      </c>
      <c r="BU671" s="55">
        <v>8.7799999999999994</v>
      </c>
      <c r="BV671" s="55">
        <v>2.02</v>
      </c>
      <c r="BW671" s="55">
        <v>0.76</v>
      </c>
      <c r="BX671" s="55">
        <v>0.71</v>
      </c>
      <c r="BY671" s="55">
        <v>0.4</v>
      </c>
      <c r="BZ671" s="55">
        <v>10.67</v>
      </c>
      <c r="CA671" s="55">
        <v>0.18</v>
      </c>
      <c r="CB671" s="55">
        <v>0.37</v>
      </c>
      <c r="CC671" s="100">
        <v>4.5999999999999999E-2</v>
      </c>
      <c r="CD671" s="55">
        <v>99</v>
      </c>
      <c r="CE671" s="55">
        <v>97</v>
      </c>
      <c r="CF671" s="55">
        <v>79</v>
      </c>
      <c r="CG671" s="55">
        <v>20</v>
      </c>
      <c r="CH671" s="55"/>
      <c r="CI671" s="102">
        <v>4570</v>
      </c>
      <c r="CJ671" s="55"/>
      <c r="CK671" s="55">
        <v>30.79</v>
      </c>
      <c r="CL671" s="55"/>
      <c r="CM671" s="55">
        <v>3.96</v>
      </c>
      <c r="CN671" s="55"/>
      <c r="CO671" s="55"/>
      <c r="CP671" s="55"/>
      <c r="CQ671" s="55">
        <v>0.18</v>
      </c>
      <c r="CR671" s="102">
        <v>4497</v>
      </c>
      <c r="CS671" s="103">
        <v>30.66</v>
      </c>
      <c r="CT671" s="102">
        <v>3.89</v>
      </c>
      <c r="CU671" s="103">
        <v>0.3</v>
      </c>
      <c r="CV671" s="55"/>
      <c r="CW671" s="73">
        <f t="shared" si="136"/>
        <v>576.56181215543779</v>
      </c>
      <c r="CX671" s="74">
        <f>AP671/(AB671-AI671)</f>
        <v>576.56181215543779</v>
      </c>
      <c r="CY671" s="71">
        <v>500</v>
      </c>
      <c r="CZ671" s="67">
        <f>IF(AND(DATE(YEAR(T671),MONTH(T671),DAY(T671))&gt;=(S671-3),DATE(YEAR(T671),MONTH(T671),DAY(T671))&lt;=(S671+3)),T671,V671)</f>
        <v>46102.131944444445</v>
      </c>
      <c r="DA671" s="74">
        <f>CZ671-U671</f>
        <v>0</v>
      </c>
      <c r="DB671" s="53">
        <f>(((AR671-AQ671)*24)+DD671+AB671+((AV671-AU671)*24))/24</f>
        <v>1.4652777777737356</v>
      </c>
      <c r="DC671" s="53">
        <f>(AT671-AS671)*24</f>
        <v>1.5</v>
      </c>
      <c r="DD671" s="53">
        <f>(W671-AR671)*24</f>
        <v>15.333333333372138</v>
      </c>
      <c r="DE671" s="53">
        <f>AA671</f>
        <v>1.5833333334303461</v>
      </c>
      <c r="DF671" s="53">
        <f t="shared" si="133"/>
        <v>15.333333333372138</v>
      </c>
      <c r="DG671" s="53">
        <f>AB671</f>
        <v>19.333333333313931</v>
      </c>
      <c r="DH671" s="53">
        <f t="shared" si="140"/>
        <v>1.5</v>
      </c>
    </row>
    <row r="672" spans="1:112" s="63" customFormat="1" x14ac:dyDescent="0.2">
      <c r="A672" s="65">
        <v>5120</v>
      </c>
      <c r="B672" s="72">
        <f t="shared" si="134"/>
        <v>46082</v>
      </c>
      <c r="C672" s="60" t="str">
        <f t="shared" si="141"/>
        <v>PRT 2026 3 #5120</v>
      </c>
      <c r="D672" s="60" t="str">
        <f t="shared" si="142"/>
        <v>PRATU TBC LRC #50</v>
      </c>
      <c r="E672" s="61">
        <v>5120</v>
      </c>
      <c r="F672" s="62" t="s">
        <v>290</v>
      </c>
      <c r="G672" s="62" t="str">
        <f>INDEX([1]List!$D$2:$D$55,MATCH(F672,[1]List!$B$2:$B$55,0))</f>
        <v>CIF</v>
      </c>
      <c r="H672" s="62" t="s">
        <v>407</v>
      </c>
      <c r="I672" s="62" t="s">
        <v>176</v>
      </c>
      <c r="J672" s="61">
        <f>IF(F672="","",IF(F672="TIE LRC",COUNTIF($F$2:$F672,"TIE")+COUNTIF($F$2:$F672,"TME")+COUNTIF($F$2:$F672,"TIE LRC")+COUNTIF($F$2:$F672,"TIE MRC"),IF(F672="TIE MRC",COUNTIF($F$2:$F672,"TIE")+COUNTIF($F$2:$F672,"TME")+COUNTIF($F$2:$F672,"TIE LRC")+COUNTIF($F$2:$F672,"TIE MRC"),IF(F672="PLNBB LRC",COUNTIF($F$2:$F672,"PLNBB")+COUNTIF($F$2:$F672,"PLNBB LRC")+COUNTIF($F$2:$F672,"PLNBB MRC"),IF(F672="PLNBB MRC",COUNTIF($F$2:$F672,"PLNBB")+COUNTIF($F$2:$F672,"PLNBB LRC")+COUNTIF($F$2:$F672,"PLNBB MRC"),IF(F672="HE MRC",COUNTIF($F$2:$F672,"HE")+COUNTIF($F$2:$F672,"HE LRC")+COUNTIF($F$2:$F672,"HE MRC"),IF(F672="HE LRC",COUNTIF($F$2:$F672,"HE")+COUNTIF($F$2:$F672,"HE LRC")+COUNTIF($F$2:$F672,"HE MRC"),COUNTIF($F$2:$F672,F672))))))))</f>
        <v>50</v>
      </c>
      <c r="K672" s="63" t="s">
        <v>352</v>
      </c>
      <c r="L672" s="63" t="s">
        <v>450</v>
      </c>
      <c r="N672" s="64" t="s">
        <v>318</v>
      </c>
      <c r="O672" s="69" t="s">
        <v>473</v>
      </c>
      <c r="P672" s="65"/>
      <c r="Q672" s="69">
        <v>46093</v>
      </c>
      <c r="R672" s="66"/>
      <c r="S672" s="69">
        <v>46087</v>
      </c>
      <c r="T672" s="67">
        <v>46102.298611111109</v>
      </c>
      <c r="U672" s="67">
        <f>V672</f>
        <v>46103.461805555555</v>
      </c>
      <c r="V672" s="67">
        <v>46103.461805555555</v>
      </c>
      <c r="W672" s="67">
        <v>46103.534722222219</v>
      </c>
      <c r="X672" s="67">
        <v>46104.100694444445</v>
      </c>
      <c r="Y672" s="67">
        <v>46104.128472222219</v>
      </c>
      <c r="Z672" s="67">
        <v>46104.163194444445</v>
      </c>
      <c r="AA672" s="53">
        <f t="shared" si="143"/>
        <v>27.916666666686069</v>
      </c>
      <c r="AB672" s="53">
        <f t="shared" si="124"/>
        <v>14.25</v>
      </c>
      <c r="AC672" s="53">
        <f t="shared" si="125"/>
        <v>0.6666666665696539</v>
      </c>
      <c r="AD672" s="53">
        <v>0.17</v>
      </c>
      <c r="AE672" s="53">
        <v>2.92</v>
      </c>
      <c r="AF672" s="53">
        <v>0</v>
      </c>
      <c r="AG672" s="53">
        <v>0</v>
      </c>
      <c r="AH672" s="53">
        <v>0</v>
      </c>
      <c r="AI672" s="53">
        <f t="shared" si="137"/>
        <v>2.92</v>
      </c>
      <c r="AJ672" s="77">
        <f t="shared" si="132"/>
        <v>3.09</v>
      </c>
      <c r="AK672" s="77"/>
      <c r="AL672" s="77"/>
      <c r="AM672" s="77"/>
      <c r="AN672" s="77"/>
      <c r="AO672" s="68">
        <v>8694.48</v>
      </c>
      <c r="AP672" s="68">
        <v>8691.277</v>
      </c>
      <c r="AQ672" s="67">
        <f t="shared" si="138"/>
        <v>46103.461805555555</v>
      </c>
      <c r="AR672" s="67">
        <v>46103.472222222219</v>
      </c>
      <c r="AS672" s="67">
        <f t="shared" si="139"/>
        <v>46104.100694444445</v>
      </c>
      <c r="AT672" s="67">
        <v>46104.149305555555</v>
      </c>
      <c r="AU672" s="67">
        <f t="shared" si="126"/>
        <v>46104.149305555555</v>
      </c>
      <c r="AV672" s="67">
        <v>46104.159722222219</v>
      </c>
      <c r="AW672" s="102">
        <v>4045</v>
      </c>
      <c r="AX672" s="102">
        <v>6324</v>
      </c>
      <c r="AY672" s="55">
        <v>36.14</v>
      </c>
      <c r="AZ672" s="55">
        <v>16.5</v>
      </c>
      <c r="BA672" s="55">
        <v>4.92</v>
      </c>
      <c r="BB672" s="55">
        <v>6.43</v>
      </c>
      <c r="BC672" s="55">
        <v>7.7</v>
      </c>
      <c r="BD672" s="55">
        <v>40.65</v>
      </c>
      <c r="BE672" s="55">
        <v>36.42</v>
      </c>
      <c r="BF672" s="55">
        <v>0.21</v>
      </c>
      <c r="BG672" s="55">
        <v>0.36</v>
      </c>
      <c r="BH672" s="55">
        <v>0.34</v>
      </c>
      <c r="BI672" s="55">
        <v>56.41</v>
      </c>
      <c r="BJ672" s="55">
        <v>4.1500000000000004</v>
      </c>
      <c r="BK672" s="55">
        <v>0.88</v>
      </c>
      <c r="BL672" s="55">
        <v>1.1399999999999999</v>
      </c>
      <c r="BM672" s="55">
        <v>15.35</v>
      </c>
      <c r="BN672" s="56">
        <v>60</v>
      </c>
      <c r="BO672" s="55" t="s">
        <v>97</v>
      </c>
      <c r="BP672" s="55" t="s">
        <v>100</v>
      </c>
      <c r="BQ672" s="56">
        <v>1230</v>
      </c>
      <c r="BR672" s="55">
        <v>42.14</v>
      </c>
      <c r="BS672" s="55">
        <v>23.04</v>
      </c>
      <c r="BT672" s="55">
        <v>18.02</v>
      </c>
      <c r="BU672" s="55">
        <v>7.96</v>
      </c>
      <c r="BV672" s="55">
        <v>2.2000000000000002</v>
      </c>
      <c r="BW672" s="55">
        <v>1.02</v>
      </c>
      <c r="BX672" s="55">
        <v>0.7</v>
      </c>
      <c r="BY672" s="55">
        <v>0.73</v>
      </c>
      <c r="BZ672" s="55">
        <v>3.68</v>
      </c>
      <c r="CA672" s="55">
        <v>0.38</v>
      </c>
      <c r="CB672" s="55">
        <v>0.15</v>
      </c>
      <c r="CC672" s="100">
        <v>4.2000000000000003E-2</v>
      </c>
      <c r="CD672" s="55">
        <v>99</v>
      </c>
      <c r="CE672" s="55">
        <v>97</v>
      </c>
      <c r="CF672" s="55">
        <v>78</v>
      </c>
      <c r="CG672" s="55">
        <v>20</v>
      </c>
      <c r="CH672" s="55"/>
      <c r="CI672" s="102">
        <v>4076</v>
      </c>
      <c r="CJ672" s="55"/>
      <c r="CK672" s="55">
        <v>35.880000000000003</v>
      </c>
      <c r="CL672" s="55"/>
      <c r="CM672" s="55">
        <v>4.2699999999999996</v>
      </c>
      <c r="CN672" s="55"/>
      <c r="CO672" s="55"/>
      <c r="CP672" s="55"/>
      <c r="CQ672" s="55">
        <v>0.14000000000000001</v>
      </c>
      <c r="CR672" s="102">
        <v>4102</v>
      </c>
      <c r="CS672" s="103">
        <v>34.76</v>
      </c>
      <c r="CT672" s="102">
        <v>5.44</v>
      </c>
      <c r="CU672" s="102">
        <v>0.24</v>
      </c>
      <c r="CV672" s="55"/>
      <c r="CW672" s="73">
        <f t="shared" si="136"/>
        <v>767.10300088261249</v>
      </c>
      <c r="CX672" s="74">
        <f>AP672/(AB672-AI672)</f>
        <v>767.10300088261249</v>
      </c>
      <c r="CY672" s="71">
        <v>500</v>
      </c>
      <c r="CZ672" s="67">
        <f>IF(AND(DATE(YEAR(T672),MONTH(T672),DAY(T672))&gt;=(S672-3),DATE(YEAR(T672),MONTH(T672),DAY(T672))&lt;=(S672+3)),T672,V672)</f>
        <v>46103.461805555555</v>
      </c>
      <c r="DA672" s="74">
        <f>CZ672-U672</f>
        <v>0</v>
      </c>
      <c r="DB672" s="53">
        <f>(((AR672-AQ672)*24)+DD672+AB672+((AV672-AU672)*24))/24</f>
        <v>0.67708333332848269</v>
      </c>
      <c r="DC672" s="53">
        <f>(AT672-AS672)*24</f>
        <v>1.1666666666278616</v>
      </c>
      <c r="DD672" s="53">
        <f>(W672-AR672)*24</f>
        <v>1.5</v>
      </c>
      <c r="DE672" s="53">
        <f>AA672</f>
        <v>27.916666666686069</v>
      </c>
      <c r="DF672" s="53">
        <f t="shared" si="133"/>
        <v>1.5</v>
      </c>
      <c r="DG672" s="53">
        <f>AB672</f>
        <v>14.25</v>
      </c>
      <c r="DH672" s="53">
        <f t="shared" si="140"/>
        <v>1.1666666666278616</v>
      </c>
    </row>
    <row r="673" spans="1:112" s="63" customFormat="1" x14ac:dyDescent="0.2">
      <c r="A673" s="65">
        <v>5121</v>
      </c>
      <c r="B673" s="72">
        <f t="shared" si="134"/>
        <v>46082</v>
      </c>
      <c r="C673" s="60" t="str">
        <f t="shared" si="141"/>
        <v>PRT 2026 3 #5121</v>
      </c>
      <c r="D673" s="60" t="str">
        <f t="shared" si="142"/>
        <v>PRATU BGG #148</v>
      </c>
      <c r="E673" s="61">
        <v>5121</v>
      </c>
      <c r="F673" s="62" t="s">
        <v>240</v>
      </c>
      <c r="G673" s="62" t="str">
        <f>INDEX([1]List!$D$2:$D$55,MATCH(F673,[1]List!$B$2:$B$55,0))</f>
        <v>CIF</v>
      </c>
      <c r="H673" s="62" t="s">
        <v>211</v>
      </c>
      <c r="I673" s="62" t="s">
        <v>163</v>
      </c>
      <c r="J673" s="61">
        <f>IF(F673="","",IF(F673="TIE LRC",COUNTIF($F$2:$F673,"TIE")+COUNTIF($F$2:$F673,"TME")+COUNTIF($F$2:$F673,"TIE LRC")+COUNTIF($F$2:$F673,"TIE MRC"),IF(F673="TIE MRC",COUNTIF($F$2:$F673,"TIE")+COUNTIF($F$2:$F673,"TME")+COUNTIF($F$2:$F673,"TIE LRC")+COUNTIF($F$2:$F673,"TIE MRC"),IF(F673="PLNBB LRC",COUNTIF($F$2:$F673,"PLNBB")+COUNTIF($F$2:$F673,"PLNBB LRC")+COUNTIF($F$2:$F673,"PLNBB MRC"),IF(F673="PLNBB MRC",COUNTIF($F$2:$F673,"PLNBB")+COUNTIF($F$2:$F673,"PLNBB LRC")+COUNTIF($F$2:$F673,"PLNBB MRC"),IF(F673="HE MRC",COUNTIF($F$2:$F673,"HE")+COUNTIF($F$2:$F673,"HE LRC")+COUNTIF($F$2:$F673,"HE MRC"),IF(F673="HE LRC",COUNTIF($F$2:$F673,"HE")+COUNTIF($F$2:$F673,"HE LRC")+COUNTIF($F$2:$F673,"HE MRC"),COUNTIF($F$2:$F673,F673))))))))</f>
        <v>148</v>
      </c>
      <c r="K673" s="63" t="s">
        <v>678</v>
      </c>
      <c r="L673" s="63" t="s">
        <v>679</v>
      </c>
      <c r="N673" s="64" t="s">
        <v>320</v>
      </c>
      <c r="O673" s="69" t="s">
        <v>473</v>
      </c>
      <c r="P673" s="65"/>
      <c r="Q673" s="69">
        <v>46096</v>
      </c>
      <c r="R673" s="66"/>
      <c r="S673" s="69">
        <v>46136</v>
      </c>
      <c r="T673" s="67">
        <v>46102.715277777781</v>
      </c>
      <c r="U673" s="67">
        <f>V673</f>
        <v>46103.638888888891</v>
      </c>
      <c r="V673" s="67">
        <v>46103.638888888891</v>
      </c>
      <c r="W673" s="67">
        <v>46103.770833333336</v>
      </c>
      <c r="X673" s="67">
        <v>46104.475694444445</v>
      </c>
      <c r="Y673" s="67">
        <v>46104.5</v>
      </c>
      <c r="Z673" s="67">
        <v>46104.534722222219</v>
      </c>
      <c r="AA673" s="53">
        <f t="shared" si="143"/>
        <v>22.166666666627862</v>
      </c>
      <c r="AB673" s="53">
        <f t="shared" si="124"/>
        <v>17.499999999941792</v>
      </c>
      <c r="AC673" s="53">
        <f t="shared" si="125"/>
        <v>0.58333333331393078</v>
      </c>
      <c r="AD673" s="53">
        <v>0</v>
      </c>
      <c r="AE673" s="53">
        <v>5.08</v>
      </c>
      <c r="AF673" s="53">
        <v>0</v>
      </c>
      <c r="AG673" s="53">
        <v>0</v>
      </c>
      <c r="AH673" s="53">
        <v>0</v>
      </c>
      <c r="AI673" s="53">
        <f t="shared" si="137"/>
        <v>5.08</v>
      </c>
      <c r="AJ673" s="77">
        <f t="shared" si="132"/>
        <v>5.08</v>
      </c>
      <c r="AK673" s="77"/>
      <c r="AL673" s="77"/>
      <c r="AM673" s="77"/>
      <c r="AN673" s="77"/>
      <c r="AO673" s="68">
        <v>8699.1389999999992</v>
      </c>
      <c r="AP673" s="68">
        <v>8696.5429999999997</v>
      </c>
      <c r="AQ673" s="67">
        <f t="shared" si="138"/>
        <v>46103.638888888891</v>
      </c>
      <c r="AR673" s="67">
        <v>46103.649305555555</v>
      </c>
      <c r="AS673" s="67">
        <f t="shared" si="139"/>
        <v>46104.475694444445</v>
      </c>
      <c r="AT673" s="67">
        <v>46104.520833333336</v>
      </c>
      <c r="AU673" s="67">
        <f t="shared" si="126"/>
        <v>46104.520833333336</v>
      </c>
      <c r="AV673" s="67">
        <v>46104.53125</v>
      </c>
      <c r="AW673" s="102">
        <v>4583</v>
      </c>
      <c r="AX673" s="102">
        <v>6625</v>
      </c>
      <c r="AY673" s="55">
        <v>30.82</v>
      </c>
      <c r="AZ673" s="55">
        <v>13.75</v>
      </c>
      <c r="BA673" s="55">
        <v>4.0999999999999996</v>
      </c>
      <c r="BB673" s="55">
        <v>5.1100000000000003</v>
      </c>
      <c r="BC673" s="55">
        <v>5.92</v>
      </c>
      <c r="BD673" s="55">
        <v>41.85</v>
      </c>
      <c r="BE673" s="55">
        <v>39.29</v>
      </c>
      <c r="BF673" s="55">
        <v>0.25</v>
      </c>
      <c r="BG673" s="55">
        <v>0.38</v>
      </c>
      <c r="BH673" s="55">
        <v>0.36</v>
      </c>
      <c r="BI673" s="55">
        <v>60.25</v>
      </c>
      <c r="BJ673" s="55">
        <v>4.24</v>
      </c>
      <c r="BK673" s="55">
        <v>0.95</v>
      </c>
      <c r="BL673" s="55">
        <v>1.17</v>
      </c>
      <c r="BM673" s="55">
        <v>15.39</v>
      </c>
      <c r="BN673" s="56">
        <v>58</v>
      </c>
      <c r="BO673" s="55" t="s">
        <v>97</v>
      </c>
      <c r="BP673" s="55" t="s">
        <v>100</v>
      </c>
      <c r="BQ673" s="56">
        <v>1170</v>
      </c>
      <c r="BR673" s="55">
        <v>30.91</v>
      </c>
      <c r="BS673" s="55">
        <v>22.1</v>
      </c>
      <c r="BT673" s="55">
        <v>26.74</v>
      </c>
      <c r="BU673" s="55">
        <v>10.84</v>
      </c>
      <c r="BV673" s="55">
        <v>1.76</v>
      </c>
      <c r="BW673" s="55">
        <v>0.89</v>
      </c>
      <c r="BX673" s="55">
        <v>0.51</v>
      </c>
      <c r="BY673" s="55">
        <v>0.43</v>
      </c>
      <c r="BZ673" s="55">
        <v>5.0199999999999996</v>
      </c>
      <c r="CA673" s="55">
        <v>0.61</v>
      </c>
      <c r="CB673" s="55">
        <v>0.18</v>
      </c>
      <c r="CC673" s="100">
        <v>4.8000000000000001E-2</v>
      </c>
      <c r="CD673" s="55">
        <v>99</v>
      </c>
      <c r="CE673" s="55">
        <v>98</v>
      </c>
      <c r="CF673" s="55">
        <v>79</v>
      </c>
      <c r="CG673" s="55">
        <v>20</v>
      </c>
      <c r="CH673" s="55"/>
      <c r="CI673" s="102">
        <v>4598</v>
      </c>
      <c r="CJ673" s="55"/>
      <c r="CK673" s="55">
        <v>30.68</v>
      </c>
      <c r="CL673" s="55"/>
      <c r="CM673" s="55">
        <v>3.85</v>
      </c>
      <c r="CN673" s="55"/>
      <c r="CO673" s="55"/>
      <c r="CP673" s="55"/>
      <c r="CQ673" s="55">
        <v>0.19</v>
      </c>
      <c r="CR673" s="102">
        <v>4532</v>
      </c>
      <c r="CS673" s="103">
        <v>30.87</v>
      </c>
      <c r="CT673" s="103">
        <v>4.9000000000000004</v>
      </c>
      <c r="CU673" s="102">
        <v>0.28999999999999998</v>
      </c>
      <c r="CV673" s="55"/>
      <c r="CW673" s="73">
        <f t="shared" si="136"/>
        <v>700.20475040585802</v>
      </c>
      <c r="CX673" s="74">
        <f>AP673/(AB673-AI673)</f>
        <v>700.20475040585802</v>
      </c>
      <c r="CY673" s="71">
        <v>500</v>
      </c>
      <c r="CZ673" s="67">
        <f>IF(AND(DATE(YEAR(T673),MONTH(T673),DAY(T673))&gt;=(S673-3),DATE(YEAR(T673),MONTH(T673),DAY(T673))&lt;=(S673+3)),T673,V673)</f>
        <v>46103.638888888891</v>
      </c>
      <c r="DA673" s="74">
        <f>CZ673-U673</f>
        <v>0</v>
      </c>
      <c r="DB673" s="53">
        <f>(((AR673-AQ673)*24)+DD673+AB673+((AV673-AU673)*24))/24</f>
        <v>0.87152777777373558</v>
      </c>
      <c r="DC673" s="53">
        <f>(AT673-AS673)*24</f>
        <v>1.0833333333721384</v>
      </c>
      <c r="DD673" s="53">
        <f>(W673-AR673)*24</f>
        <v>2.9166666667442769</v>
      </c>
      <c r="DE673" s="53">
        <f>AA673</f>
        <v>22.166666666627862</v>
      </c>
      <c r="DF673" s="53">
        <f t="shared" si="133"/>
        <v>2.9166666667442769</v>
      </c>
      <c r="DG673" s="53">
        <f>AB673</f>
        <v>17.499999999941792</v>
      </c>
      <c r="DH673" s="53">
        <f t="shared" si="140"/>
        <v>1.0833333333721384</v>
      </c>
    </row>
    <row r="674" spans="1:112" s="63" customFormat="1" x14ac:dyDescent="0.2">
      <c r="A674" s="65">
        <v>5122</v>
      </c>
      <c r="B674" s="72">
        <f t="shared" si="134"/>
        <v>46082</v>
      </c>
      <c r="C674" s="60" t="str">
        <f t="shared" si="141"/>
        <v>PRT 2026 3 #5122</v>
      </c>
      <c r="D674" s="60" t="str">
        <f t="shared" si="142"/>
        <v>PRATU SPE #59</v>
      </c>
      <c r="E674" s="61">
        <v>5122</v>
      </c>
      <c r="F674" s="62" t="s">
        <v>326</v>
      </c>
      <c r="G674" s="62" t="str">
        <f>INDEX([1]List!$D$2:$D$55,MATCH(F674,[1]List!$B$2:$B$55,0))</f>
        <v>CIF</v>
      </c>
      <c r="H674" s="62" t="s">
        <v>407</v>
      </c>
      <c r="I674" s="62" t="s">
        <v>492</v>
      </c>
      <c r="J674" s="61">
        <f>IF(F674="","",IF(F674="TIE LRC",COUNTIF($F$2:$F674,"TIE")+COUNTIF($F$2:$F674,"TME")+COUNTIF($F$2:$F674,"TIE LRC")+COUNTIF($F$2:$F674,"TIE MRC"),IF(F674="TIE MRC",COUNTIF($F$2:$F674,"TIE")+COUNTIF($F$2:$F674,"TME")+COUNTIF($F$2:$F674,"TIE LRC")+COUNTIF($F$2:$F674,"TIE MRC"),IF(F674="PLNBB LRC",COUNTIF($F$2:$F674,"PLNBB")+COUNTIF($F$2:$F674,"PLNBB LRC")+COUNTIF($F$2:$F674,"PLNBB MRC"),IF(F674="PLNBB MRC",COUNTIF($F$2:$F674,"PLNBB")+COUNTIF($F$2:$F674,"PLNBB LRC")+COUNTIF($F$2:$F674,"PLNBB MRC"),IF(F674="HE MRC",COUNTIF($F$2:$F674,"HE")+COUNTIF($F$2:$F674,"HE LRC")+COUNTIF($F$2:$F674,"HE MRC"),IF(F674="HE LRC",COUNTIF($F$2:$F674,"HE")+COUNTIF($F$2:$F674,"HE LRC")+COUNTIF($F$2:$F674,"HE MRC"),COUNTIF($F$2:$F674,F674))))))))</f>
        <v>59</v>
      </c>
      <c r="K674" s="63" t="s">
        <v>250</v>
      </c>
      <c r="L674" s="63" t="s">
        <v>223</v>
      </c>
      <c r="N674" s="64" t="s">
        <v>318</v>
      </c>
      <c r="O674" s="69" t="s">
        <v>611</v>
      </c>
      <c r="P674" s="65"/>
      <c r="Q674" s="69">
        <v>46093</v>
      </c>
      <c r="R674" s="66"/>
      <c r="S674" s="69">
        <v>46101</v>
      </c>
      <c r="T674" s="67">
        <v>46102.333333333336</v>
      </c>
      <c r="U674" s="67">
        <f>T674</f>
        <v>46102.333333333336</v>
      </c>
      <c r="V674" s="67">
        <v>46104.194444444445</v>
      </c>
      <c r="W674" s="67">
        <v>46104.368055555555</v>
      </c>
      <c r="X674" s="67">
        <v>46104.8125</v>
      </c>
      <c r="Y674" s="67">
        <v>46104.847222222219</v>
      </c>
      <c r="Z674" s="67">
        <v>46104.881944444445</v>
      </c>
      <c r="AA674" s="53">
        <f t="shared" si="143"/>
        <v>44.666666666627862</v>
      </c>
      <c r="AB674" s="53">
        <f t="shared" si="124"/>
        <v>11.499999999941792</v>
      </c>
      <c r="AC674" s="53">
        <f t="shared" si="125"/>
        <v>0.83333333325572312</v>
      </c>
      <c r="AD674" s="53">
        <v>0</v>
      </c>
      <c r="AE674" s="53">
        <v>2.08</v>
      </c>
      <c r="AF674" s="53">
        <v>0</v>
      </c>
      <c r="AG674" s="53">
        <v>0</v>
      </c>
      <c r="AH674" s="53">
        <v>0</v>
      </c>
      <c r="AI674" s="53">
        <f t="shared" si="137"/>
        <v>2.08</v>
      </c>
      <c r="AJ674" s="77">
        <f t="shared" si="132"/>
        <v>2.08</v>
      </c>
      <c r="AK674" s="77"/>
      <c r="AL674" s="77"/>
      <c r="AM674" s="77"/>
      <c r="AN674" s="77"/>
      <c r="AO674" s="68">
        <v>7525.1120000000001</v>
      </c>
      <c r="AP674" s="68">
        <v>7521.2359999999999</v>
      </c>
      <c r="AQ674" s="67">
        <f t="shared" si="138"/>
        <v>46104.194444444445</v>
      </c>
      <c r="AR674" s="67">
        <v>46104.204861111109</v>
      </c>
      <c r="AS674" s="67">
        <f t="shared" si="139"/>
        <v>46104.8125</v>
      </c>
      <c r="AT674" s="67">
        <v>46104.868055555555</v>
      </c>
      <c r="AU674" s="67">
        <f t="shared" si="126"/>
        <v>46104.868055555555</v>
      </c>
      <c r="AV674" s="67">
        <v>46104.878472222219</v>
      </c>
      <c r="AW674" s="102">
        <v>4142</v>
      </c>
      <c r="AX674" s="102">
        <v>6320</v>
      </c>
      <c r="AY674" s="55">
        <v>34.46</v>
      </c>
      <c r="AZ674" s="55">
        <v>12.64</v>
      </c>
      <c r="BA674" s="55">
        <v>4.9800000000000004</v>
      </c>
      <c r="BB674" s="55">
        <v>6.64</v>
      </c>
      <c r="BC674" s="55">
        <v>7.6</v>
      </c>
      <c r="BD674" s="55">
        <v>42.84</v>
      </c>
      <c r="BE674" s="55">
        <v>37.880000000000003</v>
      </c>
      <c r="BF674" s="55">
        <v>0.18</v>
      </c>
      <c r="BG674" s="55">
        <v>0.3</v>
      </c>
      <c r="BH674" s="55">
        <v>0.27</v>
      </c>
      <c r="BI674" s="55">
        <v>56.34</v>
      </c>
      <c r="BJ674" s="55">
        <v>4.25</v>
      </c>
      <c r="BK674" s="55">
        <v>0.94</v>
      </c>
      <c r="BL674" s="55">
        <v>1.1599999999999999</v>
      </c>
      <c r="BM674" s="55">
        <v>18.95</v>
      </c>
      <c r="BN674" s="56">
        <v>60</v>
      </c>
      <c r="BO674" s="55" t="s">
        <v>97</v>
      </c>
      <c r="BP674" s="55" t="s">
        <v>100</v>
      </c>
      <c r="BQ674" s="56">
        <v>1250</v>
      </c>
      <c r="BR674" s="55">
        <v>27.47</v>
      </c>
      <c r="BS674" s="55">
        <v>17.39</v>
      </c>
      <c r="BT674" s="55">
        <v>25.32</v>
      </c>
      <c r="BU674" s="55">
        <v>17.64</v>
      </c>
      <c r="BV674" s="55">
        <v>3.3</v>
      </c>
      <c r="BW674" s="55">
        <v>0.44</v>
      </c>
      <c r="BX674" s="55">
        <v>0.27</v>
      </c>
      <c r="BY674" s="55">
        <v>0.34</v>
      </c>
      <c r="BZ674" s="55">
        <v>6.51</v>
      </c>
      <c r="CA674" s="55">
        <v>1.08</v>
      </c>
      <c r="CB674" s="55">
        <v>0.24</v>
      </c>
      <c r="CC674" s="100">
        <v>0.05</v>
      </c>
      <c r="CD674" s="55">
        <v>99</v>
      </c>
      <c r="CE674" s="55">
        <v>98</v>
      </c>
      <c r="CF674" s="55">
        <v>78</v>
      </c>
      <c r="CG674" s="55">
        <v>20</v>
      </c>
      <c r="CH674" s="55"/>
      <c r="CI674" s="102">
        <v>4181</v>
      </c>
      <c r="CJ674" s="55"/>
      <c r="CK674" s="55">
        <v>34.24</v>
      </c>
      <c r="CL674" s="55"/>
      <c r="CM674" s="55">
        <v>4.6900000000000004</v>
      </c>
      <c r="CN674" s="55"/>
      <c r="CO674" s="55"/>
      <c r="CP674" s="55"/>
      <c r="CQ674" s="55">
        <v>0.13</v>
      </c>
      <c r="CR674" s="102">
        <v>4137</v>
      </c>
      <c r="CS674" s="103">
        <v>34.32</v>
      </c>
      <c r="CT674" s="102">
        <v>4.6399999999999997</v>
      </c>
      <c r="CU674" s="102">
        <v>0.22</v>
      </c>
      <c r="CV674" s="55"/>
      <c r="CW674" s="73">
        <f t="shared" si="136"/>
        <v>798.43269639559185</v>
      </c>
      <c r="CX674" s="74">
        <f>AP674/(AB674-AI674)</f>
        <v>798.43269639559185</v>
      </c>
      <c r="CY674" s="71">
        <v>500</v>
      </c>
      <c r="CZ674" s="67">
        <f>IF(AND(DATE(YEAR(T674),MONTH(T674),DAY(T674))&gt;=(S674-3),DATE(YEAR(T674),MONTH(T674),DAY(T674))&lt;=(S674+3)),T674,V674)</f>
        <v>46102.333333333336</v>
      </c>
      <c r="DA674" s="74">
        <f>CZ674-U674</f>
        <v>0</v>
      </c>
      <c r="DB674" s="53">
        <f>(((AR674-AQ674)*24)+DD674+AB674+((AV674-AU674)*24))/24</f>
        <v>0.66319444443797693</v>
      </c>
      <c r="DC674" s="53">
        <f>(AT674-AS674)*24</f>
        <v>1.3333333333139308</v>
      </c>
      <c r="DD674" s="53">
        <f>(W674-AR674)*24</f>
        <v>3.9166666666860692</v>
      </c>
      <c r="DE674" s="53">
        <f>AA674</f>
        <v>44.666666666627862</v>
      </c>
      <c r="DF674" s="53">
        <f t="shared" si="133"/>
        <v>3.9166666666860692</v>
      </c>
      <c r="DG674" s="53">
        <f>AB674</f>
        <v>11.499999999941792</v>
      </c>
      <c r="DH674" s="53">
        <f t="shared" si="140"/>
        <v>1.3333333333139308</v>
      </c>
    </row>
    <row r="675" spans="1:112" s="63" customFormat="1" x14ac:dyDescent="0.2">
      <c r="A675" s="65">
        <v>5123</v>
      </c>
      <c r="B675" s="72">
        <f t="shared" si="134"/>
        <v>46082</v>
      </c>
      <c r="C675" s="60" t="str">
        <f t="shared" si="141"/>
        <v>PRT 2026 3 #5123</v>
      </c>
      <c r="D675" s="60" t="str">
        <f t="shared" si="142"/>
        <v>PRATU SSN #44</v>
      </c>
      <c r="E675" s="61">
        <v>5123</v>
      </c>
      <c r="F675" s="62" t="s">
        <v>551</v>
      </c>
      <c r="G675" s="62" t="str">
        <f>INDEX([1]List!$D$2:$D$55,MATCH(F675,[1]List!$B$2:$B$55,0))</f>
        <v>CIF</v>
      </c>
      <c r="H675" s="62" t="s">
        <v>552</v>
      </c>
      <c r="I675" s="62" t="s">
        <v>285</v>
      </c>
      <c r="J675" s="61">
        <f>IF(F675="","",IF(F675="TIE LRC",COUNTIF($F$2:$F675,"TIE")+COUNTIF($F$2:$F675,"TME")+COUNTIF($F$2:$F675,"TIE LRC")+COUNTIF($F$2:$F675,"TIE MRC"),IF(F675="TIE MRC",COUNTIF($F$2:$F675,"TIE")+COUNTIF($F$2:$F675,"TME")+COUNTIF($F$2:$F675,"TIE LRC")+COUNTIF($F$2:$F675,"TIE MRC"),IF(F675="PLNBB LRC",COUNTIF($F$2:$F675,"PLNBB")+COUNTIF($F$2:$F675,"PLNBB LRC")+COUNTIF($F$2:$F675,"PLNBB MRC"),IF(F675="PLNBB MRC",COUNTIF($F$2:$F675,"PLNBB")+COUNTIF($F$2:$F675,"PLNBB LRC")+COUNTIF($F$2:$F675,"PLNBB MRC"),IF(F675="HE MRC",COUNTIF($F$2:$F675,"HE")+COUNTIF($F$2:$F675,"HE LRC")+COUNTIF($F$2:$F675,"HE MRC"),IF(F675="HE LRC",COUNTIF($F$2:$F675,"HE")+COUNTIF($F$2:$F675,"HE LRC")+COUNTIF($F$2:$F675,"HE MRC"),COUNTIF($F$2:$F675,F675))))))))</f>
        <v>44</v>
      </c>
      <c r="K675" s="63" t="s">
        <v>568</v>
      </c>
      <c r="L675" s="63" t="s">
        <v>569</v>
      </c>
      <c r="N675" s="64" t="s">
        <v>320</v>
      </c>
      <c r="O675" s="69" t="s">
        <v>473</v>
      </c>
      <c r="P675" s="65"/>
      <c r="Q675" s="69">
        <v>46096</v>
      </c>
      <c r="R675" s="66"/>
      <c r="S675" s="69">
        <v>46107</v>
      </c>
      <c r="T675" s="67">
        <v>46102.881944444445</v>
      </c>
      <c r="U675" s="67">
        <f>V675</f>
        <v>46104.548611111109</v>
      </c>
      <c r="V675" s="67">
        <v>46104.548611111109</v>
      </c>
      <c r="W675" s="67">
        <v>46104.822916666664</v>
      </c>
      <c r="X675" s="67">
        <v>46105.649305555555</v>
      </c>
      <c r="Y675" s="67">
        <v>46105.684027777781</v>
      </c>
      <c r="Z675" s="67">
        <v>46105.71875</v>
      </c>
      <c r="AA675" s="53">
        <f t="shared" si="143"/>
        <v>39.999999999941792</v>
      </c>
      <c r="AB675" s="53">
        <f t="shared" si="124"/>
        <v>20.666666666802485</v>
      </c>
      <c r="AC675" s="53">
        <f t="shared" si="125"/>
        <v>0.8333333334303461</v>
      </c>
      <c r="AD675" s="53">
        <v>0</v>
      </c>
      <c r="AE675" s="53">
        <v>4.08</v>
      </c>
      <c r="AF675" s="53">
        <v>2.92</v>
      </c>
      <c r="AG675" s="53">
        <v>0</v>
      </c>
      <c r="AH675" s="53">
        <v>0</v>
      </c>
      <c r="AI675" s="53">
        <f t="shared" si="137"/>
        <v>7</v>
      </c>
      <c r="AJ675" s="77">
        <f t="shared" si="132"/>
        <v>7</v>
      </c>
      <c r="AK675" s="77"/>
      <c r="AL675" s="77"/>
      <c r="AM675" s="77"/>
      <c r="AN675" s="77"/>
      <c r="AO675" s="68">
        <v>8673.4639999999999</v>
      </c>
      <c r="AP675" s="68">
        <v>8671.3359999999993</v>
      </c>
      <c r="AQ675" s="67">
        <f t="shared" si="138"/>
        <v>46104.548611111109</v>
      </c>
      <c r="AR675" s="67">
        <v>46104.559027777781</v>
      </c>
      <c r="AS675" s="67">
        <f t="shared" si="139"/>
        <v>46105.649305555555</v>
      </c>
      <c r="AT675" s="67">
        <v>46105.704861111109</v>
      </c>
      <c r="AU675" s="67">
        <f t="shared" si="126"/>
        <v>46105.704861111109</v>
      </c>
      <c r="AV675" s="67">
        <v>46105.715277777781</v>
      </c>
      <c r="AW675" s="102">
        <v>4086</v>
      </c>
      <c r="AX675" s="102">
        <v>6279</v>
      </c>
      <c r="AY675" s="55">
        <v>34.93</v>
      </c>
      <c r="AZ675" s="55">
        <v>16.18</v>
      </c>
      <c r="BA675" s="55">
        <v>4.95</v>
      </c>
      <c r="BB675" s="55">
        <v>6.38</v>
      </c>
      <c r="BC675" s="55">
        <v>7.61</v>
      </c>
      <c r="BD675" s="55">
        <v>40.65</v>
      </c>
      <c r="BE675" s="55">
        <v>36.79</v>
      </c>
      <c r="BF675" s="55">
        <v>0.2</v>
      </c>
      <c r="BG675" s="55">
        <v>0.34</v>
      </c>
      <c r="BH675" s="55">
        <v>0.31</v>
      </c>
      <c r="BI675" s="55">
        <v>53.88</v>
      </c>
      <c r="BJ675" s="55">
        <v>4.1900000000000004</v>
      </c>
      <c r="BK675" s="55">
        <v>0.87</v>
      </c>
      <c r="BL675" s="55">
        <v>1.1200000000000001</v>
      </c>
      <c r="BM675" s="55">
        <v>18.239999999999998</v>
      </c>
      <c r="BN675" s="56">
        <v>60</v>
      </c>
      <c r="BO675" s="55" t="s">
        <v>97</v>
      </c>
      <c r="BP675" s="55" t="s">
        <v>97</v>
      </c>
      <c r="BQ675" s="56">
        <v>1250</v>
      </c>
      <c r="BR675" s="55">
        <v>53.78</v>
      </c>
      <c r="BS675" s="55">
        <v>33.04</v>
      </c>
      <c r="BT675" s="55">
        <v>7.44</v>
      </c>
      <c r="BU675" s="55">
        <v>1.75</v>
      </c>
      <c r="BV675" s="55">
        <v>0.72</v>
      </c>
      <c r="BW675" s="55">
        <v>1.29</v>
      </c>
      <c r="BX675" s="55">
        <v>0.08</v>
      </c>
      <c r="BY675" s="55">
        <v>0.76</v>
      </c>
      <c r="BZ675" s="55">
        <v>0.96</v>
      </c>
      <c r="CA675" s="55">
        <v>0.14000000000000001</v>
      </c>
      <c r="CB675" s="55">
        <v>0.04</v>
      </c>
      <c r="CC675" s="100">
        <v>2.8000000000000001E-2</v>
      </c>
      <c r="CD675" s="55">
        <v>99</v>
      </c>
      <c r="CE675" s="55">
        <v>97</v>
      </c>
      <c r="CF675" s="55">
        <v>78</v>
      </c>
      <c r="CG675" s="55">
        <v>20</v>
      </c>
      <c r="CH675" s="55"/>
      <c r="CI675" s="102">
        <v>4132</v>
      </c>
      <c r="CJ675" s="55"/>
      <c r="CK675" s="55">
        <v>34.270000000000003</v>
      </c>
      <c r="CL675" s="55"/>
      <c r="CM675" s="55">
        <v>4.51</v>
      </c>
      <c r="CN675" s="55"/>
      <c r="CO675" s="55"/>
      <c r="CP675" s="55"/>
      <c r="CQ675" s="55">
        <v>0.12</v>
      </c>
      <c r="CR675" s="102">
        <v>4193</v>
      </c>
      <c r="CS675" s="103">
        <v>33.18</v>
      </c>
      <c r="CT675" s="102">
        <v>4.8099999999999996</v>
      </c>
      <c r="CU675" s="102">
        <v>0.25</v>
      </c>
      <c r="CV675" s="55"/>
      <c r="CW675" s="73">
        <f t="shared" si="136"/>
        <v>634.48799999369453</v>
      </c>
      <c r="CX675" s="74">
        <f>AP675/(AB675-AI675)</f>
        <v>634.48799999369453</v>
      </c>
      <c r="CY675" s="71">
        <v>500</v>
      </c>
      <c r="CZ675" s="67">
        <f>IF(AND(DATE(YEAR(T675),MONTH(T675),DAY(T675))&gt;=(S675-3),DATE(YEAR(T675),MONTH(T675),DAY(T675))&lt;=(S675+3)),T675,V675)</f>
        <v>46104.548611111109</v>
      </c>
      <c r="DA675" s="74">
        <f>CZ675-U675</f>
        <v>0</v>
      </c>
      <c r="DB675" s="53">
        <f>(((AR675-AQ675)*24)+DD675+AB675+((AV675-AU675)*24))/24</f>
        <v>1.1458333333430346</v>
      </c>
      <c r="DC675" s="53">
        <f>(AT675-AS675)*24</f>
        <v>1.3333333333139308</v>
      </c>
      <c r="DD675" s="53">
        <f>(W675-AR675)*24</f>
        <v>6.3333333331975155</v>
      </c>
      <c r="DE675" s="53">
        <f>AA675</f>
        <v>39.999999999941792</v>
      </c>
      <c r="DF675" s="53">
        <f t="shared" si="133"/>
        <v>6.3333333331975155</v>
      </c>
      <c r="DG675" s="53">
        <f>AB675</f>
        <v>20.666666666802485</v>
      </c>
      <c r="DH675" s="53">
        <f t="shared" si="140"/>
        <v>1.3333333333139308</v>
      </c>
    </row>
    <row r="676" spans="1:112" s="63" customFormat="1" x14ac:dyDescent="0.2">
      <c r="A676" s="65">
        <v>5124</v>
      </c>
      <c r="B676" s="72">
        <f t="shared" si="134"/>
        <v>46082</v>
      </c>
      <c r="C676" s="60" t="str">
        <f t="shared" si="141"/>
        <v>PRT 2026 3 #5124</v>
      </c>
      <c r="D676" s="60" t="str">
        <f t="shared" si="142"/>
        <v>PRATU SPE #60</v>
      </c>
      <c r="E676" s="61">
        <v>5124</v>
      </c>
      <c r="F676" s="62" t="s">
        <v>326</v>
      </c>
      <c r="G676" s="62" t="str">
        <f>INDEX([1]List!$D$2:$D$55,MATCH(F676,[1]List!$B$2:$B$55,0))</f>
        <v>CIF</v>
      </c>
      <c r="H676" s="62" t="s">
        <v>469</v>
      </c>
      <c r="I676" s="62" t="s">
        <v>470</v>
      </c>
      <c r="J676" s="61">
        <f>IF(F676="","",IF(F676="TIE LRC",COUNTIF($F$2:$F676,"TIE")+COUNTIF($F$2:$F676,"TME")+COUNTIF($F$2:$F676,"TIE LRC")+COUNTIF($F$2:$F676,"TIE MRC"),IF(F676="TIE MRC",COUNTIF($F$2:$F676,"TIE")+COUNTIF($F$2:$F676,"TME")+COUNTIF($F$2:$F676,"TIE LRC")+COUNTIF($F$2:$F676,"TIE MRC"),IF(F676="PLNBB LRC",COUNTIF($F$2:$F676,"PLNBB")+COUNTIF($F$2:$F676,"PLNBB LRC")+COUNTIF($F$2:$F676,"PLNBB MRC"),IF(F676="PLNBB MRC",COUNTIF($F$2:$F676,"PLNBB")+COUNTIF($F$2:$F676,"PLNBB LRC")+COUNTIF($F$2:$F676,"PLNBB MRC"),IF(F676="HE MRC",COUNTIF($F$2:$F676,"HE")+COUNTIF($F$2:$F676,"HE LRC")+COUNTIF($F$2:$F676,"HE MRC"),IF(F676="HE LRC",COUNTIF($F$2:$F676,"HE")+COUNTIF($F$2:$F676,"HE LRC")+COUNTIF($F$2:$F676,"HE MRC"),COUNTIF($F$2:$F676,F676))))))))</f>
        <v>60</v>
      </c>
      <c r="K676" s="63" t="s">
        <v>202</v>
      </c>
      <c r="L676" s="63" t="s">
        <v>232</v>
      </c>
      <c r="N676" s="64" t="s">
        <v>318</v>
      </c>
      <c r="O676" s="69" t="s">
        <v>610</v>
      </c>
      <c r="P676" s="65"/>
      <c r="Q676" s="69">
        <v>46091</v>
      </c>
      <c r="R676" s="66"/>
      <c r="S676" s="69">
        <v>46103</v>
      </c>
      <c r="T676" s="67">
        <v>46103.041666666664</v>
      </c>
      <c r="U676" s="67">
        <f>T676</f>
        <v>46103.041666666664</v>
      </c>
      <c r="V676" s="67">
        <v>46104.947916666664</v>
      </c>
      <c r="W676" s="67">
        <v>46105.739583333336</v>
      </c>
      <c r="X676" s="67">
        <v>46106.756944444445</v>
      </c>
      <c r="Y676" s="67">
        <v>46106.798611111109</v>
      </c>
      <c r="Z676" s="67">
        <v>46106.833333333336</v>
      </c>
      <c r="AA676" s="53">
        <f t="shared" si="143"/>
        <v>45.75</v>
      </c>
      <c r="AB676" s="53">
        <f t="shared" si="124"/>
        <v>25.416666666569654</v>
      </c>
      <c r="AC676" s="53">
        <f t="shared" si="125"/>
        <v>0.99999999994179234</v>
      </c>
      <c r="AD676" s="53">
        <v>0</v>
      </c>
      <c r="AE676" s="53">
        <v>4.75</v>
      </c>
      <c r="AF676" s="53">
        <v>2</v>
      </c>
      <c r="AG676" s="53">
        <v>0</v>
      </c>
      <c r="AH676" s="53">
        <v>1.83</v>
      </c>
      <c r="AI676" s="53">
        <f t="shared" si="137"/>
        <v>8.58</v>
      </c>
      <c r="AJ676" s="77">
        <f t="shared" si="132"/>
        <v>8.58</v>
      </c>
      <c r="AK676" s="77"/>
      <c r="AL676" s="77"/>
      <c r="AM676" s="77"/>
      <c r="AN676" s="77"/>
      <c r="AO676" s="68">
        <v>7563.0919999999996</v>
      </c>
      <c r="AP676" s="68">
        <v>7558.9279999999999</v>
      </c>
      <c r="AQ676" s="67">
        <f t="shared" si="138"/>
        <v>46104.947916666664</v>
      </c>
      <c r="AR676" s="67">
        <v>46104.958333333336</v>
      </c>
      <c r="AS676" s="67">
        <f t="shared" si="139"/>
        <v>46106.756944444445</v>
      </c>
      <c r="AT676" s="67">
        <v>46106.819444444445</v>
      </c>
      <c r="AU676" s="67">
        <f t="shared" si="126"/>
        <v>46106.819444444445</v>
      </c>
      <c r="AV676" s="67">
        <v>46106.829861111109</v>
      </c>
      <c r="AW676" s="102">
        <v>4162</v>
      </c>
      <c r="AX676" s="102">
        <v>6402</v>
      </c>
      <c r="AY676" s="55">
        <v>34.979999999999997</v>
      </c>
      <c r="AZ676" s="55">
        <v>14.13</v>
      </c>
      <c r="BA676" s="55">
        <v>4.93</v>
      </c>
      <c r="BB676" s="55">
        <v>6.51</v>
      </c>
      <c r="BC676" s="55">
        <v>7.58</v>
      </c>
      <c r="BD676" s="55">
        <v>41.88</v>
      </c>
      <c r="BE676" s="55">
        <v>37.479999999999997</v>
      </c>
      <c r="BF676" s="55">
        <v>0.28999999999999998</v>
      </c>
      <c r="BG676" s="55">
        <v>0.48</v>
      </c>
      <c r="BH676" s="55">
        <v>0.44</v>
      </c>
      <c r="BI676" s="55">
        <v>56.15</v>
      </c>
      <c r="BJ676" s="55">
        <v>4.05</v>
      </c>
      <c r="BK676" s="55">
        <v>0.91</v>
      </c>
      <c r="BL676" s="55">
        <v>1.1499999999999999</v>
      </c>
      <c r="BM676" s="55">
        <v>17.87</v>
      </c>
      <c r="BN676" s="56">
        <v>60</v>
      </c>
      <c r="BO676" s="55" t="s">
        <v>97</v>
      </c>
      <c r="BP676" s="55" t="s">
        <v>97</v>
      </c>
      <c r="BQ676" s="56">
        <v>1170</v>
      </c>
      <c r="BR676" s="55">
        <v>41.14</v>
      </c>
      <c r="BS676" s="55">
        <v>23.66</v>
      </c>
      <c r="BT676" s="55">
        <v>22.32</v>
      </c>
      <c r="BU676" s="55">
        <v>4.4800000000000004</v>
      </c>
      <c r="BV676" s="55">
        <v>2.6</v>
      </c>
      <c r="BW676" s="55">
        <v>0.78</v>
      </c>
      <c r="BX676" s="55">
        <v>0.24</v>
      </c>
      <c r="BY676" s="55">
        <v>0.78</v>
      </c>
      <c r="BZ676" s="55">
        <v>3.66</v>
      </c>
      <c r="CA676" s="55">
        <v>0.19</v>
      </c>
      <c r="CB676" s="55">
        <v>0.14000000000000001</v>
      </c>
      <c r="CC676" s="100">
        <v>4.5999999999999999E-2</v>
      </c>
      <c r="CD676" s="55">
        <v>98</v>
      </c>
      <c r="CE676" s="55">
        <v>97</v>
      </c>
      <c r="CF676" s="55">
        <v>78</v>
      </c>
      <c r="CG676" s="55">
        <v>20</v>
      </c>
      <c r="CH676" s="55"/>
      <c r="CI676" s="102">
        <v>4173</v>
      </c>
      <c r="CJ676" s="55"/>
      <c r="CK676" s="55">
        <v>34.200000000000003</v>
      </c>
      <c r="CL676" s="55"/>
      <c r="CM676" s="55">
        <v>4.5999999999999996</v>
      </c>
      <c r="CN676" s="55"/>
      <c r="CO676" s="55"/>
      <c r="CP676" s="55"/>
      <c r="CQ676" s="55">
        <v>0.28000000000000003</v>
      </c>
      <c r="CR676" s="102">
        <v>4092</v>
      </c>
      <c r="CS676" s="103">
        <v>34.880000000000003</v>
      </c>
      <c r="CT676" s="102">
        <v>4.78</v>
      </c>
      <c r="CU676" s="102">
        <v>0.22</v>
      </c>
      <c r="CV676" s="55"/>
      <c r="CW676" s="73">
        <f t="shared" si="136"/>
        <v>448.95632548268981</v>
      </c>
      <c r="CX676" s="74">
        <f>AP676/(AB676-AI676)</f>
        <v>448.95632548268981</v>
      </c>
      <c r="CY676" s="71">
        <v>500</v>
      </c>
      <c r="CZ676" s="67">
        <f>IF(AND(DATE(YEAR(T676),MONTH(T676),DAY(T676))&gt;=(S676-3),DATE(YEAR(T676),MONTH(T676),DAY(T676))&lt;=(S676+3)),T676,V676)</f>
        <v>46103.041666666664</v>
      </c>
      <c r="DA676" s="74">
        <f>CZ676-U676</f>
        <v>0</v>
      </c>
      <c r="DB676" s="53">
        <f>(((AR676-AQ676)*24)+DD676+AB676+((AV676-AU676)*24))/24</f>
        <v>1.8611111111094942</v>
      </c>
      <c r="DC676" s="53">
        <f>(AT676-AS676)*24</f>
        <v>1.5</v>
      </c>
      <c r="DD676" s="53">
        <f>(W676-AR676)*24</f>
        <v>18.75</v>
      </c>
      <c r="DE676" s="53">
        <f>AA676</f>
        <v>45.75</v>
      </c>
      <c r="DF676" s="53">
        <f t="shared" si="133"/>
        <v>18.75</v>
      </c>
      <c r="DG676" s="53">
        <f>AB676</f>
        <v>25.416666666569654</v>
      </c>
      <c r="DH676" s="53">
        <f t="shared" si="140"/>
        <v>1.5</v>
      </c>
    </row>
    <row r="677" spans="1:112" s="63" customFormat="1" x14ac:dyDescent="0.2">
      <c r="A677" s="65">
        <v>5125</v>
      </c>
      <c r="B677" s="72">
        <f t="shared" si="134"/>
        <v>46082</v>
      </c>
      <c r="C677" s="60" t="str">
        <f t="shared" si="141"/>
        <v>PRT 2026 3 #5125</v>
      </c>
      <c r="D677" s="60" t="str">
        <f t="shared" si="142"/>
        <v>PRATU SPE #61</v>
      </c>
      <c r="E677" s="61">
        <v>5125</v>
      </c>
      <c r="F677" s="62" t="s">
        <v>326</v>
      </c>
      <c r="G677" s="62" t="str">
        <f>INDEX([1]List!$D$2:$D$55,MATCH(F677,[1]List!$B$2:$B$55,0))</f>
        <v>CIF</v>
      </c>
      <c r="H677" s="62" t="s">
        <v>469</v>
      </c>
      <c r="I677" s="62" t="s">
        <v>470</v>
      </c>
      <c r="J677" s="61">
        <f>IF(F677="","",IF(F677="TIE LRC",COUNTIF($F$2:$F677,"TIE")+COUNTIF($F$2:$F677,"TME")+COUNTIF($F$2:$F677,"TIE LRC")+COUNTIF($F$2:$F677,"TIE MRC"),IF(F677="TIE MRC",COUNTIF($F$2:$F677,"TIE")+COUNTIF($F$2:$F677,"TME")+COUNTIF($F$2:$F677,"TIE LRC")+COUNTIF($F$2:$F677,"TIE MRC"),IF(F677="PLNBB LRC",COUNTIF($F$2:$F677,"PLNBB")+COUNTIF($F$2:$F677,"PLNBB LRC")+COUNTIF($F$2:$F677,"PLNBB MRC"),IF(F677="PLNBB MRC",COUNTIF($F$2:$F677,"PLNBB")+COUNTIF($F$2:$F677,"PLNBB LRC")+COUNTIF($F$2:$F677,"PLNBB MRC"),IF(F677="HE MRC",COUNTIF($F$2:$F677,"HE")+COUNTIF($F$2:$F677,"HE LRC")+COUNTIF($F$2:$F677,"HE MRC"),IF(F677="HE LRC",COUNTIF($F$2:$F677,"HE")+COUNTIF($F$2:$F677,"HE LRC")+COUNTIF($F$2:$F677,"HE MRC"),COUNTIF($F$2:$F677,F677))))))))</f>
        <v>61</v>
      </c>
      <c r="K677" s="63" t="s">
        <v>105</v>
      </c>
      <c r="L677" s="63" t="s">
        <v>113</v>
      </c>
      <c r="N677" s="64" t="s">
        <v>320</v>
      </c>
      <c r="O677" s="69" t="s">
        <v>610</v>
      </c>
      <c r="P677" s="65"/>
      <c r="Q677" s="69">
        <v>46067</v>
      </c>
      <c r="R677" s="66"/>
      <c r="S677" s="69">
        <v>46105</v>
      </c>
      <c r="T677" s="67">
        <v>46100.809027777781</v>
      </c>
      <c r="U677" s="67">
        <f>V677</f>
        <v>46103.503472222219</v>
      </c>
      <c r="V677" s="67">
        <v>46103.503472222219</v>
      </c>
      <c r="W677" s="67">
        <v>46103.71875</v>
      </c>
      <c r="X677" s="67">
        <v>46107.097222222219</v>
      </c>
      <c r="Y677" s="67">
        <v>46107.166666666664</v>
      </c>
      <c r="Z677" s="67" t="s">
        <v>319</v>
      </c>
      <c r="AA677" s="53">
        <f t="shared" si="143"/>
        <v>64.666666666511446</v>
      </c>
      <c r="AB677" s="53">
        <f t="shared" si="124"/>
        <v>82.749999999941792</v>
      </c>
      <c r="AC677" s="53">
        <f t="shared" si="125"/>
        <v>1.6666666666860692</v>
      </c>
      <c r="AD677" s="53">
        <v>0.08</v>
      </c>
      <c r="AE677" s="53">
        <v>1.5</v>
      </c>
      <c r="AF677" s="53">
        <v>0</v>
      </c>
      <c r="AG677" s="53">
        <v>30.58</v>
      </c>
      <c r="AH677" s="53">
        <v>0</v>
      </c>
      <c r="AI677" s="53">
        <f t="shared" si="137"/>
        <v>32.08</v>
      </c>
      <c r="AJ677" s="77">
        <f t="shared" si="132"/>
        <v>32.159999999999997</v>
      </c>
      <c r="AK677" s="77"/>
      <c r="AL677" s="77"/>
      <c r="AM677" s="77"/>
      <c r="AN677" s="77"/>
      <c r="AO677" s="68">
        <v>7324.9179999999997</v>
      </c>
      <c r="AP677" s="68">
        <v>7192.2389999999996</v>
      </c>
      <c r="AQ677" s="67">
        <f t="shared" si="138"/>
        <v>46103.503472222219</v>
      </c>
      <c r="AR677" s="67">
        <v>46103.517361111109</v>
      </c>
      <c r="AS677" s="67">
        <f t="shared" si="139"/>
        <v>46107.097222222219</v>
      </c>
      <c r="AT677" s="67">
        <v>46107.1875</v>
      </c>
      <c r="AU677" s="67">
        <f t="shared" si="126"/>
        <v>46107.1875</v>
      </c>
      <c r="AV677" s="67">
        <v>46107.201388888891</v>
      </c>
      <c r="AW677" s="102">
        <v>4162</v>
      </c>
      <c r="AX677" s="102">
        <v>6412</v>
      </c>
      <c r="AY677" s="55">
        <v>35.090000000000003</v>
      </c>
      <c r="AZ677" s="55">
        <v>15.28</v>
      </c>
      <c r="BA677" s="55">
        <v>4.9000000000000004</v>
      </c>
      <c r="BB677" s="55">
        <v>6.4</v>
      </c>
      <c r="BC677" s="55">
        <v>7.55</v>
      </c>
      <c r="BD677" s="55">
        <v>41.96</v>
      </c>
      <c r="BE677" s="55">
        <v>36.36</v>
      </c>
      <c r="BF677" s="55">
        <v>0.28999999999999998</v>
      </c>
      <c r="BG677" s="55">
        <v>0.48</v>
      </c>
      <c r="BH677" s="55">
        <v>0.44</v>
      </c>
      <c r="BI677" s="55">
        <v>56.34</v>
      </c>
      <c r="BJ677" s="55">
        <v>4.0999999999999996</v>
      </c>
      <c r="BK677" s="55">
        <v>0.9</v>
      </c>
      <c r="BL677" s="55">
        <v>1.1499999999999999</v>
      </c>
      <c r="BM677" s="55">
        <v>16.61</v>
      </c>
      <c r="BN677" s="56">
        <v>60</v>
      </c>
      <c r="BO677" s="55" t="s">
        <v>97</v>
      </c>
      <c r="BP677" s="55" t="s">
        <v>100</v>
      </c>
      <c r="BQ677" s="56">
        <v>1170</v>
      </c>
      <c r="BR677" s="55">
        <v>30.5</v>
      </c>
      <c r="BS677" s="55">
        <v>22.79</v>
      </c>
      <c r="BT677" s="55">
        <v>26.19</v>
      </c>
      <c r="BU677" s="55">
        <v>7.54</v>
      </c>
      <c r="BV677" s="55">
        <v>3.38</v>
      </c>
      <c r="BW677" s="55">
        <v>0.5</v>
      </c>
      <c r="BX677" s="55">
        <v>0.69</v>
      </c>
      <c r="BY677" s="55">
        <v>0.5</v>
      </c>
      <c r="BZ677" s="55">
        <v>6.97</v>
      </c>
      <c r="CA677" s="55">
        <v>0.46</v>
      </c>
      <c r="CB677" s="55">
        <v>0.47</v>
      </c>
      <c r="CC677" s="100">
        <v>4.3999999999999997E-2</v>
      </c>
      <c r="CD677" s="55">
        <v>98</v>
      </c>
      <c r="CE677" s="55">
        <v>97</v>
      </c>
      <c r="CF677" s="55">
        <v>78</v>
      </c>
      <c r="CG677" s="55">
        <v>20</v>
      </c>
      <c r="CH677" s="55"/>
      <c r="CI677" s="102">
        <v>4170</v>
      </c>
      <c r="CJ677" s="55"/>
      <c r="CK677" s="55">
        <v>34.92</v>
      </c>
      <c r="CL677" s="55"/>
      <c r="CM677" s="55">
        <v>4.5599999999999996</v>
      </c>
      <c r="CN677" s="55"/>
      <c r="CO677" s="55"/>
      <c r="CP677" s="55"/>
      <c r="CQ677" s="55">
        <v>0.28000000000000003</v>
      </c>
      <c r="CR677" s="102">
        <v>4097</v>
      </c>
      <c r="CS677" s="103">
        <v>35.159999999999997</v>
      </c>
      <c r="CT677" s="102">
        <v>4.9400000000000004</v>
      </c>
      <c r="CU677" s="102">
        <v>0.22</v>
      </c>
      <c r="CV677" s="55"/>
      <c r="CW677" s="73">
        <f t="shared" si="136"/>
        <v>141.94274718784806</v>
      </c>
      <c r="CX677" s="74">
        <f>AP677/(AB677-AI677)</f>
        <v>141.94274718784806</v>
      </c>
      <c r="CY677" s="71">
        <v>500</v>
      </c>
      <c r="CZ677" s="67">
        <f>IF(AND(DATE(YEAR(T677),MONTH(T677),DAY(T677))&gt;=(S677-3),DATE(YEAR(T677),MONTH(T677),DAY(T677))&lt;=(S677+3)),T677,V677)</f>
        <v>46103.503472222219</v>
      </c>
      <c r="DA677" s="74">
        <f>CZ677-U677</f>
        <v>0</v>
      </c>
      <c r="DB677" s="53">
        <f>(((AR677-AQ677)*24)+DD677+AB677+((AV677-AU677)*24))/24</f>
        <v>3.6770833333357587</v>
      </c>
      <c r="DC677" s="53">
        <f>(AT677-AS677)*24</f>
        <v>2.1666666667442769</v>
      </c>
      <c r="DD677" s="53">
        <f>(W677-AR677)*24</f>
        <v>4.8333333333721384</v>
      </c>
      <c r="DE677" s="53">
        <f>AA677</f>
        <v>64.666666666511446</v>
      </c>
      <c r="DF677" s="53">
        <f t="shared" si="133"/>
        <v>4.8333333333721384</v>
      </c>
      <c r="DG677" s="53">
        <f>AB677</f>
        <v>82.749999999941792</v>
      </c>
      <c r="DH677" s="53">
        <f t="shared" si="140"/>
        <v>2.1666666667442769</v>
      </c>
    </row>
    <row r="678" spans="1:112" s="63" customFormat="1" x14ac:dyDescent="0.2">
      <c r="A678" s="65">
        <v>5126</v>
      </c>
      <c r="B678" s="72">
        <f t="shared" si="134"/>
        <v>46082</v>
      </c>
      <c r="C678" s="60" t="str">
        <f t="shared" si="141"/>
        <v>PRT 2026 3 #5126</v>
      </c>
      <c r="D678" s="60" t="str">
        <f t="shared" si="142"/>
        <v>PRATU SSN #45</v>
      </c>
      <c r="E678" s="61">
        <v>5126</v>
      </c>
      <c r="F678" s="62" t="s">
        <v>551</v>
      </c>
      <c r="G678" s="62" t="str">
        <f>INDEX([1]List!$D$2:$D$55,MATCH(F678,[1]List!$B$2:$B$55,0))</f>
        <v>CIF</v>
      </c>
      <c r="H678" s="62" t="s">
        <v>552</v>
      </c>
      <c r="I678" s="62" t="s">
        <v>285</v>
      </c>
      <c r="J678" s="61">
        <f>IF(F678="","",IF(F678="TIE LRC",COUNTIF($F$2:$F678,"TIE")+COUNTIF($F$2:$F678,"TME")+COUNTIF($F$2:$F678,"TIE LRC")+COUNTIF($F$2:$F678,"TIE MRC"),IF(F678="TIE MRC",COUNTIF($F$2:$F678,"TIE")+COUNTIF($F$2:$F678,"TME")+COUNTIF($F$2:$F678,"TIE LRC")+COUNTIF($F$2:$F678,"TIE MRC"),IF(F678="PLNBB LRC",COUNTIF($F$2:$F678,"PLNBB")+COUNTIF($F$2:$F678,"PLNBB LRC")+COUNTIF($F$2:$F678,"PLNBB MRC"),IF(F678="PLNBB MRC",COUNTIF($F$2:$F678,"PLNBB")+COUNTIF($F$2:$F678,"PLNBB LRC")+COUNTIF($F$2:$F678,"PLNBB MRC"),IF(F678="HE MRC",COUNTIF($F$2:$F678,"HE")+COUNTIF($F$2:$F678,"HE LRC")+COUNTIF($F$2:$F678,"HE MRC"),IF(F678="HE LRC",COUNTIF($F$2:$F678,"HE")+COUNTIF($F$2:$F678,"HE LRC")+COUNTIF($F$2:$F678,"HE MRC"),COUNTIF($F$2:$F678,F678))))))))</f>
        <v>45</v>
      </c>
      <c r="K678" s="63" t="s">
        <v>256</v>
      </c>
      <c r="L678" s="63" t="s">
        <v>257</v>
      </c>
      <c r="N678" s="64" t="s">
        <v>320</v>
      </c>
      <c r="O678" s="69" t="s">
        <v>551</v>
      </c>
      <c r="P678" s="65"/>
      <c r="Q678" s="69">
        <v>46098</v>
      </c>
      <c r="R678" s="66"/>
      <c r="S678" s="69">
        <v>46110</v>
      </c>
      <c r="T678" s="67">
        <v>46105.131944444445</v>
      </c>
      <c r="U678" s="67">
        <f>V678</f>
        <v>46105.736111111109</v>
      </c>
      <c r="V678" s="67">
        <v>46105.736111111109</v>
      </c>
      <c r="W678" s="67">
        <v>46106.555555555555</v>
      </c>
      <c r="X678" s="67">
        <v>46108.111111111109</v>
      </c>
      <c r="Y678" s="67">
        <v>46108.152777777781</v>
      </c>
      <c r="Z678" s="67">
        <v>46108.1875</v>
      </c>
      <c r="AA678" s="53">
        <f t="shared" si="143"/>
        <v>14.499999999941792</v>
      </c>
      <c r="AB678" s="53">
        <f t="shared" si="124"/>
        <v>38.333333333430346</v>
      </c>
      <c r="AC678" s="53">
        <f t="shared" si="125"/>
        <v>1.0000000001164153</v>
      </c>
      <c r="AD678" s="53">
        <v>0</v>
      </c>
      <c r="AE678" s="53">
        <v>9</v>
      </c>
      <c r="AF678" s="53">
        <v>0</v>
      </c>
      <c r="AG678" s="53">
        <v>0</v>
      </c>
      <c r="AH678" s="53">
        <v>0.25</v>
      </c>
      <c r="AI678" s="53">
        <f t="shared" si="137"/>
        <v>9.25</v>
      </c>
      <c r="AJ678" s="77">
        <f t="shared" ref="AJ678:AJ741" si="144">SUM(AD678:AH678)</f>
        <v>9.25</v>
      </c>
      <c r="AK678" s="77"/>
      <c r="AL678" s="77"/>
      <c r="AM678" s="77"/>
      <c r="AN678" s="77"/>
      <c r="AO678" s="68">
        <v>8666.9840000000004</v>
      </c>
      <c r="AP678" s="68">
        <v>8664.1200000000008</v>
      </c>
      <c r="AQ678" s="67">
        <f t="shared" si="138"/>
        <v>46105.736111111109</v>
      </c>
      <c r="AR678" s="67">
        <v>46105.746527777781</v>
      </c>
      <c r="AS678" s="67">
        <f t="shared" si="139"/>
        <v>46108.111111111109</v>
      </c>
      <c r="AT678" s="67">
        <v>46108.173611111109</v>
      </c>
      <c r="AU678" s="67">
        <f t="shared" si="126"/>
        <v>46108.173611111109</v>
      </c>
      <c r="AV678" s="67">
        <v>46108.184027777781</v>
      </c>
      <c r="AW678" s="102">
        <v>4081</v>
      </c>
      <c r="AX678" s="102">
        <v>6287</v>
      </c>
      <c r="AY678" s="55">
        <v>35.1</v>
      </c>
      <c r="AZ678" s="55">
        <v>16.77</v>
      </c>
      <c r="BA678" s="55">
        <v>4.9800000000000004</v>
      </c>
      <c r="BB678" s="55">
        <v>6.39</v>
      </c>
      <c r="BC678" s="55">
        <v>7.68</v>
      </c>
      <c r="BD678" s="55">
        <v>40.049999999999997</v>
      </c>
      <c r="BE678" s="55">
        <v>36.79</v>
      </c>
      <c r="BF678" s="55">
        <v>0.21</v>
      </c>
      <c r="BG678" s="55">
        <v>0.35</v>
      </c>
      <c r="BH678" s="55">
        <v>0.32</v>
      </c>
      <c r="BI678" s="55">
        <v>55.71</v>
      </c>
      <c r="BJ678" s="55">
        <v>4.21</v>
      </c>
      <c r="BK678" s="55">
        <v>0.91</v>
      </c>
      <c r="BL678" s="55">
        <v>1.18</v>
      </c>
      <c r="BM678" s="55">
        <v>15.74</v>
      </c>
      <c r="BN678" s="56">
        <v>60</v>
      </c>
      <c r="BO678" s="55" t="s">
        <v>97</v>
      </c>
      <c r="BP678" s="55" t="s">
        <v>100</v>
      </c>
      <c r="BQ678" s="56">
        <v>1200</v>
      </c>
      <c r="BR678" s="55">
        <v>30.93</v>
      </c>
      <c r="BS678" s="55">
        <v>20.9</v>
      </c>
      <c r="BT678" s="55">
        <v>26.66</v>
      </c>
      <c r="BU678" s="55">
        <v>12.01</v>
      </c>
      <c r="BV678" s="55">
        <v>2.0499999999999998</v>
      </c>
      <c r="BW678" s="55">
        <v>1.06</v>
      </c>
      <c r="BX678" s="55">
        <v>0.45</v>
      </c>
      <c r="BY678" s="55">
        <v>0.35</v>
      </c>
      <c r="BZ678" s="55">
        <v>4.63</v>
      </c>
      <c r="CA678" s="55">
        <v>0.85</v>
      </c>
      <c r="CB678" s="55">
        <v>0.1</v>
      </c>
      <c r="CC678" s="100">
        <v>0.03</v>
      </c>
      <c r="CD678" s="55">
        <v>99</v>
      </c>
      <c r="CE678" s="55">
        <v>98</v>
      </c>
      <c r="CF678" s="55">
        <v>78</v>
      </c>
      <c r="CG678" s="55">
        <v>21</v>
      </c>
      <c r="CH678" s="55"/>
      <c r="CI678" s="102">
        <v>4138</v>
      </c>
      <c r="CJ678" s="55"/>
      <c r="CK678" s="55">
        <v>34.32</v>
      </c>
      <c r="CL678" s="55"/>
      <c r="CM678" s="55">
        <v>4.28</v>
      </c>
      <c r="CN678" s="55"/>
      <c r="CO678" s="55"/>
      <c r="CP678" s="55"/>
      <c r="CQ678" s="55">
        <v>0.12</v>
      </c>
      <c r="CR678" s="102">
        <v>4039</v>
      </c>
      <c r="CS678" s="103">
        <v>35.76</v>
      </c>
      <c r="CT678" s="102">
        <v>4.22</v>
      </c>
      <c r="CU678" s="102">
        <v>0.19</v>
      </c>
      <c r="CV678" s="55"/>
      <c r="CW678" s="73">
        <f t="shared" si="136"/>
        <v>297.90670487006651</v>
      </c>
      <c r="CX678" s="74">
        <f>AP678/(AB678-AI678)</f>
        <v>297.90670487006651</v>
      </c>
      <c r="CY678" s="71">
        <v>500</v>
      </c>
      <c r="CZ678" s="67">
        <f>IF(AND(DATE(YEAR(T678),MONTH(T678),DAY(T678))&gt;=(S678-3),DATE(YEAR(T678),MONTH(T678),DAY(T678))&lt;=(S678+3)),T678,V678)</f>
        <v>46105.736111111109</v>
      </c>
      <c r="DA678" s="74">
        <f>CZ678-U678</f>
        <v>0</v>
      </c>
      <c r="DB678" s="53">
        <f>(((AR678-AQ678)*24)+DD678+AB678+((AV678-AU678)*24))/24</f>
        <v>2.4270833333430346</v>
      </c>
      <c r="DC678" s="53">
        <f>(AT678-AS678)*24</f>
        <v>1.5</v>
      </c>
      <c r="DD678" s="53">
        <f>(W678-AR678)*24</f>
        <v>19.416666666569654</v>
      </c>
      <c r="DE678" s="53">
        <f>AA678</f>
        <v>14.499999999941792</v>
      </c>
      <c r="DF678" s="53">
        <f t="shared" si="133"/>
        <v>19.416666666569654</v>
      </c>
      <c r="DG678" s="53">
        <f>AB678</f>
        <v>38.333333333430346</v>
      </c>
      <c r="DH678" s="53">
        <f t="shared" si="140"/>
        <v>1.5</v>
      </c>
    </row>
    <row r="679" spans="1:112" s="63" customFormat="1" x14ac:dyDescent="0.2">
      <c r="A679" s="65">
        <v>5127</v>
      </c>
      <c r="B679" s="72">
        <f t="shared" si="134"/>
        <v>46082</v>
      </c>
      <c r="C679" s="60" t="str">
        <f t="shared" si="141"/>
        <v>PRT 2026 3 #5127</v>
      </c>
      <c r="D679" s="60" t="str">
        <f t="shared" si="142"/>
        <v>PRATU TBC LRC #51</v>
      </c>
      <c r="E679" s="61">
        <v>5127</v>
      </c>
      <c r="F679" s="62" t="s">
        <v>290</v>
      </c>
      <c r="G679" s="62" t="str">
        <f>INDEX([1]List!$D$2:$D$55,MATCH(F679,[1]List!$B$2:$B$55,0))</f>
        <v>CIF</v>
      </c>
      <c r="H679" s="62" t="s">
        <v>407</v>
      </c>
      <c r="I679" s="62" t="s">
        <v>176</v>
      </c>
      <c r="J679" s="61">
        <f>IF(F679="","",IF(F679="TIE LRC",COUNTIF($F$2:$F679,"TIE")+COUNTIF($F$2:$F679,"TME")+COUNTIF($F$2:$F679,"TIE LRC")+COUNTIF($F$2:$F679,"TIE MRC"),IF(F679="TIE MRC",COUNTIF($F$2:$F679,"TIE")+COUNTIF($F$2:$F679,"TME")+COUNTIF($F$2:$F679,"TIE LRC")+COUNTIF($F$2:$F679,"TIE MRC"),IF(F679="PLNBB LRC",COUNTIF($F$2:$F679,"PLNBB")+COUNTIF($F$2:$F679,"PLNBB LRC")+COUNTIF($F$2:$F679,"PLNBB MRC"),IF(F679="PLNBB MRC",COUNTIF($F$2:$F679,"PLNBB")+COUNTIF($F$2:$F679,"PLNBB LRC")+COUNTIF($F$2:$F679,"PLNBB MRC"),IF(F679="HE MRC",COUNTIF($F$2:$F679,"HE")+COUNTIF($F$2:$F679,"HE LRC")+COUNTIF($F$2:$F679,"HE MRC"),IF(F679="HE LRC",COUNTIF($F$2:$F679,"HE")+COUNTIF($F$2:$F679,"HE LRC")+COUNTIF($F$2:$F679,"HE MRC"),COUNTIF($F$2:$F679,F679))))))))</f>
        <v>51</v>
      </c>
      <c r="K679" s="63" t="s">
        <v>618</v>
      </c>
      <c r="L679" s="63" t="s">
        <v>619</v>
      </c>
      <c r="N679" s="64" t="s">
        <v>318</v>
      </c>
      <c r="O679" s="69" t="s">
        <v>610</v>
      </c>
      <c r="P679" s="65"/>
      <c r="Q679" s="69">
        <v>46096</v>
      </c>
      <c r="R679" s="66"/>
      <c r="S679" s="69">
        <v>46096</v>
      </c>
      <c r="T679" s="67">
        <v>46105.770833333336</v>
      </c>
      <c r="U679" s="67">
        <f>V679</f>
        <v>46107.53125</v>
      </c>
      <c r="V679" s="67">
        <v>46107.53125</v>
      </c>
      <c r="W679" s="67">
        <v>46108.100694444445</v>
      </c>
      <c r="X679" s="67">
        <v>46109.197916666664</v>
      </c>
      <c r="Y679" s="67">
        <v>46109.253472222219</v>
      </c>
      <c r="Z679" s="67">
        <v>46109.288194444445</v>
      </c>
      <c r="AA679" s="53">
        <f t="shared" si="143"/>
        <v>42.249999999941792</v>
      </c>
      <c r="AB679" s="53">
        <f t="shared" si="124"/>
        <v>27.666666666569654</v>
      </c>
      <c r="AC679" s="53">
        <f t="shared" si="125"/>
        <v>1.3333333333139308</v>
      </c>
      <c r="AD679" s="53">
        <v>0</v>
      </c>
      <c r="AE679" s="53">
        <v>7.33</v>
      </c>
      <c r="AF679" s="53">
        <v>0</v>
      </c>
      <c r="AG679" s="53">
        <v>2.25</v>
      </c>
      <c r="AH679" s="53">
        <v>0</v>
      </c>
      <c r="AI679" s="53">
        <f t="shared" si="137"/>
        <v>9.58</v>
      </c>
      <c r="AJ679" s="77">
        <f t="shared" si="144"/>
        <v>9.58</v>
      </c>
      <c r="AK679" s="77"/>
      <c r="AL679" s="77"/>
      <c r="AM679" s="77"/>
      <c r="AN679" s="77"/>
      <c r="AO679" s="68">
        <v>7801.2060000000001</v>
      </c>
      <c r="AP679" s="68">
        <v>7798.5460000000003</v>
      </c>
      <c r="AQ679" s="67">
        <f t="shared" si="138"/>
        <v>46107.53125</v>
      </c>
      <c r="AR679" s="67">
        <v>46107.541666666664</v>
      </c>
      <c r="AS679" s="67">
        <f t="shared" si="139"/>
        <v>46109.197916666664</v>
      </c>
      <c r="AT679" s="67">
        <v>46109.274305555555</v>
      </c>
      <c r="AU679" s="67">
        <f t="shared" si="126"/>
        <v>46109.274305555555</v>
      </c>
      <c r="AV679" s="67">
        <v>46109.284722222219</v>
      </c>
      <c r="AW679" s="102">
        <v>4055</v>
      </c>
      <c r="AX679" s="102">
        <v>6323</v>
      </c>
      <c r="AY679" s="55">
        <v>35.869999999999997</v>
      </c>
      <c r="AZ679" s="55">
        <v>18.12</v>
      </c>
      <c r="BA679" s="55">
        <v>4.95</v>
      </c>
      <c r="BB679" s="55">
        <v>6.32</v>
      </c>
      <c r="BC679" s="55">
        <v>7.72</v>
      </c>
      <c r="BD679" s="55">
        <v>40.799999999999997</v>
      </c>
      <c r="BE679" s="55">
        <v>34.76</v>
      </c>
      <c r="BF679" s="55">
        <v>0.22</v>
      </c>
      <c r="BG679" s="55">
        <v>0.37</v>
      </c>
      <c r="BH679" s="55">
        <v>0.34</v>
      </c>
      <c r="BI679" s="55">
        <v>53.38</v>
      </c>
      <c r="BJ679" s="55">
        <v>4.25</v>
      </c>
      <c r="BK679" s="55">
        <v>0.9</v>
      </c>
      <c r="BL679" s="55">
        <v>1.19</v>
      </c>
      <c r="BM679" s="55">
        <v>16.75</v>
      </c>
      <c r="BN679" s="56">
        <v>58</v>
      </c>
      <c r="BO679" s="55" t="s">
        <v>97</v>
      </c>
      <c r="BP679" s="55" t="s">
        <v>100</v>
      </c>
      <c r="BQ679" s="56">
        <v>1170</v>
      </c>
      <c r="BR679" s="55">
        <v>40.729999999999997</v>
      </c>
      <c r="BS679" s="55">
        <v>19.98</v>
      </c>
      <c r="BT679" s="55">
        <v>21.56</v>
      </c>
      <c r="BU679" s="55">
        <v>7.7</v>
      </c>
      <c r="BV679" s="55">
        <v>2.77</v>
      </c>
      <c r="BW679" s="55">
        <v>0.84</v>
      </c>
      <c r="BX679" s="55">
        <v>0.63</v>
      </c>
      <c r="BY679" s="55">
        <v>0.69</v>
      </c>
      <c r="BZ679" s="55">
        <v>4.5199999999999996</v>
      </c>
      <c r="CA679" s="55">
        <v>0.39</v>
      </c>
      <c r="CB679" s="55">
        <v>0.2</v>
      </c>
      <c r="CC679" s="100">
        <v>3.9E-2</v>
      </c>
      <c r="CD679" s="55">
        <v>99</v>
      </c>
      <c r="CE679" s="55">
        <v>98</v>
      </c>
      <c r="CF679" s="55">
        <v>79</v>
      </c>
      <c r="CG679" s="55">
        <v>20</v>
      </c>
      <c r="CH679" s="55"/>
      <c r="CI679" s="102">
        <v>4086</v>
      </c>
      <c r="CJ679" s="55"/>
      <c r="CK679" s="55">
        <v>35.549999999999997</v>
      </c>
      <c r="CL679" s="55"/>
      <c r="CM679" s="55">
        <v>4.71</v>
      </c>
      <c r="CN679" s="55"/>
      <c r="CO679" s="55"/>
      <c r="CP679" s="55"/>
      <c r="CQ679" s="55">
        <v>0.19</v>
      </c>
      <c r="CR679" s="102">
        <v>4112</v>
      </c>
      <c r="CS679" s="103">
        <v>34.119999999999997</v>
      </c>
      <c r="CT679" s="102">
        <v>4.4400000000000004</v>
      </c>
      <c r="CU679" s="102">
        <v>0.22</v>
      </c>
      <c r="CV679" s="55"/>
      <c r="CW679" s="73">
        <f t="shared" si="136"/>
        <v>431.17652045937132</v>
      </c>
      <c r="CX679" s="74">
        <f>AP679/(AB679-AI679)</f>
        <v>431.17652045937132</v>
      </c>
      <c r="CY679" s="71">
        <v>500</v>
      </c>
      <c r="CZ679" s="67">
        <f>IF(AND(DATE(YEAR(T679),MONTH(T679),DAY(T679))&gt;=(S679-3),DATE(YEAR(T679),MONTH(T679),DAY(T679))&lt;=(S679+3)),T679,V679)</f>
        <v>46107.53125</v>
      </c>
      <c r="DA679" s="74">
        <f>CZ679-U679</f>
        <v>0</v>
      </c>
      <c r="DB679" s="53">
        <f>(((AR679-AQ679)*24)+DD679+AB679+((AV679-AU679)*24))/24</f>
        <v>1.7326388888832298</v>
      </c>
      <c r="DC679" s="53">
        <f>(AT679-AS679)*24</f>
        <v>1.8333333333721384</v>
      </c>
      <c r="DD679" s="53">
        <f>(W679-AR679)*24</f>
        <v>13.416666666744277</v>
      </c>
      <c r="DE679" s="53">
        <f>AA679</f>
        <v>42.249999999941792</v>
      </c>
      <c r="DF679" s="53">
        <f t="shared" si="133"/>
        <v>13.416666666744277</v>
      </c>
      <c r="DG679" s="53">
        <f>AB679</f>
        <v>27.666666666569654</v>
      </c>
      <c r="DH679" s="53">
        <f t="shared" si="140"/>
        <v>1.8333333333721384</v>
      </c>
    </row>
    <row r="680" spans="1:112" s="63" customFormat="1" x14ac:dyDescent="0.2">
      <c r="A680" s="65">
        <v>5128</v>
      </c>
      <c r="B680" s="72">
        <f t="shared" si="134"/>
        <v>46082</v>
      </c>
      <c r="C680" s="60" t="str">
        <f t="shared" si="141"/>
        <v>PRT 2026 3 #5128</v>
      </c>
      <c r="D680" s="60" t="str">
        <f t="shared" si="142"/>
        <v>PRATU TBC LRC #52</v>
      </c>
      <c r="E680" s="61">
        <v>5128</v>
      </c>
      <c r="F680" s="62" t="s">
        <v>290</v>
      </c>
      <c r="G680" s="62" t="str">
        <f>INDEX([1]List!$D$2:$D$55,MATCH(F680,[1]List!$B$2:$B$55,0))</f>
        <v>CIF</v>
      </c>
      <c r="H680" s="62" t="s">
        <v>407</v>
      </c>
      <c r="I680" s="62" t="s">
        <v>176</v>
      </c>
      <c r="J680" s="61">
        <f>IF(F680="","",IF(F680="TIE LRC",COUNTIF($F$2:$F680,"TIE")+COUNTIF($F$2:$F680,"TME")+COUNTIF($F$2:$F680,"TIE LRC")+COUNTIF($F$2:$F680,"TIE MRC"),IF(F680="TIE MRC",COUNTIF($F$2:$F680,"TIE")+COUNTIF($F$2:$F680,"TME")+COUNTIF($F$2:$F680,"TIE LRC")+COUNTIF($F$2:$F680,"TIE MRC"),IF(F680="PLNBB LRC",COUNTIF($F$2:$F680,"PLNBB")+COUNTIF($F$2:$F680,"PLNBB LRC")+COUNTIF($F$2:$F680,"PLNBB MRC"),IF(F680="PLNBB MRC",COUNTIF($F$2:$F680,"PLNBB")+COUNTIF($F$2:$F680,"PLNBB LRC")+COUNTIF($F$2:$F680,"PLNBB MRC"),IF(F680="HE MRC",COUNTIF($F$2:$F680,"HE")+COUNTIF($F$2:$F680,"HE LRC")+COUNTIF($F$2:$F680,"HE MRC"),IF(F680="HE LRC",COUNTIF($F$2:$F680,"HE")+COUNTIF($F$2:$F680,"HE LRC")+COUNTIF($F$2:$F680,"HE MRC"),COUNTIF($F$2:$F680,F680))))))))</f>
        <v>52</v>
      </c>
      <c r="K680" s="63" t="s">
        <v>780</v>
      </c>
      <c r="L680" s="63" t="s">
        <v>781</v>
      </c>
      <c r="N680" s="64" t="s">
        <v>320</v>
      </c>
      <c r="O680" s="69" t="s">
        <v>567</v>
      </c>
      <c r="P680" s="65"/>
      <c r="Q680" s="69">
        <v>46097</v>
      </c>
      <c r="R680" s="66"/>
      <c r="S680" s="69">
        <v>46102</v>
      </c>
      <c r="T680" s="67">
        <v>46106.041666666664</v>
      </c>
      <c r="U680" s="67">
        <f>V680</f>
        <v>46108.708333333336</v>
      </c>
      <c r="V680" s="67">
        <v>46108.708333333336</v>
      </c>
      <c r="W680" s="67">
        <v>46109.253472222219</v>
      </c>
      <c r="X680" s="67">
        <v>46111.586805555555</v>
      </c>
      <c r="Y680" s="67">
        <v>46111.607638888891</v>
      </c>
      <c r="Z680" s="67">
        <v>46111.642361111109</v>
      </c>
      <c r="AA680" s="53">
        <f t="shared" si="143"/>
        <v>64.000000000116415</v>
      </c>
      <c r="AB680" s="53">
        <f t="shared" si="124"/>
        <v>56.500000000116415</v>
      </c>
      <c r="AC680" s="53">
        <f t="shared" si="125"/>
        <v>0.50000000005820766</v>
      </c>
      <c r="AD680" s="53">
        <v>0</v>
      </c>
      <c r="AE680" s="53">
        <v>15.67</v>
      </c>
      <c r="AF680" s="53">
        <v>5</v>
      </c>
      <c r="AG680" s="53">
        <v>0</v>
      </c>
      <c r="AH680" s="53">
        <v>0</v>
      </c>
      <c r="AI680" s="53">
        <f t="shared" si="137"/>
        <v>20.67</v>
      </c>
      <c r="AJ680" s="77">
        <f t="shared" si="144"/>
        <v>20.67</v>
      </c>
      <c r="AK680" s="77"/>
      <c r="AL680" s="77"/>
      <c r="AM680" s="77"/>
      <c r="AN680" s="77"/>
      <c r="AO680" s="68">
        <v>8342.8559999999998</v>
      </c>
      <c r="AP680" s="68">
        <v>8340.6669999999995</v>
      </c>
      <c r="AQ680" s="67">
        <f t="shared" si="138"/>
        <v>46108.708333333336</v>
      </c>
      <c r="AR680" s="67">
        <v>46108.71875</v>
      </c>
      <c r="AS680" s="67">
        <f t="shared" si="139"/>
        <v>46111.586805555555</v>
      </c>
      <c r="AT680" s="67">
        <v>46111.628472222219</v>
      </c>
      <c r="AU680" s="67">
        <f t="shared" si="126"/>
        <v>46111.628472222219</v>
      </c>
      <c r="AV680" s="67">
        <v>46111.638888888891</v>
      </c>
      <c r="AW680" s="102">
        <v>4036</v>
      </c>
      <c r="AX680" s="102">
        <v>6332</v>
      </c>
      <c r="AY680" s="55">
        <v>36.26</v>
      </c>
      <c r="AZ680" s="55">
        <v>17.54</v>
      </c>
      <c r="BA680" s="55">
        <v>4.97</v>
      </c>
      <c r="BB680" s="55">
        <v>6.43</v>
      </c>
      <c r="BC680" s="55">
        <v>7.8</v>
      </c>
      <c r="BD680" s="55">
        <v>40.18</v>
      </c>
      <c r="BE680" s="55">
        <v>35.85</v>
      </c>
      <c r="BF680" s="55">
        <v>0.2</v>
      </c>
      <c r="BG680" s="55">
        <v>0.34</v>
      </c>
      <c r="BH680" s="55">
        <v>0.32</v>
      </c>
      <c r="BI680" s="55">
        <v>55.42</v>
      </c>
      <c r="BJ680" s="55">
        <v>4.22</v>
      </c>
      <c r="BK680" s="55">
        <v>0.9</v>
      </c>
      <c r="BL680" s="55">
        <v>1.18</v>
      </c>
      <c r="BM680" s="55">
        <v>15.23</v>
      </c>
      <c r="BN680" s="56">
        <v>59</v>
      </c>
      <c r="BO680" s="55" t="s">
        <v>97</v>
      </c>
      <c r="BP680" s="55" t="s">
        <v>100</v>
      </c>
      <c r="BQ680" s="56">
        <v>1210</v>
      </c>
      <c r="BR680" s="55">
        <v>46.38</v>
      </c>
      <c r="BS680" s="55">
        <v>21.48</v>
      </c>
      <c r="BT680" s="55">
        <v>15.8</v>
      </c>
      <c r="BU680" s="55">
        <v>7.06</v>
      </c>
      <c r="BV680" s="55">
        <v>2.1800000000000002</v>
      </c>
      <c r="BW680" s="55">
        <v>0.95</v>
      </c>
      <c r="BX680" s="55">
        <v>0.56000000000000005</v>
      </c>
      <c r="BY680" s="55">
        <v>0.8</v>
      </c>
      <c r="BZ680" s="55">
        <v>4.3600000000000003</v>
      </c>
      <c r="CA680" s="55">
        <v>0.28000000000000003</v>
      </c>
      <c r="CB680" s="55">
        <v>0.16</v>
      </c>
      <c r="CC680" s="100">
        <v>3.7999999999999999E-2</v>
      </c>
      <c r="CD680" s="55">
        <v>99</v>
      </c>
      <c r="CE680" s="55">
        <v>98</v>
      </c>
      <c r="CF680" s="55">
        <v>79</v>
      </c>
      <c r="CG680" s="55">
        <v>20</v>
      </c>
      <c r="CH680" s="55"/>
      <c r="CI680" s="102">
        <v>4073</v>
      </c>
      <c r="CJ680" s="55"/>
      <c r="CK680" s="55">
        <v>35.61</v>
      </c>
      <c r="CL680" s="55"/>
      <c r="CM680" s="55">
        <v>4.04</v>
      </c>
      <c r="CN680" s="55"/>
      <c r="CO680" s="55"/>
      <c r="CP680" s="55"/>
      <c r="CQ680" s="55">
        <v>0.18</v>
      </c>
      <c r="CR680" s="102">
        <v>4087</v>
      </c>
      <c r="CS680" s="103">
        <v>34.72</v>
      </c>
      <c r="CT680" s="102">
        <v>3.94</v>
      </c>
      <c r="CU680" s="102">
        <v>0.25</v>
      </c>
      <c r="CV680" s="55"/>
      <c r="CW680" s="73">
        <f t="shared" si="136"/>
        <v>232.78445436709183</v>
      </c>
      <c r="CX680" s="74">
        <f>AP680/(AB680-AI680)</f>
        <v>232.78445436709183</v>
      </c>
      <c r="CY680" s="71">
        <v>500</v>
      </c>
      <c r="CZ680" s="67">
        <f>IF(AND(DATE(YEAR(T680),MONTH(T680),DAY(T680))&gt;=(S680-3),DATE(YEAR(T680),MONTH(T680),DAY(T680))&lt;=(S680+3)),T680,V680)</f>
        <v>46108.708333333336</v>
      </c>
      <c r="DA680" s="74">
        <f>CZ680-U680</f>
        <v>0</v>
      </c>
      <c r="DB680" s="53">
        <f>(((AR680-AQ680)*24)+DD680+AB680+((AV680-AU680)*24))/24</f>
        <v>2.9097222222262644</v>
      </c>
      <c r="DC680" s="53">
        <f>(AT680-AS680)*24</f>
        <v>0.99999999994179234</v>
      </c>
      <c r="DD680" s="53">
        <f>(W680-AR680)*24</f>
        <v>12.833333333255723</v>
      </c>
      <c r="DE680" s="53">
        <f>AA680</f>
        <v>64.000000000116415</v>
      </c>
      <c r="DF680" s="53">
        <f t="shared" si="133"/>
        <v>12.833333333255723</v>
      </c>
      <c r="DG680" s="53">
        <f>AB680</f>
        <v>56.500000000116415</v>
      </c>
      <c r="DH680" s="53">
        <f t="shared" si="140"/>
        <v>0.99999999994179234</v>
      </c>
    </row>
    <row r="681" spans="1:112" s="42" customFormat="1" x14ac:dyDescent="0.2">
      <c r="A681" s="40">
        <v>5129</v>
      </c>
      <c r="B681" s="29">
        <f t="shared" si="134"/>
        <v>46113</v>
      </c>
      <c r="C681" s="41" t="str">
        <f t="shared" si="141"/>
        <v>PRT 2026 3 #5129</v>
      </c>
      <c r="D681" s="41" t="str">
        <f t="shared" si="142"/>
        <v>PRATU PTBA #136</v>
      </c>
      <c r="E681" s="39">
        <v>5129</v>
      </c>
      <c r="F681" s="38" t="s">
        <v>98</v>
      </c>
      <c r="G681" s="38" t="str">
        <f>INDEX([1]List!$D$2:$D$55,MATCH(F681,[1]List!$B$2:$B$55,0))</f>
        <v>FOB</v>
      </c>
      <c r="H681" s="38" t="s">
        <v>156</v>
      </c>
      <c r="I681" s="38" t="s">
        <v>157</v>
      </c>
      <c r="J681" s="39">
        <f>IF(F681="","",IF(F681="TIE LRC",COUNTIF($F$2:$F681,"TIE")+COUNTIF($F$2:$F681,"TME")+COUNTIF($F$2:$F681,"TIE LRC")+COUNTIF($F$2:$F681,"TIE MRC"),IF(F681="TIE MRC",COUNTIF($F$2:$F681,"TIE")+COUNTIF($F$2:$F681,"TME")+COUNTIF($F$2:$F681,"TIE LRC")+COUNTIF($F$2:$F681,"TIE MRC"),IF(F681="PLNBB LRC",COUNTIF($F$2:$F681,"PLNBB")+COUNTIF($F$2:$F681,"PLNBB LRC")+COUNTIF($F$2:$F681,"PLNBB MRC"),IF(F681="PLNBB MRC",COUNTIF($F$2:$F681,"PLNBB")+COUNTIF($F$2:$F681,"PLNBB LRC")+COUNTIF($F$2:$F681,"PLNBB MRC"),IF(F681="HE MRC",COUNTIF($F$2:$F681,"HE")+COUNTIF($F$2:$F681,"HE LRC")+COUNTIF($F$2:$F681,"HE MRC"),IF(F681="HE LRC",COUNTIF($F$2:$F681,"HE")+COUNTIF($F$2:$F681,"HE LRC")+COUNTIF($F$2:$F681,"HE MRC"),COUNTIF($F$2:$F681,F681))))))))</f>
        <v>136</v>
      </c>
      <c r="K681" s="42" t="s">
        <v>580</v>
      </c>
      <c r="L681" s="42" t="s">
        <v>581</v>
      </c>
      <c r="N681" s="43" t="s">
        <v>318</v>
      </c>
      <c r="O681" s="70" t="s">
        <v>104</v>
      </c>
      <c r="P681" s="40"/>
      <c r="Q681" s="70">
        <v>46108</v>
      </c>
      <c r="R681" s="44"/>
      <c r="S681" s="70">
        <v>46104</v>
      </c>
      <c r="T681" s="57">
        <v>46112.722222222219</v>
      </c>
      <c r="U681" s="57">
        <f>V681</f>
        <v>46112.798611111109</v>
      </c>
      <c r="V681" s="57">
        <v>46112.798611111109</v>
      </c>
      <c r="W681" s="57">
        <v>46112.8125</v>
      </c>
      <c r="X681" s="57">
        <v>46114.131944444445</v>
      </c>
      <c r="Y681" s="57">
        <v>46114.170138888891</v>
      </c>
      <c r="Z681" s="57">
        <v>46114.204861111109</v>
      </c>
      <c r="AA681" s="51">
        <f t="shared" si="143"/>
        <v>1.8333333333721384</v>
      </c>
      <c r="AB681" s="51">
        <f t="shared" si="124"/>
        <v>32.583333333372138</v>
      </c>
      <c r="AC681" s="51">
        <f t="shared" si="125"/>
        <v>0.91666666668606922</v>
      </c>
      <c r="AD681" s="51">
        <v>0</v>
      </c>
      <c r="AE681" s="51">
        <v>8.75</v>
      </c>
      <c r="AF681" s="51">
        <v>0</v>
      </c>
      <c r="AG681" s="51">
        <v>0</v>
      </c>
      <c r="AH681" s="51">
        <v>0</v>
      </c>
      <c r="AI681" s="51">
        <f t="shared" si="137"/>
        <v>8.75</v>
      </c>
      <c r="AJ681" s="78">
        <f t="shared" si="144"/>
        <v>8.75</v>
      </c>
      <c r="AK681" s="78"/>
      <c r="AL681" s="78"/>
      <c r="AM681" s="78"/>
      <c r="AN681" s="78"/>
      <c r="AO681" s="45">
        <v>10005.105</v>
      </c>
      <c r="AP681" s="45">
        <v>10003.343999999999</v>
      </c>
      <c r="AQ681" s="57">
        <f t="shared" si="138"/>
        <v>46112.798611111109</v>
      </c>
      <c r="AR681" s="57">
        <v>46112.809027777781</v>
      </c>
      <c r="AS681" s="57">
        <f t="shared" si="139"/>
        <v>46114.131944444445</v>
      </c>
      <c r="AT681" s="57">
        <v>46114.190972222219</v>
      </c>
      <c r="AU681" s="57">
        <f t="shared" si="126"/>
        <v>46114.190972222219</v>
      </c>
      <c r="AV681" s="57">
        <v>46114.201388888891</v>
      </c>
      <c r="AW681" s="104">
        <v>4688</v>
      </c>
      <c r="AX681" s="104">
        <v>6647</v>
      </c>
      <c r="AY681" s="30">
        <v>29.47</v>
      </c>
      <c r="AZ681" s="30">
        <v>9.36</v>
      </c>
      <c r="BA681" s="30">
        <v>4.95</v>
      </c>
      <c r="BB681" s="30">
        <v>6.36</v>
      </c>
      <c r="BC681" s="30">
        <v>7.02</v>
      </c>
      <c r="BD681" s="30">
        <v>42.86</v>
      </c>
      <c r="BE681" s="30">
        <v>41.42</v>
      </c>
      <c r="BF681" s="30">
        <v>0.3</v>
      </c>
      <c r="BG681" s="30">
        <v>0.45</v>
      </c>
      <c r="BH681" s="30">
        <v>0.42</v>
      </c>
      <c r="BI681" s="30">
        <v>61.25</v>
      </c>
      <c r="BJ681" s="30">
        <v>4.34</v>
      </c>
      <c r="BK681" s="30">
        <v>0.95</v>
      </c>
      <c r="BL681" s="30">
        <v>1.1299999999999999</v>
      </c>
      <c r="BM681" s="30">
        <v>17.36</v>
      </c>
      <c r="BN681" s="34">
        <v>60</v>
      </c>
      <c r="BO681" s="30" t="s">
        <v>97</v>
      </c>
      <c r="BP681" s="30" t="s">
        <v>100</v>
      </c>
      <c r="BQ681" s="34">
        <v>1260</v>
      </c>
      <c r="BR681" s="30">
        <v>45.2</v>
      </c>
      <c r="BS681" s="30">
        <v>23.92</v>
      </c>
      <c r="BT681" s="30">
        <v>10.96</v>
      </c>
      <c r="BU681" s="30">
        <v>8.25</v>
      </c>
      <c r="BV681" s="30">
        <v>1.3</v>
      </c>
      <c r="BW681" s="30">
        <v>0.8</v>
      </c>
      <c r="BX681" s="30">
        <v>1.18</v>
      </c>
      <c r="BY681" s="30">
        <v>0.7</v>
      </c>
      <c r="BZ681" s="30">
        <v>7.26</v>
      </c>
      <c r="CA681" s="30">
        <v>0.18</v>
      </c>
      <c r="CB681" s="30">
        <v>0.25</v>
      </c>
      <c r="CC681" s="99">
        <v>4.5999999999999999E-2</v>
      </c>
      <c r="CD681" s="30">
        <v>99</v>
      </c>
      <c r="CE681" s="30">
        <v>9</v>
      </c>
      <c r="CF681" s="30">
        <v>78</v>
      </c>
      <c r="CG681" s="30">
        <v>19</v>
      </c>
      <c r="CH681" s="30"/>
      <c r="CI681" s="104">
        <v>4905</v>
      </c>
      <c r="CJ681" s="30"/>
      <c r="CK681" s="30">
        <v>28.56</v>
      </c>
      <c r="CL681" s="30">
        <v>14.42</v>
      </c>
      <c r="CM681" s="30">
        <v>5.38</v>
      </c>
      <c r="CN681" s="30">
        <v>6.45</v>
      </c>
      <c r="CO681" s="30">
        <v>39.04</v>
      </c>
      <c r="CP681" s="30">
        <v>40.090000000000003</v>
      </c>
      <c r="CQ681" s="30">
        <v>0.28999999999999998</v>
      </c>
      <c r="CR681" s="104">
        <v>4620</v>
      </c>
      <c r="CS681" s="105">
        <v>30.57</v>
      </c>
      <c r="CT681" s="104">
        <v>4.67</v>
      </c>
      <c r="CU681" s="104">
        <v>0.39</v>
      </c>
      <c r="CV681" s="30"/>
      <c r="CW681" s="58">
        <f t="shared" si="136"/>
        <v>419.72072727204386</v>
      </c>
      <c r="CX681" s="59">
        <f>AP681/(AB681-AI681)</f>
        <v>419.72072727204386</v>
      </c>
      <c r="CY681" s="79">
        <v>500</v>
      </c>
      <c r="CZ681" s="57">
        <f>IF(AND(DATE(YEAR(T681),MONTH(T681),DAY(T681))&gt;=(S681-3),DATE(YEAR(T681),MONTH(T681),DAY(T681))&lt;=(S681+3)),T681,V681)</f>
        <v>46112.798611111109</v>
      </c>
      <c r="DA681" s="59">
        <f>CZ681-U681</f>
        <v>0</v>
      </c>
      <c r="DB681" s="51">
        <f>(((AR681-AQ681)*24)+DD681+AB681+((AV681-AU681)*24))/24</f>
        <v>1.3819444444525288</v>
      </c>
      <c r="DC681" s="51">
        <f>(AT681-AS681)*24</f>
        <v>1.4166666665696539</v>
      </c>
      <c r="DD681" s="51">
        <f>(W681-AR681)*24</f>
        <v>8.3333333255723119E-2</v>
      </c>
      <c r="DE681" s="51">
        <f>AA681</f>
        <v>1.8333333333721384</v>
      </c>
      <c r="DF681" s="51">
        <f t="shared" si="133"/>
        <v>8.3333333255723119E-2</v>
      </c>
      <c r="DG681" s="51">
        <f>AB681</f>
        <v>32.583333333372138</v>
      </c>
      <c r="DH681" s="51">
        <f t="shared" si="140"/>
        <v>1.4166666665696539</v>
      </c>
    </row>
    <row r="682" spans="1:112" s="42" customFormat="1" x14ac:dyDescent="0.2">
      <c r="A682" s="40">
        <v>5130</v>
      </c>
      <c r="B682" s="29">
        <f t="shared" si="134"/>
        <v>46113</v>
      </c>
      <c r="C682" s="41" t="str">
        <f t="shared" si="141"/>
        <v>PRT 2026 4 #5130</v>
      </c>
      <c r="D682" s="41" t="str">
        <f t="shared" si="142"/>
        <v>PRATU PTBA #137</v>
      </c>
      <c r="E682" s="39">
        <v>5130</v>
      </c>
      <c r="F682" s="38" t="s">
        <v>98</v>
      </c>
      <c r="G682" s="38" t="str">
        <f>INDEX([1]List!$D$2:$D$55,MATCH(F682,[1]List!$B$2:$B$55,0))</f>
        <v>FOB</v>
      </c>
      <c r="H682" s="38" t="s">
        <v>156</v>
      </c>
      <c r="I682" s="38" t="s">
        <v>157</v>
      </c>
      <c r="J682" s="39">
        <f>IF(F682="","",IF(F682="TIE LRC",COUNTIF($F$2:$F682,"TIE")+COUNTIF($F$2:$F682,"TME")+COUNTIF($F$2:$F682,"TIE LRC")+COUNTIF($F$2:$F682,"TIE MRC"),IF(F682="TIE MRC",COUNTIF($F$2:$F682,"TIE")+COUNTIF($F$2:$F682,"TME")+COUNTIF($F$2:$F682,"TIE LRC")+COUNTIF($F$2:$F682,"TIE MRC"),IF(F682="PLNBB LRC",COUNTIF($F$2:$F682,"PLNBB")+COUNTIF($F$2:$F682,"PLNBB LRC")+COUNTIF($F$2:$F682,"PLNBB MRC"),IF(F682="PLNBB MRC",COUNTIF($F$2:$F682,"PLNBB")+COUNTIF($F$2:$F682,"PLNBB LRC")+COUNTIF($F$2:$F682,"PLNBB MRC"),IF(F682="HE MRC",COUNTIF($F$2:$F682,"HE")+COUNTIF($F$2:$F682,"HE LRC")+COUNTIF($F$2:$F682,"HE MRC"),IF(F682="HE LRC",COUNTIF($F$2:$F682,"HE")+COUNTIF($F$2:$F682,"HE LRC")+COUNTIF($F$2:$F682,"HE MRC"),COUNTIF($F$2:$F682,F682))))))))</f>
        <v>137</v>
      </c>
      <c r="K682" s="42" t="s">
        <v>653</v>
      </c>
      <c r="L682" s="42" t="s">
        <v>160</v>
      </c>
      <c r="N682" s="43" t="s">
        <v>320</v>
      </c>
      <c r="O682" s="70" t="s">
        <v>104</v>
      </c>
      <c r="P682" s="40"/>
      <c r="Q682" s="70">
        <v>46109</v>
      </c>
      <c r="R682" s="44"/>
      <c r="S682" s="70">
        <v>46116</v>
      </c>
      <c r="T682" s="57">
        <v>46113.25</v>
      </c>
      <c r="U682" s="57">
        <f>T682</f>
        <v>46113.25</v>
      </c>
      <c r="V682" s="57">
        <v>46113.350694444445</v>
      </c>
      <c r="W682" s="57">
        <v>46114.208333333336</v>
      </c>
      <c r="X682" s="57">
        <v>46115.354166666664</v>
      </c>
      <c r="Y682" s="57">
        <v>46115.395833333336</v>
      </c>
      <c r="Z682" s="57">
        <v>46115.430555555555</v>
      </c>
      <c r="AA682" s="51">
        <f t="shared" si="143"/>
        <v>2.4166666666860692</v>
      </c>
      <c r="AB682" s="51">
        <f t="shared" si="124"/>
        <v>28.5</v>
      </c>
      <c r="AC682" s="51">
        <f t="shared" si="125"/>
        <v>1.0000000001164153</v>
      </c>
      <c r="AD682" s="51">
        <v>0</v>
      </c>
      <c r="AE682" s="51">
        <v>10.58</v>
      </c>
      <c r="AF682" s="51">
        <v>0</v>
      </c>
      <c r="AG682" s="51">
        <v>0</v>
      </c>
      <c r="AH682" s="51">
        <v>0</v>
      </c>
      <c r="AI682" s="51">
        <f t="shared" si="137"/>
        <v>10.58</v>
      </c>
      <c r="AJ682" s="78">
        <f t="shared" si="144"/>
        <v>10.58</v>
      </c>
      <c r="AK682" s="78"/>
      <c r="AL682" s="78"/>
      <c r="AM682" s="78"/>
      <c r="AN682" s="78"/>
      <c r="AO682" s="45">
        <v>9806.0650000000005</v>
      </c>
      <c r="AP682" s="45">
        <v>9804.6919999999991</v>
      </c>
      <c r="AQ682" s="57">
        <f t="shared" si="138"/>
        <v>46113.350694444445</v>
      </c>
      <c r="AR682" s="57">
        <v>46113.361111111109</v>
      </c>
      <c r="AS682" s="57">
        <f t="shared" si="139"/>
        <v>46115.354166666664</v>
      </c>
      <c r="AT682" s="57">
        <v>46115.416666666664</v>
      </c>
      <c r="AU682" s="57">
        <f t="shared" si="126"/>
        <v>46115.416666666664</v>
      </c>
      <c r="AV682" s="57">
        <v>46115.427083333336</v>
      </c>
      <c r="AW682" s="104">
        <v>4752</v>
      </c>
      <c r="AX682" s="104">
        <v>6111</v>
      </c>
      <c r="AY682" s="30">
        <v>29.89</v>
      </c>
      <c r="AZ682" s="30">
        <v>9.84</v>
      </c>
      <c r="BA682" s="30">
        <v>3.92</v>
      </c>
      <c r="BB682" s="30">
        <v>5.04</v>
      </c>
      <c r="BC682" s="30">
        <v>5.59</v>
      </c>
      <c r="BD682" s="30">
        <v>42.74</v>
      </c>
      <c r="BE682" s="30">
        <v>42.38</v>
      </c>
      <c r="BF682" s="30">
        <v>0.24</v>
      </c>
      <c r="BG682" s="30">
        <v>0.36</v>
      </c>
      <c r="BH682" s="30">
        <v>0.34</v>
      </c>
      <c r="BI682" s="30">
        <v>62.31</v>
      </c>
      <c r="BJ682" s="30">
        <v>4.21</v>
      </c>
      <c r="BK682" s="30">
        <v>0.98</v>
      </c>
      <c r="BL682" s="30">
        <v>1.1499999999999999</v>
      </c>
      <c r="BM682" s="30">
        <v>17.309999999999999</v>
      </c>
      <c r="BN682" s="34">
        <v>60</v>
      </c>
      <c r="BO682" s="30" t="s">
        <v>97</v>
      </c>
      <c r="BP682" s="30" t="s">
        <v>100</v>
      </c>
      <c r="BQ682" s="34">
        <v>1270</v>
      </c>
      <c r="BR682" s="30">
        <v>42.26</v>
      </c>
      <c r="BS682" s="30">
        <v>26.39</v>
      </c>
      <c r="BT682" s="30">
        <v>11.26</v>
      </c>
      <c r="BU682" s="30">
        <v>8.81</v>
      </c>
      <c r="BV682" s="30">
        <v>1.8</v>
      </c>
      <c r="BW682" s="30">
        <v>0.93</v>
      </c>
      <c r="BX682" s="30">
        <v>0.82</v>
      </c>
      <c r="BY682" s="30">
        <v>0.54</v>
      </c>
      <c r="BZ682" s="30">
        <v>6.59</v>
      </c>
      <c r="CA682" s="30">
        <v>0.28999999999999998</v>
      </c>
      <c r="CB682" s="30">
        <v>0.32</v>
      </c>
      <c r="CC682" s="99">
        <v>5.3999999999999999E-2</v>
      </c>
      <c r="CD682" s="30">
        <v>99</v>
      </c>
      <c r="CE682" s="30">
        <v>97</v>
      </c>
      <c r="CF682" s="30">
        <v>7</v>
      </c>
      <c r="CG682" s="30">
        <v>19</v>
      </c>
      <c r="CH682" s="30"/>
      <c r="CI682" s="104">
        <v>4917</v>
      </c>
      <c r="CJ682" s="30"/>
      <c r="CK682" s="30">
        <v>29.23</v>
      </c>
      <c r="CL682" s="30">
        <v>15.15</v>
      </c>
      <c r="CM682" s="30">
        <v>3.67</v>
      </c>
      <c r="CN682" s="30">
        <v>4.4000000000000004</v>
      </c>
      <c r="CO682" s="30">
        <v>39.35</v>
      </c>
      <c r="CP682" s="30">
        <v>41.1</v>
      </c>
      <c r="CQ682" s="30">
        <v>0.28000000000000003</v>
      </c>
      <c r="CR682" s="104">
        <v>4596</v>
      </c>
      <c r="CS682" s="104">
        <v>29.86</v>
      </c>
      <c r="CT682" s="104">
        <v>4.03</v>
      </c>
      <c r="CU682" s="104">
        <v>0.35</v>
      </c>
      <c r="CV682" s="30"/>
      <c r="CW682" s="58">
        <f t="shared" si="136"/>
        <v>547.1368303571428</v>
      </c>
      <c r="CX682" s="59">
        <f>AP682/(AB682-AI682)</f>
        <v>547.1368303571428</v>
      </c>
      <c r="CY682" s="79">
        <v>500</v>
      </c>
      <c r="CZ682" s="57">
        <f>IF(AND(DATE(YEAR(T682),MONTH(T682),DAY(T682))&gt;=(S682-3),DATE(YEAR(T682),MONTH(T682),DAY(T682))&lt;=(S682+3)),T682,V682)</f>
        <v>46113.25</v>
      </c>
      <c r="DA682" s="59">
        <f>CZ682-U682</f>
        <v>0</v>
      </c>
      <c r="DB682" s="51">
        <f>(((AR682-AQ682)*24)+DD682+AB682+((AV682-AU682)*24))/24</f>
        <v>2.0555555555620231</v>
      </c>
      <c r="DC682" s="51">
        <f>(AT682-AS682)*24</f>
        <v>1.5</v>
      </c>
      <c r="DD682" s="51">
        <f>(W682-AR682)*24</f>
        <v>20.333333333430346</v>
      </c>
      <c r="DE682" s="51">
        <f>AA682</f>
        <v>2.4166666666860692</v>
      </c>
      <c r="DF682" s="51">
        <f t="shared" si="133"/>
        <v>20.333333333430346</v>
      </c>
      <c r="DG682" s="51">
        <f>AB682</f>
        <v>28.5</v>
      </c>
      <c r="DH682" s="51">
        <f t="shared" si="140"/>
        <v>1.5</v>
      </c>
    </row>
    <row r="683" spans="1:112" s="42" customFormat="1" x14ac:dyDescent="0.2">
      <c r="A683" s="40">
        <v>5131</v>
      </c>
      <c r="B683" s="29">
        <f t="shared" si="134"/>
        <v>46113</v>
      </c>
      <c r="C683" s="41" t="str">
        <f t="shared" si="141"/>
        <v>PRT 2026 4 #5131</v>
      </c>
      <c r="D683" s="41" t="str">
        <f t="shared" si="142"/>
        <v>PRATU BGG #149</v>
      </c>
      <c r="E683" s="39">
        <v>5131</v>
      </c>
      <c r="F683" s="38" t="s">
        <v>240</v>
      </c>
      <c r="G683" s="38" t="str">
        <f>INDEX([1]List!$D$2:$D$55,MATCH(F683,[1]List!$B$2:$B$55,0))</f>
        <v>CIF</v>
      </c>
      <c r="H683" s="38" t="s">
        <v>211</v>
      </c>
      <c r="I683" s="38" t="s">
        <v>247</v>
      </c>
      <c r="J683" s="39">
        <f>IF(F683="","",IF(F683="TIE LRC",COUNTIF($F$2:$F683,"TIE")+COUNTIF($F$2:$F683,"TME")+COUNTIF($F$2:$F683,"TIE LRC")+COUNTIF($F$2:$F683,"TIE MRC"),IF(F683="TIE MRC",COUNTIF($F$2:$F683,"TIE")+COUNTIF($F$2:$F683,"TME")+COUNTIF($F$2:$F683,"TIE LRC")+COUNTIF($F$2:$F683,"TIE MRC"),IF(F683="PLNBB LRC",COUNTIF($F$2:$F683,"PLNBB")+COUNTIF($F$2:$F683,"PLNBB LRC")+COUNTIF($F$2:$F683,"PLNBB MRC"),IF(F683="PLNBB MRC",COUNTIF($F$2:$F683,"PLNBB")+COUNTIF($F$2:$F683,"PLNBB LRC")+COUNTIF($F$2:$F683,"PLNBB MRC"),IF(F683="HE MRC",COUNTIF($F$2:$F683,"HE")+COUNTIF($F$2:$F683,"HE LRC")+COUNTIF($F$2:$F683,"HE MRC"),IF(F683="HE LRC",COUNTIF($F$2:$F683,"HE")+COUNTIF($F$2:$F683,"HE LRC")+COUNTIF($F$2:$F683,"HE MRC"),COUNTIF($F$2:$F683,F683))))))))</f>
        <v>149</v>
      </c>
      <c r="K683" s="42" t="s">
        <v>273</v>
      </c>
      <c r="L683" s="42" t="s">
        <v>274</v>
      </c>
      <c r="N683" s="43" t="s">
        <v>318</v>
      </c>
      <c r="O683" s="70" t="s">
        <v>473</v>
      </c>
      <c r="P683" s="40"/>
      <c r="Q683" s="70">
        <v>46107</v>
      </c>
      <c r="R683" s="44"/>
      <c r="S683" s="70">
        <v>46137</v>
      </c>
      <c r="T683" s="57">
        <v>46114.270833333336</v>
      </c>
      <c r="U683" s="57">
        <f>V683</f>
        <v>46114.350694444445</v>
      </c>
      <c r="V683" s="57">
        <v>46114.350694444445</v>
      </c>
      <c r="W683" s="57">
        <v>46115.368055555555</v>
      </c>
      <c r="X683" s="57">
        <v>46116.059027777781</v>
      </c>
      <c r="Y683" s="57">
        <v>46116.083333333336</v>
      </c>
      <c r="Z683" s="57">
        <v>46116.118055555555</v>
      </c>
      <c r="AA683" s="51">
        <f t="shared" si="143"/>
        <v>1.9166666666278616</v>
      </c>
      <c r="AB683" s="51">
        <f t="shared" si="124"/>
        <v>17.166666666744277</v>
      </c>
      <c r="AC683" s="51">
        <f t="shared" si="125"/>
        <v>0.58333333331393078</v>
      </c>
      <c r="AD683" s="51">
        <v>0.25</v>
      </c>
      <c r="AE683" s="51">
        <v>1.83</v>
      </c>
      <c r="AF683" s="51">
        <v>0.33</v>
      </c>
      <c r="AG683" s="51">
        <v>2</v>
      </c>
      <c r="AH683" s="51">
        <v>0</v>
      </c>
      <c r="AI683" s="51">
        <f t="shared" si="137"/>
        <v>4.16</v>
      </c>
      <c r="AJ683" s="78">
        <f t="shared" si="144"/>
        <v>4.41</v>
      </c>
      <c r="AK683" s="78"/>
      <c r="AL683" s="78"/>
      <c r="AM683" s="78"/>
      <c r="AN683" s="78"/>
      <c r="AO683" s="45">
        <v>8698.3989999999994</v>
      </c>
      <c r="AP683" s="45">
        <v>8695.8770000000004</v>
      </c>
      <c r="AQ683" s="57">
        <f t="shared" si="138"/>
        <v>46114.350694444445</v>
      </c>
      <c r="AR683" s="57">
        <v>46114.361111111109</v>
      </c>
      <c r="AS683" s="57">
        <f t="shared" si="139"/>
        <v>46116.059027777781</v>
      </c>
      <c r="AT683" s="57">
        <v>46116.104166666664</v>
      </c>
      <c r="AU683" s="57">
        <f t="shared" si="126"/>
        <v>46116.104166666664</v>
      </c>
      <c r="AV683" s="57">
        <v>46116.114583333336</v>
      </c>
      <c r="AW683" s="104">
        <v>4584</v>
      </c>
      <c r="AX683" s="104">
        <v>6630</v>
      </c>
      <c r="AY683" s="30">
        <v>30.86</v>
      </c>
      <c r="AZ683" s="30">
        <v>13.85</v>
      </c>
      <c r="BA683" s="30">
        <v>4.41</v>
      </c>
      <c r="BB683" s="30">
        <v>5.5</v>
      </c>
      <c r="BC683" s="30">
        <v>6.38</v>
      </c>
      <c r="BD683" s="30">
        <v>41.54</v>
      </c>
      <c r="BE683" s="30">
        <v>39.11</v>
      </c>
      <c r="BF683" s="30">
        <v>0.27</v>
      </c>
      <c r="BG683" s="30">
        <v>0.42</v>
      </c>
      <c r="BH683" s="30">
        <v>0.39</v>
      </c>
      <c r="BI683" s="30">
        <v>59.3</v>
      </c>
      <c r="BJ683" s="30">
        <v>4.3099999999999996</v>
      </c>
      <c r="BK683" s="30">
        <v>0.95</v>
      </c>
      <c r="BL683" s="30">
        <v>1.18</v>
      </c>
      <c r="BM683" s="30">
        <v>15.75</v>
      </c>
      <c r="BN683" s="34">
        <v>57</v>
      </c>
      <c r="BO683" s="30" t="s">
        <v>97</v>
      </c>
      <c r="BP683" s="30" t="s">
        <v>100</v>
      </c>
      <c r="BQ683" s="34">
        <v>1160</v>
      </c>
      <c r="BR683" s="30">
        <v>30.5</v>
      </c>
      <c r="BS683" s="30">
        <v>25.8</v>
      </c>
      <c r="BT683" s="30">
        <v>19.96</v>
      </c>
      <c r="BU683" s="30">
        <v>12.34</v>
      </c>
      <c r="BV683" s="30">
        <v>1.46</v>
      </c>
      <c r="BW683" s="30">
        <v>1.03</v>
      </c>
      <c r="BX683" s="30">
        <v>0.66</v>
      </c>
      <c r="BY683" s="30">
        <v>0.33</v>
      </c>
      <c r="BZ683" s="30">
        <v>7.02</v>
      </c>
      <c r="CA683" s="30">
        <v>0.7</v>
      </c>
      <c r="CB683" s="30">
        <v>0.2</v>
      </c>
      <c r="CC683" s="99">
        <v>4.3999999999999997E-2</v>
      </c>
      <c r="CD683" s="30">
        <v>99</v>
      </c>
      <c r="CE683" s="30">
        <v>98</v>
      </c>
      <c r="CF683" s="30">
        <v>79</v>
      </c>
      <c r="CG683" s="30">
        <v>20</v>
      </c>
      <c r="CH683" s="30"/>
      <c r="CI683" s="104">
        <v>4598</v>
      </c>
      <c r="CJ683" s="30"/>
      <c r="CK683" s="30">
        <v>30.73</v>
      </c>
      <c r="CL683" s="30"/>
      <c r="CM683" s="30">
        <v>3.98</v>
      </c>
      <c r="CN683" s="30"/>
      <c r="CO683" s="30"/>
      <c r="CP683" s="30"/>
      <c r="CQ683" s="30">
        <v>0.21</v>
      </c>
      <c r="CR683" s="104">
        <v>4522</v>
      </c>
      <c r="CS683" s="104">
        <v>31.08</v>
      </c>
      <c r="CT683" s="104">
        <v>5.39</v>
      </c>
      <c r="CU683" s="104">
        <v>0.28999999999999998</v>
      </c>
      <c r="CV683" s="30"/>
      <c r="CW683" s="58">
        <f t="shared" si="136"/>
        <v>668.57075858135158</v>
      </c>
      <c r="CX683" s="59">
        <f>AP683/(AB683-AI683)</f>
        <v>668.57075858135158</v>
      </c>
      <c r="CY683" s="79">
        <v>500</v>
      </c>
      <c r="CZ683" s="57">
        <f>IF(AND(DATE(YEAR(T683),MONTH(T683),DAY(T683))&gt;=(S683-3),DATE(YEAR(T683),MONTH(T683),DAY(T683))&lt;=(S683+3)),T683,V683)</f>
        <v>46114.350694444445</v>
      </c>
      <c r="DA683" s="59">
        <f>CZ683-U683</f>
        <v>0</v>
      </c>
      <c r="DB683" s="51">
        <f>(((AR683-AQ683)*24)+DD683+AB683+((AV683-AU683)*24))/24</f>
        <v>1.7430555555620231</v>
      </c>
      <c r="DC683" s="51">
        <f>(AT683-AS683)*24</f>
        <v>1.0833333331975155</v>
      </c>
      <c r="DD683" s="51">
        <f>(W683-AR683)*24</f>
        <v>24.166666666686069</v>
      </c>
      <c r="DE683" s="51">
        <f>AA683</f>
        <v>1.9166666666278616</v>
      </c>
      <c r="DF683" s="51">
        <f t="shared" si="133"/>
        <v>24.166666666686069</v>
      </c>
      <c r="DG683" s="51">
        <f>AB683</f>
        <v>17.166666666744277</v>
      </c>
      <c r="DH683" s="51">
        <f t="shared" si="140"/>
        <v>1.0833333331975155</v>
      </c>
    </row>
    <row r="684" spans="1:112" s="42" customFormat="1" x14ac:dyDescent="0.2">
      <c r="A684" s="40">
        <v>5132</v>
      </c>
      <c r="B684" s="29">
        <f t="shared" si="134"/>
        <v>46113</v>
      </c>
      <c r="C684" s="41" t="str">
        <f t="shared" si="141"/>
        <v>PRT 2026 4 #5132</v>
      </c>
      <c r="D684" s="41" t="str">
        <f t="shared" si="142"/>
        <v>PRATU BGG #150</v>
      </c>
      <c r="E684" s="39">
        <v>5132</v>
      </c>
      <c r="F684" s="38" t="s">
        <v>240</v>
      </c>
      <c r="G684" s="38" t="str">
        <f>INDEX([1]List!$D$2:$D$55,MATCH(F684,[1]List!$B$2:$B$55,0))</f>
        <v>CIF</v>
      </c>
      <c r="H684" s="38" t="s">
        <v>211</v>
      </c>
      <c r="I684" s="38" t="s">
        <v>163</v>
      </c>
      <c r="J684" s="39">
        <f>IF(F684="","",IF(F684="TIE LRC",COUNTIF($F$2:$F684,"TIE")+COUNTIF($F$2:$F684,"TME")+COUNTIF($F$2:$F684,"TIE LRC")+COUNTIF($F$2:$F684,"TIE MRC"),IF(F684="TIE MRC",COUNTIF($F$2:$F684,"TIE")+COUNTIF($F$2:$F684,"TME")+COUNTIF($F$2:$F684,"TIE LRC")+COUNTIF($F$2:$F684,"TIE MRC"),IF(F684="PLNBB LRC",COUNTIF($F$2:$F684,"PLNBB")+COUNTIF($F$2:$F684,"PLNBB LRC")+COUNTIF($F$2:$F684,"PLNBB MRC"),IF(F684="PLNBB MRC",COUNTIF($F$2:$F684,"PLNBB")+COUNTIF($F$2:$F684,"PLNBB LRC")+COUNTIF($F$2:$F684,"PLNBB MRC"),IF(F684="HE MRC",COUNTIF($F$2:$F684,"HE")+COUNTIF($F$2:$F684,"HE LRC")+COUNTIF($F$2:$F684,"HE MRC"),IF(F684="HE LRC",COUNTIF($F$2:$F684,"HE")+COUNTIF($F$2:$F684,"HE LRC")+COUNTIF($F$2:$F684,"HE MRC"),COUNTIF($F$2:$F684,F684))))))))</f>
        <v>150</v>
      </c>
      <c r="K684" s="42" t="s">
        <v>676</v>
      </c>
      <c r="L684" s="42" t="s">
        <v>677</v>
      </c>
      <c r="N684" s="43" t="s">
        <v>320</v>
      </c>
      <c r="O684" s="70" t="s">
        <v>104</v>
      </c>
      <c r="P684" s="40"/>
      <c r="Q684" s="70">
        <v>46107</v>
      </c>
      <c r="R684" s="44"/>
      <c r="S684" s="70">
        <v>46138</v>
      </c>
      <c r="T684" s="57">
        <v>46114.822916666664</v>
      </c>
      <c r="U684" s="57">
        <f>V684</f>
        <v>46115.444444444445</v>
      </c>
      <c r="V684" s="57">
        <v>46115.444444444445</v>
      </c>
      <c r="W684" s="57">
        <v>46116.072916666664</v>
      </c>
      <c r="X684" s="57">
        <v>46116.684027777781</v>
      </c>
      <c r="Y684" s="57">
        <v>46116.708333333336</v>
      </c>
      <c r="Z684" s="57">
        <v>46116.743055555555</v>
      </c>
      <c r="AA684" s="51">
        <f t="shared" si="143"/>
        <v>14.916666666744277</v>
      </c>
      <c r="AB684" s="51">
        <f t="shared" si="124"/>
        <v>15.250000000116415</v>
      </c>
      <c r="AC684" s="51">
        <f t="shared" si="125"/>
        <v>0.58333333331393078</v>
      </c>
      <c r="AD684" s="51">
        <v>0.17</v>
      </c>
      <c r="AE684" s="51">
        <v>2.25</v>
      </c>
      <c r="AF684" s="51">
        <v>0</v>
      </c>
      <c r="AG684" s="51">
        <v>0</v>
      </c>
      <c r="AH684" s="51">
        <v>0</v>
      </c>
      <c r="AI684" s="51">
        <f t="shared" si="137"/>
        <v>2.25</v>
      </c>
      <c r="AJ684" s="78">
        <f t="shared" si="144"/>
        <v>2.42</v>
      </c>
      <c r="AK684" s="78"/>
      <c r="AL684" s="78"/>
      <c r="AM684" s="78"/>
      <c r="AN684" s="78"/>
      <c r="AO684" s="45">
        <v>8004.1440000000002</v>
      </c>
      <c r="AP684" s="45">
        <v>8003.116</v>
      </c>
      <c r="AQ684" s="57">
        <f t="shared" si="138"/>
        <v>46115.444444444445</v>
      </c>
      <c r="AR684" s="57">
        <v>46115.454861111109</v>
      </c>
      <c r="AS684" s="57">
        <f t="shared" si="139"/>
        <v>46116.684027777781</v>
      </c>
      <c r="AT684" s="57">
        <v>46116.729166666664</v>
      </c>
      <c r="AU684" s="57">
        <f t="shared" si="126"/>
        <v>46116.729166666664</v>
      </c>
      <c r="AV684" s="57">
        <v>46116.739583333336</v>
      </c>
      <c r="AW684" s="104">
        <v>4594</v>
      </c>
      <c r="AX684" s="104">
        <v>6643</v>
      </c>
      <c r="AY684" s="30">
        <v>30.85</v>
      </c>
      <c r="AZ684" s="30">
        <v>14.68</v>
      </c>
      <c r="BA684" s="30">
        <v>4.47</v>
      </c>
      <c r="BB684" s="30">
        <v>5.52</v>
      </c>
      <c r="BC684" s="30">
        <v>6.47</v>
      </c>
      <c r="BD684" s="30">
        <v>42.62</v>
      </c>
      <c r="BE684" s="30">
        <v>37.18</v>
      </c>
      <c r="BF684" s="30">
        <v>0.21</v>
      </c>
      <c r="BG684" s="30">
        <v>0.3</v>
      </c>
      <c r="BH684" s="30">
        <v>0.33</v>
      </c>
      <c r="BI684" s="30">
        <v>58.28</v>
      </c>
      <c r="BJ684" s="30">
        <v>4.34</v>
      </c>
      <c r="BK684" s="30">
        <v>0.95</v>
      </c>
      <c r="BL684" s="30">
        <v>1.19</v>
      </c>
      <c r="BM684" s="30">
        <v>16</v>
      </c>
      <c r="BN684" s="34">
        <v>58</v>
      </c>
      <c r="BO684" s="30" t="s">
        <v>97</v>
      </c>
      <c r="BP684" s="30" t="s">
        <v>100</v>
      </c>
      <c r="BQ684" s="34">
        <v>1230</v>
      </c>
      <c r="BR684" s="30">
        <v>38.92</v>
      </c>
      <c r="BS684" s="30">
        <v>23.09</v>
      </c>
      <c r="BT684" s="30">
        <v>14.5</v>
      </c>
      <c r="BU684" s="30">
        <v>13.14</v>
      </c>
      <c r="BV684" s="30">
        <v>1.18</v>
      </c>
      <c r="BW684" s="30">
        <v>0.88</v>
      </c>
      <c r="BX684" s="30">
        <v>0.96</v>
      </c>
      <c r="BY684" s="30">
        <v>0.43</v>
      </c>
      <c r="BZ684" s="30">
        <v>6.33</v>
      </c>
      <c r="CA684" s="30">
        <v>0.43</v>
      </c>
      <c r="CB684" s="30">
        <v>0.14000000000000001</v>
      </c>
      <c r="CC684" s="99">
        <v>5.1999999999999998E-2</v>
      </c>
      <c r="CD684" s="30">
        <v>99</v>
      </c>
      <c r="CE684" s="30">
        <v>98</v>
      </c>
      <c r="CF684" s="30">
        <v>78</v>
      </c>
      <c r="CG684" s="30">
        <v>19</v>
      </c>
      <c r="CH684" s="30"/>
      <c r="CI684" s="104">
        <v>4612</v>
      </c>
      <c r="CJ684" s="30"/>
      <c r="CK684" s="30">
        <v>30.66</v>
      </c>
      <c r="CL684" s="30"/>
      <c r="CM684" s="30">
        <v>3.84</v>
      </c>
      <c r="CN684" s="30"/>
      <c r="CO684" s="30"/>
      <c r="CP684" s="30"/>
      <c r="CQ684" s="30">
        <v>0.17</v>
      </c>
      <c r="CR684" s="104">
        <v>4489</v>
      </c>
      <c r="CS684" s="104">
        <v>31.81</v>
      </c>
      <c r="CT684" s="104">
        <v>4.91</v>
      </c>
      <c r="CU684" s="104">
        <v>0.31</v>
      </c>
      <c r="CV684" s="30"/>
      <c r="CW684" s="58">
        <f t="shared" si="136"/>
        <v>615.62430768679474</v>
      </c>
      <c r="CX684" s="59">
        <f>AP684/(AB684-AI684)</f>
        <v>615.62430768679474</v>
      </c>
      <c r="CY684" s="79">
        <v>500</v>
      </c>
      <c r="CZ684" s="57">
        <f>IF(AND(DATE(YEAR(T684),MONTH(T684),DAY(T684))&gt;=(S684-3),DATE(YEAR(T684),MONTH(T684),DAY(T684))&lt;=(S684+3)),T684,V684)</f>
        <v>46115.444444444445</v>
      </c>
      <c r="DA684" s="59">
        <f>CZ684-U684</f>
        <v>0</v>
      </c>
      <c r="DB684" s="51">
        <f>(((AR684-AQ684)*24)+DD684+AB684+((AV684-AU684)*24))/24</f>
        <v>1.2743055555620231</v>
      </c>
      <c r="DC684" s="51">
        <f>(AT684-AS684)*24</f>
        <v>1.0833333331975155</v>
      </c>
      <c r="DD684" s="51">
        <f>(W684-AR684)*24</f>
        <v>14.833333333313931</v>
      </c>
      <c r="DE684" s="51">
        <f>AA684</f>
        <v>14.916666666744277</v>
      </c>
      <c r="DF684" s="51">
        <f t="shared" si="133"/>
        <v>14.833333333313931</v>
      </c>
      <c r="DG684" s="51">
        <f>AB684</f>
        <v>15.250000000116415</v>
      </c>
      <c r="DH684" s="51">
        <f t="shared" si="140"/>
        <v>1.0833333331975155</v>
      </c>
    </row>
    <row r="685" spans="1:112" s="42" customFormat="1" x14ac:dyDescent="0.2">
      <c r="A685" s="40">
        <v>5133</v>
      </c>
      <c r="B685" s="29">
        <f t="shared" si="134"/>
        <v>46113</v>
      </c>
      <c r="C685" s="41" t="str">
        <f t="shared" si="141"/>
        <v>PRT 2026 4 #5133</v>
      </c>
      <c r="D685" s="41" t="str">
        <f t="shared" si="142"/>
        <v>PRATU BGG #151</v>
      </c>
      <c r="E685" s="39">
        <v>5133</v>
      </c>
      <c r="F685" s="38" t="s">
        <v>240</v>
      </c>
      <c r="G685" s="38" t="str">
        <f>INDEX([1]List!$D$2:$D$55,MATCH(F685,[1]List!$B$2:$B$55,0))</f>
        <v>CIF</v>
      </c>
      <c r="H685" s="38" t="s">
        <v>211</v>
      </c>
      <c r="I685" s="38" t="s">
        <v>163</v>
      </c>
      <c r="J685" s="39">
        <f>IF(F685="","",IF(F685="TIE LRC",COUNTIF($F$2:$F685,"TIE")+COUNTIF($F$2:$F685,"TME")+COUNTIF($F$2:$F685,"TIE LRC")+COUNTIF($F$2:$F685,"TIE MRC"),IF(F685="TIE MRC",COUNTIF($F$2:$F685,"TIE")+COUNTIF($F$2:$F685,"TME")+COUNTIF($F$2:$F685,"TIE LRC")+COUNTIF($F$2:$F685,"TIE MRC"),IF(F685="PLNBB LRC",COUNTIF($F$2:$F685,"PLNBB")+COUNTIF($F$2:$F685,"PLNBB LRC")+COUNTIF($F$2:$F685,"PLNBB MRC"),IF(F685="PLNBB MRC",COUNTIF($F$2:$F685,"PLNBB")+COUNTIF($F$2:$F685,"PLNBB LRC")+COUNTIF($F$2:$F685,"PLNBB MRC"),IF(F685="HE MRC",COUNTIF($F$2:$F685,"HE")+COUNTIF($F$2:$F685,"HE LRC")+COUNTIF($F$2:$F685,"HE MRC"),IF(F685="HE LRC",COUNTIF($F$2:$F685,"HE")+COUNTIF($F$2:$F685,"HE LRC")+COUNTIF($F$2:$F685,"HE MRC"),COUNTIF($F$2:$F685,F685))))))))</f>
        <v>151</v>
      </c>
      <c r="K685" s="42" t="s">
        <v>282</v>
      </c>
      <c r="L685" s="42" t="s">
        <v>283</v>
      </c>
      <c r="N685" s="43" t="s">
        <v>318</v>
      </c>
      <c r="O685" s="70" t="s">
        <v>473</v>
      </c>
      <c r="P685" s="40"/>
      <c r="Q685" s="70">
        <v>46108</v>
      </c>
      <c r="R685" s="44"/>
      <c r="S685" s="70">
        <v>46139</v>
      </c>
      <c r="T685" s="57">
        <v>46115.003472222219</v>
      </c>
      <c r="U685" s="57">
        <f>V685</f>
        <v>46116.163194444445</v>
      </c>
      <c r="V685" s="57">
        <v>46116.163194444445</v>
      </c>
      <c r="W685" s="57">
        <v>46116.725694444445</v>
      </c>
      <c r="X685" s="57">
        <v>46117.375</v>
      </c>
      <c r="Y685" s="57">
        <v>46117.399305555555</v>
      </c>
      <c r="Z685" s="57">
        <v>46117.434027777781</v>
      </c>
      <c r="AA685" s="51">
        <f t="shared" si="143"/>
        <v>27.833333333430346</v>
      </c>
      <c r="AB685" s="51">
        <f t="shared" si="124"/>
        <v>16.166666666627862</v>
      </c>
      <c r="AC685" s="51">
        <f t="shared" si="125"/>
        <v>0.58333333331393078</v>
      </c>
      <c r="AD685" s="51">
        <v>0.33</v>
      </c>
      <c r="AE685" s="51">
        <v>1.67</v>
      </c>
      <c r="AF685" s="51">
        <v>0.83</v>
      </c>
      <c r="AG685" s="51">
        <v>0.5</v>
      </c>
      <c r="AH685" s="51">
        <v>0</v>
      </c>
      <c r="AI685" s="51">
        <f t="shared" si="137"/>
        <v>3</v>
      </c>
      <c r="AJ685" s="78">
        <f t="shared" si="144"/>
        <v>3.33</v>
      </c>
      <c r="AK685" s="78"/>
      <c r="AL685" s="78"/>
      <c r="AM685" s="78"/>
      <c r="AN685" s="78"/>
      <c r="AO685" s="45">
        <v>8699.8189999999995</v>
      </c>
      <c r="AP685" s="45">
        <v>8697.7289999999994</v>
      </c>
      <c r="AQ685" s="57">
        <f t="shared" si="138"/>
        <v>46116.163194444445</v>
      </c>
      <c r="AR685" s="57">
        <v>46116.173611111109</v>
      </c>
      <c r="AS685" s="57">
        <f t="shared" si="139"/>
        <v>46117.375</v>
      </c>
      <c r="AT685" s="57">
        <v>46117.420138888891</v>
      </c>
      <c r="AU685" s="57">
        <f t="shared" si="126"/>
        <v>46117.420138888891</v>
      </c>
      <c r="AV685" s="57">
        <v>46117.430555555555</v>
      </c>
      <c r="AW685" s="104">
        <v>4598</v>
      </c>
      <c r="AX685" s="104">
        <v>6655</v>
      </c>
      <c r="AY685" s="30">
        <v>30.91</v>
      </c>
      <c r="AZ685" s="30">
        <v>15.22</v>
      </c>
      <c r="BA685" s="30">
        <v>4.4800000000000004</v>
      </c>
      <c r="BB685" s="30">
        <v>5.5</v>
      </c>
      <c r="BC685" s="30">
        <v>6.49</v>
      </c>
      <c r="BD685" s="30">
        <v>42.34</v>
      </c>
      <c r="BE685" s="30">
        <v>36.94</v>
      </c>
      <c r="BF685" s="30">
        <v>0.22</v>
      </c>
      <c r="BG685" s="30">
        <v>0.34</v>
      </c>
      <c r="BH685" s="30">
        <v>0.32</v>
      </c>
      <c r="BI685" s="30">
        <v>58.74</v>
      </c>
      <c r="BJ685" s="30">
        <v>4.21</v>
      </c>
      <c r="BK685" s="30">
        <v>0.92</v>
      </c>
      <c r="BL685" s="30">
        <v>1.1599999999999999</v>
      </c>
      <c r="BM685" s="30">
        <v>15.14</v>
      </c>
      <c r="BN685" s="34">
        <v>57</v>
      </c>
      <c r="BO685" s="30" t="s">
        <v>97</v>
      </c>
      <c r="BP685" s="30" t="s">
        <v>100</v>
      </c>
      <c r="BQ685" s="34">
        <v>1250</v>
      </c>
      <c r="BR685" s="30">
        <v>37.68</v>
      </c>
      <c r="BS685" s="30">
        <v>24.37</v>
      </c>
      <c r="BT685" s="30">
        <v>19.54</v>
      </c>
      <c r="BU685" s="30">
        <v>8.4600000000000009</v>
      </c>
      <c r="BV685" s="30">
        <v>1.17</v>
      </c>
      <c r="BW685" s="30">
        <v>0.9</v>
      </c>
      <c r="BX685" s="30">
        <v>0.69</v>
      </c>
      <c r="BY685" s="30">
        <v>0.43</v>
      </c>
      <c r="BZ685" s="30">
        <v>6.19</v>
      </c>
      <c r="CA685" s="30">
        <v>0.44</v>
      </c>
      <c r="CB685" s="30">
        <v>0.14000000000000001</v>
      </c>
      <c r="CC685" s="99">
        <v>4.3999999999999997E-2</v>
      </c>
      <c r="CD685" s="30">
        <v>99</v>
      </c>
      <c r="CE685" s="30">
        <v>98</v>
      </c>
      <c r="CF685" s="30">
        <v>79</v>
      </c>
      <c r="CG685" s="30">
        <v>20</v>
      </c>
      <c r="CH685" s="30"/>
      <c r="CI685" s="104">
        <v>4618</v>
      </c>
      <c r="CJ685" s="30"/>
      <c r="CK685" s="30">
        <v>30.69</v>
      </c>
      <c r="CL685" s="30"/>
      <c r="CM685" s="30">
        <v>3.8</v>
      </c>
      <c r="CN685" s="30"/>
      <c r="CO685" s="30"/>
      <c r="CP685" s="30"/>
      <c r="CQ685" s="30">
        <v>0.18</v>
      </c>
      <c r="CR685" s="104">
        <v>4501</v>
      </c>
      <c r="CS685" s="104">
        <v>30.65</v>
      </c>
      <c r="CT685" s="105">
        <v>4.0999999999999996</v>
      </c>
      <c r="CU685" s="104">
        <v>0.35</v>
      </c>
      <c r="CV685" s="30"/>
      <c r="CW685" s="58">
        <f t="shared" si="136"/>
        <v>660.58701266017465</v>
      </c>
      <c r="CX685" s="59">
        <f>AP685/(AB685-AI685)</f>
        <v>660.58701266017465</v>
      </c>
      <c r="CY685" s="79">
        <v>500</v>
      </c>
      <c r="CZ685" s="57">
        <f>IF(AND(DATE(YEAR(T685),MONTH(T685),DAY(T685))&gt;=(S685-3),DATE(YEAR(T685),MONTH(T685),DAY(T685))&lt;=(S685+3)),T685,V685)</f>
        <v>46116.163194444445</v>
      </c>
      <c r="DA685" s="59">
        <f>CZ685-U685</f>
        <v>0</v>
      </c>
      <c r="DB685" s="51">
        <f>(((AR685-AQ685)*24)+DD685+AB685+((AV685-AU685)*24))/24</f>
        <v>1.2465277777737356</v>
      </c>
      <c r="DC685" s="51">
        <f>(AT685-AS685)*24</f>
        <v>1.0833333333721384</v>
      </c>
      <c r="DD685" s="51">
        <f>(W685-AR685)*24</f>
        <v>13.250000000058208</v>
      </c>
      <c r="DE685" s="51">
        <f>AA685</f>
        <v>27.833333333430346</v>
      </c>
      <c r="DF685" s="51">
        <f t="shared" si="133"/>
        <v>13.250000000058208</v>
      </c>
      <c r="DG685" s="51">
        <f>AB685</f>
        <v>16.166666666627862</v>
      </c>
      <c r="DH685" s="51">
        <f t="shared" si="140"/>
        <v>1.0833333333721384</v>
      </c>
    </row>
    <row r="686" spans="1:112" s="42" customFormat="1" x14ac:dyDescent="0.2">
      <c r="A686" s="40">
        <v>5134</v>
      </c>
      <c r="B686" s="29">
        <f t="shared" si="134"/>
        <v>46113</v>
      </c>
      <c r="C686" s="41" t="str">
        <f t="shared" si="141"/>
        <v>PRT 2026 4 #5134</v>
      </c>
      <c r="D686" s="41" t="str">
        <f t="shared" si="142"/>
        <v>PRATU GEL MRC #29</v>
      </c>
      <c r="E686" s="39">
        <v>5134</v>
      </c>
      <c r="F686" s="38" t="s">
        <v>341</v>
      </c>
      <c r="G686" s="38" t="str">
        <f>INDEX([1]List!$D$2:$D$55,MATCH(F686,[1]List!$B$2:$B$55,0))</f>
        <v>CIF</v>
      </c>
      <c r="H686" s="38" t="s">
        <v>342</v>
      </c>
      <c r="I686" s="38" t="s">
        <v>408</v>
      </c>
      <c r="J686" s="39">
        <f>IF(F686="","",IF(F686="TIE LRC",COUNTIF($F$2:$F686,"TIE")+COUNTIF($F$2:$F686,"TME")+COUNTIF($F$2:$F686,"TIE LRC")+COUNTIF($F$2:$F686,"TIE MRC"),IF(F686="TIE MRC",COUNTIF($F$2:$F686,"TIE")+COUNTIF($F$2:$F686,"TME")+COUNTIF($F$2:$F686,"TIE LRC")+COUNTIF($F$2:$F686,"TIE MRC"),IF(F686="PLNBB LRC",COUNTIF($F$2:$F686,"PLNBB")+COUNTIF($F$2:$F686,"PLNBB LRC")+COUNTIF($F$2:$F686,"PLNBB MRC"),IF(F686="PLNBB MRC",COUNTIF($F$2:$F686,"PLNBB")+COUNTIF($F$2:$F686,"PLNBB LRC")+COUNTIF($F$2:$F686,"PLNBB MRC"),IF(F686="HE MRC",COUNTIF($F$2:$F686,"HE")+COUNTIF($F$2:$F686,"HE LRC")+COUNTIF($F$2:$F686,"HE MRC"),IF(F686="HE LRC",COUNTIF($F$2:$F686,"HE")+COUNTIF($F$2:$F686,"HE LRC")+COUNTIF($F$2:$F686,"HE MRC"),COUNTIF($F$2:$F686,F686))))))))</f>
        <v>29</v>
      </c>
      <c r="K686" s="42" t="s">
        <v>647</v>
      </c>
      <c r="L686" s="42" t="s">
        <v>648</v>
      </c>
      <c r="N686" s="43" t="s">
        <v>320</v>
      </c>
      <c r="O686" s="70" t="s">
        <v>567</v>
      </c>
      <c r="P686" s="40"/>
      <c r="Q686" s="70">
        <v>46105</v>
      </c>
      <c r="R686" s="44"/>
      <c r="S686" s="70">
        <v>46128</v>
      </c>
      <c r="T686" s="57">
        <v>46115.239583333336</v>
      </c>
      <c r="U686" s="57">
        <f>V686</f>
        <v>46116.763888888891</v>
      </c>
      <c r="V686" s="57">
        <v>46116.763888888891</v>
      </c>
      <c r="W686" s="57">
        <v>46117.034722222219</v>
      </c>
      <c r="X686" s="57">
        <v>46118.03125</v>
      </c>
      <c r="Y686" s="57">
        <v>46118.059027777781</v>
      </c>
      <c r="Z686" s="57">
        <v>46118.09375</v>
      </c>
      <c r="AA686" s="51">
        <f t="shared" si="143"/>
        <v>36.583333333313931</v>
      </c>
      <c r="AB686" s="51">
        <f t="shared" si="124"/>
        <v>24.583333333488554</v>
      </c>
      <c r="AC686" s="51">
        <f t="shared" si="125"/>
        <v>0.66666666674427688</v>
      </c>
      <c r="AD686" s="51">
        <v>0.17</v>
      </c>
      <c r="AE686" s="51">
        <v>8.25</v>
      </c>
      <c r="AF686" s="51">
        <v>1.92</v>
      </c>
      <c r="AG686" s="51">
        <v>0.5</v>
      </c>
      <c r="AH686" s="51">
        <v>0</v>
      </c>
      <c r="AI686" s="51">
        <f t="shared" si="137"/>
        <v>10.67</v>
      </c>
      <c r="AJ686" s="78">
        <f t="shared" si="144"/>
        <v>10.84</v>
      </c>
      <c r="AK686" s="78"/>
      <c r="AL686" s="78"/>
      <c r="AM686" s="78"/>
      <c r="AN686" s="78"/>
      <c r="AO686" s="45">
        <v>10526.517</v>
      </c>
      <c r="AP686" s="45">
        <v>10524.46</v>
      </c>
      <c r="AQ686" s="57">
        <f t="shared" si="138"/>
        <v>46116.763888888891</v>
      </c>
      <c r="AR686" s="57">
        <v>46116.774305555555</v>
      </c>
      <c r="AS686" s="57">
        <f t="shared" si="139"/>
        <v>46118.03125</v>
      </c>
      <c r="AT686" s="57">
        <v>46118.079861111109</v>
      </c>
      <c r="AU686" s="57">
        <f t="shared" si="126"/>
        <v>46118.079861111109</v>
      </c>
      <c r="AV686" s="57">
        <v>46118.090277777781</v>
      </c>
      <c r="AW686" s="104">
        <v>4473</v>
      </c>
      <c r="AX686" s="104">
        <v>6333</v>
      </c>
      <c r="AY686" s="30">
        <v>29.37</v>
      </c>
      <c r="AZ686" s="30">
        <v>14.6</v>
      </c>
      <c r="BA686" s="30">
        <v>6.34</v>
      </c>
      <c r="BB686" s="30">
        <v>7.66</v>
      </c>
      <c r="BC686" s="30">
        <v>8.9700000000000006</v>
      </c>
      <c r="BD686" s="30">
        <v>40.869999999999997</v>
      </c>
      <c r="BE686" s="30">
        <v>36.869999999999997</v>
      </c>
      <c r="BF686" s="30">
        <v>0.34</v>
      </c>
      <c r="BG686" s="30">
        <v>0.53</v>
      </c>
      <c r="BH686" s="30">
        <v>0.48</v>
      </c>
      <c r="BI686" s="30">
        <v>56.25</v>
      </c>
      <c r="BJ686" s="30">
        <v>4.3099999999999996</v>
      </c>
      <c r="BK686" s="30">
        <v>0.9</v>
      </c>
      <c r="BL686" s="30">
        <v>1.1599999999999999</v>
      </c>
      <c r="BM686" s="30">
        <v>15.87</v>
      </c>
      <c r="BN686" s="34">
        <v>59</v>
      </c>
      <c r="BO686" s="30" t="s">
        <v>97</v>
      </c>
      <c r="BP686" s="30" t="s">
        <v>100</v>
      </c>
      <c r="BQ686" s="34">
        <v>1190</v>
      </c>
      <c r="BR686" s="30">
        <v>39.47</v>
      </c>
      <c r="BS686" s="30">
        <v>20.74</v>
      </c>
      <c r="BT686" s="30">
        <v>21.13</v>
      </c>
      <c r="BU686" s="30">
        <v>8.33</v>
      </c>
      <c r="BV686" s="30">
        <v>2.76</v>
      </c>
      <c r="BW686" s="30">
        <v>0.98</v>
      </c>
      <c r="BX686" s="30">
        <v>0.62</v>
      </c>
      <c r="BY686" s="30">
        <v>0.37</v>
      </c>
      <c r="BZ686" s="30">
        <v>4.4800000000000004</v>
      </c>
      <c r="CA686" s="30">
        <v>0.93</v>
      </c>
      <c r="CB686" s="30">
        <v>0.18</v>
      </c>
      <c r="CC686" s="99">
        <v>3.5999999999999997E-2</v>
      </c>
      <c r="CD686" s="30">
        <v>99</v>
      </c>
      <c r="CE686" s="30">
        <v>98</v>
      </c>
      <c r="CF686" s="30">
        <v>79</v>
      </c>
      <c r="CG686" s="30">
        <v>20</v>
      </c>
      <c r="CH686" s="30"/>
      <c r="CI686" s="104">
        <v>4522</v>
      </c>
      <c r="CJ686" s="30"/>
      <c r="CK686" s="30">
        <v>27.98</v>
      </c>
      <c r="CL686" s="30"/>
      <c r="CM686" s="30">
        <v>6.17</v>
      </c>
      <c r="CN686" s="30"/>
      <c r="CO686" s="30"/>
      <c r="CP686" s="30"/>
      <c r="CQ686" s="30">
        <v>0.33</v>
      </c>
      <c r="CR686" s="104">
        <v>4311</v>
      </c>
      <c r="CS686" s="104">
        <v>32.479999999999997</v>
      </c>
      <c r="CT686" s="104">
        <v>3.98</v>
      </c>
      <c r="CU686" s="104">
        <v>0.26</v>
      </c>
      <c r="CV686" s="30"/>
      <c r="CW686" s="58">
        <f t="shared" si="136"/>
        <v>756.42980353732048</v>
      </c>
      <c r="CX686" s="59">
        <f>AP686/(AB686-AI686)</f>
        <v>756.42980353732048</v>
      </c>
      <c r="CY686" s="79">
        <v>500</v>
      </c>
      <c r="CZ686" s="57">
        <f>IF(AND(DATE(YEAR(T686),MONTH(T686),DAY(T686))&gt;=(S686-3),DATE(YEAR(T686),MONTH(T686),DAY(T686))&lt;=(S686+3)),T686,V686)</f>
        <v>46116.763888888891</v>
      </c>
      <c r="DA686" s="59">
        <f>CZ686-U686</f>
        <v>0</v>
      </c>
      <c r="DB686" s="51">
        <f>(((AR686-AQ686)*24)+DD686+AB686+((AV686-AU686)*24))/24</f>
        <v>1.3055555555620231</v>
      </c>
      <c r="DC686" s="51">
        <f>(AT686-AS686)*24</f>
        <v>1.1666666666278616</v>
      </c>
      <c r="DD686" s="51">
        <f>(W686-AR686)*24</f>
        <v>6.2499999999417923</v>
      </c>
      <c r="DE686" s="51">
        <f>AA686</f>
        <v>36.583333333313931</v>
      </c>
      <c r="DF686" s="51">
        <f t="shared" si="133"/>
        <v>6.2499999999417923</v>
      </c>
      <c r="DG686" s="51">
        <f>AB686</f>
        <v>24.583333333488554</v>
      </c>
      <c r="DH686" s="51">
        <f t="shared" si="140"/>
        <v>1.1666666666278616</v>
      </c>
    </row>
    <row r="687" spans="1:112" s="42" customFormat="1" x14ac:dyDescent="0.2">
      <c r="A687" s="40">
        <v>5135</v>
      </c>
      <c r="B687" s="29">
        <f t="shared" si="134"/>
        <v>46113</v>
      </c>
      <c r="C687" s="41" t="str">
        <f t="shared" si="141"/>
        <v>PRT 2026 4 #5135</v>
      </c>
      <c r="D687" s="41" t="str">
        <f t="shared" si="142"/>
        <v>PRATU BGG #152</v>
      </c>
      <c r="E687" s="39">
        <v>5135</v>
      </c>
      <c r="F687" s="38" t="s">
        <v>240</v>
      </c>
      <c r="G687" s="38" t="str">
        <f>INDEX([1]List!$D$2:$D$55,MATCH(F687,[1]List!$B$2:$B$55,0))</f>
        <v>CIF</v>
      </c>
      <c r="H687" s="38" t="s">
        <v>211</v>
      </c>
      <c r="I687" s="38" t="s">
        <v>163</v>
      </c>
      <c r="J687" s="39">
        <f>IF(F687="","",IF(F687="TIE LRC",COUNTIF($F$2:$F687,"TIE")+COUNTIF($F$2:$F687,"TME")+COUNTIF($F$2:$F687,"TIE LRC")+COUNTIF($F$2:$F687,"TIE MRC"),IF(F687="TIE MRC",COUNTIF($F$2:$F687,"TIE")+COUNTIF($F$2:$F687,"TME")+COUNTIF($F$2:$F687,"TIE LRC")+COUNTIF($F$2:$F687,"TIE MRC"),IF(F687="PLNBB LRC",COUNTIF($F$2:$F687,"PLNBB")+COUNTIF($F$2:$F687,"PLNBB LRC")+COUNTIF($F$2:$F687,"PLNBB MRC"),IF(F687="PLNBB MRC",COUNTIF($F$2:$F687,"PLNBB")+COUNTIF($F$2:$F687,"PLNBB LRC")+COUNTIF($F$2:$F687,"PLNBB MRC"),IF(F687="HE MRC",COUNTIF($F$2:$F687,"HE")+COUNTIF($F$2:$F687,"HE LRC")+COUNTIF($F$2:$F687,"HE MRC"),IF(F687="HE LRC",COUNTIF($F$2:$F687,"HE")+COUNTIF($F$2:$F687,"HE LRC")+COUNTIF($F$2:$F687,"HE MRC"),COUNTIF($F$2:$F687,F687))))))))</f>
        <v>152</v>
      </c>
      <c r="K687" s="42" t="s">
        <v>539</v>
      </c>
      <c r="L687" s="42" t="s">
        <v>540</v>
      </c>
      <c r="N687" s="43" t="s">
        <v>320</v>
      </c>
      <c r="O687" s="70" t="s">
        <v>473</v>
      </c>
      <c r="P687" s="40"/>
      <c r="Q687" s="70">
        <v>46109</v>
      </c>
      <c r="R687" s="44"/>
      <c r="S687" s="70">
        <v>46140</v>
      </c>
      <c r="T687" s="57">
        <v>46115.635416666664</v>
      </c>
      <c r="U687" s="57">
        <f>V687</f>
        <v>46118.118055555555</v>
      </c>
      <c r="V687" s="57">
        <v>46118.118055555555</v>
      </c>
      <c r="W687" s="57">
        <v>46118.350694444445</v>
      </c>
      <c r="X687" s="57">
        <v>46119.104166666664</v>
      </c>
      <c r="Y687" s="57">
        <v>46119.135416666664</v>
      </c>
      <c r="Z687" s="57">
        <v>46119.170138888891</v>
      </c>
      <c r="AA687" s="51">
        <f t="shared" si="143"/>
        <v>59.583333333372138</v>
      </c>
      <c r="AB687" s="51">
        <f t="shared" si="124"/>
        <v>18.833333333255723</v>
      </c>
      <c r="AC687" s="51">
        <f t="shared" si="125"/>
        <v>0.75</v>
      </c>
      <c r="AD687" s="51">
        <v>0.17</v>
      </c>
      <c r="AE687" s="51">
        <v>2.25</v>
      </c>
      <c r="AF687" s="51">
        <v>2.75</v>
      </c>
      <c r="AG687" s="51">
        <v>0.5</v>
      </c>
      <c r="AH687" s="51">
        <v>0</v>
      </c>
      <c r="AI687" s="51">
        <f t="shared" si="137"/>
        <v>5.5</v>
      </c>
      <c r="AJ687" s="78">
        <f t="shared" si="144"/>
        <v>5.67</v>
      </c>
      <c r="AK687" s="78"/>
      <c r="AL687" s="78"/>
      <c r="AM687" s="78"/>
      <c r="AN687" s="78"/>
      <c r="AO687" s="45">
        <v>8699.3940000000002</v>
      </c>
      <c r="AP687" s="45">
        <v>8697.2860000000001</v>
      </c>
      <c r="AQ687" s="57">
        <f t="shared" si="138"/>
        <v>46118.118055555555</v>
      </c>
      <c r="AR687" s="57">
        <v>46118.128472222219</v>
      </c>
      <c r="AS687" s="57">
        <f t="shared" si="139"/>
        <v>46119.104166666664</v>
      </c>
      <c r="AT687" s="57">
        <v>46119.15625</v>
      </c>
      <c r="AU687" s="57">
        <f t="shared" si="126"/>
        <v>46119.15625</v>
      </c>
      <c r="AV687" s="57">
        <v>46119.166666666664</v>
      </c>
      <c r="AW687" s="104">
        <v>4594</v>
      </c>
      <c r="AX687" s="104">
        <v>6649</v>
      </c>
      <c r="AY687" s="30">
        <v>30.91</v>
      </c>
      <c r="AZ687" s="30">
        <v>15.97</v>
      </c>
      <c r="BA687" s="30">
        <v>4.16</v>
      </c>
      <c r="BB687" s="30">
        <v>5.0599999999999996</v>
      </c>
      <c r="BC687" s="30">
        <v>6.02</v>
      </c>
      <c r="BD687" s="30">
        <v>41.27</v>
      </c>
      <c r="BE687" s="30">
        <v>37.700000000000003</v>
      </c>
      <c r="BF687" s="30">
        <v>0.21</v>
      </c>
      <c r="BG687" s="30">
        <v>0.32</v>
      </c>
      <c r="BH687" s="30">
        <v>0.3</v>
      </c>
      <c r="BI687" s="30">
        <v>58.58</v>
      </c>
      <c r="BJ687" s="30">
        <v>4.21</v>
      </c>
      <c r="BK687" s="30">
        <v>0.94</v>
      </c>
      <c r="BL687" s="30">
        <v>1.19</v>
      </c>
      <c r="BM687" s="30">
        <v>14.99</v>
      </c>
      <c r="BN687" s="34">
        <v>58</v>
      </c>
      <c r="BO687" s="30" t="s">
        <v>97</v>
      </c>
      <c r="BP687" s="30" t="s">
        <v>100</v>
      </c>
      <c r="BQ687" s="34">
        <v>1240</v>
      </c>
      <c r="BR687" s="30">
        <v>37.21</v>
      </c>
      <c r="BS687" s="30">
        <v>24.08</v>
      </c>
      <c r="BT687" s="30">
        <v>15.38</v>
      </c>
      <c r="BU687" s="30">
        <v>13.97</v>
      </c>
      <c r="BV687" s="30">
        <v>1.34</v>
      </c>
      <c r="BW687" s="30">
        <v>1.04</v>
      </c>
      <c r="BX687" s="30">
        <v>0.82</v>
      </c>
      <c r="BY687" s="30">
        <v>0.48</v>
      </c>
      <c r="BZ687" s="30">
        <v>5.0999999999999996</v>
      </c>
      <c r="CA687" s="30">
        <v>0.46</v>
      </c>
      <c r="CB687" s="30">
        <v>0.14000000000000001</v>
      </c>
      <c r="CC687" s="99">
        <v>4.4999999999999998E-2</v>
      </c>
      <c r="CD687" s="30">
        <v>99</v>
      </c>
      <c r="CE687" s="30">
        <v>98</v>
      </c>
      <c r="CF687" s="30">
        <v>79</v>
      </c>
      <c r="CG687" s="30">
        <v>20</v>
      </c>
      <c r="CH687" s="30"/>
      <c r="CI687" s="104">
        <v>4608</v>
      </c>
      <c r="CJ687" s="30"/>
      <c r="CK687" s="30">
        <v>30.77</v>
      </c>
      <c r="CL687" s="30"/>
      <c r="CM687" s="30">
        <v>3.96</v>
      </c>
      <c r="CN687" s="30"/>
      <c r="CO687" s="30"/>
      <c r="CP687" s="30"/>
      <c r="CQ687" s="30">
        <v>0.18</v>
      </c>
      <c r="CR687" s="104">
        <v>4529</v>
      </c>
      <c r="CS687" s="104">
        <v>30.99</v>
      </c>
      <c r="CT687" s="105">
        <v>3.9</v>
      </c>
      <c r="CU687" s="104">
        <v>0.31</v>
      </c>
      <c r="CV687" s="30"/>
      <c r="CW687" s="58">
        <f t="shared" si="136"/>
        <v>652.29645000379685</v>
      </c>
      <c r="CX687" s="59">
        <f>AP687/(AB687-AI687)</f>
        <v>652.29645000379685</v>
      </c>
      <c r="CY687" s="79">
        <v>500</v>
      </c>
      <c r="CZ687" s="57">
        <f>IF(AND(DATE(YEAR(T687),MONTH(T687),DAY(T687))&gt;=(S687-3),DATE(YEAR(T687),MONTH(T687),DAY(T687))&lt;=(S687+3)),T687,V687)</f>
        <v>46118.118055555555</v>
      </c>
      <c r="DA687" s="59">
        <f>CZ687-U687</f>
        <v>0</v>
      </c>
      <c r="DB687" s="51">
        <f>(((AR687-AQ687)*24)+DD687+AB687+((AV687-AU687)*24))/24</f>
        <v>1.0277777777737356</v>
      </c>
      <c r="DC687" s="51">
        <f>(AT687-AS687)*24</f>
        <v>1.2500000000582077</v>
      </c>
      <c r="DD687" s="51">
        <f>(W687-AR687)*24</f>
        <v>5.3333333334303461</v>
      </c>
      <c r="DE687" s="51">
        <f>AA687</f>
        <v>59.583333333372138</v>
      </c>
      <c r="DF687" s="51">
        <f t="shared" si="133"/>
        <v>5.3333333334303461</v>
      </c>
      <c r="DG687" s="51">
        <f>AB687</f>
        <v>18.833333333255723</v>
      </c>
      <c r="DH687" s="51">
        <f t="shared" si="140"/>
        <v>1.2500000000582077</v>
      </c>
    </row>
    <row r="688" spans="1:112" s="42" customFormat="1" x14ac:dyDescent="0.2">
      <c r="A688" s="40">
        <v>5136</v>
      </c>
      <c r="B688" s="29">
        <f t="shared" si="134"/>
        <v>46113</v>
      </c>
      <c r="C688" s="41" t="str">
        <f t="shared" si="141"/>
        <v>PRT 2026 4 #5136</v>
      </c>
      <c r="D688" s="41" t="str">
        <f t="shared" si="142"/>
        <v>PRATU TIE LRC #25</v>
      </c>
      <c r="E688" s="39">
        <v>5136</v>
      </c>
      <c r="F688" s="38" t="s">
        <v>238</v>
      </c>
      <c r="G688" s="38" t="str">
        <f>INDEX([1]List!$D$2:$D$55,MATCH(F688,[1]List!$B$2:$B$55,0))</f>
        <v>CIF</v>
      </c>
      <c r="H688" s="38" t="s">
        <v>311</v>
      </c>
      <c r="I688" s="38" t="s">
        <v>163</v>
      </c>
      <c r="J688" s="39">
        <f>IF(F688="","",IF(F688="TIE LRC",COUNTIF($F$2:$F688,"TIE")+COUNTIF($F$2:$F688,"TME")+COUNTIF($F$2:$F688,"TIE LRC")+COUNTIF($F$2:$F688,"TIE MRC"),IF(F688="TIE MRC",COUNTIF($F$2:$F688,"TIE")+COUNTIF($F$2:$F688,"TME")+COUNTIF($F$2:$F688,"TIE LRC")+COUNTIF($F$2:$F688,"TIE MRC"),IF(F688="PLNBB LRC",COUNTIF($F$2:$F688,"PLNBB")+COUNTIF($F$2:$F688,"PLNBB LRC")+COUNTIF($F$2:$F688,"PLNBB MRC"),IF(F688="PLNBB MRC",COUNTIF($F$2:$F688,"PLNBB")+COUNTIF($F$2:$F688,"PLNBB LRC")+COUNTIF($F$2:$F688,"PLNBB MRC"),IF(F688="HE MRC",COUNTIF($F$2:$F688,"HE")+COUNTIF($F$2:$F688,"HE LRC")+COUNTIF($F$2:$F688,"HE MRC"),IF(F688="HE LRC",COUNTIF($F$2:$F688,"HE")+COUNTIF($F$2:$F688,"HE LRC")+COUNTIF($F$2:$F688,"HE MRC"),COUNTIF($F$2:$F688,F688))))))))</f>
        <v>25</v>
      </c>
      <c r="K688" s="42" t="s">
        <v>111</v>
      </c>
      <c r="L688" s="42" t="s">
        <v>255</v>
      </c>
      <c r="N688" s="43" t="s">
        <v>318</v>
      </c>
      <c r="O688" s="70" t="s">
        <v>611</v>
      </c>
      <c r="P688" s="40"/>
      <c r="Q688" s="70">
        <v>46105</v>
      </c>
      <c r="R688" s="44"/>
      <c r="S688" s="70">
        <v>46115</v>
      </c>
      <c r="T688" s="57">
        <v>46115.270833333336</v>
      </c>
      <c r="U688" s="57">
        <f>T688</f>
        <v>46115.270833333336</v>
      </c>
      <c r="V688" s="57">
        <v>46117.447916666664</v>
      </c>
      <c r="W688" s="57">
        <v>46118.024305555555</v>
      </c>
      <c r="X688" s="57">
        <v>46119.527777777781</v>
      </c>
      <c r="Y688" s="57">
        <v>46119.760416666664</v>
      </c>
      <c r="Z688" s="57">
        <v>46119.784722222219</v>
      </c>
      <c r="AA688" s="51">
        <f t="shared" si="143"/>
        <v>52.249999999883585</v>
      </c>
      <c r="AB688" s="51">
        <f t="shared" ref="AB688:AB751" si="145">(Y688-W688)*24</f>
        <v>41.666666666627862</v>
      </c>
      <c r="AC688" s="51">
        <f t="shared" ref="AC688:AC751" si="146">(Y688-X688)*24</f>
        <v>5.5833333331975155</v>
      </c>
      <c r="AD688" s="51">
        <v>0.25</v>
      </c>
      <c r="AE688" s="51">
        <v>11.58</v>
      </c>
      <c r="AF688" s="51">
        <v>3</v>
      </c>
      <c r="AG688" s="51">
        <v>0.25</v>
      </c>
      <c r="AH688" s="51">
        <v>0</v>
      </c>
      <c r="AI688" s="51">
        <f t="shared" si="137"/>
        <v>14.83</v>
      </c>
      <c r="AJ688" s="78">
        <f t="shared" si="144"/>
        <v>15.08</v>
      </c>
      <c r="AK688" s="78"/>
      <c r="AL688" s="78"/>
      <c r="AM688" s="78"/>
      <c r="AN688" s="78"/>
      <c r="AO688" s="45">
        <v>7858.8010000000004</v>
      </c>
      <c r="AP688" s="45">
        <v>7857.3760000000002</v>
      </c>
      <c r="AQ688" s="57">
        <f t="shared" si="138"/>
        <v>46117.447916666664</v>
      </c>
      <c r="AR688" s="57">
        <v>46117.458333333336</v>
      </c>
      <c r="AS688" s="57">
        <f t="shared" si="139"/>
        <v>46119.527777777781</v>
      </c>
      <c r="AT688" s="57">
        <v>46119.770833333336</v>
      </c>
      <c r="AU688" s="57">
        <f t="shared" si="126"/>
        <v>46119.770833333336</v>
      </c>
      <c r="AV688" s="57">
        <v>46119.78125</v>
      </c>
      <c r="AW688" s="104">
        <v>4286</v>
      </c>
      <c r="AX688" s="104">
        <v>6589</v>
      </c>
      <c r="AY688" s="30">
        <v>34.950000000000003</v>
      </c>
      <c r="AZ688" s="30">
        <v>13.62</v>
      </c>
      <c r="BA688" s="30">
        <v>5.67</v>
      </c>
      <c r="BB688" s="30">
        <v>7.53</v>
      </c>
      <c r="BC688" s="30">
        <v>8.7200000000000006</v>
      </c>
      <c r="BD688" s="30">
        <v>41.66</v>
      </c>
      <c r="BE688" s="30">
        <v>37.19</v>
      </c>
      <c r="BF688" s="30">
        <v>0.42</v>
      </c>
      <c r="BG688" s="30">
        <v>0.71</v>
      </c>
      <c r="BH688" s="30">
        <v>0.65</v>
      </c>
      <c r="BI688" s="30">
        <v>58.29</v>
      </c>
      <c r="BJ688" s="30">
        <v>4.09</v>
      </c>
      <c r="BK688" s="30">
        <v>0.88</v>
      </c>
      <c r="BL688" s="30">
        <v>1.1200000000000001</v>
      </c>
      <c r="BM688" s="30">
        <v>15.03</v>
      </c>
      <c r="BN688" s="34">
        <v>60</v>
      </c>
      <c r="BO688" s="30" t="s">
        <v>97</v>
      </c>
      <c r="BP688" s="30" t="s">
        <v>97</v>
      </c>
      <c r="BQ688" s="34">
        <v>1220</v>
      </c>
      <c r="BR688" s="30">
        <v>48.38</v>
      </c>
      <c r="BS688" s="30">
        <v>24.01</v>
      </c>
      <c r="BT688" s="30">
        <v>10.24</v>
      </c>
      <c r="BU688" s="30">
        <v>6.96</v>
      </c>
      <c r="BV688" s="30">
        <v>2.9</v>
      </c>
      <c r="BW688" s="30">
        <v>0.82</v>
      </c>
      <c r="BX688" s="30">
        <v>0.48</v>
      </c>
      <c r="BY688" s="30">
        <v>5.32</v>
      </c>
      <c r="BZ688" s="30">
        <v>0.52</v>
      </c>
      <c r="CA688" s="30">
        <v>0.1</v>
      </c>
      <c r="CB688" s="30">
        <v>0.25</v>
      </c>
      <c r="CC688" s="99">
        <v>3.5000000000000003E-2</v>
      </c>
      <c r="CD688" s="30">
        <v>99</v>
      </c>
      <c r="CE688" s="30">
        <v>98</v>
      </c>
      <c r="CF688" s="30">
        <v>78</v>
      </c>
      <c r="CG688" s="30">
        <v>20</v>
      </c>
      <c r="CH688" s="30"/>
      <c r="CI688" s="104">
        <v>4312</v>
      </c>
      <c r="CJ688" s="30"/>
      <c r="CK688" s="30">
        <v>34.56</v>
      </c>
      <c r="CL688" s="30"/>
      <c r="CM688" s="30">
        <v>5.81</v>
      </c>
      <c r="CN688" s="30"/>
      <c r="CO688" s="30"/>
      <c r="CP688" s="30"/>
      <c r="CQ688" s="30">
        <v>0.41</v>
      </c>
      <c r="CR688" s="104">
        <v>4127</v>
      </c>
      <c r="CS688" s="104">
        <v>34.159999999999997</v>
      </c>
      <c r="CT688" s="104">
        <v>4.55</v>
      </c>
      <c r="CU688" s="104">
        <v>0.22</v>
      </c>
      <c r="CV688" s="30"/>
      <c r="CW688" s="58">
        <f t="shared" si="136"/>
        <v>292.78509501967562</v>
      </c>
      <c r="CX688" s="59">
        <f>AP688/(AB688-AI688)</f>
        <v>292.78509501967562</v>
      </c>
      <c r="CY688" s="79">
        <v>500</v>
      </c>
      <c r="CZ688" s="57">
        <f>IF(AND(DATE(YEAR(T688),MONTH(T688),DAY(T688))&gt;=(S688-3),DATE(YEAR(T688),MONTH(T688),DAY(T688))&lt;=(S688+3)),T688,V688)</f>
        <v>46115.270833333336</v>
      </c>
      <c r="DA688" s="59">
        <f>CZ688-U688</f>
        <v>0</v>
      </c>
      <c r="DB688" s="51">
        <f>(((AR688-AQ688)*24)+DD688+AB688+((AV688-AU688)*24))/24</f>
        <v>2.3229166666642413</v>
      </c>
      <c r="DC688" s="51">
        <f>(AT688-AS688)*24</f>
        <v>5.8333333333139308</v>
      </c>
      <c r="DD688" s="51">
        <f>(W688-AR688)*24</f>
        <v>13.583333333255723</v>
      </c>
      <c r="DE688" s="51">
        <f>AA688</f>
        <v>52.249999999883585</v>
      </c>
      <c r="DF688" s="51">
        <f t="shared" si="133"/>
        <v>13.583333333255723</v>
      </c>
      <c r="DG688" s="51">
        <f>AB688</f>
        <v>41.666666666627862</v>
      </c>
      <c r="DH688" s="51">
        <f t="shared" si="140"/>
        <v>5.8333333333139308</v>
      </c>
    </row>
    <row r="689" spans="1:112" s="42" customFormat="1" x14ac:dyDescent="0.2">
      <c r="A689" s="40">
        <v>5137</v>
      </c>
      <c r="B689" s="29">
        <f t="shared" si="134"/>
        <v>46113</v>
      </c>
      <c r="C689" s="41" t="str">
        <f t="shared" si="141"/>
        <v>PRT 2026 4 #5137</v>
      </c>
      <c r="D689" s="41" t="str">
        <f t="shared" si="142"/>
        <v>PRATU BGG #153</v>
      </c>
      <c r="E689" s="39">
        <v>5137</v>
      </c>
      <c r="F689" s="38" t="s">
        <v>240</v>
      </c>
      <c r="G689" s="38" t="str">
        <f>INDEX([1]List!$D$2:$D$55,MATCH(F689,[1]List!$B$2:$B$55,0))</f>
        <v>CIF</v>
      </c>
      <c r="H689" s="38" t="s">
        <v>211</v>
      </c>
      <c r="I689" s="38" t="s">
        <v>247</v>
      </c>
      <c r="J689" s="39">
        <f>IF(F689="","",IF(F689="TIE LRC",COUNTIF($F$2:$F689,"TIE")+COUNTIF($F$2:$F689,"TME")+COUNTIF($F$2:$F689,"TIE LRC")+COUNTIF($F$2:$F689,"TIE MRC"),IF(F689="TIE MRC",COUNTIF($F$2:$F689,"TIE")+COUNTIF($F$2:$F689,"TME")+COUNTIF($F$2:$F689,"TIE LRC")+COUNTIF($F$2:$F689,"TIE MRC"),IF(F689="PLNBB LRC",COUNTIF($F$2:$F689,"PLNBB")+COUNTIF($F$2:$F689,"PLNBB LRC")+COUNTIF($F$2:$F689,"PLNBB MRC"),IF(F689="PLNBB MRC",COUNTIF($F$2:$F689,"PLNBB")+COUNTIF($F$2:$F689,"PLNBB LRC")+COUNTIF($F$2:$F689,"PLNBB MRC"),IF(F689="HE MRC",COUNTIF($F$2:$F689,"HE")+COUNTIF($F$2:$F689,"HE LRC")+COUNTIF($F$2:$F689,"HE MRC"),IF(F689="HE LRC",COUNTIF($F$2:$F689,"HE")+COUNTIF($F$2:$F689,"HE LRC")+COUNTIF($F$2:$F689,"HE MRC"),COUNTIF($F$2:$F689,F689))))))))</f>
        <v>153</v>
      </c>
      <c r="K689" s="42" t="s">
        <v>714</v>
      </c>
      <c r="L689" s="42" t="s">
        <v>715</v>
      </c>
      <c r="N689" s="43" t="s">
        <v>318</v>
      </c>
      <c r="O689" s="70" t="s">
        <v>104</v>
      </c>
      <c r="P689" s="40"/>
      <c r="Q689" s="70">
        <v>46110</v>
      </c>
      <c r="R689" s="44"/>
      <c r="S689" s="70">
        <v>46141</v>
      </c>
      <c r="T689" s="57">
        <v>46116.416666666664</v>
      </c>
      <c r="U689" s="57">
        <f>V689</f>
        <v>46119.815972222219</v>
      </c>
      <c r="V689" s="57">
        <v>46119.815972222219</v>
      </c>
      <c r="W689" s="57">
        <v>46119.833333333336</v>
      </c>
      <c r="X689" s="57">
        <v>46120.725694444445</v>
      </c>
      <c r="Y689" s="57">
        <v>46120.756944444445</v>
      </c>
      <c r="Z689" s="57">
        <v>46120.78125</v>
      </c>
      <c r="AA689" s="51">
        <f t="shared" si="143"/>
        <v>81.583333333313931</v>
      </c>
      <c r="AB689" s="51">
        <f t="shared" si="145"/>
        <v>22.166666666627862</v>
      </c>
      <c r="AC689" s="51">
        <f t="shared" si="146"/>
        <v>0.75</v>
      </c>
      <c r="AD689" s="51">
        <v>0</v>
      </c>
      <c r="AE689" s="51">
        <v>3.25</v>
      </c>
      <c r="AF689" s="51">
        <v>5.25</v>
      </c>
      <c r="AG689" s="51">
        <v>0</v>
      </c>
      <c r="AH689" s="51">
        <v>0</v>
      </c>
      <c r="AI689" s="51">
        <f t="shared" si="137"/>
        <v>8.5</v>
      </c>
      <c r="AJ689" s="78">
        <f t="shared" si="144"/>
        <v>8.5</v>
      </c>
      <c r="AK689" s="78"/>
      <c r="AL689" s="78"/>
      <c r="AM689" s="78"/>
      <c r="AN689" s="78"/>
      <c r="AO689" s="45">
        <v>8000.3209999999999</v>
      </c>
      <c r="AP689" s="45">
        <v>7998.1710000000003</v>
      </c>
      <c r="AQ689" s="57">
        <f t="shared" si="138"/>
        <v>46119.815972222219</v>
      </c>
      <c r="AR689" s="57">
        <v>46119.826388888891</v>
      </c>
      <c r="AS689" s="57">
        <f t="shared" si="139"/>
        <v>46120.725694444445</v>
      </c>
      <c r="AT689" s="57">
        <v>46120.767361111109</v>
      </c>
      <c r="AU689" s="57">
        <f t="shared" si="126"/>
        <v>46120.767361111109</v>
      </c>
      <c r="AV689" s="57">
        <v>46120.777777777781</v>
      </c>
      <c r="AW689" s="104">
        <v>4566</v>
      </c>
      <c r="AX689" s="104">
        <v>6610</v>
      </c>
      <c r="AY689" s="30">
        <v>30.93</v>
      </c>
      <c r="AZ689" s="30">
        <v>14.54</v>
      </c>
      <c r="BA689" s="30">
        <v>4.09</v>
      </c>
      <c r="BB689" s="30">
        <v>5.0599999999999996</v>
      </c>
      <c r="BC689" s="30">
        <v>5.92</v>
      </c>
      <c r="BD689" s="30">
        <v>41.65</v>
      </c>
      <c r="BE689" s="30">
        <v>38.75</v>
      </c>
      <c r="BF689" s="30">
        <v>0.26</v>
      </c>
      <c r="BG689" s="30">
        <v>0.4</v>
      </c>
      <c r="BH689" s="30">
        <v>0.37</v>
      </c>
      <c r="BI689" s="30">
        <v>59.25</v>
      </c>
      <c r="BJ689" s="30">
        <v>4.24</v>
      </c>
      <c r="BK689" s="30">
        <v>0.96</v>
      </c>
      <c r="BL689" s="30">
        <v>1.19</v>
      </c>
      <c r="BM689" s="30">
        <v>15.63</v>
      </c>
      <c r="BN689" s="34">
        <v>57</v>
      </c>
      <c r="BO689" s="30" t="s">
        <v>97</v>
      </c>
      <c r="BP689" s="30" t="s">
        <v>100</v>
      </c>
      <c r="BQ689" s="34">
        <v>1250</v>
      </c>
      <c r="BR689" s="30">
        <v>37.200000000000003</v>
      </c>
      <c r="BS689" s="30">
        <v>23.38</v>
      </c>
      <c r="BT689" s="30">
        <v>22.08</v>
      </c>
      <c r="BU689" s="30">
        <v>7.34</v>
      </c>
      <c r="BV689" s="30">
        <v>1.29</v>
      </c>
      <c r="BW689" s="30">
        <v>1.1399999999999999</v>
      </c>
      <c r="BX689" s="30">
        <v>0.78</v>
      </c>
      <c r="BY689" s="30">
        <v>0.4</v>
      </c>
      <c r="BZ689" s="30">
        <v>5.77</v>
      </c>
      <c r="CA689" s="30">
        <v>0.45</v>
      </c>
      <c r="CB689" s="30">
        <v>0.15</v>
      </c>
      <c r="CC689" s="99">
        <v>5.3999999999999999E-2</v>
      </c>
      <c r="CD689" s="30">
        <v>99</v>
      </c>
      <c r="CE689" s="30">
        <v>98</v>
      </c>
      <c r="CF689" s="30">
        <v>79</v>
      </c>
      <c r="CG689" s="30">
        <v>20</v>
      </c>
      <c r="CH689" s="30"/>
      <c r="CI689" s="104">
        <v>4581</v>
      </c>
      <c r="CJ689" s="30"/>
      <c r="CK689" s="30">
        <v>30.81</v>
      </c>
      <c r="CL689" s="30"/>
      <c r="CM689" s="30">
        <v>4.01</v>
      </c>
      <c r="CN689" s="30"/>
      <c r="CO689" s="30"/>
      <c r="CP689" s="30"/>
      <c r="CQ689" s="30">
        <v>0.25</v>
      </c>
      <c r="CR689" s="104">
        <v>4477</v>
      </c>
      <c r="CS689" s="104">
        <v>31.54</v>
      </c>
      <c r="CT689" s="104">
        <v>4.1100000000000003</v>
      </c>
      <c r="CU689" s="104">
        <v>0.36</v>
      </c>
      <c r="CV689" s="30"/>
      <c r="CW689" s="58">
        <f t="shared" si="136"/>
        <v>585.23202439190561</v>
      </c>
      <c r="CX689" s="59">
        <f>AP689/(AB689-AI689)</f>
        <v>585.23202439190561</v>
      </c>
      <c r="CY689" s="79">
        <v>500</v>
      </c>
      <c r="CZ689" s="57">
        <f>IF(AND(DATE(YEAR(T689),MONTH(T689),DAY(T689))&gt;=(S689-3),DATE(YEAR(T689),MONTH(T689),DAY(T689))&lt;=(S689+3)),T689,V689)</f>
        <v>46119.815972222219</v>
      </c>
      <c r="DA689" s="59">
        <f>CZ689-U689</f>
        <v>0</v>
      </c>
      <c r="DB689" s="51">
        <f>(((AR689-AQ689)*24)+DD689+AB689+((AV689-AU689)*24))/24</f>
        <v>0.95138888889778173</v>
      </c>
      <c r="DC689" s="51">
        <f>(AT689-AS689)*24</f>
        <v>0.99999999994179234</v>
      </c>
      <c r="DD689" s="51">
        <f>(W689-AR689)*24</f>
        <v>0.16666666668606922</v>
      </c>
      <c r="DE689" s="51">
        <f>AA689</f>
        <v>81.583333333313931</v>
      </c>
      <c r="DF689" s="51">
        <f t="shared" si="133"/>
        <v>0.16666666668606922</v>
      </c>
      <c r="DG689" s="51">
        <f>AB689</f>
        <v>22.166666666627862</v>
      </c>
      <c r="DH689" s="51">
        <f t="shared" si="140"/>
        <v>0.99999999994179234</v>
      </c>
    </row>
    <row r="690" spans="1:112" s="42" customFormat="1" x14ac:dyDescent="0.2">
      <c r="A690" s="40">
        <v>5138</v>
      </c>
      <c r="B690" s="29">
        <f t="shared" si="134"/>
        <v>46113</v>
      </c>
      <c r="C690" s="41" t="str">
        <f t="shared" si="141"/>
        <v>PRT 2026 4 #5138</v>
      </c>
      <c r="D690" s="41" t="str">
        <f t="shared" si="142"/>
        <v>PRATU BGG #154</v>
      </c>
      <c r="E690" s="39">
        <v>5138</v>
      </c>
      <c r="F690" s="38" t="s">
        <v>240</v>
      </c>
      <c r="G690" s="38" t="str">
        <f>INDEX([1]List!$D$2:$D$55,MATCH(F690,[1]List!$B$2:$B$55,0))</f>
        <v>CIF</v>
      </c>
      <c r="H690" s="38" t="s">
        <v>211</v>
      </c>
      <c r="I690" s="38" t="s">
        <v>247</v>
      </c>
      <c r="J690" s="39">
        <f>IF(F690="","",IF(F690="TIE LRC",COUNTIF($F$2:$F690,"TIE")+COUNTIF($F$2:$F690,"TME")+COUNTIF($F$2:$F690,"TIE LRC")+COUNTIF($F$2:$F690,"TIE MRC"),IF(F690="TIE MRC",COUNTIF($F$2:$F690,"TIE")+COUNTIF($F$2:$F690,"TME")+COUNTIF($F$2:$F690,"TIE LRC")+COUNTIF($F$2:$F690,"TIE MRC"),IF(F690="PLNBB LRC",COUNTIF($F$2:$F690,"PLNBB")+COUNTIF($F$2:$F690,"PLNBB LRC")+COUNTIF($F$2:$F690,"PLNBB MRC"),IF(F690="PLNBB MRC",COUNTIF($F$2:$F690,"PLNBB")+COUNTIF($F$2:$F690,"PLNBB LRC")+COUNTIF($F$2:$F690,"PLNBB MRC"),IF(F690="HE MRC",COUNTIF($F$2:$F690,"HE")+COUNTIF($F$2:$F690,"HE LRC")+COUNTIF($F$2:$F690,"HE MRC"),IF(F690="HE LRC",COUNTIF($F$2:$F690,"HE")+COUNTIF($F$2:$F690,"HE LRC")+COUNTIF($F$2:$F690,"HE MRC"),COUNTIF($F$2:$F690,F690))))))))</f>
        <v>154</v>
      </c>
      <c r="K690" s="42" t="s">
        <v>782</v>
      </c>
      <c r="L690" s="42" t="s">
        <v>783</v>
      </c>
      <c r="N690" s="43" t="s">
        <v>320</v>
      </c>
      <c r="O690" s="70" t="s">
        <v>473</v>
      </c>
      <c r="P690" s="40"/>
      <c r="Q690" s="70">
        <v>46111</v>
      </c>
      <c r="R690" s="44"/>
      <c r="S690" s="70">
        <v>46142</v>
      </c>
      <c r="T690" s="57">
        <v>46116.947916666664</v>
      </c>
      <c r="U690" s="57">
        <f>V690</f>
        <v>46120.020833333336</v>
      </c>
      <c r="V690" s="57">
        <v>46120.020833333336</v>
      </c>
      <c r="W690" s="57">
        <v>46120.805555555555</v>
      </c>
      <c r="X690" s="57">
        <v>46121.809027777781</v>
      </c>
      <c r="Y690" s="57">
        <v>46121.829861111109</v>
      </c>
      <c r="Z690" s="57">
        <v>46121.864583333336</v>
      </c>
      <c r="AA690" s="51">
        <f t="shared" si="143"/>
        <v>73.750000000116415</v>
      </c>
      <c r="AB690" s="51">
        <f t="shared" si="145"/>
        <v>24.583333333313931</v>
      </c>
      <c r="AC690" s="51">
        <f t="shared" si="146"/>
        <v>0.49999999988358468</v>
      </c>
      <c r="AD690" s="51">
        <v>0</v>
      </c>
      <c r="AE690" s="51">
        <v>3.25</v>
      </c>
      <c r="AF690" s="51">
        <v>7.42</v>
      </c>
      <c r="AG690" s="51">
        <v>0</v>
      </c>
      <c r="AH690" s="51">
        <v>0</v>
      </c>
      <c r="AI690" s="51">
        <f t="shared" si="137"/>
        <v>10.67</v>
      </c>
      <c r="AJ690" s="78">
        <f t="shared" si="144"/>
        <v>10.67</v>
      </c>
      <c r="AK690" s="78"/>
      <c r="AL690" s="78"/>
      <c r="AM690" s="78"/>
      <c r="AN690" s="78"/>
      <c r="AO690" s="45">
        <v>8699.6980000000003</v>
      </c>
      <c r="AP690" s="45">
        <v>8697.6659999999993</v>
      </c>
      <c r="AQ690" s="57">
        <f t="shared" si="138"/>
        <v>46120.020833333336</v>
      </c>
      <c r="AR690" s="57">
        <v>46120.03125</v>
      </c>
      <c r="AS690" s="57">
        <f t="shared" si="139"/>
        <v>46121.809027777781</v>
      </c>
      <c r="AT690" s="57">
        <v>46121.850694444445</v>
      </c>
      <c r="AU690" s="57">
        <f t="shared" si="126"/>
        <v>46121.850694444445</v>
      </c>
      <c r="AV690" s="57">
        <v>46121.861111111109</v>
      </c>
      <c r="AW690" s="104">
        <v>4587</v>
      </c>
      <c r="AX690" s="104">
        <v>6642</v>
      </c>
      <c r="AY690" s="30">
        <v>30.94</v>
      </c>
      <c r="AZ690" s="30">
        <v>14.68</v>
      </c>
      <c r="BA690" s="30">
        <v>4.13</v>
      </c>
      <c r="BB690" s="30">
        <v>5.0999999999999996</v>
      </c>
      <c r="BC690" s="30">
        <v>5.98</v>
      </c>
      <c r="BD690" s="30">
        <v>42.06</v>
      </c>
      <c r="BE690" s="30">
        <v>38.159999999999997</v>
      </c>
      <c r="BF690" s="30">
        <v>0.28000000000000003</v>
      </c>
      <c r="BG690" s="30">
        <v>0.44</v>
      </c>
      <c r="BH690" s="30">
        <v>0.41</v>
      </c>
      <c r="BI690" s="30">
        <v>59.41</v>
      </c>
      <c r="BJ690" s="30">
        <v>4.24</v>
      </c>
      <c r="BK690" s="30">
        <v>0.92</v>
      </c>
      <c r="BL690" s="30">
        <v>1.1499999999999999</v>
      </c>
      <c r="BM690" s="30">
        <v>15.3</v>
      </c>
      <c r="BN690" s="34">
        <v>57</v>
      </c>
      <c r="BO690" s="30" t="s">
        <v>97</v>
      </c>
      <c r="BP690" s="30" t="s">
        <v>100</v>
      </c>
      <c r="BQ690" s="34">
        <v>1260</v>
      </c>
      <c r="BR690" s="30">
        <v>34.56</v>
      </c>
      <c r="BS690" s="30">
        <v>25.14</v>
      </c>
      <c r="BT690" s="30">
        <v>22.24</v>
      </c>
      <c r="BU690" s="30">
        <v>7.22</v>
      </c>
      <c r="BV690" s="30">
        <v>1.25</v>
      </c>
      <c r="BW690" s="30">
        <v>1.02</v>
      </c>
      <c r="BX690" s="30">
        <v>0.88</v>
      </c>
      <c r="BY690" s="30">
        <v>0.44</v>
      </c>
      <c r="BZ690" s="30">
        <v>6.65</v>
      </c>
      <c r="CA690" s="30">
        <v>0.44</v>
      </c>
      <c r="CB690" s="30">
        <v>0.15</v>
      </c>
      <c r="CC690" s="99">
        <v>5.1999999999999998E-2</v>
      </c>
      <c r="CD690" s="30">
        <v>99</v>
      </c>
      <c r="CE690" s="30">
        <v>97</v>
      </c>
      <c r="CF690" s="30">
        <v>78</v>
      </c>
      <c r="CG690" s="30">
        <v>19</v>
      </c>
      <c r="CH690" s="30"/>
      <c r="CI690" s="104">
        <v>4603</v>
      </c>
      <c r="CJ690" s="30"/>
      <c r="CK690" s="30">
        <v>30.79</v>
      </c>
      <c r="CL690" s="30"/>
      <c r="CM690" s="30">
        <v>3.95</v>
      </c>
      <c r="CN690" s="30"/>
      <c r="CO690" s="30"/>
      <c r="CP690" s="30"/>
      <c r="CQ690" s="30">
        <v>0.27</v>
      </c>
      <c r="CR690" s="104">
        <v>4531</v>
      </c>
      <c r="CS690" s="104">
        <v>31.22</v>
      </c>
      <c r="CT690" s="104">
        <v>4.5599999999999996</v>
      </c>
      <c r="CU690" s="104">
        <v>0.32</v>
      </c>
      <c r="CV690" s="30"/>
      <c r="CW690" s="58">
        <f t="shared" si="136"/>
        <v>625.13172017336808</v>
      </c>
      <c r="CX690" s="59">
        <f>AP690/(AB690-AI690)</f>
        <v>625.13172017336808</v>
      </c>
      <c r="CY690" s="79">
        <v>500</v>
      </c>
      <c r="CZ690" s="57">
        <f>IF(AND(DATE(YEAR(T690),MONTH(T690),DAY(T690))&gt;=(S690-3),DATE(YEAR(T690),MONTH(T690),DAY(T690))&lt;=(S690+3)),T690,V690)</f>
        <v>46120.020833333336</v>
      </c>
      <c r="DA690" s="59">
        <f>CZ690-U690</f>
        <v>0</v>
      </c>
      <c r="DB690" s="51">
        <f>(((AR690-AQ690)*24)+DD690+AB690+((AV690-AU690)*24))/24</f>
        <v>1.8194444444379769</v>
      </c>
      <c r="DC690" s="51">
        <f>(AT690-AS690)*24</f>
        <v>0.99999999994179234</v>
      </c>
      <c r="DD690" s="51">
        <f>(W690-AR690)*24</f>
        <v>18.583333333313931</v>
      </c>
      <c r="DE690" s="51">
        <f>AA690</f>
        <v>73.750000000116415</v>
      </c>
      <c r="DF690" s="51">
        <f t="shared" si="133"/>
        <v>18.583333333313931</v>
      </c>
      <c r="DG690" s="51">
        <f>AB690</f>
        <v>24.583333333313931</v>
      </c>
      <c r="DH690" s="51">
        <f t="shared" si="140"/>
        <v>0.99999999994179234</v>
      </c>
    </row>
    <row r="691" spans="1:112" s="42" customFormat="1" x14ac:dyDescent="0.2">
      <c r="A691" s="40">
        <v>5139</v>
      </c>
      <c r="B691" s="29">
        <f t="shared" si="134"/>
        <v>46113</v>
      </c>
      <c r="C691" s="41" t="str">
        <f t="shared" si="141"/>
        <v>PRT 2026 4 #5139</v>
      </c>
      <c r="D691" s="41" t="str">
        <f t="shared" si="142"/>
        <v>PRATU PTBA #138</v>
      </c>
      <c r="E691" s="39">
        <v>5139</v>
      </c>
      <c r="F691" s="38" t="s">
        <v>98</v>
      </c>
      <c r="G691" s="38" t="str">
        <f>INDEX([1]List!$D$2:$D$55,MATCH(F691,[1]List!$B$2:$B$55,0))</f>
        <v>FOB</v>
      </c>
      <c r="H691" s="38" t="s">
        <v>156</v>
      </c>
      <c r="I691" s="38" t="s">
        <v>157</v>
      </c>
      <c r="J691" s="39">
        <f>IF(F691="","",IF(F691="TIE LRC",COUNTIF($F$2:$F691,"TIE")+COUNTIF($F$2:$F691,"TME")+COUNTIF($F$2:$F691,"TIE LRC")+COUNTIF($F$2:$F691,"TIE MRC"),IF(F691="TIE MRC",COUNTIF($F$2:$F691,"TIE")+COUNTIF($F$2:$F691,"TME")+COUNTIF($F$2:$F691,"TIE LRC")+COUNTIF($F$2:$F691,"TIE MRC"),IF(F691="PLNBB LRC",COUNTIF($F$2:$F691,"PLNBB")+COUNTIF($F$2:$F691,"PLNBB LRC")+COUNTIF($F$2:$F691,"PLNBB MRC"),IF(F691="PLNBB MRC",COUNTIF($F$2:$F691,"PLNBB")+COUNTIF($F$2:$F691,"PLNBB LRC")+COUNTIF($F$2:$F691,"PLNBB MRC"),IF(F691="HE MRC",COUNTIF($F$2:$F691,"HE")+COUNTIF($F$2:$F691,"HE LRC")+COUNTIF($F$2:$F691,"HE MRC"),IF(F691="HE LRC",COUNTIF($F$2:$F691,"HE")+COUNTIF($F$2:$F691,"HE LRC")+COUNTIF($F$2:$F691,"HE MRC"),COUNTIF($F$2:$F691,F691))))))))</f>
        <v>138</v>
      </c>
      <c r="K691" s="42" t="s">
        <v>101</v>
      </c>
      <c r="L691" s="42" t="s">
        <v>190</v>
      </c>
      <c r="N691" s="43" t="s">
        <v>318</v>
      </c>
      <c r="O691" s="70" t="s">
        <v>104</v>
      </c>
      <c r="P691" s="40"/>
      <c r="Q691" s="70">
        <v>46113</v>
      </c>
      <c r="R691" s="44"/>
      <c r="S691" s="70">
        <v>46117</v>
      </c>
      <c r="T691" s="57">
        <v>46117.277777777781</v>
      </c>
      <c r="U691" s="57">
        <f>T691</f>
        <v>46117.277777777781</v>
      </c>
      <c r="V691" s="57">
        <v>46120.829861111109</v>
      </c>
      <c r="W691" s="57">
        <v>46121.347222222219</v>
      </c>
      <c r="X691" s="57">
        <v>46122.069444444445</v>
      </c>
      <c r="Y691" s="57">
        <v>46122.128472222219</v>
      </c>
      <c r="Z691" s="57">
        <v>46122.163194444445</v>
      </c>
      <c r="AA691" s="51">
        <f t="shared" si="143"/>
        <v>85.249999999883585</v>
      </c>
      <c r="AB691" s="51">
        <f t="shared" si="145"/>
        <v>18.75</v>
      </c>
      <c r="AC691" s="51">
        <f t="shared" si="146"/>
        <v>1.4166666665696539</v>
      </c>
      <c r="AD691" s="51">
        <v>7.08</v>
      </c>
      <c r="AE691" s="51">
        <v>2</v>
      </c>
      <c r="AF691" s="51">
        <v>0</v>
      </c>
      <c r="AG691" s="51">
        <v>0.5</v>
      </c>
      <c r="AH691" s="51">
        <v>0</v>
      </c>
      <c r="AI691" s="51">
        <f t="shared" si="137"/>
        <v>2.5</v>
      </c>
      <c r="AJ691" s="78">
        <f t="shared" si="144"/>
        <v>9.58</v>
      </c>
      <c r="AK691" s="78"/>
      <c r="AL691" s="78"/>
      <c r="AM691" s="78"/>
      <c r="AN691" s="78"/>
      <c r="AO691" s="45">
        <v>10015.406999999999</v>
      </c>
      <c r="AP691" s="45">
        <v>10013.665999999999</v>
      </c>
      <c r="AQ691" s="57">
        <f t="shared" si="138"/>
        <v>46120.829861111109</v>
      </c>
      <c r="AR691" s="57">
        <v>46120.840277777781</v>
      </c>
      <c r="AS691" s="57">
        <f t="shared" si="139"/>
        <v>46122.069444444445</v>
      </c>
      <c r="AT691" s="57">
        <v>46122.149305555555</v>
      </c>
      <c r="AU691" s="57">
        <f t="shared" si="126"/>
        <v>46122.149305555555</v>
      </c>
      <c r="AV691" s="57">
        <v>46122.159722222219</v>
      </c>
      <c r="AW691" s="104">
        <v>4756</v>
      </c>
      <c r="AX691" s="104">
        <v>6765</v>
      </c>
      <c r="AY691" s="30">
        <v>29.7</v>
      </c>
      <c r="AZ691" s="30">
        <v>10.28</v>
      </c>
      <c r="BA691" s="30">
        <v>3.98</v>
      </c>
      <c r="BB691" s="30">
        <v>5.08</v>
      </c>
      <c r="BC691" s="30">
        <v>5.66</v>
      </c>
      <c r="BD691" s="30">
        <v>42.28</v>
      </c>
      <c r="BE691" s="30">
        <v>42.36</v>
      </c>
      <c r="BF691" s="30">
        <v>0.34</v>
      </c>
      <c r="BG691" s="30">
        <v>0.52</v>
      </c>
      <c r="BH691" s="30">
        <v>0.49</v>
      </c>
      <c r="BI691" s="30">
        <v>62.35</v>
      </c>
      <c r="BJ691" s="30">
        <v>4.24</v>
      </c>
      <c r="BK691" s="30">
        <v>0.95</v>
      </c>
      <c r="BL691" s="30">
        <v>1.1200000000000001</v>
      </c>
      <c r="BM691" s="30">
        <v>16.66</v>
      </c>
      <c r="BN691" s="34">
        <v>60</v>
      </c>
      <c r="BO691" s="30" t="s">
        <v>97</v>
      </c>
      <c r="BP691" s="30" t="s">
        <v>97</v>
      </c>
      <c r="BQ691" s="34">
        <v>1330</v>
      </c>
      <c r="BR691" s="30">
        <v>62.87</v>
      </c>
      <c r="BS691" s="30">
        <v>13.24</v>
      </c>
      <c r="BT691" s="30">
        <v>13.37</v>
      </c>
      <c r="BU691" s="30">
        <v>3.46</v>
      </c>
      <c r="BV691" s="30">
        <v>1.68</v>
      </c>
      <c r="BW691" s="30">
        <v>0.5</v>
      </c>
      <c r="BX691" s="30">
        <v>0.56000000000000005</v>
      </c>
      <c r="BY691" s="30">
        <v>0.44</v>
      </c>
      <c r="BZ691" s="30">
        <v>3.62</v>
      </c>
      <c r="CA691" s="30">
        <v>0.08</v>
      </c>
      <c r="CB691" s="30">
        <v>0.18</v>
      </c>
      <c r="CC691" s="99">
        <v>0.05</v>
      </c>
      <c r="CD691" s="30">
        <v>100</v>
      </c>
      <c r="CE691" s="30">
        <v>99</v>
      </c>
      <c r="CF691" s="30">
        <v>78</v>
      </c>
      <c r="CG691" s="30">
        <v>19</v>
      </c>
      <c r="CH691" s="30"/>
      <c r="CI691" s="104">
        <v>4909</v>
      </c>
      <c r="CJ691" s="30"/>
      <c r="CK691" s="30">
        <v>28</v>
      </c>
      <c r="CL691" s="30">
        <v>14.15</v>
      </c>
      <c r="CM691" s="30">
        <v>3.85</v>
      </c>
      <c r="CN691" s="30">
        <v>4.59</v>
      </c>
      <c r="CO691" s="30">
        <v>39.840000000000003</v>
      </c>
      <c r="CP691" s="30">
        <v>41.42</v>
      </c>
      <c r="CQ691" s="30">
        <v>0.43</v>
      </c>
      <c r="CR691" s="104">
        <v>4601</v>
      </c>
      <c r="CS691" s="104">
        <v>30.02</v>
      </c>
      <c r="CT691" s="104">
        <v>3.88</v>
      </c>
      <c r="CU691" s="104">
        <v>0.39</v>
      </c>
      <c r="CV691" s="30"/>
      <c r="CW691" s="58">
        <f t="shared" si="136"/>
        <v>616.22559999999999</v>
      </c>
      <c r="CX691" s="59">
        <f>AP691/(AB691-AI691)</f>
        <v>616.22559999999999</v>
      </c>
      <c r="CY691" s="79">
        <v>500</v>
      </c>
      <c r="CZ691" s="57">
        <f>IF(AND(DATE(YEAR(T691),MONTH(T691),DAY(T691))&gt;=(S691-3),DATE(YEAR(T691),MONTH(T691),DAY(T691))&lt;=(S691+3)),T691,V691)</f>
        <v>46117.277777777781</v>
      </c>
      <c r="DA691" s="59">
        <f>CZ691-U691</f>
        <v>0</v>
      </c>
      <c r="DB691" s="51">
        <f>(((AR691-AQ691)*24)+DD691+AB691+((AV691-AU691)*24))/24</f>
        <v>1.3090277777737356</v>
      </c>
      <c r="DC691" s="51">
        <f>(AT691-AS691)*24</f>
        <v>1.9166666666278616</v>
      </c>
      <c r="DD691" s="51">
        <f>(W691-AR691)*24</f>
        <v>12.166666666511446</v>
      </c>
      <c r="DE691" s="51">
        <f>AA691</f>
        <v>85.249999999883585</v>
      </c>
      <c r="DF691" s="51">
        <f t="shared" si="133"/>
        <v>12.166666666511446</v>
      </c>
      <c r="DG691" s="51">
        <f>AB691</f>
        <v>18.75</v>
      </c>
      <c r="DH691" s="51">
        <f t="shared" si="140"/>
        <v>1.9166666666278616</v>
      </c>
    </row>
    <row r="692" spans="1:112" s="42" customFormat="1" x14ac:dyDescent="0.2">
      <c r="A692" s="40">
        <v>5140</v>
      </c>
      <c r="B692" s="29">
        <f t="shared" si="134"/>
        <v>46113</v>
      </c>
      <c r="C692" s="41" t="str">
        <f t="shared" si="141"/>
        <v>PRT 2026 4 #5140</v>
      </c>
      <c r="D692" s="41" t="str">
        <f t="shared" si="142"/>
        <v>PRATU PTBA #139</v>
      </c>
      <c r="E692" s="39">
        <v>5140</v>
      </c>
      <c r="F692" s="38" t="s">
        <v>98</v>
      </c>
      <c r="G692" s="38" t="str">
        <f>INDEX([1]List!$D$2:$D$55,MATCH(F692,[1]List!$B$2:$B$55,0))</f>
        <v>FOB</v>
      </c>
      <c r="H692" s="38" t="s">
        <v>156</v>
      </c>
      <c r="I692" s="38" t="s">
        <v>157</v>
      </c>
      <c r="J692" s="39">
        <f>IF(F692="","",IF(F692="TIE LRC",COUNTIF($F$2:$F692,"TIE")+COUNTIF($F$2:$F692,"TME")+COUNTIF($F$2:$F692,"TIE LRC")+COUNTIF($F$2:$F692,"TIE MRC"),IF(F692="TIE MRC",COUNTIF($F$2:$F692,"TIE")+COUNTIF($F$2:$F692,"TME")+COUNTIF($F$2:$F692,"TIE LRC")+COUNTIF($F$2:$F692,"TIE MRC"),IF(F692="PLNBB LRC",COUNTIF($F$2:$F692,"PLNBB")+COUNTIF($F$2:$F692,"PLNBB LRC")+COUNTIF($F$2:$F692,"PLNBB MRC"),IF(F692="PLNBB MRC",COUNTIF($F$2:$F692,"PLNBB")+COUNTIF($F$2:$F692,"PLNBB LRC")+COUNTIF($F$2:$F692,"PLNBB MRC"),IF(F692="HE MRC",COUNTIF($F$2:$F692,"HE")+COUNTIF($F$2:$F692,"HE LRC")+COUNTIF($F$2:$F692,"HE MRC"),IF(F692="HE LRC",COUNTIF($F$2:$F692,"HE")+COUNTIF($F$2:$F692,"HE LRC")+COUNTIF($F$2:$F692,"HE MRC"),COUNTIF($F$2:$F692,F692))))))))</f>
        <v>139</v>
      </c>
      <c r="K692" s="42" t="s">
        <v>99</v>
      </c>
      <c r="L692" s="42" t="s">
        <v>168</v>
      </c>
      <c r="N692" s="43" t="s">
        <v>320</v>
      </c>
      <c r="O692" s="70" t="s">
        <v>104</v>
      </c>
      <c r="P692" s="40"/>
      <c r="Q692" s="70">
        <v>46113</v>
      </c>
      <c r="R692" s="44"/>
      <c r="S692" s="70">
        <v>46118</v>
      </c>
      <c r="T692" s="57">
        <v>46117.322916666664</v>
      </c>
      <c r="U692" s="57">
        <f>T692</f>
        <v>46117.322916666664</v>
      </c>
      <c r="V692" s="57">
        <v>46121.90625</v>
      </c>
      <c r="W692" s="57">
        <v>46122.041666666664</v>
      </c>
      <c r="X692" s="57">
        <v>46122.993055555555</v>
      </c>
      <c r="Y692" s="57">
        <v>46123.072916666664</v>
      </c>
      <c r="Z692" s="57">
        <v>46123.107638888891</v>
      </c>
      <c r="AA692" s="51">
        <f t="shared" si="143"/>
        <v>110.00000000005821</v>
      </c>
      <c r="AB692" s="51">
        <f t="shared" si="145"/>
        <v>24.75</v>
      </c>
      <c r="AC692" s="51">
        <f t="shared" si="146"/>
        <v>1.9166666666278616</v>
      </c>
      <c r="AD692" s="51">
        <v>0.17</v>
      </c>
      <c r="AE692" s="51">
        <v>6.5</v>
      </c>
      <c r="AF692" s="51">
        <v>0</v>
      </c>
      <c r="AG692" s="51">
        <v>1.5</v>
      </c>
      <c r="AH692" s="51">
        <v>0</v>
      </c>
      <c r="AI692" s="51">
        <f t="shared" si="137"/>
        <v>8</v>
      </c>
      <c r="AJ692" s="78">
        <f t="shared" si="144"/>
        <v>8.17</v>
      </c>
      <c r="AK692" s="78"/>
      <c r="AL692" s="78"/>
      <c r="AM692" s="78"/>
      <c r="AN692" s="78"/>
      <c r="AO692" s="45">
        <v>10021.981</v>
      </c>
      <c r="AP692" s="45">
        <v>10020.425999999999</v>
      </c>
      <c r="AQ692" s="57">
        <f t="shared" si="138"/>
        <v>46121.90625</v>
      </c>
      <c r="AR692" s="57">
        <v>46121.916666666664</v>
      </c>
      <c r="AS692" s="57">
        <f t="shared" si="139"/>
        <v>46122.993055555555</v>
      </c>
      <c r="AT692" s="57">
        <v>46123.09375</v>
      </c>
      <c r="AU692" s="57">
        <f t="shared" si="126"/>
        <v>46123.09375</v>
      </c>
      <c r="AV692" s="57">
        <v>46123.104166666664</v>
      </c>
      <c r="AW692" s="104">
        <v>4820</v>
      </c>
      <c r="AX692" s="104">
        <v>6037</v>
      </c>
      <c r="AY692" s="30">
        <v>30.14</v>
      </c>
      <c r="AZ692" s="30">
        <v>12.5</v>
      </c>
      <c r="BA692" s="30">
        <v>3.42</v>
      </c>
      <c r="BB692" s="30">
        <v>4.28</v>
      </c>
      <c r="BC692" s="30">
        <v>4.8899999999999997</v>
      </c>
      <c r="BD692" s="30">
        <v>41.32</v>
      </c>
      <c r="BE692" s="30">
        <v>41.9</v>
      </c>
      <c r="BF692" s="30">
        <v>0.26</v>
      </c>
      <c r="BG692" s="30">
        <v>0.4</v>
      </c>
      <c r="BH692" s="30">
        <v>0.38</v>
      </c>
      <c r="BI692" s="30">
        <v>62.81</v>
      </c>
      <c r="BJ692" s="30">
        <v>4.26</v>
      </c>
      <c r="BK692" s="30">
        <v>0.96</v>
      </c>
      <c r="BL692" s="30">
        <v>1.1499999999999999</v>
      </c>
      <c r="BM692" s="30">
        <v>14.86</v>
      </c>
      <c r="BN692" s="34">
        <v>60</v>
      </c>
      <c r="BO692" s="30" t="s">
        <v>97</v>
      </c>
      <c r="BP692" s="30" t="s">
        <v>100</v>
      </c>
      <c r="BQ692" s="34">
        <v>1210</v>
      </c>
      <c r="BR692" s="30">
        <v>38.090000000000003</v>
      </c>
      <c r="BS692" s="30">
        <v>22.7</v>
      </c>
      <c r="BT692" s="30">
        <v>14.8</v>
      </c>
      <c r="BU692" s="30">
        <v>11.68</v>
      </c>
      <c r="BV692" s="30">
        <v>1.73</v>
      </c>
      <c r="BW692" s="30">
        <v>0.76</v>
      </c>
      <c r="BX692" s="30">
        <v>0.7</v>
      </c>
      <c r="BY692" s="30">
        <v>0.48</v>
      </c>
      <c r="BZ692" s="30">
        <v>8.32</v>
      </c>
      <c r="CA692" s="30">
        <v>0.31</v>
      </c>
      <c r="CB692" s="30">
        <v>0.43</v>
      </c>
      <c r="CC692" s="99">
        <v>6.0999999999999999E-2</v>
      </c>
      <c r="CD692" s="30">
        <v>100</v>
      </c>
      <c r="CE692" s="30">
        <v>99</v>
      </c>
      <c r="CF692" s="30">
        <v>78</v>
      </c>
      <c r="CG692" s="30">
        <v>19</v>
      </c>
      <c r="CH692" s="30"/>
      <c r="CI692" s="104">
        <v>4912</v>
      </c>
      <c r="CJ692" s="30"/>
      <c r="CK692" s="30">
        <v>28.25</v>
      </c>
      <c r="CL692" s="30">
        <v>14.4</v>
      </c>
      <c r="CM692" s="30">
        <v>4.12</v>
      </c>
      <c r="CN692" s="30">
        <v>4.91</v>
      </c>
      <c r="CO692" s="30">
        <v>39.65</v>
      </c>
      <c r="CP692" s="30">
        <v>41.04</v>
      </c>
      <c r="CQ692" s="30">
        <v>0.24</v>
      </c>
      <c r="CR692" s="104">
        <v>4639</v>
      </c>
      <c r="CS692" s="104">
        <v>29.87</v>
      </c>
      <c r="CT692" s="104">
        <v>4.0199999999999996</v>
      </c>
      <c r="CU692" s="104">
        <v>0.38</v>
      </c>
      <c r="CV692" s="30"/>
      <c r="CW692" s="58">
        <f t="shared" si="136"/>
        <v>598.23438805970147</v>
      </c>
      <c r="CX692" s="59">
        <f>AP692/(AB692-AI692)</f>
        <v>598.23438805970147</v>
      </c>
      <c r="CY692" s="79">
        <v>500</v>
      </c>
      <c r="CZ692" s="57">
        <f>IF(AND(DATE(YEAR(T692),MONTH(T692),DAY(T692))&gt;=(S692-3),DATE(YEAR(T692),MONTH(T692),DAY(T692))&lt;=(S692+3)),T692,V692)</f>
        <v>46117.322916666664</v>
      </c>
      <c r="DA692" s="59">
        <f>CZ692-U692</f>
        <v>0</v>
      </c>
      <c r="DB692" s="51">
        <f>(((AR692-AQ692)*24)+DD692+AB692+((AV692-AU692)*24))/24</f>
        <v>1.1770833333284827</v>
      </c>
      <c r="DC692" s="51">
        <f>(AT692-AS692)*24</f>
        <v>2.4166666666860692</v>
      </c>
      <c r="DD692" s="51">
        <f>(W692-AR692)*24</f>
        <v>3</v>
      </c>
      <c r="DE692" s="51">
        <f>AA692</f>
        <v>110.00000000005821</v>
      </c>
      <c r="DF692" s="51">
        <f t="shared" ref="DF692:DF755" si="147">DD692</f>
        <v>3</v>
      </c>
      <c r="DG692" s="51">
        <f>AB692</f>
        <v>24.75</v>
      </c>
      <c r="DH692" s="51">
        <f t="shared" si="140"/>
        <v>2.4166666666860692</v>
      </c>
    </row>
    <row r="693" spans="1:112" s="42" customFormat="1" x14ac:dyDescent="0.2">
      <c r="A693" s="40">
        <v>5141</v>
      </c>
      <c r="B693" s="29">
        <f t="shared" si="134"/>
        <v>46113</v>
      </c>
      <c r="C693" s="41" t="str">
        <f t="shared" si="141"/>
        <v>PRT 2026 4 #5141</v>
      </c>
      <c r="D693" s="41" t="str">
        <f t="shared" si="142"/>
        <v>PRATU BGG #155</v>
      </c>
      <c r="E693" s="39">
        <v>5141</v>
      </c>
      <c r="F693" s="38" t="s">
        <v>240</v>
      </c>
      <c r="G693" s="38" t="str">
        <f>INDEX([1]List!$D$2:$D$55,MATCH(F693,[1]List!$B$2:$B$55,0))</f>
        <v>CIF</v>
      </c>
      <c r="H693" s="38" t="s">
        <v>211</v>
      </c>
      <c r="I693" s="38" t="s">
        <v>247</v>
      </c>
      <c r="J693" s="39">
        <f>IF(F693="","",IF(F693="TIE LRC",COUNTIF($F$2:$F693,"TIE")+COUNTIF($F$2:$F693,"TME")+COUNTIF($F$2:$F693,"TIE LRC")+COUNTIF($F$2:$F693,"TIE MRC"),IF(F693="TIE MRC",COUNTIF($F$2:$F693,"TIE")+COUNTIF($F$2:$F693,"TME")+COUNTIF($F$2:$F693,"TIE LRC")+COUNTIF($F$2:$F693,"TIE MRC"),IF(F693="PLNBB LRC",COUNTIF($F$2:$F693,"PLNBB")+COUNTIF($F$2:$F693,"PLNBB LRC")+COUNTIF($F$2:$F693,"PLNBB MRC"),IF(F693="PLNBB MRC",COUNTIF($F$2:$F693,"PLNBB")+COUNTIF($F$2:$F693,"PLNBB LRC")+COUNTIF($F$2:$F693,"PLNBB MRC"),IF(F693="HE MRC",COUNTIF($F$2:$F693,"HE")+COUNTIF($F$2:$F693,"HE LRC")+COUNTIF($F$2:$F693,"HE MRC"),IF(F693="HE LRC",COUNTIF($F$2:$F693,"HE")+COUNTIF($F$2:$F693,"HE LRC")+COUNTIF($F$2:$F693,"HE MRC"),COUNTIF($F$2:$F693,F693))))))))</f>
        <v>155</v>
      </c>
      <c r="K693" s="42" t="s">
        <v>559</v>
      </c>
      <c r="L693" s="42" t="s">
        <v>560</v>
      </c>
      <c r="N693" s="43" t="s">
        <v>318</v>
      </c>
      <c r="O693" s="70" t="s">
        <v>473</v>
      </c>
      <c r="P693" s="40"/>
      <c r="Q693" s="70">
        <v>46112</v>
      </c>
      <c r="R693" s="44"/>
      <c r="S693" s="70">
        <v>46165</v>
      </c>
      <c r="T693" s="57">
        <v>46118.350694444445</v>
      </c>
      <c r="U693" s="57">
        <f>V693</f>
        <v>46122.204861111109</v>
      </c>
      <c r="V693" s="57">
        <v>46122.204861111109</v>
      </c>
      <c r="W693" s="57">
        <v>46123.003472222219</v>
      </c>
      <c r="X693" s="57">
        <v>46123.965277777781</v>
      </c>
      <c r="Y693" s="57">
        <v>46124.003472222219</v>
      </c>
      <c r="Z693" s="57">
        <v>46124.038194444445</v>
      </c>
      <c r="AA693" s="51">
        <f t="shared" si="143"/>
        <v>92.499999999941792</v>
      </c>
      <c r="AB693" s="51">
        <f t="shared" si="145"/>
        <v>24</v>
      </c>
      <c r="AC693" s="51">
        <f t="shared" si="146"/>
        <v>0.91666666651144624</v>
      </c>
      <c r="AD693" s="51">
        <v>0.08</v>
      </c>
      <c r="AE693" s="51">
        <v>2.42</v>
      </c>
      <c r="AF693" s="51">
        <v>4.92</v>
      </c>
      <c r="AG693" s="51">
        <v>0</v>
      </c>
      <c r="AH693" s="51">
        <v>0</v>
      </c>
      <c r="AI693" s="51">
        <f t="shared" si="137"/>
        <v>7.34</v>
      </c>
      <c r="AJ693" s="78">
        <f t="shared" si="144"/>
        <v>7.42</v>
      </c>
      <c r="AK693" s="78"/>
      <c r="AL693" s="78"/>
      <c r="AM693" s="78"/>
      <c r="AN693" s="78"/>
      <c r="AO693" s="45">
        <v>8698.8719999999994</v>
      </c>
      <c r="AP693" s="45">
        <v>8696.2039999999997</v>
      </c>
      <c r="AQ693" s="57">
        <f t="shared" si="138"/>
        <v>46122.204861111109</v>
      </c>
      <c r="AR693" s="57">
        <v>46122.215277777781</v>
      </c>
      <c r="AS693" s="57">
        <f t="shared" si="139"/>
        <v>46123.965277777781</v>
      </c>
      <c r="AT693" s="57">
        <v>46124.024305555555</v>
      </c>
      <c r="AU693" s="57">
        <f t="shared" si="126"/>
        <v>46124.024305555555</v>
      </c>
      <c r="AV693" s="57">
        <v>46124.034722222219</v>
      </c>
      <c r="AW693" s="104">
        <v>4565</v>
      </c>
      <c r="AX693" s="104">
        <v>6606</v>
      </c>
      <c r="AY693" s="30">
        <v>30.9</v>
      </c>
      <c r="AZ693" s="30">
        <v>14.32</v>
      </c>
      <c r="BA693" s="30">
        <v>4.25</v>
      </c>
      <c r="BB693" s="30">
        <v>5.27</v>
      </c>
      <c r="BC693" s="30">
        <v>6.15</v>
      </c>
      <c r="BD693" s="30">
        <v>42.24</v>
      </c>
      <c r="BE693" s="30">
        <v>38.17</v>
      </c>
      <c r="BF693" s="30">
        <v>0.2</v>
      </c>
      <c r="BG693" s="30">
        <v>0.31</v>
      </c>
      <c r="BH693" s="30">
        <v>0.28999999999999998</v>
      </c>
      <c r="BI693" s="30">
        <v>58.25</v>
      </c>
      <c r="BJ693" s="30">
        <v>4.1900000000000004</v>
      </c>
      <c r="BK693" s="30">
        <v>0.95</v>
      </c>
      <c r="BL693" s="30">
        <v>1.18</v>
      </c>
      <c r="BM693" s="30">
        <v>16.77</v>
      </c>
      <c r="BN693" s="34">
        <v>58</v>
      </c>
      <c r="BO693" s="30" t="s">
        <v>97</v>
      </c>
      <c r="BP693" s="30" t="s">
        <v>100</v>
      </c>
      <c r="BQ693" s="34">
        <v>1240</v>
      </c>
      <c r="BR693" s="30">
        <v>39.130000000000003</v>
      </c>
      <c r="BS693" s="30">
        <v>25.26</v>
      </c>
      <c r="BT693" s="30">
        <v>17.100000000000001</v>
      </c>
      <c r="BU693" s="30">
        <v>8.82</v>
      </c>
      <c r="BV693" s="30">
        <v>1.18</v>
      </c>
      <c r="BW693" s="30">
        <v>1.6</v>
      </c>
      <c r="BX693" s="30">
        <v>0.52</v>
      </c>
      <c r="BY693" s="30">
        <v>0.46</v>
      </c>
      <c r="BZ693" s="30">
        <v>5.97</v>
      </c>
      <c r="CA693" s="30">
        <v>0.38</v>
      </c>
      <c r="CB693" s="30">
        <v>0.14000000000000001</v>
      </c>
      <c r="CC693" s="99">
        <v>4.5999999999999999E-2</v>
      </c>
      <c r="CD693" s="30">
        <v>100</v>
      </c>
      <c r="CE693" s="30">
        <v>98</v>
      </c>
      <c r="CF693" s="30">
        <v>78</v>
      </c>
      <c r="CG693" s="30">
        <v>20</v>
      </c>
      <c r="CH693" s="30"/>
      <c r="CI693" s="104">
        <v>4577</v>
      </c>
      <c r="CJ693" s="30"/>
      <c r="CK693" s="30">
        <v>30.8</v>
      </c>
      <c r="CL693" s="30"/>
      <c r="CM693" s="30">
        <v>3.89</v>
      </c>
      <c r="CN693" s="30"/>
      <c r="CO693" s="30"/>
      <c r="CP693" s="30"/>
      <c r="CQ693" s="30">
        <v>0.19</v>
      </c>
      <c r="CR693" s="104">
        <v>4469</v>
      </c>
      <c r="CS693" s="104">
        <v>30.71</v>
      </c>
      <c r="CT693" s="104">
        <v>4.32</v>
      </c>
      <c r="CU693" s="104">
        <v>0.28999999999999998</v>
      </c>
      <c r="CV693" s="30"/>
      <c r="CW693" s="58">
        <f t="shared" si="136"/>
        <v>521.98103241296519</v>
      </c>
      <c r="CX693" s="59">
        <f>AP693/(AB693-AI693)</f>
        <v>521.98103241296519</v>
      </c>
      <c r="CY693" s="79">
        <v>500</v>
      </c>
      <c r="CZ693" s="57">
        <f>IF(AND(DATE(YEAR(T693),MONTH(T693),DAY(T693))&gt;=(S693-3),DATE(YEAR(T693),MONTH(T693),DAY(T693))&lt;=(S693+3)),T693,V693)</f>
        <v>46122.204861111109</v>
      </c>
      <c r="DA693" s="59">
        <f>CZ693-U693</f>
        <v>0</v>
      </c>
      <c r="DB693" s="51">
        <f>(((AR693-AQ693)*24)+DD693+AB693+((AV693-AU693)*24))/24</f>
        <v>1.8090277777737356</v>
      </c>
      <c r="DC693" s="51">
        <f>(AT693-AS693)*24</f>
        <v>1.4166666665696539</v>
      </c>
      <c r="DD693" s="51">
        <f>(W693-AR693)*24</f>
        <v>18.916666666511446</v>
      </c>
      <c r="DE693" s="51">
        <f>AA693</f>
        <v>92.499999999941792</v>
      </c>
      <c r="DF693" s="51">
        <f t="shared" si="147"/>
        <v>18.916666666511446</v>
      </c>
      <c r="DG693" s="51">
        <f>AB693</f>
        <v>24</v>
      </c>
      <c r="DH693" s="51">
        <f t="shared" si="140"/>
        <v>1.4166666665696539</v>
      </c>
    </row>
    <row r="694" spans="1:112" s="42" customFormat="1" x14ac:dyDescent="0.2">
      <c r="A694" s="40">
        <v>5142</v>
      </c>
      <c r="B694" s="29">
        <f t="shared" si="134"/>
        <v>46113</v>
      </c>
      <c r="C694" s="41" t="str">
        <f t="shared" si="141"/>
        <v>PRT 2026 4 #5142</v>
      </c>
      <c r="D694" s="41" t="str">
        <f t="shared" si="142"/>
        <v>PRATU PTBA #140</v>
      </c>
      <c r="E694" s="39">
        <v>5142</v>
      </c>
      <c r="F694" s="38" t="s">
        <v>98</v>
      </c>
      <c r="G694" s="38" t="str">
        <f>INDEX([1]List!$D$2:$D$55,MATCH(F694,[1]List!$B$2:$B$55,0))</f>
        <v>FOB</v>
      </c>
      <c r="H694" s="38" t="s">
        <v>156</v>
      </c>
      <c r="I694" s="38" t="s">
        <v>157</v>
      </c>
      <c r="J694" s="39">
        <f>IF(F694="","",IF(F694="TIE LRC",COUNTIF($F$2:$F694,"TIE")+COUNTIF($F$2:$F694,"TME")+COUNTIF($F$2:$F694,"TIE LRC")+COUNTIF($F$2:$F694,"TIE MRC"),IF(F694="TIE MRC",COUNTIF($F$2:$F694,"TIE")+COUNTIF($F$2:$F694,"TME")+COUNTIF($F$2:$F694,"TIE LRC")+COUNTIF($F$2:$F694,"TIE MRC"),IF(F694="PLNBB LRC",COUNTIF($F$2:$F694,"PLNBB")+COUNTIF($F$2:$F694,"PLNBB LRC")+COUNTIF($F$2:$F694,"PLNBB MRC"),IF(F694="PLNBB MRC",COUNTIF($F$2:$F694,"PLNBB")+COUNTIF($F$2:$F694,"PLNBB LRC")+COUNTIF($F$2:$F694,"PLNBB MRC"),IF(F694="HE MRC",COUNTIF($F$2:$F694,"HE")+COUNTIF($F$2:$F694,"HE LRC")+COUNTIF($F$2:$F694,"HE MRC"),IF(F694="HE LRC",COUNTIF($F$2:$F694,"HE")+COUNTIF($F$2:$F694,"HE LRC")+COUNTIF($F$2:$F694,"HE MRC"),COUNTIF($F$2:$F694,F694))))))))</f>
        <v>140</v>
      </c>
      <c r="K694" s="42" t="s">
        <v>784</v>
      </c>
      <c r="L694" s="42" t="s">
        <v>785</v>
      </c>
      <c r="N694" s="43" t="s">
        <v>320</v>
      </c>
      <c r="O694" s="70" t="s">
        <v>104</v>
      </c>
      <c r="P694" s="40"/>
      <c r="Q694" s="70">
        <v>46115</v>
      </c>
      <c r="R694" s="44"/>
      <c r="S694" s="70">
        <v>46122</v>
      </c>
      <c r="T694" s="57">
        <v>46119.479166666664</v>
      </c>
      <c r="U694" s="57">
        <f>T694</f>
        <v>46119.479166666664</v>
      </c>
      <c r="V694" s="57">
        <v>46123.739583333336</v>
      </c>
      <c r="W694" s="57">
        <v>46123.986111111109</v>
      </c>
      <c r="X694" s="57">
        <v>46124.826388888891</v>
      </c>
      <c r="Y694" s="57">
        <v>46124.857638888891</v>
      </c>
      <c r="Z694" s="57">
        <v>46124.892361111109</v>
      </c>
      <c r="AA694" s="51">
        <f t="shared" si="143"/>
        <v>102.25000000011642</v>
      </c>
      <c r="AB694" s="51">
        <f t="shared" si="145"/>
        <v>20.916666666744277</v>
      </c>
      <c r="AC694" s="51">
        <f t="shared" si="146"/>
        <v>0.75</v>
      </c>
      <c r="AD694" s="51">
        <v>0.17</v>
      </c>
      <c r="AE694" s="51">
        <v>2</v>
      </c>
      <c r="AF694" s="51">
        <v>1.83</v>
      </c>
      <c r="AG694" s="51">
        <v>0.5</v>
      </c>
      <c r="AH694" s="51">
        <v>0</v>
      </c>
      <c r="AI694" s="51">
        <f t="shared" si="137"/>
        <v>4.33</v>
      </c>
      <c r="AJ694" s="78">
        <f t="shared" si="144"/>
        <v>4.5</v>
      </c>
      <c r="AK694" s="78"/>
      <c r="AL694" s="78"/>
      <c r="AM694" s="78"/>
      <c r="AN694" s="78"/>
      <c r="AO694" s="45">
        <v>10006.717000000001</v>
      </c>
      <c r="AP694" s="45">
        <v>10005.532999999999</v>
      </c>
      <c r="AQ694" s="57">
        <f t="shared" si="138"/>
        <v>46123.739583333336</v>
      </c>
      <c r="AR694" s="57">
        <v>46123.75</v>
      </c>
      <c r="AS694" s="57">
        <f t="shared" si="139"/>
        <v>46124.826388888891</v>
      </c>
      <c r="AT694" s="57">
        <v>46124.878472222219</v>
      </c>
      <c r="AU694" s="57">
        <f t="shared" si="126"/>
        <v>46124.878472222219</v>
      </c>
      <c r="AV694" s="57">
        <v>46124.888888888891</v>
      </c>
      <c r="AW694" s="104">
        <v>4612</v>
      </c>
      <c r="AX694" s="104">
        <v>6571</v>
      </c>
      <c r="AY694" s="30">
        <v>29.82</v>
      </c>
      <c r="AZ694" s="30">
        <v>13.35</v>
      </c>
      <c r="BA694" s="30">
        <v>5.52</v>
      </c>
      <c r="BB694" s="30">
        <v>6.81</v>
      </c>
      <c r="BC694" s="30">
        <v>7.86</v>
      </c>
      <c r="BD694" s="30">
        <v>40.76</v>
      </c>
      <c r="BE694" s="30">
        <v>39.08</v>
      </c>
      <c r="BF694" s="30">
        <v>0.19</v>
      </c>
      <c r="BG694" s="30">
        <v>0.28999999999999998</v>
      </c>
      <c r="BH694" s="30">
        <v>0.27</v>
      </c>
      <c r="BI694" s="30">
        <v>58.78</v>
      </c>
      <c r="BJ694" s="30">
        <v>4.3099999999999996</v>
      </c>
      <c r="BK694" s="30">
        <v>0.93</v>
      </c>
      <c r="BL694" s="30">
        <v>1.1599999999999999</v>
      </c>
      <c r="BM694" s="30">
        <v>15.59</v>
      </c>
      <c r="BN694" s="34">
        <v>60</v>
      </c>
      <c r="BO694" s="30" t="s">
        <v>97</v>
      </c>
      <c r="BP694" s="30" t="s">
        <v>100</v>
      </c>
      <c r="BQ694" s="34">
        <v>1300</v>
      </c>
      <c r="BR694" s="30">
        <v>41.83</v>
      </c>
      <c r="BS694" s="30">
        <v>27.42</v>
      </c>
      <c r="BT694" s="30">
        <v>13.32</v>
      </c>
      <c r="BU694" s="30">
        <v>7.06</v>
      </c>
      <c r="BV694" s="30">
        <v>1.44</v>
      </c>
      <c r="BW694" s="30">
        <v>1.28</v>
      </c>
      <c r="BX694" s="30">
        <v>0.8</v>
      </c>
      <c r="BY694" s="30">
        <v>0.48</v>
      </c>
      <c r="BZ694" s="30">
        <v>5.75</v>
      </c>
      <c r="CA694" s="30">
        <v>0.28999999999999998</v>
      </c>
      <c r="CB694" s="30">
        <v>0.31</v>
      </c>
      <c r="CC694" s="99">
        <v>3.9E-2</v>
      </c>
      <c r="CD694" s="30">
        <v>100</v>
      </c>
      <c r="CE694" s="30">
        <v>99</v>
      </c>
      <c r="CF694" s="30">
        <v>79</v>
      </c>
      <c r="CG694" s="30">
        <v>19</v>
      </c>
      <c r="CH694" s="30"/>
      <c r="CI694" s="104">
        <v>4902</v>
      </c>
      <c r="CJ694" s="30"/>
      <c r="CK694" s="30">
        <v>28.22</v>
      </c>
      <c r="CL694" s="30">
        <v>14.31</v>
      </c>
      <c r="CM694" s="30">
        <v>4.6500000000000004</v>
      </c>
      <c r="CN694" s="30">
        <v>5.55</v>
      </c>
      <c r="CO694" s="30">
        <v>39.6</v>
      </c>
      <c r="CP694" s="30">
        <v>40.54</v>
      </c>
      <c r="CQ694" s="30">
        <v>0.28000000000000003</v>
      </c>
      <c r="CR694" s="104">
        <v>4659</v>
      </c>
      <c r="CS694" s="105">
        <v>29.9</v>
      </c>
      <c r="CT694" s="104">
        <v>5.21</v>
      </c>
      <c r="CU694" s="104">
        <v>0.34</v>
      </c>
      <c r="CV694" s="30"/>
      <c r="CW694" s="58">
        <f t="shared" si="136"/>
        <v>603.22747186212916</v>
      </c>
      <c r="CX694" s="59">
        <f>AP694/(AB694-AI694)</f>
        <v>603.22747186212916</v>
      </c>
      <c r="CY694" s="79">
        <v>500</v>
      </c>
      <c r="CZ694" s="57">
        <f>IF(AND(DATE(YEAR(T694),MONTH(T694),DAY(T694))&gt;=(S694-3),DATE(YEAR(T694),MONTH(T694),DAY(T694))&lt;=(S694+3)),T694,V694)</f>
        <v>46119.479166666664</v>
      </c>
      <c r="DA694" s="59">
        <f>CZ694-U694</f>
        <v>0</v>
      </c>
      <c r="DB694" s="51">
        <f>(((AR694-AQ694)*24)+DD694+AB694+((AV694-AU694)*24))/24</f>
        <v>1.1284722222262644</v>
      </c>
      <c r="DC694" s="51">
        <f>(AT694-AS694)*24</f>
        <v>1.2499999998835847</v>
      </c>
      <c r="DD694" s="51">
        <f>(W694-AR694)*24</f>
        <v>5.6666666666278616</v>
      </c>
      <c r="DE694" s="51">
        <f>AA694</f>
        <v>102.25000000011642</v>
      </c>
      <c r="DF694" s="51">
        <f t="shared" si="147"/>
        <v>5.6666666666278616</v>
      </c>
      <c r="DG694" s="51">
        <f>AB694</f>
        <v>20.916666666744277</v>
      </c>
      <c r="DH694" s="51">
        <f t="shared" si="140"/>
        <v>1.2499999998835847</v>
      </c>
    </row>
    <row r="695" spans="1:112" s="42" customFormat="1" x14ac:dyDescent="0.2">
      <c r="A695" s="40">
        <v>5143</v>
      </c>
      <c r="B695" s="29">
        <f t="shared" ref="B695:B723" si="148">EOMONTH(Y695,-1)+1</f>
        <v>46113</v>
      </c>
      <c r="C695" s="41" t="str">
        <f t="shared" si="141"/>
        <v>PRT 2026 4 #5143</v>
      </c>
      <c r="D695" s="41" t="str">
        <f t="shared" si="142"/>
        <v>PRATU PTBA #141</v>
      </c>
      <c r="E695" s="39">
        <v>5143</v>
      </c>
      <c r="F695" s="38" t="s">
        <v>98</v>
      </c>
      <c r="G695" s="38" t="str">
        <f>INDEX([1]List!$D$2:$D$55,MATCH(F695,[1]List!$B$2:$B$55,0))</f>
        <v>FOB</v>
      </c>
      <c r="H695" s="38" t="s">
        <v>156</v>
      </c>
      <c r="I695" s="38" t="s">
        <v>157</v>
      </c>
      <c r="J695" s="39">
        <f>IF(F695="","",IF(F695="TIE LRC",COUNTIF($F$2:$F695,"TIE")+COUNTIF($F$2:$F695,"TME")+COUNTIF($F$2:$F695,"TIE LRC")+COUNTIF($F$2:$F695,"TIE MRC"),IF(F695="TIE MRC",COUNTIF($F$2:$F695,"TIE")+COUNTIF($F$2:$F695,"TME")+COUNTIF($F$2:$F695,"TIE LRC")+COUNTIF($F$2:$F695,"TIE MRC"),IF(F695="PLNBB LRC",COUNTIF($F$2:$F695,"PLNBB")+COUNTIF($F$2:$F695,"PLNBB LRC")+COUNTIF($F$2:$F695,"PLNBB MRC"),IF(F695="PLNBB MRC",COUNTIF($F$2:$F695,"PLNBB")+COUNTIF($F$2:$F695,"PLNBB LRC")+COUNTIF($F$2:$F695,"PLNBB MRC"),IF(F695="HE MRC",COUNTIF($F$2:$F695,"HE")+COUNTIF($F$2:$F695,"HE LRC")+COUNTIF($F$2:$F695,"HE MRC"),IF(F695="HE LRC",COUNTIF($F$2:$F695,"HE")+COUNTIF($F$2:$F695,"HE LRC")+COUNTIF($F$2:$F695,"HE MRC"),COUNTIF($F$2:$F695,F695))))))))</f>
        <v>141</v>
      </c>
      <c r="K695" s="42" t="s">
        <v>191</v>
      </c>
      <c r="L695" s="42" t="s">
        <v>192</v>
      </c>
      <c r="N695" s="43" t="s">
        <v>318</v>
      </c>
      <c r="O695" s="70" t="s">
        <v>104</v>
      </c>
      <c r="P695" s="40"/>
      <c r="Q695" s="70">
        <v>46116</v>
      </c>
      <c r="R695" s="44"/>
      <c r="S695" s="70">
        <v>46123</v>
      </c>
      <c r="T695" s="57">
        <v>46120.666666666664</v>
      </c>
      <c r="U695" s="57">
        <f>T695</f>
        <v>46120.666666666664</v>
      </c>
      <c r="V695" s="57">
        <v>46124.055555555555</v>
      </c>
      <c r="W695" s="57">
        <v>46124.833333333336</v>
      </c>
      <c r="X695" s="57">
        <v>46125.607638888891</v>
      </c>
      <c r="Y695" s="57">
        <v>46125.649305555555</v>
      </c>
      <c r="Z695" s="57">
        <v>46125.684027777781</v>
      </c>
      <c r="AA695" s="51">
        <f t="shared" si="143"/>
        <v>81.333333333372138</v>
      </c>
      <c r="AB695" s="51">
        <f t="shared" si="145"/>
        <v>19.583333333255723</v>
      </c>
      <c r="AC695" s="51">
        <f t="shared" si="146"/>
        <v>0.99999999994179234</v>
      </c>
      <c r="AD695" s="51">
        <v>0.33</v>
      </c>
      <c r="AE695" s="51">
        <v>2.33</v>
      </c>
      <c r="AF695" s="51">
        <v>0</v>
      </c>
      <c r="AG695" s="51">
        <v>0.5</v>
      </c>
      <c r="AH695" s="51">
        <v>0</v>
      </c>
      <c r="AI695" s="51">
        <f t="shared" si="137"/>
        <v>2.83</v>
      </c>
      <c r="AJ695" s="78">
        <f t="shared" si="144"/>
        <v>3.16</v>
      </c>
      <c r="AK695" s="78"/>
      <c r="AL695" s="78"/>
      <c r="AM695" s="78"/>
      <c r="AN695" s="78"/>
      <c r="AO695" s="45">
        <v>10417.824000000001</v>
      </c>
      <c r="AP695" s="45">
        <v>10415.462</v>
      </c>
      <c r="AQ695" s="57">
        <f t="shared" si="138"/>
        <v>46124.055555555555</v>
      </c>
      <c r="AR695" s="57">
        <v>46124.065972222219</v>
      </c>
      <c r="AS695" s="57">
        <f t="shared" si="139"/>
        <v>46125.607638888891</v>
      </c>
      <c r="AT695" s="57">
        <v>46125.670138888891</v>
      </c>
      <c r="AU695" s="57">
        <f t="shared" si="126"/>
        <v>46125.670138888891</v>
      </c>
      <c r="AV695" s="57">
        <v>46125.680555555555</v>
      </c>
      <c r="AW695" s="104">
        <v>4747</v>
      </c>
      <c r="AX695" s="104">
        <v>6031</v>
      </c>
      <c r="AY695" s="30">
        <v>29.89</v>
      </c>
      <c r="AZ695" s="30">
        <v>10.93</v>
      </c>
      <c r="BA695" s="30">
        <v>5.0199999999999996</v>
      </c>
      <c r="BB695" s="30">
        <v>6.38</v>
      </c>
      <c r="BC695" s="30">
        <v>7.16</v>
      </c>
      <c r="BD695" s="30">
        <v>42.38</v>
      </c>
      <c r="BE695" s="30">
        <v>40.31</v>
      </c>
      <c r="BF695" s="30">
        <v>0.25</v>
      </c>
      <c r="BG695" s="30">
        <v>0.39</v>
      </c>
      <c r="BH695" s="30">
        <v>0.36</v>
      </c>
      <c r="BI695" s="30">
        <v>62.78</v>
      </c>
      <c r="BJ695" s="30">
        <v>4.2300000000000004</v>
      </c>
      <c r="BK695" s="30">
        <v>0.98</v>
      </c>
      <c r="BL695" s="30">
        <v>1.19</v>
      </c>
      <c r="BM695" s="30">
        <v>14.38</v>
      </c>
      <c r="BN695" s="34">
        <v>60</v>
      </c>
      <c r="BO695" s="30" t="s">
        <v>97</v>
      </c>
      <c r="BP695" s="30" t="s">
        <v>100</v>
      </c>
      <c r="BQ695" s="34">
        <v>1250</v>
      </c>
      <c r="BR695" s="30">
        <v>45.67</v>
      </c>
      <c r="BS695" s="30">
        <v>25.34</v>
      </c>
      <c r="BT695" s="30">
        <v>10.78</v>
      </c>
      <c r="BU695" s="30">
        <v>7.3</v>
      </c>
      <c r="BV695" s="30">
        <v>1.48</v>
      </c>
      <c r="BW695" s="30">
        <v>1.01</v>
      </c>
      <c r="BX695" s="30">
        <v>1.58</v>
      </c>
      <c r="BY695" s="30">
        <v>0.5</v>
      </c>
      <c r="BZ695" s="30">
        <v>5.89</v>
      </c>
      <c r="CA695" s="30">
        <v>0.22</v>
      </c>
      <c r="CB695" s="30">
        <v>0.23</v>
      </c>
      <c r="CC695" s="99">
        <v>3.6999999999999998E-2</v>
      </c>
      <c r="CD695" s="30">
        <v>100</v>
      </c>
      <c r="CE695" s="30">
        <v>98</v>
      </c>
      <c r="CF695" s="30">
        <v>78</v>
      </c>
      <c r="CG695" s="30">
        <v>19</v>
      </c>
      <c r="CH695" s="30"/>
      <c r="CI695" s="104">
        <v>4913</v>
      </c>
      <c r="CJ695" s="30"/>
      <c r="CK695" s="30">
        <v>28.07</v>
      </c>
      <c r="CL695" s="30">
        <v>14.54</v>
      </c>
      <c r="CM695" s="30">
        <v>5.66</v>
      </c>
      <c r="CN695" s="30">
        <v>6.72</v>
      </c>
      <c r="CO695" s="30">
        <v>39.06</v>
      </c>
      <c r="CP695" s="30">
        <v>39.68</v>
      </c>
      <c r="CQ695" s="30">
        <v>0.43</v>
      </c>
      <c r="CR695" s="104">
        <v>4583</v>
      </c>
      <c r="CS695" s="104">
        <v>31.04</v>
      </c>
      <c r="CT695" s="104">
        <v>4.67</v>
      </c>
      <c r="CU695" s="104">
        <v>0.38</v>
      </c>
      <c r="CV695" s="30"/>
      <c r="CW695" s="58">
        <f t="shared" si="136"/>
        <v>621.69490648915132</v>
      </c>
      <c r="CX695" s="59">
        <f>AP695/(AB695-AI695)</f>
        <v>621.69490648915132</v>
      </c>
      <c r="CY695" s="79">
        <v>500</v>
      </c>
      <c r="CZ695" s="57">
        <f>IF(AND(DATE(YEAR(T695),MONTH(T695),DAY(T695))&gt;=(S695-3),DATE(YEAR(T695),MONTH(T695),DAY(T695))&lt;=(S695+3)),T695,V695)</f>
        <v>46120.666666666664</v>
      </c>
      <c r="DA695" s="59">
        <f>CZ695-U695</f>
        <v>0</v>
      </c>
      <c r="DB695" s="51">
        <f>(((AR695-AQ695)*24)+DD695+AB695+((AV695-AU695)*24))/24</f>
        <v>1.6041666666642413</v>
      </c>
      <c r="DC695" s="51">
        <f>(AT695-AS695)*24</f>
        <v>1.5</v>
      </c>
      <c r="DD695" s="51">
        <f>(W695-AR695)*24</f>
        <v>18.416666666802485</v>
      </c>
      <c r="DE695" s="51">
        <f>AA695</f>
        <v>81.333333333372138</v>
      </c>
      <c r="DF695" s="51">
        <f t="shared" si="147"/>
        <v>18.416666666802485</v>
      </c>
      <c r="DG695" s="51">
        <f>AB695</f>
        <v>19.583333333255723</v>
      </c>
      <c r="DH695" s="51">
        <f t="shared" si="140"/>
        <v>1.5</v>
      </c>
    </row>
    <row r="696" spans="1:112" s="42" customFormat="1" x14ac:dyDescent="0.2">
      <c r="A696" s="40">
        <v>5144</v>
      </c>
      <c r="B696" s="29">
        <f t="shared" si="148"/>
        <v>46113</v>
      </c>
      <c r="C696" s="41" t="str">
        <f t="shared" si="141"/>
        <v>PRT 2026 4 #5144</v>
      </c>
      <c r="D696" s="41" t="str">
        <f t="shared" si="142"/>
        <v>PRATU TBC LRC #53</v>
      </c>
      <c r="E696" s="39">
        <v>5144</v>
      </c>
      <c r="F696" s="38" t="s">
        <v>290</v>
      </c>
      <c r="G696" s="38" t="str">
        <f>INDEX([1]List!$D$2:$D$55,MATCH(F696,[1]List!$B$2:$B$55,0))</f>
        <v>CIF</v>
      </c>
      <c r="H696" s="38" t="s">
        <v>325</v>
      </c>
      <c r="I696" s="38" t="s">
        <v>176</v>
      </c>
      <c r="J696" s="39">
        <f>IF(F696="","",IF(F696="TIE LRC",COUNTIF($F$2:$F696,"TIE")+COUNTIF($F$2:$F696,"TME")+COUNTIF($F$2:$F696,"TIE LRC")+COUNTIF($F$2:$F696,"TIE MRC"),IF(F696="TIE MRC",COUNTIF($F$2:$F696,"TIE")+COUNTIF($F$2:$F696,"TME")+COUNTIF($F$2:$F696,"TIE LRC")+COUNTIF($F$2:$F696,"TIE MRC"),IF(F696="PLNBB LRC",COUNTIF($F$2:$F696,"PLNBB")+COUNTIF($F$2:$F696,"PLNBB LRC")+COUNTIF($F$2:$F696,"PLNBB MRC"),IF(F696="PLNBB MRC",COUNTIF($F$2:$F696,"PLNBB")+COUNTIF($F$2:$F696,"PLNBB LRC")+COUNTIF($F$2:$F696,"PLNBB MRC"),IF(F696="HE MRC",COUNTIF($F$2:$F696,"HE")+COUNTIF($F$2:$F696,"HE LRC")+COUNTIF($F$2:$F696,"HE MRC"),IF(F696="HE LRC",COUNTIF($F$2:$F696,"HE")+COUNTIF($F$2:$F696,"HE LRC")+COUNTIF($F$2:$F696,"HE MRC"),COUNTIF($F$2:$F696,F696))))))))</f>
        <v>53</v>
      </c>
      <c r="K696" s="42" t="s">
        <v>786</v>
      </c>
      <c r="L696" s="42" t="s">
        <v>787</v>
      </c>
      <c r="N696" s="43" t="s">
        <v>320</v>
      </c>
      <c r="O696" s="70" t="s">
        <v>610</v>
      </c>
      <c r="P696" s="40"/>
      <c r="Q696" s="70">
        <v>46109</v>
      </c>
      <c r="R696" s="44"/>
      <c r="S696" s="70">
        <v>46082</v>
      </c>
      <c r="T696" s="57">
        <v>46120.75</v>
      </c>
      <c r="U696" s="57">
        <f>V696</f>
        <v>46124.944444444445</v>
      </c>
      <c r="V696" s="57">
        <v>46124.944444444445</v>
      </c>
      <c r="W696" s="57">
        <v>46125.194444444445</v>
      </c>
      <c r="X696" s="57">
        <v>46126.079861111109</v>
      </c>
      <c r="Y696" s="57">
        <v>46126.104166666664</v>
      </c>
      <c r="Z696" s="57">
        <v>46126.138888888891</v>
      </c>
      <c r="AA696" s="51">
        <f t="shared" si="143"/>
        <v>100.66666666668607</v>
      </c>
      <c r="AB696" s="51">
        <f t="shared" si="145"/>
        <v>21.833333333255723</v>
      </c>
      <c r="AC696" s="51">
        <f t="shared" si="146"/>
        <v>0.58333333331393078</v>
      </c>
      <c r="AD696" s="51">
        <v>0</v>
      </c>
      <c r="AE696" s="51">
        <v>3.67</v>
      </c>
      <c r="AF696" s="51">
        <v>7.42</v>
      </c>
      <c r="AG696" s="51">
        <v>0.5</v>
      </c>
      <c r="AH696" s="51">
        <v>0</v>
      </c>
      <c r="AI696" s="51">
        <f t="shared" si="137"/>
        <v>11.59</v>
      </c>
      <c r="AJ696" s="78">
        <f t="shared" si="144"/>
        <v>11.59</v>
      </c>
      <c r="AK696" s="78"/>
      <c r="AL696" s="78"/>
      <c r="AM696" s="78"/>
      <c r="AN696" s="78"/>
      <c r="AO696" s="45">
        <v>7760.89</v>
      </c>
      <c r="AP696" s="45">
        <v>7756.759</v>
      </c>
      <c r="AQ696" s="57">
        <f t="shared" si="138"/>
        <v>46124.944444444445</v>
      </c>
      <c r="AR696" s="57">
        <v>46124.954861111109</v>
      </c>
      <c r="AS696" s="57">
        <f t="shared" si="139"/>
        <v>46126.079861111109</v>
      </c>
      <c r="AT696" s="57">
        <v>46126.125</v>
      </c>
      <c r="AU696" s="57">
        <f t="shared" si="126"/>
        <v>46126.125</v>
      </c>
      <c r="AV696" s="57">
        <v>46126.135416666664</v>
      </c>
      <c r="AW696" s="104">
        <v>4062</v>
      </c>
      <c r="AX696" s="104">
        <v>6244</v>
      </c>
      <c r="AY696" s="30">
        <v>34.94</v>
      </c>
      <c r="AZ696" s="30">
        <v>18.43</v>
      </c>
      <c r="BA696" s="30">
        <v>4.9800000000000004</v>
      </c>
      <c r="BB696" s="30">
        <v>6.24</v>
      </c>
      <c r="BC696" s="30">
        <v>7.65</v>
      </c>
      <c r="BD696" s="30">
        <v>41.05</v>
      </c>
      <c r="BE696" s="30">
        <v>34.28</v>
      </c>
      <c r="BF696" s="30">
        <v>0.26</v>
      </c>
      <c r="BG696" s="30">
        <v>0.44</v>
      </c>
      <c r="BH696" s="30">
        <v>0.4</v>
      </c>
      <c r="BI696" s="30">
        <v>53.78</v>
      </c>
      <c r="BJ696" s="30">
        <v>4.25</v>
      </c>
      <c r="BK696" s="30">
        <v>0.85</v>
      </c>
      <c r="BL696" s="30">
        <v>1.1299999999999999</v>
      </c>
      <c r="BM696" s="30">
        <v>16.12</v>
      </c>
      <c r="BN696" s="34">
        <v>60</v>
      </c>
      <c r="BO696" s="30" t="s">
        <v>97</v>
      </c>
      <c r="BP696" s="30" t="s">
        <v>100</v>
      </c>
      <c r="BQ696" s="34">
        <v>1170</v>
      </c>
      <c r="BR696" s="30">
        <v>39.46</v>
      </c>
      <c r="BS696" s="30">
        <v>19.82</v>
      </c>
      <c r="BT696" s="30">
        <v>20.89</v>
      </c>
      <c r="BU696" s="30">
        <v>9.4</v>
      </c>
      <c r="BV696" s="30">
        <v>2.8</v>
      </c>
      <c r="BW696" s="30">
        <v>0.83</v>
      </c>
      <c r="BX696" s="30">
        <v>0.78</v>
      </c>
      <c r="BY696" s="30">
        <v>0.68</v>
      </c>
      <c r="BZ696" s="30">
        <v>4.76</v>
      </c>
      <c r="CA696" s="30">
        <v>0.38</v>
      </c>
      <c r="CB696" s="30">
        <v>0.2</v>
      </c>
      <c r="CC696" s="99">
        <v>0.05</v>
      </c>
      <c r="CD696" s="30">
        <v>99</v>
      </c>
      <c r="CE696" s="30">
        <v>98</v>
      </c>
      <c r="CF696" s="30">
        <v>78</v>
      </c>
      <c r="CG696" s="30">
        <v>21</v>
      </c>
      <c r="CH696" s="30"/>
      <c r="CI696" s="104">
        <v>4088</v>
      </c>
      <c r="CJ696" s="30"/>
      <c r="CK696" s="30">
        <v>34.659999999999997</v>
      </c>
      <c r="CL696" s="30"/>
      <c r="CM696" s="30">
        <v>4.51</v>
      </c>
      <c r="CN696" s="30"/>
      <c r="CO696" s="30"/>
      <c r="CP696" s="30"/>
      <c r="CQ696" s="30">
        <v>0.23</v>
      </c>
      <c r="CR696" s="104">
        <v>4028</v>
      </c>
      <c r="CS696" s="105">
        <v>35.200000000000003</v>
      </c>
      <c r="CT696" s="104">
        <v>5.17</v>
      </c>
      <c r="CU696" s="104">
        <v>0.26</v>
      </c>
      <c r="CV696" s="30"/>
      <c r="CW696" s="58">
        <f t="shared" si="136"/>
        <v>757.24949561263622</v>
      </c>
      <c r="CX696" s="59">
        <f>AP696/(AB696-AI696)</f>
        <v>757.24949561263622</v>
      </c>
      <c r="CY696" s="79">
        <v>500</v>
      </c>
      <c r="CZ696" s="57">
        <f>IF(AND(DATE(YEAR(T696),MONTH(T696),DAY(T696))&gt;=(S696-3),DATE(YEAR(T696),MONTH(T696),DAY(T696))&lt;=(S696+3)),T696,V696)</f>
        <v>46124.944444444445</v>
      </c>
      <c r="DA696" s="59">
        <f>CZ696-U696</f>
        <v>0</v>
      </c>
      <c r="DB696" s="51">
        <f>(((AR696-AQ696)*24)+DD696+AB696+((AV696-AU696)*24))/24</f>
        <v>1.1701388888832298</v>
      </c>
      <c r="DC696" s="51">
        <f>(AT696-AS696)*24</f>
        <v>1.0833333333721384</v>
      </c>
      <c r="DD696" s="51">
        <f>(W696-AR696)*24</f>
        <v>5.7500000000582077</v>
      </c>
      <c r="DE696" s="51">
        <f>AA696</f>
        <v>100.66666666668607</v>
      </c>
      <c r="DF696" s="51">
        <f t="shared" si="147"/>
        <v>5.7500000000582077</v>
      </c>
      <c r="DG696" s="51">
        <f>AB696</f>
        <v>21.833333333255723</v>
      </c>
      <c r="DH696" s="51">
        <f t="shared" si="140"/>
        <v>1.0833333333721384</v>
      </c>
    </row>
    <row r="697" spans="1:112" s="42" customFormat="1" x14ac:dyDescent="0.2">
      <c r="A697" s="40">
        <v>5145</v>
      </c>
      <c r="B697" s="29">
        <f t="shared" si="148"/>
        <v>46113</v>
      </c>
      <c r="C697" s="41" t="str">
        <f t="shared" si="141"/>
        <v>PRT 2026 4 #5145</v>
      </c>
      <c r="D697" s="41" t="str">
        <f t="shared" si="142"/>
        <v>PRATU PTBA #142</v>
      </c>
      <c r="E697" s="39">
        <v>5145</v>
      </c>
      <c r="F697" s="38" t="s">
        <v>98</v>
      </c>
      <c r="G697" s="38" t="str">
        <f>INDEX([1]List!$D$2:$D$55,MATCH(F697,[1]List!$B$2:$B$55,0))</f>
        <v>FOB</v>
      </c>
      <c r="H697" s="38" t="s">
        <v>156</v>
      </c>
      <c r="I697" s="38" t="s">
        <v>157</v>
      </c>
      <c r="J697" s="39">
        <f>IF(F697="","",IF(F697="TIE LRC",COUNTIF($F$2:$F697,"TIE")+COUNTIF($F$2:$F697,"TME")+COUNTIF($F$2:$F697,"TIE LRC")+COUNTIF($F$2:$F697,"TIE MRC"),IF(F697="TIE MRC",COUNTIF($F$2:$F697,"TIE")+COUNTIF($F$2:$F697,"TME")+COUNTIF($F$2:$F697,"TIE LRC")+COUNTIF($F$2:$F697,"TIE MRC"),IF(F697="PLNBB LRC",COUNTIF($F$2:$F697,"PLNBB")+COUNTIF($F$2:$F697,"PLNBB LRC")+COUNTIF($F$2:$F697,"PLNBB MRC"),IF(F697="PLNBB MRC",COUNTIF($F$2:$F697,"PLNBB")+COUNTIF($F$2:$F697,"PLNBB LRC")+COUNTIF($F$2:$F697,"PLNBB MRC"),IF(F697="HE MRC",COUNTIF($F$2:$F697,"HE")+COUNTIF($F$2:$F697,"HE LRC")+COUNTIF($F$2:$F697,"HE MRC"),IF(F697="HE LRC",COUNTIF($F$2:$F697,"HE")+COUNTIF($F$2:$F697,"HE LRC")+COUNTIF($F$2:$F697,"HE MRC"),COUNTIF($F$2:$F697,F697))))))))</f>
        <v>142</v>
      </c>
      <c r="K697" s="42" t="s">
        <v>580</v>
      </c>
      <c r="L697" s="42" t="s">
        <v>581</v>
      </c>
      <c r="N697" s="43" t="s">
        <v>318</v>
      </c>
      <c r="O697" s="70" t="s">
        <v>104</v>
      </c>
      <c r="P697" s="40"/>
      <c r="Q697" s="70">
        <v>46120</v>
      </c>
      <c r="R697" s="44"/>
      <c r="S697" s="70">
        <v>46124</v>
      </c>
      <c r="T697" s="57">
        <v>46123.458333333336</v>
      </c>
      <c r="U697" s="57">
        <f>T697</f>
        <v>46123.458333333336</v>
      </c>
      <c r="V697" s="57">
        <v>46125.711805555555</v>
      </c>
      <c r="W697" s="57">
        <v>46126.086805555555</v>
      </c>
      <c r="X697" s="57">
        <v>46126.864583333336</v>
      </c>
      <c r="Y697" s="57">
        <v>46126.899305555555</v>
      </c>
      <c r="Z697" s="57">
        <v>46126.934027777781</v>
      </c>
      <c r="AA697" s="51">
        <f t="shared" si="143"/>
        <v>54.083333333255723</v>
      </c>
      <c r="AB697" s="51">
        <f t="shared" si="145"/>
        <v>19.5</v>
      </c>
      <c r="AC697" s="51">
        <f t="shared" si="146"/>
        <v>0.83333333325572312</v>
      </c>
      <c r="AD697" s="51">
        <v>0.25</v>
      </c>
      <c r="AE697" s="51">
        <v>1.25</v>
      </c>
      <c r="AF697" s="51">
        <v>3.67</v>
      </c>
      <c r="AG697" s="51">
        <v>0</v>
      </c>
      <c r="AH697" s="51">
        <v>0</v>
      </c>
      <c r="AI697" s="51">
        <f t="shared" si="137"/>
        <v>4.92</v>
      </c>
      <c r="AJ697" s="78">
        <f t="shared" si="144"/>
        <v>5.17</v>
      </c>
      <c r="AK697" s="78"/>
      <c r="AL697" s="78"/>
      <c r="AM697" s="78"/>
      <c r="AN697" s="78"/>
      <c r="AO697" s="45">
        <v>10012.489</v>
      </c>
      <c r="AP697" s="45">
        <v>10009.995999999999</v>
      </c>
      <c r="AQ697" s="57">
        <f t="shared" si="138"/>
        <v>46125.711805555555</v>
      </c>
      <c r="AR697" s="57">
        <v>46125.722222222219</v>
      </c>
      <c r="AS697" s="57">
        <f t="shared" si="139"/>
        <v>46126.864583333336</v>
      </c>
      <c r="AT697" s="57">
        <v>46126.920138888891</v>
      </c>
      <c r="AU697" s="57">
        <f t="shared" si="126"/>
        <v>46126.920138888891</v>
      </c>
      <c r="AV697" s="57">
        <v>46126.930555555555</v>
      </c>
      <c r="AW697" s="104">
        <v>4707</v>
      </c>
      <c r="AX697" s="104">
        <v>6684</v>
      </c>
      <c r="AY697" s="30">
        <v>29.58</v>
      </c>
      <c r="AZ697" s="30">
        <v>13.98</v>
      </c>
      <c r="BA697" s="30">
        <v>4.16</v>
      </c>
      <c r="BB697" s="30">
        <v>5.08</v>
      </c>
      <c r="BC697" s="30">
        <v>5.91</v>
      </c>
      <c r="BD697" s="30">
        <v>40.94</v>
      </c>
      <c r="BE697" s="30">
        <v>40</v>
      </c>
      <c r="BF697" s="30">
        <v>0.5</v>
      </c>
      <c r="BG697" s="30">
        <v>0.75</v>
      </c>
      <c r="BH697" s="30">
        <v>0.71</v>
      </c>
      <c r="BI697" s="30">
        <v>59.83</v>
      </c>
      <c r="BJ697" s="30">
        <v>4.34</v>
      </c>
      <c r="BK697" s="30">
        <v>0.95</v>
      </c>
      <c r="BL697" s="30">
        <v>1.17</v>
      </c>
      <c r="BM697" s="30">
        <v>15.21</v>
      </c>
      <c r="BN697" s="34">
        <v>60</v>
      </c>
      <c r="BO697" s="30" t="s">
        <v>97</v>
      </c>
      <c r="BP697" s="30" t="s">
        <v>100</v>
      </c>
      <c r="BQ697" s="34">
        <v>1230</v>
      </c>
      <c r="BR697" s="30">
        <v>52.9</v>
      </c>
      <c r="BS697" s="30">
        <v>23.24</v>
      </c>
      <c r="BT697" s="30">
        <v>8.2899999999999991</v>
      </c>
      <c r="BU697" s="30">
        <v>6.18</v>
      </c>
      <c r="BV697" s="30">
        <v>1.88</v>
      </c>
      <c r="BW697" s="30">
        <v>0.78</v>
      </c>
      <c r="BX697" s="30">
        <v>0.64</v>
      </c>
      <c r="BY697" s="30">
        <v>0.56000000000000005</v>
      </c>
      <c r="BZ697" s="30">
        <v>5.12</v>
      </c>
      <c r="CA697" s="30">
        <v>0.14000000000000001</v>
      </c>
      <c r="CB697" s="30">
        <v>0.28000000000000003</v>
      </c>
      <c r="CC697" s="99">
        <v>3.2000000000000001E-2</v>
      </c>
      <c r="CD697" s="30">
        <v>100</v>
      </c>
      <c r="CE697" s="30">
        <v>98</v>
      </c>
      <c r="CF697" s="30">
        <v>78</v>
      </c>
      <c r="CG697" s="30">
        <v>19</v>
      </c>
      <c r="CH697" s="30"/>
      <c r="CI697" s="104">
        <v>4917</v>
      </c>
      <c r="CJ697" s="30"/>
      <c r="CK697" s="30">
        <v>28.23</v>
      </c>
      <c r="CL697" s="30">
        <v>14.23</v>
      </c>
      <c r="CM697" s="30">
        <v>5.79</v>
      </c>
      <c r="CN697" s="30">
        <v>6.92</v>
      </c>
      <c r="CO697" s="30">
        <v>39.06</v>
      </c>
      <c r="CP697" s="30">
        <v>39.79</v>
      </c>
      <c r="CQ697" s="30">
        <v>0.36</v>
      </c>
      <c r="CR697" s="104">
        <v>4672</v>
      </c>
      <c r="CS697" s="104">
        <v>30.51</v>
      </c>
      <c r="CT697" s="104">
        <v>5.08</v>
      </c>
      <c r="CU697" s="104">
        <v>0.32</v>
      </c>
      <c r="CV697" s="30"/>
      <c r="CW697" s="58">
        <f t="shared" si="136"/>
        <v>686.55665294924552</v>
      </c>
      <c r="CX697" s="59">
        <f>AP697/(AB697-AI697)</f>
        <v>686.55665294924552</v>
      </c>
      <c r="CY697" s="79">
        <v>500</v>
      </c>
      <c r="CZ697" s="57">
        <f>IF(AND(DATE(YEAR(T697),MONTH(T697),DAY(T697))&gt;=(S697-3),DATE(YEAR(T697),MONTH(T697),DAY(T697))&lt;=(S697+3)),T697,V697)</f>
        <v>46123.458333333336</v>
      </c>
      <c r="DA697" s="59">
        <f>CZ697-U697</f>
        <v>0</v>
      </c>
      <c r="DB697" s="51">
        <f>(((AR697-AQ697)*24)+DD697+AB697+((AV697-AU697)*24))/24</f>
        <v>1.1979166666642413</v>
      </c>
      <c r="DC697" s="51">
        <f>(AT697-AS697)*24</f>
        <v>1.3333333333139308</v>
      </c>
      <c r="DD697" s="51">
        <f>(W697-AR697)*24</f>
        <v>8.7500000000582077</v>
      </c>
      <c r="DE697" s="51">
        <f>AA697</f>
        <v>54.083333333255723</v>
      </c>
      <c r="DF697" s="51">
        <f t="shared" si="147"/>
        <v>8.7500000000582077</v>
      </c>
      <c r="DG697" s="51">
        <f>AB697</f>
        <v>19.5</v>
      </c>
      <c r="DH697" s="51">
        <f t="shared" si="140"/>
        <v>1.3333333333139308</v>
      </c>
    </row>
    <row r="698" spans="1:112" s="42" customFormat="1" x14ac:dyDescent="0.2">
      <c r="A698" s="40">
        <v>5146</v>
      </c>
      <c r="B698" s="29">
        <f t="shared" si="148"/>
        <v>46113</v>
      </c>
      <c r="C698" s="41" t="str">
        <f t="shared" si="141"/>
        <v>PRT 2026 4 #5146</v>
      </c>
      <c r="D698" s="41" t="str">
        <f t="shared" si="142"/>
        <v>PRATU TBC LRC #54</v>
      </c>
      <c r="E698" s="39">
        <v>5146</v>
      </c>
      <c r="F698" s="38" t="s">
        <v>290</v>
      </c>
      <c r="G698" s="38" t="str">
        <f>INDEX([1]List!$D$2:$D$55,MATCH(F698,[1]List!$B$2:$B$55,0))</f>
        <v>CIF</v>
      </c>
      <c r="H698" s="38" t="s">
        <v>407</v>
      </c>
      <c r="I698" s="38" t="s">
        <v>176</v>
      </c>
      <c r="J698" s="39">
        <f>IF(F698="","",IF(F698="TIE LRC",COUNTIF($F$2:$F698,"TIE")+COUNTIF($F$2:$F698,"TME")+COUNTIF($F$2:$F698,"TIE LRC")+COUNTIF($F$2:$F698,"TIE MRC"),IF(F698="TIE MRC",COUNTIF($F$2:$F698,"TIE")+COUNTIF($F$2:$F698,"TME")+COUNTIF($F$2:$F698,"TIE LRC")+COUNTIF($F$2:$F698,"TIE MRC"),IF(F698="PLNBB LRC",COUNTIF($F$2:$F698,"PLNBB")+COUNTIF($F$2:$F698,"PLNBB LRC")+COUNTIF($F$2:$F698,"PLNBB MRC"),IF(F698="PLNBB MRC",COUNTIF($F$2:$F698,"PLNBB")+COUNTIF($F$2:$F698,"PLNBB LRC")+COUNTIF($F$2:$F698,"PLNBB MRC"),IF(F698="HE MRC",COUNTIF($F$2:$F698,"HE")+COUNTIF($F$2:$F698,"HE LRC")+COUNTIF($F$2:$F698,"HE MRC"),IF(F698="HE LRC",COUNTIF($F$2:$F698,"HE")+COUNTIF($F$2:$F698,"HE LRC")+COUNTIF($F$2:$F698,"HE MRC"),COUNTIF($F$2:$F698,F698))))))))</f>
        <v>54</v>
      </c>
      <c r="K698" s="42" t="s">
        <v>184</v>
      </c>
      <c r="L698" s="42" t="s">
        <v>185</v>
      </c>
      <c r="N698" s="43" t="s">
        <v>320</v>
      </c>
      <c r="O698" s="70" t="s">
        <v>610</v>
      </c>
      <c r="P698" s="40"/>
      <c r="Q698" s="70">
        <v>46112</v>
      </c>
      <c r="R698" s="44"/>
      <c r="S698" s="70">
        <v>46082</v>
      </c>
      <c r="T698" s="57">
        <v>46122.354166666664</v>
      </c>
      <c r="U698" s="57">
        <f>V698</f>
        <v>46126.180555555555</v>
      </c>
      <c r="V698" s="57">
        <v>46126.180555555555</v>
      </c>
      <c r="W698" s="57">
        <v>46126.875</v>
      </c>
      <c r="X698" s="57">
        <v>46127.520833333336</v>
      </c>
      <c r="Y698" s="57">
        <v>46127.548611111109</v>
      </c>
      <c r="Z698" s="57">
        <v>46127.583333333336</v>
      </c>
      <c r="AA698" s="51">
        <f t="shared" si="143"/>
        <v>91.833333333372138</v>
      </c>
      <c r="AB698" s="51">
        <f t="shared" si="145"/>
        <v>16.166666666627862</v>
      </c>
      <c r="AC698" s="51">
        <f t="shared" si="146"/>
        <v>0.6666666665696539</v>
      </c>
      <c r="AD698" s="51">
        <v>0.25</v>
      </c>
      <c r="AE698" s="51">
        <v>1.67</v>
      </c>
      <c r="AF698" s="51">
        <v>1</v>
      </c>
      <c r="AG698" s="51">
        <v>0</v>
      </c>
      <c r="AH698" s="51">
        <v>0</v>
      </c>
      <c r="AI698" s="51">
        <f t="shared" si="137"/>
        <v>2.67</v>
      </c>
      <c r="AJ698" s="78">
        <f t="shared" si="144"/>
        <v>2.92</v>
      </c>
      <c r="AK698" s="78"/>
      <c r="AL698" s="78"/>
      <c r="AM698" s="78"/>
      <c r="AN698" s="78"/>
      <c r="AO698" s="45">
        <v>7703.6279999999997</v>
      </c>
      <c r="AP698" s="45">
        <v>7700.5730000000003</v>
      </c>
      <c r="AQ698" s="57">
        <f t="shared" si="138"/>
        <v>46126.180555555555</v>
      </c>
      <c r="AR698" s="57">
        <v>46126.190972222219</v>
      </c>
      <c r="AS698" s="57">
        <f t="shared" si="139"/>
        <v>46127.520833333336</v>
      </c>
      <c r="AT698" s="57">
        <v>46127.569444444445</v>
      </c>
      <c r="AU698" s="57">
        <f t="shared" si="126"/>
        <v>46127.569444444445</v>
      </c>
      <c r="AV698" s="57">
        <v>46127.579861111109</v>
      </c>
      <c r="AW698" s="104">
        <v>4052</v>
      </c>
      <c r="AX698" s="104">
        <v>6314</v>
      </c>
      <c r="AY698" s="30">
        <v>35.83</v>
      </c>
      <c r="AZ698" s="30">
        <v>17.95</v>
      </c>
      <c r="BA698" s="30">
        <v>4.91</v>
      </c>
      <c r="BB698" s="30">
        <v>6.28</v>
      </c>
      <c r="BC698" s="30">
        <v>7.65</v>
      </c>
      <c r="BD698" s="30">
        <v>39.43</v>
      </c>
      <c r="BE698" s="30">
        <v>36.340000000000003</v>
      </c>
      <c r="BF698" s="30">
        <v>0.2</v>
      </c>
      <c r="BG698" s="30">
        <v>0.34</v>
      </c>
      <c r="BH698" s="30">
        <v>0.32</v>
      </c>
      <c r="BI698" s="30">
        <v>53.26</v>
      </c>
      <c r="BJ698" s="30">
        <v>4.1900000000000004</v>
      </c>
      <c r="BK698" s="30">
        <v>0.88</v>
      </c>
      <c r="BL698" s="30">
        <v>1.1599999999999999</v>
      </c>
      <c r="BM698" s="30">
        <v>17.18</v>
      </c>
      <c r="BN698" s="34">
        <v>60</v>
      </c>
      <c r="BO698" s="30" t="s">
        <v>97</v>
      </c>
      <c r="BP698" s="30" t="s">
        <v>100</v>
      </c>
      <c r="BQ698" s="34">
        <v>1220</v>
      </c>
      <c r="BR698" s="30">
        <v>45.94</v>
      </c>
      <c r="BS698" s="30">
        <v>21.4</v>
      </c>
      <c r="BT698" s="30">
        <v>16</v>
      </c>
      <c r="BU698" s="30">
        <v>7.09</v>
      </c>
      <c r="BV698" s="30">
        <v>2.34</v>
      </c>
      <c r="BW698" s="30">
        <v>0.95</v>
      </c>
      <c r="BX698" s="30">
        <v>0.55000000000000004</v>
      </c>
      <c r="BY698" s="30">
        <v>0.82</v>
      </c>
      <c r="BZ698" s="30">
        <v>4.4800000000000004</v>
      </c>
      <c r="CA698" s="30">
        <v>0.28000000000000003</v>
      </c>
      <c r="CB698" s="30">
        <v>0.16</v>
      </c>
      <c r="CC698" s="99">
        <v>4.5999999999999999E-2</v>
      </c>
      <c r="CD698" s="30">
        <v>99</v>
      </c>
      <c r="CE698" s="30">
        <v>98</v>
      </c>
      <c r="CF698" s="30">
        <v>78</v>
      </c>
      <c r="CG698" s="30">
        <v>21</v>
      </c>
      <c r="CH698" s="30"/>
      <c r="CI698" s="104">
        <v>4081</v>
      </c>
      <c r="CJ698" s="30"/>
      <c r="CK698" s="30">
        <v>35.47</v>
      </c>
      <c r="CL698" s="30"/>
      <c r="CM698" s="30">
        <v>4.67</v>
      </c>
      <c r="CN698" s="30"/>
      <c r="CO698" s="30"/>
      <c r="CP698" s="30"/>
      <c r="CQ698" s="30">
        <v>0.19</v>
      </c>
      <c r="CR698" s="104">
        <v>4078</v>
      </c>
      <c r="CS698" s="104">
        <v>35.869999999999997</v>
      </c>
      <c r="CT698" s="104">
        <v>4.9800000000000004</v>
      </c>
      <c r="CU698" s="104">
        <v>0.21</v>
      </c>
      <c r="CV698" s="30"/>
      <c r="CW698" s="58">
        <f t="shared" si="136"/>
        <v>570.55369227133667</v>
      </c>
      <c r="CX698" s="59">
        <f>AP698/(AB698-AI698)</f>
        <v>570.55369227133667</v>
      </c>
      <c r="CY698" s="79">
        <v>500</v>
      </c>
      <c r="CZ698" s="57">
        <f>IF(AND(DATE(YEAR(T698),MONTH(T698),DAY(T698))&gt;=(S698-3),DATE(YEAR(T698),MONTH(T698),DAY(T698))&lt;=(S698+3)),T698,V698)</f>
        <v>46126.180555555555</v>
      </c>
      <c r="DA698" s="59">
        <f>CZ698-U698</f>
        <v>0</v>
      </c>
      <c r="DB698" s="51">
        <f>(((AR698-AQ698)*24)+DD698+AB698+((AV698-AU698)*24))/24</f>
        <v>1.3784722222189885</v>
      </c>
      <c r="DC698" s="51">
        <f>(AT698-AS698)*24</f>
        <v>1.1666666666278616</v>
      </c>
      <c r="DD698" s="51">
        <f>(W698-AR698)*24</f>
        <v>16.416666666744277</v>
      </c>
      <c r="DE698" s="51">
        <f>AA698</f>
        <v>91.833333333372138</v>
      </c>
      <c r="DF698" s="51">
        <f t="shared" si="147"/>
        <v>16.416666666744277</v>
      </c>
      <c r="DG698" s="51">
        <f>AB698</f>
        <v>16.166666666627862</v>
      </c>
      <c r="DH698" s="51">
        <f t="shared" si="140"/>
        <v>1.1666666666278616</v>
      </c>
    </row>
    <row r="699" spans="1:112" s="42" customFormat="1" x14ac:dyDescent="0.2">
      <c r="A699" s="40">
        <v>5147</v>
      </c>
      <c r="B699" s="29">
        <f t="shared" si="148"/>
        <v>46113</v>
      </c>
      <c r="C699" s="41" t="str">
        <f t="shared" si="141"/>
        <v>PRT 2026 4 #5147</v>
      </c>
      <c r="D699" s="41" t="str">
        <f t="shared" si="142"/>
        <v>PRATU PTBA #143</v>
      </c>
      <c r="E699" s="39">
        <v>5147</v>
      </c>
      <c r="F699" s="38" t="s">
        <v>98</v>
      </c>
      <c r="G699" s="38" t="str">
        <f>INDEX([1]List!$D$2:$D$55,MATCH(F699,[1]List!$B$2:$B$55,0))</f>
        <v>FOB</v>
      </c>
      <c r="H699" s="38" t="s">
        <v>156</v>
      </c>
      <c r="I699" s="38" t="s">
        <v>157</v>
      </c>
      <c r="J699" s="39">
        <f>IF(F699="","",IF(F699="TIE LRC",COUNTIF($F$2:$F699,"TIE")+COUNTIF($F$2:$F699,"TME")+COUNTIF($F$2:$F699,"TIE LRC")+COUNTIF($F$2:$F699,"TIE MRC"),IF(F699="TIE MRC",COUNTIF($F$2:$F699,"TIE")+COUNTIF($F$2:$F699,"TME")+COUNTIF($F$2:$F699,"TIE LRC")+COUNTIF($F$2:$F699,"TIE MRC"),IF(F699="PLNBB LRC",COUNTIF($F$2:$F699,"PLNBB")+COUNTIF($F$2:$F699,"PLNBB LRC")+COUNTIF($F$2:$F699,"PLNBB MRC"),IF(F699="PLNBB MRC",COUNTIF($F$2:$F699,"PLNBB")+COUNTIF($F$2:$F699,"PLNBB LRC")+COUNTIF($F$2:$F699,"PLNBB MRC"),IF(F699="HE MRC",COUNTIF($F$2:$F699,"HE")+COUNTIF($F$2:$F699,"HE LRC")+COUNTIF($F$2:$F699,"HE MRC"),IF(F699="HE LRC",COUNTIF($F$2:$F699,"HE")+COUNTIF($F$2:$F699,"HE LRC")+COUNTIF($F$2:$F699,"HE MRC"),COUNTIF($F$2:$F699,F699))))))))</f>
        <v>143</v>
      </c>
      <c r="K699" s="42" t="s">
        <v>198</v>
      </c>
      <c r="L699" s="42" t="s">
        <v>196</v>
      </c>
      <c r="N699" s="43" t="s">
        <v>318</v>
      </c>
      <c r="O699" s="70" t="s">
        <v>104</v>
      </c>
      <c r="P699" s="40"/>
      <c r="Q699" s="70">
        <v>46121</v>
      </c>
      <c r="R699" s="44"/>
      <c r="S699" s="70">
        <v>46127</v>
      </c>
      <c r="T699" s="57">
        <v>46124.5625</v>
      </c>
      <c r="U699" s="57">
        <f>T699</f>
        <v>46124.5625</v>
      </c>
      <c r="V699" s="57">
        <v>46126.975694444445</v>
      </c>
      <c r="W699" s="57">
        <v>46127.534722222219</v>
      </c>
      <c r="X699" s="57">
        <v>46128.038194444445</v>
      </c>
      <c r="Y699" s="57">
        <v>46128.079861111109</v>
      </c>
      <c r="Z699" s="57">
        <v>46128.114583333336</v>
      </c>
      <c r="AA699" s="51">
        <f t="shared" si="143"/>
        <v>57.916666666686069</v>
      </c>
      <c r="AB699" s="51">
        <f t="shared" si="145"/>
        <v>13.083333333372138</v>
      </c>
      <c r="AC699" s="51">
        <f t="shared" si="146"/>
        <v>0.99999999994179234</v>
      </c>
      <c r="AD699" s="51">
        <v>0.17</v>
      </c>
      <c r="AE699" s="51">
        <v>1.67</v>
      </c>
      <c r="AF699" s="51">
        <v>0</v>
      </c>
      <c r="AG699" s="51">
        <v>0</v>
      </c>
      <c r="AH699" s="51">
        <v>0</v>
      </c>
      <c r="AI699" s="51">
        <f t="shared" si="137"/>
        <v>1.67</v>
      </c>
      <c r="AJ699" s="78">
        <f t="shared" si="144"/>
        <v>1.8399999999999999</v>
      </c>
      <c r="AK699" s="78"/>
      <c r="AL699" s="78"/>
      <c r="AM699" s="78"/>
      <c r="AN699" s="78"/>
      <c r="AO699" s="45">
        <v>10409.591</v>
      </c>
      <c r="AP699" s="45">
        <v>10408.319</v>
      </c>
      <c r="AQ699" s="57">
        <f t="shared" si="138"/>
        <v>46126.975694444445</v>
      </c>
      <c r="AR699" s="57">
        <v>46126.986111111109</v>
      </c>
      <c r="AS699" s="57">
        <f t="shared" si="139"/>
        <v>46128.038194444445</v>
      </c>
      <c r="AT699" s="57">
        <v>46128.100694444445</v>
      </c>
      <c r="AU699" s="57">
        <f t="shared" ref="AU699:AU839" si="149">AT699</f>
        <v>46128.100694444445</v>
      </c>
      <c r="AV699" s="57">
        <v>46128.111111111109</v>
      </c>
      <c r="AW699" s="104">
        <v>4669</v>
      </c>
      <c r="AX699" s="104">
        <v>6611</v>
      </c>
      <c r="AY699" s="30">
        <v>29.38</v>
      </c>
      <c r="AZ699" s="30">
        <v>12.45</v>
      </c>
      <c r="BA699" s="30">
        <v>3.47</v>
      </c>
      <c r="BB699" s="30">
        <v>4.3</v>
      </c>
      <c r="BC699" s="30">
        <v>4.91</v>
      </c>
      <c r="BD699" s="30">
        <v>43.2</v>
      </c>
      <c r="BE699" s="30">
        <v>40.049999999999997</v>
      </c>
      <c r="BF699" s="30">
        <v>0.25</v>
      </c>
      <c r="BG699" s="30">
        <v>0.37</v>
      </c>
      <c r="BH699" s="30">
        <v>0.35</v>
      </c>
      <c r="BI699" s="30">
        <v>59.78</v>
      </c>
      <c r="BJ699" s="30">
        <v>4.32</v>
      </c>
      <c r="BK699" s="30">
        <v>0.96</v>
      </c>
      <c r="BL699" s="30">
        <v>1.1499999999999999</v>
      </c>
      <c r="BM699" s="30">
        <v>17.88</v>
      </c>
      <c r="BN699" s="34">
        <v>60</v>
      </c>
      <c r="BO699" s="30" t="s">
        <v>97</v>
      </c>
      <c r="BP699" s="30" t="s">
        <v>100</v>
      </c>
      <c r="BQ699" s="34">
        <v>1210</v>
      </c>
      <c r="BR699" s="30">
        <v>49.6</v>
      </c>
      <c r="BS699" s="30">
        <v>24.65</v>
      </c>
      <c r="BT699" s="30">
        <v>10.49</v>
      </c>
      <c r="BU699" s="30">
        <v>5.01</v>
      </c>
      <c r="BV699" s="30">
        <v>1.8</v>
      </c>
      <c r="BW699" s="30">
        <v>0.82</v>
      </c>
      <c r="BX699" s="30">
        <v>1.06</v>
      </c>
      <c r="BY699" s="30">
        <v>0.57999999999999996</v>
      </c>
      <c r="BZ699" s="30">
        <v>5.57</v>
      </c>
      <c r="CA699" s="30">
        <v>0.15</v>
      </c>
      <c r="CB699" s="30">
        <v>0.28000000000000003</v>
      </c>
      <c r="CC699" s="99">
        <v>4.8000000000000001E-2</v>
      </c>
      <c r="CD699" s="30">
        <v>99</v>
      </c>
      <c r="CE699" s="30">
        <v>98</v>
      </c>
      <c r="CF699" s="30">
        <v>79</v>
      </c>
      <c r="CG699" s="30">
        <v>20</v>
      </c>
      <c r="CH699" s="30"/>
      <c r="CI699" s="104">
        <v>4908</v>
      </c>
      <c r="CJ699" s="30"/>
      <c r="CK699" s="30">
        <v>28.41</v>
      </c>
      <c r="CL699" s="30">
        <v>14.34</v>
      </c>
      <c r="CM699" s="30">
        <v>3.9</v>
      </c>
      <c r="CN699" s="30">
        <v>4.67</v>
      </c>
      <c r="CO699" s="30">
        <v>39.28</v>
      </c>
      <c r="CP699" s="30">
        <v>41.71</v>
      </c>
      <c r="CQ699" s="30">
        <v>0.23</v>
      </c>
      <c r="CR699" s="104">
        <v>4592</v>
      </c>
      <c r="CS699" s="104">
        <v>30.11</v>
      </c>
      <c r="CT699" s="104">
        <v>4.96</v>
      </c>
      <c r="CU699" s="105">
        <v>0.3</v>
      </c>
      <c r="CV699" s="30"/>
      <c r="CW699" s="58">
        <f t="shared" si="136"/>
        <v>911.94383761372183</v>
      </c>
      <c r="CX699" s="59">
        <f>AP699/(AB699-AI699)</f>
        <v>911.94383761372183</v>
      </c>
      <c r="CY699" s="79">
        <v>500</v>
      </c>
      <c r="CZ699" s="57">
        <f>IF(AND(DATE(YEAR(T699),MONTH(T699),DAY(T699))&gt;=(S699-3),DATE(YEAR(T699),MONTH(T699),DAY(T699))&lt;=(S699+3)),T699,V699)</f>
        <v>46124.5625</v>
      </c>
      <c r="DA699" s="59">
        <f>CZ699-U699</f>
        <v>0</v>
      </c>
      <c r="DB699" s="51">
        <f>(((AR699-AQ699)*24)+DD699+AB699+((AV699-AU699)*24))/24</f>
        <v>1.1145833333284827</v>
      </c>
      <c r="DC699" s="51">
        <f>(AT699-AS699)*24</f>
        <v>1.5</v>
      </c>
      <c r="DD699" s="51">
        <f>(W699-AR699)*24</f>
        <v>13.166666666627862</v>
      </c>
      <c r="DE699" s="51">
        <f>AA699</f>
        <v>57.916666666686069</v>
      </c>
      <c r="DF699" s="51">
        <f t="shared" si="147"/>
        <v>13.166666666627862</v>
      </c>
      <c r="DG699" s="51">
        <f>AB699</f>
        <v>13.083333333372138</v>
      </c>
      <c r="DH699" s="51">
        <f t="shared" si="140"/>
        <v>1.5</v>
      </c>
    </row>
    <row r="700" spans="1:112" s="42" customFormat="1" x14ac:dyDescent="0.2">
      <c r="A700" s="40">
        <v>5148</v>
      </c>
      <c r="B700" s="29">
        <f t="shared" si="148"/>
        <v>46113</v>
      </c>
      <c r="C700" s="41" t="str">
        <f t="shared" si="141"/>
        <v>PRT 2026 4 #5148</v>
      </c>
      <c r="D700" s="41" t="str">
        <f t="shared" si="142"/>
        <v>PRATU BGG #156</v>
      </c>
      <c r="E700" s="39">
        <v>5148</v>
      </c>
      <c r="F700" s="38" t="s">
        <v>240</v>
      </c>
      <c r="G700" s="38" t="str">
        <f>INDEX([1]List!$D$2:$D$55,MATCH(F700,[1]List!$B$2:$B$55,0))</f>
        <v>CIF</v>
      </c>
      <c r="H700" s="38" t="s">
        <v>211</v>
      </c>
      <c r="I700" s="38" t="s">
        <v>163</v>
      </c>
      <c r="J700" s="39">
        <f>IF(F700="","",IF(F700="TIE LRC",COUNTIF($F$2:$F700,"TIE")+COUNTIF($F$2:$F700,"TME")+COUNTIF($F$2:$F700,"TIE LRC")+COUNTIF($F$2:$F700,"TIE MRC"),IF(F700="TIE MRC",COUNTIF($F$2:$F700,"TIE")+COUNTIF($F$2:$F700,"TME")+COUNTIF($F$2:$F700,"TIE LRC")+COUNTIF($F$2:$F700,"TIE MRC"),IF(F700="PLNBB LRC",COUNTIF($F$2:$F700,"PLNBB")+COUNTIF($F$2:$F700,"PLNBB LRC")+COUNTIF($F$2:$F700,"PLNBB MRC"),IF(F700="PLNBB MRC",COUNTIF($F$2:$F700,"PLNBB")+COUNTIF($F$2:$F700,"PLNBB LRC")+COUNTIF($F$2:$F700,"PLNBB MRC"),IF(F700="HE MRC",COUNTIF($F$2:$F700,"HE")+COUNTIF($F$2:$F700,"HE LRC")+COUNTIF($F$2:$F700,"HE MRC"),IF(F700="HE LRC",COUNTIF($F$2:$F700,"HE")+COUNTIF($F$2:$F700,"HE LRC")+COUNTIF($F$2:$F700,"HE MRC"),COUNTIF($F$2:$F700,F700))))))))</f>
        <v>156</v>
      </c>
      <c r="K700" s="42" t="s">
        <v>664</v>
      </c>
      <c r="L700" s="42" t="s">
        <v>665</v>
      </c>
      <c r="N700" s="43" t="s">
        <v>320</v>
      </c>
      <c r="O700" s="70" t="s">
        <v>104</v>
      </c>
      <c r="P700" s="40"/>
      <c r="Q700" s="70">
        <v>46119</v>
      </c>
      <c r="R700" s="44"/>
      <c r="S700" s="70">
        <v>46166</v>
      </c>
      <c r="T700" s="57">
        <v>46126.208333333336</v>
      </c>
      <c r="U700" s="57">
        <f>V700</f>
        <v>46127.611111111109</v>
      </c>
      <c r="V700" s="57">
        <v>46127.611111111109</v>
      </c>
      <c r="W700" s="57">
        <v>46128.086805555555</v>
      </c>
      <c r="X700" s="57">
        <v>46128.489583333336</v>
      </c>
      <c r="Y700" s="57">
        <v>46128.517361111109</v>
      </c>
      <c r="Z700" s="57">
        <v>46128.552083333336</v>
      </c>
      <c r="AA700" s="51">
        <f t="shared" si="143"/>
        <v>33.666666666569654</v>
      </c>
      <c r="AB700" s="51">
        <f t="shared" si="145"/>
        <v>10.333333333313931</v>
      </c>
      <c r="AC700" s="51">
        <f t="shared" si="146"/>
        <v>0.6666666665696539</v>
      </c>
      <c r="AD700" s="51">
        <v>0.17</v>
      </c>
      <c r="AE700" s="51">
        <v>1.08</v>
      </c>
      <c r="AF700" s="51">
        <v>0</v>
      </c>
      <c r="AG700" s="51">
        <v>0</v>
      </c>
      <c r="AH700" s="51">
        <v>0</v>
      </c>
      <c r="AI700" s="51">
        <f t="shared" si="137"/>
        <v>1.08</v>
      </c>
      <c r="AJ700" s="78">
        <f t="shared" si="144"/>
        <v>1.25</v>
      </c>
      <c r="AK700" s="78"/>
      <c r="AL700" s="78"/>
      <c r="AM700" s="78"/>
      <c r="AN700" s="78"/>
      <c r="AO700" s="45">
        <v>8000.2550000000001</v>
      </c>
      <c r="AP700" s="45">
        <v>7998.165</v>
      </c>
      <c r="AQ700" s="57">
        <f t="shared" si="138"/>
        <v>46127.611111111109</v>
      </c>
      <c r="AR700" s="57">
        <v>46127.621527777781</v>
      </c>
      <c r="AS700" s="57">
        <f t="shared" si="139"/>
        <v>46128.489583333336</v>
      </c>
      <c r="AT700" s="57">
        <v>46128.538194444445</v>
      </c>
      <c r="AU700" s="57">
        <f t="shared" si="149"/>
        <v>46128.538194444445</v>
      </c>
      <c r="AV700" s="57">
        <v>46128.548611111109</v>
      </c>
      <c r="AW700" s="104">
        <v>4565</v>
      </c>
      <c r="AX700" s="104">
        <v>6611</v>
      </c>
      <c r="AY700" s="30">
        <v>30.95</v>
      </c>
      <c r="AZ700" s="30">
        <v>14.48</v>
      </c>
      <c r="BA700" s="30">
        <v>3.96</v>
      </c>
      <c r="BB700" s="30">
        <v>4.9000000000000004</v>
      </c>
      <c r="BC700" s="30">
        <v>5.73</v>
      </c>
      <c r="BD700" s="30">
        <v>42.49</v>
      </c>
      <c r="BE700" s="30">
        <v>38.130000000000003</v>
      </c>
      <c r="BF700" s="30">
        <v>0.23</v>
      </c>
      <c r="BG700" s="30">
        <v>0.35</v>
      </c>
      <c r="BH700" s="30">
        <v>0.33</v>
      </c>
      <c r="BI700" s="30">
        <v>58.31</v>
      </c>
      <c r="BJ700" s="30">
        <v>4.24</v>
      </c>
      <c r="BK700" s="30">
        <v>0.96</v>
      </c>
      <c r="BL700" s="30">
        <v>1.19</v>
      </c>
      <c r="BM700" s="30">
        <v>16.829999999999998</v>
      </c>
      <c r="BN700" s="34">
        <v>57</v>
      </c>
      <c r="BO700" s="30" t="s">
        <v>97</v>
      </c>
      <c r="BP700" s="30" t="s">
        <v>100</v>
      </c>
      <c r="BQ700" s="34">
        <v>1220</v>
      </c>
      <c r="BR700" s="30">
        <v>36.72</v>
      </c>
      <c r="BS700" s="30">
        <v>25.72</v>
      </c>
      <c r="BT700" s="30">
        <v>19.100000000000001</v>
      </c>
      <c r="BU700" s="30">
        <v>8.7799999999999994</v>
      </c>
      <c r="BV700" s="30">
        <v>1.22</v>
      </c>
      <c r="BW700" s="30">
        <v>1.06</v>
      </c>
      <c r="BX700" s="30">
        <v>0.67</v>
      </c>
      <c r="BY700" s="30">
        <v>0.46</v>
      </c>
      <c r="BZ700" s="30">
        <v>5.69</v>
      </c>
      <c r="CA700" s="30">
        <v>0.42</v>
      </c>
      <c r="CB700" s="30">
        <v>0.15</v>
      </c>
      <c r="CC700" s="99">
        <v>4.5999999999999999E-2</v>
      </c>
      <c r="CD700" s="30">
        <v>99</v>
      </c>
      <c r="CE700" s="30">
        <v>98</v>
      </c>
      <c r="CF700" s="30">
        <v>78</v>
      </c>
      <c r="CG700" s="30">
        <v>19</v>
      </c>
      <c r="CH700" s="30"/>
      <c r="CI700" s="104">
        <v>4578</v>
      </c>
      <c r="CJ700" s="30"/>
      <c r="CK700" s="30" t="s">
        <v>788</v>
      </c>
      <c r="CL700" s="30"/>
      <c r="CM700" s="30" t="s">
        <v>789</v>
      </c>
      <c r="CN700" s="30"/>
      <c r="CO700" s="30"/>
      <c r="CP700" s="30"/>
      <c r="CQ700" s="30" t="s">
        <v>790</v>
      </c>
      <c r="CR700" s="104">
        <v>4510</v>
      </c>
      <c r="CS700" s="104" t="s">
        <v>791</v>
      </c>
      <c r="CT700" s="104" t="s">
        <v>792</v>
      </c>
      <c r="CU700" s="104" t="s">
        <v>793</v>
      </c>
      <c r="CV700" s="30"/>
      <c r="CW700" s="58">
        <f t="shared" ref="CW700:CW763" si="150">CX700</f>
        <v>864.35500720642335</v>
      </c>
      <c r="CX700" s="59">
        <f>AP700/(AB700-AI700)</f>
        <v>864.35500720642335</v>
      </c>
      <c r="CY700" s="79">
        <v>500</v>
      </c>
      <c r="CZ700" s="57">
        <f>IF(AND(DATE(YEAR(T700),MONTH(T700),DAY(T700))&gt;=(S700-3),DATE(YEAR(T700),MONTH(T700),DAY(T700))&lt;=(S700+3)),T700,V700)</f>
        <v>46127.611111111109</v>
      </c>
      <c r="DA700" s="59">
        <f>CZ700-U700</f>
        <v>0</v>
      </c>
      <c r="DB700" s="51">
        <f>(((AR700-AQ700)*24)+DD700+AB700+((AV700-AU700)*24))/24</f>
        <v>0.91666666666424135</v>
      </c>
      <c r="DC700" s="51">
        <f>(AT700-AS700)*24</f>
        <v>1.1666666666278616</v>
      </c>
      <c r="DD700" s="51">
        <f>(W700-AR700)*24</f>
        <v>11.166666666569654</v>
      </c>
      <c r="DE700" s="51">
        <f>AA700</f>
        <v>33.666666666569654</v>
      </c>
      <c r="DF700" s="51">
        <f t="shared" si="147"/>
        <v>11.166666666569654</v>
      </c>
      <c r="DG700" s="51">
        <f>AB700</f>
        <v>10.333333333313931</v>
      </c>
      <c r="DH700" s="51">
        <f t="shared" si="140"/>
        <v>1.1666666666278616</v>
      </c>
    </row>
    <row r="701" spans="1:112" s="42" customFormat="1" x14ac:dyDescent="0.2">
      <c r="A701" s="40">
        <v>5149</v>
      </c>
      <c r="B701" s="29">
        <f t="shared" si="148"/>
        <v>46113</v>
      </c>
      <c r="C701" s="41" t="str">
        <f t="shared" si="141"/>
        <v>PRT 2026 4 #5149</v>
      </c>
      <c r="D701" s="41" t="str">
        <f t="shared" si="142"/>
        <v>PRATU PTBA #144</v>
      </c>
      <c r="E701" s="39">
        <v>5149</v>
      </c>
      <c r="F701" s="38" t="s">
        <v>98</v>
      </c>
      <c r="G701" s="38" t="str">
        <f>INDEX([1]List!$D$2:$D$55,MATCH(F701,[1]List!$B$2:$B$55,0))</f>
        <v>FOB</v>
      </c>
      <c r="H701" s="38" t="s">
        <v>156</v>
      </c>
      <c r="I701" s="38" t="s">
        <v>157</v>
      </c>
      <c r="J701" s="39">
        <f>IF(F701="","",IF(F701="TIE LRC",COUNTIF($F$2:$F701,"TIE")+COUNTIF($F$2:$F701,"TME")+COUNTIF($F$2:$F701,"TIE LRC")+COUNTIF($F$2:$F701,"TIE MRC"),IF(F701="TIE MRC",COUNTIF($F$2:$F701,"TIE")+COUNTIF($F$2:$F701,"TME")+COUNTIF($F$2:$F701,"TIE LRC")+COUNTIF($F$2:$F701,"TIE MRC"),IF(F701="PLNBB LRC",COUNTIF($F$2:$F701,"PLNBB")+COUNTIF($F$2:$F701,"PLNBB LRC")+COUNTIF($F$2:$F701,"PLNBB MRC"),IF(F701="PLNBB MRC",COUNTIF($F$2:$F701,"PLNBB")+COUNTIF($F$2:$F701,"PLNBB LRC")+COUNTIF($F$2:$F701,"PLNBB MRC"),IF(F701="HE MRC",COUNTIF($F$2:$F701,"HE")+COUNTIF($F$2:$F701,"HE LRC")+COUNTIF($F$2:$F701,"HE MRC"),IF(F701="HE LRC",COUNTIF($F$2:$F701,"HE")+COUNTIF($F$2:$F701,"HE LRC")+COUNTIF($F$2:$F701,"HE MRC"),COUNTIF($F$2:$F701,F701))))))))</f>
        <v>144</v>
      </c>
      <c r="L701" s="42" t="s">
        <v>174</v>
      </c>
      <c r="N701" s="43" t="s">
        <v>318</v>
      </c>
      <c r="O701" s="70" t="s">
        <v>104</v>
      </c>
      <c r="P701" s="40"/>
      <c r="Q701" s="70">
        <v>46125</v>
      </c>
      <c r="R701" s="44"/>
      <c r="S701" s="70">
        <v>46129</v>
      </c>
      <c r="T701" s="57">
        <v>46127.395833333336</v>
      </c>
      <c r="U701" s="57">
        <f>T701</f>
        <v>46127.395833333336</v>
      </c>
      <c r="V701" s="57">
        <v>46128.138888888891</v>
      </c>
      <c r="W701" s="57">
        <v>46128.5</v>
      </c>
      <c r="X701" s="57">
        <v>46129.027777777781</v>
      </c>
      <c r="Y701" s="57">
        <v>46129.076388888891</v>
      </c>
      <c r="Z701" s="57">
        <v>46129.114583333336</v>
      </c>
      <c r="AA701" s="51">
        <f t="shared" si="143"/>
        <v>17.833333333313931</v>
      </c>
      <c r="AB701" s="51">
        <f t="shared" si="145"/>
        <v>13.833333333372138</v>
      </c>
      <c r="AC701" s="51">
        <f t="shared" si="146"/>
        <v>1.1666666666278616</v>
      </c>
      <c r="AD701" s="51">
        <v>0</v>
      </c>
      <c r="AE701" s="51">
        <v>1.33</v>
      </c>
      <c r="AF701" s="51">
        <v>0</v>
      </c>
      <c r="AG701" s="51">
        <v>0.5</v>
      </c>
      <c r="AH701" s="51">
        <v>0</v>
      </c>
      <c r="AI701" s="51">
        <f t="shared" si="137"/>
        <v>1.83</v>
      </c>
      <c r="AJ701" s="78">
        <f t="shared" si="144"/>
        <v>1.83</v>
      </c>
      <c r="AK701" s="78"/>
      <c r="AL701" s="78"/>
      <c r="AM701" s="78"/>
      <c r="AN701" s="78"/>
      <c r="AO701" s="45">
        <v>10087.632</v>
      </c>
      <c r="AP701" s="45">
        <v>10086.472</v>
      </c>
      <c r="AQ701" s="57">
        <f t="shared" si="138"/>
        <v>46128.138888888891</v>
      </c>
      <c r="AR701" s="57">
        <v>46128.152777777781</v>
      </c>
      <c r="AS701" s="57">
        <f t="shared" si="139"/>
        <v>46129.027777777781</v>
      </c>
      <c r="AT701" s="57">
        <v>46129.097222222219</v>
      </c>
      <c r="AU701" s="57">
        <f t="shared" si="149"/>
        <v>46129.097222222219</v>
      </c>
      <c r="AV701" s="57">
        <v>46129.111111111109</v>
      </c>
      <c r="AW701" s="104">
        <v>4689</v>
      </c>
      <c r="AX701" s="104">
        <v>6624</v>
      </c>
      <c r="AY701" s="30">
        <v>29.22</v>
      </c>
      <c r="AZ701" s="30">
        <v>9.2100000000000009</v>
      </c>
      <c r="BA701" s="30">
        <v>4.4400000000000004</v>
      </c>
      <c r="BB701" s="30">
        <v>5.69</v>
      </c>
      <c r="BC701" s="30">
        <v>6.27</v>
      </c>
      <c r="BD701" s="30">
        <v>41.36</v>
      </c>
      <c r="BE701" s="30">
        <v>43.74</v>
      </c>
      <c r="BF701" s="30">
        <v>0.39</v>
      </c>
      <c r="BG701" s="30">
        <v>0.59</v>
      </c>
      <c r="BH701" s="30">
        <v>0.55000000000000004</v>
      </c>
      <c r="BI701" s="30">
        <v>62.25</v>
      </c>
      <c r="BJ701" s="30">
        <v>4.3600000000000003</v>
      </c>
      <c r="BK701" s="30">
        <v>0.98</v>
      </c>
      <c r="BL701" s="30">
        <v>1.1499999999999999</v>
      </c>
      <c r="BM701" s="30">
        <v>17.010000000000002</v>
      </c>
      <c r="BN701" s="34">
        <v>60</v>
      </c>
      <c r="BO701" s="30" t="s">
        <v>97</v>
      </c>
      <c r="BP701" s="30" t="s">
        <v>100</v>
      </c>
      <c r="BQ701" s="34">
        <v>1230</v>
      </c>
      <c r="BR701" s="30">
        <v>35.6</v>
      </c>
      <c r="BS701" s="30">
        <v>23.62</v>
      </c>
      <c r="BT701" s="30">
        <v>18.170000000000002</v>
      </c>
      <c r="BU701" s="30">
        <v>8.92</v>
      </c>
      <c r="BV701" s="30">
        <v>1.07</v>
      </c>
      <c r="BW701" s="30">
        <v>0.89</v>
      </c>
      <c r="BX701" s="30">
        <v>0.92</v>
      </c>
      <c r="BY701" s="30">
        <v>0.44</v>
      </c>
      <c r="BZ701" s="30">
        <v>9.75</v>
      </c>
      <c r="CA701" s="30">
        <v>0.36</v>
      </c>
      <c r="CB701" s="30">
        <v>0.26</v>
      </c>
      <c r="CC701" s="99">
        <v>3.2000000000000001E-2</v>
      </c>
      <c r="CD701" s="30">
        <v>100</v>
      </c>
      <c r="CE701" s="30">
        <v>98</v>
      </c>
      <c r="CF701" s="30">
        <v>78</v>
      </c>
      <c r="CG701" s="30">
        <v>19</v>
      </c>
      <c r="CH701" s="30"/>
      <c r="CI701" s="104">
        <v>4905</v>
      </c>
      <c r="CJ701" s="30"/>
      <c r="CK701" s="30">
        <v>28.35</v>
      </c>
      <c r="CL701" s="30">
        <v>14.51</v>
      </c>
      <c r="CM701" s="30">
        <v>4.74</v>
      </c>
      <c r="CN701" s="30">
        <v>5.65</v>
      </c>
      <c r="CO701" s="30">
        <v>40.450000000000003</v>
      </c>
      <c r="CP701" s="30">
        <v>39.39</v>
      </c>
      <c r="CQ701" s="30">
        <v>0.2</v>
      </c>
      <c r="CR701" s="104" t="s">
        <v>319</v>
      </c>
      <c r="CS701" s="104" t="s">
        <v>319</v>
      </c>
      <c r="CT701" s="104" t="s">
        <v>319</v>
      </c>
      <c r="CU701" s="104" t="s">
        <v>319</v>
      </c>
      <c r="CV701" s="30"/>
      <c r="CW701" s="58">
        <f t="shared" si="150"/>
        <v>840.30591502088794</v>
      </c>
      <c r="CX701" s="59">
        <f>AP701/(AB701-AI701)</f>
        <v>840.30591502088794</v>
      </c>
      <c r="CY701" s="79">
        <v>500</v>
      </c>
      <c r="CZ701" s="57">
        <f>IF(AND(DATE(YEAR(T701),MONTH(T701),DAY(T701))&gt;=(S701-3),DATE(YEAR(T701),MONTH(T701),DAY(T701))&lt;=(S701+3)),T701,V701)</f>
        <v>46127.395833333336</v>
      </c>
      <c r="DA701" s="59">
        <f>CZ701-U701</f>
        <v>0</v>
      </c>
      <c r="DB701" s="51">
        <f>(((AR701-AQ701)*24)+DD701+AB701+((AV701-AU701)*24))/24</f>
        <v>0.95138888889050577</v>
      </c>
      <c r="DC701" s="51">
        <f>(AT701-AS701)*24</f>
        <v>1.6666666665114462</v>
      </c>
      <c r="DD701" s="51">
        <f>(W701-AR701)*24</f>
        <v>8.3333333332557231</v>
      </c>
      <c r="DE701" s="51">
        <f>AA701</f>
        <v>17.833333333313931</v>
      </c>
      <c r="DF701" s="51">
        <f t="shared" si="147"/>
        <v>8.3333333332557231</v>
      </c>
      <c r="DG701" s="51">
        <f>AB701</f>
        <v>13.833333333372138</v>
      </c>
      <c r="DH701" s="51">
        <f t="shared" si="140"/>
        <v>1.6666666665114462</v>
      </c>
    </row>
    <row r="702" spans="1:112" s="42" customFormat="1" x14ac:dyDescent="0.2">
      <c r="A702" s="40">
        <v>5150</v>
      </c>
      <c r="B702" s="29">
        <f t="shared" si="148"/>
        <v>46113</v>
      </c>
      <c r="C702" s="41" t="str">
        <f t="shared" si="141"/>
        <v>PRT 2026 4 #5150</v>
      </c>
      <c r="D702" s="41" t="str">
        <f t="shared" si="142"/>
        <v>PRATU GEL LRC #59</v>
      </c>
      <c r="E702" s="39">
        <v>5150</v>
      </c>
      <c r="F702" s="38" t="s">
        <v>300</v>
      </c>
      <c r="G702" s="38" t="str">
        <f>INDEX([1]List!$D$2:$D$55,MATCH(F702,[1]List!$B$2:$B$55,0))</f>
        <v>CIF</v>
      </c>
      <c r="H702" s="38" t="s">
        <v>349</v>
      </c>
      <c r="I702" s="38" t="s">
        <v>408</v>
      </c>
      <c r="J702" s="39">
        <f>IF(F702="","",IF(F702="TIE LRC",COUNTIF($F$2:$F702,"TIE")+COUNTIF($F$2:$F702,"TME")+COUNTIF($F$2:$F702,"TIE LRC")+COUNTIF($F$2:$F702,"TIE MRC"),IF(F702="TIE MRC",COUNTIF($F$2:$F702,"TIE")+COUNTIF($F$2:$F702,"TME")+COUNTIF($F$2:$F702,"TIE LRC")+COUNTIF($F$2:$F702,"TIE MRC"),IF(F702="PLNBB LRC",COUNTIF($F$2:$F702,"PLNBB")+COUNTIF($F$2:$F702,"PLNBB LRC")+COUNTIF($F$2:$F702,"PLNBB MRC"),IF(F702="PLNBB MRC",COUNTIF($F$2:$F702,"PLNBB")+COUNTIF($F$2:$F702,"PLNBB LRC")+COUNTIF($F$2:$F702,"PLNBB MRC"),IF(F702="HE MRC",COUNTIF($F$2:$F702,"HE")+COUNTIF($F$2:$F702,"HE LRC")+COUNTIF($F$2:$F702,"HE MRC"),IF(F702="HE LRC",COUNTIF($F$2:$F702,"HE")+COUNTIF($F$2:$F702,"HE LRC")+COUNTIF($F$2:$F702,"HE MRC"),COUNTIF($F$2:$F702,F702))))))))</f>
        <v>59</v>
      </c>
      <c r="K702" s="42" t="s">
        <v>794</v>
      </c>
      <c r="L702" s="42" t="s">
        <v>795</v>
      </c>
      <c r="N702" s="43" t="s">
        <v>320</v>
      </c>
      <c r="O702" s="70" t="s">
        <v>567</v>
      </c>
      <c r="P702" s="40"/>
      <c r="Q702" s="70">
        <v>46116</v>
      </c>
      <c r="R702" s="44"/>
      <c r="S702" s="70">
        <v>46135</v>
      </c>
      <c r="T702" s="57">
        <v>46126.354166666664</v>
      </c>
      <c r="U702" s="57">
        <f>V702</f>
        <v>46128.604166666664</v>
      </c>
      <c r="V702" s="57">
        <v>46128.604166666664</v>
      </c>
      <c r="W702" s="57">
        <v>46129.013888888891</v>
      </c>
      <c r="X702" s="57">
        <v>46129.899305555555</v>
      </c>
      <c r="Y702" s="57">
        <v>46129.934027777781</v>
      </c>
      <c r="Z702" s="57">
        <v>46129.96875</v>
      </c>
      <c r="AA702" s="51">
        <f t="shared" si="143"/>
        <v>54</v>
      </c>
      <c r="AB702" s="51">
        <f t="shared" si="145"/>
        <v>22.083333333372138</v>
      </c>
      <c r="AC702" s="51">
        <f t="shared" si="146"/>
        <v>0.8333333334303461</v>
      </c>
      <c r="AD702" s="51">
        <v>0.33</v>
      </c>
      <c r="AE702" s="51">
        <v>1.58</v>
      </c>
      <c r="AF702" s="51">
        <v>0.75</v>
      </c>
      <c r="AG702" s="51">
        <v>2.17</v>
      </c>
      <c r="AH702" s="51">
        <v>0</v>
      </c>
      <c r="AI702" s="51">
        <f t="shared" si="137"/>
        <v>4.5</v>
      </c>
      <c r="AJ702" s="78">
        <f t="shared" si="144"/>
        <v>4.83</v>
      </c>
      <c r="AK702" s="78"/>
      <c r="AL702" s="78"/>
      <c r="AM702" s="78"/>
      <c r="AN702" s="78"/>
      <c r="AO702" s="45">
        <v>10029.987999999999</v>
      </c>
      <c r="AP702" s="45">
        <v>10027.672</v>
      </c>
      <c r="AQ702" s="57">
        <f t="shared" si="138"/>
        <v>46128.604166666664</v>
      </c>
      <c r="AR702" s="57">
        <v>46128.614583333336</v>
      </c>
      <c r="AS702" s="57">
        <f t="shared" si="139"/>
        <v>46129.899305555555</v>
      </c>
      <c r="AT702" s="57">
        <v>46129.954861111109</v>
      </c>
      <c r="AU702" s="57">
        <f t="shared" si="149"/>
        <v>46129.954861111109</v>
      </c>
      <c r="AV702" s="57">
        <v>46129.965277777781</v>
      </c>
      <c r="AW702" s="104">
        <v>4074</v>
      </c>
      <c r="AX702" s="104">
        <v>6245</v>
      </c>
      <c r="AY702" s="30">
        <v>34.770000000000003</v>
      </c>
      <c r="AZ702" s="30">
        <v>17.52</v>
      </c>
      <c r="BA702" s="30">
        <v>4.93</v>
      </c>
      <c r="BB702" s="30">
        <v>6.23</v>
      </c>
      <c r="BC702" s="30">
        <v>7.55</v>
      </c>
      <c r="BD702" s="30">
        <v>38.49</v>
      </c>
      <c r="BE702" s="30">
        <v>37.76</v>
      </c>
      <c r="BF702" s="30">
        <v>0.24</v>
      </c>
      <c r="BG702" s="30">
        <v>0.39</v>
      </c>
      <c r="BH702" s="30">
        <v>0.36</v>
      </c>
      <c r="BI702" s="30">
        <v>53.8</v>
      </c>
      <c r="BJ702" s="30">
        <v>4.21</v>
      </c>
      <c r="BK702" s="30">
        <v>0.89</v>
      </c>
      <c r="BL702" s="30">
        <v>1.17</v>
      </c>
      <c r="BM702" s="30">
        <v>17.05</v>
      </c>
      <c r="BN702" s="34">
        <v>60</v>
      </c>
      <c r="BO702" s="30" t="s">
        <v>97</v>
      </c>
      <c r="BP702" s="30" t="s">
        <v>97</v>
      </c>
      <c r="BQ702" s="34">
        <v>1240</v>
      </c>
      <c r="BR702" s="30">
        <v>61.34</v>
      </c>
      <c r="BS702" s="30">
        <v>17.98</v>
      </c>
      <c r="BT702" s="30">
        <v>8.69</v>
      </c>
      <c r="BU702" s="30">
        <v>5.72</v>
      </c>
      <c r="BV702" s="30">
        <v>1.38</v>
      </c>
      <c r="BW702" s="30">
        <v>1.54</v>
      </c>
      <c r="BX702" s="30">
        <v>0.21</v>
      </c>
      <c r="BY702" s="30">
        <v>0.51</v>
      </c>
      <c r="BZ702" s="30">
        <v>2.16</v>
      </c>
      <c r="CA702" s="30">
        <v>0.38</v>
      </c>
      <c r="CB702" s="30">
        <v>0.09</v>
      </c>
      <c r="CC702" s="99">
        <v>0.03</v>
      </c>
      <c r="CD702" s="30">
        <v>99</v>
      </c>
      <c r="CE702" s="30">
        <v>98</v>
      </c>
      <c r="CF702" s="30">
        <v>79</v>
      </c>
      <c r="CG702" s="30">
        <v>20</v>
      </c>
      <c r="CH702" s="30"/>
      <c r="CI702" s="104">
        <v>4143</v>
      </c>
      <c r="CJ702" s="30"/>
      <c r="CK702" s="30">
        <v>32.75</v>
      </c>
      <c r="CL702" s="30"/>
      <c r="CM702" s="30">
        <v>4.8099999999999996</v>
      </c>
      <c r="CN702" s="30"/>
      <c r="CO702" s="30"/>
      <c r="CP702" s="30"/>
      <c r="CQ702" s="30">
        <v>0.23</v>
      </c>
      <c r="CR702" s="104">
        <v>4060</v>
      </c>
      <c r="CS702" s="104">
        <v>35.020000000000003</v>
      </c>
      <c r="CT702" s="104">
        <v>4.8099999999999996</v>
      </c>
      <c r="CU702" s="104">
        <v>0.25</v>
      </c>
      <c r="CV702" s="30"/>
      <c r="CW702" s="58">
        <f t="shared" si="150"/>
        <v>570.29414217883618</v>
      </c>
      <c r="CX702" s="59">
        <f>AP702/(AB702-AI702)</f>
        <v>570.29414217883618</v>
      </c>
      <c r="CY702" s="79">
        <v>500</v>
      </c>
      <c r="CZ702" s="57">
        <f>IF(AND(DATE(YEAR(T702),MONTH(T702),DAY(T702))&gt;=(S702-3),DATE(YEAR(T702),MONTH(T702),DAY(T702))&lt;=(S702+3)),T702,V702)</f>
        <v>46128.604166666664</v>
      </c>
      <c r="DA702" s="59">
        <f>CZ702-U702</f>
        <v>0</v>
      </c>
      <c r="DB702" s="51">
        <f>(((AR702-AQ702)*24)+DD702+AB702+((AV702-AU702)*24))/24</f>
        <v>1.3402777777882875</v>
      </c>
      <c r="DC702" s="51">
        <f>(AT702-AS702)*24</f>
        <v>1.3333333333139308</v>
      </c>
      <c r="DD702" s="51">
        <f>(W702-AR702)*24</f>
        <v>9.5833333333139308</v>
      </c>
      <c r="DE702" s="51">
        <f>AA702</f>
        <v>54</v>
      </c>
      <c r="DF702" s="51">
        <f t="shared" si="147"/>
        <v>9.5833333333139308</v>
      </c>
      <c r="DG702" s="51">
        <f>AB702</f>
        <v>22.083333333372138</v>
      </c>
      <c r="DH702" s="51">
        <f t="shared" si="140"/>
        <v>1.3333333333139308</v>
      </c>
    </row>
    <row r="703" spans="1:112" s="42" customFormat="1" x14ac:dyDescent="0.2">
      <c r="A703" s="40">
        <v>5151</v>
      </c>
      <c r="B703" s="29">
        <f t="shared" si="148"/>
        <v>46113</v>
      </c>
      <c r="C703" s="41" t="str">
        <f t="shared" si="141"/>
        <v>PRT 2026 4 #5151</v>
      </c>
      <c r="D703" s="41" t="str">
        <f t="shared" si="142"/>
        <v>PRATU PTBA #145</v>
      </c>
      <c r="E703" s="39">
        <v>5151</v>
      </c>
      <c r="F703" s="38" t="s">
        <v>98</v>
      </c>
      <c r="G703" s="38" t="str">
        <f>INDEX([1]List!$D$2:$D$55,MATCH(F703,[1]List!$B$2:$B$55,0))</f>
        <v>FOB</v>
      </c>
      <c r="H703" s="38" t="s">
        <v>156</v>
      </c>
      <c r="I703" s="38" t="s">
        <v>157</v>
      </c>
      <c r="J703" s="39">
        <f>IF(F703="","",IF(F703="TIE LRC",COUNTIF($F$2:$F703,"TIE")+COUNTIF($F$2:$F703,"TME")+COUNTIF($F$2:$F703,"TIE LRC")+COUNTIF($F$2:$F703,"TIE MRC"),IF(F703="TIE MRC",COUNTIF($F$2:$F703,"TIE")+COUNTIF($F$2:$F703,"TME")+COUNTIF($F$2:$F703,"TIE LRC")+COUNTIF($F$2:$F703,"TIE MRC"),IF(F703="PLNBB LRC",COUNTIF($F$2:$F703,"PLNBB")+COUNTIF($F$2:$F703,"PLNBB LRC")+COUNTIF($F$2:$F703,"PLNBB MRC"),IF(F703="PLNBB MRC",COUNTIF($F$2:$F703,"PLNBB")+COUNTIF($F$2:$F703,"PLNBB LRC")+COUNTIF($F$2:$F703,"PLNBB MRC"),IF(F703="HE MRC",COUNTIF($F$2:$F703,"HE")+COUNTIF($F$2:$F703,"HE LRC")+COUNTIF($F$2:$F703,"HE MRC"),IF(F703="HE LRC",COUNTIF($F$2:$F703,"HE")+COUNTIF($F$2:$F703,"HE LRC")+COUNTIF($F$2:$F703,"HE MRC"),COUNTIF($F$2:$F703,F703))))))))</f>
        <v>145</v>
      </c>
      <c r="K703" s="42" t="s">
        <v>122</v>
      </c>
      <c r="L703" s="42" t="s">
        <v>245</v>
      </c>
      <c r="N703" s="43" t="s">
        <v>320</v>
      </c>
      <c r="O703" s="70" t="s">
        <v>104</v>
      </c>
      <c r="P703" s="40"/>
      <c r="Q703" s="70">
        <v>46124</v>
      </c>
      <c r="R703" s="44"/>
      <c r="S703" s="70">
        <v>46130</v>
      </c>
      <c r="T703" s="57">
        <v>46127.979166666664</v>
      </c>
      <c r="U703" s="57">
        <f>T703</f>
        <v>46127.979166666664</v>
      </c>
      <c r="V703" s="57">
        <v>46129.996527777781</v>
      </c>
      <c r="W703" s="57">
        <v>46130.0625</v>
      </c>
      <c r="X703" s="57">
        <v>46130.954861111109</v>
      </c>
      <c r="Y703" s="57">
        <v>46131.006944444445</v>
      </c>
      <c r="Z703" s="57">
        <v>46131.041666666664</v>
      </c>
      <c r="AA703" s="51">
        <f t="shared" si="143"/>
        <v>48.416666666802485</v>
      </c>
      <c r="AB703" s="51">
        <f t="shared" si="145"/>
        <v>22.666666666686069</v>
      </c>
      <c r="AC703" s="51">
        <f t="shared" si="146"/>
        <v>1.2500000000582077</v>
      </c>
      <c r="AD703" s="51">
        <v>0.25</v>
      </c>
      <c r="AE703" s="51">
        <v>3.25</v>
      </c>
      <c r="AF703" s="51">
        <v>0.5</v>
      </c>
      <c r="AG703" s="51">
        <v>0</v>
      </c>
      <c r="AH703" s="51">
        <v>0</v>
      </c>
      <c r="AI703" s="51">
        <f t="shared" si="137"/>
        <v>3.75</v>
      </c>
      <c r="AJ703" s="78">
        <f t="shared" si="144"/>
        <v>4</v>
      </c>
      <c r="AK703" s="78"/>
      <c r="AL703" s="78"/>
      <c r="AM703" s="78"/>
      <c r="AN703" s="78"/>
      <c r="AO703" s="45">
        <v>10405.343999999999</v>
      </c>
      <c r="AP703" s="45">
        <v>10403.156000000001</v>
      </c>
      <c r="AQ703" s="57">
        <f t="shared" si="138"/>
        <v>46129.996527777781</v>
      </c>
      <c r="AR703" s="57">
        <v>46130.006944444445</v>
      </c>
      <c r="AS703" s="57">
        <f t="shared" si="139"/>
        <v>46130.954861111109</v>
      </c>
      <c r="AT703" s="57">
        <v>46131.027777777781</v>
      </c>
      <c r="AU703" s="57">
        <f t="shared" si="149"/>
        <v>46131.027777777781</v>
      </c>
      <c r="AV703" s="57">
        <v>46131.038194444445</v>
      </c>
      <c r="AW703" s="104">
        <v>4653</v>
      </c>
      <c r="AX703" s="104">
        <v>6551</v>
      </c>
      <c r="AY703" s="30">
        <v>28.97</v>
      </c>
      <c r="AZ703" s="30">
        <v>10.02</v>
      </c>
      <c r="BA703" s="30">
        <v>5.23</v>
      </c>
      <c r="BB703" s="30">
        <v>6.62</v>
      </c>
      <c r="BC703" s="30">
        <v>7.36</v>
      </c>
      <c r="BD703" s="30">
        <v>41.7</v>
      </c>
      <c r="BE703" s="30">
        <v>41.66</v>
      </c>
      <c r="BF703" s="30">
        <v>0.3</v>
      </c>
      <c r="BG703" s="30">
        <v>0.46</v>
      </c>
      <c r="BH703" s="30">
        <v>0.42</v>
      </c>
      <c r="BI703" s="30">
        <v>60.25</v>
      </c>
      <c r="BJ703" s="30">
        <v>4.25</v>
      </c>
      <c r="BK703" s="30">
        <v>0.95</v>
      </c>
      <c r="BL703" s="30">
        <v>1.1399999999999999</v>
      </c>
      <c r="BM703" s="30">
        <v>17.53</v>
      </c>
      <c r="BN703" s="34">
        <v>60</v>
      </c>
      <c r="BO703" s="30" t="s">
        <v>97</v>
      </c>
      <c r="BP703" s="30" t="s">
        <v>100</v>
      </c>
      <c r="BQ703" s="34">
        <v>1230</v>
      </c>
      <c r="BR703" s="30">
        <v>45.92</v>
      </c>
      <c r="BS703" s="30">
        <v>23.85</v>
      </c>
      <c r="BT703" s="30">
        <v>12.35</v>
      </c>
      <c r="BU703" s="30">
        <v>7.2</v>
      </c>
      <c r="BV703" s="30">
        <v>1.37</v>
      </c>
      <c r="BW703" s="30">
        <v>1</v>
      </c>
      <c r="BX703" s="30">
        <v>0.78</v>
      </c>
      <c r="BY703" s="30">
        <v>0.69</v>
      </c>
      <c r="BZ703" s="30">
        <v>6.38</v>
      </c>
      <c r="CA703" s="30">
        <v>0.25</v>
      </c>
      <c r="CB703" s="30">
        <v>0.22</v>
      </c>
      <c r="CC703" s="99">
        <v>3.4000000000000002E-2</v>
      </c>
      <c r="CD703" s="30">
        <v>100</v>
      </c>
      <c r="CE703" s="30">
        <v>99</v>
      </c>
      <c r="CF703" s="30">
        <v>79</v>
      </c>
      <c r="CG703" s="30">
        <v>19</v>
      </c>
      <c r="CH703" s="30"/>
      <c r="CI703" s="104">
        <v>4907</v>
      </c>
      <c r="CJ703" s="30"/>
      <c r="CK703" s="30">
        <v>28.18</v>
      </c>
      <c r="CL703" s="30">
        <v>14.63</v>
      </c>
      <c r="CM703" s="30">
        <v>5.03</v>
      </c>
      <c r="CN703" s="30">
        <v>5.98</v>
      </c>
      <c r="CO703" s="30">
        <v>39.14</v>
      </c>
      <c r="CP703" s="30">
        <v>40.25</v>
      </c>
      <c r="CQ703" s="30">
        <v>0.45</v>
      </c>
      <c r="CR703" s="104">
        <v>4623</v>
      </c>
      <c r="CS703" s="104">
        <v>30.67</v>
      </c>
      <c r="CT703" s="104">
        <v>3.91</v>
      </c>
      <c r="CU703" s="104">
        <v>0.36</v>
      </c>
      <c r="CV703" s="30"/>
      <c r="CW703" s="58">
        <f t="shared" si="150"/>
        <v>549.9465726866606</v>
      </c>
      <c r="CX703" s="59">
        <f>AP703/(AB703-AI703)</f>
        <v>549.9465726866606</v>
      </c>
      <c r="CY703" s="79">
        <v>500</v>
      </c>
      <c r="CZ703" s="57">
        <f>IF(AND(DATE(YEAR(T703),MONTH(T703),DAY(T703))&gt;=(S703-3),DATE(YEAR(T703),MONTH(T703),DAY(T703))&lt;=(S703+3)),T703,V703)</f>
        <v>46127.979166666664</v>
      </c>
      <c r="DA703" s="59">
        <f>CZ703-U703</f>
        <v>0</v>
      </c>
      <c r="DB703" s="51">
        <f>(((AR703-AQ703)*24)+DD703+AB703+((AV703-AU703)*24))/24</f>
        <v>1.0208333333284827</v>
      </c>
      <c r="DC703" s="51">
        <f>(AT703-AS703)*24</f>
        <v>1.7500000001164153</v>
      </c>
      <c r="DD703" s="51">
        <f>(W703-AR703)*24</f>
        <v>1.3333333333139308</v>
      </c>
      <c r="DE703" s="51">
        <f>AA703</f>
        <v>48.416666666802485</v>
      </c>
      <c r="DF703" s="51">
        <f t="shared" si="147"/>
        <v>1.3333333333139308</v>
      </c>
      <c r="DG703" s="51">
        <f>AB703</f>
        <v>22.666666666686069</v>
      </c>
      <c r="DH703" s="51">
        <f t="shared" si="140"/>
        <v>1.7500000001164153</v>
      </c>
    </row>
    <row r="704" spans="1:112" s="42" customFormat="1" x14ac:dyDescent="0.2">
      <c r="A704" s="75">
        <v>5152</v>
      </c>
      <c r="B704" s="29">
        <f t="shared" si="148"/>
        <v>46113</v>
      </c>
      <c r="C704" s="41" t="str">
        <f t="shared" si="141"/>
        <v>PRT 2026 4 #5152</v>
      </c>
      <c r="D704" s="41" t="str">
        <f t="shared" si="142"/>
        <v>PRATU PLN IP SLA 1-7 #1</v>
      </c>
      <c r="E704" s="39">
        <v>5152</v>
      </c>
      <c r="F704" s="38" t="s">
        <v>455</v>
      </c>
      <c r="G704" s="38" t="s">
        <v>319</v>
      </c>
      <c r="H704" s="38" t="s">
        <v>319</v>
      </c>
      <c r="I704" s="38" t="s">
        <v>456</v>
      </c>
      <c r="J704" s="39">
        <f>IF(F704="","",IF(F704="TIE LRC",COUNTIF($F$2:$F704,"TIE")+COUNTIF($F$2:$F704,"TME")+COUNTIF($F$2:$F704,"TIE LRC")+COUNTIF($F$2:$F704,"TIE MRC"),IF(F704="TIE MRC",COUNTIF($F$2:$F704,"TIE")+COUNTIF($F$2:$F704,"TME")+COUNTIF($F$2:$F704,"TIE LRC")+COUNTIF($F$2:$F704,"TIE MRC"),IF(F704="PLNBB LRC",COUNTIF($F$2:$F704,"PLNBB")+COUNTIF($F$2:$F704,"PLNBB LRC")+COUNTIF($F$2:$F704,"PLNBB MRC"),IF(F704="PLNBB MRC",COUNTIF($F$2:$F704,"PLNBB")+COUNTIF($F$2:$F704,"PLNBB LRC")+COUNTIF($F$2:$F704,"PLNBB MRC"),IF(F704="HE MRC",COUNTIF($F$2:$F704,"HE")+COUNTIF($F$2:$F704,"HE LRC")+COUNTIF($F$2:$F704,"HE MRC"),IF(F704="HE LRC",COUNTIF($F$2:$F704,"HE")+COUNTIF($F$2:$F704,"HE LRC")+COUNTIF($F$2:$F704,"HE MRC"),COUNTIF($F$2:$F704,F704))))))))</f>
        <v>1</v>
      </c>
      <c r="K704" s="42" t="s">
        <v>796</v>
      </c>
      <c r="L704" s="42" t="s">
        <v>797</v>
      </c>
      <c r="N704" s="43" t="s">
        <v>318</v>
      </c>
      <c r="O704" s="70" t="s">
        <v>201</v>
      </c>
      <c r="P704" s="40"/>
      <c r="Q704" s="70" t="s">
        <v>319</v>
      </c>
      <c r="R704" s="44"/>
      <c r="S704" s="70" t="s">
        <v>319</v>
      </c>
      <c r="T704" s="57">
        <v>46127.729166666664</v>
      </c>
      <c r="U704" s="57">
        <f>V704</f>
        <v>46129.159722222219</v>
      </c>
      <c r="V704" s="57">
        <v>46129.159722222219</v>
      </c>
      <c r="W704" s="57">
        <v>46129.972222222219</v>
      </c>
      <c r="X704" s="57">
        <v>46131.954861111109</v>
      </c>
      <c r="Y704" s="57">
        <v>46132.055555555555</v>
      </c>
      <c r="Z704" s="57">
        <v>46132.090277777781</v>
      </c>
      <c r="AA704" s="51">
        <f t="shared" si="143"/>
        <v>34.333333333313931</v>
      </c>
      <c r="AB704" s="51">
        <f t="shared" si="145"/>
        <v>50.000000000058208</v>
      </c>
      <c r="AC704" s="51">
        <f t="shared" si="146"/>
        <v>2.4166666666860692</v>
      </c>
      <c r="AD704" s="51">
        <v>0.42</v>
      </c>
      <c r="AE704" s="51">
        <v>15.83</v>
      </c>
      <c r="AF704" s="51">
        <v>0.5</v>
      </c>
      <c r="AG704" s="51">
        <v>0</v>
      </c>
      <c r="AH704" s="51">
        <v>0</v>
      </c>
      <c r="AI704" s="51">
        <f t="shared" si="137"/>
        <v>16.329999999999998</v>
      </c>
      <c r="AJ704" s="78">
        <f t="shared" si="144"/>
        <v>16.75</v>
      </c>
      <c r="AK704" s="78"/>
      <c r="AL704" s="78"/>
      <c r="AM704" s="78"/>
      <c r="AN704" s="78"/>
      <c r="AO704" s="45">
        <v>8330.152</v>
      </c>
      <c r="AP704" s="45">
        <v>8324.7919999999995</v>
      </c>
      <c r="AQ704" s="57">
        <f t="shared" si="138"/>
        <v>46129.159722222219</v>
      </c>
      <c r="AR704" s="57">
        <v>46129.170138888891</v>
      </c>
      <c r="AS704" s="57">
        <f t="shared" si="139"/>
        <v>46131.954861111109</v>
      </c>
      <c r="AT704" s="57">
        <v>46132.076388888891</v>
      </c>
      <c r="AU704" s="57">
        <f t="shared" si="149"/>
        <v>46132.076388888891</v>
      </c>
      <c r="AV704" s="57">
        <v>46132.086805555555</v>
      </c>
      <c r="AW704" s="104" t="s">
        <v>319</v>
      </c>
      <c r="AX704" s="104" t="s">
        <v>319</v>
      </c>
      <c r="AY704" s="30" t="s">
        <v>319</v>
      </c>
      <c r="AZ704" s="30" t="s">
        <v>319</v>
      </c>
      <c r="BA704" s="30" t="s">
        <v>319</v>
      </c>
      <c r="BB704" s="30" t="s">
        <v>319</v>
      </c>
      <c r="BC704" s="30" t="s">
        <v>319</v>
      </c>
      <c r="BD704" s="30" t="s">
        <v>319</v>
      </c>
      <c r="BE704" s="30" t="s">
        <v>319</v>
      </c>
      <c r="BF704" s="30" t="s">
        <v>319</v>
      </c>
      <c r="BG704" s="30" t="s">
        <v>319</v>
      </c>
      <c r="BH704" s="30" t="s">
        <v>319</v>
      </c>
      <c r="BI704" s="30" t="s">
        <v>319</v>
      </c>
      <c r="BJ704" s="30" t="s">
        <v>319</v>
      </c>
      <c r="BK704" s="30" t="s">
        <v>319</v>
      </c>
      <c r="BL704" s="30" t="s">
        <v>319</v>
      </c>
      <c r="BM704" s="30" t="s">
        <v>319</v>
      </c>
      <c r="BN704" s="34" t="s">
        <v>319</v>
      </c>
      <c r="BO704" s="30" t="s">
        <v>319</v>
      </c>
      <c r="BP704" s="30" t="s">
        <v>319</v>
      </c>
      <c r="BQ704" s="34" t="s">
        <v>319</v>
      </c>
      <c r="BR704" s="30" t="s">
        <v>319</v>
      </c>
      <c r="BS704" s="30" t="s">
        <v>319</v>
      </c>
      <c r="BT704" s="30" t="s">
        <v>319</v>
      </c>
      <c r="BU704" s="30" t="s">
        <v>319</v>
      </c>
      <c r="BV704" s="30" t="s">
        <v>319</v>
      </c>
      <c r="BW704" s="30" t="s">
        <v>319</v>
      </c>
      <c r="BX704" s="30" t="s">
        <v>319</v>
      </c>
      <c r="BY704" s="30" t="s">
        <v>319</v>
      </c>
      <c r="BZ704" s="30" t="s">
        <v>319</v>
      </c>
      <c r="CA704" s="30" t="s">
        <v>319</v>
      </c>
      <c r="CB704" s="30" t="s">
        <v>319</v>
      </c>
      <c r="CC704" s="99" t="s">
        <v>319</v>
      </c>
      <c r="CD704" s="30" t="s">
        <v>319</v>
      </c>
      <c r="CE704" s="30" t="s">
        <v>319</v>
      </c>
      <c r="CF704" s="30" t="s">
        <v>319</v>
      </c>
      <c r="CG704" s="30" t="s">
        <v>319</v>
      </c>
      <c r="CH704" s="30"/>
      <c r="CI704" s="104" t="s">
        <v>319</v>
      </c>
      <c r="CJ704" s="30"/>
      <c r="CK704" s="30" t="s">
        <v>319</v>
      </c>
      <c r="CL704" s="30"/>
      <c r="CM704" s="30" t="s">
        <v>319</v>
      </c>
      <c r="CN704" s="30"/>
      <c r="CO704" s="30"/>
      <c r="CP704" s="30"/>
      <c r="CQ704" s="30" t="s">
        <v>319</v>
      </c>
      <c r="CR704" s="104" t="s">
        <v>319</v>
      </c>
      <c r="CS704" s="104" t="s">
        <v>319</v>
      </c>
      <c r="CT704" s="104" t="s">
        <v>319</v>
      </c>
      <c r="CU704" s="104" t="s">
        <v>319</v>
      </c>
      <c r="CV704" s="30"/>
      <c r="CW704" s="58">
        <f t="shared" si="150"/>
        <v>247.24656964614218</v>
      </c>
      <c r="CX704" s="59">
        <f>AP704/(AB704-AI704)</f>
        <v>247.24656964614218</v>
      </c>
      <c r="CY704" s="79">
        <v>500</v>
      </c>
      <c r="CZ704" s="57" t="s">
        <v>319</v>
      </c>
      <c r="DA704" s="59">
        <v>0</v>
      </c>
      <c r="DB704" s="51">
        <f>(((AR704-AQ704)*24)+DD704+AB704+((AV704-AU704)*24))/24</f>
        <v>2.90625</v>
      </c>
      <c r="DC704" s="51">
        <f>(AT704-AS704)*24</f>
        <v>2.9166666667442769</v>
      </c>
      <c r="DD704" s="51">
        <f>(W704-AR704)*24</f>
        <v>19.249999999883585</v>
      </c>
      <c r="DE704" s="51">
        <f>AA704</f>
        <v>34.333333333313931</v>
      </c>
      <c r="DF704" s="51">
        <f t="shared" si="147"/>
        <v>19.249999999883585</v>
      </c>
      <c r="DG704" s="51">
        <f>AB704</f>
        <v>50.000000000058208</v>
      </c>
      <c r="DH704" s="51">
        <f t="shared" si="140"/>
        <v>2.9166666667442769</v>
      </c>
    </row>
    <row r="705" spans="1:112" s="42" customFormat="1" x14ac:dyDescent="0.2">
      <c r="A705" s="40">
        <v>5153</v>
      </c>
      <c r="B705" s="29">
        <f t="shared" si="148"/>
        <v>46113</v>
      </c>
      <c r="C705" s="41" t="str">
        <f t="shared" si="141"/>
        <v>PRT 2026 4 #5153</v>
      </c>
      <c r="D705" s="41" t="str">
        <f t="shared" si="142"/>
        <v>PRATU PTBA #146</v>
      </c>
      <c r="E705" s="39">
        <v>5153</v>
      </c>
      <c r="F705" s="38" t="s">
        <v>98</v>
      </c>
      <c r="G705" s="38" t="str">
        <f>INDEX([1]List!$D$2:$D$55,MATCH(F705,[1]List!$B$2:$B$55,0))</f>
        <v>FOB</v>
      </c>
      <c r="H705" s="38" t="s">
        <v>156</v>
      </c>
      <c r="I705" s="38" t="s">
        <v>157</v>
      </c>
      <c r="J705" s="39">
        <f>IF(F705="","",IF(F705="TIE LRC",COUNTIF($F$2:$F705,"TIE")+COUNTIF($F$2:$F705,"TME")+COUNTIF($F$2:$F705,"TIE LRC")+COUNTIF($F$2:$F705,"TIE MRC"),IF(F705="TIE MRC",COUNTIF($F$2:$F705,"TIE")+COUNTIF($F$2:$F705,"TME")+COUNTIF($F$2:$F705,"TIE LRC")+COUNTIF($F$2:$F705,"TIE MRC"),IF(F705="PLNBB LRC",COUNTIF($F$2:$F705,"PLNBB")+COUNTIF($F$2:$F705,"PLNBB LRC")+COUNTIF($F$2:$F705,"PLNBB MRC"),IF(F705="PLNBB MRC",COUNTIF($F$2:$F705,"PLNBB")+COUNTIF($F$2:$F705,"PLNBB LRC")+COUNTIF($F$2:$F705,"PLNBB MRC"),IF(F705="HE MRC",COUNTIF($F$2:$F705,"HE")+COUNTIF($F$2:$F705,"HE LRC")+COUNTIF($F$2:$F705,"HE MRC"),IF(F705="HE LRC",COUNTIF($F$2:$F705,"HE")+COUNTIF($F$2:$F705,"HE LRC")+COUNTIF($F$2:$F705,"HE MRC"),COUNTIF($F$2:$F705,F705))))))))</f>
        <v>146</v>
      </c>
      <c r="K705" s="42" t="s">
        <v>145</v>
      </c>
      <c r="L705" s="42" t="s">
        <v>207</v>
      </c>
      <c r="N705" s="43" t="s">
        <v>320</v>
      </c>
      <c r="O705" s="70" t="s">
        <v>104</v>
      </c>
      <c r="P705" s="40"/>
      <c r="Q705" s="70">
        <v>46124</v>
      </c>
      <c r="R705" s="44"/>
      <c r="S705" s="70">
        <v>46131</v>
      </c>
      <c r="T705" s="57">
        <v>46128.354166666664</v>
      </c>
      <c r="U705" s="57">
        <f>T705</f>
        <v>46128.354166666664</v>
      </c>
      <c r="V705" s="57">
        <v>46131.069444444445</v>
      </c>
      <c r="W705" s="57">
        <v>46131.086805555555</v>
      </c>
      <c r="X705" s="57">
        <v>46132.072916666664</v>
      </c>
      <c r="Y705" s="57">
        <v>46132.125</v>
      </c>
      <c r="Z705" s="57">
        <v>46132.159722222219</v>
      </c>
      <c r="AA705" s="51">
        <f t="shared" si="143"/>
        <v>65.166666666744277</v>
      </c>
      <c r="AB705" s="51">
        <f t="shared" si="145"/>
        <v>24.916666666686069</v>
      </c>
      <c r="AC705" s="51">
        <f t="shared" si="146"/>
        <v>1.2500000000582077</v>
      </c>
      <c r="AD705" s="51">
        <v>0.17</v>
      </c>
      <c r="AE705" s="51">
        <v>2.83</v>
      </c>
      <c r="AF705" s="51">
        <v>0.75</v>
      </c>
      <c r="AG705" s="51">
        <v>0</v>
      </c>
      <c r="AH705" s="51">
        <v>0</v>
      </c>
      <c r="AI705" s="51">
        <f t="shared" si="137"/>
        <v>3.58</v>
      </c>
      <c r="AJ705" s="78">
        <f t="shared" si="144"/>
        <v>3.75</v>
      </c>
      <c r="AK705" s="78"/>
      <c r="AL705" s="78"/>
      <c r="AM705" s="78"/>
      <c r="AN705" s="78"/>
      <c r="AO705" s="45">
        <v>10419.526</v>
      </c>
      <c r="AP705" s="45">
        <v>10417.022000000001</v>
      </c>
      <c r="AQ705" s="57">
        <f t="shared" si="138"/>
        <v>46131.069444444445</v>
      </c>
      <c r="AR705" s="57">
        <v>46131.079861111109</v>
      </c>
      <c r="AS705" s="57">
        <f t="shared" si="139"/>
        <v>46132.072916666664</v>
      </c>
      <c r="AT705" s="57">
        <v>46132.145833333336</v>
      </c>
      <c r="AU705" s="57">
        <f t="shared" si="149"/>
        <v>46132.145833333336</v>
      </c>
      <c r="AV705" s="57">
        <v>46132.15625</v>
      </c>
      <c r="AW705" s="104">
        <v>4664</v>
      </c>
      <c r="AX705" s="104">
        <v>6625</v>
      </c>
      <c r="AY705" s="30">
        <v>29.59</v>
      </c>
      <c r="AZ705" s="30">
        <v>10.97</v>
      </c>
      <c r="BA705" s="30">
        <v>5.27</v>
      </c>
      <c r="BB705" s="30">
        <v>6.66</v>
      </c>
      <c r="BC705" s="30">
        <v>7.48</v>
      </c>
      <c r="BD705" s="30">
        <v>41.35</v>
      </c>
      <c r="BE705" s="30">
        <v>41.02</v>
      </c>
      <c r="BF705" s="30">
        <v>0.45</v>
      </c>
      <c r="BG705" s="30">
        <v>0.69</v>
      </c>
      <c r="BH705" s="30">
        <v>0.64</v>
      </c>
      <c r="BI705" s="30">
        <v>60.31</v>
      </c>
      <c r="BJ705" s="30">
        <v>4.29</v>
      </c>
      <c r="BK705" s="30">
        <v>0.96</v>
      </c>
      <c r="BL705" s="30">
        <v>1.17</v>
      </c>
      <c r="BM705" s="30">
        <v>16.239999999999998</v>
      </c>
      <c r="BN705" s="34">
        <v>60</v>
      </c>
      <c r="BO705" s="30" t="s">
        <v>97</v>
      </c>
      <c r="BP705" s="30" t="s">
        <v>100</v>
      </c>
      <c r="BQ705" s="34">
        <v>1190</v>
      </c>
      <c r="BR705" s="30">
        <v>53.77</v>
      </c>
      <c r="BS705" s="30">
        <v>20.66</v>
      </c>
      <c r="BT705" s="30">
        <v>9.58</v>
      </c>
      <c r="BU705" s="30">
        <v>4.58</v>
      </c>
      <c r="BV705" s="30">
        <v>173</v>
      </c>
      <c r="BW705" s="30">
        <v>0.66</v>
      </c>
      <c r="BX705" s="30">
        <v>1.3</v>
      </c>
      <c r="BY705" s="30">
        <v>0.5</v>
      </c>
      <c r="BZ705" s="30">
        <v>6.86</v>
      </c>
      <c r="CA705" s="30">
        <v>0.16</v>
      </c>
      <c r="CB705" s="30">
        <v>0.2</v>
      </c>
      <c r="CC705" s="99">
        <v>3.4000000000000002E-2</v>
      </c>
      <c r="CD705" s="30">
        <v>100</v>
      </c>
      <c r="CE705" s="30">
        <v>99</v>
      </c>
      <c r="CF705" s="30">
        <v>79</v>
      </c>
      <c r="CG705" s="30">
        <v>20</v>
      </c>
      <c r="CH705" s="30"/>
      <c r="CI705" s="104">
        <v>4901</v>
      </c>
      <c r="CJ705" s="30"/>
      <c r="CK705" s="30">
        <v>28.59</v>
      </c>
      <c r="CL705" s="30">
        <v>14.55</v>
      </c>
      <c r="CM705" s="30">
        <v>3.81</v>
      </c>
      <c r="CN705" s="30">
        <v>4.5599999999999996</v>
      </c>
      <c r="CO705" s="30">
        <v>40.97</v>
      </c>
      <c r="CP705" s="30">
        <v>39.92</v>
      </c>
      <c r="CQ705" s="30">
        <v>0.47</v>
      </c>
      <c r="CR705" s="104">
        <v>4598</v>
      </c>
      <c r="CS705" s="104">
        <v>30.12</v>
      </c>
      <c r="CT705" s="104">
        <v>4.6500000000000004</v>
      </c>
      <c r="CU705" s="104">
        <v>0.39</v>
      </c>
      <c r="CV705" s="30"/>
      <c r="CW705" s="58">
        <f t="shared" si="150"/>
        <v>488.22162162117763</v>
      </c>
      <c r="CX705" s="59">
        <f>AP705/(AB705-AI705)</f>
        <v>488.22162162117763</v>
      </c>
      <c r="CY705" s="79">
        <v>500</v>
      </c>
      <c r="CZ705" s="57">
        <f>IF(AND(DATE(YEAR(T705),MONTH(T705),DAY(T705))&gt;=(S705-3),DATE(YEAR(T705),MONTH(T705),DAY(T705))&lt;=(S705+3)),T705,V705)</f>
        <v>46128.354166666664</v>
      </c>
      <c r="DA705" s="59">
        <f>CZ705-U705</f>
        <v>0</v>
      </c>
      <c r="DB705" s="51">
        <f>(((AR705-AQ705)*24)+DD705+AB705+((AV705-AU705)*24))/24</f>
        <v>1.0659722222189885</v>
      </c>
      <c r="DC705" s="51">
        <f>(AT705-AS705)*24</f>
        <v>1.7500000001164153</v>
      </c>
      <c r="DD705" s="51">
        <f>(W705-AR705)*24</f>
        <v>0.16666666668606922</v>
      </c>
      <c r="DE705" s="51">
        <f>AA705</f>
        <v>65.166666666744277</v>
      </c>
      <c r="DF705" s="51">
        <f t="shared" si="147"/>
        <v>0.16666666668606922</v>
      </c>
      <c r="DG705" s="51">
        <f>AB705</f>
        <v>24.916666666686069</v>
      </c>
      <c r="DH705" s="51">
        <f t="shared" si="140"/>
        <v>1.7500000001164153</v>
      </c>
    </row>
    <row r="706" spans="1:112" s="42" customFormat="1" x14ac:dyDescent="0.2">
      <c r="A706" s="40">
        <v>5154</v>
      </c>
      <c r="B706" s="29">
        <f t="shared" si="148"/>
        <v>46113</v>
      </c>
      <c r="C706" s="41" t="str">
        <f t="shared" si="141"/>
        <v>PRT 2026 4 #5154</v>
      </c>
      <c r="D706" s="41" t="str">
        <f t="shared" si="142"/>
        <v>PRATU PTBA #147</v>
      </c>
      <c r="E706" s="39">
        <v>5154</v>
      </c>
      <c r="F706" s="38" t="s">
        <v>98</v>
      </c>
      <c r="G706" s="38" t="str">
        <f>INDEX([1]List!$D$2:$D$55,MATCH(F706,[1]List!$B$2:$B$55,0))</f>
        <v>FOB</v>
      </c>
      <c r="H706" s="38" t="s">
        <v>156</v>
      </c>
      <c r="I706" s="38" t="s">
        <v>157</v>
      </c>
      <c r="J706" s="39">
        <f>IF(F706="","",IF(F706="TIE LRC",COUNTIF($F$2:$F706,"TIE")+COUNTIF($F$2:$F706,"TME")+COUNTIF($F$2:$F706,"TIE LRC")+COUNTIF($F$2:$F706,"TIE MRC"),IF(F706="TIE MRC",COUNTIF($F$2:$F706,"TIE")+COUNTIF($F$2:$F706,"TME")+COUNTIF($F$2:$F706,"TIE LRC")+COUNTIF($F$2:$F706,"TIE MRC"),IF(F706="PLNBB LRC",COUNTIF($F$2:$F706,"PLNBB")+COUNTIF($F$2:$F706,"PLNBB LRC")+COUNTIF($F$2:$F706,"PLNBB MRC"),IF(F706="PLNBB MRC",COUNTIF($F$2:$F706,"PLNBB")+COUNTIF($F$2:$F706,"PLNBB LRC")+COUNTIF($F$2:$F706,"PLNBB MRC"),IF(F706="HE MRC",COUNTIF($F$2:$F706,"HE")+COUNTIF($F$2:$F706,"HE LRC")+COUNTIF($F$2:$F706,"HE MRC"),IF(F706="HE LRC",COUNTIF($F$2:$F706,"HE")+COUNTIF($F$2:$F706,"HE LRC")+COUNTIF($F$2:$F706,"HE MRC"),COUNTIF($F$2:$F706,F706))))))))</f>
        <v>147</v>
      </c>
      <c r="L706" s="42" t="s">
        <v>173</v>
      </c>
      <c r="N706" s="43" t="s">
        <v>318</v>
      </c>
      <c r="O706" s="70" t="s">
        <v>104</v>
      </c>
      <c r="P706" s="40"/>
      <c r="Q706" s="70">
        <v>46128</v>
      </c>
      <c r="R706" s="44"/>
      <c r="S706" s="70">
        <v>46135</v>
      </c>
      <c r="T706" s="57">
        <v>46130.027777777781</v>
      </c>
      <c r="U706" s="57">
        <f t="shared" ref="U706:U713" si="151">V706</f>
        <v>46132.131944444445</v>
      </c>
      <c r="V706" s="57">
        <v>46132.131944444445</v>
      </c>
      <c r="W706" s="57">
        <v>46132.163194444445</v>
      </c>
      <c r="X706" s="57">
        <v>46133</v>
      </c>
      <c r="Y706" s="57">
        <v>46133.027777777781</v>
      </c>
      <c r="Z706" s="57">
        <v>46133.065972222219</v>
      </c>
      <c r="AA706" s="51">
        <f t="shared" si="143"/>
        <v>50.499999999941792</v>
      </c>
      <c r="AB706" s="51">
        <f t="shared" si="145"/>
        <v>20.750000000058208</v>
      </c>
      <c r="AC706" s="51">
        <f t="shared" si="146"/>
        <v>0.66666666674427688</v>
      </c>
      <c r="AD706" s="51">
        <v>0.17</v>
      </c>
      <c r="AE706" s="51">
        <v>3.92</v>
      </c>
      <c r="AF706" s="51">
        <v>0.5</v>
      </c>
      <c r="AG706" s="51">
        <v>0</v>
      </c>
      <c r="AH706" s="51">
        <v>0</v>
      </c>
      <c r="AI706" s="51">
        <f t="shared" si="137"/>
        <v>4.42</v>
      </c>
      <c r="AJ706" s="78">
        <f t="shared" si="144"/>
        <v>4.59</v>
      </c>
      <c r="AK706" s="78"/>
      <c r="AL706" s="78"/>
      <c r="AM706" s="78"/>
      <c r="AN706" s="78"/>
      <c r="AO706" s="45">
        <v>10094.066999999999</v>
      </c>
      <c r="AP706" s="45">
        <v>10092.416999999999</v>
      </c>
      <c r="AQ706" s="57">
        <f t="shared" si="138"/>
        <v>46132.131944444445</v>
      </c>
      <c r="AR706" s="57">
        <v>46132.145833333336</v>
      </c>
      <c r="AS706" s="57">
        <f t="shared" si="139"/>
        <v>46133</v>
      </c>
      <c r="AT706" s="57">
        <v>46133.048611111109</v>
      </c>
      <c r="AU706" s="57">
        <f t="shared" si="149"/>
        <v>46133.048611111109</v>
      </c>
      <c r="AV706" s="57">
        <v>46133.0625</v>
      </c>
      <c r="AW706" s="104">
        <v>4720</v>
      </c>
      <c r="AX706" s="104">
        <v>6678</v>
      </c>
      <c r="AY706" s="30">
        <v>29.33</v>
      </c>
      <c r="AZ706" s="30">
        <v>11.19</v>
      </c>
      <c r="BA706" s="30">
        <v>4.17</v>
      </c>
      <c r="BB706" s="30">
        <v>5.24</v>
      </c>
      <c r="BC706" s="30">
        <v>5.9</v>
      </c>
      <c r="BD706" s="30">
        <v>41.65</v>
      </c>
      <c r="BE706" s="30">
        <v>41.92</v>
      </c>
      <c r="BF706" s="30">
        <v>0.45</v>
      </c>
      <c r="BG706" s="30">
        <v>0.67</v>
      </c>
      <c r="BH706" s="30">
        <v>0.63</v>
      </c>
      <c r="BI706" s="30">
        <v>61.75</v>
      </c>
      <c r="BJ706" s="30">
        <v>4.34</v>
      </c>
      <c r="BK706" s="30">
        <v>0.96</v>
      </c>
      <c r="BL706" s="30">
        <v>1.1499999999999999</v>
      </c>
      <c r="BM706" s="30">
        <v>15.96</v>
      </c>
      <c r="BN706" s="34">
        <v>60</v>
      </c>
      <c r="BO706" s="30" t="s">
        <v>97</v>
      </c>
      <c r="BP706" s="30" t="s">
        <v>97</v>
      </c>
      <c r="BQ706" s="34">
        <v>1320</v>
      </c>
      <c r="BR706" s="30">
        <v>55.17</v>
      </c>
      <c r="BS706" s="30">
        <v>24.38</v>
      </c>
      <c r="BT706" s="30">
        <v>7.22</v>
      </c>
      <c r="BU706" s="30">
        <v>4.62</v>
      </c>
      <c r="BV706" s="30">
        <v>1.69</v>
      </c>
      <c r="BW706" s="30">
        <v>0.72</v>
      </c>
      <c r="BX706" s="30">
        <v>0.84</v>
      </c>
      <c r="BY706" s="30">
        <v>0.48</v>
      </c>
      <c r="BZ706" s="30">
        <v>4.5599999999999996</v>
      </c>
      <c r="CA706" s="30">
        <v>0.12</v>
      </c>
      <c r="CB706" s="30">
        <v>0.18</v>
      </c>
      <c r="CC706" s="99">
        <v>3.7999999999999999E-2</v>
      </c>
      <c r="CD706" s="30">
        <v>100</v>
      </c>
      <c r="CE706" s="30">
        <v>99</v>
      </c>
      <c r="CF706" s="30">
        <v>79</v>
      </c>
      <c r="CG706" s="30">
        <v>20</v>
      </c>
      <c r="CH706" s="30"/>
      <c r="CI706" s="104">
        <v>4906</v>
      </c>
      <c r="CJ706" s="30"/>
      <c r="CK706" s="30">
        <v>28.46</v>
      </c>
      <c r="CL706" s="30">
        <v>14.41</v>
      </c>
      <c r="CM706" s="30">
        <v>6.72</v>
      </c>
      <c r="CN706" s="30">
        <v>8.0399999999999991</v>
      </c>
      <c r="CO706" s="30">
        <v>39.14</v>
      </c>
      <c r="CP706" s="30">
        <v>38.409999999999997</v>
      </c>
      <c r="CQ706" s="30">
        <v>0.5</v>
      </c>
      <c r="CR706" s="104" t="s">
        <v>319</v>
      </c>
      <c r="CS706" s="104" t="s">
        <v>319</v>
      </c>
      <c r="CT706" s="104" t="s">
        <v>319</v>
      </c>
      <c r="CU706" s="104" t="s">
        <v>319</v>
      </c>
      <c r="CV706" s="30"/>
      <c r="CW706" s="58">
        <f t="shared" si="150"/>
        <v>618.02921004066297</v>
      </c>
      <c r="CX706" s="59">
        <f>AP706/(AB706-AI706)</f>
        <v>618.02921004066297</v>
      </c>
      <c r="CY706" s="79">
        <v>500</v>
      </c>
      <c r="CZ706" s="57">
        <f>IF(AND(DATE(YEAR(T706),MONTH(T706),DAY(T706))&gt;=(S706-3),DATE(YEAR(T706),MONTH(T706),DAY(T706))&lt;=(S706+3)),T706,V706)</f>
        <v>46132.131944444445</v>
      </c>
      <c r="DA706" s="59">
        <f>CZ706-U706</f>
        <v>0</v>
      </c>
      <c r="DB706" s="51">
        <f>(((AR706-AQ706)*24)+DD706+AB706+((AV706-AU706)*24))/24</f>
        <v>0.90972222222626442</v>
      </c>
      <c r="DC706" s="51">
        <f>(AT706-AS706)*24</f>
        <v>1.1666666666278616</v>
      </c>
      <c r="DD706" s="51">
        <f>(W706-AR706)*24</f>
        <v>0.41666666662786156</v>
      </c>
      <c r="DE706" s="51">
        <f>AA706</f>
        <v>50.499999999941792</v>
      </c>
      <c r="DF706" s="51">
        <f t="shared" si="147"/>
        <v>0.41666666662786156</v>
      </c>
      <c r="DG706" s="51">
        <f>AB706</f>
        <v>20.750000000058208</v>
      </c>
      <c r="DH706" s="51">
        <f t="shared" si="140"/>
        <v>1.1666666666278616</v>
      </c>
    </row>
    <row r="707" spans="1:112" s="42" customFormat="1" x14ac:dyDescent="0.2">
      <c r="A707" s="40">
        <v>5155</v>
      </c>
      <c r="B707" s="29">
        <f t="shared" si="148"/>
        <v>46113</v>
      </c>
      <c r="C707" s="41" t="str">
        <f t="shared" si="141"/>
        <v>PRT 2026 4 #5155</v>
      </c>
      <c r="D707" s="41" t="str">
        <f t="shared" si="142"/>
        <v>PRATU SSN #46</v>
      </c>
      <c r="E707" s="39">
        <v>5155</v>
      </c>
      <c r="F707" s="38" t="s">
        <v>551</v>
      </c>
      <c r="G707" s="38" t="str">
        <f>INDEX([1]List!$D$2:$D$55,MATCH(F707,[1]List!$B$2:$B$55,0))</f>
        <v>CIF</v>
      </c>
      <c r="H707" s="38" t="s">
        <v>552</v>
      </c>
      <c r="I707" s="38" t="s">
        <v>285</v>
      </c>
      <c r="J707" s="39">
        <f>IF(F707="","",IF(F707="TIE LRC",COUNTIF($F$2:$F707,"TIE")+COUNTIF($F$2:$F707,"TME")+COUNTIF($F$2:$F707,"TIE LRC")+COUNTIF($F$2:$F707,"TIE MRC"),IF(F707="TIE MRC",COUNTIF($F$2:$F707,"TIE")+COUNTIF($F$2:$F707,"TME")+COUNTIF($F$2:$F707,"TIE LRC")+COUNTIF($F$2:$F707,"TIE MRC"),IF(F707="PLNBB LRC",COUNTIF($F$2:$F707,"PLNBB")+COUNTIF($F$2:$F707,"PLNBB LRC")+COUNTIF($F$2:$F707,"PLNBB MRC"),IF(F707="PLNBB MRC",COUNTIF($F$2:$F707,"PLNBB")+COUNTIF($F$2:$F707,"PLNBB LRC")+COUNTIF($F$2:$F707,"PLNBB MRC"),IF(F707="HE MRC",COUNTIF($F$2:$F707,"HE")+COUNTIF($F$2:$F707,"HE LRC")+COUNTIF($F$2:$F707,"HE MRC"),IF(F707="HE LRC",COUNTIF($F$2:$F707,"HE")+COUNTIF($F$2:$F707,"HE LRC")+COUNTIF($F$2:$F707,"HE MRC"),COUNTIF($F$2:$F707,F707))))))))</f>
        <v>46</v>
      </c>
      <c r="K707" s="42" t="s">
        <v>798</v>
      </c>
      <c r="L707" s="42" t="s">
        <v>799</v>
      </c>
      <c r="N707" s="43" t="s">
        <v>320</v>
      </c>
      <c r="O707" s="70" t="s">
        <v>104</v>
      </c>
      <c r="P707" s="40"/>
      <c r="Q707" s="70">
        <v>46119</v>
      </c>
      <c r="R707" s="44"/>
      <c r="S707" s="70">
        <v>46120</v>
      </c>
      <c r="T707" s="57">
        <v>46125.541666666664</v>
      </c>
      <c r="U707" s="57">
        <f t="shared" si="151"/>
        <v>46132.21875</v>
      </c>
      <c r="V707" s="57">
        <v>46132.21875</v>
      </c>
      <c r="W707" s="57">
        <v>46132.232638888891</v>
      </c>
      <c r="X707" s="57">
        <v>46133.649305555555</v>
      </c>
      <c r="Y707" s="57">
        <v>46133.704861111109</v>
      </c>
      <c r="Z707" s="57">
        <v>46133.739583333336</v>
      </c>
      <c r="AA707" s="51">
        <f t="shared" si="143"/>
        <v>160.25000000005821</v>
      </c>
      <c r="AB707" s="51">
        <f t="shared" si="145"/>
        <v>35.333333333255723</v>
      </c>
      <c r="AC707" s="51">
        <f t="shared" si="146"/>
        <v>1.3333333333139308</v>
      </c>
      <c r="AD707" s="51">
        <v>0.08</v>
      </c>
      <c r="AE707" s="51">
        <v>4.42</v>
      </c>
      <c r="AF707" s="51">
        <v>3</v>
      </c>
      <c r="AG707" s="51">
        <v>3.25</v>
      </c>
      <c r="AH707" s="51">
        <v>0</v>
      </c>
      <c r="AI707" s="51">
        <f t="shared" si="137"/>
        <v>10.67</v>
      </c>
      <c r="AJ707" s="78">
        <f t="shared" si="144"/>
        <v>10.75</v>
      </c>
      <c r="AK707" s="78"/>
      <c r="AL707" s="78"/>
      <c r="AM707" s="78"/>
      <c r="AN707" s="78"/>
      <c r="AO707" s="45">
        <v>9001.1830000000009</v>
      </c>
      <c r="AP707" s="45">
        <v>8998.9609999999993</v>
      </c>
      <c r="AQ707" s="57">
        <f t="shared" si="138"/>
        <v>46132.21875</v>
      </c>
      <c r="AR707" s="57">
        <v>46132.229166666664</v>
      </c>
      <c r="AS707" s="57">
        <f t="shared" si="139"/>
        <v>46133.649305555555</v>
      </c>
      <c r="AT707" s="57">
        <v>46133.725694444445</v>
      </c>
      <c r="AU707" s="57">
        <f t="shared" si="149"/>
        <v>46133.725694444445</v>
      </c>
      <c r="AV707" s="57">
        <v>46133.736111111109</v>
      </c>
      <c r="AW707" s="104">
        <v>4065</v>
      </c>
      <c r="AX707" s="104">
        <v>6252</v>
      </c>
      <c r="AY707" s="30">
        <v>34.97</v>
      </c>
      <c r="AZ707" s="30">
        <v>20.58</v>
      </c>
      <c r="BA707" s="30">
        <v>4.9800000000000004</v>
      </c>
      <c r="BB707" s="30">
        <v>6.08</v>
      </c>
      <c r="BC707" s="30">
        <v>7.66</v>
      </c>
      <c r="BD707" s="30">
        <v>39.08</v>
      </c>
      <c r="BE707" s="30">
        <v>34.26</v>
      </c>
      <c r="BF707" s="30">
        <v>0.2</v>
      </c>
      <c r="BG707" s="30">
        <v>0.34</v>
      </c>
      <c r="BH707" s="30">
        <v>0.31</v>
      </c>
      <c r="BI707" s="30">
        <v>52.65</v>
      </c>
      <c r="BJ707" s="30">
        <v>4.34</v>
      </c>
      <c r="BK707" s="30">
        <v>0.87</v>
      </c>
      <c r="BL707" s="30">
        <v>1.19</v>
      </c>
      <c r="BM707" s="30">
        <v>15.23</v>
      </c>
      <c r="BN707" s="34">
        <v>60</v>
      </c>
      <c r="BO707" s="30" t="s">
        <v>97</v>
      </c>
      <c r="BP707" s="30" t="s">
        <v>97</v>
      </c>
      <c r="BQ707" s="34">
        <v>1340</v>
      </c>
      <c r="BR707" s="30">
        <v>55.92</v>
      </c>
      <c r="BS707" s="30">
        <v>34.020000000000003</v>
      </c>
      <c r="BT707" s="30">
        <v>5.42</v>
      </c>
      <c r="BU707" s="30">
        <v>1.05</v>
      </c>
      <c r="BV707" s="30">
        <v>0.56000000000000005</v>
      </c>
      <c r="BW707" s="30">
        <v>1.38</v>
      </c>
      <c r="BX707" s="30">
        <v>0.35</v>
      </c>
      <c r="BY707" s="30">
        <v>0.96</v>
      </c>
      <c r="BZ707" s="30">
        <v>0.52</v>
      </c>
      <c r="CA707" s="30">
        <v>0.08</v>
      </c>
      <c r="CB707" s="30">
        <v>0.04</v>
      </c>
      <c r="CC707" s="99">
        <v>3.2000000000000001E-2</v>
      </c>
      <c r="CD707" s="30">
        <v>99</v>
      </c>
      <c r="CE707" s="30">
        <v>98</v>
      </c>
      <c r="CF707" s="30">
        <v>78</v>
      </c>
      <c r="CG707" s="30">
        <v>20</v>
      </c>
      <c r="CH707" s="30"/>
      <c r="CI707" s="104">
        <v>4131</v>
      </c>
      <c r="CJ707" s="30"/>
      <c r="CK707" s="30">
        <v>34.69</v>
      </c>
      <c r="CL707" s="30"/>
      <c r="CM707" s="30">
        <v>3.94</v>
      </c>
      <c r="CN707" s="30"/>
      <c r="CO707" s="30"/>
      <c r="CP707" s="30"/>
      <c r="CQ707" s="30">
        <v>0.12</v>
      </c>
      <c r="CR707" s="104">
        <v>4008</v>
      </c>
      <c r="CS707" s="104">
        <v>35.020000000000003</v>
      </c>
      <c r="CT707" s="104">
        <v>4.95</v>
      </c>
      <c r="CU707" s="104">
        <v>0.21</v>
      </c>
      <c r="CV707" s="30"/>
      <c r="CW707" s="58">
        <f t="shared" si="150"/>
        <v>364.87205027821267</v>
      </c>
      <c r="CX707" s="59">
        <f>AP707/(AB707-AI707)</f>
        <v>364.87205027821267</v>
      </c>
      <c r="CY707" s="79">
        <v>500</v>
      </c>
      <c r="CZ707" s="57">
        <f>IF(AND(DATE(YEAR(T707),MONTH(T707),DAY(T707))&gt;=(S707-3),DATE(YEAR(T707),MONTH(T707),DAY(T707))&lt;=(S707+3)),T707,V707)</f>
        <v>46132.21875</v>
      </c>
      <c r="DA707" s="59">
        <f>CZ707-U707</f>
        <v>0</v>
      </c>
      <c r="DB707" s="51">
        <f>(((AR707-AQ707)*24)+DD707+AB707+((AV707-AU707)*24))/24</f>
        <v>1.4965277777737356</v>
      </c>
      <c r="DC707" s="51">
        <f>(AT707-AS707)*24</f>
        <v>1.8333333333721384</v>
      </c>
      <c r="DD707" s="51">
        <f>(W707-AR707)*24</f>
        <v>8.3333333430346102E-2</v>
      </c>
      <c r="DE707" s="51">
        <f>AA707</f>
        <v>160.25000000005821</v>
      </c>
      <c r="DF707" s="51">
        <f t="shared" si="147"/>
        <v>8.3333333430346102E-2</v>
      </c>
      <c r="DG707" s="51">
        <f>AB707</f>
        <v>35.333333333255723</v>
      </c>
      <c r="DH707" s="51">
        <f t="shared" si="140"/>
        <v>1.8333333333721384</v>
      </c>
    </row>
    <row r="708" spans="1:112" s="42" customFormat="1" x14ac:dyDescent="0.2">
      <c r="A708" s="40">
        <v>5156</v>
      </c>
      <c r="B708" s="29">
        <f t="shared" si="148"/>
        <v>46113</v>
      </c>
      <c r="C708" s="41" t="str">
        <f t="shared" si="141"/>
        <v>PRT 2026 4 #5156</v>
      </c>
      <c r="D708" s="41" t="str">
        <f t="shared" si="142"/>
        <v>PRATU PTBA #148</v>
      </c>
      <c r="E708" s="39">
        <v>5156</v>
      </c>
      <c r="F708" s="38" t="s">
        <v>98</v>
      </c>
      <c r="G708" s="38" t="str">
        <f>INDEX([1]List!$D$2:$D$55,MATCH(F708,[1]List!$B$2:$B$55,0))</f>
        <v>FOB</v>
      </c>
      <c r="H708" s="38" t="s">
        <v>156</v>
      </c>
      <c r="I708" s="38" t="s">
        <v>157</v>
      </c>
      <c r="J708" s="39">
        <f>IF(F708="","",IF(F708="TIE LRC",COUNTIF($F$2:$F708,"TIE")+COUNTIF($F$2:$F708,"TME")+COUNTIF($F$2:$F708,"TIE LRC")+COUNTIF($F$2:$F708,"TIE MRC"),IF(F708="TIE MRC",COUNTIF($F$2:$F708,"TIE")+COUNTIF($F$2:$F708,"TME")+COUNTIF($F$2:$F708,"TIE LRC")+COUNTIF($F$2:$F708,"TIE MRC"),IF(F708="PLNBB LRC",COUNTIF($F$2:$F708,"PLNBB")+COUNTIF($F$2:$F708,"PLNBB LRC")+COUNTIF($F$2:$F708,"PLNBB MRC"),IF(F708="PLNBB MRC",COUNTIF($F$2:$F708,"PLNBB")+COUNTIF($F$2:$F708,"PLNBB LRC")+COUNTIF($F$2:$F708,"PLNBB MRC"),IF(F708="HE MRC",COUNTIF($F$2:$F708,"HE")+COUNTIF($F$2:$F708,"HE LRC")+COUNTIF($F$2:$F708,"HE MRC"),IF(F708="HE LRC",COUNTIF($F$2:$F708,"HE")+COUNTIF($F$2:$F708,"HE LRC")+COUNTIF($F$2:$F708,"HE MRC"),COUNTIF($F$2:$F708,F708))))))))</f>
        <v>148</v>
      </c>
      <c r="K708" s="42" t="s">
        <v>99</v>
      </c>
      <c r="L708" s="42" t="s">
        <v>168</v>
      </c>
      <c r="N708" s="43" t="s">
        <v>320</v>
      </c>
      <c r="O708" s="70" t="s">
        <v>104</v>
      </c>
      <c r="P708" s="40"/>
      <c r="Q708" s="70">
        <v>46126</v>
      </c>
      <c r="R708" s="44"/>
      <c r="S708" s="70">
        <v>46137</v>
      </c>
      <c r="T708" s="57">
        <v>46130.402777777781</v>
      </c>
      <c r="U708" s="57">
        <f t="shared" si="151"/>
        <v>46133.78125</v>
      </c>
      <c r="V708" s="57">
        <v>46133.78125</v>
      </c>
      <c r="W708" s="57">
        <v>46133.795138888891</v>
      </c>
      <c r="X708" s="57">
        <v>46134.65625</v>
      </c>
      <c r="Y708" s="57">
        <v>46134.715277777781</v>
      </c>
      <c r="Z708" s="57">
        <v>46134.75</v>
      </c>
      <c r="AA708" s="51">
        <f t="shared" si="143"/>
        <v>81.083333333255723</v>
      </c>
      <c r="AB708" s="51">
        <f t="shared" si="145"/>
        <v>22.083333333372138</v>
      </c>
      <c r="AC708" s="51">
        <f t="shared" si="146"/>
        <v>1.4166666667442769</v>
      </c>
      <c r="AD708" s="51">
        <v>0.25</v>
      </c>
      <c r="AE708" s="51">
        <v>2.92</v>
      </c>
      <c r="AF708" s="51">
        <v>0</v>
      </c>
      <c r="AG708" s="51">
        <v>0.5</v>
      </c>
      <c r="AH708" s="51">
        <v>0</v>
      </c>
      <c r="AI708" s="51">
        <f t="shared" si="137"/>
        <v>3.42</v>
      </c>
      <c r="AJ708" s="78">
        <f t="shared" si="144"/>
        <v>3.67</v>
      </c>
      <c r="AK708" s="78"/>
      <c r="AL708" s="78"/>
      <c r="AM708" s="78"/>
      <c r="AN708" s="78"/>
      <c r="AO708" s="45">
        <v>10020.969999999999</v>
      </c>
      <c r="AP708" s="45">
        <v>10019.356</v>
      </c>
      <c r="AQ708" s="57">
        <f t="shared" si="138"/>
        <v>46133.78125</v>
      </c>
      <c r="AR708" s="57">
        <v>46133.791666666664</v>
      </c>
      <c r="AS708" s="57">
        <f t="shared" si="139"/>
        <v>46134.65625</v>
      </c>
      <c r="AT708" s="57">
        <v>46134.736111111109</v>
      </c>
      <c r="AU708" s="57">
        <f t="shared" si="149"/>
        <v>46134.736111111109</v>
      </c>
      <c r="AV708" s="57">
        <v>46134.746527777781</v>
      </c>
      <c r="AW708" s="104">
        <v>4671</v>
      </c>
      <c r="AX708" s="104">
        <v>6635</v>
      </c>
      <c r="AY708" s="30">
        <v>29.6</v>
      </c>
      <c r="AZ708" s="30">
        <v>13.14</v>
      </c>
      <c r="BA708" s="30">
        <v>4.43</v>
      </c>
      <c r="BB708" s="30">
        <v>5.46</v>
      </c>
      <c r="BC708" s="30">
        <v>6.29</v>
      </c>
      <c r="BD708" s="30">
        <v>40.4</v>
      </c>
      <c r="BE708" s="30">
        <v>41</v>
      </c>
      <c r="BF708" s="30">
        <v>0.44</v>
      </c>
      <c r="BG708" s="30">
        <v>0.66</v>
      </c>
      <c r="BH708" s="30">
        <v>0.62</v>
      </c>
      <c r="BI708" s="30">
        <v>59.34</v>
      </c>
      <c r="BJ708" s="30">
        <v>4.1900000000000004</v>
      </c>
      <c r="BK708" s="30">
        <v>0.92</v>
      </c>
      <c r="BL708" s="30">
        <v>1.1299999999999999</v>
      </c>
      <c r="BM708" s="30">
        <v>16.41</v>
      </c>
      <c r="BN708" s="34">
        <v>60</v>
      </c>
      <c r="BO708" s="30" t="s">
        <v>97</v>
      </c>
      <c r="BP708" s="30" t="s">
        <v>100</v>
      </c>
      <c r="BQ708" s="34">
        <v>1260</v>
      </c>
      <c r="BR708" s="30">
        <v>44.57</v>
      </c>
      <c r="BS708" s="30">
        <v>26.1</v>
      </c>
      <c r="BT708" s="30">
        <v>12.04</v>
      </c>
      <c r="BU708" s="30">
        <v>6.23</v>
      </c>
      <c r="BV708" s="30">
        <v>2.1800000000000002</v>
      </c>
      <c r="BW708" s="30">
        <v>0.8</v>
      </c>
      <c r="BX708" s="30">
        <v>1.26</v>
      </c>
      <c r="BY708" s="30">
        <v>0.56000000000000005</v>
      </c>
      <c r="BZ708" s="30">
        <v>5.85</v>
      </c>
      <c r="CA708" s="30">
        <v>0.18</v>
      </c>
      <c r="CB708" s="30">
        <v>0.22</v>
      </c>
      <c r="CC708" s="99">
        <v>3.7999999999999999E-2</v>
      </c>
      <c r="CD708" s="30">
        <v>100</v>
      </c>
      <c r="CE708" s="30">
        <v>99</v>
      </c>
      <c r="CF708" s="30">
        <v>79</v>
      </c>
      <c r="CG708" s="30">
        <v>20</v>
      </c>
      <c r="CH708" s="30"/>
      <c r="CI708" s="104">
        <v>4905</v>
      </c>
      <c r="CJ708" s="30"/>
      <c r="CK708" s="30">
        <v>28.6</v>
      </c>
      <c r="CL708" s="30">
        <v>14.16</v>
      </c>
      <c r="CM708" s="30">
        <v>4.8600000000000003</v>
      </c>
      <c r="CN708" s="30">
        <v>5.84</v>
      </c>
      <c r="CO708" s="30">
        <v>39.020000000000003</v>
      </c>
      <c r="CP708" s="30">
        <v>40.98</v>
      </c>
      <c r="CQ708" s="30">
        <v>0.52</v>
      </c>
      <c r="CR708" s="104">
        <v>4601</v>
      </c>
      <c r="CS708" s="104">
        <v>29.96</v>
      </c>
      <c r="CT708" s="104">
        <v>5.55</v>
      </c>
      <c r="CU708" s="104">
        <v>0.31</v>
      </c>
      <c r="CV708" s="30"/>
      <c r="CW708" s="58">
        <f t="shared" si="150"/>
        <v>536.84707983456872</v>
      </c>
      <c r="CX708" s="59">
        <f>AP708/(AB708-AI708)</f>
        <v>536.84707983456872</v>
      </c>
      <c r="CY708" s="79">
        <v>500</v>
      </c>
      <c r="CZ708" s="57">
        <f>IF(AND(DATE(YEAR(T708),MONTH(T708),DAY(T708))&gt;=(S708-3),DATE(YEAR(T708),MONTH(T708),DAY(T708))&lt;=(S708+3)),T708,V708)</f>
        <v>46133.78125</v>
      </c>
      <c r="DA708" s="59">
        <f>CZ708-U708</f>
        <v>0</v>
      </c>
      <c r="DB708" s="51">
        <f>(((AR708-AQ708)*24)+DD708+AB708+((AV708-AU708)*24))/24</f>
        <v>0.94444444445252884</v>
      </c>
      <c r="DC708" s="51">
        <f>(AT708-AS708)*24</f>
        <v>1.9166666666278616</v>
      </c>
      <c r="DD708" s="51">
        <f>(W708-AR708)*24</f>
        <v>8.3333333430346102E-2</v>
      </c>
      <c r="DE708" s="51">
        <f>AA708</f>
        <v>81.083333333255723</v>
      </c>
      <c r="DF708" s="51">
        <f t="shared" si="147"/>
        <v>8.3333333430346102E-2</v>
      </c>
      <c r="DG708" s="51">
        <f>AB708</f>
        <v>22.083333333372138</v>
      </c>
      <c r="DH708" s="51">
        <f t="shared" si="140"/>
        <v>1.9166666666278616</v>
      </c>
    </row>
    <row r="709" spans="1:112" s="42" customFormat="1" x14ac:dyDescent="0.2">
      <c r="A709" s="75">
        <v>5157</v>
      </c>
      <c r="B709" s="29">
        <f t="shared" si="148"/>
        <v>46113</v>
      </c>
      <c r="C709" s="41" t="str">
        <f t="shared" si="141"/>
        <v>PRT 2026 4 #5157</v>
      </c>
      <c r="D709" s="41" t="str">
        <f t="shared" si="142"/>
        <v>PRATU PLN IP SLA 1-7 #2</v>
      </c>
      <c r="E709" s="39">
        <v>5157</v>
      </c>
      <c r="F709" s="38" t="s">
        <v>455</v>
      </c>
      <c r="G709" s="38" t="s">
        <v>319</v>
      </c>
      <c r="H709" s="38" t="s">
        <v>319</v>
      </c>
      <c r="I709" s="38" t="s">
        <v>456</v>
      </c>
      <c r="J709" s="39">
        <f>IF(F709="","",IF(F709="TIE LRC",COUNTIF($F$2:$F709,"TIE")+COUNTIF($F$2:$F709,"TME")+COUNTIF($F$2:$F709,"TIE LRC")+COUNTIF($F$2:$F709,"TIE MRC"),IF(F709="TIE MRC",COUNTIF($F$2:$F709,"TIE")+COUNTIF($F$2:$F709,"TME")+COUNTIF($F$2:$F709,"TIE LRC")+COUNTIF($F$2:$F709,"TIE MRC"),IF(F709="PLNBB LRC",COUNTIF($F$2:$F709,"PLNBB")+COUNTIF($F$2:$F709,"PLNBB LRC")+COUNTIF($F$2:$F709,"PLNBB MRC"),IF(F709="PLNBB MRC",COUNTIF($F$2:$F709,"PLNBB")+COUNTIF($F$2:$F709,"PLNBB LRC")+COUNTIF($F$2:$F709,"PLNBB MRC"),IF(F709="HE MRC",COUNTIF($F$2:$F709,"HE")+COUNTIF($F$2:$F709,"HE LRC")+COUNTIF($F$2:$F709,"HE MRC"),IF(F709="HE LRC",COUNTIF($F$2:$F709,"HE")+COUNTIF($F$2:$F709,"HE LRC")+COUNTIF($F$2:$F709,"HE MRC"),COUNTIF($F$2:$F709,F709))))))))</f>
        <v>2</v>
      </c>
      <c r="K709" s="42" t="s">
        <v>800</v>
      </c>
      <c r="L709" s="42" t="s">
        <v>801</v>
      </c>
      <c r="N709" s="43" t="s">
        <v>318</v>
      </c>
      <c r="O709" s="70" t="s">
        <v>201</v>
      </c>
      <c r="P709" s="40"/>
      <c r="Q709" s="70" t="s">
        <v>319</v>
      </c>
      <c r="R709" s="44"/>
      <c r="S709" s="70" t="s">
        <v>319</v>
      </c>
      <c r="T709" s="57">
        <v>46128.625</v>
      </c>
      <c r="U709" s="57">
        <f t="shared" si="151"/>
        <v>46133.104166666664</v>
      </c>
      <c r="V709" s="57">
        <v>46133.104166666664</v>
      </c>
      <c r="W709" s="57">
        <v>46133.684027777781</v>
      </c>
      <c r="X709" s="57">
        <v>46135.420138888891</v>
      </c>
      <c r="Y709" s="57">
        <v>46135.46875</v>
      </c>
      <c r="Z709" s="57">
        <v>46135.503472222219</v>
      </c>
      <c r="AA709" s="51">
        <f t="shared" si="143"/>
        <v>107.49999999994179</v>
      </c>
      <c r="AB709" s="51">
        <f t="shared" si="145"/>
        <v>42.833333333255723</v>
      </c>
      <c r="AC709" s="51">
        <f t="shared" si="146"/>
        <v>1.1666666666278616</v>
      </c>
      <c r="AD709" s="51">
        <v>0.08</v>
      </c>
      <c r="AE709" s="51">
        <v>10.17</v>
      </c>
      <c r="AF709" s="51">
        <v>0</v>
      </c>
      <c r="AG709" s="51">
        <v>0.5</v>
      </c>
      <c r="AH709" s="51">
        <v>0</v>
      </c>
      <c r="AI709" s="51">
        <f t="shared" si="137"/>
        <v>10.67</v>
      </c>
      <c r="AJ709" s="78">
        <f t="shared" si="144"/>
        <v>10.75</v>
      </c>
      <c r="AK709" s="78"/>
      <c r="AL709" s="78"/>
      <c r="AM709" s="78"/>
      <c r="AN709" s="78"/>
      <c r="AO709" s="45">
        <v>8419.4760000000006</v>
      </c>
      <c r="AP709" s="45">
        <v>8418.9050000000007</v>
      </c>
      <c r="AQ709" s="57">
        <f t="shared" si="138"/>
        <v>46133.104166666664</v>
      </c>
      <c r="AR709" s="57">
        <v>46133.114583333336</v>
      </c>
      <c r="AS709" s="57">
        <f t="shared" si="139"/>
        <v>46135.420138888891</v>
      </c>
      <c r="AT709" s="57">
        <v>46135.489583333336</v>
      </c>
      <c r="AU709" s="57">
        <f t="shared" si="149"/>
        <v>46135.489583333336</v>
      </c>
      <c r="AV709" s="57">
        <v>46135.5</v>
      </c>
      <c r="AW709" s="104" t="s">
        <v>319</v>
      </c>
      <c r="AX709" s="104" t="s">
        <v>319</v>
      </c>
      <c r="AY709" s="30" t="s">
        <v>319</v>
      </c>
      <c r="AZ709" s="30" t="s">
        <v>319</v>
      </c>
      <c r="BA709" s="30" t="s">
        <v>319</v>
      </c>
      <c r="BB709" s="30" t="s">
        <v>319</v>
      </c>
      <c r="BC709" s="30" t="s">
        <v>319</v>
      </c>
      <c r="BD709" s="30" t="s">
        <v>319</v>
      </c>
      <c r="BE709" s="30" t="s">
        <v>319</v>
      </c>
      <c r="BF709" s="30" t="s">
        <v>319</v>
      </c>
      <c r="BG709" s="30" t="s">
        <v>319</v>
      </c>
      <c r="BH709" s="30" t="s">
        <v>319</v>
      </c>
      <c r="BI709" s="30" t="s">
        <v>319</v>
      </c>
      <c r="BJ709" s="30" t="s">
        <v>319</v>
      </c>
      <c r="BK709" s="30" t="s">
        <v>319</v>
      </c>
      <c r="BL709" s="30" t="s">
        <v>319</v>
      </c>
      <c r="BM709" s="30" t="s">
        <v>319</v>
      </c>
      <c r="BN709" s="34" t="s">
        <v>319</v>
      </c>
      <c r="BO709" s="30" t="s">
        <v>319</v>
      </c>
      <c r="BP709" s="30" t="s">
        <v>319</v>
      </c>
      <c r="BQ709" s="34" t="s">
        <v>319</v>
      </c>
      <c r="BR709" s="30" t="s">
        <v>319</v>
      </c>
      <c r="BS709" s="30" t="s">
        <v>319</v>
      </c>
      <c r="BT709" s="30" t="s">
        <v>319</v>
      </c>
      <c r="BU709" s="30" t="s">
        <v>319</v>
      </c>
      <c r="BV709" s="30" t="s">
        <v>319</v>
      </c>
      <c r="BW709" s="30" t="s">
        <v>319</v>
      </c>
      <c r="BX709" s="30" t="s">
        <v>319</v>
      </c>
      <c r="BY709" s="30" t="s">
        <v>319</v>
      </c>
      <c r="BZ709" s="30" t="s">
        <v>319</v>
      </c>
      <c r="CA709" s="30" t="s">
        <v>319</v>
      </c>
      <c r="CB709" s="30" t="s">
        <v>319</v>
      </c>
      <c r="CC709" s="99" t="s">
        <v>319</v>
      </c>
      <c r="CD709" s="30" t="s">
        <v>319</v>
      </c>
      <c r="CE709" s="30" t="s">
        <v>319</v>
      </c>
      <c r="CF709" s="30" t="s">
        <v>319</v>
      </c>
      <c r="CG709" s="30" t="s">
        <v>319</v>
      </c>
      <c r="CH709" s="30"/>
      <c r="CI709" s="104" t="s">
        <v>319</v>
      </c>
      <c r="CJ709" s="30"/>
      <c r="CK709" s="30" t="s">
        <v>319</v>
      </c>
      <c r="CL709" s="30"/>
      <c r="CM709" s="30" t="s">
        <v>319</v>
      </c>
      <c r="CN709" s="30"/>
      <c r="CO709" s="30"/>
      <c r="CP709" s="30"/>
      <c r="CQ709" s="30" t="s">
        <v>319</v>
      </c>
      <c r="CR709" s="104" t="s">
        <v>319</v>
      </c>
      <c r="CS709" s="104" t="s">
        <v>319</v>
      </c>
      <c r="CT709" s="104" t="s">
        <v>319</v>
      </c>
      <c r="CU709" s="104" t="s">
        <v>319</v>
      </c>
      <c r="CV709" s="30"/>
      <c r="CW709" s="58">
        <f t="shared" si="150"/>
        <v>261.75474142461343</v>
      </c>
      <c r="CX709" s="59">
        <f>AP709/(AB709-AI709)</f>
        <v>261.75474142461343</v>
      </c>
      <c r="CY709" s="79">
        <v>500</v>
      </c>
      <c r="CZ709" s="57" t="s">
        <v>319</v>
      </c>
      <c r="DA709" s="59">
        <v>0</v>
      </c>
      <c r="DB709" s="51">
        <f>(((AR709-AQ709)*24)+DD709+AB709+((AV709-AU709)*24))/24</f>
        <v>2.375</v>
      </c>
      <c r="DC709" s="51">
        <f>(AT709-AS709)*24</f>
        <v>1.6666666666860692</v>
      </c>
      <c r="DD709" s="51">
        <f>(W709-AR709)*24</f>
        <v>13.666666666686069</v>
      </c>
      <c r="DE709" s="51">
        <f>AA709</f>
        <v>107.49999999994179</v>
      </c>
      <c r="DF709" s="51">
        <f t="shared" si="147"/>
        <v>13.666666666686069</v>
      </c>
      <c r="DG709" s="51">
        <f>AB709</f>
        <v>42.833333333255723</v>
      </c>
      <c r="DH709" s="51">
        <f t="shared" si="140"/>
        <v>1.6666666666860692</v>
      </c>
    </row>
    <row r="710" spans="1:112" s="42" customFormat="1" x14ac:dyDescent="0.2">
      <c r="A710" s="40">
        <v>5158</v>
      </c>
      <c r="B710" s="29">
        <f t="shared" si="148"/>
        <v>46113</v>
      </c>
      <c r="C710" s="41" t="str">
        <f t="shared" si="141"/>
        <v>PRT 2026 4 #5158</v>
      </c>
      <c r="D710" s="41" t="str">
        <f t="shared" si="142"/>
        <v>PRATU BGG #157</v>
      </c>
      <c r="E710" s="39">
        <v>5158</v>
      </c>
      <c r="F710" s="38" t="s">
        <v>240</v>
      </c>
      <c r="G710" s="38" t="str">
        <f>INDEX([1]List!$D$2:$D$55,MATCH(F710,[1]List!$B$2:$B$55,0))</f>
        <v>CIF</v>
      </c>
      <c r="H710" s="38" t="s">
        <v>211</v>
      </c>
      <c r="I710" s="38" t="s">
        <v>163</v>
      </c>
      <c r="J710" s="39">
        <f>IF(F710="","",IF(F710="TIE LRC",COUNTIF($F$2:$F710,"TIE")+COUNTIF($F$2:$F710,"TME")+COUNTIF($F$2:$F710,"TIE LRC")+COUNTIF($F$2:$F710,"TIE MRC"),IF(F710="TIE MRC",COUNTIF($F$2:$F710,"TIE")+COUNTIF($F$2:$F710,"TME")+COUNTIF($F$2:$F710,"TIE LRC")+COUNTIF($F$2:$F710,"TIE MRC"),IF(F710="PLNBB LRC",COUNTIF($F$2:$F710,"PLNBB")+COUNTIF($F$2:$F710,"PLNBB LRC")+COUNTIF($F$2:$F710,"PLNBB MRC"),IF(F710="PLNBB MRC",COUNTIF($F$2:$F710,"PLNBB")+COUNTIF($F$2:$F710,"PLNBB LRC")+COUNTIF($F$2:$F710,"PLNBB MRC"),IF(F710="HE MRC",COUNTIF($F$2:$F710,"HE")+COUNTIF($F$2:$F710,"HE LRC")+COUNTIF($F$2:$F710,"HE MRC"),IF(F710="HE LRC",COUNTIF($F$2:$F710,"HE")+COUNTIF($F$2:$F710,"HE LRC")+COUNTIF($F$2:$F710,"HE MRC"),COUNTIF($F$2:$F710,F710))))))))</f>
        <v>157</v>
      </c>
      <c r="K710" s="42" t="s">
        <v>267</v>
      </c>
      <c r="L710" s="42" t="s">
        <v>268</v>
      </c>
      <c r="N710" s="43" t="s">
        <v>320</v>
      </c>
      <c r="O710" s="70" t="s">
        <v>473</v>
      </c>
      <c r="P710" s="40"/>
      <c r="Q710" s="70">
        <v>46126</v>
      </c>
      <c r="R710" s="44"/>
      <c r="S710" s="70">
        <v>46167</v>
      </c>
      <c r="T710" s="57">
        <v>46133.53125</v>
      </c>
      <c r="U710" s="57">
        <f t="shared" si="151"/>
        <v>46134.78125</v>
      </c>
      <c r="V710" s="57">
        <v>46134.78125</v>
      </c>
      <c r="W710" s="57">
        <v>46134.795138888891</v>
      </c>
      <c r="X710" s="57">
        <v>46135.642361111109</v>
      </c>
      <c r="Y710" s="57">
        <v>46135.673611111109</v>
      </c>
      <c r="Z710" s="57">
        <v>46135.708333333336</v>
      </c>
      <c r="AA710" s="51">
        <f t="shared" si="143"/>
        <v>30</v>
      </c>
      <c r="AB710" s="51">
        <f t="shared" si="145"/>
        <v>21.083333333255723</v>
      </c>
      <c r="AC710" s="51">
        <f t="shared" si="146"/>
        <v>0.75</v>
      </c>
      <c r="AD710" s="51">
        <v>0.08</v>
      </c>
      <c r="AE710" s="51">
        <v>4.92</v>
      </c>
      <c r="AF710" s="51">
        <v>0</v>
      </c>
      <c r="AG710" s="51">
        <v>0.5</v>
      </c>
      <c r="AH710" s="51">
        <v>0</v>
      </c>
      <c r="AI710" s="51">
        <f t="shared" si="137"/>
        <v>5.42</v>
      </c>
      <c r="AJ710" s="78">
        <f t="shared" si="144"/>
        <v>5.5</v>
      </c>
      <c r="AK710" s="78"/>
      <c r="AL710" s="78"/>
      <c r="AM710" s="78"/>
      <c r="AN710" s="78"/>
      <c r="AO710" s="45">
        <v>8699.1640000000007</v>
      </c>
      <c r="AP710" s="45">
        <v>8698.1110000000008</v>
      </c>
      <c r="AQ710" s="57">
        <f t="shared" si="138"/>
        <v>46134.78125</v>
      </c>
      <c r="AR710" s="57">
        <v>46134.791666666664</v>
      </c>
      <c r="AS710" s="57">
        <f t="shared" si="139"/>
        <v>46135.642361111109</v>
      </c>
      <c r="AT710" s="57">
        <v>46135.694444444445</v>
      </c>
      <c r="AU710" s="57">
        <f t="shared" si="149"/>
        <v>46135.694444444445</v>
      </c>
      <c r="AV710" s="57">
        <v>46135.704861111109</v>
      </c>
      <c r="AW710" s="104">
        <v>4583</v>
      </c>
      <c r="AX710" s="104">
        <v>6627</v>
      </c>
      <c r="AY710" s="30">
        <v>30.84</v>
      </c>
      <c r="AZ710" s="30">
        <v>16.75</v>
      </c>
      <c r="BA710" s="30">
        <v>4.21</v>
      </c>
      <c r="BB710" s="30">
        <v>5.07</v>
      </c>
      <c r="BC710" s="30">
        <v>6.09</v>
      </c>
      <c r="BD710" s="30">
        <v>42.57</v>
      </c>
      <c r="BE710" s="30">
        <v>35.61</v>
      </c>
      <c r="BF710" s="30">
        <v>0.21</v>
      </c>
      <c r="BG710" s="30">
        <v>0.32</v>
      </c>
      <c r="BH710" s="30">
        <v>0.3</v>
      </c>
      <c r="BI710" s="30">
        <v>57.31</v>
      </c>
      <c r="BJ710" s="30">
        <v>4.29</v>
      </c>
      <c r="BK710" s="30">
        <v>0.93</v>
      </c>
      <c r="BL710" s="30">
        <v>1.19</v>
      </c>
      <c r="BM710" s="30">
        <v>15.4</v>
      </c>
      <c r="BN710" s="34">
        <v>58</v>
      </c>
      <c r="BO710" s="30" t="s">
        <v>97</v>
      </c>
      <c r="BP710" s="30" t="s">
        <v>97</v>
      </c>
      <c r="BQ710" s="34">
        <v>1220</v>
      </c>
      <c r="BR710" s="30">
        <v>36.72</v>
      </c>
      <c r="BS710" s="30">
        <v>23.28</v>
      </c>
      <c r="BT710" s="30">
        <v>16.350000000000001</v>
      </c>
      <c r="BU710" s="30">
        <v>14.06</v>
      </c>
      <c r="BV710" s="30">
        <v>1.34</v>
      </c>
      <c r="BW710" s="30">
        <v>0.94</v>
      </c>
      <c r="BX710" s="30">
        <v>0.24</v>
      </c>
      <c r="BY710" s="30">
        <v>0.48</v>
      </c>
      <c r="BZ710" s="30">
        <v>5.97</v>
      </c>
      <c r="CA710" s="30">
        <v>0.47</v>
      </c>
      <c r="CB710" s="30">
        <v>0.14000000000000001</v>
      </c>
      <c r="CC710" s="99">
        <v>0.05</v>
      </c>
      <c r="CD710" s="30">
        <v>99</v>
      </c>
      <c r="CE710" s="30">
        <v>98</v>
      </c>
      <c r="CF710" s="30">
        <v>78</v>
      </c>
      <c r="CG710" s="30">
        <v>20</v>
      </c>
      <c r="CH710" s="30"/>
      <c r="CI710" s="104">
        <v>4597</v>
      </c>
      <c r="CJ710" s="30"/>
      <c r="CK710" s="30">
        <v>30.77</v>
      </c>
      <c r="CL710" s="30"/>
      <c r="CM710" s="30">
        <v>4</v>
      </c>
      <c r="CN710" s="30"/>
      <c r="CO710" s="30"/>
      <c r="CP710" s="30"/>
      <c r="CQ710" s="30">
        <v>0.18</v>
      </c>
      <c r="CR710" s="104">
        <v>4499</v>
      </c>
      <c r="CS710" s="104">
        <v>31.23</v>
      </c>
      <c r="CT710" s="104">
        <v>4.8600000000000003</v>
      </c>
      <c r="CU710" s="104">
        <v>0.26</v>
      </c>
      <c r="CV710" s="30"/>
      <c r="CW710" s="58">
        <f t="shared" si="150"/>
        <v>555.31672696593523</v>
      </c>
      <c r="CX710" s="59">
        <f>AP710/(AB710-AI710)</f>
        <v>555.31672696593523</v>
      </c>
      <c r="CY710" s="79">
        <v>500</v>
      </c>
      <c r="CZ710" s="57">
        <f>IF(AND(DATE(YEAR(T710),MONTH(T710),DAY(T710))&gt;=(S710-3),DATE(YEAR(T710),MONTH(T710),DAY(T710))&lt;=(S710+3)),T710,V710)</f>
        <v>46134.78125</v>
      </c>
      <c r="DA710" s="59">
        <f>CZ710-U710</f>
        <v>0</v>
      </c>
      <c r="DB710" s="51">
        <f>(((AR710-AQ710)*24)+DD710+AB710+((AV710-AU710)*24))/24</f>
        <v>0.90277777777373558</v>
      </c>
      <c r="DC710" s="51">
        <f>(AT710-AS710)*24</f>
        <v>1.2500000000582077</v>
      </c>
      <c r="DD710" s="51">
        <f>(W710-AR710)*24</f>
        <v>8.3333333430346102E-2</v>
      </c>
      <c r="DE710" s="51">
        <f>AA710</f>
        <v>30</v>
      </c>
      <c r="DF710" s="51">
        <f t="shared" si="147"/>
        <v>8.3333333430346102E-2</v>
      </c>
      <c r="DG710" s="51">
        <f>AB710</f>
        <v>21.083333333255723</v>
      </c>
      <c r="DH710" s="51">
        <f t="shared" si="140"/>
        <v>1.2500000000582077</v>
      </c>
    </row>
    <row r="711" spans="1:112" s="42" customFormat="1" x14ac:dyDescent="0.2">
      <c r="A711" s="40">
        <v>5159</v>
      </c>
      <c r="B711" s="29">
        <f t="shared" si="148"/>
        <v>46113</v>
      </c>
      <c r="C711" s="41" t="str">
        <f t="shared" si="141"/>
        <v>PRT 2026 4 #5159</v>
      </c>
      <c r="D711" s="41" t="str">
        <f t="shared" si="142"/>
        <v>PRATU TBC LRC #55</v>
      </c>
      <c r="E711" s="39">
        <v>5159</v>
      </c>
      <c r="F711" s="38" t="s">
        <v>290</v>
      </c>
      <c r="G711" s="38" t="str">
        <f>INDEX([1]List!$D$2:$D$55,MATCH(F711,[1]List!$B$2:$B$55,0))</f>
        <v>CIF</v>
      </c>
      <c r="H711" s="38" t="s">
        <v>407</v>
      </c>
      <c r="I711" s="38" t="s">
        <v>176</v>
      </c>
      <c r="J711" s="39">
        <f>IF(F711="","",IF(F711="TIE LRC",COUNTIF($F$2:$F711,"TIE")+COUNTIF($F$2:$F711,"TME")+COUNTIF($F$2:$F711,"TIE LRC")+COUNTIF($F$2:$F711,"TIE MRC"),IF(F711="TIE MRC",COUNTIF($F$2:$F711,"TIE")+COUNTIF($F$2:$F711,"TME")+COUNTIF($F$2:$F711,"TIE LRC")+COUNTIF($F$2:$F711,"TIE MRC"),IF(F711="PLNBB LRC",COUNTIF($F$2:$F711,"PLNBB")+COUNTIF($F$2:$F711,"PLNBB LRC")+COUNTIF($F$2:$F711,"PLNBB MRC"),IF(F711="PLNBB MRC",COUNTIF($F$2:$F711,"PLNBB")+COUNTIF($F$2:$F711,"PLNBB LRC")+COUNTIF($F$2:$F711,"PLNBB MRC"),IF(F711="HE MRC",COUNTIF($F$2:$F711,"HE")+COUNTIF($F$2:$F711,"HE LRC")+COUNTIF($F$2:$F711,"HE MRC"),IF(F711="HE LRC",COUNTIF($F$2:$F711,"HE")+COUNTIF($F$2:$F711,"HE LRC")+COUNTIF($F$2:$F711,"HE MRC"),COUNTIF($F$2:$F711,F711))))))))</f>
        <v>55</v>
      </c>
      <c r="K711" s="42" t="s">
        <v>729</v>
      </c>
      <c r="L711" s="42" t="s">
        <v>730</v>
      </c>
      <c r="N711" s="43" t="s">
        <v>318</v>
      </c>
      <c r="O711" s="70" t="s">
        <v>610</v>
      </c>
      <c r="P711" s="40"/>
      <c r="Q711" s="70">
        <v>46119</v>
      </c>
      <c r="R711" s="44"/>
      <c r="S711" s="70">
        <v>46109</v>
      </c>
      <c r="T711" s="57">
        <v>46129.25</v>
      </c>
      <c r="U711" s="57">
        <f t="shared" si="151"/>
        <v>46135.527777777781</v>
      </c>
      <c r="V711" s="57">
        <v>46135.527777777781</v>
      </c>
      <c r="W711" s="57">
        <v>46135.548611111109</v>
      </c>
      <c r="X711" s="57">
        <v>46136.138888888891</v>
      </c>
      <c r="Y711" s="57">
        <v>46136.173611111109</v>
      </c>
      <c r="Z711" s="57">
        <v>46136.208333333336</v>
      </c>
      <c r="AA711" s="51">
        <f t="shared" si="143"/>
        <v>150.66666666674428</v>
      </c>
      <c r="AB711" s="51">
        <f t="shared" si="145"/>
        <v>15</v>
      </c>
      <c r="AC711" s="51">
        <f t="shared" si="146"/>
        <v>0.83333333325572312</v>
      </c>
      <c r="AD711" s="51">
        <v>0.08</v>
      </c>
      <c r="AE711" s="51">
        <v>3.25</v>
      </c>
      <c r="AF711" s="51">
        <v>0</v>
      </c>
      <c r="AG711" s="51">
        <v>0</v>
      </c>
      <c r="AH711" s="51">
        <v>0</v>
      </c>
      <c r="AI711" s="51">
        <f t="shared" si="137"/>
        <v>3.25</v>
      </c>
      <c r="AJ711" s="78">
        <f t="shared" si="144"/>
        <v>3.33</v>
      </c>
      <c r="AK711" s="78"/>
      <c r="AL711" s="78"/>
      <c r="AM711" s="78"/>
      <c r="AN711" s="78"/>
      <c r="AO711" s="45">
        <v>8848.6560000000009</v>
      </c>
      <c r="AP711" s="45">
        <v>8845.7649999999994</v>
      </c>
      <c r="AQ711" s="57">
        <f t="shared" si="138"/>
        <v>46135.527777777781</v>
      </c>
      <c r="AR711" s="57">
        <v>46135.538194444445</v>
      </c>
      <c r="AS711" s="57">
        <f t="shared" si="139"/>
        <v>46136.138888888891</v>
      </c>
      <c r="AT711" s="57">
        <v>46136.194444444445</v>
      </c>
      <c r="AU711" s="57">
        <f t="shared" si="149"/>
        <v>46136.194444444445</v>
      </c>
      <c r="AV711" s="57">
        <v>46136.204861111109</v>
      </c>
      <c r="AW711" s="104">
        <v>4060</v>
      </c>
      <c r="AX711" s="104">
        <v>6349</v>
      </c>
      <c r="AY711" s="30">
        <v>36.049999999999997</v>
      </c>
      <c r="AZ711" s="30">
        <v>16.04</v>
      </c>
      <c r="BA711" s="30">
        <v>4.97</v>
      </c>
      <c r="BB711" s="30">
        <v>6.52</v>
      </c>
      <c r="BC711" s="30">
        <v>7.77</v>
      </c>
      <c r="BD711" s="30">
        <v>40.53</v>
      </c>
      <c r="BE711" s="30">
        <v>36.94</v>
      </c>
      <c r="BF711" s="30">
        <v>0.23</v>
      </c>
      <c r="BG711" s="30">
        <v>0.39</v>
      </c>
      <c r="BH711" s="30">
        <v>0.36</v>
      </c>
      <c r="BI711" s="30">
        <v>55.32</v>
      </c>
      <c r="BJ711" s="30">
        <v>3.99</v>
      </c>
      <c r="BK711" s="30">
        <v>0.87</v>
      </c>
      <c r="BL711" s="30">
        <v>1.1200000000000001</v>
      </c>
      <c r="BM711" s="30">
        <v>16.96</v>
      </c>
      <c r="BN711" s="34">
        <v>60</v>
      </c>
      <c r="BO711" s="30" t="s">
        <v>97</v>
      </c>
      <c r="BP711" s="30" t="s">
        <v>100</v>
      </c>
      <c r="BQ711" s="34">
        <v>1180</v>
      </c>
      <c r="BR711" s="30">
        <v>43.6</v>
      </c>
      <c r="BS711" s="30">
        <v>21.16</v>
      </c>
      <c r="BT711" s="30">
        <v>17.84</v>
      </c>
      <c r="BU711" s="30">
        <v>8.9600000000000009</v>
      </c>
      <c r="BV711" s="30">
        <v>2.36</v>
      </c>
      <c r="BW711" s="30">
        <v>0.9</v>
      </c>
      <c r="BX711" s="30">
        <v>0.46</v>
      </c>
      <c r="BY711" s="30">
        <v>0.77</v>
      </c>
      <c r="BZ711" s="30">
        <v>3.44</v>
      </c>
      <c r="CA711" s="30">
        <v>0.33</v>
      </c>
      <c r="CB711" s="30">
        <v>0.16</v>
      </c>
      <c r="CC711" s="99">
        <v>3.5999999999999997E-2</v>
      </c>
      <c r="CD711" s="30">
        <v>98</v>
      </c>
      <c r="CE711" s="30">
        <v>98</v>
      </c>
      <c r="CF711" s="30">
        <v>78</v>
      </c>
      <c r="CG711" s="30">
        <v>20</v>
      </c>
      <c r="CH711" s="30"/>
      <c r="CI711" s="104">
        <v>4097</v>
      </c>
      <c r="CJ711" s="30"/>
      <c r="CK711" s="30">
        <v>35.799999999999997</v>
      </c>
      <c r="CL711" s="30"/>
      <c r="CM711" s="30">
        <v>4.67</v>
      </c>
      <c r="CN711" s="30"/>
      <c r="CO711" s="30"/>
      <c r="CP711" s="30"/>
      <c r="CQ711" s="30">
        <v>0.2</v>
      </c>
      <c r="CR711" s="104">
        <v>4027</v>
      </c>
      <c r="CS711" s="104">
        <v>36.229999999999997</v>
      </c>
      <c r="CT711" s="104">
        <v>5.67</v>
      </c>
      <c r="CU711" s="104">
        <v>0.26</v>
      </c>
      <c r="CV711" s="30"/>
      <c r="CW711" s="58">
        <f t="shared" si="150"/>
        <v>752.83106382978724</v>
      </c>
      <c r="CX711" s="59">
        <f>AP711/(AB711-AI711)</f>
        <v>752.83106382978724</v>
      </c>
      <c r="CY711" s="79">
        <v>500</v>
      </c>
      <c r="CZ711" s="57">
        <f>IF(AND(DATE(YEAR(T711),MONTH(T711),DAY(T711))&gt;=(S711-3),DATE(YEAR(T711),MONTH(T711),DAY(T711))&lt;=(S711+3)),T711,V711)</f>
        <v>46135.527777777781</v>
      </c>
      <c r="DA711" s="59">
        <f>CZ711-U711</f>
        <v>0</v>
      </c>
      <c r="DB711" s="51">
        <f>(((AR711-AQ711)*24)+DD711+AB711+((AV711-AU711)*24))/24</f>
        <v>0.65624999999272404</v>
      </c>
      <c r="DC711" s="51">
        <f>(AT711-AS711)*24</f>
        <v>1.3333333333139308</v>
      </c>
      <c r="DD711" s="51">
        <f>(W711-AR711)*24</f>
        <v>0.24999999994179234</v>
      </c>
      <c r="DE711" s="51">
        <f>AA711</f>
        <v>150.66666666674428</v>
      </c>
      <c r="DF711" s="51">
        <f t="shared" si="147"/>
        <v>0.24999999994179234</v>
      </c>
      <c r="DG711" s="51">
        <f>AB711</f>
        <v>15</v>
      </c>
      <c r="DH711" s="51">
        <f t="shared" si="140"/>
        <v>1.3333333333139308</v>
      </c>
    </row>
    <row r="712" spans="1:112" s="42" customFormat="1" x14ac:dyDescent="0.2">
      <c r="A712" s="40">
        <v>5160</v>
      </c>
      <c r="B712" s="29">
        <f t="shared" si="148"/>
        <v>46113</v>
      </c>
      <c r="C712" s="41" t="str">
        <f t="shared" si="141"/>
        <v>PRT 2026 4 #5160</v>
      </c>
      <c r="D712" s="41" t="str">
        <f t="shared" si="142"/>
        <v>PRATU BGG #158</v>
      </c>
      <c r="E712" s="39">
        <v>5160</v>
      </c>
      <c r="F712" s="38" t="s">
        <v>240</v>
      </c>
      <c r="G712" s="38" t="str">
        <f>INDEX([1]List!$D$2:$D$55,MATCH(F712,[1]List!$B$2:$B$55,0))</f>
        <v>CIF</v>
      </c>
      <c r="H712" s="38" t="s">
        <v>211</v>
      </c>
      <c r="I712" s="38" t="s">
        <v>163</v>
      </c>
      <c r="J712" s="39">
        <f>IF(F712="","",IF(F712="TIE LRC",COUNTIF($F$2:$F712,"TIE")+COUNTIF($F$2:$F712,"TME")+COUNTIF($F$2:$F712,"TIE LRC")+COUNTIF($F$2:$F712,"TIE MRC"),IF(F712="TIE MRC",COUNTIF($F$2:$F712,"TIE")+COUNTIF($F$2:$F712,"TME")+COUNTIF($F$2:$F712,"TIE LRC")+COUNTIF($F$2:$F712,"TIE MRC"),IF(F712="PLNBB LRC",COUNTIF($F$2:$F712,"PLNBB")+COUNTIF($F$2:$F712,"PLNBB LRC")+COUNTIF($F$2:$F712,"PLNBB MRC"),IF(F712="PLNBB MRC",COUNTIF($F$2:$F712,"PLNBB")+COUNTIF($F$2:$F712,"PLNBB LRC")+COUNTIF($F$2:$F712,"PLNBB MRC"),IF(F712="HE MRC",COUNTIF($F$2:$F712,"HE")+COUNTIF($F$2:$F712,"HE LRC")+COUNTIF($F$2:$F712,"HE MRC"),IF(F712="HE LRC",COUNTIF($F$2:$F712,"HE")+COUNTIF($F$2:$F712,"HE LRC")+COUNTIF($F$2:$F712,"HE MRC"),COUNTIF($F$2:$F712,F712))))))))</f>
        <v>158</v>
      </c>
      <c r="K712" s="42" t="s">
        <v>215</v>
      </c>
      <c r="L712" s="42" t="s">
        <v>323</v>
      </c>
      <c r="N712" s="43" t="s">
        <v>320</v>
      </c>
      <c r="O712" s="70" t="s">
        <v>473</v>
      </c>
      <c r="P712" s="40"/>
      <c r="Q712" s="70">
        <v>46127</v>
      </c>
      <c r="R712" s="44"/>
      <c r="S712" s="70">
        <v>46168</v>
      </c>
      <c r="T712" s="57">
        <v>46133.625</v>
      </c>
      <c r="U712" s="57">
        <f t="shared" si="151"/>
        <v>46135.736111111109</v>
      </c>
      <c r="V712" s="57">
        <v>46135.736111111109</v>
      </c>
      <c r="W712" s="57">
        <v>46136.152777777781</v>
      </c>
      <c r="X712" s="57">
        <v>46136.71875</v>
      </c>
      <c r="Y712" s="57">
        <v>46136.739583333336</v>
      </c>
      <c r="Z712" s="57">
        <v>46136.774305555555</v>
      </c>
      <c r="AA712" s="51">
        <f t="shared" si="143"/>
        <v>50.666666666627862</v>
      </c>
      <c r="AB712" s="51">
        <f t="shared" si="145"/>
        <v>14.083333333313931</v>
      </c>
      <c r="AC712" s="51">
        <f t="shared" si="146"/>
        <v>0.50000000005820766</v>
      </c>
      <c r="AD712" s="51">
        <v>0.08</v>
      </c>
      <c r="AE712" s="51">
        <v>2.33</v>
      </c>
      <c r="AF712" s="51">
        <v>0</v>
      </c>
      <c r="AG712" s="51">
        <v>1.33</v>
      </c>
      <c r="AH712" s="51">
        <v>0</v>
      </c>
      <c r="AI712" s="51">
        <f t="shared" si="137"/>
        <v>3.66</v>
      </c>
      <c r="AJ712" s="78">
        <f t="shared" si="144"/>
        <v>3.74</v>
      </c>
      <c r="AK712" s="78"/>
      <c r="AL712" s="78"/>
      <c r="AM712" s="78"/>
      <c r="AN712" s="78"/>
      <c r="AO712" s="45">
        <v>8670.5030000000006</v>
      </c>
      <c r="AP712" s="45">
        <v>8668.5550000000003</v>
      </c>
      <c r="AQ712" s="57">
        <f t="shared" si="138"/>
        <v>46135.736111111109</v>
      </c>
      <c r="AR712" s="57">
        <v>46135.746527777781</v>
      </c>
      <c r="AS712" s="57">
        <f t="shared" si="139"/>
        <v>46136.71875</v>
      </c>
      <c r="AT712" s="57">
        <v>46136.760416666664</v>
      </c>
      <c r="AU712" s="57">
        <f t="shared" si="149"/>
        <v>46136.760416666664</v>
      </c>
      <c r="AV712" s="57">
        <v>46136.770833333336</v>
      </c>
      <c r="AW712" s="104">
        <v>4575</v>
      </c>
      <c r="AX712" s="104">
        <v>6629</v>
      </c>
      <c r="AY712" s="30">
        <v>30.98</v>
      </c>
      <c r="AZ712" s="30">
        <v>14.56</v>
      </c>
      <c r="BA712" s="30">
        <v>4.09</v>
      </c>
      <c r="BB712" s="30">
        <v>5.0599999999999996</v>
      </c>
      <c r="BC712" s="30">
        <v>5.92</v>
      </c>
      <c r="BD712" s="30">
        <v>42.23</v>
      </c>
      <c r="BE712" s="30">
        <v>38.15</v>
      </c>
      <c r="BF712" s="30">
        <v>0.2</v>
      </c>
      <c r="BG712" s="30">
        <v>0.31</v>
      </c>
      <c r="BH712" s="30">
        <v>0.28999999999999998</v>
      </c>
      <c r="BI712" s="30">
        <v>60.01</v>
      </c>
      <c r="BJ712" s="30">
        <v>4.25</v>
      </c>
      <c r="BK712" s="30">
        <v>0.96</v>
      </c>
      <c r="BL712" s="30">
        <v>1.19</v>
      </c>
      <c r="BM712" s="30">
        <v>14.91</v>
      </c>
      <c r="BN712" s="34">
        <v>57</v>
      </c>
      <c r="BO712" s="30" t="s">
        <v>97</v>
      </c>
      <c r="BP712" s="30" t="s">
        <v>100</v>
      </c>
      <c r="BQ712" s="34">
        <v>1200</v>
      </c>
      <c r="BR712" s="30">
        <v>47.5</v>
      </c>
      <c r="BS712" s="30">
        <v>21.38</v>
      </c>
      <c r="BT712" s="30">
        <v>14.76</v>
      </c>
      <c r="BU712" s="30">
        <v>7.86</v>
      </c>
      <c r="BV712" s="30">
        <v>1.72</v>
      </c>
      <c r="BW712" s="30">
        <v>1.1000000000000001</v>
      </c>
      <c r="BX712" s="30">
        <v>0.56000000000000005</v>
      </c>
      <c r="BY712" s="30">
        <v>0.72</v>
      </c>
      <c r="BZ712" s="30">
        <v>3.93</v>
      </c>
      <c r="CA712" s="30">
        <v>0.32</v>
      </c>
      <c r="CB712" s="30">
        <v>0.14000000000000001</v>
      </c>
      <c r="CC712" s="99">
        <v>5.6000000000000001E-2</v>
      </c>
      <c r="CD712" s="30">
        <v>99</v>
      </c>
      <c r="CE712" s="30">
        <v>98</v>
      </c>
      <c r="CF712" s="30">
        <v>78</v>
      </c>
      <c r="CG712" s="30">
        <v>20</v>
      </c>
      <c r="CH712" s="30"/>
      <c r="CI712" s="104">
        <v>4587</v>
      </c>
      <c r="CJ712" s="30"/>
      <c r="CK712" s="30">
        <v>30.87</v>
      </c>
      <c r="CL712" s="30"/>
      <c r="CM712" s="30">
        <v>3.98</v>
      </c>
      <c r="CN712" s="30"/>
      <c r="CO712" s="30"/>
      <c r="CP712" s="30"/>
      <c r="CQ712" s="30">
        <v>0.18</v>
      </c>
      <c r="CR712" s="104">
        <v>4501</v>
      </c>
      <c r="CS712" s="104">
        <v>30.97</v>
      </c>
      <c r="CT712" s="104">
        <v>5.0599999999999996</v>
      </c>
      <c r="CU712" s="105">
        <v>0.3</v>
      </c>
      <c r="CV712" s="30"/>
      <c r="CW712" s="58">
        <f t="shared" si="150"/>
        <v>831.64902462578857</v>
      </c>
      <c r="CX712" s="59">
        <f>AP712/(AB712-AI712)</f>
        <v>831.64902462578857</v>
      </c>
      <c r="CY712" s="79">
        <v>500</v>
      </c>
      <c r="CZ712" s="57">
        <f>IF(AND(DATE(YEAR(T712),MONTH(T712),DAY(T712))&gt;=(S712-3),DATE(YEAR(T712),MONTH(T712),DAY(T712))&lt;=(S712+3)),T712,V712)</f>
        <v>46135.736111111109</v>
      </c>
      <c r="DA712" s="59">
        <f>CZ712-U712</f>
        <v>0</v>
      </c>
      <c r="DB712" s="51">
        <f>(((AR712-AQ712)*24)+DD712+AB712+((AV712-AU712)*24))/24</f>
        <v>1.0138888888977817</v>
      </c>
      <c r="DC712" s="51">
        <f>(AT712-AS712)*24</f>
        <v>0.99999999994179234</v>
      </c>
      <c r="DD712" s="51">
        <f>(W712-AR712)*24</f>
        <v>9.75</v>
      </c>
      <c r="DE712" s="51">
        <f>AA712</f>
        <v>50.666666666627862</v>
      </c>
      <c r="DF712" s="51">
        <f t="shared" si="147"/>
        <v>9.75</v>
      </c>
      <c r="DG712" s="51">
        <f>AB712</f>
        <v>14.083333333313931</v>
      </c>
      <c r="DH712" s="51">
        <f t="shared" si="140"/>
        <v>0.99999999994179234</v>
      </c>
    </row>
    <row r="713" spans="1:112" s="42" customFormat="1" x14ac:dyDescent="0.2">
      <c r="A713" s="40">
        <v>5161</v>
      </c>
      <c r="B713" s="29">
        <f t="shared" si="148"/>
        <v>46113</v>
      </c>
      <c r="C713" s="41" t="str">
        <f t="shared" si="141"/>
        <v>PRT 2026 4 #5161</v>
      </c>
      <c r="D713" s="41" t="str">
        <f t="shared" si="142"/>
        <v>PRATU MADHUCON #12</v>
      </c>
      <c r="E713" s="39">
        <v>5161</v>
      </c>
      <c r="F713" s="38" t="s">
        <v>624</v>
      </c>
      <c r="G713" s="38" t="str">
        <f>INDEX([1]List!$D$2:$D$55,MATCH(F713,[1]List!$B$2:$B$55,0))</f>
        <v>CIF</v>
      </c>
      <c r="H713" s="38" t="s">
        <v>625</v>
      </c>
      <c r="I713" s="38" t="s">
        <v>689</v>
      </c>
      <c r="J713" s="39">
        <f>IF(F713="","",IF(F713="TIE LRC",COUNTIF($F$2:$F713,"TIE")+COUNTIF($F$2:$F713,"TME")+COUNTIF($F$2:$F713,"TIE LRC")+COUNTIF($F$2:$F713,"TIE MRC"),IF(F713="TIE MRC",COUNTIF($F$2:$F713,"TIE")+COUNTIF($F$2:$F713,"TME")+COUNTIF($F$2:$F713,"TIE LRC")+COUNTIF($F$2:$F713,"TIE MRC"),IF(F713="PLNBB LRC",COUNTIF($F$2:$F713,"PLNBB")+COUNTIF($F$2:$F713,"PLNBB LRC")+COUNTIF($F$2:$F713,"PLNBB MRC"),IF(F713="PLNBB MRC",COUNTIF($F$2:$F713,"PLNBB")+COUNTIF($F$2:$F713,"PLNBB LRC")+COUNTIF($F$2:$F713,"PLNBB MRC"),IF(F713="HE MRC",COUNTIF($F$2:$F713,"HE")+COUNTIF($F$2:$F713,"HE LRC")+COUNTIF($F$2:$F713,"HE MRC"),IF(F713="HE LRC",COUNTIF($F$2:$F713,"HE")+COUNTIF($F$2:$F713,"HE LRC")+COUNTIF($F$2:$F713,"HE MRC"),COUNTIF($F$2:$F713,F713))))))))</f>
        <v>12</v>
      </c>
      <c r="K713" s="42" t="s">
        <v>561</v>
      </c>
      <c r="L713" s="42" t="s">
        <v>562</v>
      </c>
      <c r="N713" s="43" t="s">
        <v>318</v>
      </c>
      <c r="O713" s="70" t="s">
        <v>473</v>
      </c>
      <c r="P713" s="40"/>
      <c r="Q713" s="70">
        <v>46124</v>
      </c>
      <c r="R713" s="44"/>
      <c r="S713" s="70">
        <v>46126</v>
      </c>
      <c r="T713" s="57">
        <v>46130.194444444445</v>
      </c>
      <c r="U713" s="57">
        <f t="shared" si="151"/>
        <v>46136.222222222219</v>
      </c>
      <c r="V713" s="57">
        <v>46136.222222222219</v>
      </c>
      <c r="W713" s="57">
        <v>46136.670138888891</v>
      </c>
      <c r="X713" s="57">
        <v>46137.246527777781</v>
      </c>
      <c r="Y713" s="57">
        <v>46137.267361111109</v>
      </c>
      <c r="Z713" s="57">
        <v>46137.302083333336</v>
      </c>
      <c r="AA713" s="51">
        <f t="shared" si="143"/>
        <v>144.66666666656965</v>
      </c>
      <c r="AB713" s="51">
        <f t="shared" si="145"/>
        <v>14.333333333255723</v>
      </c>
      <c r="AC713" s="51">
        <f t="shared" si="146"/>
        <v>0.49999999988358468</v>
      </c>
      <c r="AD713" s="51">
        <v>0.08</v>
      </c>
      <c r="AE713" s="51">
        <v>1.75</v>
      </c>
      <c r="AF713" s="51">
        <v>0</v>
      </c>
      <c r="AG713" s="51">
        <v>0</v>
      </c>
      <c r="AH713" s="51">
        <v>0</v>
      </c>
      <c r="AI713" s="51">
        <f t="shared" si="137"/>
        <v>1.75</v>
      </c>
      <c r="AJ713" s="78">
        <f t="shared" si="144"/>
        <v>1.83</v>
      </c>
      <c r="AK713" s="78"/>
      <c r="AL713" s="78"/>
      <c r="AM713" s="78"/>
      <c r="AN713" s="78"/>
      <c r="AO713" s="45">
        <v>8754.5679999999993</v>
      </c>
      <c r="AP713" s="45">
        <v>8753.0370000000003</v>
      </c>
      <c r="AQ713" s="57">
        <f t="shared" si="138"/>
        <v>46136.222222222219</v>
      </c>
      <c r="AR713" s="57">
        <v>46136.232638888891</v>
      </c>
      <c r="AS713" s="57">
        <f t="shared" si="139"/>
        <v>46137.246527777781</v>
      </c>
      <c r="AT713" s="57">
        <v>46137.288194444445</v>
      </c>
      <c r="AU713" s="57">
        <f t="shared" si="149"/>
        <v>46137.288194444445</v>
      </c>
      <c r="AV713" s="57">
        <v>46137.298611111109</v>
      </c>
      <c r="AW713" s="104">
        <v>4106</v>
      </c>
      <c r="AX713" s="104">
        <v>6310</v>
      </c>
      <c r="AY713" s="30">
        <v>34.92</v>
      </c>
      <c r="AZ713" s="30">
        <v>15.78</v>
      </c>
      <c r="BA713" s="30">
        <v>4.8499999999999996</v>
      </c>
      <c r="BB713" s="30">
        <v>6.27</v>
      </c>
      <c r="BC713" s="30">
        <v>7.44</v>
      </c>
      <c r="BD713" s="30">
        <v>41.12</v>
      </c>
      <c r="BE713" s="30">
        <v>36.83</v>
      </c>
      <c r="BF713" s="30">
        <v>0.26</v>
      </c>
      <c r="BG713" s="30">
        <v>0.44</v>
      </c>
      <c r="BH713" s="30">
        <v>0.4</v>
      </c>
      <c r="BI713" s="30">
        <v>55.31</v>
      </c>
      <c r="BJ713" s="30">
        <v>4.1900000000000004</v>
      </c>
      <c r="BK713" s="30">
        <v>0.88</v>
      </c>
      <c r="BL713" s="30">
        <v>1.1299999999999999</v>
      </c>
      <c r="BM713" s="30">
        <v>17.23</v>
      </c>
      <c r="BN713" s="34">
        <v>60</v>
      </c>
      <c r="BO713" s="30" t="s">
        <v>97</v>
      </c>
      <c r="BP713" s="30" t="s">
        <v>100</v>
      </c>
      <c r="BQ713" s="34">
        <v>1170</v>
      </c>
      <c r="BR713" s="30">
        <v>29.85</v>
      </c>
      <c r="BS713" s="30">
        <v>15.56</v>
      </c>
      <c r="BT713" s="30">
        <v>32.9</v>
      </c>
      <c r="BU713" s="30">
        <v>12.29</v>
      </c>
      <c r="BV713" s="30">
        <v>2.2000000000000002</v>
      </c>
      <c r="BW713" s="30">
        <v>0.94</v>
      </c>
      <c r="BX713" s="30">
        <v>0.28000000000000003</v>
      </c>
      <c r="BY713" s="30">
        <v>0.44</v>
      </c>
      <c r="BZ713" s="30">
        <v>4.62</v>
      </c>
      <c r="CA713" s="30">
        <v>0.81</v>
      </c>
      <c r="CB713" s="30">
        <v>0.12</v>
      </c>
      <c r="CC713" s="99">
        <v>5.8000000000000003E-2</v>
      </c>
      <c r="CD713" s="30">
        <v>99</v>
      </c>
      <c r="CE713" s="30">
        <v>98</v>
      </c>
      <c r="CF713" s="30">
        <v>78</v>
      </c>
      <c r="CG713" s="30">
        <v>21</v>
      </c>
      <c r="CH713" s="30"/>
      <c r="CI713" s="104">
        <v>4131</v>
      </c>
      <c r="CJ713" s="30"/>
      <c r="CK713" s="30">
        <v>34.6</v>
      </c>
      <c r="CL713" s="30"/>
      <c r="CM713" s="30">
        <v>4.37</v>
      </c>
      <c r="CN713" s="30"/>
      <c r="CO713" s="30"/>
      <c r="CP713" s="30"/>
      <c r="CQ713" s="30">
        <v>0.22</v>
      </c>
      <c r="CR713" s="104">
        <v>4011</v>
      </c>
      <c r="CS713" s="104">
        <v>35.159999999999997</v>
      </c>
      <c r="CT713" s="104">
        <v>5.82</v>
      </c>
      <c r="CU713" s="104">
        <v>0.28999999999999998</v>
      </c>
      <c r="CV713" s="30"/>
      <c r="CW713" s="58">
        <f t="shared" si="150"/>
        <v>695.60558940826377</v>
      </c>
      <c r="CX713" s="59">
        <f>AP713/(AB713-AI713)</f>
        <v>695.60558940826377</v>
      </c>
      <c r="CY713" s="79">
        <v>500</v>
      </c>
      <c r="CZ713" s="57">
        <f>IF(AND(DATE(YEAR(T713),MONTH(T713),DAY(T713))&gt;=(S713-3),DATE(YEAR(T713),MONTH(T713),DAY(T713))&lt;=(S713+3)),T713,V713)</f>
        <v>46136.222222222219</v>
      </c>
      <c r="DA713" s="59">
        <f>CZ713-U713</f>
        <v>0</v>
      </c>
      <c r="DB713" s="51">
        <f>(((AR713-AQ713)*24)+DD713+AB713+((AV713-AU713)*24))/24</f>
        <v>1.0555555555547471</v>
      </c>
      <c r="DC713" s="51">
        <f>(AT713-AS713)*24</f>
        <v>0.99999999994179234</v>
      </c>
      <c r="DD713" s="51">
        <f>(W713-AR713)*24</f>
        <v>10.5</v>
      </c>
      <c r="DE713" s="51">
        <f>AA713</f>
        <v>144.66666666656965</v>
      </c>
      <c r="DF713" s="51">
        <f t="shared" si="147"/>
        <v>10.5</v>
      </c>
      <c r="DG713" s="51">
        <f>AB713</f>
        <v>14.333333333255723</v>
      </c>
      <c r="DH713" s="51">
        <f t="shared" si="140"/>
        <v>0.99999999994179234</v>
      </c>
    </row>
    <row r="714" spans="1:112" s="42" customFormat="1" x14ac:dyDescent="0.2">
      <c r="A714" s="40">
        <v>5162</v>
      </c>
      <c r="B714" s="29">
        <f t="shared" si="148"/>
        <v>46113</v>
      </c>
      <c r="C714" s="41" t="str">
        <f t="shared" si="141"/>
        <v>PRT 2026 4 #5162</v>
      </c>
      <c r="D714" s="41" t="str">
        <f t="shared" si="142"/>
        <v>PRATU TBC LRC #56</v>
      </c>
      <c r="E714" s="39">
        <v>5162</v>
      </c>
      <c r="F714" s="38" t="s">
        <v>290</v>
      </c>
      <c r="G714" s="38" t="str">
        <f>INDEX([1]List!$D$2:$D$55,MATCH(F714,[1]List!$B$2:$B$55,0))</f>
        <v>CIF</v>
      </c>
      <c r="H714" s="38" t="s">
        <v>407</v>
      </c>
      <c r="I714" s="38" t="s">
        <v>176</v>
      </c>
      <c r="J714" s="39">
        <f>IF(F714="","",IF(F714="TIE LRC",COUNTIF($F$2:$F714,"TIE")+COUNTIF($F$2:$F714,"TME")+COUNTIF($F$2:$F714,"TIE LRC")+COUNTIF($F$2:$F714,"TIE MRC"),IF(F714="TIE MRC",COUNTIF($F$2:$F714,"TIE")+COUNTIF($F$2:$F714,"TME")+COUNTIF($F$2:$F714,"TIE LRC")+COUNTIF($F$2:$F714,"TIE MRC"),IF(F714="PLNBB LRC",COUNTIF($F$2:$F714,"PLNBB")+COUNTIF($F$2:$F714,"PLNBB LRC")+COUNTIF($F$2:$F714,"PLNBB MRC"),IF(F714="PLNBB MRC",COUNTIF($F$2:$F714,"PLNBB")+COUNTIF($F$2:$F714,"PLNBB LRC")+COUNTIF($F$2:$F714,"PLNBB MRC"),IF(F714="HE MRC",COUNTIF($F$2:$F714,"HE")+COUNTIF($F$2:$F714,"HE LRC")+COUNTIF($F$2:$F714,"HE MRC"),IF(F714="HE LRC",COUNTIF($F$2:$F714,"HE")+COUNTIF($F$2:$F714,"HE LRC")+COUNTIF($F$2:$F714,"HE MRC"),COUNTIF($F$2:$F714,F714))))))))</f>
        <v>56</v>
      </c>
      <c r="K714" s="42" t="s">
        <v>577</v>
      </c>
      <c r="L714" s="42" t="s">
        <v>578</v>
      </c>
      <c r="N714" s="43" t="s">
        <v>320</v>
      </c>
      <c r="O714" s="70" t="s">
        <v>473</v>
      </c>
      <c r="P714" s="40"/>
      <c r="Q714" s="70">
        <v>46117</v>
      </c>
      <c r="R714" s="44"/>
      <c r="S714" s="70">
        <v>46132</v>
      </c>
      <c r="T714" s="57">
        <v>46130.3125</v>
      </c>
      <c r="U714" s="57">
        <f>T714</f>
        <v>46130.3125</v>
      </c>
      <c r="V714" s="57">
        <v>46136.802083333336</v>
      </c>
      <c r="W714" s="57">
        <v>46137.329861111109</v>
      </c>
      <c r="X714" s="57">
        <v>46137.756944444445</v>
      </c>
      <c r="Y714" s="57">
        <v>46137.784722222219</v>
      </c>
      <c r="Z714" s="57">
        <v>46137.819444444445</v>
      </c>
      <c r="AA714" s="51">
        <f t="shared" si="143"/>
        <v>155.75000000005821</v>
      </c>
      <c r="AB714" s="51">
        <f t="shared" si="145"/>
        <v>10.916666666627862</v>
      </c>
      <c r="AC714" s="51">
        <f t="shared" si="146"/>
        <v>0.6666666665696539</v>
      </c>
      <c r="AD714" s="51">
        <v>0</v>
      </c>
      <c r="AE714" s="51">
        <v>0.83</v>
      </c>
      <c r="AF714" s="51">
        <v>0</v>
      </c>
      <c r="AG714" s="51">
        <v>0</v>
      </c>
      <c r="AH714" s="51">
        <v>0</v>
      </c>
      <c r="AI714" s="51">
        <f t="shared" si="137"/>
        <v>0.83</v>
      </c>
      <c r="AJ714" s="78">
        <f t="shared" si="144"/>
        <v>0.83</v>
      </c>
      <c r="AK714" s="78"/>
      <c r="AL714" s="78"/>
      <c r="AM714" s="78"/>
      <c r="AN714" s="78"/>
      <c r="AO714" s="45">
        <v>8502.5059999999994</v>
      </c>
      <c r="AP714" s="45">
        <v>8498.6949999999997</v>
      </c>
      <c r="AQ714" s="57">
        <f t="shared" si="138"/>
        <v>46136.802083333336</v>
      </c>
      <c r="AR714" s="57">
        <v>46136.8125</v>
      </c>
      <c r="AS714" s="57">
        <f t="shared" si="139"/>
        <v>46137.756944444445</v>
      </c>
      <c r="AT714" s="57">
        <v>46137.805555555555</v>
      </c>
      <c r="AU714" s="57">
        <f t="shared" si="149"/>
        <v>46137.805555555555</v>
      </c>
      <c r="AV714" s="57">
        <v>46137.815972222219</v>
      </c>
      <c r="AW714" s="104">
        <v>4064</v>
      </c>
      <c r="AX714" s="104">
        <v>6282</v>
      </c>
      <c r="AY714" s="30">
        <v>35.31</v>
      </c>
      <c r="AZ714" s="30">
        <v>15.94</v>
      </c>
      <c r="BA714" s="30">
        <v>4.87</v>
      </c>
      <c r="BB714" s="30">
        <v>6.33</v>
      </c>
      <c r="BC714" s="30">
        <v>7.53</v>
      </c>
      <c r="BD714" s="30">
        <v>40.64</v>
      </c>
      <c r="BE714" s="30">
        <v>37.090000000000003</v>
      </c>
      <c r="BF714" s="30">
        <v>0.2</v>
      </c>
      <c r="BG714" s="30">
        <v>0.33</v>
      </c>
      <c r="BH714" s="30">
        <v>0.31</v>
      </c>
      <c r="BI714" s="30">
        <v>55.29</v>
      </c>
      <c r="BJ714" s="30">
        <v>4.01</v>
      </c>
      <c r="BK714" s="30">
        <v>0.9</v>
      </c>
      <c r="BL714" s="30">
        <v>1.1599999999999999</v>
      </c>
      <c r="BM714" s="30">
        <v>17.27</v>
      </c>
      <c r="BN714" s="34">
        <v>60</v>
      </c>
      <c r="BO714" s="30" t="s">
        <v>97</v>
      </c>
      <c r="BP714" s="30" t="s">
        <v>100</v>
      </c>
      <c r="BQ714" s="34">
        <v>1180</v>
      </c>
      <c r="BR714" s="30">
        <v>46.48</v>
      </c>
      <c r="BS714" s="30">
        <v>20.14</v>
      </c>
      <c r="BT714" s="30">
        <v>15.62</v>
      </c>
      <c r="BU714" s="30">
        <v>8.4600000000000009</v>
      </c>
      <c r="BV714" s="30">
        <v>2.2999999999999998</v>
      </c>
      <c r="BW714" s="30">
        <v>0.92</v>
      </c>
      <c r="BX714" s="30">
        <v>0.64</v>
      </c>
      <c r="BY714" s="30">
        <v>0.82</v>
      </c>
      <c r="BZ714" s="30">
        <v>4.18</v>
      </c>
      <c r="CA714" s="30">
        <v>0.28999999999999998</v>
      </c>
      <c r="CB714" s="30">
        <v>0.14000000000000001</v>
      </c>
      <c r="CC714" s="99">
        <v>3.7999999999999999E-2</v>
      </c>
      <c r="CD714" s="30">
        <v>99</v>
      </c>
      <c r="CE714" s="30">
        <v>97</v>
      </c>
      <c r="CF714" s="30">
        <v>79</v>
      </c>
      <c r="CG714" s="30">
        <v>20</v>
      </c>
      <c r="CH714" s="30"/>
      <c r="CI714" s="104">
        <v>4077</v>
      </c>
      <c r="CJ714" s="30"/>
      <c r="CK714" s="30">
        <v>35.159999999999997</v>
      </c>
      <c r="CL714" s="30"/>
      <c r="CM714" s="30">
        <v>4.45</v>
      </c>
      <c r="CN714" s="30"/>
      <c r="CO714" s="30"/>
      <c r="CP714" s="30"/>
      <c r="CQ714" s="30">
        <v>0.2</v>
      </c>
      <c r="CR714" s="104">
        <v>4021</v>
      </c>
      <c r="CS714" s="104">
        <v>35.76</v>
      </c>
      <c r="CT714" s="104">
        <v>4.0199999999999996</v>
      </c>
      <c r="CU714" s="104">
        <v>0.19</v>
      </c>
      <c r="CV714" s="30"/>
      <c r="CW714" s="58">
        <f t="shared" si="150"/>
        <v>842.56725049894533</v>
      </c>
      <c r="CX714" s="59">
        <f>AP714/(AB714-AI714)</f>
        <v>842.56725049894533</v>
      </c>
      <c r="CY714" s="79">
        <v>500</v>
      </c>
      <c r="CZ714" s="57">
        <f>IF(AND(DATE(YEAR(T714),MONTH(T714),DAY(T714))&gt;=(S714-3),DATE(YEAR(T714),MONTH(T714),DAY(T714))&lt;=(S714+3)),T714,V714)</f>
        <v>46130.3125</v>
      </c>
      <c r="DA714" s="59">
        <f>CZ714-U714</f>
        <v>0</v>
      </c>
      <c r="DB714" s="51">
        <f>(((AR714-AQ714)*24)+DD714+AB714+((AV714-AU714)*24))/24</f>
        <v>0.99305555554747116</v>
      </c>
      <c r="DC714" s="51">
        <f>(AT714-AS714)*24</f>
        <v>1.1666666666278616</v>
      </c>
      <c r="DD714" s="51">
        <f>(W714-AR714)*24</f>
        <v>12.416666666627862</v>
      </c>
      <c r="DE714" s="51">
        <f>AA714</f>
        <v>155.75000000005821</v>
      </c>
      <c r="DF714" s="51">
        <f t="shared" si="147"/>
        <v>12.416666666627862</v>
      </c>
      <c r="DG714" s="51">
        <f>AB714</f>
        <v>10.916666666627862</v>
      </c>
      <c r="DH714" s="51">
        <f t="shared" si="140"/>
        <v>1.1666666666278616</v>
      </c>
    </row>
    <row r="715" spans="1:112" s="42" customFormat="1" x14ac:dyDescent="0.2">
      <c r="A715" s="40">
        <v>5163</v>
      </c>
      <c r="B715" s="29">
        <f t="shared" si="148"/>
        <v>46113</v>
      </c>
      <c r="C715" s="41" t="str">
        <f t="shared" si="141"/>
        <v>PRT 2026 4 #5163</v>
      </c>
      <c r="D715" s="41" t="str">
        <f t="shared" si="142"/>
        <v>PRATU MADHUCON #13</v>
      </c>
      <c r="E715" s="39">
        <v>5163</v>
      </c>
      <c r="F715" s="38" t="s">
        <v>624</v>
      </c>
      <c r="G715" s="38" t="str">
        <f>INDEX([1]List!$D$2:$D$55,MATCH(F715,[1]List!$B$2:$B$55,0))</f>
        <v>CIF</v>
      </c>
      <c r="H715" s="38" t="s">
        <v>625</v>
      </c>
      <c r="I715" s="38" t="s">
        <v>689</v>
      </c>
      <c r="J715" s="39">
        <f>IF(F715="","",IF(F715="TIE LRC",COUNTIF($F$2:$F715,"TIE")+COUNTIF($F$2:$F715,"TME")+COUNTIF($F$2:$F715,"TIE LRC")+COUNTIF($F$2:$F715,"TIE MRC"),IF(F715="TIE MRC",COUNTIF($F$2:$F715,"TIE")+COUNTIF($F$2:$F715,"TME")+COUNTIF($F$2:$F715,"TIE LRC")+COUNTIF($F$2:$F715,"TIE MRC"),IF(F715="PLNBB LRC",COUNTIF($F$2:$F715,"PLNBB")+COUNTIF($F$2:$F715,"PLNBB LRC")+COUNTIF($F$2:$F715,"PLNBB MRC"),IF(F715="PLNBB MRC",COUNTIF($F$2:$F715,"PLNBB")+COUNTIF($F$2:$F715,"PLNBB LRC")+COUNTIF($F$2:$F715,"PLNBB MRC"),IF(F715="HE MRC",COUNTIF($F$2:$F715,"HE")+COUNTIF($F$2:$F715,"HE LRC")+COUNTIF($F$2:$F715,"HE MRC"),IF(F715="HE LRC",COUNTIF($F$2:$F715,"HE")+COUNTIF($F$2:$F715,"HE LRC")+COUNTIF($F$2:$F715,"HE MRC"),COUNTIF($F$2:$F715,F715))))))))</f>
        <v>13</v>
      </c>
      <c r="K715" s="42" t="s">
        <v>594</v>
      </c>
      <c r="L715" s="42" t="s">
        <v>595</v>
      </c>
      <c r="N715" s="43" t="s">
        <v>318</v>
      </c>
      <c r="O715" s="70" t="s">
        <v>104</v>
      </c>
      <c r="P715" s="40"/>
      <c r="Q715" s="70">
        <v>46123</v>
      </c>
      <c r="R715" s="44"/>
      <c r="S715" s="70">
        <v>46129</v>
      </c>
      <c r="T715" s="57">
        <v>46130.541666666664</v>
      </c>
      <c r="U715" s="57">
        <f>T715</f>
        <v>46130.541666666664</v>
      </c>
      <c r="V715" s="57">
        <v>46137.329861111109</v>
      </c>
      <c r="W715" s="57">
        <v>46137.770833333336</v>
      </c>
      <c r="X715" s="57">
        <v>46138.586805555555</v>
      </c>
      <c r="Y715" s="57">
        <v>46138.614583333336</v>
      </c>
      <c r="Z715" s="57">
        <v>46138.649305555555</v>
      </c>
      <c r="AA715" s="51">
        <f t="shared" si="143"/>
        <v>162.91666666668607</v>
      </c>
      <c r="AB715" s="51">
        <f t="shared" si="145"/>
        <v>20.25</v>
      </c>
      <c r="AC715" s="51">
        <f t="shared" si="146"/>
        <v>0.66666666674427688</v>
      </c>
      <c r="AD715" s="51">
        <v>0.17</v>
      </c>
      <c r="AE715" s="51">
        <v>4</v>
      </c>
      <c r="AF715" s="51">
        <v>0</v>
      </c>
      <c r="AG715" s="51">
        <v>0.5</v>
      </c>
      <c r="AH715" s="51">
        <v>0</v>
      </c>
      <c r="AI715" s="51">
        <f t="shared" si="137"/>
        <v>4.5</v>
      </c>
      <c r="AJ715" s="78">
        <f t="shared" si="144"/>
        <v>4.67</v>
      </c>
      <c r="AK715" s="78"/>
      <c r="AL715" s="78"/>
      <c r="AM715" s="78"/>
      <c r="AN715" s="78"/>
      <c r="AO715" s="45">
        <v>10005.914000000001</v>
      </c>
      <c r="AP715" s="45">
        <v>10003.121999999999</v>
      </c>
      <c r="AQ715" s="57">
        <f t="shared" si="138"/>
        <v>46137.329861111109</v>
      </c>
      <c r="AR715" s="57">
        <v>46137.340277777781</v>
      </c>
      <c r="AS715" s="57">
        <f t="shared" si="139"/>
        <v>46138.586805555555</v>
      </c>
      <c r="AT715" s="57">
        <v>46138.635416666664</v>
      </c>
      <c r="AU715" s="57">
        <f t="shared" si="149"/>
        <v>46138.635416666664</v>
      </c>
      <c r="AV715" s="57">
        <v>46138.645833333336</v>
      </c>
      <c r="AW715" s="104">
        <v>4105</v>
      </c>
      <c r="AX715" s="104">
        <v>6313</v>
      </c>
      <c r="AY715" s="30">
        <v>34.97</v>
      </c>
      <c r="AZ715" s="30">
        <v>13.4</v>
      </c>
      <c r="BA715" s="30">
        <v>4.33</v>
      </c>
      <c r="BB715" s="30">
        <v>5.77</v>
      </c>
      <c r="BC715" s="30">
        <v>6.66</v>
      </c>
      <c r="BD715" s="30">
        <v>42.71</v>
      </c>
      <c r="BE715" s="30">
        <v>38.119999999999997</v>
      </c>
      <c r="BF715" s="30">
        <v>0.24</v>
      </c>
      <c r="BG715" s="30">
        <v>0.4</v>
      </c>
      <c r="BH715" s="30">
        <v>0.37</v>
      </c>
      <c r="BI715" s="30">
        <v>56.85</v>
      </c>
      <c r="BJ715" s="30">
        <v>4.25</v>
      </c>
      <c r="BK715" s="30">
        <v>0.93</v>
      </c>
      <c r="BL715" s="30">
        <v>1.1499999999999999</v>
      </c>
      <c r="BM715" s="30">
        <v>18.48</v>
      </c>
      <c r="BN715" s="34">
        <v>60</v>
      </c>
      <c r="BO715" s="30" t="s">
        <v>97</v>
      </c>
      <c r="BP715" s="30" t="s">
        <v>100</v>
      </c>
      <c r="BQ715" s="34">
        <v>1150</v>
      </c>
      <c r="BR715" s="30">
        <v>24.61</v>
      </c>
      <c r="BS715" s="30">
        <v>13.48</v>
      </c>
      <c r="BT715" s="30">
        <v>38.700000000000003</v>
      </c>
      <c r="BU715" s="30">
        <v>12.54</v>
      </c>
      <c r="BV715" s="30">
        <v>2.58</v>
      </c>
      <c r="BW715" s="30">
        <v>0.79</v>
      </c>
      <c r="BX715" s="30">
        <v>0.35</v>
      </c>
      <c r="BY715" s="30">
        <v>0.4</v>
      </c>
      <c r="BZ715" s="30">
        <v>5.44</v>
      </c>
      <c r="CA715" s="30">
        <v>0.97</v>
      </c>
      <c r="CB715" s="30">
        <v>0.1</v>
      </c>
      <c r="CC715" s="99">
        <v>5.6000000000000001E-2</v>
      </c>
      <c r="CD715" s="30">
        <v>99</v>
      </c>
      <c r="CE715" s="30">
        <v>98</v>
      </c>
      <c r="CF715" s="30">
        <v>79</v>
      </c>
      <c r="CG715" s="30">
        <v>21</v>
      </c>
      <c r="CH715" s="30"/>
      <c r="CI715" s="104">
        <v>4130</v>
      </c>
      <c r="CJ715" s="30"/>
      <c r="CK715" s="30">
        <v>34.57</v>
      </c>
      <c r="CL715" s="30"/>
      <c r="CM715" s="30">
        <v>4.28</v>
      </c>
      <c r="CN715" s="30"/>
      <c r="CO715" s="30"/>
      <c r="CP715" s="30"/>
      <c r="CQ715" s="30" t="s">
        <v>802</v>
      </c>
      <c r="CR715" s="104">
        <v>4033</v>
      </c>
      <c r="CS715" s="104">
        <v>34.979999999999997</v>
      </c>
      <c r="CT715" s="105">
        <v>5.0999999999999996</v>
      </c>
      <c r="CU715" s="104">
        <v>0.27</v>
      </c>
      <c r="CV715" s="30"/>
      <c r="CW715" s="58">
        <f t="shared" si="150"/>
        <v>635.11885714285711</v>
      </c>
      <c r="CX715" s="59">
        <f>AP715/(AB715-AI715)</f>
        <v>635.11885714285711</v>
      </c>
      <c r="CY715" s="79">
        <v>500</v>
      </c>
      <c r="CZ715" s="57">
        <f>IF(AND(DATE(YEAR(T715),MONTH(T715),DAY(T715))&gt;=(S715-3),DATE(YEAR(T715),MONTH(T715),DAY(T715))&lt;=(S715+3)),T715,V715)</f>
        <v>46130.541666666664</v>
      </c>
      <c r="DA715" s="59">
        <f>CZ715-U715</f>
        <v>0</v>
      </c>
      <c r="DB715" s="51">
        <f>(((AR715-AQ715)*24)+DD715+AB715+((AV715-AU715)*24))/24</f>
        <v>1.2951388888977817</v>
      </c>
      <c r="DC715" s="51">
        <f>(AT715-AS715)*24</f>
        <v>1.1666666666278616</v>
      </c>
      <c r="DD715" s="51">
        <f>(W715-AR715)*24</f>
        <v>10.333333333313931</v>
      </c>
      <c r="DE715" s="51">
        <f>AA715</f>
        <v>162.91666666668607</v>
      </c>
      <c r="DF715" s="51">
        <f t="shared" si="147"/>
        <v>10.333333333313931</v>
      </c>
      <c r="DG715" s="51">
        <f>AB715</f>
        <v>20.25</v>
      </c>
      <c r="DH715" s="51">
        <f t="shared" si="140"/>
        <v>1.1666666666278616</v>
      </c>
    </row>
    <row r="716" spans="1:112" s="42" customFormat="1" x14ac:dyDescent="0.2">
      <c r="A716" s="40">
        <v>5164</v>
      </c>
      <c r="B716" s="29">
        <f t="shared" si="148"/>
        <v>46113</v>
      </c>
      <c r="C716" s="41" t="str">
        <f t="shared" si="141"/>
        <v>PRT 2026 4 #5164</v>
      </c>
      <c r="D716" s="41" t="str">
        <f t="shared" si="142"/>
        <v>PRATU MADHUCON #14</v>
      </c>
      <c r="E716" s="39">
        <v>5164</v>
      </c>
      <c r="F716" s="38" t="s">
        <v>624</v>
      </c>
      <c r="G716" s="38" t="str">
        <f>INDEX([1]List!$D$2:$D$55,MATCH(F716,[1]List!$B$2:$B$55,0))</f>
        <v>CIF</v>
      </c>
      <c r="H716" s="38" t="s">
        <v>625</v>
      </c>
      <c r="I716" s="38" t="s">
        <v>681</v>
      </c>
      <c r="J716" s="39">
        <f>IF(F716="","",IF(F716="TIE LRC",COUNTIF($F$2:$F716,"TIE")+COUNTIF($F$2:$F716,"TME")+COUNTIF($F$2:$F716,"TIE LRC")+COUNTIF($F$2:$F716,"TIE MRC"),IF(F716="TIE MRC",COUNTIF($F$2:$F716,"TIE")+COUNTIF($F$2:$F716,"TME")+COUNTIF($F$2:$F716,"TIE LRC")+COUNTIF($F$2:$F716,"TIE MRC"),IF(F716="PLNBB LRC",COUNTIF($F$2:$F716,"PLNBB")+COUNTIF($F$2:$F716,"PLNBB LRC")+COUNTIF($F$2:$F716,"PLNBB MRC"),IF(F716="PLNBB MRC",COUNTIF($F$2:$F716,"PLNBB")+COUNTIF($F$2:$F716,"PLNBB LRC")+COUNTIF($F$2:$F716,"PLNBB MRC"),IF(F716="HE MRC",COUNTIF($F$2:$F716,"HE")+COUNTIF($F$2:$F716,"HE LRC")+COUNTIF($F$2:$F716,"HE MRC"),IF(F716="HE LRC",COUNTIF($F$2:$F716,"HE")+COUNTIF($F$2:$F716,"HE LRC")+COUNTIF($F$2:$F716,"HE MRC"),COUNTIF($F$2:$F716,F716))))))))</f>
        <v>14</v>
      </c>
      <c r="K716" s="42" t="s">
        <v>568</v>
      </c>
      <c r="L716" s="42" t="s">
        <v>569</v>
      </c>
      <c r="N716" s="43" t="s">
        <v>320</v>
      </c>
      <c r="O716" s="70" t="s">
        <v>473</v>
      </c>
      <c r="P716" s="40"/>
      <c r="Q716" s="70">
        <v>46124</v>
      </c>
      <c r="R716" s="44"/>
      <c r="S716" s="70">
        <v>46133</v>
      </c>
      <c r="T716" s="57">
        <v>46130.916666666664</v>
      </c>
      <c r="U716" s="57">
        <f>T716</f>
        <v>46130.916666666664</v>
      </c>
      <c r="V716" s="57">
        <v>46137.836805555555</v>
      </c>
      <c r="W716" s="57">
        <v>46138.579861111109</v>
      </c>
      <c r="X716" s="57">
        <v>46139.510416666664</v>
      </c>
      <c r="Y716" s="57">
        <v>46139.545138888891</v>
      </c>
      <c r="Z716" s="57">
        <v>46139.579861111109</v>
      </c>
      <c r="AA716" s="51">
        <f t="shared" si="143"/>
        <v>166.08333333337214</v>
      </c>
      <c r="AB716" s="51">
        <f t="shared" si="145"/>
        <v>23.166666666744277</v>
      </c>
      <c r="AC716" s="51">
        <f t="shared" si="146"/>
        <v>0.8333333334303461</v>
      </c>
      <c r="AD716" s="51">
        <v>0.33</v>
      </c>
      <c r="AE716" s="51">
        <v>4.25</v>
      </c>
      <c r="AF716" s="51">
        <v>0</v>
      </c>
      <c r="AG716" s="51">
        <v>0.5</v>
      </c>
      <c r="AH716" s="51">
        <v>0</v>
      </c>
      <c r="AI716" s="51">
        <f t="shared" si="137"/>
        <v>4.75</v>
      </c>
      <c r="AJ716" s="78">
        <f t="shared" si="144"/>
        <v>5.08</v>
      </c>
      <c r="AK716" s="78"/>
      <c r="AL716" s="78"/>
      <c r="AM716" s="78"/>
      <c r="AN716" s="78"/>
      <c r="AO716" s="45">
        <v>8701.9779999999992</v>
      </c>
      <c r="AP716" s="45">
        <v>8699.98</v>
      </c>
      <c r="AQ716" s="57">
        <f t="shared" si="138"/>
        <v>46137.836805555555</v>
      </c>
      <c r="AR716" s="57">
        <v>46137.847222222219</v>
      </c>
      <c r="AS716" s="57">
        <f t="shared" si="139"/>
        <v>46139.510416666664</v>
      </c>
      <c r="AT716" s="57">
        <v>46139.565972222219</v>
      </c>
      <c r="AU716" s="57">
        <f t="shared" si="149"/>
        <v>46139.565972222219</v>
      </c>
      <c r="AV716" s="57">
        <v>46139.576388888891</v>
      </c>
      <c r="AW716" s="104">
        <v>4108</v>
      </c>
      <c r="AX716" s="104">
        <v>6315</v>
      </c>
      <c r="AY716" s="30">
        <v>34.950000000000003</v>
      </c>
      <c r="AZ716" s="30">
        <v>14.68</v>
      </c>
      <c r="BA716" s="30">
        <v>4.4400000000000004</v>
      </c>
      <c r="BB716" s="30">
        <v>5.83</v>
      </c>
      <c r="BC716" s="30">
        <v>6.83</v>
      </c>
      <c r="BD716" s="30">
        <v>42.09</v>
      </c>
      <c r="BE716" s="30">
        <v>37.4</v>
      </c>
      <c r="BF716" s="30">
        <v>0.22</v>
      </c>
      <c r="BG716" s="30">
        <v>0.36</v>
      </c>
      <c r="BH716" s="30">
        <v>0.34</v>
      </c>
      <c r="BI716" s="30">
        <v>57.31</v>
      </c>
      <c r="BJ716" s="30">
        <v>4.34</v>
      </c>
      <c r="BK716" s="30">
        <v>0.95</v>
      </c>
      <c r="BL716" s="30">
        <v>1.2</v>
      </c>
      <c r="BM716" s="30">
        <v>16.600000000000001</v>
      </c>
      <c r="BN716" s="34">
        <v>60</v>
      </c>
      <c r="BO716" s="30" t="s">
        <v>97</v>
      </c>
      <c r="BP716" s="30" t="s">
        <v>97</v>
      </c>
      <c r="BQ716" s="34">
        <v>1150</v>
      </c>
      <c r="BR716" s="30">
        <v>44.5</v>
      </c>
      <c r="BS716" s="30">
        <v>14.49</v>
      </c>
      <c r="BT716" s="30">
        <v>26.8</v>
      </c>
      <c r="BU716" s="30">
        <v>5.56</v>
      </c>
      <c r="BV716" s="30">
        <v>2.59</v>
      </c>
      <c r="BW716" s="30">
        <v>0.9</v>
      </c>
      <c r="BX716" s="30">
        <v>0.32</v>
      </c>
      <c r="BY716" s="30">
        <v>0.63</v>
      </c>
      <c r="BZ716" s="30">
        <v>3.26</v>
      </c>
      <c r="CA716" s="30">
        <v>0.8</v>
      </c>
      <c r="CB716" s="30">
        <v>0.14000000000000001</v>
      </c>
      <c r="CC716" s="99">
        <v>4.2999999999999997E-2</v>
      </c>
      <c r="CD716" s="30">
        <v>99</v>
      </c>
      <c r="CE716" s="30">
        <v>97</v>
      </c>
      <c r="CF716" s="30">
        <v>79</v>
      </c>
      <c r="CG716" s="30">
        <v>20</v>
      </c>
      <c r="CH716" s="30"/>
      <c r="CI716" s="104">
        <v>4135</v>
      </c>
      <c r="CJ716" s="30"/>
      <c r="CK716" s="30">
        <v>34.46</v>
      </c>
      <c r="CL716" s="30"/>
      <c r="CM716" s="30">
        <v>4.13</v>
      </c>
      <c r="CN716" s="30"/>
      <c r="CO716" s="30"/>
      <c r="CP716" s="30"/>
      <c r="CQ716" s="30">
        <v>0.2</v>
      </c>
      <c r="CR716" s="104">
        <v>4093</v>
      </c>
      <c r="CS716" s="105">
        <v>34.1</v>
      </c>
      <c r="CT716" s="104">
        <v>5.24</v>
      </c>
      <c r="CU716" s="104">
        <v>0.24</v>
      </c>
      <c r="CV716" s="30"/>
      <c r="CW716" s="58">
        <f t="shared" si="150"/>
        <v>472.39710407040741</v>
      </c>
      <c r="CX716" s="59">
        <f>AP716/(AB716-AI716)</f>
        <v>472.39710407040741</v>
      </c>
      <c r="CY716" s="79">
        <v>500</v>
      </c>
      <c r="CZ716" s="57">
        <f>IF(AND(DATE(YEAR(T716),MONTH(T716),DAY(T716))&gt;=(S716-3),DATE(YEAR(T716),MONTH(T716),DAY(T716))&lt;=(S716+3)),T716,V716)</f>
        <v>46130.916666666664</v>
      </c>
      <c r="DA716" s="59">
        <f>CZ716-U716</f>
        <v>0</v>
      </c>
      <c r="DB716" s="51">
        <f>(((AR716-AQ716)*24)+DD716+AB716+((AV716-AU716)*24))/24</f>
        <v>1.718750000007276</v>
      </c>
      <c r="DC716" s="51">
        <f>(AT716-AS716)*24</f>
        <v>1.3333333333139308</v>
      </c>
      <c r="DD716" s="51">
        <f>(W716-AR716)*24</f>
        <v>17.583333333372138</v>
      </c>
      <c r="DE716" s="51">
        <f>AA716</f>
        <v>166.08333333337214</v>
      </c>
      <c r="DF716" s="51">
        <f t="shared" si="147"/>
        <v>17.583333333372138</v>
      </c>
      <c r="DG716" s="51">
        <f>AB716</f>
        <v>23.166666666744277</v>
      </c>
      <c r="DH716" s="51">
        <f t="shared" si="140"/>
        <v>1.3333333333139308</v>
      </c>
    </row>
    <row r="717" spans="1:112" s="42" customFormat="1" x14ac:dyDescent="0.2">
      <c r="A717" s="40">
        <v>5165</v>
      </c>
      <c r="B717" s="29">
        <f t="shared" si="148"/>
        <v>46113</v>
      </c>
      <c r="C717" s="41" t="str">
        <f t="shared" si="141"/>
        <v>PRT 2026 4 #5165</v>
      </c>
      <c r="D717" s="41" t="str">
        <f t="shared" si="142"/>
        <v>PRATU BPS MRC #11</v>
      </c>
      <c r="E717" s="39">
        <v>5165</v>
      </c>
      <c r="F717" s="38" t="s">
        <v>635</v>
      </c>
      <c r="G717" s="38" t="str">
        <f>INDEX([1]List!$D$2:$D$55,MATCH(F717,[1]List!$B$2:$B$55,0))</f>
        <v>CIF</v>
      </c>
      <c r="H717" s="38" t="s">
        <v>395</v>
      </c>
      <c r="I717" s="38" t="s">
        <v>247</v>
      </c>
      <c r="J717" s="39">
        <f>IF(F717="","",IF(F717="TIE LRC",COUNTIF($F$2:$F717,"TIE")+COUNTIF($F$2:$F717,"TME")+COUNTIF($F$2:$F717,"TIE LRC")+COUNTIF($F$2:$F717,"TIE MRC"),IF(F717="TIE MRC",COUNTIF($F$2:$F717,"TIE")+COUNTIF($F$2:$F717,"TME")+COUNTIF($F$2:$F717,"TIE LRC")+COUNTIF($F$2:$F717,"TIE MRC"),IF(F717="PLNBB LRC",COUNTIF($F$2:$F717,"PLNBB")+COUNTIF($F$2:$F717,"PLNBB LRC")+COUNTIF($F$2:$F717,"PLNBB MRC"),IF(F717="PLNBB MRC",COUNTIF($F$2:$F717,"PLNBB")+COUNTIF($F$2:$F717,"PLNBB LRC")+COUNTIF($F$2:$F717,"PLNBB MRC"),IF(F717="HE MRC",COUNTIF($F$2:$F717,"HE")+COUNTIF($F$2:$F717,"HE LRC")+COUNTIF($F$2:$F717,"HE MRC"),IF(F717="HE LRC",COUNTIF($F$2:$F717,"HE")+COUNTIF($F$2:$F717,"HE LRC")+COUNTIF($F$2:$F717,"HE MRC"),COUNTIF($F$2:$F717,F717))))))))</f>
        <v>11</v>
      </c>
      <c r="K717" s="42" t="s">
        <v>229</v>
      </c>
      <c r="L717" s="42" t="s">
        <v>230</v>
      </c>
      <c r="N717" s="43" t="s">
        <v>320</v>
      </c>
      <c r="O717" s="70" t="s">
        <v>473</v>
      </c>
      <c r="P717" s="40"/>
      <c r="Q717" s="70">
        <v>46126</v>
      </c>
      <c r="R717" s="44"/>
      <c r="S717" s="70">
        <v>46132</v>
      </c>
      <c r="T717" s="57">
        <v>46134.708333333336</v>
      </c>
      <c r="U717" s="57">
        <f>T717</f>
        <v>46134.708333333336</v>
      </c>
      <c r="V717" s="57">
        <v>46139.600694444445</v>
      </c>
      <c r="W717" s="57">
        <v>46139.666666666664</v>
      </c>
      <c r="X717" s="57">
        <v>46140.079861111109</v>
      </c>
      <c r="Y717" s="57">
        <v>46140.100694444445</v>
      </c>
      <c r="Z717" s="57">
        <v>46140.135416666664</v>
      </c>
      <c r="AA717" s="51">
        <f t="shared" si="143"/>
        <v>117.41666666662786</v>
      </c>
      <c r="AB717" s="51">
        <f t="shared" si="145"/>
        <v>10.416666666744277</v>
      </c>
      <c r="AC717" s="51">
        <f t="shared" si="146"/>
        <v>0.50000000005820766</v>
      </c>
      <c r="AD717" s="51">
        <v>0</v>
      </c>
      <c r="AE717" s="51">
        <v>2</v>
      </c>
      <c r="AF717" s="51">
        <v>0</v>
      </c>
      <c r="AG717" s="51">
        <v>0.5</v>
      </c>
      <c r="AH717" s="51">
        <v>0</v>
      </c>
      <c r="AI717" s="51">
        <f t="shared" ref="AI717:AI780" si="152">SUM(AE717:AH717)</f>
        <v>2.5</v>
      </c>
      <c r="AJ717" s="78">
        <f t="shared" si="144"/>
        <v>2.5</v>
      </c>
      <c r="AK717" s="78"/>
      <c r="AL717" s="78"/>
      <c r="AM717" s="78"/>
      <c r="AN717" s="78"/>
      <c r="AO717" s="45">
        <v>7544.1869999999999</v>
      </c>
      <c r="AP717" s="45">
        <v>7541.5640000000003</v>
      </c>
      <c r="AQ717" s="57">
        <f t="shared" si="138"/>
        <v>46139.600694444445</v>
      </c>
      <c r="AR717" s="57">
        <v>46139.611111111109</v>
      </c>
      <c r="AS717" s="57">
        <f t="shared" si="139"/>
        <v>46140.079861111109</v>
      </c>
      <c r="AT717" s="57">
        <v>46140.121527777781</v>
      </c>
      <c r="AU717" s="57">
        <f t="shared" si="149"/>
        <v>46140.121527777781</v>
      </c>
      <c r="AV717" s="57">
        <v>46140.131944444445</v>
      </c>
      <c r="AW717" s="104">
        <v>4596</v>
      </c>
      <c r="AX717" s="104">
        <v>6582</v>
      </c>
      <c r="AY717" s="30">
        <v>30.17</v>
      </c>
      <c r="AZ717" s="30">
        <v>13.86</v>
      </c>
      <c r="BA717" s="30">
        <v>4.9000000000000004</v>
      </c>
      <c r="BB717" s="30">
        <v>6.04</v>
      </c>
      <c r="BC717" s="30">
        <v>7.01</v>
      </c>
      <c r="BD717" s="30">
        <v>41.07</v>
      </c>
      <c r="BE717" s="30">
        <v>39.03</v>
      </c>
      <c r="BF717" s="30">
        <v>0.24</v>
      </c>
      <c r="BG717" s="30">
        <v>0.37</v>
      </c>
      <c r="BH717" s="30">
        <v>0.35</v>
      </c>
      <c r="BI717" s="30">
        <v>58.85</v>
      </c>
      <c r="BJ717" s="30">
        <v>4.1900000000000004</v>
      </c>
      <c r="BK717" s="30">
        <v>0.89</v>
      </c>
      <c r="BL717" s="30">
        <v>1.1100000000000001</v>
      </c>
      <c r="BM717" s="30">
        <v>15.87</v>
      </c>
      <c r="BN717" s="34">
        <v>60</v>
      </c>
      <c r="BO717" s="30" t="s">
        <v>97</v>
      </c>
      <c r="BP717" s="30" t="s">
        <v>97</v>
      </c>
      <c r="BQ717" s="34">
        <v>1320</v>
      </c>
      <c r="BR717" s="30">
        <v>43.91</v>
      </c>
      <c r="BS717" s="30">
        <v>28.44</v>
      </c>
      <c r="BT717" s="30">
        <v>12.52</v>
      </c>
      <c r="BU717" s="30">
        <v>7.07</v>
      </c>
      <c r="BV717" s="30">
        <v>1.52</v>
      </c>
      <c r="BW717" s="30">
        <v>1.0900000000000001</v>
      </c>
      <c r="BX717" s="30">
        <v>0.4</v>
      </c>
      <c r="BY717" s="30">
        <v>0.53</v>
      </c>
      <c r="BZ717" s="30">
        <v>4.0199999999999996</v>
      </c>
      <c r="CA717" s="30">
        <v>0.4</v>
      </c>
      <c r="CB717" s="30">
        <v>0.11</v>
      </c>
      <c r="CC717" s="99">
        <v>0.04</v>
      </c>
      <c r="CD717" s="30">
        <v>99</v>
      </c>
      <c r="CE717" s="30">
        <v>97</v>
      </c>
      <c r="CF717" s="30">
        <v>79</v>
      </c>
      <c r="CG717" s="30">
        <v>20</v>
      </c>
      <c r="CH717" s="30"/>
      <c r="CI717" s="104">
        <v>4605</v>
      </c>
      <c r="CJ717" s="30"/>
      <c r="CK717" s="30">
        <v>29.95</v>
      </c>
      <c r="CL717" s="30"/>
      <c r="CM717" s="30">
        <v>4.72</v>
      </c>
      <c r="CN717" s="30"/>
      <c r="CO717" s="30"/>
      <c r="CP717" s="30"/>
      <c r="CQ717" s="30">
        <v>0.23</v>
      </c>
      <c r="CR717" s="104">
        <v>4533</v>
      </c>
      <c r="CS717" s="104">
        <v>31.98</v>
      </c>
      <c r="CT717" s="104">
        <v>5.72</v>
      </c>
      <c r="CU717" s="104">
        <v>0.31</v>
      </c>
      <c r="CV717" s="30"/>
      <c r="CW717" s="58">
        <f t="shared" si="150"/>
        <v>952.6186105169769</v>
      </c>
      <c r="CX717" s="59">
        <f>AP717/(AB717-AI717)</f>
        <v>952.6186105169769</v>
      </c>
      <c r="CY717" s="79">
        <v>500</v>
      </c>
      <c r="CZ717" s="57">
        <f>IF(AND(DATE(YEAR(T717),MONTH(T717),DAY(T717))&gt;=(S717-3),DATE(YEAR(T717),MONTH(T717),DAY(T717))&lt;=(S717+3)),T717,V717)</f>
        <v>46134.708333333336</v>
      </c>
      <c r="DA717" s="59">
        <f>CZ717-U717</f>
        <v>0</v>
      </c>
      <c r="DB717" s="51">
        <f>(((AR717-AQ717)*24)+DD717+AB717+((AV717-AU717)*24))/24</f>
        <v>0.51041666666424135</v>
      </c>
      <c r="DC717" s="51">
        <f>(AT717-AS717)*24</f>
        <v>1.0000000001164153</v>
      </c>
      <c r="DD717" s="51">
        <f>(W717-AR717)*24</f>
        <v>1.3333333333139308</v>
      </c>
      <c r="DE717" s="51">
        <f>AA717</f>
        <v>117.41666666662786</v>
      </c>
      <c r="DF717" s="51">
        <f t="shared" si="147"/>
        <v>1.3333333333139308</v>
      </c>
      <c r="DG717" s="51">
        <f>AB717</f>
        <v>10.416666666744277</v>
      </c>
      <c r="DH717" s="51">
        <f t="shared" si="140"/>
        <v>1.0000000001164153</v>
      </c>
    </row>
    <row r="718" spans="1:112" s="42" customFormat="1" x14ac:dyDescent="0.2">
      <c r="A718" s="40">
        <v>5166</v>
      </c>
      <c r="B718" s="29">
        <f t="shared" si="148"/>
        <v>46113</v>
      </c>
      <c r="C718" s="41" t="str">
        <f t="shared" si="141"/>
        <v>PRT 2026 4 #5166</v>
      </c>
      <c r="D718" s="41" t="str">
        <f t="shared" si="142"/>
        <v>PRATU BGG #159</v>
      </c>
      <c r="E718" s="39">
        <v>5166</v>
      </c>
      <c r="F718" s="38" t="s">
        <v>240</v>
      </c>
      <c r="G718" s="38" t="str">
        <f>INDEX([1]List!$D$2:$D$55,MATCH(F718,[1]List!$B$2:$B$55,0))</f>
        <v>CIF</v>
      </c>
      <c r="H718" s="38" t="s">
        <v>211</v>
      </c>
      <c r="I718" s="38" t="s">
        <v>163</v>
      </c>
      <c r="J718" s="39">
        <f>IF(F718="","",IF(F718="TIE LRC",COUNTIF($F$2:$F718,"TIE")+COUNTIF($F$2:$F718,"TME")+COUNTIF($F$2:$F718,"TIE LRC")+COUNTIF($F$2:$F718,"TIE MRC"),IF(F718="TIE MRC",COUNTIF($F$2:$F718,"TIE")+COUNTIF($F$2:$F718,"TME")+COUNTIF($F$2:$F718,"TIE LRC")+COUNTIF($F$2:$F718,"TIE MRC"),IF(F718="PLNBB LRC",COUNTIF($F$2:$F718,"PLNBB")+COUNTIF($F$2:$F718,"PLNBB LRC")+COUNTIF($F$2:$F718,"PLNBB MRC"),IF(F718="PLNBB MRC",COUNTIF($F$2:$F718,"PLNBB")+COUNTIF($F$2:$F718,"PLNBB LRC")+COUNTIF($F$2:$F718,"PLNBB MRC"),IF(F718="HE MRC",COUNTIF($F$2:$F718,"HE")+COUNTIF($F$2:$F718,"HE LRC")+COUNTIF($F$2:$F718,"HE MRC"),IF(F718="HE LRC",COUNTIF($F$2:$F718,"HE")+COUNTIF($F$2:$F718,"HE LRC")+COUNTIF($F$2:$F718,"HE MRC"),COUNTIF($F$2:$F718,F718))))))))</f>
        <v>159</v>
      </c>
      <c r="K718" s="42" t="s">
        <v>256</v>
      </c>
      <c r="L718" s="42" t="s">
        <v>257</v>
      </c>
      <c r="N718" s="43" t="s">
        <v>320</v>
      </c>
      <c r="O718" s="70" t="s">
        <v>473</v>
      </c>
      <c r="P718" s="40"/>
      <c r="Q718" s="70">
        <v>46128</v>
      </c>
      <c r="R718" s="44"/>
      <c r="S718" s="70">
        <v>46169</v>
      </c>
      <c r="T718" s="57">
        <v>46135.020833333336</v>
      </c>
      <c r="U718" s="57">
        <f>V718</f>
        <v>46140.159722222219</v>
      </c>
      <c r="V718" s="57">
        <v>46140.159722222219</v>
      </c>
      <c r="W718" s="57">
        <v>46140.184027777781</v>
      </c>
      <c r="X718" s="57">
        <v>46140.819444444445</v>
      </c>
      <c r="Y718" s="57">
        <v>46140.868055555555</v>
      </c>
      <c r="Z718" s="57">
        <v>46140.902777777781</v>
      </c>
      <c r="AA718" s="51">
        <f t="shared" si="143"/>
        <v>123.33333333319752</v>
      </c>
      <c r="AB718" s="51">
        <f t="shared" si="145"/>
        <v>16.416666666569654</v>
      </c>
      <c r="AC718" s="51">
        <f t="shared" si="146"/>
        <v>1.1666666666278616</v>
      </c>
      <c r="AD718" s="51">
        <v>0.08</v>
      </c>
      <c r="AE718" s="51">
        <v>1.25</v>
      </c>
      <c r="AF718" s="51">
        <v>1.25</v>
      </c>
      <c r="AG718" s="51">
        <v>0</v>
      </c>
      <c r="AH718" s="51">
        <v>0</v>
      </c>
      <c r="AI718" s="51">
        <f t="shared" si="152"/>
        <v>2.5</v>
      </c>
      <c r="AJ718" s="78">
        <f t="shared" si="144"/>
        <v>2.58</v>
      </c>
      <c r="AK718" s="78"/>
      <c r="AL718" s="78"/>
      <c r="AM718" s="78"/>
      <c r="AN718" s="78"/>
      <c r="AO718" s="45">
        <v>8684.3850000000002</v>
      </c>
      <c r="AP718" s="45">
        <v>8680.93</v>
      </c>
      <c r="AQ718" s="57">
        <f t="shared" si="138"/>
        <v>46140.159722222219</v>
      </c>
      <c r="AR718" s="57">
        <v>46140.170138888891</v>
      </c>
      <c r="AS718" s="57">
        <f t="shared" si="139"/>
        <v>46140.819444444445</v>
      </c>
      <c r="AT718" s="57">
        <v>46140.888888888891</v>
      </c>
      <c r="AU718" s="57">
        <f t="shared" si="149"/>
        <v>46140.888888888891</v>
      </c>
      <c r="AV718" s="57">
        <v>46140.899305555555</v>
      </c>
      <c r="AW718" s="104">
        <v>4561</v>
      </c>
      <c r="AX718" s="104">
        <v>6606</v>
      </c>
      <c r="AY718" s="30">
        <v>30.96</v>
      </c>
      <c r="AZ718" s="30">
        <v>15.82</v>
      </c>
      <c r="BA718" s="30">
        <v>4.17</v>
      </c>
      <c r="BB718" s="30">
        <v>5.08</v>
      </c>
      <c r="BC718" s="30">
        <v>6.03</v>
      </c>
      <c r="BD718" s="30">
        <v>42.58</v>
      </c>
      <c r="BE718" s="30">
        <v>36.520000000000003</v>
      </c>
      <c r="BF718" s="30">
        <v>0.2</v>
      </c>
      <c r="BG718" s="30">
        <v>0.3</v>
      </c>
      <c r="BH718" s="30">
        <v>0.28999999999999998</v>
      </c>
      <c r="BI718" s="30">
        <v>57.85</v>
      </c>
      <c r="BJ718" s="30">
        <v>4.34</v>
      </c>
      <c r="BK718" s="30">
        <v>0.94</v>
      </c>
      <c r="BL718" s="30">
        <v>1.19</v>
      </c>
      <c r="BM718" s="30">
        <v>15.73</v>
      </c>
      <c r="BN718" s="34">
        <v>57</v>
      </c>
      <c r="BO718" s="30" t="s">
        <v>97</v>
      </c>
      <c r="BP718" s="30" t="s">
        <v>100</v>
      </c>
      <c r="BQ718" s="34">
        <v>1210</v>
      </c>
      <c r="BR718" s="30">
        <v>37.28</v>
      </c>
      <c r="BS718" s="30">
        <v>23.52</v>
      </c>
      <c r="BT718" s="30">
        <v>21.24</v>
      </c>
      <c r="BU718" s="30">
        <v>8.65</v>
      </c>
      <c r="BV718" s="30">
        <v>1.35</v>
      </c>
      <c r="BW718" s="30">
        <v>0.96</v>
      </c>
      <c r="BX718" s="30">
        <v>0.66</v>
      </c>
      <c r="BY718" s="30">
        <v>0.42</v>
      </c>
      <c r="BZ718" s="30">
        <v>5.28</v>
      </c>
      <c r="CA718" s="30">
        <v>0.5</v>
      </c>
      <c r="CB718" s="30">
        <v>0.02</v>
      </c>
      <c r="CC718" s="99">
        <v>4.5999999999999999E-2</v>
      </c>
      <c r="CD718" s="30">
        <v>99</v>
      </c>
      <c r="CE718" s="30">
        <v>97</v>
      </c>
      <c r="CF718" s="30">
        <v>79</v>
      </c>
      <c r="CG718" s="30">
        <v>20</v>
      </c>
      <c r="CH718" s="30"/>
      <c r="CI718" s="104">
        <v>4572</v>
      </c>
      <c r="CJ718" s="30"/>
      <c r="CK718" s="30">
        <v>30.85</v>
      </c>
      <c r="CL718" s="30"/>
      <c r="CM718" s="30">
        <v>4</v>
      </c>
      <c r="CN718" s="30"/>
      <c r="CO718" s="30"/>
      <c r="CP718" s="30"/>
      <c r="CQ718" s="30">
        <v>0.17</v>
      </c>
      <c r="CR718" s="104">
        <v>4504</v>
      </c>
      <c r="CS718" s="104">
        <v>31.28</v>
      </c>
      <c r="CT718" s="104">
        <v>4.1900000000000004</v>
      </c>
      <c r="CU718" s="104">
        <v>0.26</v>
      </c>
      <c r="CV718" s="30"/>
      <c r="CW718" s="58">
        <f t="shared" si="150"/>
        <v>623.77940120195319</v>
      </c>
      <c r="CX718" s="59">
        <f>AP718/(AB718-AI718)</f>
        <v>623.77940120195319</v>
      </c>
      <c r="CY718" s="79">
        <v>500</v>
      </c>
      <c r="CZ718" s="57">
        <f>IF(AND(DATE(YEAR(T718),MONTH(T718),DAY(T718))&gt;=(S718-3),DATE(YEAR(T718),MONTH(T718),DAY(T718))&lt;=(S718+3)),T718,V718)</f>
        <v>46140.159722222219</v>
      </c>
      <c r="DA718" s="59">
        <f>CZ718-U718</f>
        <v>0</v>
      </c>
      <c r="DB718" s="51">
        <f>(((AR718-AQ718)*24)+DD718+AB718+((AV718-AU718)*24))/24</f>
        <v>0.71875</v>
      </c>
      <c r="DC718" s="51">
        <f>(AT718-AS718)*24</f>
        <v>1.6666666666860692</v>
      </c>
      <c r="DD718" s="51">
        <f>(W718-AR718)*24</f>
        <v>0.33333333337213844</v>
      </c>
      <c r="DE718" s="51">
        <f>AA718</f>
        <v>123.33333333319752</v>
      </c>
      <c r="DF718" s="51">
        <f t="shared" si="147"/>
        <v>0.33333333337213844</v>
      </c>
      <c r="DG718" s="51">
        <f>AB718</f>
        <v>16.416666666569654</v>
      </c>
      <c r="DH718" s="51">
        <f t="shared" si="140"/>
        <v>1.6666666666860692</v>
      </c>
    </row>
    <row r="719" spans="1:112" s="42" customFormat="1" x14ac:dyDescent="0.2">
      <c r="A719" s="40">
        <v>5167</v>
      </c>
      <c r="B719" s="29">
        <f t="shared" si="148"/>
        <v>46113</v>
      </c>
      <c r="C719" s="41" t="str">
        <f t="shared" si="141"/>
        <v>PRT 2026 4 #5167</v>
      </c>
      <c r="D719" s="41" t="str">
        <f t="shared" si="142"/>
        <v>PRATU MADHUCON #15</v>
      </c>
      <c r="E719" s="39">
        <v>5167</v>
      </c>
      <c r="F719" s="38" t="s">
        <v>624</v>
      </c>
      <c r="G719" s="38" t="str">
        <f>INDEX([1]List!$D$2:$D$55,MATCH(F719,[1]List!$B$2:$B$55,0))</f>
        <v>CIF</v>
      </c>
      <c r="H719" s="38" t="s">
        <v>625</v>
      </c>
      <c r="I719" s="38" t="s">
        <v>689</v>
      </c>
      <c r="J719" s="39">
        <f>IF(F719="","",IF(F719="TIE LRC",COUNTIF($F$2:$F719,"TIE")+COUNTIF($F$2:$F719,"TME")+COUNTIF($F$2:$F719,"TIE LRC")+COUNTIF($F$2:$F719,"TIE MRC"),IF(F719="TIE MRC",COUNTIF($F$2:$F719,"TIE")+COUNTIF($F$2:$F719,"TME")+COUNTIF($F$2:$F719,"TIE LRC")+COUNTIF($F$2:$F719,"TIE MRC"),IF(F719="PLNBB LRC",COUNTIF($F$2:$F719,"PLNBB")+COUNTIF($F$2:$F719,"PLNBB LRC")+COUNTIF($F$2:$F719,"PLNBB MRC"),IF(F719="PLNBB MRC",COUNTIF($F$2:$F719,"PLNBB")+COUNTIF($F$2:$F719,"PLNBB LRC")+COUNTIF($F$2:$F719,"PLNBB MRC"),IF(F719="HE MRC",COUNTIF($F$2:$F719,"HE")+COUNTIF($F$2:$F719,"HE LRC")+COUNTIF($F$2:$F719,"HE MRC"),IF(F719="HE LRC",COUNTIF($F$2:$F719,"HE")+COUNTIF($F$2:$F719,"HE LRC")+COUNTIF($F$2:$F719,"HE MRC"),COUNTIF($F$2:$F719,F719))))))))</f>
        <v>15</v>
      </c>
      <c r="K719" s="42" t="s">
        <v>448</v>
      </c>
      <c r="L719" s="42" t="s">
        <v>251</v>
      </c>
      <c r="N719" s="43" t="s">
        <v>318</v>
      </c>
      <c r="O719" s="70" t="s">
        <v>473</v>
      </c>
      <c r="P719" s="40"/>
      <c r="Q719" s="70">
        <v>46125</v>
      </c>
      <c r="R719" s="44"/>
      <c r="S719" s="70">
        <v>46137</v>
      </c>
      <c r="T719" s="57">
        <v>46131.583333333336</v>
      </c>
      <c r="U719" s="57">
        <f>V719</f>
        <v>46138.666666666664</v>
      </c>
      <c r="V719" s="57">
        <v>46138.666666666664</v>
      </c>
      <c r="W719" s="57">
        <v>46139.569444444445</v>
      </c>
      <c r="X719" s="57">
        <v>46141.048611111109</v>
      </c>
      <c r="Y719" s="57">
        <v>46141.076388888891</v>
      </c>
      <c r="Z719" s="57">
        <v>46141.111111111109</v>
      </c>
      <c r="AA719" s="51">
        <f t="shared" si="143"/>
        <v>169.99999999988358</v>
      </c>
      <c r="AB719" s="51">
        <f t="shared" si="145"/>
        <v>36.166666666686069</v>
      </c>
      <c r="AC719" s="51">
        <f t="shared" si="146"/>
        <v>0.66666666674427688</v>
      </c>
      <c r="AD719" s="51">
        <v>0.17</v>
      </c>
      <c r="AE719" s="51">
        <v>4</v>
      </c>
      <c r="AF719" s="51">
        <v>0</v>
      </c>
      <c r="AG719" s="51">
        <v>15.17</v>
      </c>
      <c r="AH719" s="51">
        <v>0</v>
      </c>
      <c r="AI719" s="51">
        <f t="shared" si="152"/>
        <v>19.170000000000002</v>
      </c>
      <c r="AJ719" s="78">
        <f t="shared" si="144"/>
        <v>19.34</v>
      </c>
      <c r="AK719" s="78"/>
      <c r="AL719" s="78"/>
      <c r="AM719" s="78"/>
      <c r="AN719" s="78"/>
      <c r="AO719" s="45">
        <v>9054.6209999999992</v>
      </c>
      <c r="AP719" s="45">
        <v>9051.9240000000009</v>
      </c>
      <c r="AQ719" s="57">
        <f t="shared" si="138"/>
        <v>46138.666666666664</v>
      </c>
      <c r="AR719" s="57">
        <v>46138.677083333336</v>
      </c>
      <c r="AS719" s="57">
        <f t="shared" si="139"/>
        <v>46141.048611111109</v>
      </c>
      <c r="AT719" s="57">
        <v>46141.097222222219</v>
      </c>
      <c r="AU719" s="57">
        <f t="shared" si="149"/>
        <v>46141.097222222219</v>
      </c>
      <c r="AV719" s="57">
        <v>46141.107638888891</v>
      </c>
      <c r="AW719" s="104">
        <v>4109</v>
      </c>
      <c r="AX719" s="104">
        <v>6310</v>
      </c>
      <c r="AY719" s="30">
        <v>34.880000000000003</v>
      </c>
      <c r="AZ719" s="30">
        <v>14.44</v>
      </c>
      <c r="BA719" s="30">
        <v>4.5999999999999996</v>
      </c>
      <c r="BB719" s="30">
        <v>6.04</v>
      </c>
      <c r="BC719" s="30">
        <v>7.06</v>
      </c>
      <c r="BD719" s="30">
        <v>41.25</v>
      </c>
      <c r="BE719" s="30">
        <v>41.25</v>
      </c>
      <c r="BF719" s="30">
        <v>38.270000000000003</v>
      </c>
      <c r="BG719" s="30">
        <v>0.18</v>
      </c>
      <c r="BH719" s="30">
        <v>0.3</v>
      </c>
      <c r="BI719" s="30">
        <v>56.25</v>
      </c>
      <c r="BJ719" s="30">
        <v>4.3099999999999996</v>
      </c>
      <c r="BK719" s="30">
        <v>1.1599999999999999</v>
      </c>
      <c r="BL719" s="30">
        <v>1.1599999999999999</v>
      </c>
      <c r="BM719" s="30">
        <v>17.8</v>
      </c>
      <c r="BN719" s="34">
        <v>60</v>
      </c>
      <c r="BO719" s="30" t="s">
        <v>97</v>
      </c>
      <c r="BP719" s="30" t="s">
        <v>100</v>
      </c>
      <c r="BQ719" s="34">
        <v>1160</v>
      </c>
      <c r="BR719" s="30">
        <v>26.33</v>
      </c>
      <c r="BS719" s="30">
        <v>14.38</v>
      </c>
      <c r="BT719" s="30">
        <v>38.090000000000003</v>
      </c>
      <c r="BU719" s="30">
        <v>11.55</v>
      </c>
      <c r="BV719" s="30">
        <v>2.15</v>
      </c>
      <c r="BW719" s="30">
        <v>0.98</v>
      </c>
      <c r="BX719" s="30">
        <v>0.35</v>
      </c>
      <c r="BY719" s="30">
        <v>0.38</v>
      </c>
      <c r="BZ719" s="30">
        <v>4.72</v>
      </c>
      <c r="CA719" s="30">
        <v>0.96</v>
      </c>
      <c r="CB719" s="30">
        <v>0.11</v>
      </c>
      <c r="CC719" s="99">
        <v>4.4999999999999998E-2</v>
      </c>
      <c r="CD719" s="30">
        <v>99</v>
      </c>
      <c r="CE719" s="30">
        <v>97</v>
      </c>
      <c r="CF719" s="30">
        <v>78</v>
      </c>
      <c r="CG719" s="30">
        <v>20</v>
      </c>
      <c r="CH719" s="30"/>
      <c r="CI719" s="104">
        <v>4147</v>
      </c>
      <c r="CJ719" s="30"/>
      <c r="CK719" s="30">
        <v>34.24</v>
      </c>
      <c r="CL719" s="30"/>
      <c r="CM719" s="30">
        <v>4.2</v>
      </c>
      <c r="CN719" s="30"/>
      <c r="CO719" s="30"/>
      <c r="CP719" s="30"/>
      <c r="CQ719" s="30">
        <v>0.17</v>
      </c>
      <c r="CR719" s="104">
        <v>4061</v>
      </c>
      <c r="CS719" s="104">
        <v>34.369999999999997</v>
      </c>
      <c r="CT719" s="104">
        <v>4.99</v>
      </c>
      <c r="CU719" s="104">
        <v>0.27</v>
      </c>
      <c r="CV719" s="30"/>
      <c r="CW719" s="58">
        <f t="shared" si="150"/>
        <v>532.57054324316539</v>
      </c>
      <c r="CX719" s="59">
        <f>AP719/(AB719-AI719)</f>
        <v>532.57054324316539</v>
      </c>
      <c r="CY719" s="79">
        <v>500</v>
      </c>
      <c r="CZ719" s="57">
        <f>IF(AND(DATE(YEAR(T719),MONTH(T719),DAY(T719))&gt;=(S719-3),DATE(YEAR(T719),MONTH(T719),DAY(T719))&lt;=(S719+3)),T719,V719)</f>
        <v>46138.666666666664</v>
      </c>
      <c r="DA719" s="59">
        <f>CZ719-U719</f>
        <v>0</v>
      </c>
      <c r="DB719" s="51">
        <f>(((AR719-AQ719)*24)+DD719+AB719+((AV719-AU719)*24))/24</f>
        <v>2.4201388888977817</v>
      </c>
      <c r="DC719" s="51">
        <f>(AT719-AS719)*24</f>
        <v>1.1666666666278616</v>
      </c>
      <c r="DD719" s="51">
        <f>(W719-AR719)*24</f>
        <v>21.416666666627862</v>
      </c>
      <c r="DE719" s="51">
        <f>AA719</f>
        <v>169.99999999988358</v>
      </c>
      <c r="DF719" s="51">
        <f t="shared" si="147"/>
        <v>21.416666666627862</v>
      </c>
      <c r="DG719" s="51">
        <f>AB719</f>
        <v>36.166666666686069</v>
      </c>
      <c r="DH719" s="51">
        <f t="shared" si="140"/>
        <v>1.1666666666278616</v>
      </c>
    </row>
    <row r="720" spans="1:112" s="42" customFormat="1" x14ac:dyDescent="0.2">
      <c r="A720" s="40">
        <v>5168</v>
      </c>
      <c r="B720" s="29">
        <f t="shared" si="148"/>
        <v>46113</v>
      </c>
      <c r="C720" s="41" t="str">
        <f t="shared" si="141"/>
        <v>PRT 2026 4 #5168</v>
      </c>
      <c r="D720" s="41" t="str">
        <f t="shared" si="142"/>
        <v>PRATU MADHUCON #16</v>
      </c>
      <c r="E720" s="39">
        <v>5168</v>
      </c>
      <c r="F720" s="38" t="s">
        <v>624</v>
      </c>
      <c r="G720" s="38" t="str">
        <f>INDEX([1]List!$D$2:$D$55,MATCH(F720,[1]List!$B$2:$B$55,0))</f>
        <v>CIF</v>
      </c>
      <c r="H720" s="38" t="s">
        <v>625</v>
      </c>
      <c r="I720" s="38" t="s">
        <v>689</v>
      </c>
      <c r="J720" s="39">
        <f>IF(F720="","",IF(F720="TIE LRC",COUNTIF($F$2:$F720,"TIE")+COUNTIF($F$2:$F720,"TME")+COUNTIF($F$2:$F720,"TIE LRC")+COUNTIF($F$2:$F720,"TIE MRC"),IF(F720="TIE MRC",COUNTIF($F$2:$F720,"TIE")+COUNTIF($F$2:$F720,"TME")+COUNTIF($F$2:$F720,"TIE LRC")+COUNTIF($F$2:$F720,"TIE MRC"),IF(F720="PLNBB LRC",COUNTIF($F$2:$F720,"PLNBB")+COUNTIF($F$2:$F720,"PLNBB LRC")+COUNTIF($F$2:$F720,"PLNBB MRC"),IF(F720="PLNBB MRC",COUNTIF($F$2:$F720,"PLNBB")+COUNTIF($F$2:$F720,"PLNBB LRC")+COUNTIF($F$2:$F720,"PLNBB MRC"),IF(F720="HE MRC",COUNTIF($F$2:$F720,"HE")+COUNTIF($F$2:$F720,"HE LRC")+COUNTIF($F$2:$F720,"HE MRC"),IF(F720="HE LRC",COUNTIF($F$2:$F720,"HE")+COUNTIF($F$2:$F720,"HE LRC")+COUNTIF($F$2:$F720,"HE MRC"),COUNTIF($F$2:$F720,F720))))))))</f>
        <v>16</v>
      </c>
      <c r="K720" s="42" t="s">
        <v>758</v>
      </c>
      <c r="L720" s="42" t="s">
        <v>759</v>
      </c>
      <c r="N720" s="43" t="s">
        <v>320</v>
      </c>
      <c r="O720" s="70" t="s">
        <v>104</v>
      </c>
      <c r="P720" s="40"/>
      <c r="Q720" s="70">
        <v>46124</v>
      </c>
      <c r="R720" s="44"/>
      <c r="S720" s="70">
        <v>46142</v>
      </c>
      <c r="T720" s="57">
        <v>46132.520833333336</v>
      </c>
      <c r="U720" s="57">
        <f>V720</f>
        <v>46140.940972222219</v>
      </c>
      <c r="V720" s="57">
        <v>46140.940972222219</v>
      </c>
      <c r="W720" s="57">
        <v>46141.0625</v>
      </c>
      <c r="X720" s="57">
        <v>46141.649305555555</v>
      </c>
      <c r="Y720" s="57">
        <v>46141.6875</v>
      </c>
      <c r="Z720" s="57">
        <v>46141.722222222219</v>
      </c>
      <c r="AA720" s="51">
        <f t="shared" si="143"/>
        <v>202.08333333319752</v>
      </c>
      <c r="AB720" s="51">
        <f t="shared" si="145"/>
        <v>15</v>
      </c>
      <c r="AC720" s="51">
        <f t="shared" si="146"/>
        <v>0.91666666668606922</v>
      </c>
      <c r="AD720" s="51">
        <v>0.17</v>
      </c>
      <c r="AE720" s="51">
        <v>1.58</v>
      </c>
      <c r="AF720" s="51">
        <v>0</v>
      </c>
      <c r="AG720" s="51">
        <v>0</v>
      </c>
      <c r="AH720" s="51">
        <v>0</v>
      </c>
      <c r="AI720" s="51">
        <f t="shared" si="152"/>
        <v>1.58</v>
      </c>
      <c r="AJ720" s="78">
        <f t="shared" si="144"/>
        <v>1.75</v>
      </c>
      <c r="AK720" s="78"/>
      <c r="AL720" s="78"/>
      <c r="AM720" s="78"/>
      <c r="AN720" s="78"/>
      <c r="AO720" s="45">
        <v>10003.682000000001</v>
      </c>
      <c r="AP720" s="45">
        <v>10001.525</v>
      </c>
      <c r="AQ720" s="57">
        <f t="shared" si="138"/>
        <v>46140.940972222219</v>
      </c>
      <c r="AR720" s="57">
        <v>46140.951388888891</v>
      </c>
      <c r="AS720" s="57">
        <f t="shared" si="139"/>
        <v>46141.649305555555</v>
      </c>
      <c r="AT720" s="57">
        <v>46141.708333333336</v>
      </c>
      <c r="AU720" s="57">
        <f t="shared" si="149"/>
        <v>46141.708333333336</v>
      </c>
      <c r="AV720" s="57">
        <v>46141.71875</v>
      </c>
      <c r="AW720" s="104">
        <v>4103</v>
      </c>
      <c r="AX720" s="104">
        <v>6308</v>
      </c>
      <c r="AY720" s="30">
        <v>34.950000000000003</v>
      </c>
      <c r="AZ720" s="30">
        <v>18.28</v>
      </c>
      <c r="BA720" s="30">
        <v>4.8600000000000003</v>
      </c>
      <c r="BB720" s="30">
        <v>6.1</v>
      </c>
      <c r="BC720" s="30">
        <v>7.46</v>
      </c>
      <c r="BD720" s="30">
        <v>41.31</v>
      </c>
      <c r="BE720" s="30">
        <v>34.31</v>
      </c>
      <c r="BF720" s="30">
        <v>0.24</v>
      </c>
      <c r="BG720" s="30">
        <v>0.4</v>
      </c>
      <c r="BH720" s="30">
        <v>0.37</v>
      </c>
      <c r="BI720" s="30">
        <v>53.45</v>
      </c>
      <c r="BJ720" s="30">
        <v>4.34</v>
      </c>
      <c r="BK720" s="30">
        <v>0.89</v>
      </c>
      <c r="BL720" s="30">
        <v>1.18</v>
      </c>
      <c r="BM720" s="30">
        <v>16.64</v>
      </c>
      <c r="BN720" s="34">
        <v>60</v>
      </c>
      <c r="BO720" s="30" t="s">
        <v>100</v>
      </c>
      <c r="BP720" s="30" t="s">
        <v>100</v>
      </c>
      <c r="BQ720" s="34">
        <v>1160</v>
      </c>
      <c r="BR720" s="30">
        <v>19.03</v>
      </c>
      <c r="BS720" s="30">
        <v>14.59</v>
      </c>
      <c r="BT720" s="30">
        <v>39.200000000000003</v>
      </c>
      <c r="BU720" s="30">
        <v>15.32</v>
      </c>
      <c r="BV720" s="30">
        <v>3</v>
      </c>
      <c r="BW720" s="30">
        <v>1.0900000000000001</v>
      </c>
      <c r="BX720" s="30">
        <v>0.23</v>
      </c>
      <c r="BY720" s="30">
        <v>0.34</v>
      </c>
      <c r="BZ720" s="30">
        <v>5.82</v>
      </c>
      <c r="CA720" s="30">
        <v>1.26</v>
      </c>
      <c r="CB720" s="30">
        <v>0.13</v>
      </c>
      <c r="CC720" s="99">
        <v>5.3999999999999999E-2</v>
      </c>
      <c r="CD720" s="30">
        <v>99</v>
      </c>
      <c r="CE720" s="30">
        <v>97</v>
      </c>
      <c r="CF720" s="30">
        <v>78</v>
      </c>
      <c r="CG720" s="30">
        <v>20</v>
      </c>
      <c r="CH720" s="30"/>
      <c r="CI720" s="104">
        <v>4136</v>
      </c>
      <c r="CJ720" s="30"/>
      <c r="CK720" s="30">
        <v>34.61</v>
      </c>
      <c r="CL720" s="30"/>
      <c r="CM720" s="30">
        <v>4.3600000000000003</v>
      </c>
      <c r="CN720" s="30"/>
      <c r="CO720" s="30"/>
      <c r="CP720" s="30"/>
      <c r="CQ720" s="30">
        <v>0.23</v>
      </c>
      <c r="CR720" s="104">
        <v>4029</v>
      </c>
      <c r="CS720" s="104">
        <v>34.380000000000003</v>
      </c>
      <c r="CT720" s="104">
        <v>4.62</v>
      </c>
      <c r="CU720" s="104">
        <v>0.22</v>
      </c>
      <c r="CV720" s="30"/>
      <c r="CW720" s="58">
        <f t="shared" si="150"/>
        <v>745.27011922503721</v>
      </c>
      <c r="CX720" s="59">
        <f>AP720/(AB720-AI720)</f>
        <v>745.27011922503721</v>
      </c>
      <c r="CY720" s="79">
        <v>500</v>
      </c>
      <c r="CZ720" s="57">
        <f>IF(AND(DATE(YEAR(T720),MONTH(T720),DAY(T720))&gt;=(S720-3),DATE(YEAR(T720),MONTH(T720),DAY(T720))&lt;=(S720+3)),T720,V720)</f>
        <v>46140.940972222219</v>
      </c>
      <c r="DA720" s="59">
        <f>CZ720-U720</f>
        <v>0</v>
      </c>
      <c r="DB720" s="51">
        <f>(((AR720-AQ720)*24)+DD720+AB720+((AV720-AU720)*24))/24</f>
        <v>0.75694444444525288</v>
      </c>
      <c r="DC720" s="51">
        <f>(AT720-AS720)*24</f>
        <v>1.4166666667442769</v>
      </c>
      <c r="DD720" s="51">
        <f>(W720-AR720)*24</f>
        <v>2.6666666666278616</v>
      </c>
      <c r="DE720" s="51">
        <f>AA720</f>
        <v>202.08333333319752</v>
      </c>
      <c r="DF720" s="51">
        <f t="shared" si="147"/>
        <v>2.6666666666278616</v>
      </c>
      <c r="DG720" s="51">
        <f>AB720</f>
        <v>15</v>
      </c>
      <c r="DH720" s="51">
        <f t="shared" si="140"/>
        <v>1.4166666667442769</v>
      </c>
    </row>
    <row r="721" spans="1:112" s="42" customFormat="1" x14ac:dyDescent="0.2">
      <c r="A721" s="40">
        <v>5169</v>
      </c>
      <c r="B721" s="29">
        <f t="shared" si="148"/>
        <v>46113</v>
      </c>
      <c r="C721" s="41" t="str">
        <f t="shared" si="141"/>
        <v>PRT 2026 4 #5169</v>
      </c>
      <c r="D721" s="41" t="str">
        <f t="shared" si="142"/>
        <v>PRATU TBC LRC #57</v>
      </c>
      <c r="E721" s="39">
        <v>5169</v>
      </c>
      <c r="F721" s="38" t="s">
        <v>290</v>
      </c>
      <c r="G721" s="38" t="str">
        <f>INDEX([1]List!$D$2:$D$55,MATCH(F721,[1]List!$B$2:$B$55,0))</f>
        <v>CIF</v>
      </c>
      <c r="H721" s="38" t="s">
        <v>407</v>
      </c>
      <c r="I721" s="38" t="s">
        <v>176</v>
      </c>
      <c r="J721" s="39">
        <f>IF(F721="","",IF(F721="TIE LRC",COUNTIF($F$2:$F721,"TIE")+COUNTIF($F$2:$F721,"TME")+COUNTIF($F$2:$F721,"TIE LRC")+COUNTIF($F$2:$F721,"TIE MRC"),IF(F721="TIE MRC",COUNTIF($F$2:$F721,"TIE")+COUNTIF($F$2:$F721,"TME")+COUNTIF($F$2:$F721,"TIE LRC")+COUNTIF($F$2:$F721,"TIE MRC"),IF(F721="PLNBB LRC",COUNTIF($F$2:$F721,"PLNBB")+COUNTIF($F$2:$F721,"PLNBB LRC")+COUNTIF($F$2:$F721,"PLNBB MRC"),IF(F721="PLNBB MRC",COUNTIF($F$2:$F721,"PLNBB")+COUNTIF($F$2:$F721,"PLNBB LRC")+COUNTIF($F$2:$F721,"PLNBB MRC"),IF(F721="HE MRC",COUNTIF($F$2:$F721,"HE")+COUNTIF($F$2:$F721,"HE LRC")+COUNTIF($F$2:$F721,"HE MRC"),IF(F721="HE LRC",COUNTIF($F$2:$F721,"HE")+COUNTIF($F$2:$F721,"HE LRC")+COUNTIF($F$2:$F721,"HE MRC"),COUNTIF($F$2:$F721,F721))))))))</f>
        <v>57</v>
      </c>
      <c r="K721" s="42" t="s">
        <v>803</v>
      </c>
      <c r="L721" s="42" t="s">
        <v>804</v>
      </c>
      <c r="N721" s="43" t="s">
        <v>318</v>
      </c>
      <c r="O721" s="70" t="s">
        <v>610</v>
      </c>
      <c r="P721" s="40"/>
      <c r="Q721" s="70">
        <v>46123</v>
      </c>
      <c r="R721" s="44"/>
      <c r="S721" s="70">
        <v>46134</v>
      </c>
      <c r="T721" s="57">
        <v>46132.8125</v>
      </c>
      <c r="U721" s="57">
        <f>T721</f>
        <v>46132.8125</v>
      </c>
      <c r="V721" s="57">
        <v>46141.159722222219</v>
      </c>
      <c r="W721" s="57">
        <v>46141.65625</v>
      </c>
      <c r="X721" s="57">
        <v>46142.100694444445</v>
      </c>
      <c r="Y721" s="57">
        <v>46142.142361111109</v>
      </c>
      <c r="Z721" s="57">
        <v>46142.177083333336</v>
      </c>
      <c r="AA721" s="51">
        <f t="shared" si="143"/>
        <v>200.33333333325572</v>
      </c>
      <c r="AB721" s="51">
        <f t="shared" si="145"/>
        <v>11.666666666627862</v>
      </c>
      <c r="AC721" s="51">
        <f t="shared" si="146"/>
        <v>0.99999999994179234</v>
      </c>
      <c r="AD721" s="51">
        <v>0.08</v>
      </c>
      <c r="AE721" s="51">
        <v>1.67</v>
      </c>
      <c r="AF721" s="51">
        <v>0</v>
      </c>
      <c r="AG721" s="51">
        <v>0</v>
      </c>
      <c r="AH721" s="51">
        <v>0</v>
      </c>
      <c r="AI721" s="51">
        <f t="shared" si="152"/>
        <v>1.67</v>
      </c>
      <c r="AJ721" s="78">
        <f t="shared" si="144"/>
        <v>1.75</v>
      </c>
      <c r="AK721" s="78"/>
      <c r="AL721" s="78"/>
      <c r="AM721" s="78"/>
      <c r="AN721" s="78"/>
      <c r="AO721" s="45">
        <v>8309.1479999999992</v>
      </c>
      <c r="AP721" s="45">
        <v>8306.84</v>
      </c>
      <c r="AQ721" s="57">
        <f t="shared" si="138"/>
        <v>46141.159722222219</v>
      </c>
      <c r="AR721" s="57">
        <v>46141.170138888891</v>
      </c>
      <c r="AS721" s="57">
        <f t="shared" si="139"/>
        <v>46142.100694444445</v>
      </c>
      <c r="AT721" s="57">
        <v>46142.163194444445</v>
      </c>
      <c r="AU721" s="57">
        <f t="shared" si="149"/>
        <v>46142.163194444445</v>
      </c>
      <c r="AV721" s="57">
        <v>46142.173611111109</v>
      </c>
      <c r="AW721" s="104">
        <v>4053</v>
      </c>
      <c r="AX721" s="104">
        <v>6292</v>
      </c>
      <c r="AY721" s="30">
        <v>35.58</v>
      </c>
      <c r="AZ721" s="30">
        <v>15.69</v>
      </c>
      <c r="BA721" s="30">
        <v>4.95</v>
      </c>
      <c r="BB721" s="30">
        <v>6.48</v>
      </c>
      <c r="BC721" s="30">
        <v>7.69</v>
      </c>
      <c r="BD721" s="30">
        <v>41.75</v>
      </c>
      <c r="BE721" s="30">
        <v>36.08</v>
      </c>
      <c r="BF721" s="30">
        <v>0.24</v>
      </c>
      <c r="BG721" s="30">
        <v>0.4</v>
      </c>
      <c r="BH721" s="30">
        <v>0.37</v>
      </c>
      <c r="BI721" s="30">
        <v>55.31</v>
      </c>
      <c r="BJ721" s="30">
        <v>4.05</v>
      </c>
      <c r="BK721" s="30">
        <v>0.91</v>
      </c>
      <c r="BL721" s="30">
        <v>1.17</v>
      </c>
      <c r="BM721" s="30">
        <v>17.25</v>
      </c>
      <c r="BN721" s="34">
        <v>60</v>
      </c>
      <c r="BO721" s="30" t="s">
        <v>97</v>
      </c>
      <c r="BP721" s="30" t="s">
        <v>100</v>
      </c>
      <c r="BQ721" s="34">
        <v>1160</v>
      </c>
      <c r="BR721" s="30">
        <v>42.06</v>
      </c>
      <c r="BS721" s="30">
        <v>21.96</v>
      </c>
      <c r="BT721" s="30">
        <v>18.86</v>
      </c>
      <c r="BU721" s="30">
        <v>8.4600000000000009</v>
      </c>
      <c r="BV721" s="30">
        <v>2.44</v>
      </c>
      <c r="BW721" s="30">
        <v>0.91</v>
      </c>
      <c r="BX721" s="30">
        <v>0.66</v>
      </c>
      <c r="BY721" s="30">
        <v>0.72</v>
      </c>
      <c r="BZ721" s="30">
        <v>3.36</v>
      </c>
      <c r="CA721" s="30">
        <v>0.39</v>
      </c>
      <c r="CB721" s="30">
        <v>0.17</v>
      </c>
      <c r="CC721" s="99">
        <v>3.2000000000000001E-2</v>
      </c>
      <c r="CD721" s="30">
        <v>99</v>
      </c>
      <c r="CE721" s="30">
        <v>89</v>
      </c>
      <c r="CF721" s="30">
        <v>78</v>
      </c>
      <c r="CG721" s="30">
        <v>20</v>
      </c>
      <c r="CH721" s="30"/>
      <c r="CI721" s="104">
        <v>4090</v>
      </c>
      <c r="CJ721" s="30"/>
      <c r="CK721" s="30">
        <v>35.049999999999997</v>
      </c>
      <c r="CL721" s="30"/>
      <c r="CM721" s="30">
        <v>4.67</v>
      </c>
      <c r="CN721" s="30"/>
      <c r="CO721" s="30"/>
      <c r="CP721" s="30"/>
      <c r="CQ721" s="30">
        <v>0.2</v>
      </c>
      <c r="CR721" s="104">
        <v>4044</v>
      </c>
      <c r="CS721" s="104">
        <v>35.43</v>
      </c>
      <c r="CT721" s="104">
        <v>5.17</v>
      </c>
      <c r="CU721" s="104">
        <v>0.22</v>
      </c>
      <c r="CV721" s="30"/>
      <c r="CW721" s="58">
        <f t="shared" si="150"/>
        <v>830.9609869988908</v>
      </c>
      <c r="CX721" s="59">
        <f>AP721/(AB721-AI721)</f>
        <v>830.9609869988908</v>
      </c>
      <c r="CY721" s="79">
        <v>500</v>
      </c>
      <c r="CZ721" s="57">
        <f>IF(AND(DATE(YEAR(T721),MONTH(T721),DAY(T721))&gt;=(S721-3),DATE(YEAR(T721),MONTH(T721),DAY(T721))&lt;=(S721+3)),T721,V721)</f>
        <v>46132.8125</v>
      </c>
      <c r="DA721" s="59">
        <f>CZ721-U721</f>
        <v>0</v>
      </c>
      <c r="DB721" s="51">
        <f>(((AR721-AQ721)*24)+DD721+AB721+((AV721-AU721)*24))/24</f>
        <v>0.99305555555474712</v>
      </c>
      <c r="DC721" s="51">
        <f>(AT721-AS721)*24</f>
        <v>1.5</v>
      </c>
      <c r="DD721" s="51">
        <f>(W721-AR721)*24</f>
        <v>11.666666666627862</v>
      </c>
      <c r="DE721" s="51">
        <f>AA721</f>
        <v>200.33333333325572</v>
      </c>
      <c r="DF721" s="51">
        <f t="shared" si="147"/>
        <v>11.666666666627862</v>
      </c>
      <c r="DG721" s="51">
        <f>AB721</f>
        <v>11.666666666627862</v>
      </c>
      <c r="DH721" s="51">
        <f t="shared" ref="DH721:DH784" si="153">DC721</f>
        <v>1.5</v>
      </c>
    </row>
    <row r="722" spans="1:112" s="42" customFormat="1" x14ac:dyDescent="0.2">
      <c r="A722" s="40">
        <v>5170</v>
      </c>
      <c r="B722" s="29">
        <f t="shared" si="148"/>
        <v>46113</v>
      </c>
      <c r="C722" s="41" t="str">
        <f t="shared" ref="C722:C723" si="154">"PRT"&amp;" "&amp;YEAR(T722)&amp;" "&amp;MONTH(T722)&amp;" #"&amp;A722</f>
        <v>PRT 2026 4 #5170</v>
      </c>
      <c r="D722" s="41" t="str">
        <f t="shared" ref="D722:D723" si="155">"PRATU "&amp;F722&amp;" #"&amp;J722</f>
        <v>PRATU MADHUCON #17</v>
      </c>
      <c r="E722" s="39">
        <v>5170</v>
      </c>
      <c r="F722" s="38" t="s">
        <v>624</v>
      </c>
      <c r="G722" s="38" t="str">
        <f>INDEX([1]List!$D$2:$D$55,MATCH(F722,[1]List!$B$2:$B$55,0))</f>
        <v>CIF</v>
      </c>
      <c r="H722" s="38" t="s">
        <v>625</v>
      </c>
      <c r="I722" s="38" t="s">
        <v>689</v>
      </c>
      <c r="J722" s="39">
        <f>IF(F722="","",IF(F722="TIE LRC",COUNTIF($F$2:$F722,"TIE")+COUNTIF($F$2:$F722,"TME")+COUNTIF($F$2:$F722,"TIE LRC")+COUNTIF($F$2:$F722,"TIE MRC"),IF(F722="TIE MRC",COUNTIF($F$2:$F722,"TIE")+COUNTIF($F$2:$F722,"TME")+COUNTIF($F$2:$F722,"TIE LRC")+COUNTIF($F$2:$F722,"TIE MRC"),IF(F722="PLNBB LRC",COUNTIF($F$2:$F722,"PLNBB")+COUNTIF($F$2:$F722,"PLNBB LRC")+COUNTIF($F$2:$F722,"PLNBB MRC"),IF(F722="PLNBB MRC",COUNTIF($F$2:$F722,"PLNBB")+COUNTIF($F$2:$F722,"PLNBB LRC")+COUNTIF($F$2:$F722,"PLNBB MRC"),IF(F722="HE MRC",COUNTIF($F$2:$F722,"HE")+COUNTIF($F$2:$F722,"HE LRC")+COUNTIF($F$2:$F722,"HE MRC"),IF(F722="HE LRC",COUNTIF($F$2:$F722,"HE")+COUNTIF($F$2:$F722,"HE LRC")+COUNTIF($F$2:$F722,"HE MRC"),COUNTIF($F$2:$F722,F722))))))))</f>
        <v>17</v>
      </c>
      <c r="K722" s="42" t="s">
        <v>805</v>
      </c>
      <c r="L722" s="42" t="s">
        <v>806</v>
      </c>
      <c r="N722" s="43" t="s">
        <v>320</v>
      </c>
      <c r="O722" s="70" t="s">
        <v>104</v>
      </c>
      <c r="P722" s="40"/>
      <c r="Q722" s="70">
        <v>46128</v>
      </c>
      <c r="R722" s="44"/>
      <c r="S722" s="70">
        <v>46152</v>
      </c>
      <c r="T722" s="57">
        <v>46134.885416666664</v>
      </c>
      <c r="U722" s="57">
        <f>V722</f>
        <v>46141.743055555555</v>
      </c>
      <c r="V722" s="57">
        <v>46141.743055555555</v>
      </c>
      <c r="W722" s="57">
        <v>46142.118055555555</v>
      </c>
      <c r="X722" s="57">
        <v>46142.673611111109</v>
      </c>
      <c r="Y722" s="57">
        <v>46142.71875</v>
      </c>
      <c r="Z722" s="57">
        <v>46142.753472222219</v>
      </c>
      <c r="AA722" s="51">
        <f t="shared" si="143"/>
        <v>164.58333333337214</v>
      </c>
      <c r="AB722" s="51">
        <f t="shared" si="145"/>
        <v>14.416666666686069</v>
      </c>
      <c r="AC722" s="51">
        <f t="shared" si="146"/>
        <v>1.0833333333721384</v>
      </c>
      <c r="AD722" s="51">
        <v>0</v>
      </c>
      <c r="AE722" s="51">
        <v>2.33</v>
      </c>
      <c r="AF722" s="51">
        <v>0</v>
      </c>
      <c r="AG722" s="51">
        <v>0.5</v>
      </c>
      <c r="AH722" s="51">
        <v>0</v>
      </c>
      <c r="AI722" s="51">
        <f t="shared" si="152"/>
        <v>2.83</v>
      </c>
      <c r="AJ722" s="78">
        <f t="shared" si="144"/>
        <v>2.83</v>
      </c>
      <c r="AK722" s="78"/>
      <c r="AL722" s="78"/>
      <c r="AM722" s="78"/>
      <c r="AN722" s="78"/>
      <c r="AO722" s="45">
        <v>9276.4210000000003</v>
      </c>
      <c r="AP722" s="45">
        <v>9274.3619999999992</v>
      </c>
      <c r="AQ722" s="57">
        <f t="shared" si="138"/>
        <v>46141.743055555555</v>
      </c>
      <c r="AR722" s="57">
        <v>46141.753472222219</v>
      </c>
      <c r="AS722" s="57">
        <f t="shared" si="139"/>
        <v>46142.673611111109</v>
      </c>
      <c r="AT722" s="57">
        <v>46142.739583333336</v>
      </c>
      <c r="AU722" s="57">
        <f t="shared" si="149"/>
        <v>46142.739583333336</v>
      </c>
      <c r="AV722" s="57">
        <v>46142.75</v>
      </c>
      <c r="AW722" s="104">
        <v>4112</v>
      </c>
      <c r="AX722" s="104">
        <v>6318</v>
      </c>
      <c r="AY722" s="30">
        <v>34.92</v>
      </c>
      <c r="AZ722" s="30">
        <v>18.77</v>
      </c>
      <c r="BA722" s="30">
        <v>4.6100000000000003</v>
      </c>
      <c r="BB722" s="30">
        <v>5.76</v>
      </c>
      <c r="BC722" s="30">
        <v>7.09</v>
      </c>
      <c r="BD722" s="30">
        <v>41.12</v>
      </c>
      <c r="BE722" s="30">
        <v>34.35</v>
      </c>
      <c r="BF722" s="30">
        <v>0.18</v>
      </c>
      <c r="BG722" s="30">
        <v>0.28999999999999998</v>
      </c>
      <c r="BH722" s="30">
        <v>0.27</v>
      </c>
      <c r="BI722" s="30">
        <v>53.35</v>
      </c>
      <c r="BJ722" s="30">
        <v>4.25</v>
      </c>
      <c r="BK722" s="30">
        <v>0.89</v>
      </c>
      <c r="BL722" s="30">
        <v>1.18</v>
      </c>
      <c r="BM722" s="30">
        <v>16.760000000000002</v>
      </c>
      <c r="BN722" s="34">
        <v>60</v>
      </c>
      <c r="BO722" s="30" t="s">
        <v>97</v>
      </c>
      <c r="BP722" s="30" t="s">
        <v>100</v>
      </c>
      <c r="BQ722" s="34">
        <v>1150</v>
      </c>
      <c r="BR722" s="30">
        <v>21.99</v>
      </c>
      <c r="BS722" s="30">
        <v>13.39</v>
      </c>
      <c r="BT722" s="30">
        <v>39.54</v>
      </c>
      <c r="BU722" s="30">
        <v>13.81</v>
      </c>
      <c r="BV722" s="30">
        <v>2.74</v>
      </c>
      <c r="BW722" s="30">
        <v>1.23</v>
      </c>
      <c r="BX722" s="30">
        <v>0.31</v>
      </c>
      <c r="BY722" s="30">
        <v>0.36</v>
      </c>
      <c r="BZ722" s="30">
        <v>5.39</v>
      </c>
      <c r="CA722" s="30">
        <v>1.1000000000000001</v>
      </c>
      <c r="CB722" s="30">
        <v>0.13</v>
      </c>
      <c r="CC722" s="99">
        <v>6.2E-2</v>
      </c>
      <c r="CD722" s="30">
        <v>99</v>
      </c>
      <c r="CE722" s="30">
        <v>98</v>
      </c>
      <c r="CF722" s="30">
        <v>78</v>
      </c>
      <c r="CG722" s="30">
        <v>20</v>
      </c>
      <c r="CH722" s="30"/>
      <c r="CI722" s="104">
        <v>4122</v>
      </c>
      <c r="CJ722" s="30"/>
      <c r="CK722" s="30">
        <v>34.630000000000003</v>
      </c>
      <c r="CL722" s="30"/>
      <c r="CM722" s="30">
        <v>4.33</v>
      </c>
      <c r="CN722" s="30"/>
      <c r="CO722" s="30"/>
      <c r="CP722" s="30"/>
      <c r="CQ722" s="30">
        <v>0.15</v>
      </c>
      <c r="CR722" s="104">
        <v>4099</v>
      </c>
      <c r="CS722" s="104">
        <v>34.89</v>
      </c>
      <c r="CT722" s="105">
        <v>4</v>
      </c>
      <c r="CU722" s="105">
        <v>0.2</v>
      </c>
      <c r="CV722" s="30"/>
      <c r="CW722" s="58">
        <f t="shared" si="150"/>
        <v>800.43400460165151</v>
      </c>
      <c r="CX722" s="59">
        <f>AP722/(AB722-AI722)</f>
        <v>800.43400460165151</v>
      </c>
      <c r="CY722" s="79">
        <v>500</v>
      </c>
      <c r="CZ722" s="57">
        <f>IF(AND(DATE(YEAR(T722),MONTH(T722),DAY(T722))&gt;=(S722-3),DATE(YEAR(T722),MONTH(T722),DAY(T722))&lt;=(S722+3)),T722,V722)</f>
        <v>46141.743055555555</v>
      </c>
      <c r="DA722" s="59">
        <f>CZ722-U722</f>
        <v>0</v>
      </c>
      <c r="DB722" s="51">
        <f>(((AR722-AQ722)*24)+DD722+AB722+((AV722-AU722)*24))/24</f>
        <v>0.98611111110949423</v>
      </c>
      <c r="DC722" s="51">
        <f>(AT722-AS722)*24</f>
        <v>1.5833333334303461</v>
      </c>
      <c r="DD722" s="51">
        <f>(W722-AR722)*24</f>
        <v>8.7500000000582077</v>
      </c>
      <c r="DE722" s="51">
        <f>AA722</f>
        <v>164.58333333337214</v>
      </c>
      <c r="DF722" s="51">
        <f t="shared" si="147"/>
        <v>8.7500000000582077</v>
      </c>
      <c r="DG722" s="51">
        <f>AB722</f>
        <v>14.416666666686069</v>
      </c>
      <c r="DH722" s="51">
        <f t="shared" si="153"/>
        <v>1.5833333334303461</v>
      </c>
    </row>
    <row r="723" spans="1:112" s="63" customFormat="1" x14ac:dyDescent="0.2">
      <c r="A723" s="65">
        <v>5171</v>
      </c>
      <c r="B723" s="72">
        <f t="shared" si="148"/>
        <v>46143</v>
      </c>
      <c r="C723" s="60" t="str">
        <f t="shared" si="154"/>
        <v>PRT 2026 4 #5171</v>
      </c>
      <c r="D723" s="60" t="str">
        <f t="shared" si="155"/>
        <v>PRATU MADHUCON #18</v>
      </c>
      <c r="E723" s="61">
        <v>5171</v>
      </c>
      <c r="F723" s="62" t="s">
        <v>624</v>
      </c>
      <c r="G723" s="62" t="str">
        <f>INDEX([1]List!$D$2:$D$55,MATCH(F723,[1]List!$B$2:$B$55,0))</f>
        <v>CIF</v>
      </c>
      <c r="H723" s="62" t="s">
        <v>625</v>
      </c>
      <c r="I723" s="62" t="s">
        <v>689</v>
      </c>
      <c r="J723" s="61">
        <f>IF(F723="","",IF(F723="TIE LRC",COUNTIF($F$2:$F723,"TIE")+COUNTIF($F$2:$F723,"TME")+COUNTIF($F$2:$F723,"TIE LRC")+COUNTIF($F$2:$F723,"TIE MRC"),IF(F723="TIE MRC",COUNTIF($F$2:$F723,"TIE")+COUNTIF($F$2:$F723,"TME")+COUNTIF($F$2:$F723,"TIE LRC")+COUNTIF($F$2:$F723,"TIE MRC"),IF(F723="PLNBB LRC",COUNTIF($F$2:$F723,"PLNBB")+COUNTIF($F$2:$F723,"PLNBB LRC")+COUNTIF($F$2:$F723,"PLNBB MRC"),IF(F723="PLNBB MRC",COUNTIF($F$2:$F723,"PLNBB")+COUNTIF($F$2:$F723,"PLNBB LRC")+COUNTIF($F$2:$F723,"PLNBB MRC"),IF(F723="HE MRC",COUNTIF($F$2:$F723,"HE")+COUNTIF($F$2:$F723,"HE LRC")+COUNTIF($F$2:$F723,"HE MRC"),IF(F723="HE LRC",COUNTIF($F$2:$F723,"HE")+COUNTIF($F$2:$F723,"HE LRC")+COUNTIF($F$2:$F723,"HE MRC"),COUNTIF($F$2:$F723,F723))))))))</f>
        <v>18</v>
      </c>
      <c r="K723" s="63" t="s">
        <v>248</v>
      </c>
      <c r="L723" s="63" t="s">
        <v>249</v>
      </c>
      <c r="N723" s="64" t="s">
        <v>320</v>
      </c>
      <c r="O723" s="69" t="s">
        <v>104</v>
      </c>
      <c r="P723" s="65"/>
      <c r="Q723" s="69">
        <v>46129</v>
      </c>
      <c r="R723" s="66"/>
      <c r="S723" s="69">
        <v>46155</v>
      </c>
      <c r="T723" s="67">
        <v>46136.288194444445</v>
      </c>
      <c r="U723" s="67">
        <f>V723</f>
        <v>46142.774305555555</v>
      </c>
      <c r="V723" s="67">
        <v>46142.774305555555</v>
      </c>
      <c r="W723" s="67">
        <v>46142.8125</v>
      </c>
      <c r="X723" s="67">
        <v>46143.388888888891</v>
      </c>
      <c r="Y723" s="67">
        <v>46143.423611111109</v>
      </c>
      <c r="Z723" s="67">
        <v>46143.458333333336</v>
      </c>
      <c r="AA723" s="53">
        <f t="shared" si="143"/>
        <v>155.66666666662786</v>
      </c>
      <c r="AB723" s="53">
        <f t="shared" si="145"/>
        <v>14.666666666627862</v>
      </c>
      <c r="AC723" s="53">
        <f t="shared" si="146"/>
        <v>0.83333333325572312</v>
      </c>
      <c r="AD723" s="53">
        <v>0.08</v>
      </c>
      <c r="AE723" s="53">
        <v>2.5</v>
      </c>
      <c r="AF723" s="53">
        <v>0</v>
      </c>
      <c r="AG723" s="53">
        <v>0.5</v>
      </c>
      <c r="AH723" s="53">
        <v>0</v>
      </c>
      <c r="AI723" s="53">
        <f t="shared" si="152"/>
        <v>3</v>
      </c>
      <c r="AJ723" s="77">
        <f t="shared" si="144"/>
        <v>3.08</v>
      </c>
      <c r="AK723" s="77"/>
      <c r="AL723" s="77"/>
      <c r="AM723" s="77"/>
      <c r="AN723" s="77"/>
      <c r="AO723" s="68">
        <v>9051.4789999999994</v>
      </c>
      <c r="AP723" s="68">
        <v>9048.6319999999996</v>
      </c>
      <c r="AQ723" s="67">
        <f t="shared" si="138"/>
        <v>46142.774305555555</v>
      </c>
      <c r="AR723" s="67">
        <v>46142.784722222219</v>
      </c>
      <c r="AS723" s="67">
        <f t="shared" si="139"/>
        <v>46143.388888888891</v>
      </c>
      <c r="AT723" s="67">
        <v>46143.444444444445</v>
      </c>
      <c r="AU723" s="67">
        <f t="shared" si="149"/>
        <v>46143.444444444445</v>
      </c>
      <c r="AV723" s="67">
        <v>46143.454861111109</v>
      </c>
      <c r="AW723" s="102">
        <v>4111</v>
      </c>
      <c r="AX723" s="102">
        <v>6321</v>
      </c>
      <c r="AY723" s="55">
        <v>34.96</v>
      </c>
      <c r="AZ723" s="55">
        <v>19.649999999999999</v>
      </c>
      <c r="BA723" s="55">
        <v>4.34</v>
      </c>
      <c r="BB723" s="55">
        <v>5.36</v>
      </c>
      <c r="BC723" s="55">
        <v>6.67</v>
      </c>
      <c r="BD723" s="55">
        <v>41.6</v>
      </c>
      <c r="BE723" s="55">
        <v>33.31</v>
      </c>
      <c r="BF723" s="55">
        <v>0.19</v>
      </c>
      <c r="BG723" s="55">
        <v>0.32</v>
      </c>
      <c r="BH723" s="55">
        <v>0.3</v>
      </c>
      <c r="BI723" s="55">
        <v>53.25</v>
      </c>
      <c r="BJ723" s="55">
        <v>4.1900000000000004</v>
      </c>
      <c r="BK723" s="55">
        <v>0.88</v>
      </c>
      <c r="BL723" s="55">
        <v>1.17</v>
      </c>
      <c r="BM723" s="55">
        <v>16.43</v>
      </c>
      <c r="BN723" s="56">
        <v>60</v>
      </c>
      <c r="BO723" s="55" t="s">
        <v>97</v>
      </c>
      <c r="BP723" s="55" t="s">
        <v>100</v>
      </c>
      <c r="BQ723" s="56">
        <v>1150</v>
      </c>
      <c r="BR723" s="55">
        <v>16.55</v>
      </c>
      <c r="BS723" s="55">
        <v>13.9</v>
      </c>
      <c r="BT723" s="55">
        <v>44.76</v>
      </c>
      <c r="BU723" s="55">
        <v>13.87</v>
      </c>
      <c r="BV723" s="55">
        <v>2.7</v>
      </c>
      <c r="BW723" s="55">
        <v>0.84</v>
      </c>
      <c r="BX723" s="55">
        <v>0.22</v>
      </c>
      <c r="BY723" s="55">
        <v>0.34</v>
      </c>
      <c r="BZ723" s="55">
        <v>5.44</v>
      </c>
      <c r="CA723" s="55">
        <v>1.26</v>
      </c>
      <c r="CB723" s="55">
        <v>0.12</v>
      </c>
      <c r="CC723" s="100">
        <v>6.4000000000000001E-2</v>
      </c>
      <c r="CD723" s="55">
        <v>99</v>
      </c>
      <c r="CE723" s="55">
        <v>98</v>
      </c>
      <c r="CF723" s="55">
        <v>78</v>
      </c>
      <c r="CG723" s="55">
        <v>20</v>
      </c>
      <c r="CH723" s="55"/>
      <c r="CI723" s="102">
        <v>4132</v>
      </c>
      <c r="CJ723" s="55"/>
      <c r="CK723" s="55">
        <v>34.67</v>
      </c>
      <c r="CL723" s="55"/>
      <c r="CM723" s="55">
        <v>4.12</v>
      </c>
      <c r="CN723" s="55"/>
      <c r="CO723" s="55"/>
      <c r="CP723" s="55"/>
      <c r="CQ723" s="55">
        <v>0.15</v>
      </c>
      <c r="CR723" s="102">
        <v>4058</v>
      </c>
      <c r="CS723" s="102">
        <v>34.880000000000003</v>
      </c>
      <c r="CT723" s="102">
        <v>4.28</v>
      </c>
      <c r="CU723" s="103">
        <v>0.2</v>
      </c>
      <c r="CV723" s="55"/>
      <c r="CW723" s="73">
        <f t="shared" si="150"/>
        <v>775.59702857400828</v>
      </c>
      <c r="CX723" s="74">
        <f>AP723/(AB723-AI723)</f>
        <v>775.59702857400828</v>
      </c>
      <c r="CY723" s="71">
        <v>500</v>
      </c>
      <c r="CZ723" s="67">
        <f>IF(AND(DATE(YEAR(T723),MONTH(T723),DAY(T723))&gt;=(S723-3),DATE(YEAR(T723),MONTH(T723),DAY(T723))&lt;=(S723+3)),T723,V723)</f>
        <v>46142.774305555555</v>
      </c>
      <c r="DA723" s="74">
        <f>CZ723-U723</f>
        <v>0</v>
      </c>
      <c r="DB723" s="53">
        <f>(((AR723-AQ723)*24)+DD723+AB723+((AV723-AU723)*24))/24</f>
        <v>0.65972222221898846</v>
      </c>
      <c r="DC723" s="53">
        <f>(AT723-AS723)*24</f>
        <v>1.3333333333139308</v>
      </c>
      <c r="DD723" s="53">
        <f>(W723-AR723)*24</f>
        <v>0.66666666674427688</v>
      </c>
      <c r="DE723" s="53">
        <f>AA723</f>
        <v>155.66666666662786</v>
      </c>
      <c r="DF723" s="53">
        <f t="shared" si="147"/>
        <v>0.66666666674427688</v>
      </c>
      <c r="DG723" s="53">
        <f>AB723</f>
        <v>14.666666666627862</v>
      </c>
      <c r="DH723" s="53">
        <f t="shared" si="153"/>
        <v>1.3333333333139308</v>
      </c>
    </row>
    <row r="724" spans="1:112" s="63" customFormat="1" x14ac:dyDescent="0.2">
      <c r="A724" s="65">
        <v>5172</v>
      </c>
      <c r="B724" s="72">
        <f>EOMONTH(Y724,-1)+1</f>
        <v>46143</v>
      </c>
      <c r="C724" s="60" t="str">
        <f>"PRT"&amp;" "&amp;YEAR(T724)&amp;" "&amp;MONTH(T724)&amp;" #"&amp;A724</f>
        <v>PRT 2026 4 #5172</v>
      </c>
      <c r="D724" s="60" t="str">
        <f>"PRATU "&amp;F724&amp;" #"&amp;J724</f>
        <v>PRATU BPS MRC #12</v>
      </c>
      <c r="E724" s="61">
        <v>5172</v>
      </c>
      <c r="F724" s="62" t="s">
        <v>635</v>
      </c>
      <c r="G724" s="62" t="str">
        <f>INDEX([1]List!$D$2:$D$55,MATCH(F724,[1]List!$B$2:$B$55,0))</f>
        <v>CIF</v>
      </c>
      <c r="H724" s="62" t="s">
        <v>395</v>
      </c>
      <c r="I724" s="62" t="s">
        <v>247</v>
      </c>
      <c r="J724" s="61">
        <f>IF(F724="","",IF(F724="TIE LRC",COUNTIF($F$2:$F724,"TIE")+COUNTIF($F$2:$F724,"TME")+COUNTIF($F$2:$F724,"TIE LRC")+COUNTIF($F$2:$F724,"TIE MRC"),IF(F724="TIE MRC",COUNTIF($F$2:$F724,"TIE")+COUNTIF($F$2:$F724,"TME")+COUNTIF($F$2:$F724,"TIE LRC")+COUNTIF($F$2:$F724,"TIE MRC"),IF(F724="PLNBB LRC",COUNTIF($F$2:$F724,"PLNBB")+COUNTIF($F$2:$F724,"PLNBB LRC")+COUNTIF($F$2:$F724,"PLNBB MRC"),IF(F724="PLNBB MRC",COUNTIF($F$2:$F724,"PLNBB")+COUNTIF($F$2:$F724,"PLNBB LRC")+COUNTIF($F$2:$F724,"PLNBB MRC"),IF(F724="HE MRC",COUNTIF($F$2:$F724,"HE")+COUNTIF($F$2:$F724,"HE LRC")+COUNTIF($F$2:$F724,"HE MRC"),IF(F724="HE LRC",COUNTIF($F$2:$F724,"HE")+COUNTIF($F$2:$F724,"HE LRC")+COUNTIF($F$2:$F724,"HE MRC"),COUNTIF($F$2:$F724,F724))))))))</f>
        <v>12</v>
      </c>
      <c r="K724" s="63" t="s">
        <v>269</v>
      </c>
      <c r="L724" s="63" t="s">
        <v>270</v>
      </c>
      <c r="N724" s="64" t="s">
        <v>318</v>
      </c>
      <c r="O724" s="69" t="s">
        <v>473</v>
      </c>
      <c r="P724" s="65"/>
      <c r="Q724" s="69">
        <v>46132</v>
      </c>
      <c r="R724" s="66"/>
      <c r="S724" s="69">
        <v>46137</v>
      </c>
      <c r="T724" s="67">
        <v>46140.354166666664</v>
      </c>
      <c r="U724" s="67">
        <f>T724</f>
        <v>46140.354166666664</v>
      </c>
      <c r="V724" s="67">
        <v>46142.232638888891</v>
      </c>
      <c r="W724" s="67">
        <v>46142.659722222219</v>
      </c>
      <c r="X724" s="67">
        <v>46143.722222222219</v>
      </c>
      <c r="Y724" s="67">
        <v>46143.756944444445</v>
      </c>
      <c r="Z724" s="67">
        <v>46143.791666666664</v>
      </c>
      <c r="AA724" s="53">
        <f t="shared" si="143"/>
        <v>45.083333333430346</v>
      </c>
      <c r="AB724" s="53">
        <f t="shared" si="145"/>
        <v>26.333333333430346</v>
      </c>
      <c r="AC724" s="53">
        <f t="shared" si="146"/>
        <v>0.8333333334303461</v>
      </c>
      <c r="AD724" s="53">
        <v>1.33</v>
      </c>
      <c r="AE724" s="53">
        <v>1.75</v>
      </c>
      <c r="AF724" s="53">
        <v>0</v>
      </c>
      <c r="AG724" s="53">
        <v>11.67</v>
      </c>
      <c r="AH724" s="53">
        <v>0</v>
      </c>
      <c r="AI724" s="53">
        <f t="shared" si="152"/>
        <v>13.42</v>
      </c>
      <c r="AJ724" s="77">
        <f t="shared" si="144"/>
        <v>14.75</v>
      </c>
      <c r="AK724" s="77"/>
      <c r="AL724" s="77"/>
      <c r="AM724" s="77"/>
      <c r="AN724" s="77"/>
      <c r="AO724" s="68">
        <v>7540.4740000000002</v>
      </c>
      <c r="AP724" s="68">
        <v>7538.1710000000003</v>
      </c>
      <c r="AQ724" s="67">
        <f t="shared" si="138"/>
        <v>46142.232638888891</v>
      </c>
      <c r="AR724" s="67">
        <v>46142.243055555555</v>
      </c>
      <c r="AS724" s="67">
        <f t="shared" si="139"/>
        <v>46143.722222222219</v>
      </c>
      <c r="AT724" s="67">
        <v>46143.777777777781</v>
      </c>
      <c r="AU724" s="67">
        <f t="shared" si="149"/>
        <v>46143.777777777781</v>
      </c>
      <c r="AV724" s="67">
        <v>46143.788194444445</v>
      </c>
      <c r="AW724" s="102">
        <v>4597</v>
      </c>
      <c r="AX724" s="102">
        <v>6661</v>
      </c>
      <c r="AY724" s="55">
        <v>30.98</v>
      </c>
      <c r="AZ724" s="55">
        <v>16.420000000000002</v>
      </c>
      <c r="BA724" s="55">
        <v>4.8499999999999996</v>
      </c>
      <c r="BB724" s="55">
        <v>5.87</v>
      </c>
      <c r="BC724" s="55">
        <v>7.02</v>
      </c>
      <c r="BD724" s="55">
        <v>41.27</v>
      </c>
      <c r="BE724" s="55">
        <v>36.44</v>
      </c>
      <c r="BF724" s="55">
        <v>0.26</v>
      </c>
      <c r="BG724" s="55">
        <v>0.4</v>
      </c>
      <c r="BH724" s="55">
        <v>0.37</v>
      </c>
      <c r="BI724" s="55">
        <v>57.78</v>
      </c>
      <c r="BJ724" s="55">
        <v>4.3099999999999996</v>
      </c>
      <c r="BK724" s="55">
        <v>0.91</v>
      </c>
      <c r="BL724" s="55">
        <v>1.17</v>
      </c>
      <c r="BM724" s="55">
        <v>14.4</v>
      </c>
      <c r="BN724" s="56">
        <v>58</v>
      </c>
      <c r="BO724" s="55" t="s">
        <v>97</v>
      </c>
      <c r="BP724" s="55" t="s">
        <v>97</v>
      </c>
      <c r="BQ724" s="56">
        <v>1320</v>
      </c>
      <c r="BR724" s="55">
        <v>44.64</v>
      </c>
      <c r="BS724" s="55">
        <v>31.2</v>
      </c>
      <c r="BT724" s="55">
        <v>9.19</v>
      </c>
      <c r="BU724" s="55">
        <v>6.64</v>
      </c>
      <c r="BV724" s="55">
        <v>0.89</v>
      </c>
      <c r="BW724" s="55">
        <v>1.42</v>
      </c>
      <c r="BX724" s="55">
        <v>0.32</v>
      </c>
      <c r="BY724" s="55">
        <v>0.44</v>
      </c>
      <c r="BZ724" s="55">
        <v>4.88</v>
      </c>
      <c r="CA724" s="55">
        <v>0.26</v>
      </c>
      <c r="CB724" s="55">
        <v>0.1</v>
      </c>
      <c r="CC724" s="100">
        <v>3.2000000000000001E-2</v>
      </c>
      <c r="CD724" s="55">
        <v>99</v>
      </c>
      <c r="CE724" s="55">
        <v>98</v>
      </c>
      <c r="CF724" s="55">
        <v>79</v>
      </c>
      <c r="CG724" s="55">
        <v>20</v>
      </c>
      <c r="CH724" s="55"/>
      <c r="CI724" s="102">
        <v>4610</v>
      </c>
      <c r="CJ724" s="55"/>
      <c r="CK724" s="55">
        <v>29.87</v>
      </c>
      <c r="CL724" s="55"/>
      <c r="CM724" s="55">
        <v>4.67</v>
      </c>
      <c r="CN724" s="55"/>
      <c r="CO724" s="55"/>
      <c r="CP724" s="55"/>
      <c r="CQ724" s="55">
        <v>0.25</v>
      </c>
      <c r="CR724" s="102">
        <v>4510</v>
      </c>
      <c r="CS724" s="102">
        <v>30.27</v>
      </c>
      <c r="CT724" s="102">
        <v>5.31</v>
      </c>
      <c r="CU724" s="102">
        <v>0.27</v>
      </c>
      <c r="CV724" s="55"/>
      <c r="CW724" s="73">
        <f t="shared" si="150"/>
        <v>583.75098089391088</v>
      </c>
      <c r="CX724" s="74">
        <f>AP724/(AB724-AI724)</f>
        <v>583.75098089391088</v>
      </c>
      <c r="CY724" s="71">
        <v>500</v>
      </c>
      <c r="CZ724" s="67">
        <f>IF(AND(DATE(YEAR(T724),MONTH(T724),DAY(T724))&gt;=(S724-3),DATE(YEAR(T724),MONTH(T724),DAY(T724))&lt;=(S724+3)),T724,V724)</f>
        <v>46140.354166666664</v>
      </c>
      <c r="DA724" s="74">
        <f>CZ724-U724</f>
        <v>0</v>
      </c>
      <c r="DB724" s="53">
        <f>(((AR724-AQ724)*24)+DD724+AB724+((AV724-AU724)*24))/24</f>
        <v>1.5347222222189885</v>
      </c>
      <c r="DC724" s="53">
        <f>(AT724-AS724)*24</f>
        <v>1.3333333334885538</v>
      </c>
      <c r="DD724" s="53">
        <f>(W724-AR724)*24</f>
        <v>9.9999999999417923</v>
      </c>
      <c r="DE724" s="53">
        <f>AA724</f>
        <v>45.083333333430346</v>
      </c>
      <c r="DF724" s="53">
        <f t="shared" si="147"/>
        <v>9.9999999999417923</v>
      </c>
      <c r="DG724" s="53">
        <f>AB724</f>
        <v>26.333333333430346</v>
      </c>
      <c r="DH724" s="53">
        <f t="shared" si="153"/>
        <v>1.3333333334885538</v>
      </c>
    </row>
    <row r="725" spans="1:112" s="63" customFormat="1" x14ac:dyDescent="0.2">
      <c r="A725" s="65">
        <v>5173</v>
      </c>
      <c r="B725" s="72">
        <f>EOMONTH(Y725,-1)+1</f>
        <v>46143</v>
      </c>
      <c r="C725" s="60" t="str">
        <f>"PRT"&amp;" "&amp;YEAR(T725)&amp;" "&amp;MONTH(T725)&amp;" #"&amp;A725</f>
        <v>PRT 2026 4 #5173</v>
      </c>
      <c r="D725" s="60" t="str">
        <f>"PRATU "&amp;F725&amp;" #"&amp;J725</f>
        <v>PRATU MADHUCON #19</v>
      </c>
      <c r="E725" s="61">
        <v>5173</v>
      </c>
      <c r="F725" s="62" t="s">
        <v>624</v>
      </c>
      <c r="G725" s="62" t="str">
        <f>INDEX([1]List!$D$2:$D$55,MATCH(F725,[1]List!$B$2:$B$55,0))</f>
        <v>CIF</v>
      </c>
      <c r="H725" s="62" t="s">
        <v>625</v>
      </c>
      <c r="I725" s="62" t="s">
        <v>689</v>
      </c>
      <c r="J725" s="61">
        <f>IF(F725="","",IF(F725="TIE LRC",COUNTIF($F$2:$F725,"TIE")+COUNTIF($F$2:$F725,"TME")+COUNTIF($F$2:$F725,"TIE LRC")+COUNTIF($F$2:$F725,"TIE MRC"),IF(F725="TIE MRC",COUNTIF($F$2:$F725,"TIE")+COUNTIF($F$2:$F725,"TME")+COUNTIF($F$2:$F725,"TIE LRC")+COUNTIF($F$2:$F725,"TIE MRC"),IF(F725="PLNBB LRC",COUNTIF($F$2:$F725,"PLNBB")+COUNTIF($F$2:$F725,"PLNBB LRC")+COUNTIF($F$2:$F725,"PLNBB MRC"),IF(F725="PLNBB MRC",COUNTIF($F$2:$F725,"PLNBB")+COUNTIF($F$2:$F725,"PLNBB LRC")+COUNTIF($F$2:$F725,"PLNBB MRC"),IF(F725="HE MRC",COUNTIF($F$2:$F725,"HE")+COUNTIF($F$2:$F725,"HE LRC")+COUNTIF($F$2:$F725,"HE MRC"),IF(F725="HE LRC",COUNTIF($F$2:$F725,"HE")+COUNTIF($F$2:$F725,"HE LRC")+COUNTIF($F$2:$F725,"HE MRC"),COUNTIF($F$2:$F725,F725))))))))</f>
        <v>19</v>
      </c>
      <c r="K725" s="63" t="s">
        <v>647</v>
      </c>
      <c r="L725" s="63" t="s">
        <v>648</v>
      </c>
      <c r="N725" s="64" t="s">
        <v>320</v>
      </c>
      <c r="O725" s="69" t="s">
        <v>104</v>
      </c>
      <c r="P725" s="65"/>
      <c r="Q725" s="69">
        <v>46128</v>
      </c>
      <c r="R725" s="66"/>
      <c r="S725" s="69">
        <v>46159</v>
      </c>
      <c r="T725" s="67">
        <v>46137.840277777781</v>
      </c>
      <c r="U725" s="67">
        <f t="shared" ref="U725:U732" si="156">V725</f>
        <v>46143.475694444445</v>
      </c>
      <c r="V725" s="67">
        <v>46143.475694444445</v>
      </c>
      <c r="W725" s="67">
        <v>46143.590277777781</v>
      </c>
      <c r="X725" s="67">
        <v>46144.21875</v>
      </c>
      <c r="Y725" s="67">
        <v>46144.375</v>
      </c>
      <c r="Z725" s="67">
        <v>46144.409722222219</v>
      </c>
      <c r="AA725" s="53">
        <f t="shared" si="143"/>
        <v>135.24999999994179</v>
      </c>
      <c r="AB725" s="53">
        <f t="shared" si="145"/>
        <v>18.833333333255723</v>
      </c>
      <c r="AC725" s="53">
        <f t="shared" si="146"/>
        <v>3.75</v>
      </c>
      <c r="AD725" s="53">
        <v>0.17</v>
      </c>
      <c r="AE725" s="53">
        <v>3.67</v>
      </c>
      <c r="AF725" s="53">
        <v>0</v>
      </c>
      <c r="AG725" s="53">
        <v>0</v>
      </c>
      <c r="AH725" s="53">
        <v>0</v>
      </c>
      <c r="AI725" s="53">
        <f t="shared" si="152"/>
        <v>3.67</v>
      </c>
      <c r="AJ725" s="77">
        <f t="shared" si="144"/>
        <v>3.84</v>
      </c>
      <c r="AK725" s="77"/>
      <c r="AL725" s="77"/>
      <c r="AM725" s="77"/>
      <c r="AN725" s="77"/>
      <c r="AO725" s="68">
        <v>10006.205</v>
      </c>
      <c r="AP725" s="68">
        <v>10003.388000000001</v>
      </c>
      <c r="AQ725" s="67">
        <f t="shared" si="138"/>
        <v>46143.475694444445</v>
      </c>
      <c r="AR725" s="67">
        <v>46143.486111111109</v>
      </c>
      <c r="AS725" s="67">
        <f t="shared" si="139"/>
        <v>46144.21875</v>
      </c>
      <c r="AT725" s="67">
        <v>46144.395833333336</v>
      </c>
      <c r="AU725" s="67">
        <f t="shared" si="149"/>
        <v>46144.395833333336</v>
      </c>
      <c r="AV725" s="67">
        <v>46144.40625</v>
      </c>
      <c r="AW725" s="102">
        <v>4108</v>
      </c>
      <c r="AX725" s="102">
        <v>6317</v>
      </c>
      <c r="AY725" s="55">
        <v>34.97</v>
      </c>
      <c r="AZ725" s="55">
        <v>19.04</v>
      </c>
      <c r="BA725" s="55">
        <v>4.42</v>
      </c>
      <c r="BB725" s="55">
        <v>5.5</v>
      </c>
      <c r="BC725" s="55">
        <v>6.79</v>
      </c>
      <c r="BD725" s="55">
        <v>40.619999999999997</v>
      </c>
      <c r="BE725" s="55">
        <v>34.840000000000003</v>
      </c>
      <c r="BF725" s="55">
        <v>0.17</v>
      </c>
      <c r="BG725" s="55">
        <v>0.28000000000000003</v>
      </c>
      <c r="BH725" s="55">
        <v>0.26</v>
      </c>
      <c r="BI725" s="55">
        <v>53.74</v>
      </c>
      <c r="BJ725" s="55">
        <v>4.24</v>
      </c>
      <c r="BK725" s="55">
        <v>0.88</v>
      </c>
      <c r="BL725" s="55">
        <v>1.17</v>
      </c>
      <c r="BM725" s="55">
        <v>16.39</v>
      </c>
      <c r="BN725" s="56">
        <v>60</v>
      </c>
      <c r="BO725" s="55" t="s">
        <v>97</v>
      </c>
      <c r="BP725" s="55" t="s">
        <v>100</v>
      </c>
      <c r="BQ725" s="56">
        <v>1180</v>
      </c>
      <c r="BR725" s="55">
        <v>23.64</v>
      </c>
      <c r="BS725" s="55">
        <v>13.66</v>
      </c>
      <c r="BT725" s="55">
        <v>42.5</v>
      </c>
      <c r="BU725" s="55">
        <v>10.77</v>
      </c>
      <c r="BV725" s="55">
        <v>2.48</v>
      </c>
      <c r="BW725" s="55">
        <v>1.26</v>
      </c>
      <c r="BX725" s="55">
        <v>0.3</v>
      </c>
      <c r="BY725" s="55">
        <v>0.39</v>
      </c>
      <c r="BZ725" s="55">
        <v>3.88</v>
      </c>
      <c r="CA725" s="55">
        <v>1</v>
      </c>
      <c r="CB725" s="55">
        <v>0.1</v>
      </c>
      <c r="CC725" s="100">
        <v>6.2E-2</v>
      </c>
      <c r="CD725" s="55">
        <v>99</v>
      </c>
      <c r="CE725" s="55">
        <v>98</v>
      </c>
      <c r="CF725" s="55">
        <v>78</v>
      </c>
      <c r="CG725" s="55">
        <v>20</v>
      </c>
      <c r="CH725" s="55"/>
      <c r="CI725" s="102">
        <v>4135</v>
      </c>
      <c r="CJ725" s="55"/>
      <c r="CK725" s="55">
        <v>34.700000000000003</v>
      </c>
      <c r="CL725" s="55"/>
      <c r="CM725" s="55">
        <v>4.1399999999999997</v>
      </c>
      <c r="CN725" s="55"/>
      <c r="CO725" s="55"/>
      <c r="CP725" s="55"/>
      <c r="CQ725" s="55">
        <v>0.16</v>
      </c>
      <c r="CR725" s="102">
        <v>4029</v>
      </c>
      <c r="CS725" s="102">
        <v>35.119999999999997</v>
      </c>
      <c r="CT725" s="102">
        <v>4.8600000000000003</v>
      </c>
      <c r="CU725" s="102">
        <v>0.24</v>
      </c>
      <c r="CV725" s="55"/>
      <c r="CW725" s="73">
        <f t="shared" si="150"/>
        <v>659.70903495611344</v>
      </c>
      <c r="CX725" s="74">
        <f>AP725/(AB725-AI725)</f>
        <v>659.70903495611344</v>
      </c>
      <c r="CY725" s="71">
        <v>500</v>
      </c>
      <c r="CZ725" s="67">
        <f>IF(AND(DATE(YEAR(T725),MONTH(T725),DAY(T725))&gt;=(S725-3),DATE(YEAR(T725),MONTH(T725),DAY(T725))&lt;=(S725+3)),T725,V725)</f>
        <v>46143.475694444445</v>
      </c>
      <c r="DA725" s="74">
        <f>CZ725-U725</f>
        <v>0</v>
      </c>
      <c r="DB725" s="53">
        <f>(((AR725-AQ725)*24)+DD725+AB725+((AV725-AU725)*24))/24</f>
        <v>0.90972222221898846</v>
      </c>
      <c r="DC725" s="53">
        <f>(AT725-AS725)*24</f>
        <v>4.2500000000582077</v>
      </c>
      <c r="DD725" s="53">
        <f>(W725-AR725)*24</f>
        <v>2.5000000001164153</v>
      </c>
      <c r="DE725" s="53">
        <f>AA725</f>
        <v>135.24999999994179</v>
      </c>
      <c r="DF725" s="53">
        <f t="shared" si="147"/>
        <v>2.5000000001164153</v>
      </c>
      <c r="DG725" s="53">
        <f>AB725</f>
        <v>18.833333333255723</v>
      </c>
      <c r="DH725" s="53">
        <f t="shared" si="153"/>
        <v>4.2500000000582077</v>
      </c>
    </row>
    <row r="726" spans="1:112" s="63" customFormat="1" x14ac:dyDescent="0.2">
      <c r="A726" s="65">
        <v>5174</v>
      </c>
      <c r="B726" s="72">
        <f>EOMONTH(Y726,-1)+1</f>
        <v>46143</v>
      </c>
      <c r="C726" s="60" t="str">
        <f>"PRT"&amp;" "&amp;YEAR(T726)&amp;" "&amp;MONTH(T726)&amp;" #"&amp;A726</f>
        <v>PRT 2026 4 #5174</v>
      </c>
      <c r="D726" s="60" t="str">
        <f>"PRATU "&amp;F726&amp;" #"&amp;J726</f>
        <v>PRATU BGG #160</v>
      </c>
      <c r="E726" s="61">
        <v>5174</v>
      </c>
      <c r="F726" s="62" t="s">
        <v>240</v>
      </c>
      <c r="G726" s="62" t="str">
        <f>INDEX([1]List!$D$2:$D$55,MATCH(F726,[1]List!$B$2:$B$55,0))</f>
        <v>CIF</v>
      </c>
      <c r="H726" s="62" t="s">
        <v>211</v>
      </c>
      <c r="I726" s="62" t="s">
        <v>163</v>
      </c>
      <c r="J726" s="61">
        <f>IF(F726="","",IF(F726="TIE LRC",COUNTIF($F$2:$F726,"TIE")+COUNTIF($F$2:$F726,"TME")+COUNTIF($F$2:$F726,"TIE LRC")+COUNTIF($F$2:$F726,"TIE MRC"),IF(F726="TIE MRC",COUNTIF($F$2:$F726,"TIE")+COUNTIF($F$2:$F726,"TME")+COUNTIF($F$2:$F726,"TIE LRC")+COUNTIF($F$2:$F726,"TIE MRC"),IF(F726="PLNBB LRC",COUNTIF($F$2:$F726,"PLNBB")+COUNTIF($F$2:$F726,"PLNBB LRC")+COUNTIF($F$2:$F726,"PLNBB MRC"),IF(F726="PLNBB MRC",COUNTIF($F$2:$F726,"PLNBB")+COUNTIF($F$2:$F726,"PLNBB LRC")+COUNTIF($F$2:$F726,"PLNBB MRC"),IF(F726="HE MRC",COUNTIF($F$2:$F726,"HE")+COUNTIF($F$2:$F726,"HE LRC")+COUNTIF($F$2:$F726,"HE MRC"),IF(F726="HE LRC",COUNTIF($F$2:$F726,"HE")+COUNTIF($F$2:$F726,"HE LRC")+COUNTIF($F$2:$F726,"HE MRC"),COUNTIF($F$2:$F726,F726))))))))</f>
        <v>160</v>
      </c>
      <c r="K726" s="63" t="s">
        <v>592</v>
      </c>
      <c r="L726" s="63" t="s">
        <v>593</v>
      </c>
      <c r="N726" s="64" t="s">
        <v>318</v>
      </c>
      <c r="O726" s="69" t="s">
        <v>104</v>
      </c>
      <c r="P726" s="65"/>
      <c r="Q726" s="69">
        <v>46134</v>
      </c>
      <c r="R726" s="66"/>
      <c r="S726" s="69">
        <v>46170</v>
      </c>
      <c r="T726" s="67">
        <v>46140.395833333336</v>
      </c>
      <c r="U726" s="67">
        <f t="shared" si="156"/>
        <v>46143.809027777781</v>
      </c>
      <c r="V726" s="67">
        <v>46143.809027777781</v>
      </c>
      <c r="W726" s="67">
        <v>46144.107638888891</v>
      </c>
      <c r="X726" s="67">
        <v>46144.670138888891</v>
      </c>
      <c r="Y726" s="67">
        <v>46144.690972222219</v>
      </c>
      <c r="Z726" s="67">
        <v>46144.725694444445</v>
      </c>
      <c r="AA726" s="53">
        <f t="shared" si="143"/>
        <v>81.916666666686069</v>
      </c>
      <c r="AB726" s="53">
        <f t="shared" si="145"/>
        <v>13.999999999883585</v>
      </c>
      <c r="AC726" s="53">
        <f t="shared" si="146"/>
        <v>0.49999999988358468</v>
      </c>
      <c r="AD726" s="53">
        <v>0.17</v>
      </c>
      <c r="AE726" s="53">
        <v>2.17</v>
      </c>
      <c r="AF726" s="53">
        <v>0</v>
      </c>
      <c r="AG726" s="53">
        <v>0</v>
      </c>
      <c r="AH726" s="53">
        <v>0</v>
      </c>
      <c r="AI726" s="53">
        <f t="shared" si="152"/>
        <v>2.17</v>
      </c>
      <c r="AJ726" s="77">
        <f t="shared" si="144"/>
        <v>2.34</v>
      </c>
      <c r="AK726" s="77"/>
      <c r="AL726" s="77"/>
      <c r="AM726" s="77"/>
      <c r="AN726" s="77"/>
      <c r="AO726" s="68">
        <v>8000.55</v>
      </c>
      <c r="AP726" s="68">
        <v>7997.9539999999997</v>
      </c>
      <c r="AQ726" s="67">
        <f t="shared" si="138"/>
        <v>46143.809027777781</v>
      </c>
      <c r="AR726" s="67">
        <v>46143.819444444445</v>
      </c>
      <c r="AS726" s="67">
        <f t="shared" si="139"/>
        <v>46144.670138888891</v>
      </c>
      <c r="AT726" s="67">
        <v>46144.711805555555</v>
      </c>
      <c r="AU726" s="67">
        <f t="shared" si="149"/>
        <v>46144.711805555555</v>
      </c>
      <c r="AV726" s="67">
        <v>46144.722222222219</v>
      </c>
      <c r="AW726" s="102">
        <v>4591</v>
      </c>
      <c r="AX726" s="102">
        <v>6635</v>
      </c>
      <c r="AY726" s="55">
        <v>30.8</v>
      </c>
      <c r="AZ726" s="55">
        <v>15.9</v>
      </c>
      <c r="BA726" s="55">
        <v>4.0999999999999996</v>
      </c>
      <c r="BB726" s="55">
        <v>4.9800000000000004</v>
      </c>
      <c r="BC726" s="55">
        <v>5.92</v>
      </c>
      <c r="BD726" s="55">
        <v>42.79</v>
      </c>
      <c r="BE726" s="55">
        <v>36.33</v>
      </c>
      <c r="BF726" s="55">
        <v>0.19</v>
      </c>
      <c r="BG726" s="55">
        <v>0.28999999999999998</v>
      </c>
      <c r="BH726" s="55">
        <v>0.23</v>
      </c>
      <c r="BI726" s="55">
        <v>57.78</v>
      </c>
      <c r="BJ726" s="55">
        <v>4.24</v>
      </c>
      <c r="BK726" s="55">
        <v>0.94</v>
      </c>
      <c r="BL726" s="55">
        <v>1.19</v>
      </c>
      <c r="BM726" s="55">
        <v>15.93</v>
      </c>
      <c r="BN726" s="56">
        <v>57</v>
      </c>
      <c r="BO726" s="55" t="s">
        <v>97</v>
      </c>
      <c r="BP726" s="55" t="s">
        <v>100</v>
      </c>
      <c r="BQ726" s="56">
        <v>1190</v>
      </c>
      <c r="BR726" s="55">
        <v>33.96</v>
      </c>
      <c r="BS726" s="55">
        <v>24.82</v>
      </c>
      <c r="BT726" s="55">
        <v>23.17</v>
      </c>
      <c r="BU726" s="55">
        <v>8.42</v>
      </c>
      <c r="BV726" s="55">
        <v>1.35</v>
      </c>
      <c r="BW726" s="55">
        <v>0.7</v>
      </c>
      <c r="BX726" s="55">
        <v>0.64</v>
      </c>
      <c r="BY726" s="55">
        <v>0.43</v>
      </c>
      <c r="BZ726" s="55">
        <v>5.57</v>
      </c>
      <c r="CA726" s="55">
        <v>0.53</v>
      </c>
      <c r="CB726" s="55">
        <v>0.15</v>
      </c>
      <c r="CC726" s="100">
        <v>4.3999999999999997E-2</v>
      </c>
      <c r="CD726" s="55">
        <v>99</v>
      </c>
      <c r="CE726" s="55">
        <v>97</v>
      </c>
      <c r="CF726" s="55">
        <v>78</v>
      </c>
      <c r="CG726" s="55">
        <v>19</v>
      </c>
      <c r="CH726" s="55"/>
      <c r="CI726" s="102">
        <v>4603</v>
      </c>
      <c r="CJ726" s="55"/>
      <c r="CK726" s="55">
        <v>30.69</v>
      </c>
      <c r="CL726" s="55"/>
      <c r="CM726" s="55">
        <v>3.83</v>
      </c>
      <c r="CN726" s="55"/>
      <c r="CO726" s="55"/>
      <c r="CP726" s="55"/>
      <c r="CQ726" s="55">
        <v>0.16</v>
      </c>
      <c r="CR726" s="102">
        <v>4487</v>
      </c>
      <c r="CS726" s="102">
        <v>31.86</v>
      </c>
      <c r="CT726" s="102">
        <v>4.91</v>
      </c>
      <c r="CU726" s="102">
        <v>0.28999999999999998</v>
      </c>
      <c r="CV726" s="55"/>
      <c r="CW726" s="73">
        <f t="shared" si="150"/>
        <v>676.0738799728407</v>
      </c>
      <c r="CX726" s="74">
        <f>AP726/(AB726-AI726)</f>
        <v>676.0738799728407</v>
      </c>
      <c r="CY726" s="71">
        <v>500</v>
      </c>
      <c r="CZ726" s="67">
        <f>IF(AND(DATE(YEAR(T726),MONTH(T726),DAY(T726))&gt;=(S726-3),DATE(YEAR(T726),MONTH(T726),DAY(T726))&lt;=(S726+3)),T726,V726)</f>
        <v>46143.809027777781</v>
      </c>
      <c r="DA726" s="74">
        <f>CZ726-U726</f>
        <v>0</v>
      </c>
      <c r="DB726" s="53">
        <f>(((AR726-AQ726)*24)+DD726+AB726+((AV726-AU726)*24))/24</f>
        <v>0.89236111110221827</v>
      </c>
      <c r="DC726" s="53">
        <f>(AT726-AS726)*24</f>
        <v>0.99999999994179234</v>
      </c>
      <c r="DD726" s="53">
        <f>(W726-AR726)*24</f>
        <v>6.9166666666860692</v>
      </c>
      <c r="DE726" s="53">
        <f>AA726</f>
        <v>81.916666666686069</v>
      </c>
      <c r="DF726" s="53">
        <f t="shared" si="147"/>
        <v>6.9166666666860692</v>
      </c>
      <c r="DG726" s="53">
        <f>AB726</f>
        <v>13.999999999883585</v>
      </c>
      <c r="DH726" s="53">
        <f t="shared" si="153"/>
        <v>0.99999999994179234</v>
      </c>
    </row>
    <row r="727" spans="1:112" s="63" customFormat="1" x14ac:dyDescent="0.2">
      <c r="A727" s="65">
        <v>5175</v>
      </c>
      <c r="B727" s="72">
        <f t="shared" ref="B727:B790" si="157">EOMONTH(Y727,-1)+1</f>
        <v>46143</v>
      </c>
      <c r="C727" s="60" t="str">
        <f t="shared" ref="C727:C790" si="158">"PRT"&amp;" "&amp;YEAR(T727)&amp;" "&amp;MONTH(T727)&amp;" #"&amp;A727</f>
        <v>PRT 2026 4 #5175</v>
      </c>
      <c r="D727" s="60" t="str">
        <f t="shared" ref="D727:D790" si="159">"PRATU "&amp;F727&amp;" #"&amp;J727</f>
        <v>PRATU SSN #47</v>
      </c>
      <c r="E727" s="61">
        <v>5175</v>
      </c>
      <c r="F727" s="62" t="s">
        <v>551</v>
      </c>
      <c r="G727" s="62" t="str">
        <f>INDEX([1]List!$D$2:$D$55,MATCH(F727,[1]List!$B$2:$B$55,0))</f>
        <v>CIF</v>
      </c>
      <c r="H727" s="62" t="s">
        <v>552</v>
      </c>
      <c r="I727" s="62" t="s">
        <v>285</v>
      </c>
      <c r="J727" s="61">
        <f>IF(F727="","",IF(F727="TIE LRC",COUNTIF($F$2:$F727,"TIE")+COUNTIF($F$2:$F727,"TME")+COUNTIF($F$2:$F727,"TIE LRC")+COUNTIF($F$2:$F727,"TIE MRC"),IF(F727="TIE MRC",COUNTIF($F$2:$F727,"TIE")+COUNTIF($F$2:$F727,"TME")+COUNTIF($F$2:$F727,"TIE LRC")+COUNTIF($F$2:$F727,"TIE MRC"),IF(F727="PLNBB LRC",COUNTIF($F$2:$F727,"PLNBB")+COUNTIF($F$2:$F727,"PLNBB LRC")+COUNTIF($F$2:$F727,"PLNBB MRC"),IF(F727="PLNBB MRC",COUNTIF($F$2:$F727,"PLNBB")+COUNTIF($F$2:$F727,"PLNBB LRC")+COUNTIF($F$2:$F727,"PLNBB MRC"),IF(F727="HE MRC",COUNTIF($F$2:$F727,"HE")+COUNTIF($F$2:$F727,"HE LRC")+COUNTIF($F$2:$F727,"HE MRC"),IF(F727="HE LRC",COUNTIF($F$2:$F727,"HE")+COUNTIF($F$2:$F727,"HE LRC")+COUNTIF($F$2:$F727,"HE MRC"),COUNTIF($F$2:$F727,F727))))))))</f>
        <v>47</v>
      </c>
      <c r="K727" s="63" t="s">
        <v>227</v>
      </c>
      <c r="L727" s="63" t="s">
        <v>228</v>
      </c>
      <c r="N727" s="64" t="s">
        <v>320</v>
      </c>
      <c r="O727" s="69" t="s">
        <v>473</v>
      </c>
      <c r="P727" s="65"/>
      <c r="Q727" s="69">
        <v>46131</v>
      </c>
      <c r="R727" s="66"/>
      <c r="S727" s="69">
        <v>46124</v>
      </c>
      <c r="T727" s="67">
        <v>46138.774305555555</v>
      </c>
      <c r="U727" s="67">
        <f t="shared" si="156"/>
        <v>46144.427083333336</v>
      </c>
      <c r="V727" s="67">
        <v>46144.427083333336</v>
      </c>
      <c r="W727" s="67">
        <v>46144.590277777781</v>
      </c>
      <c r="X727" s="67">
        <v>46145.329861111109</v>
      </c>
      <c r="Y727" s="67">
        <v>46145.392361111109</v>
      </c>
      <c r="Z727" s="67">
        <v>46145.427083333336</v>
      </c>
      <c r="AA727" s="53">
        <f t="shared" si="143"/>
        <v>135.66666666674428</v>
      </c>
      <c r="AB727" s="53">
        <f t="shared" si="145"/>
        <v>19.249999999883585</v>
      </c>
      <c r="AC727" s="53">
        <f t="shared" si="146"/>
        <v>1.5</v>
      </c>
      <c r="AD727" s="53">
        <v>0.08</v>
      </c>
      <c r="AE727" s="53">
        <v>3.08</v>
      </c>
      <c r="AF727" s="53">
        <v>0</v>
      </c>
      <c r="AG727" s="53">
        <v>0.5</v>
      </c>
      <c r="AH727" s="53">
        <v>0</v>
      </c>
      <c r="AI727" s="53">
        <f t="shared" si="152"/>
        <v>3.58</v>
      </c>
      <c r="AJ727" s="77">
        <f t="shared" si="144"/>
        <v>3.66</v>
      </c>
      <c r="AK727" s="77"/>
      <c r="AL727" s="77"/>
      <c r="AM727" s="77"/>
      <c r="AN727" s="77"/>
      <c r="AO727" s="68">
        <v>9051.83</v>
      </c>
      <c r="AP727" s="68">
        <v>9049.8019999999997</v>
      </c>
      <c r="AQ727" s="67">
        <f t="shared" si="138"/>
        <v>46144.427083333336</v>
      </c>
      <c r="AR727" s="67">
        <v>46144.4375</v>
      </c>
      <c r="AS727" s="67">
        <f t="shared" si="139"/>
        <v>46145.329861111109</v>
      </c>
      <c r="AT727" s="67">
        <v>46145.413194444445</v>
      </c>
      <c r="AU727" s="67">
        <f t="shared" si="149"/>
        <v>46145.413194444445</v>
      </c>
      <c r="AV727" s="67">
        <v>46145.423611111109</v>
      </c>
      <c r="AW727" s="102">
        <v>4085</v>
      </c>
      <c r="AX727" s="102">
        <v>6313</v>
      </c>
      <c r="AY727" s="55">
        <v>35.29</v>
      </c>
      <c r="AZ727" s="55">
        <v>16.14</v>
      </c>
      <c r="BA727" s="55">
        <v>4.29</v>
      </c>
      <c r="BB727" s="55">
        <v>5.56</v>
      </c>
      <c r="BC727" s="55">
        <v>6.63</v>
      </c>
      <c r="BD727" s="55">
        <v>41.88</v>
      </c>
      <c r="BE727" s="55">
        <v>36.42</v>
      </c>
      <c r="BF727" s="55">
        <v>0.17</v>
      </c>
      <c r="BG727" s="55">
        <v>0.28000000000000003</v>
      </c>
      <c r="BH727" s="55">
        <v>0.26</v>
      </c>
      <c r="BI727" s="55">
        <v>55.78</v>
      </c>
      <c r="BJ727" s="55">
        <v>4.3099999999999996</v>
      </c>
      <c r="BK727" s="55">
        <v>0.9</v>
      </c>
      <c r="BL727" s="55">
        <v>1.1499999999999999</v>
      </c>
      <c r="BM727" s="55">
        <v>17.09</v>
      </c>
      <c r="BN727" s="56">
        <v>60</v>
      </c>
      <c r="BO727" s="55" t="s">
        <v>97</v>
      </c>
      <c r="BP727" s="55" t="s">
        <v>100</v>
      </c>
      <c r="BQ727" s="56">
        <v>1180</v>
      </c>
      <c r="BR727" s="55">
        <v>33.619999999999997</v>
      </c>
      <c r="BS727" s="55">
        <v>26.54</v>
      </c>
      <c r="BT727" s="55">
        <v>22.04</v>
      </c>
      <c r="BU727" s="55">
        <v>8.3000000000000007</v>
      </c>
      <c r="BV727" s="55">
        <v>1.36</v>
      </c>
      <c r="BW727" s="55">
        <v>1.07</v>
      </c>
      <c r="BX727" s="55">
        <v>0.62</v>
      </c>
      <c r="BY727" s="55">
        <v>0.45</v>
      </c>
      <c r="BZ727" s="55">
        <v>4.92</v>
      </c>
      <c r="CA727" s="55">
        <v>0.51</v>
      </c>
      <c r="CB727" s="55">
        <v>0.14000000000000001</v>
      </c>
      <c r="CC727" s="100">
        <v>4.2000000000000003E-2</v>
      </c>
      <c r="CD727" s="55">
        <v>99</v>
      </c>
      <c r="CE727" s="55">
        <v>98</v>
      </c>
      <c r="CF727" s="55">
        <v>79</v>
      </c>
      <c r="CG727" s="55">
        <v>20</v>
      </c>
      <c r="CH727" s="55"/>
      <c r="CI727" s="102">
        <v>4131</v>
      </c>
      <c r="CJ727" s="55"/>
      <c r="CK727" s="55">
        <v>34.270000000000003</v>
      </c>
      <c r="CL727" s="55"/>
      <c r="CM727" s="55">
        <v>4.12</v>
      </c>
      <c r="CN727" s="55"/>
      <c r="CO727" s="55"/>
      <c r="CP727" s="55"/>
      <c r="CQ727" s="55">
        <v>0.12</v>
      </c>
      <c r="CR727" s="102">
        <v>3997</v>
      </c>
      <c r="CS727" s="102">
        <v>35.159999999999997</v>
      </c>
      <c r="CT727" s="102">
        <v>5.17</v>
      </c>
      <c r="CU727" s="102">
        <v>0.21</v>
      </c>
      <c r="CV727" s="55"/>
      <c r="CW727" s="73">
        <f t="shared" si="150"/>
        <v>577.52405871520307</v>
      </c>
      <c r="CX727" s="74">
        <f>AP727/(AB727-AI727)</f>
        <v>577.52405871520307</v>
      </c>
      <c r="CY727" s="71">
        <v>500</v>
      </c>
      <c r="CZ727" s="67">
        <f>IF(AND(DATE(YEAR(T727),MONTH(T727),DAY(T727))&gt;=(S727-3),DATE(YEAR(T727),MONTH(T727),DAY(T727))&lt;=(S727+3)),T727,V727)</f>
        <v>46144.427083333336</v>
      </c>
      <c r="DA727" s="74">
        <f>CZ727-U727</f>
        <v>0</v>
      </c>
      <c r="DB727" s="53">
        <f>(((AR727-AQ727)*24)+DD727+AB727+((AV727-AU727)*24))/24</f>
        <v>0.97569444443797693</v>
      </c>
      <c r="DC727" s="53">
        <f>(AT727-AS727)*24</f>
        <v>2.0000000000582077</v>
      </c>
      <c r="DD727" s="53">
        <f>(W727-AR727)*24</f>
        <v>3.6666666667442769</v>
      </c>
      <c r="DE727" s="53">
        <f>AA727</f>
        <v>135.66666666674428</v>
      </c>
      <c r="DF727" s="53">
        <f t="shared" si="147"/>
        <v>3.6666666667442769</v>
      </c>
      <c r="DG727" s="53">
        <f>AB727</f>
        <v>19.249999999883585</v>
      </c>
      <c r="DH727" s="53">
        <f t="shared" si="153"/>
        <v>2.0000000000582077</v>
      </c>
    </row>
    <row r="728" spans="1:112" s="63" customFormat="1" x14ac:dyDescent="0.2">
      <c r="A728" s="65">
        <v>5176</v>
      </c>
      <c r="B728" s="72">
        <f t="shared" si="157"/>
        <v>46143</v>
      </c>
      <c r="C728" s="60" t="str">
        <f t="shared" si="158"/>
        <v>PRT 2026 4 #5176</v>
      </c>
      <c r="D728" s="60" t="str">
        <f t="shared" si="159"/>
        <v>PRATU BGG #161</v>
      </c>
      <c r="E728" s="61">
        <v>5176</v>
      </c>
      <c r="F728" s="62" t="s">
        <v>240</v>
      </c>
      <c r="G728" s="62" t="str">
        <f>INDEX([1]List!$D$2:$D$55,MATCH(F728,[1]List!$B$2:$B$55,0))</f>
        <v>CIF</v>
      </c>
      <c r="H728" s="62" t="s">
        <v>211</v>
      </c>
      <c r="I728" s="62" t="s">
        <v>163</v>
      </c>
      <c r="J728" s="61">
        <f>IF(F728="","",IF(F728="TIE LRC",COUNTIF($F$2:$F728,"TIE")+COUNTIF($F$2:$F728,"TME")+COUNTIF($F$2:$F728,"TIE LRC")+COUNTIF($F$2:$F728,"TIE MRC"),IF(F728="TIE MRC",COUNTIF($F$2:$F728,"TIE")+COUNTIF($F$2:$F728,"TME")+COUNTIF($F$2:$F728,"TIE LRC")+COUNTIF($F$2:$F728,"TIE MRC"),IF(F728="PLNBB LRC",COUNTIF($F$2:$F728,"PLNBB")+COUNTIF($F$2:$F728,"PLNBB LRC")+COUNTIF($F$2:$F728,"PLNBB MRC"),IF(F728="PLNBB MRC",COUNTIF($F$2:$F728,"PLNBB")+COUNTIF($F$2:$F728,"PLNBB LRC")+COUNTIF($F$2:$F728,"PLNBB MRC"),IF(F728="HE MRC",COUNTIF($F$2:$F728,"HE")+COUNTIF($F$2:$F728,"HE LRC")+COUNTIF($F$2:$F728,"HE MRC"),IF(F728="HE LRC",COUNTIF($F$2:$F728,"HE")+COUNTIF($F$2:$F728,"HE LRC")+COUNTIF($F$2:$F728,"HE MRC"),COUNTIF($F$2:$F728,F728))))))))</f>
        <v>161</v>
      </c>
      <c r="K728" s="63" t="s">
        <v>807</v>
      </c>
      <c r="L728" s="63" t="s">
        <v>808</v>
      </c>
      <c r="N728" s="64" t="s">
        <v>318</v>
      </c>
      <c r="O728" s="69" t="s">
        <v>104</v>
      </c>
      <c r="P728" s="65"/>
      <c r="Q728" s="69">
        <v>46135</v>
      </c>
      <c r="R728" s="66"/>
      <c r="S728" s="69">
        <v>46171</v>
      </c>
      <c r="T728" s="67">
        <v>46141.513888888891</v>
      </c>
      <c r="U728" s="67">
        <f t="shared" si="156"/>
        <v>46144.753472222219</v>
      </c>
      <c r="V728" s="67">
        <v>46144.753472222219</v>
      </c>
      <c r="W728" s="67">
        <v>46145.333333333336</v>
      </c>
      <c r="X728" s="67">
        <v>46145.753472222219</v>
      </c>
      <c r="Y728" s="67">
        <v>46145.777777777781</v>
      </c>
      <c r="Z728" s="67">
        <v>46145.8125</v>
      </c>
      <c r="AA728" s="53">
        <f t="shared" ref="AA728:AA791" si="160">(V728-T728)*24</f>
        <v>77.749999999883585</v>
      </c>
      <c r="AB728" s="53">
        <f t="shared" si="145"/>
        <v>10.666666666686069</v>
      </c>
      <c r="AC728" s="53">
        <f t="shared" si="146"/>
        <v>0.58333333348855376</v>
      </c>
      <c r="AD728" s="53">
        <v>0</v>
      </c>
      <c r="AE728" s="53">
        <v>1</v>
      </c>
      <c r="AF728" s="53">
        <v>0</v>
      </c>
      <c r="AG728" s="53">
        <v>0</v>
      </c>
      <c r="AH728" s="53">
        <v>0</v>
      </c>
      <c r="AI728" s="53">
        <f t="shared" si="152"/>
        <v>1</v>
      </c>
      <c r="AJ728" s="77">
        <f t="shared" si="144"/>
        <v>1</v>
      </c>
      <c r="AK728" s="77"/>
      <c r="AL728" s="77"/>
      <c r="AM728" s="77"/>
      <c r="AN728" s="77"/>
      <c r="AO728" s="68">
        <v>8001.19</v>
      </c>
      <c r="AP728" s="68">
        <v>7998.857</v>
      </c>
      <c r="AQ728" s="67">
        <f t="shared" si="138"/>
        <v>46144.753472222219</v>
      </c>
      <c r="AR728" s="67">
        <v>46144.763888888891</v>
      </c>
      <c r="AS728" s="67">
        <f t="shared" si="139"/>
        <v>46145.753472222219</v>
      </c>
      <c r="AT728" s="67">
        <v>46145.798611111109</v>
      </c>
      <c r="AU728" s="67">
        <f t="shared" si="149"/>
        <v>46145.798611111109</v>
      </c>
      <c r="AV728" s="67">
        <v>46145.809027777781</v>
      </c>
      <c r="AW728" s="102">
        <v>4569</v>
      </c>
      <c r="AX728" s="102">
        <v>6609</v>
      </c>
      <c r="AY728" s="55">
        <v>30.87</v>
      </c>
      <c r="AZ728" s="55">
        <v>13.59</v>
      </c>
      <c r="BA728" s="55">
        <v>4.13</v>
      </c>
      <c r="BB728" s="55">
        <v>5.16</v>
      </c>
      <c r="BC728" s="55">
        <v>5.97</v>
      </c>
      <c r="BD728" s="55">
        <v>42.82</v>
      </c>
      <c r="BE728" s="55">
        <v>38.43</v>
      </c>
      <c r="BF728" s="55">
        <v>0.21</v>
      </c>
      <c r="BG728" s="55">
        <v>0.32</v>
      </c>
      <c r="BH728" s="55">
        <v>0.3</v>
      </c>
      <c r="BI728" s="55">
        <v>59.25</v>
      </c>
      <c r="BJ728" s="55">
        <v>4.21</v>
      </c>
      <c r="BK728" s="55">
        <v>0.96</v>
      </c>
      <c r="BL728" s="55">
        <v>1.18</v>
      </c>
      <c r="BM728" s="55">
        <v>16.57</v>
      </c>
      <c r="BN728" s="56">
        <v>58</v>
      </c>
      <c r="BO728" s="55" t="s">
        <v>97</v>
      </c>
      <c r="BP728" s="55" t="s">
        <v>100</v>
      </c>
      <c r="BQ728" s="56">
        <v>1260</v>
      </c>
      <c r="BR728" s="55">
        <v>31.1</v>
      </c>
      <c r="BS728" s="55">
        <v>24.57</v>
      </c>
      <c r="BT728" s="55">
        <v>26.2</v>
      </c>
      <c r="BU728" s="55">
        <v>8.2799999999999994</v>
      </c>
      <c r="BV728" s="55">
        <v>1.42</v>
      </c>
      <c r="BW728" s="55">
        <v>1.17</v>
      </c>
      <c r="BX728" s="55">
        <v>0.69</v>
      </c>
      <c r="BY728" s="55">
        <v>0.36</v>
      </c>
      <c r="BZ728" s="55">
        <v>5.48</v>
      </c>
      <c r="CA728" s="55">
        <v>0.57999999999999996</v>
      </c>
      <c r="CB728" s="55">
        <v>0.17</v>
      </c>
      <c r="CC728" s="100">
        <v>0.05</v>
      </c>
      <c r="CD728" s="55">
        <v>99</v>
      </c>
      <c r="CE728" s="55">
        <v>98</v>
      </c>
      <c r="CF728" s="55">
        <v>78</v>
      </c>
      <c r="CG728" s="55">
        <v>19</v>
      </c>
      <c r="CH728" s="55"/>
      <c r="CI728" s="102">
        <v>4578</v>
      </c>
      <c r="CJ728" s="55"/>
      <c r="CK728" s="55">
        <v>30.79</v>
      </c>
      <c r="CL728" s="55"/>
      <c r="CM728" s="55">
        <v>3.87</v>
      </c>
      <c r="CN728" s="55"/>
      <c r="CO728" s="55"/>
      <c r="CP728" s="55"/>
      <c r="CQ728" s="55">
        <v>0.16</v>
      </c>
      <c r="CR728" s="102">
        <v>4488</v>
      </c>
      <c r="CS728" s="102">
        <v>31.76</v>
      </c>
      <c r="CT728" s="102">
        <v>4.76</v>
      </c>
      <c r="CU728" s="102">
        <v>0.27</v>
      </c>
      <c r="CV728" s="55"/>
      <c r="CW728" s="73">
        <f t="shared" si="150"/>
        <v>827.46796551558054</v>
      </c>
      <c r="CX728" s="74">
        <f>AP728/(AB728-AI728)</f>
        <v>827.46796551558054</v>
      </c>
      <c r="CY728" s="71">
        <v>500</v>
      </c>
      <c r="CZ728" s="67">
        <f>IF(AND(DATE(YEAR(T728),MONTH(T728),DAY(T728))&gt;=(S728-3),DATE(YEAR(T728),MONTH(T728),DAY(T728))&lt;=(S728+3)),T728,V728)</f>
        <v>46144.753472222219</v>
      </c>
      <c r="DA728" s="74">
        <f>CZ728-U728</f>
        <v>0</v>
      </c>
      <c r="DB728" s="53">
        <f>(((AR728-AQ728)*24)+DD728+AB728+((AV728-AU728)*24))/24</f>
        <v>1.0347222222335404</v>
      </c>
      <c r="DC728" s="53">
        <f>(AT728-AS728)*24</f>
        <v>1.0833333333721384</v>
      </c>
      <c r="DD728" s="53">
        <f>(W728-AR728)*24</f>
        <v>13.666666666686069</v>
      </c>
      <c r="DE728" s="53">
        <f>AA728</f>
        <v>77.749999999883585</v>
      </c>
      <c r="DF728" s="53">
        <f t="shared" si="147"/>
        <v>13.666666666686069</v>
      </c>
      <c r="DG728" s="53">
        <f>AB728</f>
        <v>10.666666666686069</v>
      </c>
      <c r="DH728" s="53">
        <f t="shared" si="153"/>
        <v>1.0833333333721384</v>
      </c>
    </row>
    <row r="729" spans="1:112" s="63" customFormat="1" x14ac:dyDescent="0.2">
      <c r="A729" s="65">
        <v>5177</v>
      </c>
      <c r="B729" s="72">
        <f t="shared" si="157"/>
        <v>46143</v>
      </c>
      <c r="C729" s="60" t="str">
        <f t="shared" si="158"/>
        <v>PRT 2026 4 #5177</v>
      </c>
      <c r="D729" s="60" t="str">
        <f t="shared" si="159"/>
        <v>PRATU SSN #48</v>
      </c>
      <c r="E729" s="61">
        <v>5177</v>
      </c>
      <c r="F729" s="62" t="s">
        <v>551</v>
      </c>
      <c r="G729" s="62" t="str">
        <f>INDEX([1]List!$D$2:$D$55,MATCH(F729,[1]List!$B$2:$B$55,0))</f>
        <v>CIF</v>
      </c>
      <c r="H729" s="62" t="s">
        <v>552</v>
      </c>
      <c r="I729" s="62" t="s">
        <v>285</v>
      </c>
      <c r="J729" s="61">
        <f>IF(F729="","",IF(F729="TIE LRC",COUNTIF($F$2:$F729,"TIE")+COUNTIF($F$2:$F729,"TME")+COUNTIF($F$2:$F729,"TIE LRC")+COUNTIF($F$2:$F729,"TIE MRC"),IF(F729="TIE MRC",COUNTIF($F$2:$F729,"TIE")+COUNTIF($F$2:$F729,"TME")+COUNTIF($F$2:$F729,"TIE LRC")+COUNTIF($F$2:$F729,"TIE MRC"),IF(F729="PLNBB LRC",COUNTIF($F$2:$F729,"PLNBB")+COUNTIF($F$2:$F729,"PLNBB LRC")+COUNTIF($F$2:$F729,"PLNBB MRC"),IF(F729="PLNBB MRC",COUNTIF($F$2:$F729,"PLNBB")+COUNTIF($F$2:$F729,"PLNBB LRC")+COUNTIF($F$2:$F729,"PLNBB MRC"),IF(F729="HE MRC",COUNTIF($F$2:$F729,"HE")+COUNTIF($F$2:$F729,"HE LRC")+COUNTIF($F$2:$F729,"HE MRC"),IF(F729="HE LRC",COUNTIF($F$2:$F729,"HE")+COUNTIF($F$2:$F729,"HE LRC")+COUNTIF($F$2:$F729,"HE MRC"),COUNTIF($F$2:$F729,F729))))))))</f>
        <v>48</v>
      </c>
      <c r="K729" s="63" t="s">
        <v>520</v>
      </c>
      <c r="L729" s="63" t="s">
        <v>521</v>
      </c>
      <c r="N729" s="64" t="s">
        <v>320</v>
      </c>
      <c r="O729" s="69" t="s">
        <v>473</v>
      </c>
      <c r="P729" s="65"/>
      <c r="Q729" s="69">
        <v>46133</v>
      </c>
      <c r="R729" s="66"/>
      <c r="S729" s="69">
        <v>46132</v>
      </c>
      <c r="T729" s="67">
        <v>46140.618055555555</v>
      </c>
      <c r="U729" s="67">
        <f t="shared" si="156"/>
        <v>46145.444444444445</v>
      </c>
      <c r="V729" s="67">
        <v>46145.444444444445</v>
      </c>
      <c r="W729" s="67">
        <v>46145.770833333336</v>
      </c>
      <c r="X729" s="67">
        <v>46146.791666666664</v>
      </c>
      <c r="Y729" s="67">
        <v>46146.815972222219</v>
      </c>
      <c r="Z729" s="67">
        <v>46146.850694444445</v>
      </c>
      <c r="AA729" s="53">
        <f t="shared" si="160"/>
        <v>115.83333333337214</v>
      </c>
      <c r="AB729" s="53">
        <f t="shared" si="145"/>
        <v>25.083333333197515</v>
      </c>
      <c r="AC729" s="53">
        <f t="shared" si="146"/>
        <v>0.58333333331393078</v>
      </c>
      <c r="AD729" s="53">
        <v>0.25</v>
      </c>
      <c r="AE729" s="53">
        <v>3.92</v>
      </c>
      <c r="AF729" s="53">
        <v>0</v>
      </c>
      <c r="AG729" s="53">
        <v>1.67</v>
      </c>
      <c r="AH729" s="53">
        <v>0</v>
      </c>
      <c r="AI729" s="53">
        <f t="shared" si="152"/>
        <v>5.59</v>
      </c>
      <c r="AJ729" s="77">
        <f t="shared" si="144"/>
        <v>5.84</v>
      </c>
      <c r="AK729" s="77"/>
      <c r="AL729" s="77"/>
      <c r="AM729" s="77"/>
      <c r="AN729" s="77"/>
      <c r="AO729" s="68">
        <v>8731.2950000000001</v>
      </c>
      <c r="AP729" s="68">
        <v>8728.5339999999997</v>
      </c>
      <c r="AQ729" s="67">
        <f t="shared" si="138"/>
        <v>46145.444444444445</v>
      </c>
      <c r="AR729" s="67">
        <v>46145.454861111109</v>
      </c>
      <c r="AS729" s="67">
        <f t="shared" si="139"/>
        <v>46146.791666666664</v>
      </c>
      <c r="AT729" s="67">
        <v>46146.836805555555</v>
      </c>
      <c r="AU729" s="67">
        <f t="shared" si="149"/>
        <v>46146.836805555555</v>
      </c>
      <c r="AV729" s="67">
        <v>46146.847222222219</v>
      </c>
      <c r="AW729" s="102">
        <v>4097</v>
      </c>
      <c r="AX729" s="102">
        <v>6311</v>
      </c>
      <c r="AY729" s="55">
        <v>35.08</v>
      </c>
      <c r="AZ729" s="55">
        <v>18.079999999999998</v>
      </c>
      <c r="BA729" s="55">
        <v>4.93</v>
      </c>
      <c r="BB729" s="55">
        <v>6.22</v>
      </c>
      <c r="BC729" s="55">
        <v>7.59</v>
      </c>
      <c r="BD729" s="55">
        <v>40.11</v>
      </c>
      <c r="BE729" s="55">
        <v>35.590000000000003</v>
      </c>
      <c r="BF729" s="55">
        <v>0.2</v>
      </c>
      <c r="BG729" s="55">
        <v>0.33</v>
      </c>
      <c r="BH729" s="55">
        <v>0.31</v>
      </c>
      <c r="BI729" s="55">
        <v>53.31</v>
      </c>
      <c r="BJ729" s="55">
        <v>4.3099999999999996</v>
      </c>
      <c r="BK729" s="55">
        <v>0.9</v>
      </c>
      <c r="BL729" s="55">
        <v>1.19</v>
      </c>
      <c r="BM729" s="55">
        <v>16.93</v>
      </c>
      <c r="BN729" s="56">
        <v>60</v>
      </c>
      <c r="BO729" s="55" t="s">
        <v>97</v>
      </c>
      <c r="BP729" s="55" t="s">
        <v>100</v>
      </c>
      <c r="BQ729" s="56">
        <v>1180</v>
      </c>
      <c r="BR729" s="55">
        <v>36.729999999999997</v>
      </c>
      <c r="BS729" s="55">
        <v>25.83</v>
      </c>
      <c r="BT729" s="55">
        <v>15.63</v>
      </c>
      <c r="BU729" s="55">
        <v>13.12</v>
      </c>
      <c r="BV729" s="55">
        <v>1.32</v>
      </c>
      <c r="BW729" s="55">
        <v>1.07</v>
      </c>
      <c r="BX729" s="55">
        <v>0.55000000000000004</v>
      </c>
      <c r="BY729" s="55">
        <v>0.53</v>
      </c>
      <c r="BZ729" s="55">
        <v>4.59</v>
      </c>
      <c r="CA729" s="55">
        <v>0.48</v>
      </c>
      <c r="CB729" s="55">
        <v>0.14000000000000001</v>
      </c>
      <c r="CC729" s="100">
        <v>0.04</v>
      </c>
      <c r="CD729" s="55">
        <v>99</v>
      </c>
      <c r="CE729" s="55">
        <v>98</v>
      </c>
      <c r="CF729" s="55">
        <v>79</v>
      </c>
      <c r="CG729" s="55">
        <v>20</v>
      </c>
      <c r="CH729" s="55"/>
      <c r="CI729" s="102">
        <v>4136</v>
      </c>
      <c r="CJ729" s="55"/>
      <c r="CK729" s="55">
        <v>33.450000000000003</v>
      </c>
      <c r="CL729" s="55"/>
      <c r="CM729" s="55">
        <v>4.01</v>
      </c>
      <c r="CN729" s="55"/>
      <c r="CO729" s="55"/>
      <c r="CP729" s="55"/>
      <c r="CQ729" s="55">
        <v>0.12</v>
      </c>
      <c r="CR729" s="102">
        <v>4003</v>
      </c>
      <c r="CS729" s="102">
        <v>35.01</v>
      </c>
      <c r="CT729" s="102">
        <v>5.22</v>
      </c>
      <c r="CU729" s="103">
        <v>0.2</v>
      </c>
      <c r="CV729" s="55"/>
      <c r="CW729" s="73">
        <f t="shared" si="150"/>
        <v>447.77021204142346</v>
      </c>
      <c r="CX729" s="74">
        <f>AP729/(AB729-AI729)</f>
        <v>447.77021204142346</v>
      </c>
      <c r="CY729" s="71">
        <v>500</v>
      </c>
      <c r="CZ729" s="67">
        <f>IF(AND(DATE(YEAR(T729),MONTH(T729),DAY(T729))&gt;=(S729-3),DATE(YEAR(T729),MONTH(T729),DAY(T729))&lt;=(S729+3)),T729,V729)</f>
        <v>46145.444444444445</v>
      </c>
      <c r="DA729" s="74">
        <f>CZ729-U729</f>
        <v>0</v>
      </c>
      <c r="DB729" s="53">
        <f>(((AR729-AQ729)*24)+DD729+AB729+((AV729-AU729)*24))/24</f>
        <v>1.3819444444379769</v>
      </c>
      <c r="DC729" s="53">
        <f>(AT729-AS729)*24</f>
        <v>1.0833333333721384</v>
      </c>
      <c r="DD729" s="53">
        <f>(W729-AR729)*24</f>
        <v>7.5833333334303461</v>
      </c>
      <c r="DE729" s="53">
        <f>AA729</f>
        <v>115.83333333337214</v>
      </c>
      <c r="DF729" s="53">
        <f t="shared" si="147"/>
        <v>7.5833333334303461</v>
      </c>
      <c r="DG729" s="53">
        <f>AB729</f>
        <v>25.083333333197515</v>
      </c>
      <c r="DH729" s="53">
        <f t="shared" si="153"/>
        <v>1.0833333333721384</v>
      </c>
    </row>
    <row r="730" spans="1:112" s="63" customFormat="1" x14ac:dyDescent="0.2">
      <c r="A730" s="65">
        <v>5178</v>
      </c>
      <c r="B730" s="72">
        <f t="shared" si="157"/>
        <v>46143</v>
      </c>
      <c r="C730" s="60" t="str">
        <f t="shared" si="158"/>
        <v>PRT 2026 4 #5178</v>
      </c>
      <c r="D730" s="60" t="str">
        <f t="shared" si="159"/>
        <v>PRATU BGG #162</v>
      </c>
      <c r="E730" s="61">
        <v>5178</v>
      </c>
      <c r="F730" s="62" t="s">
        <v>240</v>
      </c>
      <c r="G730" s="62" t="str">
        <f>INDEX([1]List!$D$2:$D$55,MATCH(F730,[1]List!$B$2:$B$55,0))</f>
        <v>CIF</v>
      </c>
      <c r="H730" s="62" t="s">
        <v>211</v>
      </c>
      <c r="I730" s="62" t="s">
        <v>163</v>
      </c>
      <c r="J730" s="61">
        <f>IF(F730="","",IF(F730="TIE LRC",COUNTIF($F$2:$F730,"TIE")+COUNTIF($F$2:$F730,"TME")+COUNTIF($F$2:$F730,"TIE LRC")+COUNTIF($F$2:$F730,"TIE MRC"),IF(F730="TIE MRC",COUNTIF($F$2:$F730,"TIE")+COUNTIF($F$2:$F730,"TME")+COUNTIF($F$2:$F730,"TIE LRC")+COUNTIF($F$2:$F730,"TIE MRC"),IF(F730="PLNBB LRC",COUNTIF($F$2:$F730,"PLNBB")+COUNTIF($F$2:$F730,"PLNBB LRC")+COUNTIF($F$2:$F730,"PLNBB MRC"),IF(F730="PLNBB MRC",COUNTIF($F$2:$F730,"PLNBB")+COUNTIF($F$2:$F730,"PLNBB LRC")+COUNTIF($F$2:$F730,"PLNBB MRC"),IF(F730="HE MRC",COUNTIF($F$2:$F730,"HE")+COUNTIF($F$2:$F730,"HE LRC")+COUNTIF($F$2:$F730,"HE MRC"),IF(F730="HE LRC",COUNTIF($F$2:$F730,"HE")+COUNTIF($F$2:$F730,"HE LRC")+COUNTIF($F$2:$F730,"HE MRC"),COUNTIF($F$2:$F730,F730))))))))</f>
        <v>162</v>
      </c>
      <c r="K730" s="63" t="s">
        <v>676</v>
      </c>
      <c r="L730" s="63" t="s">
        <v>677</v>
      </c>
      <c r="N730" s="64" t="s">
        <v>318</v>
      </c>
      <c r="O730" s="69" t="s">
        <v>104</v>
      </c>
      <c r="P730" s="65"/>
      <c r="Q730" s="69">
        <v>46136</v>
      </c>
      <c r="R730" s="66"/>
      <c r="S730" s="69">
        <v>46172</v>
      </c>
      <c r="T730" s="67">
        <v>46142.15625</v>
      </c>
      <c r="U730" s="67">
        <f t="shared" si="156"/>
        <v>46145.829861111109</v>
      </c>
      <c r="V730" s="67">
        <v>46145.829861111109</v>
      </c>
      <c r="W730" s="67">
        <v>46146.336805555555</v>
      </c>
      <c r="X730" s="67">
        <v>46146.829861111109</v>
      </c>
      <c r="Y730" s="67">
        <v>46146.861111111109</v>
      </c>
      <c r="Z730" s="67">
        <v>46146.895833333336</v>
      </c>
      <c r="AA730" s="53">
        <f t="shared" si="160"/>
        <v>88.166666666627862</v>
      </c>
      <c r="AB730" s="53">
        <f t="shared" si="145"/>
        <v>12.583333333313931</v>
      </c>
      <c r="AC730" s="53">
        <f t="shared" si="146"/>
        <v>0.75</v>
      </c>
      <c r="AD730" s="53">
        <v>0.17</v>
      </c>
      <c r="AE730" s="53">
        <v>1</v>
      </c>
      <c r="AF730" s="53">
        <v>0</v>
      </c>
      <c r="AG730" s="53">
        <v>0</v>
      </c>
      <c r="AH730" s="53">
        <v>0</v>
      </c>
      <c r="AI730" s="53">
        <f t="shared" si="152"/>
        <v>1</v>
      </c>
      <c r="AJ730" s="77">
        <f t="shared" si="144"/>
        <v>1.17</v>
      </c>
      <c r="AK730" s="77"/>
      <c r="AL730" s="77"/>
      <c r="AM730" s="77"/>
      <c r="AN730" s="77"/>
      <c r="AO730" s="68">
        <v>8003.8159999999998</v>
      </c>
      <c r="AP730" s="68">
        <v>8001.759</v>
      </c>
      <c r="AQ730" s="67">
        <f t="shared" si="138"/>
        <v>46145.829861111109</v>
      </c>
      <c r="AR730" s="67">
        <v>46145.840277777781</v>
      </c>
      <c r="AS730" s="67">
        <f t="shared" si="139"/>
        <v>46146.829861111109</v>
      </c>
      <c r="AT730" s="67">
        <v>46146.881944444445</v>
      </c>
      <c r="AU730" s="67">
        <f t="shared" si="149"/>
        <v>46146.881944444445</v>
      </c>
      <c r="AV730" s="67">
        <v>46146.892361111109</v>
      </c>
      <c r="AW730" s="102">
        <v>4599</v>
      </c>
      <c r="AX730" s="102">
        <v>6655</v>
      </c>
      <c r="AY730" s="55">
        <v>30.89</v>
      </c>
      <c r="AZ730" s="55">
        <v>16.649999999999999</v>
      </c>
      <c r="BA730" s="55">
        <v>4.0999999999999996</v>
      </c>
      <c r="BB730" s="55">
        <v>4.9400000000000004</v>
      </c>
      <c r="BC730" s="55">
        <v>5.93</v>
      </c>
      <c r="BD730" s="55">
        <v>42.41</v>
      </c>
      <c r="BE730" s="55">
        <v>36</v>
      </c>
      <c r="BF730" s="55">
        <v>0.19</v>
      </c>
      <c r="BG730" s="55">
        <v>0.28999999999999998</v>
      </c>
      <c r="BH730" s="55">
        <v>0.28000000000000003</v>
      </c>
      <c r="BI730" s="55">
        <v>57.34</v>
      </c>
      <c r="BJ730" s="55">
        <v>4.21</v>
      </c>
      <c r="BK730" s="55">
        <v>0.93</v>
      </c>
      <c r="BL730" s="55">
        <v>1.19</v>
      </c>
      <c r="BM730" s="55">
        <v>15.7</v>
      </c>
      <c r="BN730" s="56">
        <v>59</v>
      </c>
      <c r="BO730" s="55" t="s">
        <v>97</v>
      </c>
      <c r="BP730" s="55" t="s">
        <v>97</v>
      </c>
      <c r="BQ730" s="56">
        <v>1240</v>
      </c>
      <c r="BR730" s="55">
        <v>38.619999999999997</v>
      </c>
      <c r="BS730" s="55">
        <v>28.73</v>
      </c>
      <c r="BT730" s="55">
        <v>14.86</v>
      </c>
      <c r="BU730" s="55">
        <v>9.64</v>
      </c>
      <c r="BV730" s="55">
        <v>1.31</v>
      </c>
      <c r="BW730" s="55">
        <v>1.4</v>
      </c>
      <c r="BX730" s="55">
        <v>0.44</v>
      </c>
      <c r="BY730" s="55">
        <v>0.55000000000000004</v>
      </c>
      <c r="BZ730" s="55">
        <v>3.87</v>
      </c>
      <c r="CA730" s="55">
        <v>0.43</v>
      </c>
      <c r="CB730" s="55">
        <v>1.41</v>
      </c>
      <c r="CC730" s="100">
        <v>4.1000000000000002E-2</v>
      </c>
      <c r="CD730" s="55">
        <v>99</v>
      </c>
      <c r="CE730" s="55">
        <v>97</v>
      </c>
      <c r="CF730" s="55">
        <v>78</v>
      </c>
      <c r="CG730" s="55">
        <v>19</v>
      </c>
      <c r="CH730" s="55"/>
      <c r="CI730" s="102">
        <v>4613</v>
      </c>
      <c r="CJ730" s="55"/>
      <c r="CK730" s="55">
        <v>30.67</v>
      </c>
      <c r="CL730" s="55"/>
      <c r="CM730" s="55">
        <v>3.76</v>
      </c>
      <c r="CN730" s="55"/>
      <c r="CO730" s="55"/>
      <c r="CP730" s="55"/>
      <c r="CQ730" s="55">
        <v>0.17</v>
      </c>
      <c r="CR730" s="102">
        <v>4492</v>
      </c>
      <c r="CS730" s="102">
        <v>31.29</v>
      </c>
      <c r="CT730" s="102">
        <v>4.21</v>
      </c>
      <c r="CU730" s="102">
        <v>0.28999999999999998</v>
      </c>
      <c r="CV730" s="55"/>
      <c r="CW730" s="73">
        <f t="shared" si="150"/>
        <v>690.7993381306535</v>
      </c>
      <c r="CX730" s="74">
        <f>AP730/(AB730-AI730)</f>
        <v>690.7993381306535</v>
      </c>
      <c r="CY730" s="71">
        <v>500</v>
      </c>
      <c r="CZ730" s="67">
        <f>IF(AND(DATE(YEAR(T730),MONTH(T730),DAY(T730))&gt;=(S730-3),DATE(YEAR(T730),MONTH(T730),DAY(T730))&lt;=(S730+3)),T730,V730)</f>
        <v>46145.829861111109</v>
      </c>
      <c r="DA730" s="74">
        <f>CZ730-U730</f>
        <v>0</v>
      </c>
      <c r="DB730" s="53">
        <f>(((AR730-AQ730)*24)+DD730+AB730+((AV730-AU730)*24))/24</f>
        <v>1.0416666666642413</v>
      </c>
      <c r="DC730" s="53">
        <f>(AT730-AS730)*24</f>
        <v>1.2500000000582077</v>
      </c>
      <c r="DD730" s="53">
        <f>(W730-AR730)*24</f>
        <v>11.916666666569654</v>
      </c>
      <c r="DE730" s="53">
        <f>AA730</f>
        <v>88.166666666627862</v>
      </c>
      <c r="DF730" s="53">
        <f t="shared" si="147"/>
        <v>11.916666666569654</v>
      </c>
      <c r="DG730" s="53">
        <f>AB730</f>
        <v>12.583333333313931</v>
      </c>
      <c r="DH730" s="53">
        <f t="shared" si="153"/>
        <v>1.2500000000582077</v>
      </c>
    </row>
    <row r="731" spans="1:112" s="63" customFormat="1" x14ac:dyDescent="0.2">
      <c r="A731" s="65">
        <v>5179</v>
      </c>
      <c r="B731" s="72">
        <f t="shared" si="157"/>
        <v>46143</v>
      </c>
      <c r="C731" s="60" t="str">
        <f t="shared" si="158"/>
        <v>PRT 2026 5 #5179</v>
      </c>
      <c r="D731" s="60" t="str">
        <f t="shared" si="159"/>
        <v>PRATU BGG #163</v>
      </c>
      <c r="E731" s="61">
        <v>5179</v>
      </c>
      <c r="F731" s="62" t="s">
        <v>240</v>
      </c>
      <c r="G731" s="62" t="str">
        <f>INDEX([1]List!$D$2:$D$55,MATCH(F731,[1]List!$B$2:$B$55,0))</f>
        <v>CIF</v>
      </c>
      <c r="H731" s="62" t="s">
        <v>211</v>
      </c>
      <c r="I731" s="62" t="s">
        <v>163</v>
      </c>
      <c r="J731" s="61">
        <f>IF(F731="","",IF(F731="TIE LRC",COUNTIF($F$2:$F731,"TIE")+COUNTIF($F$2:$F731,"TME")+COUNTIF($F$2:$F731,"TIE LRC")+COUNTIF($F$2:$F731,"TIE MRC"),IF(F731="TIE MRC",COUNTIF($F$2:$F731,"TIE")+COUNTIF($F$2:$F731,"TME")+COUNTIF($F$2:$F731,"TIE LRC")+COUNTIF($F$2:$F731,"TIE MRC"),IF(F731="PLNBB LRC",COUNTIF($F$2:$F731,"PLNBB")+COUNTIF($F$2:$F731,"PLNBB LRC")+COUNTIF($F$2:$F731,"PLNBB MRC"),IF(F731="PLNBB MRC",COUNTIF($F$2:$F731,"PLNBB")+COUNTIF($F$2:$F731,"PLNBB LRC")+COUNTIF($F$2:$F731,"PLNBB MRC"),IF(F731="HE MRC",COUNTIF($F$2:$F731,"HE")+COUNTIF($F$2:$F731,"HE LRC")+COUNTIF($F$2:$F731,"HE MRC"),IF(F731="HE LRC",COUNTIF($F$2:$F731,"HE")+COUNTIF($F$2:$F731,"HE LRC")+COUNTIF($F$2:$F731,"HE MRC"),COUNTIF($F$2:$F731,F731))))))))</f>
        <v>163</v>
      </c>
      <c r="K731" s="63" t="s">
        <v>259</v>
      </c>
      <c r="L731" s="63" t="s">
        <v>260</v>
      </c>
      <c r="N731" s="64" t="s">
        <v>320</v>
      </c>
      <c r="O731" s="69" t="s">
        <v>473</v>
      </c>
      <c r="P731" s="65"/>
      <c r="Q731" s="69">
        <v>46137</v>
      </c>
      <c r="R731" s="66"/>
      <c r="S731" s="69">
        <v>46196</v>
      </c>
      <c r="T731" s="67">
        <v>46144.0625</v>
      </c>
      <c r="U731" s="67">
        <f t="shared" si="156"/>
        <v>46146.868055555555</v>
      </c>
      <c r="V731" s="67">
        <v>46146.868055555555</v>
      </c>
      <c r="W731" s="67">
        <v>46146.881944444445</v>
      </c>
      <c r="X731" s="67">
        <v>46147.472222222219</v>
      </c>
      <c r="Y731" s="67">
        <v>46147.503472222219</v>
      </c>
      <c r="Z731" s="67">
        <v>46147.538194444445</v>
      </c>
      <c r="AA731" s="53">
        <f t="shared" si="160"/>
        <v>67.333333333313931</v>
      </c>
      <c r="AB731" s="53">
        <f t="shared" si="145"/>
        <v>14.916666666569654</v>
      </c>
      <c r="AC731" s="53">
        <f t="shared" si="146"/>
        <v>0.75</v>
      </c>
      <c r="AD731" s="53">
        <v>0</v>
      </c>
      <c r="AE731" s="53">
        <v>1.83</v>
      </c>
      <c r="AF731" s="53">
        <v>1.25</v>
      </c>
      <c r="AG731" s="53">
        <v>0</v>
      </c>
      <c r="AH731" s="53">
        <v>0</v>
      </c>
      <c r="AI731" s="53">
        <f t="shared" si="152"/>
        <v>3.08</v>
      </c>
      <c r="AJ731" s="77">
        <f t="shared" si="144"/>
        <v>3.08</v>
      </c>
      <c r="AK731" s="77"/>
      <c r="AL731" s="77"/>
      <c r="AM731" s="77"/>
      <c r="AN731" s="77"/>
      <c r="AO731" s="68">
        <v>8699.018</v>
      </c>
      <c r="AP731" s="68">
        <v>8696.9629999999997</v>
      </c>
      <c r="AQ731" s="67">
        <f t="shared" si="138"/>
        <v>46146.868055555555</v>
      </c>
      <c r="AR731" s="67">
        <v>46146.878472222219</v>
      </c>
      <c r="AS731" s="67">
        <f t="shared" si="139"/>
        <v>46147.472222222219</v>
      </c>
      <c r="AT731" s="67">
        <v>46147.524305555555</v>
      </c>
      <c r="AU731" s="67">
        <f t="shared" si="149"/>
        <v>46147.524305555555</v>
      </c>
      <c r="AV731" s="67">
        <v>46147.534722222219</v>
      </c>
      <c r="AW731" s="102">
        <v>4602</v>
      </c>
      <c r="AX731" s="102">
        <v>6656</v>
      </c>
      <c r="AY731" s="55">
        <v>30.86</v>
      </c>
      <c r="AZ731" s="55">
        <v>14.79</v>
      </c>
      <c r="BA731" s="55">
        <v>4.0199999999999996</v>
      </c>
      <c r="BB731" s="55">
        <v>4.95</v>
      </c>
      <c r="BC731" s="55">
        <v>5.81</v>
      </c>
      <c r="BD731" s="55">
        <v>42.41</v>
      </c>
      <c r="BE731" s="55">
        <v>37.85</v>
      </c>
      <c r="BF731" s="55">
        <v>0.19</v>
      </c>
      <c r="BG731" s="55">
        <v>0.28999999999999998</v>
      </c>
      <c r="BH731" s="55">
        <v>0.27</v>
      </c>
      <c r="BI731" s="55">
        <v>59.05</v>
      </c>
      <c r="BJ731" s="55">
        <v>4.3099999999999996</v>
      </c>
      <c r="BK731" s="55">
        <v>0.95</v>
      </c>
      <c r="BL731" s="55">
        <v>1.18</v>
      </c>
      <c r="BM731" s="55">
        <v>15.72</v>
      </c>
      <c r="BN731" s="56">
        <v>59</v>
      </c>
      <c r="BO731" s="55" t="s">
        <v>97</v>
      </c>
      <c r="BP731" s="55" t="s">
        <v>100</v>
      </c>
      <c r="BQ731" s="56">
        <v>1240</v>
      </c>
      <c r="BR731" s="55">
        <v>34.36</v>
      </c>
      <c r="BS731" s="55">
        <v>24.79</v>
      </c>
      <c r="BT731" s="55">
        <v>16.809999999999999</v>
      </c>
      <c r="BU731" s="55">
        <v>14.49</v>
      </c>
      <c r="BV731" s="55">
        <v>1.31</v>
      </c>
      <c r="BW731" s="55">
        <v>1.1100000000000001</v>
      </c>
      <c r="BX731" s="55">
        <v>0.63</v>
      </c>
      <c r="BY731" s="55">
        <v>0.44</v>
      </c>
      <c r="BZ731" s="55">
        <v>5.41</v>
      </c>
      <c r="CA731" s="55">
        <v>0.05</v>
      </c>
      <c r="CB731" s="55">
        <v>0.16</v>
      </c>
      <c r="CC731" s="100">
        <v>4.2000000000000003E-2</v>
      </c>
      <c r="CD731" s="55">
        <v>99</v>
      </c>
      <c r="CE731" s="55">
        <v>98</v>
      </c>
      <c r="CF731" s="55">
        <v>78</v>
      </c>
      <c r="CG731" s="55">
        <v>19</v>
      </c>
      <c r="CH731" s="55"/>
      <c r="CI731" s="102">
        <v>4616</v>
      </c>
      <c r="CJ731" s="55"/>
      <c r="CK731" s="55">
        <v>30.78</v>
      </c>
      <c r="CL731" s="55"/>
      <c r="CM731" s="55">
        <v>3.75</v>
      </c>
      <c r="CN731" s="55"/>
      <c r="CO731" s="55"/>
      <c r="CP731" s="55"/>
      <c r="CQ731" s="55">
        <v>0.18</v>
      </c>
      <c r="CR731" s="102">
        <v>4512</v>
      </c>
      <c r="CS731" s="102">
        <v>30.55</v>
      </c>
      <c r="CT731" s="102">
        <v>5.22</v>
      </c>
      <c r="CU731" s="102">
        <v>0.31</v>
      </c>
      <c r="CV731" s="55"/>
      <c r="CW731" s="73">
        <f t="shared" si="150"/>
        <v>734.7476485557263</v>
      </c>
      <c r="CX731" s="74">
        <f>AP731/(AB731-AI731)</f>
        <v>734.7476485557263</v>
      </c>
      <c r="CY731" s="71">
        <v>500</v>
      </c>
      <c r="CZ731" s="67">
        <f>IF(AND(DATE(YEAR(T731),MONTH(T731),DAY(T731))&gt;=(S731-3),DATE(YEAR(T731),MONTH(T731),DAY(T731))&lt;=(S731+3)),T731,V731)</f>
        <v>46146.868055555555</v>
      </c>
      <c r="DA731" s="74">
        <f>CZ731-U731</f>
        <v>0</v>
      </c>
      <c r="DB731" s="53">
        <f>(((AR731-AQ731)*24)+DD731+AB731+((AV731-AU731)*24))/24</f>
        <v>0.64583333332848269</v>
      </c>
      <c r="DC731" s="53">
        <f>(AT731-AS731)*24</f>
        <v>1.2500000000582077</v>
      </c>
      <c r="DD731" s="53">
        <f>(W731-AR731)*24</f>
        <v>8.3333333430346102E-2</v>
      </c>
      <c r="DE731" s="53">
        <f>AA731</f>
        <v>67.333333333313931</v>
      </c>
      <c r="DF731" s="53">
        <f t="shared" si="147"/>
        <v>8.3333333430346102E-2</v>
      </c>
      <c r="DG731" s="53">
        <f>AB731</f>
        <v>14.916666666569654</v>
      </c>
      <c r="DH731" s="53">
        <f t="shared" si="153"/>
        <v>1.2500000000582077</v>
      </c>
    </row>
    <row r="732" spans="1:112" s="63" customFormat="1" x14ac:dyDescent="0.2">
      <c r="A732" s="65">
        <v>5180</v>
      </c>
      <c r="B732" s="72">
        <f t="shared" si="157"/>
        <v>46143</v>
      </c>
      <c r="C732" s="60" t="str">
        <f t="shared" si="158"/>
        <v>PRT 2026 5 #5180</v>
      </c>
      <c r="D732" s="60" t="str">
        <f t="shared" si="159"/>
        <v>PRATU BGG #164</v>
      </c>
      <c r="E732" s="61">
        <v>5180</v>
      </c>
      <c r="F732" s="62" t="s">
        <v>240</v>
      </c>
      <c r="G732" s="62" t="str">
        <f>INDEX([1]List!$D$2:$D$55,MATCH(F732,[1]List!$B$2:$B$55,0))</f>
        <v>CIF</v>
      </c>
      <c r="H732" s="62" t="s">
        <v>211</v>
      </c>
      <c r="I732" s="62" t="s">
        <v>163</v>
      </c>
      <c r="J732" s="61">
        <f>IF(F732="","",IF(F732="TIE LRC",COUNTIF($F$2:$F732,"TIE")+COUNTIF($F$2:$F732,"TME")+COUNTIF($F$2:$F732,"TIE LRC")+COUNTIF($F$2:$F732,"TIE MRC"),IF(F732="TIE MRC",COUNTIF($F$2:$F732,"TIE")+COUNTIF($F$2:$F732,"TME")+COUNTIF($F$2:$F732,"TIE LRC")+COUNTIF($F$2:$F732,"TIE MRC"),IF(F732="PLNBB LRC",COUNTIF($F$2:$F732,"PLNBB")+COUNTIF($F$2:$F732,"PLNBB LRC")+COUNTIF($F$2:$F732,"PLNBB MRC"),IF(F732="PLNBB MRC",COUNTIF($F$2:$F732,"PLNBB")+COUNTIF($F$2:$F732,"PLNBB LRC")+COUNTIF($F$2:$F732,"PLNBB MRC"),IF(F732="HE MRC",COUNTIF($F$2:$F732,"HE")+COUNTIF($F$2:$F732,"HE LRC")+COUNTIF($F$2:$F732,"HE MRC"),IF(F732="HE LRC",COUNTIF($F$2:$F732,"HE")+COUNTIF($F$2:$F732,"HE LRC")+COUNTIF($F$2:$F732,"HE MRC"),COUNTIF($F$2:$F732,F732))))))))</f>
        <v>164</v>
      </c>
      <c r="K732" s="63" t="s">
        <v>296</v>
      </c>
      <c r="L732" s="63" t="s">
        <v>537</v>
      </c>
      <c r="N732" s="64" t="s">
        <v>318</v>
      </c>
      <c r="O732" s="69" t="s">
        <v>473</v>
      </c>
      <c r="P732" s="65"/>
      <c r="Q732" s="69">
        <v>46138</v>
      </c>
      <c r="R732" s="66"/>
      <c r="S732" s="69">
        <v>46197</v>
      </c>
      <c r="T732" s="67">
        <v>46145.510416666664</v>
      </c>
      <c r="U732" s="67">
        <f t="shared" si="156"/>
        <v>46146.9375</v>
      </c>
      <c r="V732" s="67">
        <v>46146.9375</v>
      </c>
      <c r="W732" s="67">
        <v>46147.489583333336</v>
      </c>
      <c r="X732" s="67">
        <v>46147.875</v>
      </c>
      <c r="Y732" s="67">
        <v>46147.90625</v>
      </c>
      <c r="Z732" s="67">
        <v>46147.940972222219</v>
      </c>
      <c r="AA732" s="53">
        <f t="shared" si="160"/>
        <v>34.250000000058208</v>
      </c>
      <c r="AB732" s="53">
        <f t="shared" si="145"/>
        <v>9.9999999999417923</v>
      </c>
      <c r="AC732" s="53">
        <f t="shared" si="146"/>
        <v>0.75</v>
      </c>
      <c r="AD732" s="53">
        <v>0.08</v>
      </c>
      <c r="AE732" s="53">
        <v>1.08</v>
      </c>
      <c r="AF732" s="53">
        <v>0</v>
      </c>
      <c r="AG732" s="53">
        <v>0</v>
      </c>
      <c r="AH732" s="53">
        <v>0</v>
      </c>
      <c r="AI732" s="53">
        <f t="shared" si="152"/>
        <v>1.08</v>
      </c>
      <c r="AJ732" s="77">
        <f t="shared" si="144"/>
        <v>1.1600000000000001</v>
      </c>
      <c r="AK732" s="77"/>
      <c r="AL732" s="77"/>
      <c r="AM732" s="77"/>
      <c r="AN732" s="77"/>
      <c r="AO732" s="68">
        <v>8699.4069999999992</v>
      </c>
      <c r="AP732" s="68">
        <v>8697.1689999999999</v>
      </c>
      <c r="AQ732" s="67">
        <f t="shared" si="138"/>
        <v>46146.9375</v>
      </c>
      <c r="AR732" s="67">
        <v>46146.947916666664</v>
      </c>
      <c r="AS732" s="67">
        <f t="shared" si="139"/>
        <v>46147.875</v>
      </c>
      <c r="AT732" s="67">
        <v>46147.927083333336</v>
      </c>
      <c r="AU732" s="67">
        <f t="shared" si="149"/>
        <v>46147.927083333336</v>
      </c>
      <c r="AV732" s="67">
        <v>46147.9375</v>
      </c>
      <c r="AW732" s="102">
        <v>4551</v>
      </c>
      <c r="AX732" s="102">
        <v>6592</v>
      </c>
      <c r="AY732" s="55">
        <v>30.96</v>
      </c>
      <c r="AZ732" s="55">
        <v>14.11</v>
      </c>
      <c r="BA732" s="55">
        <v>4.12</v>
      </c>
      <c r="BB732" s="55">
        <v>5.12</v>
      </c>
      <c r="BC732" s="55">
        <v>5.96</v>
      </c>
      <c r="BD732" s="55">
        <v>42.41</v>
      </c>
      <c r="BE732" s="55">
        <v>38.36</v>
      </c>
      <c r="BF732" s="55">
        <v>0.2</v>
      </c>
      <c r="BG732" s="55">
        <v>0.31</v>
      </c>
      <c r="BH732" s="55">
        <v>0.28999999999999998</v>
      </c>
      <c r="BI732" s="55">
        <v>58.78</v>
      </c>
      <c r="BJ732" s="55">
        <v>4.3</v>
      </c>
      <c r="BK732" s="55">
        <v>0.95</v>
      </c>
      <c r="BL732" s="55">
        <v>1.18</v>
      </c>
      <c r="BM732" s="55">
        <v>16.489999999999998</v>
      </c>
      <c r="BN732" s="56">
        <v>58</v>
      </c>
      <c r="BO732" s="55" t="s">
        <v>97</v>
      </c>
      <c r="BP732" s="55" t="s">
        <v>100</v>
      </c>
      <c r="BQ732" s="56">
        <v>1200</v>
      </c>
      <c r="BR732" s="55">
        <v>37.85</v>
      </c>
      <c r="BS732" s="55">
        <v>25.21</v>
      </c>
      <c r="BT732" s="55">
        <v>20.37</v>
      </c>
      <c r="BU732" s="55">
        <v>8.2200000000000006</v>
      </c>
      <c r="BV732" s="55">
        <v>1.24</v>
      </c>
      <c r="BW732" s="55">
        <v>1.2</v>
      </c>
      <c r="BX732" s="55">
        <v>0.52</v>
      </c>
      <c r="BY732" s="55">
        <v>0.43</v>
      </c>
      <c r="BZ732" s="55">
        <v>4.37</v>
      </c>
      <c r="CA732" s="55">
        <v>0.46</v>
      </c>
      <c r="CB732" s="55">
        <v>0.13</v>
      </c>
      <c r="CC732" s="100">
        <v>4.2000000000000003E-2</v>
      </c>
      <c r="CD732" s="55">
        <v>98</v>
      </c>
      <c r="CE732" s="55">
        <v>97</v>
      </c>
      <c r="CF732" s="55">
        <v>78</v>
      </c>
      <c r="CG732" s="55">
        <v>20</v>
      </c>
      <c r="CH732" s="55"/>
      <c r="CI732" s="102">
        <v>4567</v>
      </c>
      <c r="CJ732" s="55"/>
      <c r="CK732" s="55">
        <v>30.88</v>
      </c>
      <c r="CL732" s="55"/>
      <c r="CM732" s="55">
        <v>3.96</v>
      </c>
      <c r="CN732" s="55"/>
      <c r="CO732" s="55"/>
      <c r="CP732" s="55"/>
      <c r="CQ732" s="55">
        <v>0.16</v>
      </c>
      <c r="CR732" s="102">
        <v>4480</v>
      </c>
      <c r="CS732" s="102">
        <v>31.98</v>
      </c>
      <c r="CT732" s="102">
        <v>5.23</v>
      </c>
      <c r="CU732" s="102">
        <v>0.32</v>
      </c>
      <c r="CV732" s="55"/>
      <c r="CW732" s="73">
        <f t="shared" si="150"/>
        <v>975.01894619470329</v>
      </c>
      <c r="CX732" s="74">
        <f>AP732/(AB732-AI732)</f>
        <v>975.01894619470329</v>
      </c>
      <c r="CY732" s="71">
        <v>500</v>
      </c>
      <c r="CZ732" s="67">
        <f>IF(AND(DATE(YEAR(T732),MONTH(T732),DAY(T732))&gt;=(S732-3),DATE(YEAR(T732),MONTH(T732),DAY(T732))&lt;=(S732+3)),T732,V732)</f>
        <v>46146.9375</v>
      </c>
      <c r="DA732" s="74">
        <f>CZ732-U732</f>
        <v>0</v>
      </c>
      <c r="DB732" s="53">
        <f>(((AR732-AQ732)*24)+DD732+AB732+((AV732-AU732)*24))/24</f>
        <v>0.97916666666424135</v>
      </c>
      <c r="DC732" s="53">
        <f>(AT732-AS732)*24</f>
        <v>1.2500000000582077</v>
      </c>
      <c r="DD732" s="53">
        <f>(W732-AR732)*24</f>
        <v>13.000000000116415</v>
      </c>
      <c r="DE732" s="53">
        <f>AA732</f>
        <v>34.250000000058208</v>
      </c>
      <c r="DF732" s="53">
        <f t="shared" si="147"/>
        <v>13.000000000116415</v>
      </c>
      <c r="DG732" s="53">
        <f>AB732</f>
        <v>9.9999999999417923</v>
      </c>
      <c r="DH732" s="53">
        <f t="shared" si="153"/>
        <v>1.2500000000582077</v>
      </c>
    </row>
    <row r="733" spans="1:112" s="63" customFormat="1" x14ac:dyDescent="0.2">
      <c r="A733" s="65">
        <v>5181</v>
      </c>
      <c r="B733" s="72">
        <f t="shared" si="157"/>
        <v>46143</v>
      </c>
      <c r="C733" s="60" t="str">
        <f t="shared" si="158"/>
        <v>PRT 2026 5 #5181</v>
      </c>
      <c r="D733" s="60" t="str">
        <f t="shared" si="159"/>
        <v>PRATU PLNBB NIAGA #14</v>
      </c>
      <c r="E733" s="61">
        <v>5181</v>
      </c>
      <c r="F733" s="62" t="s">
        <v>314</v>
      </c>
      <c r="G733" s="62" t="str">
        <f>INDEX([1]List!$D$2:$D$55,MATCH(F733,[1]List!$B$2:$B$55,0))</f>
        <v>CIF</v>
      </c>
      <c r="H733" s="62" t="s">
        <v>809</v>
      </c>
      <c r="I733" s="62" t="s">
        <v>334</v>
      </c>
      <c r="J733" s="61">
        <f>IF(F733="","",IF(F733="TIE LRC",COUNTIF($F$2:$F733,"TIE")+COUNTIF($F$2:$F733,"TME")+COUNTIF($F$2:$F733,"TIE LRC")+COUNTIF($F$2:$F733,"TIE MRC"),IF(F733="TIE MRC",COUNTIF($F$2:$F733,"TIE")+COUNTIF($F$2:$F733,"TME")+COUNTIF($F$2:$F733,"TIE LRC")+COUNTIF($F$2:$F733,"TIE MRC"),IF(F733="PLNBB LRC",COUNTIF($F$2:$F733,"PLNBB")+COUNTIF($F$2:$F733,"PLNBB LRC")+COUNTIF($F$2:$F733,"PLNBB MRC"),IF(F733="PLNBB MRC",COUNTIF($F$2:$F733,"PLNBB")+COUNTIF($F$2:$F733,"PLNBB LRC")+COUNTIF($F$2:$F733,"PLNBB MRC"),IF(F733="HE MRC",COUNTIF($F$2:$F733,"HE")+COUNTIF($F$2:$F733,"HE LRC")+COUNTIF($F$2:$F733,"HE MRC"),IF(F733="HE LRC",COUNTIF($F$2:$F733,"HE")+COUNTIF($F$2:$F733,"HE LRC")+COUNTIF($F$2:$F733,"HE MRC"),COUNTIF($F$2:$F733,F733))))))))</f>
        <v>14</v>
      </c>
      <c r="K733" s="63" t="s">
        <v>810</v>
      </c>
      <c r="L733" s="63" t="s">
        <v>131</v>
      </c>
      <c r="N733" s="64" t="s">
        <v>318</v>
      </c>
      <c r="O733" s="69" t="s">
        <v>610</v>
      </c>
      <c r="P733" s="65"/>
      <c r="Q733" s="69">
        <v>46128</v>
      </c>
      <c r="R733" s="66"/>
      <c r="S733" s="69" t="s">
        <v>319</v>
      </c>
      <c r="T733" s="67">
        <v>46145.791666666664</v>
      </c>
      <c r="U733" s="69" t="s">
        <v>319</v>
      </c>
      <c r="V733" s="67">
        <v>46147.972222222219</v>
      </c>
      <c r="W733" s="67">
        <v>46148.013888888891</v>
      </c>
      <c r="X733" s="67">
        <v>46148.875</v>
      </c>
      <c r="Y733" s="67">
        <v>46148.902777777781</v>
      </c>
      <c r="Z733" s="67">
        <v>46148.9375</v>
      </c>
      <c r="AA733" s="53">
        <f t="shared" si="160"/>
        <v>52.333333333313931</v>
      </c>
      <c r="AB733" s="53">
        <f t="shared" si="145"/>
        <v>21.333333333372138</v>
      </c>
      <c r="AC733" s="53">
        <f t="shared" si="146"/>
        <v>0.66666666674427688</v>
      </c>
      <c r="AD733" s="53">
        <v>0.17</v>
      </c>
      <c r="AE733" s="53">
        <v>1.5</v>
      </c>
      <c r="AF733" s="53">
        <v>2.08</v>
      </c>
      <c r="AG733" s="53">
        <v>4.92</v>
      </c>
      <c r="AH733" s="53">
        <v>0</v>
      </c>
      <c r="AI733" s="53">
        <f t="shared" si="152"/>
        <v>8.5</v>
      </c>
      <c r="AJ733" s="77">
        <f t="shared" si="144"/>
        <v>8.67</v>
      </c>
      <c r="AK733" s="77"/>
      <c r="AL733" s="77"/>
      <c r="AM733" s="77"/>
      <c r="AN733" s="77"/>
      <c r="AO733" s="68">
        <v>7506.29</v>
      </c>
      <c r="AP733" s="68">
        <v>7501.3180000000002</v>
      </c>
      <c r="AQ733" s="67">
        <f t="shared" si="138"/>
        <v>46147.972222222219</v>
      </c>
      <c r="AR733" s="67">
        <v>46147.982638888891</v>
      </c>
      <c r="AS733" s="67">
        <f t="shared" si="139"/>
        <v>46148.875</v>
      </c>
      <c r="AT733" s="67">
        <v>46148.923611111109</v>
      </c>
      <c r="AU733" s="67">
        <f t="shared" si="149"/>
        <v>46148.923611111109</v>
      </c>
      <c r="AV733" s="67">
        <v>46148.934027777781</v>
      </c>
      <c r="AW733" s="102">
        <v>4456</v>
      </c>
      <c r="AX733" s="102">
        <v>6746</v>
      </c>
      <c r="AY733" s="55">
        <v>33.950000000000003</v>
      </c>
      <c r="AZ733" s="55">
        <v>11.18</v>
      </c>
      <c r="BA733" s="55">
        <v>3.7</v>
      </c>
      <c r="BB733" s="55">
        <v>4.9800000000000004</v>
      </c>
      <c r="BC733" s="55">
        <v>5.61</v>
      </c>
      <c r="BD733" s="55">
        <v>41.88</v>
      </c>
      <c r="BE733" s="55">
        <v>41.96</v>
      </c>
      <c r="BF733" s="55">
        <v>1.08</v>
      </c>
      <c r="BG733" s="55">
        <v>1.73</v>
      </c>
      <c r="BH733" s="55">
        <v>1.63</v>
      </c>
      <c r="BI733" s="55">
        <v>62.28</v>
      </c>
      <c r="BJ733" s="55">
        <v>4.55</v>
      </c>
      <c r="BK733" s="55">
        <v>0.96</v>
      </c>
      <c r="BL733" s="55">
        <v>1.73</v>
      </c>
      <c r="BM733" s="55">
        <v>14.6</v>
      </c>
      <c r="BN733" s="56">
        <v>57</v>
      </c>
      <c r="BO733" s="55" t="s">
        <v>100</v>
      </c>
      <c r="BP733" s="55" t="s">
        <v>100</v>
      </c>
      <c r="BQ733" s="56">
        <v>1170</v>
      </c>
      <c r="BR733" s="55">
        <v>31.55</v>
      </c>
      <c r="BS733" s="55">
        <v>19.04</v>
      </c>
      <c r="BT733" s="55">
        <v>35.159999999999997</v>
      </c>
      <c r="BU733" s="55">
        <v>4.17</v>
      </c>
      <c r="BV733" s="55">
        <v>3.1</v>
      </c>
      <c r="BW733" s="55">
        <v>0.74</v>
      </c>
      <c r="BX733" s="55">
        <v>0.56000000000000005</v>
      </c>
      <c r="BY733" s="55">
        <v>0.69</v>
      </c>
      <c r="BZ733" s="55">
        <v>4.54</v>
      </c>
      <c r="CA733" s="55">
        <v>0.57999999999999996</v>
      </c>
      <c r="CB733" s="55">
        <v>0.18</v>
      </c>
      <c r="CC733" s="100">
        <v>5.0999999999999997E-2</v>
      </c>
      <c r="CD733" s="55">
        <v>99</v>
      </c>
      <c r="CE733" s="55">
        <v>98</v>
      </c>
      <c r="CF733" s="55">
        <v>79</v>
      </c>
      <c r="CG733" s="55">
        <v>20</v>
      </c>
      <c r="CH733" s="55"/>
      <c r="CI733" s="102">
        <v>4464</v>
      </c>
      <c r="CJ733" s="55"/>
      <c r="CK733" s="55">
        <v>33.65</v>
      </c>
      <c r="CL733" s="55"/>
      <c r="CM733" s="55">
        <v>3.69</v>
      </c>
      <c r="CN733" s="55"/>
      <c r="CO733" s="55"/>
      <c r="CP733" s="55"/>
      <c r="CQ733" s="55">
        <v>1.06</v>
      </c>
      <c r="CR733" s="102">
        <v>4382</v>
      </c>
      <c r="CS733" s="102">
        <v>32.71</v>
      </c>
      <c r="CT733" s="103">
        <v>4.5</v>
      </c>
      <c r="CU733" s="102">
        <v>1.1599999999999999</v>
      </c>
      <c r="CV733" s="55"/>
      <c r="CW733" s="73">
        <f t="shared" si="150"/>
        <v>584.51828571251826</v>
      </c>
      <c r="CX733" s="74">
        <f>AP733/(AB733-AI733)</f>
        <v>584.51828571251826</v>
      </c>
      <c r="CY733" s="71">
        <v>500</v>
      </c>
      <c r="CZ733" s="67" t="e">
        <f>IF(AND(DATE(YEAR(T733),MONTH(T733),DAY(T733))&gt;=(S733-3),DATE(YEAR(T733),MONTH(T733),DAY(T733))&lt;=(S733+3)),T733,V733)</f>
        <v>#VALUE!</v>
      </c>
      <c r="DA733" s="74" t="e">
        <f>CZ733-U733</f>
        <v>#VALUE!</v>
      </c>
      <c r="DB733" s="53">
        <f>(((AR733-AQ733)*24)+DD733+AB733+((AV733-AU733)*24))/24</f>
        <v>0.94097222223354038</v>
      </c>
      <c r="DC733" s="53">
        <f>(AT733-AS733)*24</f>
        <v>1.1666666666278616</v>
      </c>
      <c r="DD733" s="53">
        <f>(W733-AR733)*24</f>
        <v>0.75</v>
      </c>
      <c r="DE733" s="53">
        <f>AA733</f>
        <v>52.333333333313931</v>
      </c>
      <c r="DF733" s="53">
        <f t="shared" si="147"/>
        <v>0.75</v>
      </c>
      <c r="DG733" s="53">
        <f>AB733</f>
        <v>21.333333333372138</v>
      </c>
      <c r="DH733" s="53">
        <f t="shared" si="153"/>
        <v>1.1666666666278616</v>
      </c>
    </row>
    <row r="734" spans="1:112" s="63" customFormat="1" x14ac:dyDescent="0.2">
      <c r="A734" s="75">
        <v>5182</v>
      </c>
      <c r="B734" s="72">
        <f t="shared" si="157"/>
        <v>46143</v>
      </c>
      <c r="C734" s="60" t="str">
        <f t="shared" si="158"/>
        <v>PRT 2026 4 #5182</v>
      </c>
      <c r="D734" s="60" t="str">
        <f t="shared" si="159"/>
        <v>PRATU PLN IP SLA 1-7 #3</v>
      </c>
      <c r="E734" s="61">
        <v>5182</v>
      </c>
      <c r="F734" s="62" t="s">
        <v>455</v>
      </c>
      <c r="G734" s="62" t="s">
        <v>319</v>
      </c>
      <c r="H734" s="62" t="s">
        <v>319</v>
      </c>
      <c r="I734" s="62" t="s">
        <v>456</v>
      </c>
      <c r="J734" s="61">
        <f>IF(F734="","",IF(F734="TIE LRC",COUNTIF($F$2:$F734,"TIE")+COUNTIF($F$2:$F734,"TME")+COUNTIF($F$2:$F734,"TIE LRC")+COUNTIF($F$2:$F734,"TIE MRC"),IF(F734="TIE MRC",COUNTIF($F$2:$F734,"TIE")+COUNTIF($F$2:$F734,"TME")+COUNTIF($F$2:$F734,"TIE LRC")+COUNTIF($F$2:$F734,"TIE MRC"),IF(F734="PLNBB LRC",COUNTIF($F$2:$F734,"PLNBB")+COUNTIF($F$2:$F734,"PLNBB LRC")+COUNTIF($F$2:$F734,"PLNBB MRC"),IF(F734="PLNBB MRC",COUNTIF($F$2:$F734,"PLNBB")+COUNTIF($F$2:$F734,"PLNBB LRC")+COUNTIF($F$2:$F734,"PLNBB MRC"),IF(F734="HE MRC",COUNTIF($F$2:$F734,"HE")+COUNTIF($F$2:$F734,"HE LRC")+COUNTIF($F$2:$F734,"HE MRC"),IF(F734="HE LRC",COUNTIF($F$2:$F734,"HE")+COUNTIF($F$2:$F734,"HE LRC")+COUNTIF($F$2:$F734,"HE MRC"),COUNTIF($F$2:$F734,F734))))))))</f>
        <v>3</v>
      </c>
      <c r="K734" s="63" t="s">
        <v>811</v>
      </c>
      <c r="L734" s="63" t="s">
        <v>812</v>
      </c>
      <c r="N734" s="64" t="s">
        <v>320</v>
      </c>
      <c r="O734" s="69" t="s">
        <v>394</v>
      </c>
      <c r="P734" s="65"/>
      <c r="Q734" s="69" t="s">
        <v>319</v>
      </c>
      <c r="R734" s="66"/>
      <c r="S734" s="69" t="s">
        <v>319</v>
      </c>
      <c r="T734" s="67">
        <v>46134.125</v>
      </c>
      <c r="U734" s="67" t="s">
        <v>319</v>
      </c>
      <c r="V734" s="67">
        <v>46147.579861111109</v>
      </c>
      <c r="W734" s="67">
        <v>46147.885416666664</v>
      </c>
      <c r="X734" s="67">
        <v>46149.159722222219</v>
      </c>
      <c r="Y734" s="67">
        <v>46149.197916666664</v>
      </c>
      <c r="Z734" s="67">
        <v>46149.232638888891</v>
      </c>
      <c r="AA734" s="53">
        <f t="shared" si="160"/>
        <v>322.91666666662786</v>
      </c>
      <c r="AB734" s="53">
        <f t="shared" si="145"/>
        <v>31.5</v>
      </c>
      <c r="AC734" s="53">
        <f t="shared" si="146"/>
        <v>0.91666666668606922</v>
      </c>
      <c r="AD734" s="53">
        <v>0.25</v>
      </c>
      <c r="AE734" s="53">
        <v>3.92</v>
      </c>
      <c r="AF734" s="53">
        <v>0</v>
      </c>
      <c r="AG734" s="53">
        <v>7.67</v>
      </c>
      <c r="AH734" s="53">
        <v>0</v>
      </c>
      <c r="AI734" s="53">
        <f t="shared" si="152"/>
        <v>11.59</v>
      </c>
      <c r="AJ734" s="77">
        <f t="shared" si="144"/>
        <v>11.84</v>
      </c>
      <c r="AK734" s="77"/>
      <c r="AL734" s="77"/>
      <c r="AM734" s="77"/>
      <c r="AN734" s="77"/>
      <c r="AO734" s="68">
        <v>8491.2139999999999</v>
      </c>
      <c r="AP734" s="68">
        <v>8490.6859999999997</v>
      </c>
      <c r="AQ734" s="67">
        <f t="shared" si="138"/>
        <v>46147.579861111109</v>
      </c>
      <c r="AR734" s="67">
        <v>46147.590277777781</v>
      </c>
      <c r="AS734" s="67">
        <f t="shared" si="139"/>
        <v>46149.159722222219</v>
      </c>
      <c r="AT734" s="67">
        <v>46149.21875</v>
      </c>
      <c r="AU734" s="67">
        <f t="shared" si="149"/>
        <v>46149.21875</v>
      </c>
      <c r="AV734" s="67">
        <v>46149.229166666664</v>
      </c>
      <c r="AW734" s="102" t="s">
        <v>319</v>
      </c>
      <c r="AX734" s="102" t="s">
        <v>319</v>
      </c>
      <c r="AY734" s="55" t="s">
        <v>319</v>
      </c>
      <c r="AZ734" s="55" t="s">
        <v>319</v>
      </c>
      <c r="BA734" s="55" t="s">
        <v>319</v>
      </c>
      <c r="BB734" s="55" t="s">
        <v>319</v>
      </c>
      <c r="BC734" s="55" t="s">
        <v>319</v>
      </c>
      <c r="BD734" s="55" t="s">
        <v>319</v>
      </c>
      <c r="BE734" s="55" t="s">
        <v>319</v>
      </c>
      <c r="BF734" s="55" t="s">
        <v>319</v>
      </c>
      <c r="BG734" s="55" t="s">
        <v>319</v>
      </c>
      <c r="BH734" s="55" t="s">
        <v>319</v>
      </c>
      <c r="BI734" s="55" t="s">
        <v>319</v>
      </c>
      <c r="BJ734" s="55" t="s">
        <v>319</v>
      </c>
      <c r="BK734" s="55" t="s">
        <v>319</v>
      </c>
      <c r="BL734" s="55" t="s">
        <v>319</v>
      </c>
      <c r="BM734" s="55" t="s">
        <v>319</v>
      </c>
      <c r="BN734" s="56" t="s">
        <v>319</v>
      </c>
      <c r="BO734" s="55" t="s">
        <v>319</v>
      </c>
      <c r="BP734" s="55" t="s">
        <v>319</v>
      </c>
      <c r="BQ734" s="56" t="s">
        <v>319</v>
      </c>
      <c r="BR734" s="55" t="s">
        <v>319</v>
      </c>
      <c r="BS734" s="55" t="s">
        <v>319</v>
      </c>
      <c r="BT734" s="55" t="s">
        <v>319</v>
      </c>
      <c r="BU734" s="55" t="s">
        <v>319</v>
      </c>
      <c r="BV734" s="55" t="s">
        <v>319</v>
      </c>
      <c r="BW734" s="55" t="s">
        <v>319</v>
      </c>
      <c r="BX734" s="55" t="s">
        <v>319</v>
      </c>
      <c r="BY734" s="55" t="s">
        <v>319</v>
      </c>
      <c r="BZ734" s="55" t="s">
        <v>319</v>
      </c>
      <c r="CA734" s="55" t="s">
        <v>319</v>
      </c>
      <c r="CB734" s="55" t="s">
        <v>319</v>
      </c>
      <c r="CC734" s="100" t="s">
        <v>319</v>
      </c>
      <c r="CD734" s="55" t="s">
        <v>319</v>
      </c>
      <c r="CE734" s="55" t="s">
        <v>319</v>
      </c>
      <c r="CF734" s="55" t="s">
        <v>319</v>
      </c>
      <c r="CG734" s="55" t="s">
        <v>319</v>
      </c>
      <c r="CH734" s="55"/>
      <c r="CI734" s="102" t="s">
        <v>319</v>
      </c>
      <c r="CJ734" s="55"/>
      <c r="CK734" s="55" t="s">
        <v>319</v>
      </c>
      <c r="CL734" s="55"/>
      <c r="CM734" s="55" t="s">
        <v>319</v>
      </c>
      <c r="CN734" s="55"/>
      <c r="CO734" s="55"/>
      <c r="CP734" s="55"/>
      <c r="CQ734" s="55" t="s">
        <v>319</v>
      </c>
      <c r="CR734" s="102" t="s">
        <v>319</v>
      </c>
      <c r="CS734" s="102" t="s">
        <v>319</v>
      </c>
      <c r="CT734" s="102" t="s">
        <v>319</v>
      </c>
      <c r="CU734" s="102" t="s">
        <v>319</v>
      </c>
      <c r="CV734" s="55"/>
      <c r="CW734" s="73">
        <f t="shared" si="150"/>
        <v>426.45334003013556</v>
      </c>
      <c r="CX734" s="74">
        <f>AP734/(AB734-AI734)</f>
        <v>426.45334003013556</v>
      </c>
      <c r="CY734" s="71">
        <v>500</v>
      </c>
      <c r="CZ734" s="67" t="s">
        <v>319</v>
      </c>
      <c r="DA734" s="74">
        <v>0</v>
      </c>
      <c r="DB734" s="53">
        <f>(((AR734-AQ734)*24)+DD734+AB734+((AV734-AU734)*24))/24</f>
        <v>1.6284722222189885</v>
      </c>
      <c r="DC734" s="53">
        <f>(AT734-AS734)*24</f>
        <v>1.4166666667442769</v>
      </c>
      <c r="DD734" s="53">
        <f>(W734-AR734)*24</f>
        <v>7.0833333331975155</v>
      </c>
      <c r="DE734" s="53">
        <f>AA734</f>
        <v>322.91666666662786</v>
      </c>
      <c r="DF734" s="53">
        <f t="shared" si="147"/>
        <v>7.0833333331975155</v>
      </c>
      <c r="DG734" s="53">
        <f>AB734</f>
        <v>31.5</v>
      </c>
      <c r="DH734" s="53">
        <f t="shared" si="153"/>
        <v>1.4166666667442769</v>
      </c>
    </row>
    <row r="735" spans="1:112" s="63" customFormat="1" x14ac:dyDescent="0.2">
      <c r="A735" s="65">
        <v>5183</v>
      </c>
      <c r="B735" s="72">
        <f t="shared" si="157"/>
        <v>46143</v>
      </c>
      <c r="C735" s="60" t="str">
        <f t="shared" si="158"/>
        <v>PRT 2026 5 #5183</v>
      </c>
      <c r="D735" s="60" t="str">
        <f t="shared" si="159"/>
        <v>PRATU BGG #165</v>
      </c>
      <c r="E735" s="61">
        <v>5183</v>
      </c>
      <c r="F735" s="62" t="s">
        <v>240</v>
      </c>
      <c r="G735" s="62" t="str">
        <f>INDEX([1]List!$D$2:$D$55,MATCH(F735,[1]List!$B$2:$B$55,0))</f>
        <v>CIF</v>
      </c>
      <c r="H735" s="62" t="s">
        <v>211</v>
      </c>
      <c r="I735" s="62" t="s">
        <v>163</v>
      </c>
      <c r="J735" s="61">
        <f>IF(F735="","",IF(F735="TIE LRC",COUNTIF($F$2:$F735,"TIE")+COUNTIF($F$2:$F735,"TME")+COUNTIF($F$2:$F735,"TIE LRC")+COUNTIF($F$2:$F735,"TIE MRC"),IF(F735="TIE MRC",COUNTIF($F$2:$F735,"TIE")+COUNTIF($F$2:$F735,"TME")+COUNTIF($F$2:$F735,"TIE LRC")+COUNTIF($F$2:$F735,"TIE MRC"),IF(F735="PLNBB LRC",COUNTIF($F$2:$F735,"PLNBB")+COUNTIF($F$2:$F735,"PLNBB LRC")+COUNTIF($F$2:$F735,"PLNBB MRC"),IF(F735="PLNBB MRC",COUNTIF($F$2:$F735,"PLNBB")+COUNTIF($F$2:$F735,"PLNBB LRC")+COUNTIF($F$2:$F735,"PLNBB MRC"),IF(F735="HE MRC",COUNTIF($F$2:$F735,"HE")+COUNTIF($F$2:$F735,"HE LRC")+COUNTIF($F$2:$F735,"HE MRC"),IF(F735="HE LRC",COUNTIF($F$2:$F735,"HE")+COUNTIF($F$2:$F735,"HE LRC")+COUNTIF($F$2:$F735,"HE MRC"),COUNTIF($F$2:$F735,F735))))))))</f>
        <v>165</v>
      </c>
      <c r="K735" s="63" t="s">
        <v>147</v>
      </c>
      <c r="L735" s="63" t="s">
        <v>243</v>
      </c>
      <c r="N735" s="64" t="s">
        <v>318</v>
      </c>
      <c r="O735" s="69" t="s">
        <v>473</v>
      </c>
      <c r="P735" s="65"/>
      <c r="Q735" s="69">
        <v>46137</v>
      </c>
      <c r="R735" s="66"/>
      <c r="S735" s="69">
        <v>46198</v>
      </c>
      <c r="T735" s="67">
        <v>46146.336805555555</v>
      </c>
      <c r="U735" s="67">
        <f>V735</f>
        <v>46148.958333333336</v>
      </c>
      <c r="V735" s="67">
        <v>46148.958333333336</v>
      </c>
      <c r="W735" s="67">
        <v>46149.020833333336</v>
      </c>
      <c r="X735" s="67">
        <v>46149.534722222219</v>
      </c>
      <c r="Y735" s="67">
        <v>46149.565972222219</v>
      </c>
      <c r="Z735" s="67">
        <v>46149.600694444445</v>
      </c>
      <c r="AA735" s="53">
        <f t="shared" si="160"/>
        <v>62.916666666744277</v>
      </c>
      <c r="AB735" s="53">
        <f t="shared" si="145"/>
        <v>13.083333333197515</v>
      </c>
      <c r="AC735" s="53">
        <f t="shared" si="146"/>
        <v>0.75</v>
      </c>
      <c r="AD735" s="53">
        <v>0.17</v>
      </c>
      <c r="AE735" s="53">
        <v>1.75</v>
      </c>
      <c r="AF735" s="53">
        <v>0</v>
      </c>
      <c r="AG735" s="53">
        <v>0</v>
      </c>
      <c r="AH735" s="53">
        <v>0</v>
      </c>
      <c r="AI735" s="53">
        <f t="shared" si="152"/>
        <v>1.75</v>
      </c>
      <c r="AJ735" s="77">
        <f t="shared" si="144"/>
        <v>1.92</v>
      </c>
      <c r="AK735" s="77"/>
      <c r="AL735" s="77"/>
      <c r="AM735" s="77"/>
      <c r="AN735" s="77"/>
      <c r="AO735" s="68">
        <v>8698.5810000000001</v>
      </c>
      <c r="AP735" s="68">
        <v>8695.1380000000008</v>
      </c>
      <c r="AQ735" s="67">
        <f t="shared" si="138"/>
        <v>46148.958333333336</v>
      </c>
      <c r="AR735" s="67">
        <v>46148.96875</v>
      </c>
      <c r="AS735" s="67">
        <f t="shared" si="139"/>
        <v>46149.534722222219</v>
      </c>
      <c r="AT735" s="67">
        <v>46149.586805555555</v>
      </c>
      <c r="AU735" s="67">
        <f t="shared" si="149"/>
        <v>46149.586805555555</v>
      </c>
      <c r="AV735" s="67">
        <v>46149.597222222219</v>
      </c>
      <c r="AW735" s="102">
        <v>4580</v>
      </c>
      <c r="AX735" s="102">
        <v>6633</v>
      </c>
      <c r="AY735" s="55">
        <v>30.95</v>
      </c>
      <c r="AZ735" s="55">
        <v>14.65</v>
      </c>
      <c r="BA735" s="55">
        <v>4</v>
      </c>
      <c r="BB735" s="55">
        <v>4.95</v>
      </c>
      <c r="BC735" s="55">
        <v>5.8</v>
      </c>
      <c r="BD735" s="55">
        <v>41.76</v>
      </c>
      <c r="BE735" s="55">
        <v>38.64</v>
      </c>
      <c r="BF735" s="55">
        <v>0.19</v>
      </c>
      <c r="BG735" s="55">
        <v>0.3</v>
      </c>
      <c r="BH735" s="55">
        <v>0.28000000000000003</v>
      </c>
      <c r="BI735" s="55">
        <v>58.25</v>
      </c>
      <c r="BJ735" s="55">
        <v>4.3099999999999996</v>
      </c>
      <c r="BK735" s="55">
        <v>0.96</v>
      </c>
      <c r="BL735" s="55">
        <v>1.19</v>
      </c>
      <c r="BM735" s="55">
        <v>16.64</v>
      </c>
      <c r="BN735" s="56">
        <v>57</v>
      </c>
      <c r="BO735" s="55" t="s">
        <v>97</v>
      </c>
      <c r="BP735" s="55" t="s">
        <v>100</v>
      </c>
      <c r="BQ735" s="56">
        <v>1210</v>
      </c>
      <c r="BR735" s="55">
        <v>33.630000000000003</v>
      </c>
      <c r="BS735" s="55">
        <v>23.49</v>
      </c>
      <c r="BT735" s="55">
        <v>26.85</v>
      </c>
      <c r="BU735" s="55">
        <v>6.33</v>
      </c>
      <c r="BV735" s="55">
        <v>1.33</v>
      </c>
      <c r="BW735" s="55">
        <v>0.98</v>
      </c>
      <c r="BX735" s="55">
        <v>0.47</v>
      </c>
      <c r="BY735" s="55">
        <v>0.42</v>
      </c>
      <c r="BZ735" s="55">
        <v>5.78</v>
      </c>
      <c r="CA735" s="55">
        <v>0.56000000000000005</v>
      </c>
      <c r="CB735" s="55">
        <v>0.16</v>
      </c>
      <c r="CC735" s="100">
        <v>2.8000000000000001E-2</v>
      </c>
      <c r="CD735" s="55">
        <v>99</v>
      </c>
      <c r="CE735" s="55">
        <v>98</v>
      </c>
      <c r="CF735" s="55">
        <v>79</v>
      </c>
      <c r="CG735" s="55">
        <v>20</v>
      </c>
      <c r="CH735" s="55"/>
      <c r="CI735" s="102">
        <v>4598</v>
      </c>
      <c r="CJ735" s="55"/>
      <c r="CK735" s="55">
        <v>30.78</v>
      </c>
      <c r="CL735" s="55"/>
      <c r="CM735" s="55">
        <v>3.93</v>
      </c>
      <c r="CN735" s="55"/>
      <c r="CO735" s="55"/>
      <c r="CP735" s="55"/>
      <c r="CQ735" s="55">
        <v>0.17</v>
      </c>
      <c r="CR735" s="102">
        <v>4492</v>
      </c>
      <c r="CS735" s="102">
        <v>32.020000000000003</v>
      </c>
      <c r="CT735" s="102">
        <v>4.71</v>
      </c>
      <c r="CU735" s="102">
        <v>0.28999999999999998</v>
      </c>
      <c r="CV735" s="55"/>
      <c r="CW735" s="73">
        <f t="shared" si="150"/>
        <v>767.21805883272373</v>
      </c>
      <c r="CX735" s="74">
        <f>AP735/(AB735-AI735)</f>
        <v>767.21805883272373</v>
      </c>
      <c r="CY735" s="71">
        <v>500</v>
      </c>
      <c r="CZ735" s="67">
        <f>IF(AND(DATE(YEAR(T735),MONTH(T735),DAY(T735))&gt;=(S735-3),DATE(YEAR(T735),MONTH(T735),DAY(T735))&lt;=(S735+3)),T735,V735)</f>
        <v>46148.958333333336</v>
      </c>
      <c r="DA735" s="74">
        <f>CZ735-U735</f>
        <v>0</v>
      </c>
      <c r="DB735" s="53">
        <f>(((AR735-AQ735)*24)+DD735+AB735+((AV735-AU735)*24))/24</f>
        <v>0.61805555554747116</v>
      </c>
      <c r="DC735" s="53">
        <f>(AT735-AS735)*24</f>
        <v>1.2500000000582077</v>
      </c>
      <c r="DD735" s="53">
        <f>(W735-AR735)*24</f>
        <v>1.2500000000582077</v>
      </c>
      <c r="DE735" s="53">
        <f>AA735</f>
        <v>62.916666666744277</v>
      </c>
      <c r="DF735" s="53">
        <f t="shared" si="147"/>
        <v>1.2500000000582077</v>
      </c>
      <c r="DG735" s="53">
        <f>AB735</f>
        <v>13.083333333197515</v>
      </c>
      <c r="DH735" s="53">
        <f t="shared" si="153"/>
        <v>1.2500000000582077</v>
      </c>
    </row>
    <row r="736" spans="1:112" s="63" customFormat="1" x14ac:dyDescent="0.2">
      <c r="A736" s="65">
        <v>5184</v>
      </c>
      <c r="B736" s="72">
        <f t="shared" si="157"/>
        <v>46143</v>
      </c>
      <c r="C736" s="60" t="str">
        <f t="shared" si="158"/>
        <v>PRT 2026 5 #5184</v>
      </c>
      <c r="D736" s="60" t="str">
        <f t="shared" si="159"/>
        <v>PRATU PLNBB NIAGA #15</v>
      </c>
      <c r="E736" s="61">
        <v>5184</v>
      </c>
      <c r="F736" s="62" t="s">
        <v>314</v>
      </c>
      <c r="G736" s="62" t="str">
        <f>INDEX([1]List!$D$2:$D$55,MATCH(F736,[1]List!$B$2:$B$55,0))</f>
        <v>CIF</v>
      </c>
      <c r="H736" s="62" t="s">
        <v>809</v>
      </c>
      <c r="I736" s="62" t="s">
        <v>334</v>
      </c>
      <c r="J736" s="61">
        <f>IF(F736="","",IF(F736="TIE LRC",COUNTIF($F$2:$F736,"TIE")+COUNTIF($F$2:$F736,"TME")+COUNTIF($F$2:$F736,"TIE LRC")+COUNTIF($F$2:$F736,"TIE MRC"),IF(F736="TIE MRC",COUNTIF($F$2:$F736,"TIE")+COUNTIF($F$2:$F736,"TME")+COUNTIF($F$2:$F736,"TIE LRC")+COUNTIF($F$2:$F736,"TIE MRC"),IF(F736="PLNBB LRC",COUNTIF($F$2:$F736,"PLNBB")+COUNTIF($F$2:$F736,"PLNBB LRC")+COUNTIF($F$2:$F736,"PLNBB MRC"),IF(F736="PLNBB MRC",COUNTIF($F$2:$F736,"PLNBB")+COUNTIF($F$2:$F736,"PLNBB LRC")+COUNTIF($F$2:$F736,"PLNBB MRC"),IF(F736="HE MRC",COUNTIF($F$2:$F736,"HE")+COUNTIF($F$2:$F736,"HE LRC")+COUNTIF($F$2:$F736,"HE MRC"),IF(F736="HE LRC",COUNTIF($F$2:$F736,"HE")+COUNTIF($F$2:$F736,"HE LRC")+COUNTIF($F$2:$F736,"HE MRC"),COUNTIF($F$2:$F736,F736))))))))</f>
        <v>15</v>
      </c>
      <c r="K736" s="63" t="s">
        <v>339</v>
      </c>
      <c r="L736" s="63" t="s">
        <v>340</v>
      </c>
      <c r="N736" s="64" t="s">
        <v>320</v>
      </c>
      <c r="O736" s="69" t="s">
        <v>104</v>
      </c>
      <c r="P736" s="65"/>
      <c r="Q736" s="69">
        <v>46132</v>
      </c>
      <c r="R736" s="66"/>
      <c r="S736" s="69" t="s">
        <v>319</v>
      </c>
      <c r="T736" s="67">
        <v>46147.125</v>
      </c>
      <c r="U736" s="69" t="s">
        <v>319</v>
      </c>
      <c r="V736" s="67">
        <v>46149.256944444445</v>
      </c>
      <c r="W736" s="67">
        <v>46149.548611111109</v>
      </c>
      <c r="X736" s="67">
        <v>46150.038194444445</v>
      </c>
      <c r="Y736" s="67">
        <v>46150.0625</v>
      </c>
      <c r="Z736" s="67">
        <v>46150.097222222219</v>
      </c>
      <c r="AA736" s="53">
        <f t="shared" si="160"/>
        <v>51.166666666686069</v>
      </c>
      <c r="AB736" s="53">
        <f t="shared" si="145"/>
        <v>12.333333333372138</v>
      </c>
      <c r="AC736" s="53">
        <f t="shared" si="146"/>
        <v>0.58333333331393078</v>
      </c>
      <c r="AD736" s="53">
        <v>0</v>
      </c>
      <c r="AE736" s="53">
        <v>1.5</v>
      </c>
      <c r="AF736" s="53">
        <v>0</v>
      </c>
      <c r="AG736" s="53">
        <v>0.5</v>
      </c>
      <c r="AH736" s="53">
        <v>0</v>
      </c>
      <c r="AI736" s="53">
        <f t="shared" si="152"/>
        <v>2</v>
      </c>
      <c r="AJ736" s="77">
        <f t="shared" si="144"/>
        <v>2</v>
      </c>
      <c r="AK736" s="77"/>
      <c r="AL736" s="77"/>
      <c r="AM736" s="77"/>
      <c r="AN736" s="77"/>
      <c r="AO736" s="68">
        <v>7500.06</v>
      </c>
      <c r="AP736" s="68">
        <v>7497.915</v>
      </c>
      <c r="AQ736" s="67">
        <f t="shared" si="138"/>
        <v>46149.256944444445</v>
      </c>
      <c r="AR736" s="67">
        <v>46149.267361111109</v>
      </c>
      <c r="AS736" s="67">
        <f t="shared" si="139"/>
        <v>46150.038194444445</v>
      </c>
      <c r="AT736" s="67">
        <v>46150.083333333336</v>
      </c>
      <c r="AU736" s="67">
        <f t="shared" si="149"/>
        <v>46150.083333333336</v>
      </c>
      <c r="AV736" s="67">
        <v>46150.09375</v>
      </c>
      <c r="AW736" s="102">
        <v>4450</v>
      </c>
      <c r="AX736" s="102">
        <v>6734</v>
      </c>
      <c r="AY736" s="55">
        <v>33.909999999999997</v>
      </c>
      <c r="AZ736" s="55">
        <v>16.420000000000002</v>
      </c>
      <c r="BA736" s="55">
        <v>4.3600000000000003</v>
      </c>
      <c r="BB736" s="55">
        <v>5.52</v>
      </c>
      <c r="BC736" s="55">
        <v>6.6</v>
      </c>
      <c r="BD736" s="55">
        <v>41.24</v>
      </c>
      <c r="BE736" s="55">
        <v>36.82</v>
      </c>
      <c r="BF736" s="55">
        <v>0.99</v>
      </c>
      <c r="BG736" s="55">
        <v>1.6</v>
      </c>
      <c r="BH736" s="55">
        <v>1.5</v>
      </c>
      <c r="BI736" s="55">
        <v>58.35</v>
      </c>
      <c r="BJ736" s="55">
        <v>4.54</v>
      </c>
      <c r="BK736" s="55">
        <v>0.98</v>
      </c>
      <c r="BL736" s="55">
        <v>1.26</v>
      </c>
      <c r="BM736" s="55">
        <v>12.94</v>
      </c>
      <c r="BN736" s="56">
        <v>55</v>
      </c>
      <c r="BO736" s="55" t="s">
        <v>100</v>
      </c>
      <c r="BP736" s="55" t="s">
        <v>100</v>
      </c>
      <c r="BQ736" s="56">
        <v>1150</v>
      </c>
      <c r="BR736" s="55">
        <v>37.65</v>
      </c>
      <c r="BS736" s="55">
        <v>22.16</v>
      </c>
      <c r="BT736" s="55">
        <v>19.309999999999999</v>
      </c>
      <c r="BU736" s="55">
        <v>9.98</v>
      </c>
      <c r="BV736" s="55">
        <v>1.57</v>
      </c>
      <c r="BW736" s="55">
        <v>0.97</v>
      </c>
      <c r="BX736" s="55">
        <v>0.67</v>
      </c>
      <c r="BY736" s="55">
        <v>0.63</v>
      </c>
      <c r="BZ736" s="55">
        <v>6.48</v>
      </c>
      <c r="CA736" s="55">
        <v>0.42</v>
      </c>
      <c r="CB736" s="55">
        <v>0.16</v>
      </c>
      <c r="CC736" s="100">
        <v>4.2999999999999997E-2</v>
      </c>
      <c r="CD736" s="55">
        <v>99</v>
      </c>
      <c r="CE736" s="55">
        <v>97</v>
      </c>
      <c r="CF736" s="55">
        <v>78</v>
      </c>
      <c r="CG736" s="55">
        <v>19</v>
      </c>
      <c r="CH736" s="55"/>
      <c r="CI736" s="102">
        <v>4463</v>
      </c>
      <c r="CJ736" s="55"/>
      <c r="CK736" s="55">
        <v>33.76</v>
      </c>
      <c r="CL736" s="55"/>
      <c r="CM736" s="55">
        <v>4</v>
      </c>
      <c r="CN736" s="55"/>
      <c r="CO736" s="55"/>
      <c r="CP736" s="55"/>
      <c r="CQ736" s="55">
        <v>0.99</v>
      </c>
      <c r="CR736" s="102">
        <v>4409</v>
      </c>
      <c r="CS736" s="102">
        <v>33.96</v>
      </c>
      <c r="CT736" s="102">
        <v>4.96</v>
      </c>
      <c r="CU736" s="102">
        <v>0.98</v>
      </c>
      <c r="CV736" s="55"/>
      <c r="CW736" s="73">
        <f t="shared" si="150"/>
        <v>725.6046774166299</v>
      </c>
      <c r="CX736" s="74">
        <f>AP736/(AB736-AI736)</f>
        <v>725.6046774166299</v>
      </c>
      <c r="CY736" s="71">
        <v>500</v>
      </c>
      <c r="CZ736" s="67" t="e">
        <f>IF(AND(DATE(YEAR(T736),MONTH(T736),DAY(T736))&gt;=(S736-3),DATE(YEAR(T736),MONTH(T736),DAY(T736))&lt;=(S736+3)),T736,V736)</f>
        <v>#VALUE!</v>
      </c>
      <c r="DA736" s="74" t="e">
        <f>CZ736-U736</f>
        <v>#VALUE!</v>
      </c>
      <c r="DB736" s="53">
        <f>(((AR736-AQ736)*24)+DD736+AB736+((AV736-AU736)*24))/24</f>
        <v>0.81597222221898846</v>
      </c>
      <c r="DC736" s="53">
        <f>(AT736-AS736)*24</f>
        <v>1.0833333333721384</v>
      </c>
      <c r="DD736" s="53">
        <f>(W736-AR736)*24</f>
        <v>6.75</v>
      </c>
      <c r="DE736" s="53">
        <f>AA736</f>
        <v>51.166666666686069</v>
      </c>
      <c r="DF736" s="53">
        <f t="shared" si="147"/>
        <v>6.75</v>
      </c>
      <c r="DG736" s="53">
        <f>AB736</f>
        <v>12.333333333372138</v>
      </c>
      <c r="DH736" s="53">
        <f t="shared" si="153"/>
        <v>1.0833333333721384</v>
      </c>
    </row>
    <row r="737" spans="1:112" s="63" customFormat="1" x14ac:dyDescent="0.2">
      <c r="A737" s="65">
        <v>5185</v>
      </c>
      <c r="B737" s="72">
        <f t="shared" si="157"/>
        <v>46143</v>
      </c>
      <c r="C737" s="60" t="str">
        <f t="shared" si="158"/>
        <v>PRT 2026 5 #5185</v>
      </c>
      <c r="D737" s="60" t="str">
        <f t="shared" si="159"/>
        <v>PRATU BGG #166</v>
      </c>
      <c r="E737" s="61">
        <v>5185</v>
      </c>
      <c r="F737" s="62" t="s">
        <v>240</v>
      </c>
      <c r="G737" s="62" t="str">
        <f>INDEX([1]List!$D$2:$D$55,MATCH(F737,[1]List!$B$2:$B$55,0))</f>
        <v>CIF</v>
      </c>
      <c r="H737" s="62" t="s">
        <v>211</v>
      </c>
      <c r="I737" s="62" t="s">
        <v>163</v>
      </c>
      <c r="J737" s="61">
        <f>IF(F737="","",IF(F737="TIE LRC",COUNTIF($F$2:$F737,"TIE")+COUNTIF($F$2:$F737,"TME")+COUNTIF($F$2:$F737,"TIE LRC")+COUNTIF($F$2:$F737,"TIE MRC"),IF(F737="TIE MRC",COUNTIF($F$2:$F737,"TIE")+COUNTIF($F$2:$F737,"TME")+COUNTIF($F$2:$F737,"TIE LRC")+COUNTIF($F$2:$F737,"TIE MRC"),IF(F737="PLNBB LRC",COUNTIF($F$2:$F737,"PLNBB")+COUNTIF($F$2:$F737,"PLNBB LRC")+COUNTIF($F$2:$F737,"PLNBB MRC"),IF(F737="PLNBB MRC",COUNTIF($F$2:$F737,"PLNBB")+COUNTIF($F$2:$F737,"PLNBB LRC")+COUNTIF($F$2:$F737,"PLNBB MRC"),IF(F737="HE MRC",COUNTIF($F$2:$F737,"HE")+COUNTIF($F$2:$F737,"HE LRC")+COUNTIF($F$2:$F737,"HE MRC"),IF(F737="HE LRC",COUNTIF($F$2:$F737,"HE")+COUNTIF($F$2:$F737,"HE LRC")+COUNTIF($F$2:$F737,"HE MRC"),COUNTIF($F$2:$F737,F737))))))))</f>
        <v>166</v>
      </c>
      <c r="K737" s="63" t="s">
        <v>555</v>
      </c>
      <c r="L737" s="63" t="s">
        <v>556</v>
      </c>
      <c r="N737" s="64" t="s">
        <v>318</v>
      </c>
      <c r="O737" s="69" t="s">
        <v>473</v>
      </c>
      <c r="P737" s="65"/>
      <c r="Q737" s="69">
        <v>46143</v>
      </c>
      <c r="R737" s="66"/>
      <c r="S737" s="69">
        <v>46199</v>
      </c>
      <c r="T737" s="67">
        <v>46148.4375</v>
      </c>
      <c r="U737" s="67">
        <f t="shared" ref="U737:U740" si="161">V737</f>
        <v>46149.631944444445</v>
      </c>
      <c r="V737" s="67">
        <v>46149.631944444445</v>
      </c>
      <c r="W737" s="67">
        <v>46149.982638888891</v>
      </c>
      <c r="X737" s="67">
        <v>46150.34375</v>
      </c>
      <c r="Y737" s="67">
        <v>46150.368055555555</v>
      </c>
      <c r="Z737" s="67">
        <v>46150.402777777781</v>
      </c>
      <c r="AA737" s="53">
        <f t="shared" si="160"/>
        <v>28.666666666686069</v>
      </c>
      <c r="AB737" s="53">
        <f t="shared" si="145"/>
        <v>9.2499999999417923</v>
      </c>
      <c r="AC737" s="53">
        <f t="shared" si="146"/>
        <v>0.58333333331393078</v>
      </c>
      <c r="AD737" s="53">
        <v>0</v>
      </c>
      <c r="AE737" s="53">
        <v>0.92</v>
      </c>
      <c r="AF737" s="53">
        <v>0</v>
      </c>
      <c r="AG737" s="53">
        <v>0.17</v>
      </c>
      <c r="AH737" s="53">
        <v>0</v>
      </c>
      <c r="AI737" s="53">
        <f t="shared" si="152"/>
        <v>1.0900000000000001</v>
      </c>
      <c r="AJ737" s="77">
        <f t="shared" si="144"/>
        <v>1.0900000000000001</v>
      </c>
      <c r="AK737" s="77"/>
      <c r="AL737" s="77"/>
      <c r="AM737" s="77"/>
      <c r="AN737" s="77"/>
      <c r="AO737" s="68">
        <v>8699.0669999999991</v>
      </c>
      <c r="AP737" s="68">
        <v>8696.4079999999994</v>
      </c>
      <c r="AQ737" s="67">
        <f t="shared" si="138"/>
        <v>46149.631944444445</v>
      </c>
      <c r="AR737" s="67">
        <v>46149.642361111109</v>
      </c>
      <c r="AS737" s="67">
        <f t="shared" si="139"/>
        <v>46150.34375</v>
      </c>
      <c r="AT737" s="67">
        <v>46150.388888888891</v>
      </c>
      <c r="AU737" s="67">
        <f t="shared" si="149"/>
        <v>46150.388888888891</v>
      </c>
      <c r="AV737" s="67">
        <v>46150.399305555555</v>
      </c>
      <c r="AW737" s="102">
        <v>4557</v>
      </c>
      <c r="AX737" s="102">
        <v>6602</v>
      </c>
      <c r="AY737" s="55">
        <v>30.97</v>
      </c>
      <c r="AZ737" s="55">
        <v>13.68</v>
      </c>
      <c r="BA737" s="55">
        <v>4.13</v>
      </c>
      <c r="BB737" s="55">
        <v>5.16</v>
      </c>
      <c r="BC737" s="55">
        <v>5.98</v>
      </c>
      <c r="BD737" s="55">
        <v>40.1</v>
      </c>
      <c r="BE737" s="55">
        <v>41.06</v>
      </c>
      <c r="BF737" s="55">
        <v>0.24</v>
      </c>
      <c r="BG737" s="55">
        <v>0.37</v>
      </c>
      <c r="BH737" s="55">
        <v>0.35</v>
      </c>
      <c r="BI737" s="55">
        <v>60.05</v>
      </c>
      <c r="BJ737" s="55">
        <v>4.34</v>
      </c>
      <c r="BK737" s="55">
        <v>0.96</v>
      </c>
      <c r="BL737" s="55">
        <v>1.18</v>
      </c>
      <c r="BM737" s="55">
        <v>15.51</v>
      </c>
      <c r="BN737" s="56">
        <v>58</v>
      </c>
      <c r="BO737" s="55" t="s">
        <v>97</v>
      </c>
      <c r="BP737" s="55" t="s">
        <v>100</v>
      </c>
      <c r="BQ737" s="56">
        <v>1220</v>
      </c>
      <c r="BR737" s="55">
        <v>32.32</v>
      </c>
      <c r="BS737" s="55">
        <v>25.53</v>
      </c>
      <c r="BT737" s="55">
        <v>26.99</v>
      </c>
      <c r="BU737" s="55">
        <v>5.93</v>
      </c>
      <c r="BV737" s="55">
        <v>1.35</v>
      </c>
      <c r="BW737" s="55">
        <v>0.91</v>
      </c>
      <c r="BX737" s="55">
        <v>0.6</v>
      </c>
      <c r="BY737" s="55">
        <v>0.44</v>
      </c>
      <c r="BZ737" s="55">
        <v>2.2599999999999998</v>
      </c>
      <c r="CA737" s="55">
        <v>5.3</v>
      </c>
      <c r="CB737" s="55">
        <v>1.5</v>
      </c>
      <c r="CC737" s="100">
        <v>2.7E-2</v>
      </c>
      <c r="CD737" s="55">
        <v>99</v>
      </c>
      <c r="CE737" s="55">
        <v>98</v>
      </c>
      <c r="CF737" s="55">
        <v>78</v>
      </c>
      <c r="CG737" s="55">
        <v>20</v>
      </c>
      <c r="CH737" s="55"/>
      <c r="CI737" s="102">
        <v>4572</v>
      </c>
      <c r="CJ737" s="55"/>
      <c r="CK737" s="55">
        <v>30.85</v>
      </c>
      <c r="CL737" s="55"/>
      <c r="CM737" s="55">
        <v>4</v>
      </c>
      <c r="CN737" s="55"/>
      <c r="CO737" s="55"/>
      <c r="CP737" s="55"/>
      <c r="CQ737" s="55">
        <v>0.17</v>
      </c>
      <c r="CR737" s="102">
        <v>4502</v>
      </c>
      <c r="CS737" s="102">
        <v>31.22</v>
      </c>
      <c r="CT737" s="102">
        <v>5.22</v>
      </c>
      <c r="CU737" s="102">
        <v>0.3</v>
      </c>
      <c r="CV737" s="55"/>
      <c r="CW737" s="73">
        <f t="shared" si="150"/>
        <v>1065.7362745174059</v>
      </c>
      <c r="CX737" s="74">
        <f>AP737/(AB737-AI737)</f>
        <v>1065.7362745174059</v>
      </c>
      <c r="CY737" s="71">
        <v>500</v>
      </c>
      <c r="CZ737" s="67">
        <f>IF(AND(DATE(YEAR(T737),MONTH(T737),DAY(T737))&gt;=(S737-3),DATE(YEAR(T737),MONTH(T737),DAY(T737))&lt;=(S737+3)),T737,V737)</f>
        <v>46149.631944444445</v>
      </c>
      <c r="DA737" s="74">
        <f>CZ737-U737</f>
        <v>0</v>
      </c>
      <c r="DB737" s="53">
        <f>(((AR737-AQ737)*24)+DD737+AB737+((AV737-AU737)*24))/24</f>
        <v>0.74652777777373558</v>
      </c>
      <c r="DC737" s="53">
        <f>(AT737-AS737)*24</f>
        <v>1.0833333333721384</v>
      </c>
      <c r="DD737" s="53">
        <f>(W737-AR737)*24</f>
        <v>8.1666666667442769</v>
      </c>
      <c r="DE737" s="53">
        <f>AA737</f>
        <v>28.666666666686069</v>
      </c>
      <c r="DF737" s="53">
        <f t="shared" si="147"/>
        <v>8.1666666667442769</v>
      </c>
      <c r="DG737" s="53">
        <f>AB737</f>
        <v>9.2499999999417923</v>
      </c>
      <c r="DH737" s="53">
        <f t="shared" si="153"/>
        <v>1.0833333333721384</v>
      </c>
    </row>
    <row r="738" spans="1:112" s="63" customFormat="1" x14ac:dyDescent="0.2">
      <c r="A738" s="65">
        <v>5186</v>
      </c>
      <c r="B738" s="72">
        <f t="shared" si="157"/>
        <v>46143</v>
      </c>
      <c r="C738" s="60" t="str">
        <f t="shared" si="158"/>
        <v>PRT 2026 5 #5186</v>
      </c>
      <c r="D738" s="60" t="str">
        <f t="shared" si="159"/>
        <v>PRATU BGG #167</v>
      </c>
      <c r="E738" s="61">
        <v>5186</v>
      </c>
      <c r="F738" s="62" t="s">
        <v>240</v>
      </c>
      <c r="G738" s="62" t="str">
        <f>INDEX([1]List!$D$2:$D$55,MATCH(F738,[1]List!$B$2:$B$55,0))</f>
        <v>CIF</v>
      </c>
      <c r="H738" s="62" t="s">
        <v>211</v>
      </c>
      <c r="I738" s="62" t="s">
        <v>163</v>
      </c>
      <c r="J738" s="61">
        <f>IF(F738="","",IF(F738="TIE LRC",COUNTIF($F$2:$F738,"TIE")+COUNTIF($F$2:$F738,"TME")+COUNTIF($F$2:$F738,"TIE LRC")+COUNTIF($F$2:$F738,"TIE MRC"),IF(F738="TIE MRC",COUNTIF($F$2:$F738,"TIE")+COUNTIF($F$2:$F738,"TME")+COUNTIF($F$2:$F738,"TIE LRC")+COUNTIF($F$2:$F738,"TIE MRC"),IF(F738="PLNBB LRC",COUNTIF($F$2:$F738,"PLNBB")+COUNTIF($F$2:$F738,"PLNBB LRC")+COUNTIF($F$2:$F738,"PLNBB MRC"),IF(F738="PLNBB MRC",COUNTIF($F$2:$F738,"PLNBB")+COUNTIF($F$2:$F738,"PLNBB LRC")+COUNTIF($F$2:$F738,"PLNBB MRC"),IF(F738="HE MRC",COUNTIF($F$2:$F738,"HE")+COUNTIF($F$2:$F738,"HE LRC")+COUNTIF($F$2:$F738,"HE MRC"),IF(F738="HE LRC",COUNTIF($F$2:$F738,"HE")+COUNTIF($F$2:$F738,"HE LRC")+COUNTIF($F$2:$F738,"HE MRC"),COUNTIF($F$2:$F738,F738))))))))</f>
        <v>167</v>
      </c>
      <c r="K738" s="63" t="s">
        <v>559</v>
      </c>
      <c r="L738" s="63" t="s">
        <v>560</v>
      </c>
      <c r="N738" s="64" t="s">
        <v>320</v>
      </c>
      <c r="O738" s="69" t="s">
        <v>473</v>
      </c>
      <c r="P738" s="65"/>
      <c r="Q738" s="69">
        <v>46144</v>
      </c>
      <c r="R738" s="66"/>
      <c r="S738" s="69">
        <v>46200</v>
      </c>
      <c r="T738" s="67">
        <v>46149.513888888891</v>
      </c>
      <c r="U738" s="67">
        <f t="shared" si="161"/>
        <v>46150.152777777781</v>
      </c>
      <c r="V738" s="67">
        <v>46150.152777777781</v>
      </c>
      <c r="W738" s="67">
        <v>46150.354166666664</v>
      </c>
      <c r="X738" s="67">
        <v>46150.885416666664</v>
      </c>
      <c r="Y738" s="67">
        <v>46150.902777777781</v>
      </c>
      <c r="Z738" s="67">
        <v>46150.9375</v>
      </c>
      <c r="AA738" s="53">
        <f t="shared" si="160"/>
        <v>15.333333333372138</v>
      </c>
      <c r="AB738" s="53">
        <f t="shared" si="145"/>
        <v>13.166666666802485</v>
      </c>
      <c r="AC738" s="53">
        <f t="shared" si="146"/>
        <v>0.41666666680248454</v>
      </c>
      <c r="AD738" s="53">
        <v>0.08</v>
      </c>
      <c r="AE738" s="53">
        <v>0.67</v>
      </c>
      <c r="AF738" s="53">
        <v>0</v>
      </c>
      <c r="AG738" s="53">
        <v>1.25</v>
      </c>
      <c r="AH738" s="53">
        <v>0</v>
      </c>
      <c r="AI738" s="53">
        <f t="shared" si="152"/>
        <v>1.92</v>
      </c>
      <c r="AJ738" s="77">
        <f t="shared" si="144"/>
        <v>2</v>
      </c>
      <c r="AK738" s="77"/>
      <c r="AL738" s="77"/>
      <c r="AM738" s="77"/>
      <c r="AN738" s="77"/>
      <c r="AO738" s="68">
        <v>8699.8430000000008</v>
      </c>
      <c r="AP738" s="68">
        <v>8697.5480000000007</v>
      </c>
      <c r="AQ738" s="67">
        <f t="shared" si="138"/>
        <v>46150.152777777781</v>
      </c>
      <c r="AR738" s="67">
        <v>46150.163194444445</v>
      </c>
      <c r="AS738" s="67">
        <f t="shared" si="139"/>
        <v>46150.885416666664</v>
      </c>
      <c r="AT738" s="67">
        <v>46150.923611111109</v>
      </c>
      <c r="AU738" s="67">
        <f t="shared" si="149"/>
        <v>46150.923611111109</v>
      </c>
      <c r="AV738" s="67">
        <v>46150.934027777781</v>
      </c>
      <c r="AW738" s="102">
        <v>4592</v>
      </c>
      <c r="AX738" s="102">
        <v>6648</v>
      </c>
      <c r="AY738" s="55">
        <v>30.93</v>
      </c>
      <c r="AZ738" s="55">
        <v>14.64</v>
      </c>
      <c r="BA738" s="55">
        <v>4.13</v>
      </c>
      <c r="BB738" s="55">
        <v>5.99</v>
      </c>
      <c r="BC738" s="55">
        <v>5.1100000000000003</v>
      </c>
      <c r="BD738" s="55">
        <v>41.3</v>
      </c>
      <c r="BE738" s="55">
        <v>38.950000000000003</v>
      </c>
      <c r="BF738" s="55">
        <v>0.25</v>
      </c>
      <c r="BG738" s="55">
        <v>0.39</v>
      </c>
      <c r="BH738" s="55">
        <v>0.36</v>
      </c>
      <c r="BI738" s="55">
        <v>59.45</v>
      </c>
      <c r="BJ738" s="55">
        <v>4.29</v>
      </c>
      <c r="BK738" s="55">
        <v>0.91</v>
      </c>
      <c r="BL738" s="55">
        <v>1.1299999999999999</v>
      </c>
      <c r="BM738" s="55">
        <v>15.29</v>
      </c>
      <c r="BN738" s="56">
        <v>58</v>
      </c>
      <c r="BO738" s="55" t="s">
        <v>97</v>
      </c>
      <c r="BP738" s="55" t="s">
        <v>100</v>
      </c>
      <c r="BQ738" s="56">
        <v>1230</v>
      </c>
      <c r="BR738" s="55">
        <v>37.11</v>
      </c>
      <c r="BS738" s="55">
        <v>22.09</v>
      </c>
      <c r="BT738" s="55">
        <v>21.09</v>
      </c>
      <c r="BU738" s="55">
        <v>8.76</v>
      </c>
      <c r="BV738" s="55">
        <v>1.04</v>
      </c>
      <c r="BW738" s="55">
        <v>1.04</v>
      </c>
      <c r="BX738" s="55">
        <v>0.78</v>
      </c>
      <c r="BY738" s="55">
        <v>0.38</v>
      </c>
      <c r="BZ738" s="55">
        <v>7.08</v>
      </c>
      <c r="CA738" s="55">
        <v>0.47</v>
      </c>
      <c r="CB738" s="55">
        <v>0.14000000000000001</v>
      </c>
      <c r="CC738" s="100">
        <v>4.1000000000000002E-2</v>
      </c>
      <c r="CD738" s="55">
        <v>99</v>
      </c>
      <c r="CE738" s="55">
        <v>98</v>
      </c>
      <c r="CF738" s="55">
        <v>79</v>
      </c>
      <c r="CG738" s="55">
        <v>20</v>
      </c>
      <c r="CH738" s="55"/>
      <c r="CI738" s="102">
        <v>4602</v>
      </c>
      <c r="CJ738" s="55"/>
      <c r="CK738" s="55">
        <v>30.77</v>
      </c>
      <c r="CL738" s="55"/>
      <c r="CM738" s="55">
        <v>3.97</v>
      </c>
      <c r="CN738" s="55"/>
      <c r="CO738" s="55"/>
      <c r="CP738" s="55"/>
      <c r="CQ738" s="55">
        <v>0.16</v>
      </c>
      <c r="CR738" s="102">
        <v>4461</v>
      </c>
      <c r="CS738" s="103">
        <v>31.7</v>
      </c>
      <c r="CT738" s="102">
        <v>3.92</v>
      </c>
      <c r="CU738" s="102">
        <v>0.27</v>
      </c>
      <c r="CV738" s="55"/>
      <c r="CW738" s="73">
        <f t="shared" si="150"/>
        <v>773.34451688455545</v>
      </c>
      <c r="CX738" s="74">
        <f>AP738/(AB738-AI738)</f>
        <v>773.34451688455545</v>
      </c>
      <c r="CY738" s="71">
        <v>500</v>
      </c>
      <c r="CZ738" s="67">
        <f>IF(AND(DATE(YEAR(T738),MONTH(T738),DAY(T738))&gt;=(S738-3),DATE(YEAR(T738),MONTH(T738),DAY(T738))&lt;=(S738+3)),T738,V738)</f>
        <v>46150.152777777781</v>
      </c>
      <c r="DA738" s="74">
        <f>CZ738-U738</f>
        <v>0</v>
      </c>
      <c r="DB738" s="53">
        <f>(((AR738-AQ738)*24)+DD738+AB738+((AV738-AU738)*24))/24</f>
        <v>0.76041666667151731</v>
      </c>
      <c r="DC738" s="53">
        <f>(AT738-AS738)*24</f>
        <v>0.91666666668606922</v>
      </c>
      <c r="DD738" s="53">
        <f>(W738-AR738)*24</f>
        <v>4.5833333332557231</v>
      </c>
      <c r="DE738" s="53">
        <f>AA738</f>
        <v>15.333333333372138</v>
      </c>
      <c r="DF738" s="53">
        <f t="shared" si="147"/>
        <v>4.5833333332557231</v>
      </c>
      <c r="DG738" s="53">
        <f>AB738</f>
        <v>13.166666666802485</v>
      </c>
      <c r="DH738" s="53">
        <f t="shared" si="153"/>
        <v>0.91666666668606922</v>
      </c>
    </row>
    <row r="739" spans="1:112" s="63" customFormat="1" x14ac:dyDescent="0.2">
      <c r="A739" s="65">
        <v>5187</v>
      </c>
      <c r="B739" s="72">
        <f t="shared" si="157"/>
        <v>46143</v>
      </c>
      <c r="C739" s="60" t="str">
        <f t="shared" si="158"/>
        <v>PRT 2026 5 #5187</v>
      </c>
      <c r="D739" s="60" t="str">
        <f t="shared" si="159"/>
        <v>PRATU PLNBB NIAGA #16</v>
      </c>
      <c r="E739" s="61">
        <v>5187</v>
      </c>
      <c r="F739" s="62" t="s">
        <v>314</v>
      </c>
      <c r="G739" s="62" t="str">
        <f>INDEX([1]List!$D$2:$D$55,MATCH(F739,[1]List!$B$2:$B$55,0))</f>
        <v>CIF</v>
      </c>
      <c r="H739" s="62" t="s">
        <v>809</v>
      </c>
      <c r="I739" s="62" t="s">
        <v>334</v>
      </c>
      <c r="J739" s="61">
        <f>IF(F739="","",IF(F739="TIE LRC",COUNTIF($F$2:$F739,"TIE")+COUNTIF($F$2:$F739,"TME")+COUNTIF($F$2:$F739,"TIE LRC")+COUNTIF($F$2:$F739,"TIE MRC"),IF(F739="TIE MRC",COUNTIF($F$2:$F739,"TIE")+COUNTIF($F$2:$F739,"TME")+COUNTIF($F$2:$F739,"TIE LRC")+COUNTIF($F$2:$F739,"TIE MRC"),IF(F739="PLNBB LRC",COUNTIF($F$2:$F739,"PLNBB")+COUNTIF($F$2:$F739,"PLNBB LRC")+COUNTIF($F$2:$F739,"PLNBB MRC"),IF(F739="PLNBB MRC",COUNTIF($F$2:$F739,"PLNBB")+COUNTIF($F$2:$F739,"PLNBB LRC")+COUNTIF($F$2:$F739,"PLNBB MRC"),IF(F739="HE MRC",COUNTIF($F$2:$F739,"HE")+COUNTIF($F$2:$F739,"HE LRC")+COUNTIF($F$2:$F739,"HE MRC"),IF(F739="HE LRC",COUNTIF($F$2:$F739,"HE")+COUNTIF($F$2:$F739,"HE LRC")+COUNTIF($F$2:$F739,"HE MRC"),COUNTIF($F$2:$F739,F739))))))))</f>
        <v>16</v>
      </c>
      <c r="K739" s="63" t="s">
        <v>813</v>
      </c>
      <c r="L739" s="63" t="s">
        <v>814</v>
      </c>
      <c r="N739" s="64" t="s">
        <v>320</v>
      </c>
      <c r="O739" s="69" t="s">
        <v>104</v>
      </c>
      <c r="P739" s="65"/>
      <c r="Q739" s="69">
        <v>46139</v>
      </c>
      <c r="R739" s="66"/>
      <c r="S739" s="69" t="s">
        <v>319</v>
      </c>
      <c r="T739" s="67">
        <v>46150.291666666664</v>
      </c>
      <c r="U739" s="69" t="s">
        <v>319</v>
      </c>
      <c r="V739" s="67">
        <v>46150.986111111109</v>
      </c>
      <c r="W739" s="67">
        <v>46151.013888888891</v>
      </c>
      <c r="X739" s="67">
        <v>46151.649305555555</v>
      </c>
      <c r="Y739" s="67">
        <v>46151.701388888891</v>
      </c>
      <c r="Z739" s="67">
        <v>46151.736111111109</v>
      </c>
      <c r="AA739" s="53">
        <f t="shared" si="160"/>
        <v>16.666666666686069</v>
      </c>
      <c r="AB739" s="53">
        <f t="shared" si="145"/>
        <v>16.5</v>
      </c>
      <c r="AC739" s="53">
        <f t="shared" si="146"/>
        <v>1.2500000000582077</v>
      </c>
      <c r="AD739" s="53">
        <v>0.08</v>
      </c>
      <c r="AE739" s="53">
        <v>2.42</v>
      </c>
      <c r="AF739" s="53">
        <v>0</v>
      </c>
      <c r="AG739" s="53">
        <v>0.5</v>
      </c>
      <c r="AH739" s="53">
        <v>0</v>
      </c>
      <c r="AI739" s="53">
        <f t="shared" si="152"/>
        <v>2.92</v>
      </c>
      <c r="AJ739" s="77">
        <f t="shared" si="144"/>
        <v>3</v>
      </c>
      <c r="AK739" s="77"/>
      <c r="AL739" s="77"/>
      <c r="AM739" s="77"/>
      <c r="AN739" s="77"/>
      <c r="AO739" s="68">
        <v>7503.12</v>
      </c>
      <c r="AP739" s="68">
        <v>7500.884</v>
      </c>
      <c r="AQ739" s="67">
        <f t="shared" si="138"/>
        <v>46150.986111111109</v>
      </c>
      <c r="AR739" s="67">
        <v>46150.996527777781</v>
      </c>
      <c r="AS739" s="67">
        <f t="shared" si="139"/>
        <v>46151.649305555555</v>
      </c>
      <c r="AT739" s="67">
        <v>46151.722222222219</v>
      </c>
      <c r="AU739" s="67">
        <f t="shared" si="149"/>
        <v>46151.722222222219</v>
      </c>
      <c r="AV739" s="67">
        <v>46151.732638888891</v>
      </c>
      <c r="AW739" s="102">
        <v>4485</v>
      </c>
      <c r="AX739" s="102">
        <v>6020</v>
      </c>
      <c r="AY739" s="55">
        <v>32.840000000000003</v>
      </c>
      <c r="AZ739" s="55">
        <v>9.85</v>
      </c>
      <c r="BA739" s="55">
        <v>3.67</v>
      </c>
      <c r="BB739" s="55">
        <v>4.92</v>
      </c>
      <c r="BC739" s="55">
        <v>5.46</v>
      </c>
      <c r="BD739" s="55">
        <v>42.15</v>
      </c>
      <c r="BE739" s="55">
        <v>43.08</v>
      </c>
      <c r="BF739" s="55">
        <v>0.97</v>
      </c>
      <c r="BG739" s="55">
        <v>1.53</v>
      </c>
      <c r="BH739" s="55">
        <v>1.44</v>
      </c>
      <c r="BI739" s="55">
        <v>63.45</v>
      </c>
      <c r="BJ739" s="55">
        <v>4.3499999999999996</v>
      </c>
      <c r="BK739" s="55">
        <v>0.98</v>
      </c>
      <c r="BL739" s="55">
        <v>1.1499999999999999</v>
      </c>
      <c r="BM739" s="55">
        <v>15.15</v>
      </c>
      <c r="BN739" s="56">
        <v>55</v>
      </c>
      <c r="BO739" s="55" t="s">
        <v>100</v>
      </c>
      <c r="BP739" s="55" t="s">
        <v>100</v>
      </c>
      <c r="BQ739" s="56">
        <v>1150</v>
      </c>
      <c r="BR739" s="55">
        <v>33.28</v>
      </c>
      <c r="BS739" s="55">
        <v>17.12</v>
      </c>
      <c r="BT739" s="55">
        <v>31.64</v>
      </c>
      <c r="BU739" s="55">
        <v>7.26</v>
      </c>
      <c r="BV739" s="55">
        <v>3.14</v>
      </c>
      <c r="BW739" s="55">
        <v>0.81</v>
      </c>
      <c r="BX739" s="55">
        <v>0.51</v>
      </c>
      <c r="BY739" s="55">
        <v>0.68</v>
      </c>
      <c r="BZ739" s="55">
        <v>5.03</v>
      </c>
      <c r="CA739" s="55">
        <v>0.38</v>
      </c>
      <c r="CB739" s="55">
        <v>0.13</v>
      </c>
      <c r="CC739" s="100">
        <v>4.7E-2</v>
      </c>
      <c r="CD739" s="55">
        <v>99</v>
      </c>
      <c r="CE739" s="55">
        <v>98</v>
      </c>
      <c r="CF739" s="55">
        <v>78</v>
      </c>
      <c r="CG739" s="55">
        <v>20</v>
      </c>
      <c r="CH739" s="55"/>
      <c r="CI739" s="102">
        <v>4493</v>
      </c>
      <c r="CJ739" s="55"/>
      <c r="CK739" s="55">
        <v>32.78</v>
      </c>
      <c r="CL739" s="55"/>
      <c r="CM739" s="55">
        <v>3.63</v>
      </c>
      <c r="CN739" s="55"/>
      <c r="CO739" s="55"/>
      <c r="CP739" s="55"/>
      <c r="CQ739" s="55">
        <v>0.95</v>
      </c>
      <c r="CR739" s="102">
        <v>4423</v>
      </c>
      <c r="CS739" s="102">
        <v>32.89</v>
      </c>
      <c r="CT739" s="102">
        <v>4.12</v>
      </c>
      <c r="CU739" s="102">
        <v>0.86</v>
      </c>
      <c r="CV739" s="55"/>
      <c r="CW739" s="73">
        <f t="shared" si="150"/>
        <v>552.34786450662739</v>
      </c>
      <c r="CX739" s="74">
        <f>AP739/(AB739-AI739)</f>
        <v>552.34786450662739</v>
      </c>
      <c r="CY739" s="71">
        <v>500</v>
      </c>
      <c r="CZ739" s="67" t="e">
        <f>IF(AND(DATE(YEAR(T739),MONTH(T739),DAY(T739))&gt;=(S739-3),DATE(YEAR(T739),MONTH(T739),DAY(T739))&lt;=(S739+3)),T739,V739)</f>
        <v>#VALUE!</v>
      </c>
      <c r="DA739" s="74" t="e">
        <f>CZ739-U739</f>
        <v>#VALUE!</v>
      </c>
      <c r="DB739" s="53">
        <f>(((AR739-AQ739)*24)+DD739+AB739+((AV739-AU739)*24))/24</f>
        <v>0.72569444445252884</v>
      </c>
      <c r="DC739" s="53">
        <f>(AT739-AS739)*24</f>
        <v>1.7499999999417923</v>
      </c>
      <c r="DD739" s="53">
        <f>(W739-AR739)*24</f>
        <v>0.41666666662786156</v>
      </c>
      <c r="DE739" s="53">
        <f>AA739</f>
        <v>16.666666666686069</v>
      </c>
      <c r="DF739" s="53">
        <f t="shared" si="147"/>
        <v>0.41666666662786156</v>
      </c>
      <c r="DG739" s="53">
        <f>AB739</f>
        <v>16.5</v>
      </c>
      <c r="DH739" s="53">
        <f t="shared" si="153"/>
        <v>1.7499999999417923</v>
      </c>
    </row>
    <row r="740" spans="1:112" s="63" customFormat="1" x14ac:dyDescent="0.2">
      <c r="A740" s="65">
        <v>5188</v>
      </c>
      <c r="B740" s="72">
        <f t="shared" si="157"/>
        <v>46143</v>
      </c>
      <c r="C740" s="60" t="str">
        <f t="shared" si="158"/>
        <v>PRT 2026 5 #5188</v>
      </c>
      <c r="D740" s="60" t="str">
        <f t="shared" si="159"/>
        <v>PRATU PTBA #149</v>
      </c>
      <c r="E740" s="61">
        <v>5188</v>
      </c>
      <c r="F740" s="62" t="s">
        <v>98</v>
      </c>
      <c r="G740" s="62" t="str">
        <f>INDEX([1]List!$D$2:$D$55,MATCH(F740,[1]List!$B$2:$B$55,0))</f>
        <v>FOB</v>
      </c>
      <c r="H740" s="62" t="s">
        <v>156</v>
      </c>
      <c r="I740" s="62" t="s">
        <v>157</v>
      </c>
      <c r="J740" s="61">
        <f>IF(F740="","",IF(F740="TIE LRC",COUNTIF($F$2:$F740,"TIE")+COUNTIF($F$2:$F740,"TME")+COUNTIF($F$2:$F740,"TIE LRC")+COUNTIF($F$2:$F740,"TIE MRC"),IF(F740="TIE MRC",COUNTIF($F$2:$F740,"TIE")+COUNTIF($F$2:$F740,"TME")+COUNTIF($F$2:$F740,"TIE LRC")+COUNTIF($F$2:$F740,"TIE MRC"),IF(F740="PLNBB LRC",COUNTIF($F$2:$F740,"PLNBB")+COUNTIF($F$2:$F740,"PLNBB LRC")+COUNTIF($F$2:$F740,"PLNBB MRC"),IF(F740="PLNBB MRC",COUNTIF($F$2:$F740,"PLNBB")+COUNTIF($F$2:$F740,"PLNBB LRC")+COUNTIF($F$2:$F740,"PLNBB MRC"),IF(F740="HE MRC",COUNTIF($F$2:$F740,"HE")+COUNTIF($F$2:$F740,"HE LRC")+COUNTIF($F$2:$F740,"HE MRC"),IF(F740="HE LRC",COUNTIF($F$2:$F740,"HE")+COUNTIF($F$2:$F740,"HE LRC")+COUNTIF($F$2:$F740,"HE MRC"),COUNTIF($F$2:$F740,F740))))))))</f>
        <v>149</v>
      </c>
      <c r="K740" s="63" t="s">
        <v>717</v>
      </c>
      <c r="L740" s="63" t="s">
        <v>718</v>
      </c>
      <c r="N740" s="64" t="s">
        <v>320</v>
      </c>
      <c r="O740" s="69" t="s">
        <v>104</v>
      </c>
      <c r="P740" s="65"/>
      <c r="Q740" s="69">
        <v>46146</v>
      </c>
      <c r="R740" s="66"/>
      <c r="S740" s="69">
        <v>46146</v>
      </c>
      <c r="T740" s="67">
        <v>46150.5</v>
      </c>
      <c r="U740" s="67">
        <f t="shared" si="161"/>
        <v>46151.756944444445</v>
      </c>
      <c r="V740" s="67">
        <v>46151.756944444445</v>
      </c>
      <c r="W740" s="67">
        <v>46151.784722222219</v>
      </c>
      <c r="X740" s="67">
        <v>46152.670138888891</v>
      </c>
      <c r="Y740" s="67">
        <v>46152.708333333336</v>
      </c>
      <c r="Z740" s="67">
        <v>46152.743055555555</v>
      </c>
      <c r="AA740" s="53">
        <f t="shared" si="160"/>
        <v>30.166666666686069</v>
      </c>
      <c r="AB740" s="53">
        <f t="shared" si="145"/>
        <v>22.166666666802485</v>
      </c>
      <c r="AC740" s="53">
        <f t="shared" si="146"/>
        <v>0.91666666668606922</v>
      </c>
      <c r="AD740" s="53">
        <v>0.08</v>
      </c>
      <c r="AE740" s="53">
        <v>3.33</v>
      </c>
      <c r="AF740" s="53">
        <v>2</v>
      </c>
      <c r="AG740" s="53">
        <v>0.5</v>
      </c>
      <c r="AH740" s="53">
        <v>0</v>
      </c>
      <c r="AI740" s="53">
        <f t="shared" si="152"/>
        <v>5.83</v>
      </c>
      <c r="AJ740" s="77">
        <f t="shared" si="144"/>
        <v>5.91</v>
      </c>
      <c r="AK740" s="77"/>
      <c r="AL740" s="77"/>
      <c r="AM740" s="77"/>
      <c r="AN740" s="77"/>
      <c r="AO740" s="68">
        <v>10004.061</v>
      </c>
      <c r="AP740" s="68">
        <v>10002.276</v>
      </c>
      <c r="AQ740" s="67">
        <f t="shared" si="138"/>
        <v>46151.756944444445</v>
      </c>
      <c r="AR740" s="67">
        <v>46151.767361111109</v>
      </c>
      <c r="AS740" s="67">
        <f t="shared" si="139"/>
        <v>46152.670138888891</v>
      </c>
      <c r="AT740" s="67">
        <v>46152.729166666664</v>
      </c>
      <c r="AU740" s="67">
        <f t="shared" si="149"/>
        <v>46152.729166666664</v>
      </c>
      <c r="AV740" s="67">
        <v>46152.739583333336</v>
      </c>
      <c r="AW740" s="102">
        <v>4685</v>
      </c>
      <c r="AX740" s="102">
        <v>6621</v>
      </c>
      <c r="AY740" s="55">
        <v>29.24</v>
      </c>
      <c r="AZ740" s="55">
        <v>11.14</v>
      </c>
      <c r="BA740" s="55">
        <v>5.46</v>
      </c>
      <c r="BB740" s="55">
        <v>6.86</v>
      </c>
      <c r="BC740" s="55">
        <v>7.72</v>
      </c>
      <c r="BD740" s="55">
        <v>40.49</v>
      </c>
      <c r="BE740" s="55">
        <v>41.51</v>
      </c>
      <c r="BF740" s="55">
        <v>0.36</v>
      </c>
      <c r="BG740" s="55">
        <v>0.55000000000000004</v>
      </c>
      <c r="BH740" s="55">
        <v>0.51</v>
      </c>
      <c r="BI740" s="55">
        <v>60.25</v>
      </c>
      <c r="BJ740" s="55">
        <v>4.25</v>
      </c>
      <c r="BK740" s="55">
        <v>0.95</v>
      </c>
      <c r="BL740" s="55">
        <v>1.1599999999999999</v>
      </c>
      <c r="BM740" s="55">
        <v>16.100000000000001</v>
      </c>
      <c r="BN740" s="56">
        <v>60</v>
      </c>
      <c r="BO740" s="55" t="s">
        <v>97</v>
      </c>
      <c r="BP740" s="55" t="s">
        <v>100</v>
      </c>
      <c r="BQ740" s="56">
        <v>1180</v>
      </c>
      <c r="BR740" s="55">
        <v>50.61</v>
      </c>
      <c r="BS740" s="55">
        <v>20.81</v>
      </c>
      <c r="BT740" s="55">
        <v>11.06</v>
      </c>
      <c r="BU740" s="55">
        <v>6.39</v>
      </c>
      <c r="BV740" s="55">
        <v>2.77</v>
      </c>
      <c r="BW740" s="55">
        <v>0.82</v>
      </c>
      <c r="BX740" s="55">
        <v>1.0900000000000001</v>
      </c>
      <c r="BY740" s="55">
        <v>0.45</v>
      </c>
      <c r="BZ740" s="55">
        <v>5.6</v>
      </c>
      <c r="CA740" s="55">
        <v>0.19</v>
      </c>
      <c r="CB740" s="55">
        <v>0.21</v>
      </c>
      <c r="CC740" s="100">
        <v>0.03</v>
      </c>
      <c r="CD740" s="55">
        <v>99</v>
      </c>
      <c r="CE740" s="55">
        <v>98</v>
      </c>
      <c r="CF740" s="55">
        <v>78</v>
      </c>
      <c r="CG740" s="55">
        <v>19</v>
      </c>
      <c r="CH740" s="55"/>
      <c r="CI740" s="102">
        <v>4906</v>
      </c>
      <c r="CJ740" s="55"/>
      <c r="CK740" s="55" t="s">
        <v>815</v>
      </c>
      <c r="CL740" s="55" t="s">
        <v>816</v>
      </c>
      <c r="CM740" s="55">
        <v>3.62</v>
      </c>
      <c r="CN740" s="55">
        <v>4.33</v>
      </c>
      <c r="CO740" s="55">
        <v>39.130000000000003</v>
      </c>
      <c r="CP740" s="55" t="s">
        <v>817</v>
      </c>
      <c r="CQ740" s="55">
        <v>0.33</v>
      </c>
      <c r="CR740" s="102">
        <v>4562</v>
      </c>
      <c r="CS740" s="102">
        <v>30.02</v>
      </c>
      <c r="CT740" s="102">
        <v>5.32</v>
      </c>
      <c r="CU740" s="102">
        <v>0.33</v>
      </c>
      <c r="CV740" s="55"/>
      <c r="CW740" s="73">
        <f t="shared" si="150"/>
        <v>612.25929401653798</v>
      </c>
      <c r="CX740" s="74">
        <f>AP740/(AB740-AI740)</f>
        <v>612.25929401653798</v>
      </c>
      <c r="CY740" s="71">
        <v>500</v>
      </c>
      <c r="CZ740" s="67">
        <f>IF(AND(DATE(YEAR(T740),MONTH(T740),DAY(T740))&gt;=(S740-3),DATE(YEAR(T740),MONTH(T740),DAY(T740))&lt;=(S740+3)),T740,V740)</f>
        <v>46151.756944444445</v>
      </c>
      <c r="DA740" s="74">
        <f>CZ740-U740</f>
        <v>0</v>
      </c>
      <c r="DB740" s="53">
        <f>(((AR740-AQ740)*24)+DD740+AB740+((AV740-AU740)*24))/24</f>
        <v>0.96180555556202307</v>
      </c>
      <c r="DC740" s="53">
        <f>(AT740-AS740)*24</f>
        <v>1.4166666665696539</v>
      </c>
      <c r="DD740" s="53">
        <f>(W740-AR740)*24</f>
        <v>0.41666666662786156</v>
      </c>
      <c r="DE740" s="53">
        <f>AA740</f>
        <v>30.166666666686069</v>
      </c>
      <c r="DF740" s="53">
        <f t="shared" si="147"/>
        <v>0.41666666662786156</v>
      </c>
      <c r="DG740" s="53">
        <f>AB740</f>
        <v>22.166666666802485</v>
      </c>
      <c r="DH740" s="53">
        <f t="shared" si="153"/>
        <v>1.4166666665696539</v>
      </c>
    </row>
    <row r="741" spans="1:112" s="63" customFormat="1" x14ac:dyDescent="0.2">
      <c r="A741" s="65">
        <v>5189</v>
      </c>
      <c r="B741" s="72">
        <f t="shared" si="157"/>
        <v>46143</v>
      </c>
      <c r="C741" s="60" t="str">
        <f t="shared" si="158"/>
        <v>PRT 2026 5 #5189</v>
      </c>
      <c r="D741" s="60" t="str">
        <f t="shared" si="159"/>
        <v>PRATU PLNBB NIAGA #17</v>
      </c>
      <c r="E741" s="61">
        <v>5189</v>
      </c>
      <c r="F741" s="62" t="s">
        <v>314</v>
      </c>
      <c r="G741" s="62" t="str">
        <f>INDEX([1]List!$D$2:$D$55,MATCH(F741,[1]List!$B$2:$B$55,0))</f>
        <v>CIF</v>
      </c>
      <c r="H741" s="62" t="s">
        <v>809</v>
      </c>
      <c r="I741" s="62" t="s">
        <v>334</v>
      </c>
      <c r="J741" s="61">
        <f>IF(F741="","",IF(F741="TIE LRC",COUNTIF($F$2:$F741,"TIE")+COUNTIF($F$2:$F741,"TME")+COUNTIF($F$2:$F741,"TIE LRC")+COUNTIF($F$2:$F741,"TIE MRC"),IF(F741="TIE MRC",COUNTIF($F$2:$F741,"TIE")+COUNTIF($F$2:$F741,"TME")+COUNTIF($F$2:$F741,"TIE LRC")+COUNTIF($F$2:$F741,"TIE MRC"),IF(F741="PLNBB LRC",COUNTIF($F$2:$F741,"PLNBB")+COUNTIF($F$2:$F741,"PLNBB LRC")+COUNTIF($F$2:$F741,"PLNBB MRC"),IF(F741="PLNBB MRC",COUNTIF($F$2:$F741,"PLNBB")+COUNTIF($F$2:$F741,"PLNBB LRC")+COUNTIF($F$2:$F741,"PLNBB MRC"),IF(F741="HE MRC",COUNTIF($F$2:$F741,"HE")+COUNTIF($F$2:$F741,"HE LRC")+COUNTIF($F$2:$F741,"HE MRC"),IF(F741="HE LRC",COUNTIF($F$2:$F741,"HE")+COUNTIF($F$2:$F741,"HE LRC")+COUNTIF($F$2:$F741,"HE MRC"),COUNTIF($F$2:$F741,F741))))))))</f>
        <v>17</v>
      </c>
      <c r="K741" s="63" t="s">
        <v>130</v>
      </c>
      <c r="L741" s="63" t="s">
        <v>134</v>
      </c>
      <c r="N741" s="64" t="s">
        <v>320</v>
      </c>
      <c r="O741" s="69" t="s">
        <v>610</v>
      </c>
      <c r="P741" s="65"/>
      <c r="Q741" s="69"/>
      <c r="R741" s="66"/>
      <c r="S741" s="69" t="s">
        <v>319</v>
      </c>
      <c r="T741" s="67">
        <v>46151.604166666664</v>
      </c>
      <c r="U741" s="69" t="s">
        <v>319</v>
      </c>
      <c r="V741" s="67">
        <v>46152.826388888891</v>
      </c>
      <c r="W741" s="67">
        <v>46152.840277777781</v>
      </c>
      <c r="X741" s="67">
        <v>46153.545138888891</v>
      </c>
      <c r="Y741" s="67">
        <v>46153.569444444445</v>
      </c>
      <c r="Z741" s="67">
        <v>46153.604166666664</v>
      </c>
      <c r="AA741" s="53">
        <f t="shared" si="160"/>
        <v>29.333333333430346</v>
      </c>
      <c r="AB741" s="53">
        <f t="shared" si="145"/>
        <v>17.499999999941792</v>
      </c>
      <c r="AC741" s="53">
        <f t="shared" si="146"/>
        <v>0.58333333331393078</v>
      </c>
      <c r="AD741" s="53">
        <v>0</v>
      </c>
      <c r="AE741" s="53">
        <v>2.25</v>
      </c>
      <c r="AF741" s="53">
        <v>0.75</v>
      </c>
      <c r="AG741" s="53">
        <v>0</v>
      </c>
      <c r="AH741" s="53">
        <v>0</v>
      </c>
      <c r="AI741" s="53">
        <f t="shared" si="152"/>
        <v>3</v>
      </c>
      <c r="AJ741" s="77">
        <f t="shared" si="144"/>
        <v>3</v>
      </c>
      <c r="AK741" s="53">
        <f>SUM(AG741:AJ741)</f>
        <v>6</v>
      </c>
      <c r="AL741" s="77">
        <f>SUM(AF741:AJ741)</f>
        <v>6.75</v>
      </c>
      <c r="AM741" s="53">
        <f t="shared" ref="AM741:AM742" si="162">SUM(AI741:AL741)</f>
        <v>18.75</v>
      </c>
      <c r="AN741" s="77">
        <f>SUM(AH741:AL741)</f>
        <v>18.75</v>
      </c>
      <c r="AO741" s="68">
        <v>7501.43</v>
      </c>
      <c r="AP741" s="68">
        <v>7498.4430000000002</v>
      </c>
      <c r="AQ741" s="67">
        <f t="shared" si="138"/>
        <v>46152.826388888891</v>
      </c>
      <c r="AR741" s="67">
        <v>46152.836805555555</v>
      </c>
      <c r="AS741" s="67">
        <f t="shared" si="139"/>
        <v>46153.545138888891</v>
      </c>
      <c r="AT741" s="67">
        <v>46153.590277777781</v>
      </c>
      <c r="AU741" s="67">
        <f t="shared" si="149"/>
        <v>46153.590277777781</v>
      </c>
      <c r="AV741" s="67">
        <v>46153.600694444445</v>
      </c>
      <c r="AW741" s="102">
        <v>4440</v>
      </c>
      <c r="AX741" s="102">
        <v>6645</v>
      </c>
      <c r="AY741" s="55">
        <v>33.18</v>
      </c>
      <c r="AZ741" s="55">
        <v>8.9700000000000006</v>
      </c>
      <c r="BA741" s="55">
        <v>3.92</v>
      </c>
      <c r="BB741" s="55">
        <v>5.34</v>
      </c>
      <c r="BC741" s="55">
        <v>5.87</v>
      </c>
      <c r="BD741" s="55">
        <v>42.74</v>
      </c>
      <c r="BE741" s="55">
        <v>42.95</v>
      </c>
      <c r="BF741" s="55">
        <v>0.95</v>
      </c>
      <c r="BG741" s="55">
        <v>1.51</v>
      </c>
      <c r="BH741" s="55">
        <v>1.42</v>
      </c>
      <c r="BI741" s="55">
        <v>62.25</v>
      </c>
      <c r="BJ741" s="55">
        <v>4.45</v>
      </c>
      <c r="BK741" s="55">
        <v>0.99</v>
      </c>
      <c r="BL741" s="55">
        <v>1.1599999999999999</v>
      </c>
      <c r="BM741" s="55">
        <v>16.71</v>
      </c>
      <c r="BN741" s="56">
        <v>55</v>
      </c>
      <c r="BO741" s="55" t="s">
        <v>100</v>
      </c>
      <c r="BP741" s="55" t="s">
        <v>100</v>
      </c>
      <c r="BQ741" s="56">
        <v>1220</v>
      </c>
      <c r="BR741" s="55">
        <v>31.61</v>
      </c>
      <c r="BS741" s="55">
        <v>16.95</v>
      </c>
      <c r="BT741" s="55">
        <v>22.01</v>
      </c>
      <c r="BU741" s="55">
        <v>13.8</v>
      </c>
      <c r="BV741" s="55">
        <v>3</v>
      </c>
      <c r="BW741" s="55">
        <v>0.59</v>
      </c>
      <c r="BX741" s="55">
        <v>0.52</v>
      </c>
      <c r="BY741" s="55">
        <v>0.65</v>
      </c>
      <c r="BZ741" s="55">
        <v>10.39</v>
      </c>
      <c r="CA741" s="55">
        <v>0.28000000000000003</v>
      </c>
      <c r="CB741" s="55">
        <v>0.2</v>
      </c>
      <c r="CC741" s="100">
        <v>6.0999999999999999E-2</v>
      </c>
      <c r="CD741" s="55">
        <v>99</v>
      </c>
      <c r="CE741" s="55">
        <v>97</v>
      </c>
      <c r="CF741" s="55">
        <v>78</v>
      </c>
      <c r="CG741" s="55">
        <v>18</v>
      </c>
      <c r="CH741" s="55"/>
      <c r="CI741" s="102"/>
      <c r="CJ741" s="55"/>
      <c r="CK741" s="55"/>
      <c r="CL741" s="55"/>
      <c r="CM741" s="55"/>
      <c r="CN741" s="55"/>
      <c r="CO741" s="55"/>
      <c r="CP741" s="55"/>
      <c r="CQ741" s="55"/>
      <c r="CR741" s="102"/>
      <c r="CS741" s="102"/>
      <c r="CT741" s="102"/>
      <c r="CU741" s="102"/>
      <c r="CV741" s="55"/>
      <c r="CW741" s="73">
        <f t="shared" si="150"/>
        <v>517.13400000207594</v>
      </c>
      <c r="CX741" s="74">
        <f>AP741/(AB741-AI741)</f>
        <v>517.13400000207594</v>
      </c>
      <c r="CY741" s="71">
        <v>500</v>
      </c>
      <c r="CZ741" s="67" t="e">
        <f>IF(AND(DATE(YEAR(T741),MONTH(T741),DAY(T741))&gt;=(S741-3),DATE(YEAR(T741),MONTH(T741),DAY(T741))&lt;=(S741+3)),T741,V741)</f>
        <v>#VALUE!</v>
      </c>
      <c r="DA741" s="74" t="e">
        <f>CZ741-U741</f>
        <v>#VALUE!</v>
      </c>
      <c r="DB741" s="53">
        <f>(((AR741-AQ741)*24)+DD741+AB741+((AV741-AU741)*24))/24</f>
        <v>0.75347222221898846</v>
      </c>
      <c r="DC741" s="53">
        <f>(AT741-AS741)*24</f>
        <v>1.0833333333721384</v>
      </c>
      <c r="DD741" s="53">
        <f>(W741-AR741)*24</f>
        <v>8.3333333430346102E-2</v>
      </c>
      <c r="DE741" s="53">
        <f>AA741</f>
        <v>29.333333333430346</v>
      </c>
      <c r="DF741" s="53">
        <f t="shared" si="147"/>
        <v>8.3333333430346102E-2</v>
      </c>
      <c r="DG741" s="53">
        <f>AB741</f>
        <v>17.499999999941792</v>
      </c>
      <c r="DH741" s="53">
        <f t="shared" si="153"/>
        <v>1.0833333333721384</v>
      </c>
    </row>
    <row r="742" spans="1:112" s="63" customFormat="1" x14ac:dyDescent="0.2">
      <c r="A742" s="65">
        <v>5190</v>
      </c>
      <c r="B742" s="72">
        <f t="shared" si="157"/>
        <v>46143</v>
      </c>
      <c r="C742" s="60" t="str">
        <f t="shared" si="158"/>
        <v>PRT 2026 5 #5190</v>
      </c>
      <c r="D742" s="60" t="str">
        <f t="shared" si="159"/>
        <v>PRATU PLNBB NIAGA #18</v>
      </c>
      <c r="E742" s="61">
        <v>5190</v>
      </c>
      <c r="F742" s="62" t="s">
        <v>314</v>
      </c>
      <c r="G742" s="62" t="str">
        <f>INDEX([1]List!$D$2:$D$55,MATCH(F742,[1]List!$B$2:$B$55,0))</f>
        <v>CIF</v>
      </c>
      <c r="H742" s="62" t="s">
        <v>809</v>
      </c>
      <c r="I742" s="62" t="s">
        <v>334</v>
      </c>
      <c r="J742" s="61">
        <f>IF(F742="","",IF(F742="TIE LRC",COUNTIF($F$2:$F742,"TIE")+COUNTIF($F$2:$F742,"TME")+COUNTIF($F$2:$F742,"TIE LRC")+COUNTIF($F$2:$F742,"TIE MRC"),IF(F742="TIE MRC",COUNTIF($F$2:$F742,"TIE")+COUNTIF($F$2:$F742,"TME")+COUNTIF($F$2:$F742,"TIE LRC")+COUNTIF($F$2:$F742,"TIE MRC"),IF(F742="PLNBB LRC",COUNTIF($F$2:$F742,"PLNBB")+COUNTIF($F$2:$F742,"PLNBB LRC")+COUNTIF($F$2:$F742,"PLNBB MRC"),IF(F742="PLNBB MRC",COUNTIF($F$2:$F742,"PLNBB")+COUNTIF($F$2:$F742,"PLNBB LRC")+COUNTIF($F$2:$F742,"PLNBB MRC"),IF(F742="HE MRC",COUNTIF($F$2:$F742,"HE")+COUNTIF($F$2:$F742,"HE LRC")+COUNTIF($F$2:$F742,"HE MRC"),IF(F742="HE LRC",COUNTIF($F$2:$F742,"HE")+COUNTIF($F$2:$F742,"HE LRC")+COUNTIF($F$2:$F742,"HE MRC"),COUNTIF($F$2:$F742,F742))))))))</f>
        <v>18</v>
      </c>
      <c r="K742" s="63" t="s">
        <v>818</v>
      </c>
      <c r="L742" s="63" t="s">
        <v>819</v>
      </c>
      <c r="N742" s="64" t="s">
        <v>320</v>
      </c>
      <c r="O742" s="69" t="s">
        <v>473</v>
      </c>
      <c r="P742" s="65"/>
      <c r="Q742" s="69">
        <v>46137</v>
      </c>
      <c r="R742" s="66"/>
      <c r="S742" s="69" t="s">
        <v>319</v>
      </c>
      <c r="T742" s="67">
        <v>46151.833333333336</v>
      </c>
      <c r="U742" s="69" t="s">
        <v>319</v>
      </c>
      <c r="V742" s="67">
        <v>46153.645833333336</v>
      </c>
      <c r="W742" s="67">
        <v>46153.666666666664</v>
      </c>
      <c r="X742" s="67">
        <v>46154.336805555555</v>
      </c>
      <c r="Y742" s="67">
        <v>46154.357638888891</v>
      </c>
      <c r="Z742" s="67">
        <v>46154.392361111109</v>
      </c>
      <c r="AA742" s="53">
        <f t="shared" si="160"/>
        <v>43.5</v>
      </c>
      <c r="AB742" s="53">
        <f t="shared" si="145"/>
        <v>16.583333333430346</v>
      </c>
      <c r="AC742" s="53">
        <f t="shared" si="146"/>
        <v>0.50000000005820766</v>
      </c>
      <c r="AD742" s="53">
        <v>0.08</v>
      </c>
      <c r="AE742" s="53">
        <v>2.08</v>
      </c>
      <c r="AF742" s="53">
        <v>0</v>
      </c>
      <c r="AG742" s="53">
        <v>0</v>
      </c>
      <c r="AH742" s="53">
        <v>0</v>
      </c>
      <c r="AI742" s="53">
        <f t="shared" si="152"/>
        <v>2.08</v>
      </c>
      <c r="AJ742" s="77">
        <f t="shared" ref="AJ742:AJ805" si="163">SUM(AD742:AH742)</f>
        <v>2.16</v>
      </c>
      <c r="AK742" s="53">
        <f>SUM(AG742:AJ742)</f>
        <v>4.24</v>
      </c>
      <c r="AL742" s="77">
        <f>SUM(AF742:AJ742)</f>
        <v>4.24</v>
      </c>
      <c r="AM742" s="53">
        <f t="shared" si="162"/>
        <v>12.72</v>
      </c>
      <c r="AN742" s="77">
        <f>SUM(AH742:AL742)</f>
        <v>12.72</v>
      </c>
      <c r="AO742" s="68">
        <v>7508.07</v>
      </c>
      <c r="AP742" s="68">
        <v>7505.5829999999996</v>
      </c>
      <c r="AQ742" s="67">
        <f t="shared" si="138"/>
        <v>46153.645833333336</v>
      </c>
      <c r="AR742" s="67">
        <v>46153.65625</v>
      </c>
      <c r="AS742" s="67">
        <f t="shared" si="139"/>
        <v>46154.336805555555</v>
      </c>
      <c r="AT742" s="67">
        <v>46154.378472222219</v>
      </c>
      <c r="AU742" s="67">
        <f t="shared" si="149"/>
        <v>46154.378472222219</v>
      </c>
      <c r="AV742" s="67">
        <v>46154.388888888891</v>
      </c>
      <c r="AW742" s="102">
        <v>4483</v>
      </c>
      <c r="AX742" s="102">
        <v>6492</v>
      </c>
      <c r="AY742" s="55">
        <v>30.95</v>
      </c>
      <c r="AZ742" s="55">
        <v>8.36</v>
      </c>
      <c r="BA742" s="55">
        <v>4.3099999999999996</v>
      </c>
      <c r="BB742" s="55">
        <v>5.72</v>
      </c>
      <c r="BC742" s="55">
        <v>6.24</v>
      </c>
      <c r="BD742" s="55">
        <v>42.65</v>
      </c>
      <c r="BE742" s="55">
        <v>43.27</v>
      </c>
      <c r="BF742" s="55">
        <v>0.93</v>
      </c>
      <c r="BG742" s="55">
        <v>1.43</v>
      </c>
      <c r="BH742" s="55">
        <v>1.34</v>
      </c>
      <c r="BI742" s="55">
        <v>61.35</v>
      </c>
      <c r="BJ742" s="55">
        <v>4.29</v>
      </c>
      <c r="BK742" s="55">
        <v>1.01</v>
      </c>
      <c r="BL742" s="55">
        <v>1.1000000000000001</v>
      </c>
      <c r="BM742" s="55">
        <v>18.04</v>
      </c>
      <c r="BN742" s="56">
        <v>55</v>
      </c>
      <c r="BO742" s="55" t="s">
        <v>100</v>
      </c>
      <c r="BP742" s="55" t="s">
        <v>100</v>
      </c>
      <c r="BQ742" s="56">
        <v>1170</v>
      </c>
      <c r="BR742" s="55">
        <v>37.909999999999997</v>
      </c>
      <c r="BS742" s="55">
        <v>18.73</v>
      </c>
      <c r="BT742" s="55">
        <v>29.77</v>
      </c>
      <c r="BU742" s="55">
        <v>4.76</v>
      </c>
      <c r="BV742" s="55">
        <v>2.58</v>
      </c>
      <c r="BW742" s="55">
        <v>0.85</v>
      </c>
      <c r="BX742" s="55">
        <v>0.64</v>
      </c>
      <c r="BY742" s="55">
        <v>0.85</v>
      </c>
      <c r="BZ742" s="55">
        <v>3.14</v>
      </c>
      <c r="CA742" s="55">
        <v>0.33</v>
      </c>
      <c r="CB742" s="55">
        <v>0.13</v>
      </c>
      <c r="CC742" s="100">
        <v>4.8000000000000001E-2</v>
      </c>
      <c r="CD742" s="55">
        <v>98</v>
      </c>
      <c r="CE742" s="55">
        <v>97</v>
      </c>
      <c r="CF742" s="55">
        <v>79</v>
      </c>
      <c r="CG742" s="55">
        <v>14</v>
      </c>
      <c r="CH742" s="55"/>
      <c r="CI742" s="102">
        <v>4491</v>
      </c>
      <c r="CJ742" s="55"/>
      <c r="CK742" s="55">
        <v>30.8</v>
      </c>
      <c r="CL742" s="55"/>
      <c r="CM742" s="55">
        <v>4.37</v>
      </c>
      <c r="CN742" s="55"/>
      <c r="CO742" s="55"/>
      <c r="CP742" s="55"/>
      <c r="CQ742" s="55">
        <v>0.93</v>
      </c>
      <c r="CR742" s="102">
        <v>4443</v>
      </c>
      <c r="CS742" s="102">
        <v>31.99</v>
      </c>
      <c r="CT742" s="102">
        <v>4.0199999999999996</v>
      </c>
      <c r="CU742" s="103">
        <v>0.9</v>
      </c>
      <c r="CV742" s="55"/>
      <c r="CW742" s="73">
        <f t="shared" si="150"/>
        <v>517.50744656054667</v>
      </c>
      <c r="CX742" s="74">
        <f>AP742/(AB742-AI742)</f>
        <v>517.50744656054667</v>
      </c>
      <c r="CY742" s="71">
        <v>500</v>
      </c>
      <c r="CZ742" s="67" t="e">
        <f>IF(AND(DATE(YEAR(T742),MONTH(T742),DAY(T742))&gt;=(S742-3),DATE(YEAR(T742),MONTH(T742),DAY(T742))&lt;=(S742+3)),T742,V742)</f>
        <v>#VALUE!</v>
      </c>
      <c r="DA742" s="74" t="e">
        <f>CZ742-U742</f>
        <v>#VALUE!</v>
      </c>
      <c r="DB742" s="53">
        <f>(((AR742-AQ742)*24)+DD742+AB742+((AV742-AU742)*24))/24</f>
        <v>0.72222222222626442</v>
      </c>
      <c r="DC742" s="53">
        <f>(AT742-AS742)*24</f>
        <v>0.99999999994179234</v>
      </c>
      <c r="DD742" s="53">
        <f>(W742-AR742)*24</f>
        <v>0.24999999994179234</v>
      </c>
      <c r="DE742" s="53">
        <f>AA742</f>
        <v>43.5</v>
      </c>
      <c r="DF742" s="53">
        <f t="shared" si="147"/>
        <v>0.24999999994179234</v>
      </c>
      <c r="DG742" s="53">
        <f>AB742</f>
        <v>16.583333333430346</v>
      </c>
      <c r="DH742" s="53">
        <f t="shared" si="153"/>
        <v>0.99999999994179234</v>
      </c>
    </row>
    <row r="743" spans="1:112" s="63" customFormat="1" x14ac:dyDescent="0.2">
      <c r="A743" s="75">
        <v>5191</v>
      </c>
      <c r="B743" s="72">
        <f t="shared" si="157"/>
        <v>46143</v>
      </c>
      <c r="C743" s="60" t="str">
        <f t="shared" si="158"/>
        <v>PRT 2026 5 #5191</v>
      </c>
      <c r="D743" s="60" t="str">
        <f t="shared" si="159"/>
        <v>PRATU PLN IP SLA 1-7 #4</v>
      </c>
      <c r="E743" s="61">
        <v>5191</v>
      </c>
      <c r="F743" s="62" t="s">
        <v>455</v>
      </c>
      <c r="G743" s="62" t="s">
        <v>319</v>
      </c>
      <c r="H743" s="62" t="s">
        <v>319</v>
      </c>
      <c r="I743" s="62" t="s">
        <v>456</v>
      </c>
      <c r="J743" s="61">
        <f>IF(F743="","",IF(F743="TIE LRC",COUNTIF($F$2:$F743,"TIE")+COUNTIF($F$2:$F743,"TME")+COUNTIF($F$2:$F743,"TIE LRC")+COUNTIF($F$2:$F743,"TIE MRC"),IF(F743="TIE MRC",COUNTIF($F$2:$F743,"TIE")+COUNTIF($F$2:$F743,"TME")+COUNTIF($F$2:$F743,"TIE LRC")+COUNTIF($F$2:$F743,"TIE MRC"),IF(F743="PLNBB LRC",COUNTIF($F$2:$F743,"PLNBB")+COUNTIF($F$2:$F743,"PLNBB LRC")+COUNTIF($F$2:$F743,"PLNBB MRC"),IF(F743="PLNBB MRC",COUNTIF($F$2:$F743,"PLNBB")+COUNTIF($F$2:$F743,"PLNBB LRC")+COUNTIF($F$2:$F743,"PLNBB MRC"),IF(F743="HE MRC",COUNTIF($F$2:$F743,"HE")+COUNTIF($F$2:$F743,"HE LRC")+COUNTIF($F$2:$F743,"HE MRC"),IF(F743="HE LRC",COUNTIF($F$2:$F743,"HE")+COUNTIF($F$2:$F743,"HE LRC")+COUNTIF($F$2:$F743,"HE MRC"),COUNTIF($F$2:$F743,F743))))))))</f>
        <v>4</v>
      </c>
      <c r="K743" s="63" t="s">
        <v>800</v>
      </c>
      <c r="L743" s="63" t="s">
        <v>801</v>
      </c>
      <c r="N743" s="64" t="s">
        <v>318</v>
      </c>
      <c r="O743" s="69" t="s">
        <v>394</v>
      </c>
      <c r="P743" s="65"/>
      <c r="Q743" s="69" t="s">
        <v>319</v>
      </c>
      <c r="R743" s="66"/>
      <c r="S743" s="69" t="s">
        <v>319</v>
      </c>
      <c r="T743" s="67">
        <v>46149.854166666664</v>
      </c>
      <c r="U743" s="67" t="s">
        <v>319</v>
      </c>
      <c r="V743" s="67">
        <v>46150.809027777781</v>
      </c>
      <c r="W743" s="67">
        <v>46150.961805555555</v>
      </c>
      <c r="X743" s="67">
        <v>46154.572916666664</v>
      </c>
      <c r="Y743" s="67">
        <v>46154.611111111109</v>
      </c>
      <c r="Z743" s="67">
        <v>46154.645833333336</v>
      </c>
      <c r="AA743" s="53">
        <f t="shared" si="160"/>
        <v>22.916666666802485</v>
      </c>
      <c r="AB743" s="53">
        <f t="shared" si="145"/>
        <v>87.583333333313931</v>
      </c>
      <c r="AC743" s="53">
        <f t="shared" si="146"/>
        <v>0.91666666668606922</v>
      </c>
      <c r="AD743" s="53">
        <v>0</v>
      </c>
      <c r="AE743" s="53">
        <v>9.92</v>
      </c>
      <c r="AF743" s="53">
        <v>0</v>
      </c>
      <c r="AG743" s="53">
        <v>1.75</v>
      </c>
      <c r="AH743" s="53">
        <v>0</v>
      </c>
      <c r="AI743" s="53">
        <f t="shared" si="152"/>
        <v>11.67</v>
      </c>
      <c r="AJ743" s="77">
        <f t="shared" si="163"/>
        <v>11.67</v>
      </c>
      <c r="AK743" s="77"/>
      <c r="AL743" s="77"/>
      <c r="AM743" s="77"/>
      <c r="AN743" s="77"/>
      <c r="AO743" s="68">
        <v>8401.2819999999992</v>
      </c>
      <c r="AP743" s="68">
        <v>8400.8610000000008</v>
      </c>
      <c r="AQ743" s="67">
        <f t="shared" si="138"/>
        <v>46150.809027777781</v>
      </c>
      <c r="AR743" s="67">
        <v>46150.819444444445</v>
      </c>
      <c r="AS743" s="67">
        <f t="shared" si="139"/>
        <v>46154.572916666664</v>
      </c>
      <c r="AT743" s="67">
        <v>46154.631944444445</v>
      </c>
      <c r="AU743" s="67">
        <f t="shared" si="149"/>
        <v>46154.631944444445</v>
      </c>
      <c r="AV743" s="67">
        <v>46154.642361111109</v>
      </c>
      <c r="AW743" s="102" t="s">
        <v>319</v>
      </c>
      <c r="AX743" s="102" t="s">
        <v>319</v>
      </c>
      <c r="AY743" s="55" t="s">
        <v>319</v>
      </c>
      <c r="AZ743" s="55" t="s">
        <v>319</v>
      </c>
      <c r="BA743" s="55" t="s">
        <v>319</v>
      </c>
      <c r="BB743" s="55" t="s">
        <v>319</v>
      </c>
      <c r="BC743" s="55" t="s">
        <v>319</v>
      </c>
      <c r="BD743" s="55" t="s">
        <v>319</v>
      </c>
      <c r="BE743" s="55" t="s">
        <v>319</v>
      </c>
      <c r="BF743" s="55" t="s">
        <v>319</v>
      </c>
      <c r="BG743" s="55" t="s">
        <v>319</v>
      </c>
      <c r="BH743" s="55" t="s">
        <v>319</v>
      </c>
      <c r="BI743" s="55" t="s">
        <v>319</v>
      </c>
      <c r="BJ743" s="55" t="s">
        <v>319</v>
      </c>
      <c r="BK743" s="55" t="s">
        <v>319</v>
      </c>
      <c r="BL743" s="55" t="s">
        <v>319</v>
      </c>
      <c r="BM743" s="55" t="s">
        <v>319</v>
      </c>
      <c r="BN743" s="56" t="s">
        <v>319</v>
      </c>
      <c r="BO743" s="55" t="s">
        <v>319</v>
      </c>
      <c r="BP743" s="55" t="s">
        <v>319</v>
      </c>
      <c r="BQ743" s="56" t="s">
        <v>319</v>
      </c>
      <c r="BR743" s="55" t="s">
        <v>319</v>
      </c>
      <c r="BS743" s="55" t="s">
        <v>319</v>
      </c>
      <c r="BT743" s="55" t="s">
        <v>319</v>
      </c>
      <c r="BU743" s="55" t="s">
        <v>319</v>
      </c>
      <c r="BV743" s="55" t="s">
        <v>319</v>
      </c>
      <c r="BW743" s="55" t="s">
        <v>319</v>
      </c>
      <c r="BX743" s="55" t="s">
        <v>319</v>
      </c>
      <c r="BY743" s="55" t="s">
        <v>319</v>
      </c>
      <c r="BZ743" s="55" t="s">
        <v>319</v>
      </c>
      <c r="CA743" s="55" t="s">
        <v>319</v>
      </c>
      <c r="CB743" s="55" t="s">
        <v>319</v>
      </c>
      <c r="CC743" s="100" t="s">
        <v>319</v>
      </c>
      <c r="CD743" s="55" t="s">
        <v>319</v>
      </c>
      <c r="CE743" s="55" t="s">
        <v>319</v>
      </c>
      <c r="CF743" s="55" t="s">
        <v>319</v>
      </c>
      <c r="CG743" s="55" t="s">
        <v>319</v>
      </c>
      <c r="CH743" s="55"/>
      <c r="CI743" s="102" t="s">
        <v>319</v>
      </c>
      <c r="CJ743" s="55"/>
      <c r="CK743" s="102" t="s">
        <v>319</v>
      </c>
      <c r="CL743" s="55"/>
      <c r="CM743" s="102" t="s">
        <v>319</v>
      </c>
      <c r="CN743" s="55"/>
      <c r="CO743" s="55"/>
      <c r="CP743" s="55"/>
      <c r="CQ743" s="102" t="s">
        <v>319</v>
      </c>
      <c r="CR743" s="102" t="s">
        <v>319</v>
      </c>
      <c r="CS743" s="102" t="s">
        <v>319</v>
      </c>
      <c r="CT743" s="102" t="s">
        <v>319</v>
      </c>
      <c r="CU743" s="102" t="s">
        <v>319</v>
      </c>
      <c r="CV743" s="55"/>
      <c r="CW743" s="73">
        <f t="shared" si="150"/>
        <v>110.66384034428052</v>
      </c>
      <c r="CX743" s="74">
        <f>AP743/(AB743-AI743)</f>
        <v>110.66384034428052</v>
      </c>
      <c r="CY743" s="71">
        <v>500</v>
      </c>
      <c r="CZ743" s="67" t="s">
        <v>319</v>
      </c>
      <c r="DA743" s="74">
        <v>0</v>
      </c>
      <c r="DB743" s="53">
        <f>(((AR743-AQ743)*24)+DD743+AB743+((AV743-AU743)*24))/24</f>
        <v>3.812499999992724</v>
      </c>
      <c r="DC743" s="53">
        <f>(AT743-AS743)*24</f>
        <v>1.4166666667442769</v>
      </c>
      <c r="DD743" s="53">
        <f>(W743-AR743)*24</f>
        <v>3.4166666666278616</v>
      </c>
      <c r="DE743" s="53">
        <f>AA743</f>
        <v>22.916666666802485</v>
      </c>
      <c r="DF743" s="53">
        <f t="shared" si="147"/>
        <v>3.4166666666278616</v>
      </c>
      <c r="DG743" s="53">
        <f>AB743</f>
        <v>87.583333333313931</v>
      </c>
      <c r="DH743" s="53">
        <f t="shared" si="153"/>
        <v>1.4166666667442769</v>
      </c>
    </row>
    <row r="744" spans="1:112" s="63" customFormat="1" x14ac:dyDescent="0.2">
      <c r="A744" s="65">
        <v>5192</v>
      </c>
      <c r="B744" s="72">
        <f t="shared" si="157"/>
        <v>46143</v>
      </c>
      <c r="C744" s="60" t="str">
        <f t="shared" si="158"/>
        <v>PRT 2026 5 #5192</v>
      </c>
      <c r="D744" s="60" t="str">
        <f t="shared" si="159"/>
        <v>PRATU PLNBB NIAGA #19</v>
      </c>
      <c r="E744" s="61">
        <v>5192</v>
      </c>
      <c r="F744" s="62" t="s">
        <v>314</v>
      </c>
      <c r="G744" s="62" t="str">
        <f>INDEX([1]List!$D$2:$D$55,MATCH(F744,[1]List!$B$2:$B$55,0))</f>
        <v>CIF</v>
      </c>
      <c r="H744" s="62" t="s">
        <v>809</v>
      </c>
      <c r="I744" s="62" t="s">
        <v>334</v>
      </c>
      <c r="J744" s="61">
        <f>IF(F744="","",IF(F744="TIE LRC",COUNTIF($F$2:$F744,"TIE")+COUNTIF($F$2:$F744,"TME")+COUNTIF($F$2:$F744,"TIE LRC")+COUNTIF($F$2:$F744,"TIE MRC"),IF(F744="TIE MRC",COUNTIF($F$2:$F744,"TIE")+COUNTIF($F$2:$F744,"TME")+COUNTIF($F$2:$F744,"TIE LRC")+COUNTIF($F$2:$F744,"TIE MRC"),IF(F744="PLNBB LRC",COUNTIF($F$2:$F744,"PLNBB")+COUNTIF($F$2:$F744,"PLNBB LRC")+COUNTIF($F$2:$F744,"PLNBB MRC"),IF(F744="PLNBB MRC",COUNTIF($F$2:$F744,"PLNBB")+COUNTIF($F$2:$F744,"PLNBB LRC")+COUNTIF($F$2:$F744,"PLNBB MRC"),IF(F744="HE MRC",COUNTIF($F$2:$F744,"HE")+COUNTIF($F$2:$F744,"HE LRC")+COUNTIF($F$2:$F744,"HE MRC"),IF(F744="HE LRC",COUNTIF($F$2:$F744,"HE")+COUNTIF($F$2:$F744,"HE LRC")+COUNTIF($F$2:$F744,"HE MRC"),COUNTIF($F$2:$F744,F744))))))))</f>
        <v>19</v>
      </c>
      <c r="K744" s="63" t="s">
        <v>820</v>
      </c>
      <c r="L744" s="63" t="s">
        <v>821</v>
      </c>
      <c r="N744" s="64" t="s">
        <v>320</v>
      </c>
      <c r="O744" s="69" t="s">
        <v>473</v>
      </c>
      <c r="P744" s="65"/>
      <c r="Q744" s="69">
        <v>46135</v>
      </c>
      <c r="R744" s="66"/>
      <c r="S744" s="69" t="s">
        <v>319</v>
      </c>
      <c r="T744" s="67">
        <v>46152.708333333336</v>
      </c>
      <c r="U744" s="67" t="s">
        <v>319</v>
      </c>
      <c r="V744" s="67">
        <v>46154.427083333336</v>
      </c>
      <c r="W744" s="67">
        <v>46154.541666666664</v>
      </c>
      <c r="X744" s="67">
        <v>46155.138888888891</v>
      </c>
      <c r="Y744" s="67">
        <v>46155.15625</v>
      </c>
      <c r="Z744" s="67">
        <v>46155.190972222219</v>
      </c>
      <c r="AA744" s="53">
        <f t="shared" si="160"/>
        <v>41.25</v>
      </c>
      <c r="AB744" s="53">
        <f t="shared" si="145"/>
        <v>14.750000000058208</v>
      </c>
      <c r="AC744" s="53">
        <f t="shared" si="146"/>
        <v>0.41666666662786156</v>
      </c>
      <c r="AD744" s="53">
        <v>0.17</v>
      </c>
      <c r="AE744" s="53">
        <v>2.42</v>
      </c>
      <c r="AF744" s="53">
        <v>0</v>
      </c>
      <c r="AG744" s="53">
        <v>0.5</v>
      </c>
      <c r="AH744" s="53">
        <v>0</v>
      </c>
      <c r="AI744" s="53">
        <f t="shared" si="152"/>
        <v>2.92</v>
      </c>
      <c r="AJ744" s="77">
        <f t="shared" si="163"/>
        <v>3.09</v>
      </c>
      <c r="AK744" s="77"/>
      <c r="AL744" s="77"/>
      <c r="AM744" s="77"/>
      <c r="AN744" s="77"/>
      <c r="AO744" s="68">
        <v>7502.81</v>
      </c>
      <c r="AP744" s="68">
        <v>7499.96</v>
      </c>
      <c r="AQ744" s="67">
        <f t="shared" si="138"/>
        <v>46154.427083333336</v>
      </c>
      <c r="AR744" s="67">
        <v>46154.4375</v>
      </c>
      <c r="AS744" s="67">
        <f t="shared" si="139"/>
        <v>46155.138888888891</v>
      </c>
      <c r="AT744" s="67">
        <v>46155.177083333336</v>
      </c>
      <c r="AU744" s="67">
        <f t="shared" si="149"/>
        <v>46155.177083333336</v>
      </c>
      <c r="AV744" s="67">
        <v>46155.1875</v>
      </c>
      <c r="AW744" s="102">
        <v>4454</v>
      </c>
      <c r="AX744" s="102">
        <v>6548</v>
      </c>
      <c r="AY744" s="55">
        <v>31.97</v>
      </c>
      <c r="AZ744" s="55">
        <v>9.1300000000000008</v>
      </c>
      <c r="BA744" s="55">
        <v>4.51</v>
      </c>
      <c r="BB744" s="55">
        <v>6.02</v>
      </c>
      <c r="BC744" s="55">
        <v>6.62</v>
      </c>
      <c r="BD744" s="55">
        <v>42.52</v>
      </c>
      <c r="BE744" s="55">
        <v>42.33</v>
      </c>
      <c r="BF744" s="55">
        <v>0.98</v>
      </c>
      <c r="BG744" s="55">
        <v>1.54</v>
      </c>
      <c r="BH744" s="55">
        <v>1.44</v>
      </c>
      <c r="BI744" s="55">
        <v>61.29</v>
      </c>
      <c r="BJ744" s="55">
        <v>4.3499999999999996</v>
      </c>
      <c r="BK744" s="55">
        <v>1.0900000000000001</v>
      </c>
      <c r="BL744" s="55">
        <v>1.28</v>
      </c>
      <c r="BM744" s="55">
        <v>16.84</v>
      </c>
      <c r="BN744" s="56">
        <v>55</v>
      </c>
      <c r="BO744" s="55" t="s">
        <v>100</v>
      </c>
      <c r="BP744" s="55" t="s">
        <v>100</v>
      </c>
      <c r="BQ744" s="56">
        <v>1150</v>
      </c>
      <c r="BR744" s="55">
        <v>45.47</v>
      </c>
      <c r="BS744" s="55">
        <v>15.05</v>
      </c>
      <c r="BT744" s="55">
        <v>26.04</v>
      </c>
      <c r="BU744" s="55">
        <v>4.5599999999999996</v>
      </c>
      <c r="BV744" s="55">
        <v>2.5</v>
      </c>
      <c r="BW744" s="55">
        <v>0.78</v>
      </c>
      <c r="BX744" s="55">
        <v>0.63</v>
      </c>
      <c r="BY744" s="55">
        <v>0.74</v>
      </c>
      <c r="BZ744" s="55">
        <v>3.6</v>
      </c>
      <c r="CA744" s="55">
        <v>0.51</v>
      </c>
      <c r="CB744" s="55">
        <v>0.12</v>
      </c>
      <c r="CC744" s="100">
        <v>5.1999999999999998E-2</v>
      </c>
      <c r="CD744" s="55">
        <v>98</v>
      </c>
      <c r="CE744" s="55">
        <v>97</v>
      </c>
      <c r="CF744" s="55">
        <v>79</v>
      </c>
      <c r="CG744" s="55">
        <v>14</v>
      </c>
      <c r="CH744" s="55"/>
      <c r="CI744" s="102">
        <v>4461</v>
      </c>
      <c r="CJ744" s="55"/>
      <c r="CK744" s="55">
        <v>31.9</v>
      </c>
      <c r="CL744" s="55"/>
      <c r="CM744" s="55">
        <v>4.53</v>
      </c>
      <c r="CN744" s="55"/>
      <c r="CO744" s="55"/>
      <c r="CP744" s="55"/>
      <c r="CQ744" s="55">
        <v>0.92</v>
      </c>
      <c r="CR744" s="102">
        <v>4430</v>
      </c>
      <c r="CS744" s="103">
        <v>32.4</v>
      </c>
      <c r="CT744" s="102">
        <v>4.8899999999999997</v>
      </c>
      <c r="CU744" s="102">
        <v>0.99</v>
      </c>
      <c r="CV744" s="55"/>
      <c r="CW744" s="73">
        <f t="shared" si="150"/>
        <v>633.97802197490262</v>
      </c>
      <c r="CX744" s="74">
        <f>AP744/(AB744-AI744)</f>
        <v>633.97802197490262</v>
      </c>
      <c r="CY744" s="71">
        <v>500</v>
      </c>
      <c r="CZ744" s="67" t="e">
        <f>IF(AND(DATE(YEAR(T744),MONTH(T744),DAY(T744))&gt;=(S744-3),DATE(YEAR(T744),MONTH(T744),DAY(T744))&lt;=(S744+3)),T744,V744)</f>
        <v>#VALUE!</v>
      </c>
      <c r="DA744" s="74" t="e">
        <f>CZ744-U744</f>
        <v>#VALUE!</v>
      </c>
      <c r="DB744" s="53">
        <f>(((AR744-AQ744)*24)+DD744+AB744+((AV744-AU744)*24))/24</f>
        <v>0.73958333332848269</v>
      </c>
      <c r="DC744" s="53">
        <f>(AT744-AS744)*24</f>
        <v>0.91666666668606922</v>
      </c>
      <c r="DD744" s="53">
        <f>(W744-AR744)*24</f>
        <v>2.4999999999417923</v>
      </c>
      <c r="DE744" s="53">
        <f>AA744</f>
        <v>41.25</v>
      </c>
      <c r="DF744" s="53">
        <f t="shared" si="147"/>
        <v>2.4999999999417923</v>
      </c>
      <c r="DG744" s="53">
        <f>AB744</f>
        <v>14.750000000058208</v>
      </c>
      <c r="DH744" s="53">
        <f t="shared" si="153"/>
        <v>0.91666666668606922</v>
      </c>
    </row>
    <row r="745" spans="1:112" s="63" customFormat="1" x14ac:dyDescent="0.2">
      <c r="A745" s="65">
        <v>5193</v>
      </c>
      <c r="B745" s="72">
        <f t="shared" si="157"/>
        <v>46143</v>
      </c>
      <c r="C745" s="60" t="str">
        <f t="shared" si="158"/>
        <v>PRT 2026 5 #5193</v>
      </c>
      <c r="D745" s="60" t="str">
        <f t="shared" si="159"/>
        <v>PRATU GEL LRC #60</v>
      </c>
      <c r="E745" s="61">
        <v>5193</v>
      </c>
      <c r="F745" s="62" t="s">
        <v>300</v>
      </c>
      <c r="G745" s="62" t="str">
        <f>INDEX([1]List!$D$2:$D$55,MATCH(F745,[1]List!$B$2:$B$55,0))</f>
        <v>CIF</v>
      </c>
      <c r="H745" s="62" t="s">
        <v>392</v>
      </c>
      <c r="I745" s="62" t="s">
        <v>681</v>
      </c>
      <c r="J745" s="61">
        <f>IF(F745="","",IF(F745="TIE LRC",COUNTIF($F$2:$F745,"TIE")+COUNTIF($F$2:$F745,"TME")+COUNTIF($F$2:$F745,"TIE LRC")+COUNTIF($F$2:$F745,"TIE MRC"),IF(F745="TIE MRC",COUNTIF($F$2:$F745,"TIE")+COUNTIF($F$2:$F745,"TME")+COUNTIF($F$2:$F745,"TIE LRC")+COUNTIF($F$2:$F745,"TIE MRC"),IF(F745="PLNBB LRC",COUNTIF($F$2:$F745,"PLNBB")+COUNTIF($F$2:$F745,"PLNBB LRC")+COUNTIF($F$2:$F745,"PLNBB MRC"),IF(F745="PLNBB MRC",COUNTIF($F$2:$F745,"PLNBB")+COUNTIF($F$2:$F745,"PLNBB LRC")+COUNTIF($F$2:$F745,"PLNBB MRC"),IF(F745="HE MRC",COUNTIF($F$2:$F745,"HE")+COUNTIF($F$2:$F745,"HE LRC")+COUNTIF($F$2:$F745,"HE MRC"),IF(F745="HE LRC",COUNTIF($F$2:$F745,"HE")+COUNTIF($F$2:$F745,"HE LRC")+COUNTIF($F$2:$F745,"HE MRC"),COUNTIF($F$2:$F745,F745))))))))</f>
        <v>60</v>
      </c>
      <c r="K745" s="63" t="s">
        <v>117</v>
      </c>
      <c r="L745" s="63" t="s">
        <v>109</v>
      </c>
      <c r="N745" s="64" t="s">
        <v>318</v>
      </c>
      <c r="O745" s="69" t="s">
        <v>473</v>
      </c>
      <c r="P745" s="65"/>
      <c r="Q745" s="69">
        <v>46139</v>
      </c>
      <c r="R745" s="66"/>
      <c r="S745" s="69">
        <v>46046</v>
      </c>
      <c r="T745" s="67">
        <v>46150.166666666664</v>
      </c>
      <c r="U745" s="67">
        <f>V745</f>
        <v>46154.684027777781</v>
      </c>
      <c r="V745" s="67">
        <v>46154.684027777781</v>
      </c>
      <c r="W745" s="67">
        <v>46154.972222222219</v>
      </c>
      <c r="X745" s="67">
        <v>46155.902777777781</v>
      </c>
      <c r="Y745" s="67">
        <v>46155.972222222219</v>
      </c>
      <c r="Z745" s="67">
        <v>46156.006944444445</v>
      </c>
      <c r="AA745" s="53">
        <f t="shared" si="160"/>
        <v>108.41666666680248</v>
      </c>
      <c r="AB745" s="53">
        <f t="shared" si="145"/>
        <v>24</v>
      </c>
      <c r="AC745" s="53">
        <f t="shared" si="146"/>
        <v>1.6666666665114462</v>
      </c>
      <c r="AD745" s="53">
        <v>0.25</v>
      </c>
      <c r="AE745" s="53">
        <v>2.17</v>
      </c>
      <c r="AF745" s="53">
        <v>0</v>
      </c>
      <c r="AG745" s="53">
        <v>0.5</v>
      </c>
      <c r="AH745" s="53">
        <v>0</v>
      </c>
      <c r="AI745" s="53">
        <f t="shared" si="152"/>
        <v>2.67</v>
      </c>
      <c r="AJ745" s="77">
        <f t="shared" si="163"/>
        <v>2.92</v>
      </c>
      <c r="AK745" s="77"/>
      <c r="AL745" s="77"/>
      <c r="AM745" s="77"/>
      <c r="AN745" s="77"/>
      <c r="AO745" s="68">
        <v>7701.9120000000003</v>
      </c>
      <c r="AP745" s="68">
        <v>7698.9189999999999</v>
      </c>
      <c r="AQ745" s="67">
        <f t="shared" si="138"/>
        <v>46154.684027777781</v>
      </c>
      <c r="AR745" s="67">
        <v>46154.694444444445</v>
      </c>
      <c r="AS745" s="67">
        <f t="shared" si="139"/>
        <v>46155.902777777781</v>
      </c>
      <c r="AT745" s="67">
        <v>46155.993055555555</v>
      </c>
      <c r="AU745" s="67">
        <f t="shared" si="149"/>
        <v>46155.993055555555</v>
      </c>
      <c r="AV745" s="67">
        <v>46156.003472222219</v>
      </c>
      <c r="AW745" s="102">
        <v>4108</v>
      </c>
      <c r="AX745" s="102">
        <v>6315</v>
      </c>
      <c r="AY745" s="55">
        <v>34.94</v>
      </c>
      <c r="AZ745" s="55">
        <v>18.68</v>
      </c>
      <c r="BA745" s="55">
        <v>4.58</v>
      </c>
      <c r="BB745" s="55">
        <v>5.73</v>
      </c>
      <c r="BC745" s="55">
        <v>7.05</v>
      </c>
      <c r="BD745" s="55">
        <v>40.4</v>
      </c>
      <c r="BE745" s="55">
        <v>35.19</v>
      </c>
      <c r="BF745" s="55">
        <v>0.24</v>
      </c>
      <c r="BG745" s="55">
        <v>0.4</v>
      </c>
      <c r="BH745" s="55">
        <v>0.37</v>
      </c>
      <c r="BI745" s="55">
        <v>53.75</v>
      </c>
      <c r="BJ745" s="55">
        <v>4.24</v>
      </c>
      <c r="BK745" s="55">
        <v>0.9</v>
      </c>
      <c r="BL745" s="55">
        <v>1.19</v>
      </c>
      <c r="BM745" s="55">
        <v>16.399999999999999</v>
      </c>
      <c r="BN745" s="56">
        <v>58</v>
      </c>
      <c r="BO745" s="55" t="s">
        <v>97</v>
      </c>
      <c r="BP745" s="55" t="s">
        <v>97</v>
      </c>
      <c r="BQ745" s="56">
        <v>1170</v>
      </c>
      <c r="BR745" s="55">
        <v>47.26</v>
      </c>
      <c r="BS745" s="55">
        <v>14.29</v>
      </c>
      <c r="BT745" s="55">
        <v>24.44</v>
      </c>
      <c r="BU745" s="55">
        <v>5.15</v>
      </c>
      <c r="BV745" s="55">
        <v>2.9</v>
      </c>
      <c r="BW745" s="55">
        <v>0.86</v>
      </c>
      <c r="BX745" s="55">
        <v>0.27</v>
      </c>
      <c r="BY745" s="55">
        <v>0.6</v>
      </c>
      <c r="BZ745" s="55">
        <v>3.29</v>
      </c>
      <c r="CA745" s="55">
        <v>0.81</v>
      </c>
      <c r="CB745" s="55">
        <v>0.14000000000000001</v>
      </c>
      <c r="CC745" s="100">
        <v>3.2000000000000001E-2</v>
      </c>
      <c r="CD745" s="55">
        <v>99</v>
      </c>
      <c r="CE745" s="55">
        <v>98</v>
      </c>
      <c r="CF745" s="55">
        <v>78</v>
      </c>
      <c r="CG745" s="55">
        <v>20</v>
      </c>
      <c r="CH745" s="55"/>
      <c r="CI745" s="102">
        <v>4124</v>
      </c>
      <c r="CJ745" s="55"/>
      <c r="CK745" s="55">
        <v>34.58</v>
      </c>
      <c r="CL745" s="55"/>
      <c r="CM745" s="55">
        <v>4.33</v>
      </c>
      <c r="CN745" s="55"/>
      <c r="CO745" s="55"/>
      <c r="CP745" s="55"/>
      <c r="CQ745" s="55">
        <v>0.21</v>
      </c>
      <c r="CR745" s="102">
        <v>4038</v>
      </c>
      <c r="CS745" s="102">
        <v>35.270000000000003</v>
      </c>
      <c r="CT745" s="102">
        <v>4.62</v>
      </c>
      <c r="CU745" s="102">
        <v>0.19</v>
      </c>
      <c r="CV745" s="55"/>
      <c r="CW745" s="73">
        <f t="shared" si="150"/>
        <v>360.94322550398505</v>
      </c>
      <c r="CX745" s="74">
        <f>AP745/(AB745-AI745)</f>
        <v>360.94322550398505</v>
      </c>
      <c r="CY745" s="71">
        <v>500</v>
      </c>
      <c r="CZ745" s="67">
        <f>IF(AND(DATE(YEAR(T745),MONTH(T745),DAY(T745))&gt;=(S745-3),DATE(YEAR(T745),MONTH(T745),DAY(T745))&lt;=(S745+3)),T745,V745)</f>
        <v>46154.684027777781</v>
      </c>
      <c r="DA745" s="74">
        <f>CZ745-U745</f>
        <v>0</v>
      </c>
      <c r="DB745" s="53">
        <f>(((AR745-AQ745)*24)+DD745+AB745+((AV745-AU745)*24))/24</f>
        <v>1.2986111111022183</v>
      </c>
      <c r="DC745" s="53">
        <f>(AT745-AS745)*24</f>
        <v>2.1666666665696539</v>
      </c>
      <c r="DD745" s="53">
        <f>(W745-AR745)*24</f>
        <v>6.6666666665696539</v>
      </c>
      <c r="DE745" s="53">
        <f>AA745</f>
        <v>108.41666666680248</v>
      </c>
      <c r="DF745" s="53">
        <f t="shared" si="147"/>
        <v>6.6666666665696539</v>
      </c>
      <c r="DG745" s="53">
        <f>AB745</f>
        <v>24</v>
      </c>
      <c r="DH745" s="53">
        <f t="shared" si="153"/>
        <v>2.1666666665696539</v>
      </c>
    </row>
    <row r="746" spans="1:112" s="63" customFormat="1" x14ac:dyDescent="0.2">
      <c r="A746" s="65">
        <v>5194</v>
      </c>
      <c r="B746" s="72">
        <f t="shared" si="157"/>
        <v>46143</v>
      </c>
      <c r="C746" s="60" t="str">
        <f t="shared" si="158"/>
        <v>PRT 2026 5 #5194</v>
      </c>
      <c r="D746" s="60" t="str">
        <f t="shared" si="159"/>
        <v>PRATU PTBA #150</v>
      </c>
      <c r="E746" s="61">
        <v>5194</v>
      </c>
      <c r="F746" s="62" t="s">
        <v>98</v>
      </c>
      <c r="G746" s="62" t="str">
        <f>INDEX([1]List!$D$2:$D$55,MATCH(F746,[1]List!$B$2:$B$55,0))</f>
        <v>FOB</v>
      </c>
      <c r="H746" s="62" t="s">
        <v>156</v>
      </c>
      <c r="I746" s="62" t="s">
        <v>157</v>
      </c>
      <c r="J746" s="61">
        <f>IF(F746="","",IF(F746="TIE LRC",COUNTIF($F$2:$F746,"TIE")+COUNTIF($F$2:$F746,"TME")+COUNTIF($F$2:$F746,"TIE LRC")+COUNTIF($F$2:$F746,"TIE MRC"),IF(F746="TIE MRC",COUNTIF($F$2:$F746,"TIE")+COUNTIF($F$2:$F746,"TME")+COUNTIF($F$2:$F746,"TIE LRC")+COUNTIF($F$2:$F746,"TIE MRC"),IF(F746="PLNBB LRC",COUNTIF($F$2:$F746,"PLNBB")+COUNTIF($F$2:$F746,"PLNBB LRC")+COUNTIF($F$2:$F746,"PLNBB MRC"),IF(F746="PLNBB MRC",COUNTIF($F$2:$F746,"PLNBB")+COUNTIF($F$2:$F746,"PLNBB LRC")+COUNTIF($F$2:$F746,"PLNBB MRC"),IF(F746="HE MRC",COUNTIF($F$2:$F746,"HE")+COUNTIF($F$2:$F746,"HE LRC")+COUNTIF($F$2:$F746,"HE MRC"),IF(F746="HE LRC",COUNTIF($F$2:$F746,"HE")+COUNTIF($F$2:$F746,"HE LRC")+COUNTIF($F$2:$F746,"HE MRC"),COUNTIF($F$2:$F746,F746))))))))</f>
        <v>150</v>
      </c>
      <c r="K746" s="63" t="s">
        <v>822</v>
      </c>
      <c r="L746" s="63" t="s">
        <v>823</v>
      </c>
      <c r="N746" s="64" t="s">
        <v>320</v>
      </c>
      <c r="O746" s="69" t="s">
        <v>104</v>
      </c>
      <c r="P746" s="65"/>
      <c r="Q746" s="69">
        <v>46147</v>
      </c>
      <c r="R746" s="66"/>
      <c r="S746" s="69">
        <v>46147</v>
      </c>
      <c r="T746" s="67">
        <v>46153.145833333336</v>
      </c>
      <c r="U746" s="67">
        <f>V746</f>
        <v>46155.243055555555</v>
      </c>
      <c r="V746" s="67">
        <v>46155.243055555555</v>
      </c>
      <c r="W746" s="67">
        <v>46155.666666666664</v>
      </c>
      <c r="X746" s="67">
        <v>46156.4375</v>
      </c>
      <c r="Y746" s="67">
        <v>46156.472222222219</v>
      </c>
      <c r="Z746" s="67">
        <v>46156.506944444445</v>
      </c>
      <c r="AA746" s="53">
        <f t="shared" si="160"/>
        <v>50.333333333255723</v>
      </c>
      <c r="AB746" s="53">
        <f t="shared" si="145"/>
        <v>19.333333333313931</v>
      </c>
      <c r="AC746" s="53">
        <f t="shared" si="146"/>
        <v>0.83333333325572312</v>
      </c>
      <c r="AD746" s="53">
        <v>0.33</v>
      </c>
      <c r="AE746" s="53">
        <v>1.5</v>
      </c>
      <c r="AF746" s="53">
        <v>0</v>
      </c>
      <c r="AG746" s="53">
        <v>0.5</v>
      </c>
      <c r="AH746" s="53">
        <v>0</v>
      </c>
      <c r="AI746" s="53">
        <f t="shared" si="152"/>
        <v>2</v>
      </c>
      <c r="AJ746" s="77">
        <f t="shared" si="163"/>
        <v>2.33</v>
      </c>
      <c r="AK746" s="77"/>
      <c r="AL746" s="77"/>
      <c r="AM746" s="77"/>
      <c r="AN746" s="77"/>
      <c r="AO746" s="68">
        <v>10007.907999999999</v>
      </c>
      <c r="AP746" s="68">
        <v>10006.032999999999</v>
      </c>
      <c r="AQ746" s="67">
        <f t="shared" si="138"/>
        <v>46155.243055555555</v>
      </c>
      <c r="AR746" s="67">
        <v>46155.253472222219</v>
      </c>
      <c r="AS746" s="67">
        <f t="shared" si="139"/>
        <v>46156.4375</v>
      </c>
      <c r="AT746" s="67">
        <v>46156.493055555555</v>
      </c>
      <c r="AU746" s="67">
        <f t="shared" si="149"/>
        <v>46156.493055555555</v>
      </c>
      <c r="AV746" s="67">
        <v>46156.503472222219</v>
      </c>
      <c r="AW746" s="102">
        <v>4669</v>
      </c>
      <c r="AX746" s="102">
        <v>6738</v>
      </c>
      <c r="AY746" s="55">
        <v>30.7</v>
      </c>
      <c r="AZ746" s="55">
        <v>11.13</v>
      </c>
      <c r="BA746" s="55">
        <v>3.84</v>
      </c>
      <c r="BB746" s="55">
        <v>4.92</v>
      </c>
      <c r="BC746" s="55">
        <v>5.54</v>
      </c>
      <c r="BD746" s="55">
        <v>42.3</v>
      </c>
      <c r="BE746" s="55">
        <v>41.65</v>
      </c>
      <c r="BF746" s="55">
        <v>0.4</v>
      </c>
      <c r="BG746" s="55">
        <v>0.61</v>
      </c>
      <c r="BH746" s="55">
        <v>0.56999999999999995</v>
      </c>
      <c r="BI746" s="55">
        <v>61.38</v>
      </c>
      <c r="BJ746" s="55">
        <v>4.25</v>
      </c>
      <c r="BK746" s="55">
        <v>0.98</v>
      </c>
      <c r="BL746" s="55">
        <v>1.17</v>
      </c>
      <c r="BM746" s="55">
        <v>16.829999999999998</v>
      </c>
      <c r="BN746" s="56">
        <v>60</v>
      </c>
      <c r="BO746" s="55" t="s">
        <v>97</v>
      </c>
      <c r="BP746" s="55" t="s">
        <v>100</v>
      </c>
      <c r="BQ746" s="56">
        <v>1280</v>
      </c>
      <c r="BR746" s="55">
        <v>39.82</v>
      </c>
      <c r="BS746" s="55">
        <v>26.45</v>
      </c>
      <c r="BT746" s="55">
        <v>12.7</v>
      </c>
      <c r="BU746" s="55">
        <v>8.39</v>
      </c>
      <c r="BV746" s="55">
        <v>2.38</v>
      </c>
      <c r="BW746" s="55">
        <v>0.88</v>
      </c>
      <c r="BX746" s="55">
        <v>0.56000000000000005</v>
      </c>
      <c r="BY746" s="55">
        <v>0.54</v>
      </c>
      <c r="BZ746" s="55">
        <v>7.47</v>
      </c>
      <c r="CA746" s="55">
        <v>0.24</v>
      </c>
      <c r="CB746" s="55">
        <v>0.56000000000000005</v>
      </c>
      <c r="CC746" s="100">
        <v>4.1000000000000002E-2</v>
      </c>
      <c r="CD746" s="55">
        <v>100</v>
      </c>
      <c r="CE746" s="55">
        <v>99</v>
      </c>
      <c r="CF746" s="55">
        <v>79</v>
      </c>
      <c r="CG746" s="55">
        <v>19</v>
      </c>
      <c r="CH746" s="55"/>
      <c r="CI746" s="102">
        <v>4906</v>
      </c>
      <c r="CJ746" s="55"/>
      <c r="CK746" s="55">
        <v>28.16</v>
      </c>
      <c r="CL746" s="55">
        <v>14.49</v>
      </c>
      <c r="CM746" s="55">
        <v>5.24</v>
      </c>
      <c r="CN746" s="55">
        <v>6.24</v>
      </c>
      <c r="CO746" s="55">
        <v>39.51</v>
      </c>
      <c r="CP746" s="55">
        <v>39.76</v>
      </c>
      <c r="CQ746" s="55">
        <v>0.39</v>
      </c>
      <c r="CR746" s="102">
        <v>4533</v>
      </c>
      <c r="CS746" s="102">
        <v>30.23</v>
      </c>
      <c r="CT746" s="102">
        <v>5.22</v>
      </c>
      <c r="CU746" s="102">
        <v>0.34</v>
      </c>
      <c r="CV746" s="55"/>
      <c r="CW746" s="73">
        <f t="shared" si="150"/>
        <v>577.27113461603074</v>
      </c>
      <c r="CX746" s="74">
        <f>AP746/(AB746-AI746)</f>
        <v>577.27113461603074</v>
      </c>
      <c r="CY746" s="71">
        <v>500</v>
      </c>
      <c r="CZ746" s="67">
        <f>IF(AND(DATE(YEAR(T746),MONTH(T746),DAY(T746))&gt;=(S746-3),DATE(YEAR(T746),MONTH(T746),DAY(T746))&lt;=(S746+3)),T746,V746)</f>
        <v>46155.243055555555</v>
      </c>
      <c r="DA746" s="74">
        <f>CZ746-U746</f>
        <v>0</v>
      </c>
      <c r="DB746" s="53">
        <f>(((AR746-AQ746)*24)+DD746+AB746+((AV746-AU746)*24))/24</f>
        <v>1.2395833333284827</v>
      </c>
      <c r="DC746" s="53">
        <f>(AT746-AS746)*24</f>
        <v>1.3333333333139308</v>
      </c>
      <c r="DD746" s="53">
        <f>(W746-AR746)*24</f>
        <v>9.9166666666860692</v>
      </c>
      <c r="DE746" s="53">
        <f>AA746</f>
        <v>50.333333333255723</v>
      </c>
      <c r="DF746" s="53">
        <f t="shared" si="147"/>
        <v>9.9166666666860692</v>
      </c>
      <c r="DG746" s="53">
        <f>AB746</f>
        <v>19.333333333313931</v>
      </c>
      <c r="DH746" s="53">
        <f t="shared" si="153"/>
        <v>1.3333333333139308</v>
      </c>
    </row>
    <row r="747" spans="1:112" s="63" customFormat="1" x14ac:dyDescent="0.2">
      <c r="A747" s="65">
        <v>5195</v>
      </c>
      <c r="B747" s="72">
        <f t="shared" si="157"/>
        <v>46143</v>
      </c>
      <c r="C747" s="60" t="str">
        <f t="shared" si="158"/>
        <v>PRT 2026 5 #5195</v>
      </c>
      <c r="D747" s="60" t="str">
        <f t="shared" si="159"/>
        <v>PRATU PTBA #151</v>
      </c>
      <c r="E747" s="61">
        <v>5195</v>
      </c>
      <c r="F747" s="62" t="s">
        <v>98</v>
      </c>
      <c r="G747" s="62" t="str">
        <f>INDEX([1]List!$D$2:$D$55,MATCH(F747,[1]List!$B$2:$B$55,0))</f>
        <v>FOB</v>
      </c>
      <c r="H747" s="62" t="s">
        <v>156</v>
      </c>
      <c r="I747" s="62" t="s">
        <v>157</v>
      </c>
      <c r="J747" s="61">
        <f>IF(F747="","",IF(F747="TIE LRC",COUNTIF($F$2:$F747,"TIE")+COUNTIF($F$2:$F747,"TME")+COUNTIF($F$2:$F747,"TIE LRC")+COUNTIF($F$2:$F747,"TIE MRC"),IF(F747="TIE MRC",COUNTIF($F$2:$F747,"TIE")+COUNTIF($F$2:$F747,"TME")+COUNTIF($F$2:$F747,"TIE LRC")+COUNTIF($F$2:$F747,"TIE MRC"),IF(F747="PLNBB LRC",COUNTIF($F$2:$F747,"PLNBB")+COUNTIF($F$2:$F747,"PLNBB LRC")+COUNTIF($F$2:$F747,"PLNBB MRC"),IF(F747="PLNBB MRC",COUNTIF($F$2:$F747,"PLNBB")+COUNTIF($F$2:$F747,"PLNBB LRC")+COUNTIF($F$2:$F747,"PLNBB MRC"),IF(F747="HE MRC",COUNTIF($F$2:$F747,"HE")+COUNTIF($F$2:$F747,"HE LRC")+COUNTIF($F$2:$F747,"HE MRC"),IF(F747="HE LRC",COUNTIF($F$2:$F747,"HE")+COUNTIF($F$2:$F747,"HE LRC")+COUNTIF($F$2:$F747,"HE MRC"),COUNTIF($F$2:$F747,F747))))))))</f>
        <v>151</v>
      </c>
      <c r="K747" s="63" t="s">
        <v>653</v>
      </c>
      <c r="L747" s="63" t="s">
        <v>160</v>
      </c>
      <c r="N747" s="64" t="s">
        <v>320</v>
      </c>
      <c r="O747" s="69" t="s">
        <v>104</v>
      </c>
      <c r="P747" s="65"/>
      <c r="Q747" s="69">
        <v>46148</v>
      </c>
      <c r="R747" s="66"/>
      <c r="S747" s="69">
        <v>46148</v>
      </c>
      <c r="T747" s="67">
        <v>46153.895833333336</v>
      </c>
      <c r="U747" s="67">
        <f>V747</f>
        <v>46156.527777777781</v>
      </c>
      <c r="V747" s="67">
        <v>46156.527777777781</v>
      </c>
      <c r="W747" s="67">
        <v>46156.545138888891</v>
      </c>
      <c r="X747" s="67">
        <v>46157.371527777781</v>
      </c>
      <c r="Y747" s="67">
        <v>46157.413194444445</v>
      </c>
      <c r="Z747" s="67">
        <v>46157.447916666664</v>
      </c>
      <c r="AA747" s="53">
        <f t="shared" si="160"/>
        <v>63.166666666686069</v>
      </c>
      <c r="AB747" s="53">
        <f t="shared" si="145"/>
        <v>20.833333333313931</v>
      </c>
      <c r="AC747" s="53">
        <f t="shared" si="146"/>
        <v>0.99999999994179234</v>
      </c>
      <c r="AD747" s="53">
        <v>0.08</v>
      </c>
      <c r="AE747" s="53">
        <v>2.5</v>
      </c>
      <c r="AF747" s="53">
        <v>0</v>
      </c>
      <c r="AG747" s="53">
        <v>0</v>
      </c>
      <c r="AH747" s="53">
        <v>0</v>
      </c>
      <c r="AI747" s="53">
        <f t="shared" si="152"/>
        <v>2.5</v>
      </c>
      <c r="AJ747" s="77">
        <f t="shared" si="163"/>
        <v>2.58</v>
      </c>
      <c r="AK747" s="77"/>
      <c r="AL747" s="77"/>
      <c r="AM747" s="77"/>
      <c r="AN747" s="77"/>
      <c r="AO747" s="68">
        <v>9817.8809999999994</v>
      </c>
      <c r="AP747" s="68">
        <v>9816.2999999999993</v>
      </c>
      <c r="AQ747" s="67">
        <f t="shared" si="138"/>
        <v>46156.527777777781</v>
      </c>
      <c r="AR747" s="67">
        <v>46156.538194444445</v>
      </c>
      <c r="AS747" s="67">
        <f t="shared" si="139"/>
        <v>46157.371527777781</v>
      </c>
      <c r="AT747" s="67">
        <v>46157.434027777781</v>
      </c>
      <c r="AU747" s="67">
        <f t="shared" si="149"/>
        <v>46157.434027777781</v>
      </c>
      <c r="AV747" s="67">
        <v>46157.444444444445</v>
      </c>
      <c r="AW747" s="102">
        <v>4608</v>
      </c>
      <c r="AX747" s="102">
        <v>6621</v>
      </c>
      <c r="AY747" s="55">
        <v>30.4</v>
      </c>
      <c r="AZ747" s="55">
        <v>10.69</v>
      </c>
      <c r="BA747" s="55">
        <v>5.95</v>
      </c>
      <c r="BB747" s="55">
        <v>7.64</v>
      </c>
      <c r="BC747" s="55">
        <v>8.5500000000000007</v>
      </c>
      <c r="BD747" s="55">
        <v>40.68</v>
      </c>
      <c r="BE747" s="55">
        <v>40.99</v>
      </c>
      <c r="BF747" s="55">
        <v>0.47</v>
      </c>
      <c r="BG747" s="55">
        <v>0.73</v>
      </c>
      <c r="BH747" s="55">
        <v>0.67</v>
      </c>
      <c r="BI747" s="55">
        <v>61.75</v>
      </c>
      <c r="BJ747" s="55">
        <v>4.34</v>
      </c>
      <c r="BK747" s="55">
        <v>0.95</v>
      </c>
      <c r="BL747" s="55">
        <v>1.1599999999999999</v>
      </c>
      <c r="BM747" s="55">
        <v>14.03</v>
      </c>
      <c r="BN747" s="56">
        <v>60</v>
      </c>
      <c r="BO747" s="55" t="s">
        <v>97</v>
      </c>
      <c r="BP747" s="55" t="s">
        <v>97</v>
      </c>
      <c r="BQ747" s="56">
        <v>1280</v>
      </c>
      <c r="BR747" s="55">
        <v>51.48</v>
      </c>
      <c r="BS747" s="55">
        <v>27.31</v>
      </c>
      <c r="BT747" s="55">
        <v>7.65</v>
      </c>
      <c r="BU747" s="55">
        <v>5.24</v>
      </c>
      <c r="BV747" s="55">
        <v>2.12</v>
      </c>
      <c r="BW747" s="55">
        <v>0.91</v>
      </c>
      <c r="BX747" s="55">
        <v>0.95</v>
      </c>
      <c r="BY747" s="55">
        <v>0.73</v>
      </c>
      <c r="BZ747" s="55">
        <v>3.2</v>
      </c>
      <c r="CA747" s="55">
        <v>0.15</v>
      </c>
      <c r="CB747" s="55">
        <v>0.25</v>
      </c>
      <c r="CC747" s="100">
        <v>2.1999999999999999E-2</v>
      </c>
      <c r="CD747" s="55">
        <v>100</v>
      </c>
      <c r="CE747" s="55">
        <v>98</v>
      </c>
      <c r="CF747" s="55">
        <v>78</v>
      </c>
      <c r="CG747" s="55">
        <v>19</v>
      </c>
      <c r="CH747" s="55"/>
      <c r="CI747" s="102">
        <v>4905</v>
      </c>
      <c r="CJ747" s="55"/>
      <c r="CK747" s="55">
        <v>28.04</v>
      </c>
      <c r="CL747" s="55">
        <v>14.15</v>
      </c>
      <c r="CM747" s="55">
        <v>4.17</v>
      </c>
      <c r="CN747" s="55">
        <v>4.9800000000000004</v>
      </c>
      <c r="CO747" s="55">
        <v>39.32</v>
      </c>
      <c r="CP747" s="55">
        <v>41.55</v>
      </c>
      <c r="CQ747" s="55">
        <v>0.41</v>
      </c>
      <c r="CR747" s="102">
        <v>4587</v>
      </c>
      <c r="CS747" s="102">
        <v>29.87</v>
      </c>
      <c r="CT747" s="102">
        <v>5.76</v>
      </c>
      <c r="CU747" s="102">
        <v>0.31</v>
      </c>
      <c r="CV747" s="55"/>
      <c r="CW747" s="73">
        <f t="shared" si="150"/>
        <v>535.43454545511213</v>
      </c>
      <c r="CX747" s="74">
        <f>AP747/(AB747-AI747)</f>
        <v>535.43454545511213</v>
      </c>
      <c r="CY747" s="71">
        <v>500</v>
      </c>
      <c r="CZ747" s="67">
        <f>IF(AND(DATE(YEAR(T747),MONTH(T747),DAY(T747))&gt;=(S747-3),DATE(YEAR(T747),MONTH(T747),DAY(T747))&lt;=(S747+3)),T747,V747)</f>
        <v>46156.527777777781</v>
      </c>
      <c r="DA747" s="74">
        <f>CZ747-U747</f>
        <v>0</v>
      </c>
      <c r="DB747" s="53">
        <f>(((AR747-AQ747)*24)+DD747+AB747+((AV747-AU747)*24))/24</f>
        <v>0.89583333332848269</v>
      </c>
      <c r="DC747" s="53">
        <f>(AT747-AS747)*24</f>
        <v>1.5</v>
      </c>
      <c r="DD747" s="53">
        <f>(W747-AR747)*24</f>
        <v>0.16666666668606922</v>
      </c>
      <c r="DE747" s="53">
        <f>AA747</f>
        <v>63.166666666686069</v>
      </c>
      <c r="DF747" s="53">
        <f t="shared" si="147"/>
        <v>0.16666666668606922</v>
      </c>
      <c r="DG747" s="53">
        <f>AB747</f>
        <v>20.833333333313931</v>
      </c>
      <c r="DH747" s="53">
        <f t="shared" si="153"/>
        <v>1.5</v>
      </c>
    </row>
    <row r="748" spans="1:112" s="63" customFormat="1" x14ac:dyDescent="0.2">
      <c r="A748" s="65">
        <v>5196</v>
      </c>
      <c r="B748" s="72">
        <f t="shared" si="157"/>
        <v>46143</v>
      </c>
      <c r="C748" s="60" t="str">
        <f t="shared" si="158"/>
        <v>PRT 2026 5 #5196</v>
      </c>
      <c r="D748" s="60" t="str">
        <f t="shared" si="159"/>
        <v>PRATU SSN #49</v>
      </c>
      <c r="E748" s="61">
        <v>5196</v>
      </c>
      <c r="F748" s="62" t="s">
        <v>551</v>
      </c>
      <c r="G748" s="62" t="str">
        <f>INDEX([1]List!$D$2:$D$55,MATCH(F748,[1]List!$B$2:$B$55,0))</f>
        <v>CIF</v>
      </c>
      <c r="H748" s="62" t="s">
        <v>552</v>
      </c>
      <c r="I748" s="62" t="s">
        <v>285</v>
      </c>
      <c r="J748" s="61">
        <f>IF(F748="","",IF(F748="TIE LRC",COUNTIF($F$2:$F748,"TIE")+COUNTIF($F$2:$F748,"TME")+COUNTIF($F$2:$F748,"TIE LRC")+COUNTIF($F$2:$F748,"TIE MRC"),IF(F748="TIE MRC",COUNTIF($F$2:$F748,"TIE")+COUNTIF($F$2:$F748,"TME")+COUNTIF($F$2:$F748,"TIE LRC")+COUNTIF($F$2:$F748,"TIE MRC"),IF(F748="PLNBB LRC",COUNTIF($F$2:$F748,"PLNBB")+COUNTIF($F$2:$F748,"PLNBB LRC")+COUNTIF($F$2:$F748,"PLNBB MRC"),IF(F748="PLNBB MRC",COUNTIF($F$2:$F748,"PLNBB")+COUNTIF($F$2:$F748,"PLNBB LRC")+COUNTIF($F$2:$F748,"PLNBB MRC"),IF(F748="HE MRC",COUNTIF($F$2:$F748,"HE")+COUNTIF($F$2:$F748,"HE LRC")+COUNTIF($F$2:$F748,"HE MRC"),IF(F748="HE LRC",COUNTIF($F$2:$F748,"HE")+COUNTIF($F$2:$F748,"HE LRC")+COUNTIF($F$2:$F748,"HE MRC"),COUNTIF($F$2:$F748,F748))))))))</f>
        <v>49</v>
      </c>
      <c r="K748" s="63" t="s">
        <v>690</v>
      </c>
      <c r="L748" s="63" t="s">
        <v>220</v>
      </c>
      <c r="N748" s="64" t="s">
        <v>318</v>
      </c>
      <c r="O748" s="69" t="s">
        <v>473</v>
      </c>
      <c r="P748" s="65"/>
      <c r="Q748" s="69">
        <v>46144</v>
      </c>
      <c r="R748" s="66"/>
      <c r="S748" s="69">
        <v>46141</v>
      </c>
      <c r="T748" s="67">
        <v>46152.166666666664</v>
      </c>
      <c r="U748" s="67">
        <f>V748</f>
        <v>46156.041666666664</v>
      </c>
      <c r="V748" s="67">
        <v>46156.041666666664</v>
      </c>
      <c r="W748" s="67">
        <v>46156.392361111109</v>
      </c>
      <c r="X748" s="67">
        <v>46158.013888888891</v>
      </c>
      <c r="Y748" s="67">
        <v>46158.052083333336</v>
      </c>
      <c r="Z748" s="67">
        <v>46158.086805555555</v>
      </c>
      <c r="AA748" s="53">
        <f t="shared" si="160"/>
        <v>93</v>
      </c>
      <c r="AB748" s="53">
        <f t="shared" si="145"/>
        <v>39.833333333430346</v>
      </c>
      <c r="AC748" s="53">
        <f t="shared" si="146"/>
        <v>0.91666666668606922</v>
      </c>
      <c r="AD748" s="53">
        <v>0.5</v>
      </c>
      <c r="AE748" s="53">
        <v>6.33</v>
      </c>
      <c r="AF748" s="53">
        <v>0</v>
      </c>
      <c r="AG748" s="53">
        <v>1.5</v>
      </c>
      <c r="AH748" s="53">
        <v>0</v>
      </c>
      <c r="AI748" s="53">
        <f t="shared" si="152"/>
        <v>7.83</v>
      </c>
      <c r="AJ748" s="77">
        <f t="shared" si="163"/>
        <v>8.33</v>
      </c>
      <c r="AK748" s="77"/>
      <c r="AL748" s="77"/>
      <c r="AM748" s="77"/>
      <c r="AN748" s="77"/>
      <c r="AO748" s="68">
        <v>9080.48</v>
      </c>
      <c r="AP748" s="68">
        <v>9077.4259999999995</v>
      </c>
      <c r="AQ748" s="67">
        <f t="shared" si="138"/>
        <v>46156.041666666664</v>
      </c>
      <c r="AR748" s="67">
        <v>46156.052083333336</v>
      </c>
      <c r="AS748" s="67">
        <f t="shared" si="139"/>
        <v>46158.013888888891</v>
      </c>
      <c r="AT748" s="67">
        <v>46158.072916666664</v>
      </c>
      <c r="AU748" s="67">
        <f t="shared" si="149"/>
        <v>46158.072916666664</v>
      </c>
      <c r="AV748" s="67">
        <v>46158.083333333336</v>
      </c>
      <c r="AW748" s="102">
        <v>4077</v>
      </c>
      <c r="AX748" s="102">
        <v>6226</v>
      </c>
      <c r="AY748" s="55">
        <v>34.51</v>
      </c>
      <c r="AZ748" s="55">
        <v>21.15</v>
      </c>
      <c r="BA748" s="55">
        <v>4.9800000000000004</v>
      </c>
      <c r="BB748" s="55">
        <v>5.99</v>
      </c>
      <c r="BC748" s="55">
        <v>7.6</v>
      </c>
      <c r="BD748" s="55">
        <v>39.979999999999997</v>
      </c>
      <c r="BE748" s="55">
        <v>32.880000000000003</v>
      </c>
      <c r="BF748" s="55">
        <v>0.24</v>
      </c>
      <c r="BG748" s="55">
        <v>0.4</v>
      </c>
      <c r="BH748" s="55">
        <v>0.37</v>
      </c>
      <c r="BI748" s="55">
        <v>51.25</v>
      </c>
      <c r="BJ748" s="55">
        <v>4.3</v>
      </c>
      <c r="BK748" s="55">
        <v>0.86</v>
      </c>
      <c r="BL748" s="55">
        <v>1.18</v>
      </c>
      <c r="BM748" s="55">
        <v>16.16</v>
      </c>
      <c r="BN748" s="56">
        <v>60</v>
      </c>
      <c r="BO748" s="55" t="s">
        <v>97</v>
      </c>
      <c r="BP748" s="55" t="s">
        <v>97</v>
      </c>
      <c r="BQ748" s="56">
        <v>1360</v>
      </c>
      <c r="BR748" s="55">
        <v>46.53</v>
      </c>
      <c r="BS748" s="55">
        <v>31.12</v>
      </c>
      <c r="BT748" s="55">
        <v>15.06</v>
      </c>
      <c r="BU748" s="55">
        <v>2.2599999999999998</v>
      </c>
      <c r="BV748" s="55">
        <v>1.37</v>
      </c>
      <c r="BW748" s="55">
        <v>1.66</v>
      </c>
      <c r="BX748" s="55">
        <v>0.09</v>
      </c>
      <c r="BY748" s="55">
        <v>0.73</v>
      </c>
      <c r="BZ748" s="55">
        <v>0.78</v>
      </c>
      <c r="CA748" s="55">
        <v>0.32</v>
      </c>
      <c r="CB748" s="55">
        <v>0.05</v>
      </c>
      <c r="CC748" s="100">
        <v>0.03</v>
      </c>
      <c r="CD748" s="55">
        <v>98</v>
      </c>
      <c r="CE748" s="55">
        <v>97</v>
      </c>
      <c r="CF748" s="55">
        <v>78</v>
      </c>
      <c r="CG748" s="55">
        <v>20</v>
      </c>
      <c r="CH748" s="55"/>
      <c r="CI748" s="102">
        <v>4133</v>
      </c>
      <c r="CJ748" s="55"/>
      <c r="CK748" s="55">
        <v>33.03</v>
      </c>
      <c r="CL748" s="55"/>
      <c r="CM748" s="55">
        <v>4.63</v>
      </c>
      <c r="CN748" s="55"/>
      <c r="CO748" s="55"/>
      <c r="CP748" s="55"/>
      <c r="CQ748" s="55">
        <v>0.12</v>
      </c>
      <c r="CR748" s="102">
        <v>3997</v>
      </c>
      <c r="CS748" s="102">
        <v>35.21</v>
      </c>
      <c r="CT748" s="102">
        <v>5.38</v>
      </c>
      <c r="CU748" s="102">
        <v>0.2</v>
      </c>
      <c r="CV748" s="55"/>
      <c r="CW748" s="73">
        <f t="shared" si="150"/>
        <v>283.64001666407091</v>
      </c>
      <c r="CX748" s="74">
        <f>AP748/(AB748-AI748)</f>
        <v>283.64001666407091</v>
      </c>
      <c r="CY748" s="71">
        <v>500</v>
      </c>
      <c r="CZ748" s="67">
        <f>IF(AND(DATE(YEAR(T748),MONTH(T748),DAY(T748))&gt;=(S748-3),DATE(YEAR(T748),MONTH(T748),DAY(T748))&lt;=(S748+3)),T748,V748)</f>
        <v>46156.041666666664</v>
      </c>
      <c r="DA748" s="74">
        <f>CZ748-U748</f>
        <v>0</v>
      </c>
      <c r="DB748" s="53">
        <f>(((AR748-AQ748)*24)+DD748+AB748+((AV748-AU748)*24))/24</f>
        <v>2.0208333333430346</v>
      </c>
      <c r="DC748" s="53">
        <f>(AT748-AS748)*24</f>
        <v>1.4166666665696539</v>
      </c>
      <c r="DD748" s="53">
        <f>(W748-AR748)*24</f>
        <v>8.1666666665696539</v>
      </c>
      <c r="DE748" s="53">
        <f>AA748</f>
        <v>93</v>
      </c>
      <c r="DF748" s="53">
        <f t="shared" si="147"/>
        <v>8.1666666665696539</v>
      </c>
      <c r="DG748" s="53">
        <f>AB748</f>
        <v>39.833333333430346</v>
      </c>
      <c r="DH748" s="53">
        <f t="shared" si="153"/>
        <v>1.4166666665696539</v>
      </c>
    </row>
    <row r="749" spans="1:112" s="63" customFormat="1" x14ac:dyDescent="0.2">
      <c r="A749" s="65">
        <v>5197</v>
      </c>
      <c r="B749" s="72">
        <f t="shared" si="157"/>
        <v>46143</v>
      </c>
      <c r="C749" s="60" t="str">
        <f t="shared" si="158"/>
        <v>PRT 2026 5 #5197</v>
      </c>
      <c r="D749" s="60" t="str">
        <f t="shared" si="159"/>
        <v>PRATU BPS MRC #13</v>
      </c>
      <c r="E749" s="61">
        <v>5197</v>
      </c>
      <c r="F749" s="62" t="s">
        <v>635</v>
      </c>
      <c r="G749" s="62" t="str">
        <f>INDEX([1]List!$D$2:$D$55,MATCH(F749,[1]List!$B$2:$B$55,0))</f>
        <v>CIF</v>
      </c>
      <c r="H749" s="62" t="s">
        <v>395</v>
      </c>
      <c r="I749" s="62" t="s">
        <v>247</v>
      </c>
      <c r="J749" s="61">
        <f>IF(F749="","",IF(F749="TIE LRC",COUNTIF($F$2:$F749,"TIE")+COUNTIF($F$2:$F749,"TME")+COUNTIF($F$2:$F749,"TIE LRC")+COUNTIF($F$2:$F749,"TIE MRC"),IF(F749="TIE MRC",COUNTIF($F$2:$F749,"TIE")+COUNTIF($F$2:$F749,"TME")+COUNTIF($F$2:$F749,"TIE LRC")+COUNTIF($F$2:$F749,"TIE MRC"),IF(F749="PLNBB LRC",COUNTIF($F$2:$F749,"PLNBB")+COUNTIF($F$2:$F749,"PLNBB LRC")+COUNTIF($F$2:$F749,"PLNBB MRC"),IF(F749="PLNBB MRC",COUNTIF($F$2:$F749,"PLNBB")+COUNTIF($F$2:$F749,"PLNBB LRC")+COUNTIF($F$2:$F749,"PLNBB MRC"),IF(F749="HE MRC",COUNTIF($F$2:$F749,"HE")+COUNTIF($F$2:$F749,"HE LRC")+COUNTIF($F$2:$F749,"HE MRC"),IF(F749="HE LRC",COUNTIF($F$2:$F749,"HE")+COUNTIF($F$2:$F749,"HE LRC")+COUNTIF($F$2:$F749,"HE MRC"),COUNTIF($F$2:$F749,F749))))))))</f>
        <v>13</v>
      </c>
      <c r="K749" s="63" t="s">
        <v>229</v>
      </c>
      <c r="L749" s="63" t="s">
        <v>230</v>
      </c>
      <c r="N749" s="64" t="s">
        <v>320</v>
      </c>
      <c r="O749" s="69" t="s">
        <v>473</v>
      </c>
      <c r="P749" s="65"/>
      <c r="Q749" s="69">
        <v>46148</v>
      </c>
      <c r="R749" s="66"/>
      <c r="S749" s="69">
        <v>46158</v>
      </c>
      <c r="T749" s="67">
        <v>46155.458333333336</v>
      </c>
      <c r="U749" s="67">
        <f>T749</f>
        <v>46155.458333333336</v>
      </c>
      <c r="V749" s="67">
        <v>46157.472222222219</v>
      </c>
      <c r="W749" s="67">
        <v>46157.545138888891</v>
      </c>
      <c r="X749" s="67">
        <v>46158.350694444445</v>
      </c>
      <c r="Y749" s="67">
        <v>46158.423611111109</v>
      </c>
      <c r="Z749" s="67">
        <v>46158.458333333336</v>
      </c>
      <c r="AA749" s="53">
        <f t="shared" si="160"/>
        <v>48.333333333197515</v>
      </c>
      <c r="AB749" s="53">
        <f t="shared" si="145"/>
        <v>21.083333333255723</v>
      </c>
      <c r="AC749" s="53">
        <f t="shared" si="146"/>
        <v>1.7499999999417923</v>
      </c>
      <c r="AD749" s="53">
        <v>0.33</v>
      </c>
      <c r="AE749" s="53">
        <v>2.92</v>
      </c>
      <c r="AF749" s="53">
        <v>1.83</v>
      </c>
      <c r="AG749" s="53">
        <v>0</v>
      </c>
      <c r="AH749" s="53">
        <v>0</v>
      </c>
      <c r="AI749" s="53">
        <f t="shared" si="152"/>
        <v>4.75</v>
      </c>
      <c r="AJ749" s="77">
        <f t="shared" si="163"/>
        <v>5.08</v>
      </c>
      <c r="AK749" s="77"/>
      <c r="AL749" s="77"/>
      <c r="AM749" s="77"/>
      <c r="AN749" s="77"/>
      <c r="AO749" s="68">
        <v>7560.6049999999996</v>
      </c>
      <c r="AP749" s="68">
        <v>7557.9960000000001</v>
      </c>
      <c r="AQ749" s="67">
        <f t="shared" si="138"/>
        <v>46157.472222222219</v>
      </c>
      <c r="AR749" s="67">
        <v>46157.482638888891</v>
      </c>
      <c r="AS749" s="67">
        <f t="shared" si="139"/>
        <v>46158.350694444445</v>
      </c>
      <c r="AT749" s="67">
        <v>46158.444444444445</v>
      </c>
      <c r="AU749" s="67">
        <f t="shared" si="149"/>
        <v>46158.444444444445</v>
      </c>
      <c r="AV749" s="67">
        <v>46158.454861111109</v>
      </c>
      <c r="AW749" s="102">
        <v>4599</v>
      </c>
      <c r="AX749" s="102">
        <v>6560</v>
      </c>
      <c r="AY749" s="55">
        <v>29.9</v>
      </c>
      <c r="AZ749" s="55">
        <v>15.64</v>
      </c>
      <c r="BA749" s="55">
        <v>4.82</v>
      </c>
      <c r="BB749" s="55">
        <v>5.8</v>
      </c>
      <c r="BC749" s="55">
        <v>6.88</v>
      </c>
      <c r="BD749" s="55">
        <v>41.19</v>
      </c>
      <c r="BE749" s="55">
        <v>37.369999999999997</v>
      </c>
      <c r="BF749" s="55">
        <v>0.28999999999999998</v>
      </c>
      <c r="BG749" s="55">
        <v>0.45</v>
      </c>
      <c r="BH749" s="55">
        <v>0.41</v>
      </c>
      <c r="BI749" s="55">
        <v>57.65</v>
      </c>
      <c r="BJ749" s="55">
        <v>4.3</v>
      </c>
      <c r="BK749" s="55">
        <v>0.88</v>
      </c>
      <c r="BL749" s="55">
        <v>1.1200000000000001</v>
      </c>
      <c r="BM749" s="55">
        <v>15.38</v>
      </c>
      <c r="BN749" s="56">
        <v>59</v>
      </c>
      <c r="BO749" s="55" t="s">
        <v>97</v>
      </c>
      <c r="BP749" s="55" t="s">
        <v>97</v>
      </c>
      <c r="BQ749" s="56">
        <v>1380</v>
      </c>
      <c r="BR749" s="55">
        <v>44.58</v>
      </c>
      <c r="BS749" s="55">
        <v>31.38</v>
      </c>
      <c r="BT749" s="55">
        <v>9.57</v>
      </c>
      <c r="BU749" s="55">
        <v>6.94</v>
      </c>
      <c r="BV749" s="55">
        <v>1.19</v>
      </c>
      <c r="BW749" s="55">
        <v>0.32</v>
      </c>
      <c r="BX749" s="55">
        <v>0.46</v>
      </c>
      <c r="BY749" s="55">
        <v>1.32</v>
      </c>
      <c r="BZ749" s="55">
        <v>3.83</v>
      </c>
      <c r="CA749" s="55">
        <v>0.26</v>
      </c>
      <c r="CB749" s="55">
        <v>0.14000000000000001</v>
      </c>
      <c r="CC749" s="100">
        <v>0.03</v>
      </c>
      <c r="CD749" s="55">
        <v>98</v>
      </c>
      <c r="CE749" s="55">
        <v>97</v>
      </c>
      <c r="CF749" s="55">
        <v>79</v>
      </c>
      <c r="CG749" s="55">
        <v>19</v>
      </c>
      <c r="CH749" s="55"/>
      <c r="CI749" s="102">
        <v>4609</v>
      </c>
      <c r="CJ749" s="55"/>
      <c r="CK749" s="55">
        <v>29.72</v>
      </c>
      <c r="CL749" s="55"/>
      <c r="CM749" s="55">
        <v>4.6399999999999997</v>
      </c>
      <c r="CN749" s="55"/>
      <c r="CO749" s="55"/>
      <c r="CP749" s="55"/>
      <c r="CQ749" s="55">
        <v>0.25</v>
      </c>
      <c r="CR749" s="102">
        <v>4509</v>
      </c>
      <c r="CS749" s="102">
        <v>31.72</v>
      </c>
      <c r="CT749" s="102">
        <v>4.9400000000000004</v>
      </c>
      <c r="CU749" s="102">
        <v>0.27</v>
      </c>
      <c r="CV749" s="55"/>
      <c r="CW749" s="73">
        <f t="shared" si="150"/>
        <v>462.73444898179059</v>
      </c>
      <c r="CX749" s="74">
        <f>AP749/(AB749-AI749)</f>
        <v>462.73444898179059</v>
      </c>
      <c r="CY749" s="71">
        <v>500</v>
      </c>
      <c r="CZ749" s="67">
        <f>IF(AND(DATE(YEAR(T749),MONTH(T749),DAY(T749))&gt;=(S749-3),DATE(YEAR(T749),MONTH(T749),DAY(T749))&lt;=(S749+3)),T749,V749)</f>
        <v>46155.458333333336</v>
      </c>
      <c r="DA749" s="74">
        <f>CZ749-U749</f>
        <v>0</v>
      </c>
      <c r="DB749" s="53">
        <f>(((AR749-AQ749)*24)+DD749+AB749+((AV749-AU749)*24))/24</f>
        <v>0.96180555555474712</v>
      </c>
      <c r="DC749" s="53">
        <f>(AT749-AS749)*24</f>
        <v>2.25</v>
      </c>
      <c r="DD749" s="53">
        <f>(W749-AR749)*24</f>
        <v>1.5</v>
      </c>
      <c r="DE749" s="53">
        <f>AA749</f>
        <v>48.333333333197515</v>
      </c>
      <c r="DF749" s="53">
        <f t="shared" si="147"/>
        <v>1.5</v>
      </c>
      <c r="DG749" s="53">
        <f>AB749</f>
        <v>21.083333333255723</v>
      </c>
      <c r="DH749" s="53">
        <f t="shared" si="153"/>
        <v>2.25</v>
      </c>
    </row>
    <row r="750" spans="1:112" s="63" customFormat="1" x14ac:dyDescent="0.2">
      <c r="A750" s="65">
        <v>5198</v>
      </c>
      <c r="B750" s="72">
        <f t="shared" si="157"/>
        <v>46143</v>
      </c>
      <c r="C750" s="60" t="str">
        <f t="shared" si="158"/>
        <v>PRT 2026 5 #5198</v>
      </c>
      <c r="D750" s="60" t="str">
        <f t="shared" si="159"/>
        <v>PRATU HE #11</v>
      </c>
      <c r="E750" s="61">
        <v>5198</v>
      </c>
      <c r="F750" s="62" t="s">
        <v>139</v>
      </c>
      <c r="G750" s="62" t="str">
        <f>INDEX([1]List!$D$2:$D$55,MATCH(F750,[1]List!$B$2:$B$55,0))</f>
        <v>CIF</v>
      </c>
      <c r="H750" s="62" t="s">
        <v>301</v>
      </c>
      <c r="I750" s="62" t="s">
        <v>155</v>
      </c>
      <c r="J750" s="61">
        <f>IF(F750="","",IF(F750="TIE LRC",COUNTIF($F$2:$F750,"TIE")+COUNTIF($F$2:$F750,"TME")+COUNTIF($F$2:$F750,"TIE LRC")+COUNTIF($F$2:$F750,"TIE MRC"),IF(F750="TIE MRC",COUNTIF($F$2:$F750,"TIE")+COUNTIF($F$2:$F750,"TME")+COUNTIF($F$2:$F750,"TIE LRC")+COUNTIF($F$2:$F750,"TIE MRC"),IF(F750="PLNBB LRC",COUNTIF($F$2:$F750,"PLNBB")+COUNTIF($F$2:$F750,"PLNBB LRC")+COUNTIF($F$2:$F750,"PLNBB MRC"),IF(F750="PLNBB MRC",COUNTIF($F$2:$F750,"PLNBB")+COUNTIF($F$2:$F750,"PLNBB LRC")+COUNTIF($F$2:$F750,"PLNBB MRC"),IF(F750="HE MRC",COUNTIF($F$2:$F750,"HE")+COUNTIF($F$2:$F750,"HE LRC")+COUNTIF($F$2:$F750,"HE MRC"),IF(F750="HE LRC",COUNTIF($F$2:$F750,"HE")+COUNTIF($F$2:$F750,"HE LRC")+COUNTIF($F$2:$F750,"HE MRC"),COUNTIF($F$2:$F750,F750))))))))</f>
        <v>11</v>
      </c>
      <c r="K750" s="63" t="s">
        <v>632</v>
      </c>
      <c r="L750" s="63" t="s">
        <v>633</v>
      </c>
      <c r="N750" s="64" t="s">
        <v>318</v>
      </c>
      <c r="O750" s="69" t="s">
        <v>394</v>
      </c>
      <c r="P750" s="65"/>
      <c r="Q750" s="69">
        <v>46144</v>
      </c>
      <c r="R750" s="66"/>
      <c r="S750" s="69">
        <v>46140</v>
      </c>
      <c r="T750" s="67">
        <v>46152.708333333336</v>
      </c>
      <c r="U750" s="67">
        <f>V750</f>
        <v>46158.118055555555</v>
      </c>
      <c r="V750" s="67">
        <v>46158.118055555555</v>
      </c>
      <c r="W750" s="67">
        <v>46158.371527777781</v>
      </c>
      <c r="X750" s="67">
        <v>46159.336805555555</v>
      </c>
      <c r="Y750" s="67">
        <v>46159.413194444445</v>
      </c>
      <c r="Z750" s="67">
        <v>46159.447916666664</v>
      </c>
      <c r="AA750" s="53">
        <f t="shared" si="160"/>
        <v>129.83333333325572</v>
      </c>
      <c r="AB750" s="53">
        <f t="shared" si="145"/>
        <v>24.999999999941792</v>
      </c>
      <c r="AC750" s="53">
        <f t="shared" si="146"/>
        <v>1.8333333333721384</v>
      </c>
      <c r="AD750" s="53">
        <v>0.08</v>
      </c>
      <c r="AE750" s="53">
        <v>3.83</v>
      </c>
      <c r="AF750" s="53">
        <v>0</v>
      </c>
      <c r="AG750" s="53">
        <v>1.33</v>
      </c>
      <c r="AH750" s="53">
        <v>0</v>
      </c>
      <c r="AI750" s="53">
        <f t="shared" si="152"/>
        <v>5.16</v>
      </c>
      <c r="AJ750" s="77">
        <f t="shared" si="163"/>
        <v>5.24</v>
      </c>
      <c r="AK750" s="77"/>
      <c r="AL750" s="77"/>
      <c r="AM750" s="77"/>
      <c r="AN750" s="77"/>
      <c r="AO750" s="68">
        <v>7500.3590000000004</v>
      </c>
      <c r="AP750" s="68">
        <v>7497.777</v>
      </c>
      <c r="AQ750" s="67">
        <f t="shared" si="138"/>
        <v>46158.118055555555</v>
      </c>
      <c r="AR750" s="67">
        <v>46158.128472222219</v>
      </c>
      <c r="AS750" s="67">
        <f t="shared" si="139"/>
        <v>46159.336805555555</v>
      </c>
      <c r="AT750" s="67">
        <v>46159.434027777781</v>
      </c>
      <c r="AU750" s="67">
        <f t="shared" si="149"/>
        <v>46159.434027777781</v>
      </c>
      <c r="AV750" s="67">
        <v>46159.444444444445</v>
      </c>
      <c r="AW750" s="102">
        <v>4112</v>
      </c>
      <c r="AX750" s="102">
        <v>6522</v>
      </c>
      <c r="AY750" s="55">
        <v>36.950000000000003</v>
      </c>
      <c r="AZ750" s="55">
        <v>16.95</v>
      </c>
      <c r="BA750" s="55">
        <v>4.2300000000000004</v>
      </c>
      <c r="BB750" s="55">
        <v>5.58</v>
      </c>
      <c r="BC750" s="55">
        <v>6.7</v>
      </c>
      <c r="BD750" s="55">
        <v>40.49</v>
      </c>
      <c r="BE750" s="55">
        <v>37.200000000000003</v>
      </c>
      <c r="BF750" s="55">
        <v>0.3</v>
      </c>
      <c r="BG750" s="55">
        <v>0.51</v>
      </c>
      <c r="BH750" s="55">
        <v>0.48</v>
      </c>
      <c r="BI750" s="55">
        <v>56.34</v>
      </c>
      <c r="BJ750" s="55">
        <v>4.01</v>
      </c>
      <c r="BK750" s="55">
        <v>0.9</v>
      </c>
      <c r="BL750" s="55">
        <v>1.1599999999999999</v>
      </c>
      <c r="BM750" s="55">
        <v>16.04</v>
      </c>
      <c r="BN750" s="56">
        <v>58</v>
      </c>
      <c r="BO750" s="55" t="s">
        <v>97</v>
      </c>
      <c r="BP750" s="55" t="s">
        <v>97</v>
      </c>
      <c r="BQ750" s="56">
        <v>1260</v>
      </c>
      <c r="BR750" s="55">
        <v>48.19</v>
      </c>
      <c r="BS750" s="55">
        <v>25.17</v>
      </c>
      <c r="BT750" s="55">
        <v>10.75</v>
      </c>
      <c r="BU750" s="55">
        <v>7.2</v>
      </c>
      <c r="BV750" s="55">
        <v>1.1200000000000001</v>
      </c>
      <c r="BW750" s="55">
        <v>0.42</v>
      </c>
      <c r="BX750" s="55">
        <v>0.56999999999999995</v>
      </c>
      <c r="BY750" s="55">
        <v>0.9</v>
      </c>
      <c r="BZ750" s="55">
        <v>5.2</v>
      </c>
      <c r="CA750" s="55">
        <v>0.25</v>
      </c>
      <c r="CB750" s="55">
        <v>0.23</v>
      </c>
      <c r="CC750" s="100">
        <v>2.5000000000000001E-2</v>
      </c>
      <c r="CD750" s="55">
        <v>99</v>
      </c>
      <c r="CE750" s="55">
        <v>98</v>
      </c>
      <c r="CF750" s="55">
        <v>79</v>
      </c>
      <c r="CG750" s="55">
        <v>20</v>
      </c>
      <c r="CH750" s="55"/>
      <c r="CI750" s="102">
        <v>4152</v>
      </c>
      <c r="CJ750" s="55"/>
      <c r="CK750" s="55">
        <v>36.5</v>
      </c>
      <c r="CL750" s="55"/>
      <c r="CM750" s="55">
        <v>4.0199999999999996</v>
      </c>
      <c r="CN750" s="55"/>
      <c r="CO750" s="55"/>
      <c r="CP750" s="55"/>
      <c r="CQ750" s="55">
        <v>0.25</v>
      </c>
      <c r="CR750" s="102">
        <v>4088</v>
      </c>
      <c r="CS750" s="102">
        <v>36.97</v>
      </c>
      <c r="CT750" s="102">
        <v>3.78</v>
      </c>
      <c r="CU750" s="102">
        <v>0.27</v>
      </c>
      <c r="CV750" s="55"/>
      <c r="CW750" s="73">
        <f t="shared" si="150"/>
        <v>377.91214717852807</v>
      </c>
      <c r="CX750" s="74">
        <f>AP750/(AB750-AI750)</f>
        <v>377.91214717852807</v>
      </c>
      <c r="CY750" s="71">
        <v>500</v>
      </c>
      <c r="CZ750" s="67">
        <f>IF(AND(DATE(YEAR(T750),MONTH(T750),DAY(T750))&gt;=(S750-3),DATE(YEAR(T750),MONTH(T750),DAY(T750))&lt;=(S750+3)),T750,V750)</f>
        <v>46158.118055555555</v>
      </c>
      <c r="DA750" s="74">
        <f>CZ750-U750</f>
        <v>0</v>
      </c>
      <c r="DB750" s="53">
        <f>(((AR750-AQ750)*24)+DD750+AB750+((AV750-AU750)*24))/24</f>
        <v>1.3055555555547471</v>
      </c>
      <c r="DC750" s="53">
        <f>(AT750-AS750)*24</f>
        <v>2.3333333334303461</v>
      </c>
      <c r="DD750" s="53">
        <f>(W750-AR750)*24</f>
        <v>5.8333333334885538</v>
      </c>
      <c r="DE750" s="53">
        <f>AA750</f>
        <v>129.83333333325572</v>
      </c>
      <c r="DF750" s="53">
        <f t="shared" si="147"/>
        <v>5.8333333334885538</v>
      </c>
      <c r="DG750" s="53">
        <f>AB750</f>
        <v>24.999999999941792</v>
      </c>
      <c r="DH750" s="53">
        <f t="shared" si="153"/>
        <v>2.3333333334303461</v>
      </c>
    </row>
    <row r="751" spans="1:112" s="63" customFormat="1" x14ac:dyDescent="0.2">
      <c r="A751" s="65">
        <v>5199</v>
      </c>
      <c r="B751" s="72">
        <f t="shared" si="157"/>
        <v>46143</v>
      </c>
      <c r="C751" s="60" t="str">
        <f t="shared" si="158"/>
        <v>PRT 2026 5 #5199</v>
      </c>
      <c r="D751" s="60" t="str">
        <f t="shared" si="159"/>
        <v>PRATU BGG #168</v>
      </c>
      <c r="E751" s="61">
        <v>5199</v>
      </c>
      <c r="F751" s="62" t="s">
        <v>240</v>
      </c>
      <c r="G751" s="62" t="str">
        <f>INDEX([1]List!$D$2:$D$55,MATCH(F751,[1]List!$B$2:$B$55,0))</f>
        <v>CIF</v>
      </c>
      <c r="H751" s="62" t="s">
        <v>211</v>
      </c>
      <c r="I751" s="62" t="s">
        <v>163</v>
      </c>
      <c r="J751" s="61">
        <f>IF(F751="","",IF(F751="TIE LRC",COUNTIF($F$2:$F751,"TIE")+COUNTIF($F$2:$F751,"TME")+COUNTIF($F$2:$F751,"TIE LRC")+COUNTIF($F$2:$F751,"TIE MRC"),IF(F751="TIE MRC",COUNTIF($F$2:$F751,"TIE")+COUNTIF($F$2:$F751,"TME")+COUNTIF($F$2:$F751,"TIE LRC")+COUNTIF($F$2:$F751,"TIE MRC"),IF(F751="PLNBB LRC",COUNTIF($F$2:$F751,"PLNBB")+COUNTIF($F$2:$F751,"PLNBB LRC")+COUNTIF($F$2:$F751,"PLNBB MRC"),IF(F751="PLNBB MRC",COUNTIF($F$2:$F751,"PLNBB")+COUNTIF($F$2:$F751,"PLNBB LRC")+COUNTIF($F$2:$F751,"PLNBB MRC"),IF(F751="HE MRC",COUNTIF($F$2:$F751,"HE")+COUNTIF($F$2:$F751,"HE LRC")+COUNTIF($F$2:$F751,"HE MRC"),IF(F751="HE LRC",COUNTIF($F$2:$F751,"HE")+COUNTIF($F$2:$F751,"HE LRC")+COUNTIF($F$2:$F751,"HE MRC"),COUNTIF($F$2:$F751,F751))))))))</f>
        <v>168</v>
      </c>
      <c r="K751" s="63" t="s">
        <v>824</v>
      </c>
      <c r="L751" s="63" t="s">
        <v>825</v>
      </c>
      <c r="N751" s="64" t="s">
        <v>320</v>
      </c>
      <c r="O751" s="69" t="s">
        <v>104</v>
      </c>
      <c r="P751" s="65"/>
      <c r="Q751" s="69">
        <v>46151</v>
      </c>
      <c r="R751" s="66"/>
      <c r="S751" s="69">
        <v>46201</v>
      </c>
      <c r="T751" s="67">
        <v>46158.263888888891</v>
      </c>
      <c r="U751" s="67">
        <f>V751</f>
        <v>46158.479166666664</v>
      </c>
      <c r="V751" s="67">
        <v>46158.479166666664</v>
      </c>
      <c r="W751" s="67">
        <v>46158.670138888891</v>
      </c>
      <c r="X751" s="67">
        <v>46159.506944444445</v>
      </c>
      <c r="Y751" s="67">
        <v>46159.53125</v>
      </c>
      <c r="Z751" s="67">
        <v>46159.565972222219</v>
      </c>
      <c r="AA751" s="53">
        <f t="shared" si="160"/>
        <v>5.1666666665696539</v>
      </c>
      <c r="AB751" s="53">
        <f t="shared" si="145"/>
        <v>20.666666666627862</v>
      </c>
      <c r="AC751" s="53">
        <f t="shared" si="146"/>
        <v>0.58333333331393078</v>
      </c>
      <c r="AD751" s="53">
        <v>0.08</v>
      </c>
      <c r="AE751" s="53">
        <v>3.5</v>
      </c>
      <c r="AF751" s="53">
        <v>0</v>
      </c>
      <c r="AG751" s="53">
        <v>0</v>
      </c>
      <c r="AH751" s="53">
        <v>0</v>
      </c>
      <c r="AI751" s="53">
        <f t="shared" si="152"/>
        <v>3.5</v>
      </c>
      <c r="AJ751" s="77">
        <f t="shared" si="163"/>
        <v>3.58</v>
      </c>
      <c r="AK751" s="77"/>
      <c r="AL751" s="77"/>
      <c r="AM751" s="77"/>
      <c r="AN751" s="77"/>
      <c r="AO751" s="68">
        <v>8000.9780000000001</v>
      </c>
      <c r="AP751" s="68">
        <v>7998.4709999999995</v>
      </c>
      <c r="AQ751" s="67">
        <f t="shared" si="138"/>
        <v>46158.479166666664</v>
      </c>
      <c r="AR751" s="67">
        <v>46158.489583333336</v>
      </c>
      <c r="AS751" s="67">
        <f t="shared" si="139"/>
        <v>46159.506944444445</v>
      </c>
      <c r="AT751" s="67">
        <v>46159.552083333336</v>
      </c>
      <c r="AU751" s="67">
        <f t="shared" si="149"/>
        <v>46159.552083333336</v>
      </c>
      <c r="AV751" s="67">
        <v>46159.5625</v>
      </c>
      <c r="AW751" s="102">
        <v>4598</v>
      </c>
      <c r="AX751" s="102">
        <v>6658</v>
      </c>
      <c r="AY751" s="55">
        <v>30.95</v>
      </c>
      <c r="AZ751" s="55">
        <v>14.92</v>
      </c>
      <c r="BA751" s="55">
        <v>4.12</v>
      </c>
      <c r="BB751" s="55">
        <v>5.08</v>
      </c>
      <c r="BC751" s="55">
        <v>5.97</v>
      </c>
      <c r="BD751" s="55">
        <v>41.6</v>
      </c>
      <c r="BE751" s="55">
        <v>38.4</v>
      </c>
      <c r="BF751" s="55">
        <v>0.2</v>
      </c>
      <c r="BG751" s="55">
        <v>0.31</v>
      </c>
      <c r="BH751" s="55">
        <v>0.28999999999999998</v>
      </c>
      <c r="BI751" s="55">
        <v>58.25</v>
      </c>
      <c r="BJ751" s="55">
        <v>4.34</v>
      </c>
      <c r="BK751" s="55">
        <v>0.95</v>
      </c>
      <c r="BL751" s="55">
        <v>1.19</v>
      </c>
      <c r="BM751" s="55">
        <v>16.21</v>
      </c>
      <c r="BN751" s="56">
        <v>59</v>
      </c>
      <c r="BO751" s="55" t="s">
        <v>97</v>
      </c>
      <c r="BP751" s="55" t="s">
        <v>100</v>
      </c>
      <c r="BQ751" s="56">
        <v>1250</v>
      </c>
      <c r="BR751" s="55">
        <v>33.049999999999997</v>
      </c>
      <c r="BS751" s="55">
        <v>24.27</v>
      </c>
      <c r="BT751" s="55">
        <v>25.96</v>
      </c>
      <c r="BU751" s="55">
        <v>7.08</v>
      </c>
      <c r="BV751" s="55">
        <v>1.47</v>
      </c>
      <c r="BW751" s="55">
        <v>0.68</v>
      </c>
      <c r="BX751" s="55">
        <v>0.4</v>
      </c>
      <c r="BY751" s="55">
        <v>1.05</v>
      </c>
      <c r="BZ751" s="55">
        <v>5.33</v>
      </c>
      <c r="CA751" s="55">
        <v>0.53</v>
      </c>
      <c r="CB751" s="55">
        <v>0.17</v>
      </c>
      <c r="CC751" s="100">
        <v>1.4E-2</v>
      </c>
      <c r="CD751" s="55">
        <v>98</v>
      </c>
      <c r="CE751" s="55">
        <v>97</v>
      </c>
      <c r="CF751" s="55">
        <v>79</v>
      </c>
      <c r="CG751" s="55">
        <v>20</v>
      </c>
      <c r="CH751" s="55"/>
      <c r="CI751" s="102">
        <v>4609</v>
      </c>
      <c r="CJ751" s="55"/>
      <c r="CK751" s="55">
        <v>30.7</v>
      </c>
      <c r="CL751" s="55"/>
      <c r="CM751" s="55">
        <v>3.95</v>
      </c>
      <c r="CN751" s="55"/>
      <c r="CO751" s="55"/>
      <c r="CP751" s="55"/>
      <c r="CQ751" s="55">
        <v>0.17</v>
      </c>
      <c r="CR751" s="102">
        <v>4521</v>
      </c>
      <c r="CS751" s="102">
        <v>30.33</v>
      </c>
      <c r="CT751" s="102">
        <v>4.17</v>
      </c>
      <c r="CU751" s="102">
        <v>0.28999999999999998</v>
      </c>
      <c r="CV751" s="55"/>
      <c r="CW751" s="73">
        <f t="shared" si="150"/>
        <v>465.93034951561629</v>
      </c>
      <c r="CX751" s="74">
        <f>AP751/(AB751-AI751)</f>
        <v>465.93034951561629</v>
      </c>
      <c r="CY751" s="71">
        <v>500</v>
      </c>
      <c r="CZ751" s="67">
        <f>IF(AND(DATE(YEAR(T751),MONTH(T751),DAY(T751))&gt;=(S751-3),DATE(YEAR(T751),MONTH(T751),DAY(T751))&lt;=(S751+3)),T751,V751)</f>
        <v>46158.479166666664</v>
      </c>
      <c r="DA751" s="74">
        <f>CZ751-U751</f>
        <v>0</v>
      </c>
      <c r="DB751" s="53">
        <f>(((AR751-AQ751)*24)+DD751+AB751+((AV751-AU751)*24))/24</f>
        <v>1.0625</v>
      </c>
      <c r="DC751" s="53">
        <f>(AT751-AS751)*24</f>
        <v>1.0833333333721384</v>
      </c>
      <c r="DD751" s="53">
        <f>(W751-AR751)*24</f>
        <v>4.3333333333139308</v>
      </c>
      <c r="DE751" s="53">
        <f>AA751</f>
        <v>5.1666666665696539</v>
      </c>
      <c r="DF751" s="53">
        <f t="shared" si="147"/>
        <v>4.3333333333139308</v>
      </c>
      <c r="DG751" s="53">
        <f>AB751</f>
        <v>20.666666666627862</v>
      </c>
      <c r="DH751" s="53">
        <f t="shared" si="153"/>
        <v>1.0833333333721384</v>
      </c>
    </row>
    <row r="752" spans="1:112" s="63" customFormat="1" x14ac:dyDescent="0.2">
      <c r="A752" s="65">
        <v>5200</v>
      </c>
      <c r="B752" s="72">
        <f t="shared" si="157"/>
        <v>46143</v>
      </c>
      <c r="C752" s="60" t="str">
        <f t="shared" si="158"/>
        <v>PRT 2026 5 #5200</v>
      </c>
      <c r="D752" s="60" t="str">
        <f t="shared" si="159"/>
        <v>PRATU BGG #169</v>
      </c>
      <c r="E752" s="61">
        <v>5200</v>
      </c>
      <c r="F752" s="62" t="s">
        <v>240</v>
      </c>
      <c r="G752" s="62" t="str">
        <f>INDEX([1]List!$D$2:$D$55,MATCH(F752,[1]List!$B$2:$B$55,0))</f>
        <v>CIF</v>
      </c>
      <c r="H752" s="62" t="s">
        <v>211</v>
      </c>
      <c r="I752" s="62" t="s">
        <v>163</v>
      </c>
      <c r="J752" s="61">
        <f>IF(F752="","",IF(F752="TIE LRC",COUNTIF($F$2:$F752,"TIE")+COUNTIF($F$2:$F752,"TME")+COUNTIF($F$2:$F752,"TIE LRC")+COUNTIF($F$2:$F752,"TIE MRC"),IF(F752="TIE MRC",COUNTIF($F$2:$F752,"TIE")+COUNTIF($F$2:$F752,"TME")+COUNTIF($F$2:$F752,"TIE LRC")+COUNTIF($F$2:$F752,"TIE MRC"),IF(F752="PLNBB LRC",COUNTIF($F$2:$F752,"PLNBB")+COUNTIF($F$2:$F752,"PLNBB LRC")+COUNTIF($F$2:$F752,"PLNBB MRC"),IF(F752="PLNBB MRC",COUNTIF($F$2:$F752,"PLNBB")+COUNTIF($F$2:$F752,"PLNBB LRC")+COUNTIF($F$2:$F752,"PLNBB MRC"),IF(F752="HE MRC",COUNTIF($F$2:$F752,"HE")+COUNTIF($F$2:$F752,"HE LRC")+COUNTIF($F$2:$F752,"HE MRC"),IF(F752="HE LRC",COUNTIF($F$2:$F752,"HE")+COUNTIF($F$2:$F752,"HE LRC")+COUNTIF($F$2:$F752,"HE MRC"),COUNTIF($F$2:$F752,F752))))))))</f>
        <v>169</v>
      </c>
      <c r="K752" s="63" t="s">
        <v>592</v>
      </c>
      <c r="L752" s="63" t="s">
        <v>593</v>
      </c>
      <c r="N752" s="64" t="s">
        <v>320</v>
      </c>
      <c r="O752" s="69" t="s">
        <v>104</v>
      </c>
      <c r="P752" s="65"/>
      <c r="Q752" s="69">
        <v>46152</v>
      </c>
      <c r="R752" s="66"/>
      <c r="S752" s="69">
        <v>46202</v>
      </c>
      <c r="T752" s="67">
        <v>46158.5</v>
      </c>
      <c r="U752" s="67">
        <f>V752</f>
        <v>46159.59375</v>
      </c>
      <c r="V752" s="67">
        <v>46159.59375</v>
      </c>
      <c r="W752" s="67">
        <v>46159.652777777781</v>
      </c>
      <c r="X752" s="67">
        <v>46160.267361111109</v>
      </c>
      <c r="Y752" s="67">
        <v>46160.322916666664</v>
      </c>
      <c r="Z752" s="67">
        <v>46160.357638888891</v>
      </c>
      <c r="AA752" s="53">
        <f t="shared" si="160"/>
        <v>26.25</v>
      </c>
      <c r="AB752" s="53">
        <f t="shared" ref="AB752:AB815" si="164">(Y752-W752)*24</f>
        <v>16.083333333197515</v>
      </c>
      <c r="AC752" s="53">
        <f t="shared" ref="AC752:AC815" si="165">(Y752-X752)*24</f>
        <v>1.3333333333139308</v>
      </c>
      <c r="AD752" s="53">
        <v>0.08</v>
      </c>
      <c r="AE752" s="53">
        <v>1.5</v>
      </c>
      <c r="AF752" s="53">
        <v>0.42</v>
      </c>
      <c r="AG752" s="53">
        <v>0</v>
      </c>
      <c r="AH752" s="53">
        <v>0</v>
      </c>
      <c r="AI752" s="53">
        <f t="shared" si="152"/>
        <v>1.92</v>
      </c>
      <c r="AJ752" s="77">
        <f t="shared" si="163"/>
        <v>2</v>
      </c>
      <c r="AK752" s="77"/>
      <c r="AL752" s="77"/>
      <c r="AM752" s="77"/>
      <c r="AN752" s="77"/>
      <c r="AO752" s="68">
        <v>8001.7550000000001</v>
      </c>
      <c r="AP752" s="68">
        <v>7998.9930000000004</v>
      </c>
      <c r="AQ752" s="67">
        <f t="shared" si="138"/>
        <v>46159.59375</v>
      </c>
      <c r="AR752" s="67">
        <v>46159.604166666664</v>
      </c>
      <c r="AS752" s="67">
        <f t="shared" si="139"/>
        <v>46160.267361111109</v>
      </c>
      <c r="AT752" s="67">
        <v>46160.34375</v>
      </c>
      <c r="AU752" s="67">
        <f t="shared" si="149"/>
        <v>46160.34375</v>
      </c>
      <c r="AV752" s="67">
        <v>46160.354166666664</v>
      </c>
      <c r="AW752" s="102">
        <v>4592</v>
      </c>
      <c r="AX752" s="102">
        <v>6640</v>
      </c>
      <c r="AY752" s="55">
        <v>30.84</v>
      </c>
      <c r="AZ752" s="55">
        <v>13.84</v>
      </c>
      <c r="BA752" s="55">
        <v>3.98</v>
      </c>
      <c r="BB752" s="55">
        <v>4.96</v>
      </c>
      <c r="BC752" s="55">
        <v>5.76</v>
      </c>
      <c r="BD752" s="55">
        <v>42.04</v>
      </c>
      <c r="BE752" s="55">
        <v>39.159999999999997</v>
      </c>
      <c r="BF752" s="55">
        <v>0.19</v>
      </c>
      <c r="BG752" s="55">
        <v>0.3</v>
      </c>
      <c r="BH752" s="55">
        <v>0.28000000000000003</v>
      </c>
      <c r="BI752" s="55">
        <v>59.31</v>
      </c>
      <c r="BJ752" s="55">
        <v>4.29</v>
      </c>
      <c r="BK752" s="55">
        <v>0.96</v>
      </c>
      <c r="BL752" s="55">
        <v>1.18</v>
      </c>
      <c r="BM752" s="55">
        <v>16.399999999999999</v>
      </c>
      <c r="BN752" s="56">
        <v>58</v>
      </c>
      <c r="BO752" s="55" t="s">
        <v>97</v>
      </c>
      <c r="BP752" s="55" t="s">
        <v>100</v>
      </c>
      <c r="BQ752" s="56">
        <v>1280</v>
      </c>
      <c r="BR752" s="55">
        <v>36.44</v>
      </c>
      <c r="BS752" s="55">
        <v>25.46</v>
      </c>
      <c r="BT752" s="55">
        <v>19.690000000000001</v>
      </c>
      <c r="BU752" s="55">
        <v>0.54</v>
      </c>
      <c r="BV752" s="55">
        <v>1.27</v>
      </c>
      <c r="BW752" s="55">
        <v>0.72</v>
      </c>
      <c r="BX752" s="55">
        <v>0.39</v>
      </c>
      <c r="BY752" s="55">
        <v>1.19</v>
      </c>
      <c r="BZ752" s="55">
        <v>4.6900000000000004</v>
      </c>
      <c r="CA752" s="55">
        <v>0.46</v>
      </c>
      <c r="CB752" s="55">
        <v>0.14000000000000001</v>
      </c>
      <c r="CC752" s="100">
        <v>0.05</v>
      </c>
      <c r="CD752" s="55">
        <v>99</v>
      </c>
      <c r="CE752" s="55">
        <v>98</v>
      </c>
      <c r="CF752" s="55">
        <v>79</v>
      </c>
      <c r="CG752" s="55">
        <v>19</v>
      </c>
      <c r="CH752" s="55"/>
      <c r="CI752" s="102">
        <v>4603</v>
      </c>
      <c r="CJ752" s="55"/>
      <c r="CK752" s="55">
        <v>30.72</v>
      </c>
      <c r="CL752" s="55"/>
      <c r="CM752" s="55">
        <v>3.86</v>
      </c>
      <c r="CN752" s="55"/>
      <c r="CO752" s="55"/>
      <c r="CP752" s="55"/>
      <c r="CQ752" s="55">
        <v>0.18</v>
      </c>
      <c r="CR752" s="102">
        <v>4491</v>
      </c>
      <c r="CS752" s="102">
        <v>31.02</v>
      </c>
      <c r="CT752" s="102">
        <v>5.76</v>
      </c>
      <c r="CU752" s="102">
        <v>0.28000000000000003</v>
      </c>
      <c r="CV752" s="55"/>
      <c r="CW752" s="73">
        <f t="shared" si="150"/>
        <v>564.76768651988982</v>
      </c>
      <c r="CX752" s="74">
        <f>AP752/(AB752-AI752)</f>
        <v>564.76768651988982</v>
      </c>
      <c r="CY752" s="71">
        <v>500</v>
      </c>
      <c r="CZ752" s="67">
        <f>IF(AND(DATE(YEAR(T752),MONTH(T752),DAY(T752))&gt;=(S752-3),DATE(YEAR(T752),MONTH(T752),DAY(T752))&lt;=(S752+3)),T752,V752)</f>
        <v>46159.59375</v>
      </c>
      <c r="DA752" s="74">
        <f>CZ752-U752</f>
        <v>0</v>
      </c>
      <c r="DB752" s="53">
        <f>(((AR752-AQ752)*24)+DD752+AB752+((AV752-AU752)*24))/24</f>
        <v>0.73958333332848269</v>
      </c>
      <c r="DC752" s="53">
        <f>(AT752-AS752)*24</f>
        <v>1.8333333333721384</v>
      </c>
      <c r="DD752" s="53">
        <f>(W752-AR752)*24</f>
        <v>1.1666666668024845</v>
      </c>
      <c r="DE752" s="53">
        <f>AA752</f>
        <v>26.25</v>
      </c>
      <c r="DF752" s="53">
        <f t="shared" si="147"/>
        <v>1.1666666668024845</v>
      </c>
      <c r="DG752" s="53">
        <f>AB752</f>
        <v>16.083333333197515</v>
      </c>
      <c r="DH752" s="53">
        <f t="shared" si="153"/>
        <v>1.8333333333721384</v>
      </c>
    </row>
    <row r="753" spans="1:112" s="63" customFormat="1" x14ac:dyDescent="0.2">
      <c r="A753" s="65">
        <v>5201</v>
      </c>
      <c r="B753" s="72">
        <f t="shared" si="157"/>
        <v>46143</v>
      </c>
      <c r="C753" s="60" t="str">
        <f t="shared" si="158"/>
        <v>PRT 2026 5 #5201</v>
      </c>
      <c r="D753" s="60" t="str">
        <f t="shared" si="159"/>
        <v>PRATU BGG #170</v>
      </c>
      <c r="E753" s="61">
        <v>5201</v>
      </c>
      <c r="F753" s="62" t="s">
        <v>240</v>
      </c>
      <c r="G753" s="62" t="str">
        <f>INDEX([1]List!$D$2:$D$55,MATCH(F753,[1]List!$B$2:$B$55,0))</f>
        <v>CIF</v>
      </c>
      <c r="H753" s="62" t="s">
        <v>211</v>
      </c>
      <c r="I753" s="62" t="s">
        <v>163</v>
      </c>
      <c r="J753" s="61">
        <f>IF(F753="","",IF(F753="TIE LRC",COUNTIF($F$2:$F753,"TIE")+COUNTIF($F$2:$F753,"TME")+COUNTIF($F$2:$F753,"TIE LRC")+COUNTIF($F$2:$F753,"TIE MRC"),IF(F753="TIE MRC",COUNTIF($F$2:$F753,"TIE")+COUNTIF($F$2:$F753,"TME")+COUNTIF($F$2:$F753,"TIE LRC")+COUNTIF($F$2:$F753,"TIE MRC"),IF(F753="PLNBB LRC",COUNTIF($F$2:$F753,"PLNBB")+COUNTIF($F$2:$F753,"PLNBB LRC")+COUNTIF($F$2:$F753,"PLNBB MRC"),IF(F753="PLNBB MRC",COUNTIF($F$2:$F753,"PLNBB")+COUNTIF($F$2:$F753,"PLNBB LRC")+COUNTIF($F$2:$F753,"PLNBB MRC"),IF(F753="HE MRC",COUNTIF($F$2:$F753,"HE")+COUNTIF($F$2:$F753,"HE LRC")+COUNTIF($F$2:$F753,"HE MRC"),IF(F753="HE LRC",COUNTIF($F$2:$F753,"HE")+COUNTIF($F$2:$F753,"HE LRC")+COUNTIF($F$2:$F753,"HE MRC"),COUNTIF($F$2:$F753,F753))))))))</f>
        <v>170</v>
      </c>
      <c r="K753" s="63" t="s">
        <v>826</v>
      </c>
      <c r="L753" s="63" t="s">
        <v>827</v>
      </c>
      <c r="N753" s="64" t="s">
        <v>320</v>
      </c>
      <c r="O753" s="69" t="s">
        <v>104</v>
      </c>
      <c r="P753" s="65"/>
      <c r="Q753" s="69">
        <v>46153</v>
      </c>
      <c r="R753" s="66"/>
      <c r="S753" s="69">
        <v>46203</v>
      </c>
      <c r="T753" s="67">
        <v>46159.288194444445</v>
      </c>
      <c r="U753" s="67">
        <f>V753</f>
        <v>46160.381944444445</v>
      </c>
      <c r="V753" s="67">
        <v>46160.381944444445</v>
      </c>
      <c r="W753" s="67">
        <v>46160.395833333336</v>
      </c>
      <c r="X753" s="67">
        <v>46161.069444444445</v>
      </c>
      <c r="Y753" s="67">
        <v>46161.118055555555</v>
      </c>
      <c r="Z753" s="67">
        <v>46161.152777777781</v>
      </c>
      <c r="AA753" s="53">
        <f t="shared" si="160"/>
        <v>26.25</v>
      </c>
      <c r="AB753" s="53">
        <f t="shared" si="164"/>
        <v>17.333333333255723</v>
      </c>
      <c r="AC753" s="53">
        <f t="shared" si="165"/>
        <v>1.1666666666278616</v>
      </c>
      <c r="AD753" s="53">
        <v>0.25</v>
      </c>
      <c r="AE753" s="53">
        <v>1.67</v>
      </c>
      <c r="AF753" s="53">
        <v>0</v>
      </c>
      <c r="AG753" s="53">
        <v>0.5</v>
      </c>
      <c r="AH753" s="53">
        <v>0</v>
      </c>
      <c r="AI753" s="53">
        <f t="shared" si="152"/>
        <v>2.17</v>
      </c>
      <c r="AJ753" s="77">
        <f t="shared" si="163"/>
        <v>2.42</v>
      </c>
      <c r="AK753" s="77"/>
      <c r="AL753" s="77"/>
      <c r="AM753" s="77"/>
      <c r="AN753" s="77"/>
      <c r="AO753" s="68">
        <v>8000.8339999999998</v>
      </c>
      <c r="AP753" s="68">
        <v>7998.3040000000001</v>
      </c>
      <c r="AQ753" s="67">
        <f t="shared" si="138"/>
        <v>46160.381944444445</v>
      </c>
      <c r="AR753" s="67">
        <v>46160.392361111109</v>
      </c>
      <c r="AS753" s="67">
        <f t="shared" si="139"/>
        <v>46161.069444444445</v>
      </c>
      <c r="AT753" s="67">
        <v>46161.138888888891</v>
      </c>
      <c r="AU753" s="67">
        <f t="shared" si="149"/>
        <v>46161.138888888891</v>
      </c>
      <c r="AV753" s="67">
        <v>46161.149305555555</v>
      </c>
      <c r="AW753" s="102">
        <v>4573</v>
      </c>
      <c r="AX753" s="102">
        <v>6624</v>
      </c>
      <c r="AY753" s="55">
        <v>30.96</v>
      </c>
      <c r="AZ753" s="55">
        <v>10.210000000000001</v>
      </c>
      <c r="BA753" s="55">
        <v>3.96</v>
      </c>
      <c r="BB753" s="55">
        <v>5.15</v>
      </c>
      <c r="BC753" s="55">
        <v>5.74</v>
      </c>
      <c r="BD753" s="55">
        <v>42.88</v>
      </c>
      <c r="BE753" s="55">
        <v>41.76</v>
      </c>
      <c r="BF753" s="55">
        <v>0.23</v>
      </c>
      <c r="BG753" s="55">
        <v>0.35</v>
      </c>
      <c r="BH753" s="55">
        <v>0.33</v>
      </c>
      <c r="BI753" s="55">
        <v>60.25</v>
      </c>
      <c r="BJ753" s="55">
        <v>4.3099999999999996</v>
      </c>
      <c r="BK753" s="55">
        <v>0.98</v>
      </c>
      <c r="BL753" s="55">
        <v>1.1599999999999999</v>
      </c>
      <c r="BM753" s="55">
        <v>18.8</v>
      </c>
      <c r="BN753" s="56">
        <v>57</v>
      </c>
      <c r="BO753" s="55" t="s">
        <v>97</v>
      </c>
      <c r="BP753" s="55" t="s">
        <v>100</v>
      </c>
      <c r="BQ753" s="56">
        <v>1220</v>
      </c>
      <c r="BR753" s="55">
        <v>36.619999999999997</v>
      </c>
      <c r="BS753" s="55">
        <v>24.83</v>
      </c>
      <c r="BT753" s="55">
        <v>20.89</v>
      </c>
      <c r="BU753" s="55">
        <v>8.5299999999999994</v>
      </c>
      <c r="BV753" s="55">
        <v>1.7</v>
      </c>
      <c r="BW753" s="55">
        <v>0.64</v>
      </c>
      <c r="BX753" s="55">
        <v>0.42</v>
      </c>
      <c r="BY753" s="55">
        <v>1.19</v>
      </c>
      <c r="BZ753" s="55">
        <v>4.54</v>
      </c>
      <c r="CA753" s="55">
        <v>0.45</v>
      </c>
      <c r="CB753" s="55">
        <v>0.17</v>
      </c>
      <c r="CC753" s="100">
        <v>0.45</v>
      </c>
      <c r="CD753" s="55">
        <v>98</v>
      </c>
      <c r="CE753" s="55">
        <v>97</v>
      </c>
      <c r="CF753" s="55">
        <v>79</v>
      </c>
      <c r="CG753" s="55">
        <v>19</v>
      </c>
      <c r="CH753" s="55"/>
      <c r="CI753" s="102">
        <v>4586</v>
      </c>
      <c r="CJ753" s="55"/>
      <c r="CK753" s="55">
        <v>30.71</v>
      </c>
      <c r="CL753" s="55"/>
      <c r="CM753" s="55">
        <v>3.92</v>
      </c>
      <c r="CN753" s="55"/>
      <c r="CO753" s="55"/>
      <c r="CP753" s="55"/>
      <c r="CQ753" s="55">
        <v>0.23</v>
      </c>
      <c r="CR753" s="102">
        <v>4478</v>
      </c>
      <c r="CS753" s="102">
        <v>31.65</v>
      </c>
      <c r="CT753" s="102">
        <v>5.01</v>
      </c>
      <c r="CU753" s="102">
        <v>0.31</v>
      </c>
      <c r="CV753" s="55"/>
      <c r="CW753" s="73">
        <f t="shared" si="150"/>
        <v>527.47663222956282</v>
      </c>
      <c r="CX753" s="74">
        <f>AP753/(AB753-AI753)</f>
        <v>527.47663222956282</v>
      </c>
      <c r="CY753" s="71">
        <v>500</v>
      </c>
      <c r="CZ753" s="67">
        <f>IF(AND(DATE(YEAR(T753),MONTH(T753),DAY(T753))&gt;=(S753-3),DATE(YEAR(T753),MONTH(T753),DAY(T753))&lt;=(S753+3)),T753,V753)</f>
        <v>46160.381944444445</v>
      </c>
      <c r="DA753" s="74">
        <f>CZ753-U753</f>
        <v>0</v>
      </c>
      <c r="DB753" s="53">
        <f>(((AR753-AQ753)*24)+DD753+AB753+((AV753-AU753)*24))/24</f>
        <v>0.74652777777373558</v>
      </c>
      <c r="DC753" s="53">
        <f>(AT753-AS753)*24</f>
        <v>1.6666666666860692</v>
      </c>
      <c r="DD753" s="53">
        <f>(W753-AR753)*24</f>
        <v>8.3333333430346102E-2</v>
      </c>
      <c r="DE753" s="53">
        <f>AA753</f>
        <v>26.25</v>
      </c>
      <c r="DF753" s="53">
        <f t="shared" si="147"/>
        <v>8.3333333430346102E-2</v>
      </c>
      <c r="DG753" s="53">
        <f>AB753</f>
        <v>17.333333333255723</v>
      </c>
      <c r="DH753" s="53">
        <f t="shared" si="153"/>
        <v>1.6666666666860692</v>
      </c>
    </row>
    <row r="754" spans="1:112" s="63" customFormat="1" x14ac:dyDescent="0.2">
      <c r="A754" s="75">
        <v>5202</v>
      </c>
      <c r="B754" s="72">
        <f t="shared" si="157"/>
        <v>46143</v>
      </c>
      <c r="C754" s="60" t="str">
        <f t="shared" si="158"/>
        <v>PRT 2026 5 #5202</v>
      </c>
      <c r="D754" s="60" t="str">
        <f t="shared" si="159"/>
        <v>PRATU PLN IP SLA 1-7 #5</v>
      </c>
      <c r="E754" s="61">
        <v>5202</v>
      </c>
      <c r="F754" s="62" t="s">
        <v>455</v>
      </c>
      <c r="G754" s="62" t="s">
        <v>319</v>
      </c>
      <c r="H754" s="62" t="s">
        <v>319</v>
      </c>
      <c r="I754" s="62" t="s">
        <v>456</v>
      </c>
      <c r="J754" s="61">
        <f>IF(F754="","",IF(F754="TIE LRC",COUNTIF($F$2:$F754,"TIE")+COUNTIF($F$2:$F754,"TME")+COUNTIF($F$2:$F754,"TIE LRC")+COUNTIF($F$2:$F754,"TIE MRC"),IF(F754="TIE MRC",COUNTIF($F$2:$F754,"TIE")+COUNTIF($F$2:$F754,"TME")+COUNTIF($F$2:$F754,"TIE LRC")+COUNTIF($F$2:$F754,"TIE MRC"),IF(F754="PLNBB LRC",COUNTIF($F$2:$F754,"PLNBB")+COUNTIF($F$2:$F754,"PLNBB LRC")+COUNTIF($F$2:$F754,"PLNBB MRC"),IF(F754="PLNBB MRC",COUNTIF($F$2:$F754,"PLNBB")+COUNTIF($F$2:$F754,"PLNBB LRC")+COUNTIF($F$2:$F754,"PLNBB MRC"),IF(F754="HE MRC",COUNTIF($F$2:$F754,"HE")+COUNTIF($F$2:$F754,"HE LRC")+COUNTIF($F$2:$F754,"HE MRC"),IF(F754="HE LRC",COUNTIF($F$2:$F754,"HE")+COUNTIF($F$2:$F754,"HE LRC")+COUNTIF($F$2:$F754,"HE MRC"),COUNTIF($F$2:$F754,F754))))))))</f>
        <v>5</v>
      </c>
      <c r="K754" s="63" t="s">
        <v>828</v>
      </c>
      <c r="L754" s="63" t="s">
        <v>829</v>
      </c>
      <c r="N754" s="64" t="s">
        <v>318</v>
      </c>
      <c r="O754" s="69" t="s">
        <v>394</v>
      </c>
      <c r="P754" s="65"/>
      <c r="Q754" s="69" t="s">
        <v>319</v>
      </c>
      <c r="R754" s="66"/>
      <c r="S754" s="69" t="s">
        <v>319</v>
      </c>
      <c r="T754" s="67">
        <v>46143.125</v>
      </c>
      <c r="U754" s="67" t="s">
        <v>319</v>
      </c>
      <c r="V754" s="67">
        <v>46150.430555555555</v>
      </c>
      <c r="W754" s="67">
        <v>46153.847222222219</v>
      </c>
      <c r="X754" s="67">
        <v>46161.239583333336</v>
      </c>
      <c r="Y754" s="67">
        <v>46161.34375</v>
      </c>
      <c r="Z754" s="67">
        <v>46161.378472222219</v>
      </c>
      <c r="AA754" s="53">
        <f t="shared" si="160"/>
        <v>175.33333333331393</v>
      </c>
      <c r="AB754" s="53">
        <f t="shared" si="164"/>
        <v>179.91666666674428</v>
      </c>
      <c r="AC754" s="53">
        <f t="shared" si="165"/>
        <v>2.4999999999417923</v>
      </c>
      <c r="AD754" s="53">
        <v>0</v>
      </c>
      <c r="AE754" s="53">
        <v>8.42</v>
      </c>
      <c r="AF754" s="53">
        <v>0</v>
      </c>
      <c r="AG754" s="53">
        <v>4.75</v>
      </c>
      <c r="AH754" s="53">
        <v>0</v>
      </c>
      <c r="AI754" s="53">
        <f t="shared" si="152"/>
        <v>13.17</v>
      </c>
      <c r="AJ754" s="77">
        <f t="shared" si="163"/>
        <v>13.17</v>
      </c>
      <c r="AK754" s="77"/>
      <c r="AL754" s="77"/>
      <c r="AM754" s="77"/>
      <c r="AN754" s="77"/>
      <c r="AO754" s="68">
        <v>8410.625</v>
      </c>
      <c r="AP754" s="68">
        <v>8409.7790000000005</v>
      </c>
      <c r="AQ754" s="67">
        <f t="shared" si="138"/>
        <v>46150.430555555555</v>
      </c>
      <c r="AR754" s="67">
        <v>46150.440972222219</v>
      </c>
      <c r="AS754" s="67">
        <f t="shared" si="139"/>
        <v>46161.239583333336</v>
      </c>
      <c r="AT754" s="67">
        <v>46161.364583333336</v>
      </c>
      <c r="AU754" s="67">
        <f t="shared" si="149"/>
        <v>46161.364583333336</v>
      </c>
      <c r="AV754" s="67">
        <v>46161.375</v>
      </c>
      <c r="AW754" s="102" t="s">
        <v>319</v>
      </c>
      <c r="AX754" s="102" t="s">
        <v>319</v>
      </c>
      <c r="AY754" s="55" t="s">
        <v>319</v>
      </c>
      <c r="AZ754" s="55" t="s">
        <v>319</v>
      </c>
      <c r="BA754" s="55" t="s">
        <v>319</v>
      </c>
      <c r="BB754" s="55" t="s">
        <v>319</v>
      </c>
      <c r="BC754" s="55" t="s">
        <v>319</v>
      </c>
      <c r="BD754" s="55" t="s">
        <v>319</v>
      </c>
      <c r="BE754" s="55" t="s">
        <v>319</v>
      </c>
      <c r="BF754" s="55" t="s">
        <v>319</v>
      </c>
      <c r="BG754" s="55" t="s">
        <v>319</v>
      </c>
      <c r="BH754" s="55" t="s">
        <v>319</v>
      </c>
      <c r="BI754" s="55" t="s">
        <v>319</v>
      </c>
      <c r="BJ754" s="55" t="s">
        <v>319</v>
      </c>
      <c r="BK754" s="55" t="s">
        <v>319</v>
      </c>
      <c r="BL754" s="55" t="s">
        <v>319</v>
      </c>
      <c r="BM754" s="55" t="s">
        <v>319</v>
      </c>
      <c r="BN754" s="56" t="s">
        <v>319</v>
      </c>
      <c r="BO754" s="55" t="s">
        <v>319</v>
      </c>
      <c r="BP754" s="55" t="s">
        <v>319</v>
      </c>
      <c r="BQ754" s="56" t="s">
        <v>319</v>
      </c>
      <c r="BR754" s="55" t="s">
        <v>319</v>
      </c>
      <c r="BS754" s="55" t="s">
        <v>319</v>
      </c>
      <c r="BT754" s="55" t="s">
        <v>319</v>
      </c>
      <c r="BU754" s="55" t="s">
        <v>319</v>
      </c>
      <c r="BV754" s="55" t="s">
        <v>319</v>
      </c>
      <c r="BW754" s="55" t="s">
        <v>319</v>
      </c>
      <c r="BX754" s="55" t="s">
        <v>319</v>
      </c>
      <c r="BY754" s="55" t="s">
        <v>319</v>
      </c>
      <c r="BZ754" s="55" t="s">
        <v>319</v>
      </c>
      <c r="CA754" s="55" t="s">
        <v>319</v>
      </c>
      <c r="CB754" s="55" t="s">
        <v>319</v>
      </c>
      <c r="CC754" s="100" t="s">
        <v>319</v>
      </c>
      <c r="CD754" s="55" t="s">
        <v>319</v>
      </c>
      <c r="CE754" s="55" t="s">
        <v>319</v>
      </c>
      <c r="CF754" s="55" t="s">
        <v>319</v>
      </c>
      <c r="CG754" s="55" t="s">
        <v>319</v>
      </c>
      <c r="CH754" s="55"/>
      <c r="CI754" s="102" t="s">
        <v>319</v>
      </c>
      <c r="CJ754" s="55"/>
      <c r="CK754" s="55" t="s">
        <v>319</v>
      </c>
      <c r="CL754" s="55"/>
      <c r="CM754" s="55" t="s">
        <v>319</v>
      </c>
      <c r="CN754" s="55"/>
      <c r="CO754" s="55"/>
      <c r="CP754" s="55"/>
      <c r="CQ754" s="55" t="s">
        <v>319</v>
      </c>
      <c r="CR754" s="102" t="s">
        <v>319</v>
      </c>
      <c r="CS754" s="102" t="s">
        <v>319</v>
      </c>
      <c r="CT754" s="102" t="s">
        <v>319</v>
      </c>
      <c r="CU754" s="102" t="s">
        <v>319</v>
      </c>
      <c r="CV754" s="55"/>
      <c r="CW754" s="73">
        <f t="shared" si="150"/>
        <v>50.434465456557369</v>
      </c>
      <c r="CX754" s="74">
        <f>AP754/(AB754-AI754)</f>
        <v>50.434465456557369</v>
      </c>
      <c r="CY754" s="71">
        <v>500</v>
      </c>
      <c r="CZ754" s="67" t="s">
        <v>319</v>
      </c>
      <c r="DA754" s="74">
        <v>0</v>
      </c>
      <c r="DB754" s="53">
        <f>(((AR754-AQ754)*24)+DD754+AB754+((AV754-AU754)*24))/24</f>
        <v>10.923611111109494</v>
      </c>
      <c r="DC754" s="53">
        <f>(AT754-AS754)*24</f>
        <v>3</v>
      </c>
      <c r="DD754" s="53">
        <f>(W754-AR754)*24</f>
        <v>81.75</v>
      </c>
      <c r="DE754" s="53">
        <f>AA754</f>
        <v>175.33333333331393</v>
      </c>
      <c r="DF754" s="53">
        <f t="shared" si="147"/>
        <v>81.75</v>
      </c>
      <c r="DG754" s="53">
        <f>AB754</f>
        <v>179.91666666674428</v>
      </c>
      <c r="DH754" s="53">
        <f t="shared" si="153"/>
        <v>3</v>
      </c>
    </row>
    <row r="755" spans="1:112" s="63" customFormat="1" x14ac:dyDescent="0.2">
      <c r="A755" s="65">
        <v>5203</v>
      </c>
      <c r="B755" s="72">
        <f t="shared" si="157"/>
        <v>46143</v>
      </c>
      <c r="C755" s="60" t="str">
        <f t="shared" si="158"/>
        <v>PRT 2026 5 #5203</v>
      </c>
      <c r="D755" s="60" t="str">
        <f t="shared" si="159"/>
        <v>PRATU TBC LRC #58</v>
      </c>
      <c r="E755" s="61">
        <v>5203</v>
      </c>
      <c r="F755" s="62" t="s">
        <v>290</v>
      </c>
      <c r="G755" s="62" t="str">
        <f>INDEX([1]List!$D$2:$D$55,MATCH(F755,[1]List!$B$2:$B$55,0))</f>
        <v>CIF</v>
      </c>
      <c r="H755" s="62" t="s">
        <v>407</v>
      </c>
      <c r="I755" s="62" t="s">
        <v>176</v>
      </c>
      <c r="J755" s="61">
        <f>IF(F755="","",IF(F755="TIE LRC",COUNTIF($F$2:$F755,"TIE")+COUNTIF($F$2:$F755,"TME")+COUNTIF($F$2:$F755,"TIE LRC")+COUNTIF($F$2:$F755,"TIE MRC"),IF(F755="TIE MRC",COUNTIF($F$2:$F755,"TIE")+COUNTIF($F$2:$F755,"TME")+COUNTIF($F$2:$F755,"TIE LRC")+COUNTIF($F$2:$F755,"TIE MRC"),IF(F755="PLNBB LRC",COUNTIF($F$2:$F755,"PLNBB")+COUNTIF($F$2:$F755,"PLNBB LRC")+COUNTIF($F$2:$F755,"PLNBB MRC"),IF(F755="PLNBB MRC",COUNTIF($F$2:$F755,"PLNBB")+COUNTIF($F$2:$F755,"PLNBB LRC")+COUNTIF($F$2:$F755,"PLNBB MRC"),IF(F755="HE MRC",COUNTIF($F$2:$F755,"HE")+COUNTIF($F$2:$F755,"HE LRC")+COUNTIF($F$2:$F755,"HE MRC"),IF(F755="HE LRC",COUNTIF($F$2:$F755,"HE")+COUNTIF($F$2:$F755,"HE LRC")+COUNTIF($F$2:$F755,"HE MRC"),COUNTIF($F$2:$F755,F755))))))))</f>
        <v>58</v>
      </c>
      <c r="K755" s="63" t="s">
        <v>830</v>
      </c>
      <c r="L755" s="63" t="s">
        <v>831</v>
      </c>
      <c r="N755" s="64" t="s">
        <v>320</v>
      </c>
      <c r="O755" s="69" t="s">
        <v>567</v>
      </c>
      <c r="P755" s="65"/>
      <c r="Q755" s="69">
        <v>46148</v>
      </c>
      <c r="R755" s="66"/>
      <c r="S755" s="69">
        <v>46136</v>
      </c>
      <c r="T755" s="67">
        <v>46158.625</v>
      </c>
      <c r="U755" s="67">
        <f t="shared" ref="U755:U761" si="166">V755</f>
        <v>46161.173611111109</v>
      </c>
      <c r="V755" s="67">
        <v>46161.173611111109</v>
      </c>
      <c r="W755" s="67">
        <v>46161.1875</v>
      </c>
      <c r="X755" s="67">
        <v>46162.600694444445</v>
      </c>
      <c r="Y755" s="67">
        <v>46162.618055555555</v>
      </c>
      <c r="Z755" s="67">
        <v>46162.652777777781</v>
      </c>
      <c r="AA755" s="53">
        <f t="shared" si="160"/>
        <v>61.166666666627862</v>
      </c>
      <c r="AB755" s="53">
        <f t="shared" si="164"/>
        <v>34.333333333313931</v>
      </c>
      <c r="AC755" s="53">
        <f t="shared" si="165"/>
        <v>0.41666666662786156</v>
      </c>
      <c r="AD755" s="53">
        <v>0</v>
      </c>
      <c r="AE755" s="53">
        <v>4.83</v>
      </c>
      <c r="AF755" s="53">
        <v>7.75</v>
      </c>
      <c r="AG755" s="53">
        <v>0</v>
      </c>
      <c r="AH755" s="53">
        <v>0</v>
      </c>
      <c r="AI755" s="53">
        <f t="shared" si="152"/>
        <v>12.58</v>
      </c>
      <c r="AJ755" s="77">
        <f t="shared" si="163"/>
        <v>12.58</v>
      </c>
      <c r="AK755" s="77"/>
      <c r="AL755" s="77"/>
      <c r="AM755" s="77"/>
      <c r="AN755" s="77"/>
      <c r="AO755" s="68">
        <v>8710.6180000000004</v>
      </c>
      <c r="AP755" s="68">
        <v>8705.3989999999994</v>
      </c>
      <c r="AQ755" s="67">
        <f t="shared" si="138"/>
        <v>46161.173611111109</v>
      </c>
      <c r="AR755" s="67">
        <v>46161.184027777781</v>
      </c>
      <c r="AS755" s="67">
        <f t="shared" si="139"/>
        <v>46162.600694444445</v>
      </c>
      <c r="AT755" s="67">
        <v>46162.638888888891</v>
      </c>
      <c r="AU755" s="67">
        <f t="shared" si="149"/>
        <v>46162.638888888891</v>
      </c>
      <c r="AV755" s="67">
        <v>46162.649305555555</v>
      </c>
      <c r="AW755" s="102">
        <v>4065</v>
      </c>
      <c r="AX755" s="102">
        <v>6308</v>
      </c>
      <c r="AY755" s="55">
        <v>35.549999999999997</v>
      </c>
      <c r="AZ755" s="55">
        <v>17.18</v>
      </c>
      <c r="BA755" s="55">
        <v>4.8</v>
      </c>
      <c r="BB755" s="55">
        <v>6.17</v>
      </c>
      <c r="BC755" s="55">
        <v>7.45</v>
      </c>
      <c r="BD755" s="55">
        <v>39.549999999999997</v>
      </c>
      <c r="BE755" s="55">
        <v>37.1</v>
      </c>
      <c r="BF755" s="55">
        <v>0.25</v>
      </c>
      <c r="BG755" s="55">
        <v>0.42</v>
      </c>
      <c r="BH755" s="55">
        <v>0.39</v>
      </c>
      <c r="BI755" s="55">
        <v>53.85</v>
      </c>
      <c r="BJ755" s="55">
        <v>4.0999999999999996</v>
      </c>
      <c r="BK755" s="55">
        <v>0.89</v>
      </c>
      <c r="BL755" s="55">
        <v>1.1599999999999999</v>
      </c>
      <c r="BM755" s="55">
        <v>17.489999999999998</v>
      </c>
      <c r="BN755" s="56">
        <v>60</v>
      </c>
      <c r="BO755" s="55" t="s">
        <v>97</v>
      </c>
      <c r="BP755" s="55" t="s">
        <v>100</v>
      </c>
      <c r="BQ755" s="56">
        <v>1170</v>
      </c>
      <c r="BR755" s="55">
        <v>36.68</v>
      </c>
      <c r="BS755" s="55">
        <v>25.42</v>
      </c>
      <c r="BT755" s="55">
        <v>19.18</v>
      </c>
      <c r="BU755" s="55">
        <v>8.44</v>
      </c>
      <c r="BV755" s="55">
        <v>2.48</v>
      </c>
      <c r="BW755" s="55">
        <v>0.72</v>
      </c>
      <c r="BX755" s="55">
        <v>0.53</v>
      </c>
      <c r="BY755" s="55">
        <v>1.41</v>
      </c>
      <c r="BZ755" s="55">
        <v>4.49</v>
      </c>
      <c r="CA755" s="55">
        <v>0.49</v>
      </c>
      <c r="CB755" s="55">
        <v>0.16</v>
      </c>
      <c r="CC755" s="100">
        <v>4.8000000000000001E-2</v>
      </c>
      <c r="CD755" s="55">
        <v>99</v>
      </c>
      <c r="CE755" s="55">
        <v>98</v>
      </c>
      <c r="CF755" s="55">
        <v>78</v>
      </c>
      <c r="CG755" s="55">
        <v>19</v>
      </c>
      <c r="CH755" s="55"/>
      <c r="CI755" s="102">
        <v>4089</v>
      </c>
      <c r="CJ755" s="55"/>
      <c r="CK755" s="55">
        <v>34.76</v>
      </c>
      <c r="CL755" s="55"/>
      <c r="CM755" s="55">
        <v>4.75</v>
      </c>
      <c r="CN755" s="55"/>
      <c r="CO755" s="55"/>
      <c r="CP755" s="55"/>
      <c r="CQ755" s="55">
        <v>0.16</v>
      </c>
      <c r="CR755" s="102">
        <v>4014</v>
      </c>
      <c r="CS755" s="102">
        <v>35.869999999999997</v>
      </c>
      <c r="CT755" s="102">
        <v>4.07</v>
      </c>
      <c r="CU755" s="102">
        <v>0.18</v>
      </c>
      <c r="CV755" s="55"/>
      <c r="CW755" s="73">
        <f t="shared" si="150"/>
        <v>400.18689855996462</v>
      </c>
      <c r="CX755" s="74">
        <f>AP755/(AB755-AI755)</f>
        <v>400.18689855996462</v>
      </c>
      <c r="CY755" s="71">
        <v>500</v>
      </c>
      <c r="CZ755" s="67">
        <f>IF(AND(DATE(YEAR(T755),MONTH(T755),DAY(T755))&gt;=(S755-3),DATE(YEAR(T755),MONTH(T755),DAY(T755))&lt;=(S755+3)),T755,V755)</f>
        <v>46161.173611111109</v>
      </c>
      <c r="DA755" s="74">
        <f>CZ755-U755</f>
        <v>0</v>
      </c>
      <c r="DB755" s="53">
        <f>(((AR755-AQ755)*24)+DD755+AB755+((AV755-AU755)*24))/24</f>
        <v>1.4548611111094942</v>
      </c>
      <c r="DC755" s="53">
        <f>(AT755-AS755)*24</f>
        <v>0.91666666668606922</v>
      </c>
      <c r="DD755" s="53">
        <f>(W755-AR755)*24</f>
        <v>8.3333333255723119E-2</v>
      </c>
      <c r="DE755" s="53">
        <f>AA755</f>
        <v>61.166666666627862</v>
      </c>
      <c r="DF755" s="53">
        <f t="shared" si="147"/>
        <v>8.3333333255723119E-2</v>
      </c>
      <c r="DG755" s="53">
        <f>AB755</f>
        <v>34.333333333313931</v>
      </c>
      <c r="DH755" s="53">
        <f t="shared" si="153"/>
        <v>0.91666666668606922</v>
      </c>
    </row>
    <row r="756" spans="1:112" s="63" customFormat="1" x14ac:dyDescent="0.2">
      <c r="A756" s="65">
        <v>5204</v>
      </c>
      <c r="B756" s="72">
        <f t="shared" si="157"/>
        <v>46143</v>
      </c>
      <c r="C756" s="60" t="str">
        <f t="shared" si="158"/>
        <v>PRT 2026 5 #5204</v>
      </c>
      <c r="D756" s="60" t="str">
        <f t="shared" si="159"/>
        <v>PRATU GEL LRC #61</v>
      </c>
      <c r="E756" s="61">
        <v>5204</v>
      </c>
      <c r="F756" s="62" t="s">
        <v>300</v>
      </c>
      <c r="G756" s="62" t="str">
        <f>INDEX([1]List!$D$2:$D$55,MATCH(F756,[1]List!$B$2:$B$55,0))</f>
        <v>CIF</v>
      </c>
      <c r="H756" s="62" t="s">
        <v>392</v>
      </c>
      <c r="I756" s="62" t="s">
        <v>262</v>
      </c>
      <c r="J756" s="61">
        <f>IF(F756="","",IF(F756="TIE LRC",COUNTIF($F$2:$F756,"TIE")+COUNTIF($F$2:$F756,"TME")+COUNTIF($F$2:$F756,"TIE LRC")+COUNTIF($F$2:$F756,"TIE MRC"),IF(F756="TIE MRC",COUNTIF($F$2:$F756,"TIE")+COUNTIF($F$2:$F756,"TME")+COUNTIF($F$2:$F756,"TIE LRC")+COUNTIF($F$2:$F756,"TIE MRC"),IF(F756="PLNBB LRC",COUNTIF($F$2:$F756,"PLNBB")+COUNTIF($F$2:$F756,"PLNBB LRC")+COUNTIF($F$2:$F756,"PLNBB MRC"),IF(F756="PLNBB MRC",COUNTIF($F$2:$F756,"PLNBB")+COUNTIF($F$2:$F756,"PLNBB LRC")+COUNTIF($F$2:$F756,"PLNBB MRC"),IF(F756="HE MRC",COUNTIF($F$2:$F756,"HE")+COUNTIF($F$2:$F756,"HE LRC")+COUNTIF($F$2:$F756,"HE MRC"),IF(F756="HE LRC",COUNTIF($F$2:$F756,"HE")+COUNTIF($F$2:$F756,"HE LRC")+COUNTIF($F$2:$F756,"HE MRC"),COUNTIF($F$2:$F756,F756))))))))</f>
        <v>61</v>
      </c>
      <c r="K756" s="63" t="s">
        <v>767</v>
      </c>
      <c r="L756" s="63" t="s">
        <v>768</v>
      </c>
      <c r="N756" s="64" t="s">
        <v>318</v>
      </c>
      <c r="O756" s="69" t="s">
        <v>104</v>
      </c>
      <c r="P756" s="65"/>
      <c r="Q756" s="69">
        <v>46151</v>
      </c>
      <c r="R756" s="66"/>
      <c r="S756" s="69">
        <v>46058</v>
      </c>
      <c r="T756" s="67">
        <v>46160.083333333336</v>
      </c>
      <c r="U756" s="67">
        <f t="shared" si="166"/>
        <v>46161.395833333336</v>
      </c>
      <c r="V756" s="67">
        <v>46161.395833333336</v>
      </c>
      <c r="W756" s="67">
        <v>46162.673611111109</v>
      </c>
      <c r="X756" s="67">
        <v>46163.246527777781</v>
      </c>
      <c r="Y756" s="67">
        <v>46163.34375</v>
      </c>
      <c r="Z756" s="67">
        <v>46163.378472222219</v>
      </c>
      <c r="AA756" s="53">
        <f t="shared" si="160"/>
        <v>31.5</v>
      </c>
      <c r="AB756" s="53">
        <f t="shared" si="164"/>
        <v>16.083333333372138</v>
      </c>
      <c r="AC756" s="53">
        <f t="shared" si="165"/>
        <v>2.3333333332557231</v>
      </c>
      <c r="AD756" s="53">
        <v>0.42</v>
      </c>
      <c r="AE756" s="53">
        <v>1.67</v>
      </c>
      <c r="AF756" s="53">
        <v>0</v>
      </c>
      <c r="AG756" s="53">
        <v>0</v>
      </c>
      <c r="AH756" s="53">
        <v>0</v>
      </c>
      <c r="AI756" s="53">
        <f t="shared" si="152"/>
        <v>1.67</v>
      </c>
      <c r="AJ756" s="77">
        <f t="shared" si="163"/>
        <v>2.09</v>
      </c>
      <c r="AK756" s="77"/>
      <c r="AL756" s="77"/>
      <c r="AM756" s="77"/>
      <c r="AN756" s="77"/>
      <c r="AO756" s="68">
        <v>10005.647000000001</v>
      </c>
      <c r="AP756" s="68">
        <v>10001.285</v>
      </c>
      <c r="AQ756" s="67">
        <f t="shared" si="138"/>
        <v>46161.395833333336</v>
      </c>
      <c r="AR756" s="67">
        <v>46161.40625</v>
      </c>
      <c r="AS756" s="67">
        <f t="shared" si="139"/>
        <v>46163.246527777781</v>
      </c>
      <c r="AT756" s="67">
        <v>46163.364583333336</v>
      </c>
      <c r="AU756" s="67">
        <f t="shared" si="149"/>
        <v>46163.364583333336</v>
      </c>
      <c r="AV756" s="67">
        <v>46163.375</v>
      </c>
      <c r="AW756" s="102">
        <v>4090</v>
      </c>
      <c r="AX756" s="102">
        <v>6286</v>
      </c>
      <c r="AY756" s="55">
        <v>34.94</v>
      </c>
      <c r="AZ756" s="55">
        <v>13.68</v>
      </c>
      <c r="BA756" s="55">
        <v>4.4400000000000004</v>
      </c>
      <c r="BB756" s="55">
        <v>5.89</v>
      </c>
      <c r="BC756" s="55">
        <v>6.82</v>
      </c>
      <c r="BD756" s="55">
        <v>42.05</v>
      </c>
      <c r="BE756" s="55">
        <v>38.380000000000003</v>
      </c>
      <c r="BF756" s="55">
        <v>0.19</v>
      </c>
      <c r="BG756" s="55">
        <v>0.31</v>
      </c>
      <c r="BH756" s="55">
        <v>0.28999999999999998</v>
      </c>
      <c r="BI756" s="55">
        <v>57.15</v>
      </c>
      <c r="BJ756" s="55">
        <v>4.25</v>
      </c>
      <c r="BK756" s="55">
        <v>0.95</v>
      </c>
      <c r="BL756" s="55">
        <v>1.18</v>
      </c>
      <c r="BM756" s="55">
        <v>17.829999999999998</v>
      </c>
      <c r="BN756" s="56">
        <v>60</v>
      </c>
      <c r="BO756" s="55" t="s">
        <v>97</v>
      </c>
      <c r="BP756" s="55" t="s">
        <v>100</v>
      </c>
      <c r="BQ756" s="56">
        <v>1160</v>
      </c>
      <c r="BR756" s="55">
        <v>23.61</v>
      </c>
      <c r="BS756" s="55">
        <v>14.51</v>
      </c>
      <c r="BT756" s="55">
        <v>42.06</v>
      </c>
      <c r="BU756" s="55">
        <v>9.8800000000000008</v>
      </c>
      <c r="BV756" s="55">
        <v>2.39</v>
      </c>
      <c r="BW756" s="55">
        <v>0.27</v>
      </c>
      <c r="BX756" s="55">
        <v>0.38</v>
      </c>
      <c r="BY756" s="55">
        <v>1.03</v>
      </c>
      <c r="BZ756" s="55">
        <v>4.9000000000000004</v>
      </c>
      <c r="CA756" s="55">
        <v>0.87</v>
      </c>
      <c r="CB756" s="55">
        <v>0.1</v>
      </c>
      <c r="CC756" s="100">
        <v>5.1999999999999998E-2</v>
      </c>
      <c r="CD756" s="55">
        <v>99</v>
      </c>
      <c r="CE756" s="55">
        <v>97</v>
      </c>
      <c r="CF756" s="55">
        <v>78</v>
      </c>
      <c r="CG756" s="55">
        <v>20</v>
      </c>
      <c r="CH756" s="55"/>
      <c r="CI756" s="102">
        <v>4127</v>
      </c>
      <c r="CJ756" s="55"/>
      <c r="CK756" s="55">
        <v>34.64</v>
      </c>
      <c r="CL756" s="55"/>
      <c r="CM756" s="55">
        <v>4.3499999999999996</v>
      </c>
      <c r="CN756" s="55"/>
      <c r="CO756" s="55"/>
      <c r="CP756" s="55"/>
      <c r="CQ756" s="55">
        <v>0.15</v>
      </c>
      <c r="CR756" s="102">
        <v>4006</v>
      </c>
      <c r="CS756" s="102">
        <v>35.17</v>
      </c>
      <c r="CT756" s="102">
        <v>5.48</v>
      </c>
      <c r="CU756" s="102">
        <v>0.21</v>
      </c>
      <c r="CV756" s="55"/>
      <c r="CW756" s="73">
        <f t="shared" si="150"/>
        <v>693.89118871228538</v>
      </c>
      <c r="CX756" s="74">
        <f>AP756/(AB756-AI756)</f>
        <v>693.89118871228538</v>
      </c>
      <c r="CY756" s="71">
        <v>500</v>
      </c>
      <c r="CZ756" s="67">
        <f>IF(AND(DATE(YEAR(T756),MONTH(T756),DAY(T756))&gt;=(S756-3),DATE(YEAR(T756),MONTH(T756),DAY(T756))&lt;=(S756+3)),T756,V756)</f>
        <v>46161.395833333336</v>
      </c>
      <c r="DA756" s="74">
        <f>CZ756-U756</f>
        <v>0</v>
      </c>
      <c r="DB756" s="53">
        <f>(((AR756-AQ756)*24)+DD756+AB756+((AV756-AU756)*24))/24</f>
        <v>1.9583333333284827</v>
      </c>
      <c r="DC756" s="53">
        <f>(AT756-AS756)*24</f>
        <v>2.8333333333139308</v>
      </c>
      <c r="DD756" s="53">
        <f>(W756-AR756)*24</f>
        <v>30.416666666627862</v>
      </c>
      <c r="DE756" s="53">
        <f>AA756</f>
        <v>31.5</v>
      </c>
      <c r="DF756" s="53">
        <f t="shared" ref="DF756:DF819" si="167">DD756</f>
        <v>30.416666666627862</v>
      </c>
      <c r="DG756" s="53">
        <f>AB756</f>
        <v>16.083333333372138</v>
      </c>
      <c r="DH756" s="53">
        <f t="shared" si="153"/>
        <v>2.8333333333139308</v>
      </c>
    </row>
    <row r="757" spans="1:112" s="63" customFormat="1" x14ac:dyDescent="0.2">
      <c r="A757" s="65">
        <v>5205</v>
      </c>
      <c r="B757" s="72">
        <f t="shared" si="157"/>
        <v>46143</v>
      </c>
      <c r="C757" s="60" t="str">
        <f t="shared" si="158"/>
        <v>PRT 2026 5 #5205</v>
      </c>
      <c r="D757" s="60" t="str">
        <f t="shared" si="159"/>
        <v>PRATU BPS MRC #14</v>
      </c>
      <c r="E757" s="61">
        <v>5205</v>
      </c>
      <c r="F757" s="62" t="s">
        <v>635</v>
      </c>
      <c r="G757" s="62" t="str">
        <f>INDEX([1]List!$D$2:$D$55,MATCH(F757,[1]List!$B$2:$B$55,0))</f>
        <v>CIF</v>
      </c>
      <c r="H757" s="62" t="s">
        <v>395</v>
      </c>
      <c r="I757" s="62" t="s">
        <v>247</v>
      </c>
      <c r="J757" s="61">
        <f>IF(F757="","",IF(F757="TIE LRC",COUNTIF($F$2:$F757,"TIE")+COUNTIF($F$2:$F757,"TME")+COUNTIF($F$2:$F757,"TIE LRC")+COUNTIF($F$2:$F757,"TIE MRC"),IF(F757="TIE MRC",COUNTIF($F$2:$F757,"TIE")+COUNTIF($F$2:$F757,"TME")+COUNTIF($F$2:$F757,"TIE LRC")+COUNTIF($F$2:$F757,"TIE MRC"),IF(F757="PLNBB LRC",COUNTIF($F$2:$F757,"PLNBB")+COUNTIF($F$2:$F757,"PLNBB LRC")+COUNTIF($F$2:$F757,"PLNBB MRC"),IF(F757="PLNBB MRC",COUNTIF($F$2:$F757,"PLNBB")+COUNTIF($F$2:$F757,"PLNBB LRC")+COUNTIF($F$2:$F757,"PLNBB MRC"),IF(F757="HE MRC",COUNTIF($F$2:$F757,"HE")+COUNTIF($F$2:$F757,"HE LRC")+COUNTIF($F$2:$F757,"HE MRC"),IF(F757="HE LRC",COUNTIF($F$2:$F757,"HE")+COUNTIF($F$2:$F757,"HE LRC")+COUNTIF($F$2:$F757,"HE MRC"),COUNTIF($F$2:$F757,F757))))))))</f>
        <v>14</v>
      </c>
      <c r="K757" s="63" t="s">
        <v>269</v>
      </c>
      <c r="L757" s="63" t="s">
        <v>270</v>
      </c>
      <c r="N757" s="64" t="s">
        <v>320</v>
      </c>
      <c r="O757" s="69" t="s">
        <v>473</v>
      </c>
      <c r="P757" s="65"/>
      <c r="Q757" s="69">
        <v>46152</v>
      </c>
      <c r="R757" s="66"/>
      <c r="S757" s="69">
        <v>46167</v>
      </c>
      <c r="T757" s="67">
        <v>46162.361111111109</v>
      </c>
      <c r="U757" s="67">
        <f t="shared" si="166"/>
        <v>46162.684027777781</v>
      </c>
      <c r="V757" s="67">
        <v>46162.684027777781</v>
      </c>
      <c r="W757" s="67">
        <v>46163.256944444445</v>
      </c>
      <c r="X757" s="67">
        <v>46164.371527777781</v>
      </c>
      <c r="Y757" s="67">
        <v>46164.399305555555</v>
      </c>
      <c r="Z757" s="67">
        <v>46164.434027777781</v>
      </c>
      <c r="AA757" s="53">
        <f t="shared" si="160"/>
        <v>7.7500000001164153</v>
      </c>
      <c r="AB757" s="53">
        <f t="shared" si="164"/>
        <v>27.416666666627862</v>
      </c>
      <c r="AC757" s="53">
        <f t="shared" si="165"/>
        <v>0.6666666665696539</v>
      </c>
      <c r="AD757" s="53">
        <v>0</v>
      </c>
      <c r="AE757" s="53">
        <v>6.42</v>
      </c>
      <c r="AF757" s="53">
        <v>6</v>
      </c>
      <c r="AG757" s="53">
        <v>0.5</v>
      </c>
      <c r="AH757" s="53">
        <v>0</v>
      </c>
      <c r="AI757" s="53">
        <f t="shared" si="152"/>
        <v>12.92</v>
      </c>
      <c r="AJ757" s="77">
        <f t="shared" si="163"/>
        <v>12.92</v>
      </c>
      <c r="AK757" s="77"/>
      <c r="AL757" s="77"/>
      <c r="AM757" s="77"/>
      <c r="AN757" s="77"/>
      <c r="AO757" s="68">
        <v>7541.8209999999999</v>
      </c>
      <c r="AP757" s="68">
        <v>7539.317</v>
      </c>
      <c r="AQ757" s="67">
        <f t="shared" si="138"/>
        <v>46162.684027777781</v>
      </c>
      <c r="AR757" s="67">
        <v>46162.694444444445</v>
      </c>
      <c r="AS757" s="67">
        <f t="shared" si="139"/>
        <v>46164.371527777781</v>
      </c>
      <c r="AT757" s="67">
        <v>46164.420138888891</v>
      </c>
      <c r="AU757" s="67">
        <f t="shared" si="149"/>
        <v>46164.420138888891</v>
      </c>
      <c r="AV757" s="67">
        <v>46164.430555555555</v>
      </c>
      <c r="AW757" s="102">
        <v>4610</v>
      </c>
      <c r="AX757" s="102">
        <v>6643</v>
      </c>
      <c r="AY757" s="55">
        <v>30.61</v>
      </c>
      <c r="AZ757" s="55">
        <v>14.62</v>
      </c>
      <c r="BA757" s="55">
        <v>4.5199999999999996</v>
      </c>
      <c r="BB757" s="55">
        <v>5.56</v>
      </c>
      <c r="BC757" s="55">
        <v>6.51</v>
      </c>
      <c r="BD757" s="55">
        <v>41.23</v>
      </c>
      <c r="BE757" s="55">
        <v>38.590000000000003</v>
      </c>
      <c r="BF757" s="55">
        <v>0.24</v>
      </c>
      <c r="BG757" s="55">
        <v>0.38</v>
      </c>
      <c r="BH757" s="55">
        <v>0.35</v>
      </c>
      <c r="BI757" s="55">
        <v>58.85</v>
      </c>
      <c r="BJ757" s="55">
        <v>4.25</v>
      </c>
      <c r="BK757" s="55">
        <v>0.86</v>
      </c>
      <c r="BL757" s="55">
        <v>1.08</v>
      </c>
      <c r="BM757" s="55">
        <v>15.56</v>
      </c>
      <c r="BN757" s="56">
        <v>60</v>
      </c>
      <c r="BO757" s="55" t="s">
        <v>97</v>
      </c>
      <c r="BP757" s="55" t="s">
        <v>97</v>
      </c>
      <c r="BQ757" s="56">
        <v>1250</v>
      </c>
      <c r="BR757" s="55">
        <v>46.5</v>
      </c>
      <c r="BS757" s="55">
        <v>32.33</v>
      </c>
      <c r="BT757" s="55">
        <v>8</v>
      </c>
      <c r="BU757" s="55">
        <v>5.98</v>
      </c>
      <c r="BV757" s="55">
        <v>0.99</v>
      </c>
      <c r="BW757" s="55">
        <v>0.3</v>
      </c>
      <c r="BX757" s="55">
        <v>0.47</v>
      </c>
      <c r="BY757" s="55">
        <v>1.2</v>
      </c>
      <c r="BZ757" s="55">
        <v>3.73</v>
      </c>
      <c r="CA757" s="55">
        <v>0.25</v>
      </c>
      <c r="CB757" s="55">
        <v>0.22</v>
      </c>
      <c r="CC757" s="100">
        <v>0.04</v>
      </c>
      <c r="CD757" s="55">
        <v>99</v>
      </c>
      <c r="CE757" s="55">
        <v>98</v>
      </c>
      <c r="CF757" s="55">
        <v>78</v>
      </c>
      <c r="CG757" s="55">
        <v>19</v>
      </c>
      <c r="CH757" s="55"/>
      <c r="CI757" s="102">
        <v>4624</v>
      </c>
      <c r="CJ757" s="55"/>
      <c r="CK757" s="55">
        <v>30.07</v>
      </c>
      <c r="CL757" s="55"/>
      <c r="CM757" s="55">
        <v>4.4000000000000004</v>
      </c>
      <c r="CN757" s="55"/>
      <c r="CO757" s="55"/>
      <c r="CP757" s="55"/>
      <c r="CQ757" s="55">
        <v>0.23</v>
      </c>
      <c r="CR757" s="102">
        <v>4523</v>
      </c>
      <c r="CS757" s="102">
        <v>30.56</v>
      </c>
      <c r="CT757" s="102">
        <v>3.98</v>
      </c>
      <c r="CU757" s="102">
        <v>0.34</v>
      </c>
      <c r="CV757" s="55"/>
      <c r="CW757" s="73">
        <f t="shared" si="150"/>
        <v>520.07245343896398</v>
      </c>
      <c r="CX757" s="74">
        <f>AP757/(AB757-AI757)</f>
        <v>520.07245343896398</v>
      </c>
      <c r="CY757" s="71">
        <v>500</v>
      </c>
      <c r="CZ757" s="67">
        <f>IF(AND(DATE(YEAR(T757),MONTH(T757),DAY(T757))&gt;=(S757-3),DATE(YEAR(T757),MONTH(T757),DAY(T757))&lt;=(S757+3)),T757,V757)</f>
        <v>46162.684027777781</v>
      </c>
      <c r="DA757" s="74">
        <f>CZ757-U757</f>
        <v>0</v>
      </c>
      <c r="DB757" s="53">
        <f>(((AR757-AQ757)*24)+DD757+AB757+((AV757-AU757)*24))/24</f>
        <v>1.7256944444379769</v>
      </c>
      <c r="DC757" s="53">
        <f>(AT757-AS757)*24</f>
        <v>1.1666666666278616</v>
      </c>
      <c r="DD757" s="53">
        <f>(W757-AR757)*24</f>
        <v>13.5</v>
      </c>
      <c r="DE757" s="53">
        <f>AA757</f>
        <v>7.7500000001164153</v>
      </c>
      <c r="DF757" s="53">
        <f t="shared" si="167"/>
        <v>13.5</v>
      </c>
      <c r="DG757" s="53">
        <f>AB757</f>
        <v>27.416666666627862</v>
      </c>
      <c r="DH757" s="53">
        <f t="shared" si="153"/>
        <v>1.1666666666278616</v>
      </c>
    </row>
    <row r="758" spans="1:112" s="63" customFormat="1" x14ac:dyDescent="0.2">
      <c r="A758" s="65">
        <v>5206</v>
      </c>
      <c r="B758" s="72">
        <f t="shared" si="157"/>
        <v>46143</v>
      </c>
      <c r="C758" s="60" t="str">
        <f t="shared" si="158"/>
        <v>PRT 2026 5 #5206</v>
      </c>
      <c r="D758" s="60" t="str">
        <f t="shared" si="159"/>
        <v>PRATU HE #12</v>
      </c>
      <c r="E758" s="61">
        <v>5206</v>
      </c>
      <c r="F758" s="62" t="s">
        <v>139</v>
      </c>
      <c r="G758" s="62" t="str">
        <f>INDEX([1]List!$D$2:$D$55,MATCH(F758,[1]List!$B$2:$B$55,0))</f>
        <v>CIF</v>
      </c>
      <c r="H758" s="62" t="s">
        <v>301</v>
      </c>
      <c r="I758" s="62" t="s">
        <v>155</v>
      </c>
      <c r="J758" s="61">
        <f>IF(F758="","",IF(F758="TIE LRC",COUNTIF($F$2:$F758,"TIE")+COUNTIF($F$2:$F758,"TME")+COUNTIF($F$2:$F758,"TIE LRC")+COUNTIF($F$2:$F758,"TIE MRC"),IF(F758="TIE MRC",COUNTIF($F$2:$F758,"TIE")+COUNTIF($F$2:$F758,"TME")+COUNTIF($F$2:$F758,"TIE LRC")+COUNTIF($F$2:$F758,"TIE MRC"),IF(F758="PLNBB LRC",COUNTIF($F$2:$F758,"PLNBB")+COUNTIF($F$2:$F758,"PLNBB LRC")+COUNTIF($F$2:$F758,"PLNBB MRC"),IF(F758="PLNBB MRC",COUNTIF($F$2:$F758,"PLNBB")+COUNTIF($F$2:$F758,"PLNBB LRC")+COUNTIF($F$2:$F758,"PLNBB MRC"),IF(F758="HE MRC",COUNTIF($F$2:$F758,"HE")+COUNTIF($F$2:$F758,"HE LRC")+COUNTIF($F$2:$F758,"HE MRC"),IF(F758="HE LRC",COUNTIF($F$2:$F758,"HE")+COUNTIF($F$2:$F758,"HE LRC")+COUNTIF($F$2:$F758,"HE MRC"),COUNTIF($F$2:$F758,F758))))))))</f>
        <v>12</v>
      </c>
      <c r="K758" s="63" t="s">
        <v>188</v>
      </c>
      <c r="L758" s="63" t="s">
        <v>186</v>
      </c>
      <c r="N758" s="64" t="s">
        <v>320</v>
      </c>
      <c r="O758" s="69" t="s">
        <v>610</v>
      </c>
      <c r="P758" s="65"/>
      <c r="Q758" s="69">
        <v>46146</v>
      </c>
      <c r="R758" s="66"/>
      <c r="S758" s="69">
        <v>46154</v>
      </c>
      <c r="T758" s="67">
        <v>46161.25</v>
      </c>
      <c r="U758" s="67">
        <f t="shared" si="166"/>
        <v>46164.461805555555</v>
      </c>
      <c r="V758" s="67">
        <v>46164.461805555555</v>
      </c>
      <c r="W758" s="67">
        <v>46164.541666666664</v>
      </c>
      <c r="X758" s="67">
        <v>46165.777777777781</v>
      </c>
      <c r="Y758" s="67">
        <v>46165.805555555555</v>
      </c>
      <c r="Z758" s="67">
        <v>46165.840277777781</v>
      </c>
      <c r="AA758" s="53">
        <f t="shared" si="160"/>
        <v>77.083333333313931</v>
      </c>
      <c r="AB758" s="53">
        <f t="shared" si="164"/>
        <v>30.333333333372138</v>
      </c>
      <c r="AC758" s="53">
        <f t="shared" si="165"/>
        <v>0.6666666665696539</v>
      </c>
      <c r="AD758" s="53">
        <v>0</v>
      </c>
      <c r="AE758" s="53">
        <v>6.67</v>
      </c>
      <c r="AF758" s="53">
        <v>6.58</v>
      </c>
      <c r="AG758" s="53">
        <v>0</v>
      </c>
      <c r="AH758" s="53">
        <v>0</v>
      </c>
      <c r="AI758" s="53">
        <f t="shared" si="152"/>
        <v>13.25</v>
      </c>
      <c r="AJ758" s="77">
        <f t="shared" si="163"/>
        <v>13.25</v>
      </c>
      <c r="AK758" s="77"/>
      <c r="AL758" s="77"/>
      <c r="AM758" s="77"/>
      <c r="AN758" s="77"/>
      <c r="AO758" s="68">
        <v>7504.97</v>
      </c>
      <c r="AP758" s="68">
        <v>7503.8419999999996</v>
      </c>
      <c r="AQ758" s="67">
        <f t="shared" si="138"/>
        <v>46164.461805555555</v>
      </c>
      <c r="AR758" s="67">
        <v>46164.472222222219</v>
      </c>
      <c r="AS758" s="67">
        <f t="shared" si="139"/>
        <v>46165.777777777781</v>
      </c>
      <c r="AT758" s="67">
        <v>46165.826388888891</v>
      </c>
      <c r="AU758" s="67">
        <f t="shared" si="149"/>
        <v>46165.826388888891</v>
      </c>
      <c r="AV758" s="67">
        <v>46165.840277777781</v>
      </c>
      <c r="AW758" s="102">
        <v>4118</v>
      </c>
      <c r="AX758" s="102">
        <v>6463</v>
      </c>
      <c r="AY758" s="55">
        <v>36.29</v>
      </c>
      <c r="AZ758" s="55">
        <v>17.87</v>
      </c>
      <c r="BA758" s="55">
        <v>4.58</v>
      </c>
      <c r="BB758" s="55">
        <v>5.9</v>
      </c>
      <c r="BC758" s="55">
        <v>7.18</v>
      </c>
      <c r="BD758" s="55">
        <v>39.89</v>
      </c>
      <c r="BE758" s="55">
        <v>36.340000000000003</v>
      </c>
      <c r="BF758" s="55">
        <v>0.3</v>
      </c>
      <c r="BG758" s="55">
        <v>0.51</v>
      </c>
      <c r="BH758" s="55">
        <v>0.47</v>
      </c>
      <c r="BI758" s="55">
        <v>55.25</v>
      </c>
      <c r="BJ758" s="55">
        <v>4.05</v>
      </c>
      <c r="BK758" s="55">
        <v>0.9</v>
      </c>
      <c r="BL758" s="55">
        <v>1.18</v>
      </c>
      <c r="BM758" s="55">
        <v>15.64</v>
      </c>
      <c r="BN758" s="56">
        <v>55</v>
      </c>
      <c r="BO758" s="55" t="s">
        <v>97</v>
      </c>
      <c r="BP758" s="55" t="s">
        <v>97</v>
      </c>
      <c r="BQ758" s="56">
        <v>1160</v>
      </c>
      <c r="BR758" s="55">
        <v>48.25</v>
      </c>
      <c r="BS758" s="55">
        <v>24.73</v>
      </c>
      <c r="BT758" s="55">
        <v>10.81</v>
      </c>
      <c r="BU758" s="55">
        <v>7.23</v>
      </c>
      <c r="BV758" s="55">
        <v>1.1499999999999999</v>
      </c>
      <c r="BW758" s="55">
        <v>0.45</v>
      </c>
      <c r="BX758" s="55">
        <v>0.65</v>
      </c>
      <c r="BY758" s="55">
        <v>0.9</v>
      </c>
      <c r="BZ758" s="55">
        <v>5.35</v>
      </c>
      <c r="CA758" s="55">
        <v>0.24</v>
      </c>
      <c r="CB758" s="55">
        <v>0.26</v>
      </c>
      <c r="CC758" s="100">
        <v>2.8000000000000001E-2</v>
      </c>
      <c r="CD758" s="55">
        <v>99</v>
      </c>
      <c r="CE758" s="55">
        <v>97</v>
      </c>
      <c r="CF758" s="55">
        <v>79</v>
      </c>
      <c r="CG758" s="55">
        <v>20</v>
      </c>
      <c r="CH758" s="55"/>
      <c r="CI758" s="102">
        <v>4140</v>
      </c>
      <c r="CJ758" s="55"/>
      <c r="CK758" s="55">
        <v>35.97</v>
      </c>
      <c r="CL758" s="55"/>
      <c r="CM758" s="55">
        <v>4.09</v>
      </c>
      <c r="CN758" s="55"/>
      <c r="CO758" s="55"/>
      <c r="CP758" s="55"/>
      <c r="CQ758" s="55">
        <v>0.25</v>
      </c>
      <c r="CR758" s="102">
        <v>4054</v>
      </c>
      <c r="CS758" s="102">
        <v>36.76</v>
      </c>
      <c r="CT758" s="102">
        <v>4.99</v>
      </c>
      <c r="CU758" s="103">
        <v>0.2</v>
      </c>
      <c r="CV758" s="55"/>
      <c r="CW758" s="73">
        <f t="shared" si="150"/>
        <v>439.24928780388029</v>
      </c>
      <c r="CX758" s="74">
        <f>AP758/(AB758-AI758)</f>
        <v>439.24928780388029</v>
      </c>
      <c r="CY758" s="71">
        <v>500</v>
      </c>
      <c r="CZ758" s="67">
        <f>IF(AND(DATE(YEAR(T758),MONTH(T758),DAY(T758))&gt;=(S758-3),DATE(YEAR(T758),MONTH(T758),DAY(T758))&lt;=(S758+3)),T758,V758)</f>
        <v>46164.461805555555</v>
      </c>
      <c r="DA758" s="74">
        <f>CZ758-U758</f>
        <v>0</v>
      </c>
      <c r="DB758" s="53">
        <f>(((AR758-AQ758)*24)+DD758+AB758+((AV758-AU758)*24))/24</f>
        <v>1.3576388888905058</v>
      </c>
      <c r="DC758" s="53">
        <f>(AT758-AS758)*24</f>
        <v>1.1666666666278616</v>
      </c>
      <c r="DD758" s="53">
        <f>(W758-AR758)*24</f>
        <v>1.6666666666860692</v>
      </c>
      <c r="DE758" s="53">
        <f>AA758</f>
        <v>77.083333333313931</v>
      </c>
      <c r="DF758" s="53">
        <f t="shared" si="167"/>
        <v>1.6666666666860692</v>
      </c>
      <c r="DG758" s="53">
        <f>AB758</f>
        <v>30.333333333372138</v>
      </c>
      <c r="DH758" s="53">
        <f t="shared" si="153"/>
        <v>1.1666666666278616</v>
      </c>
    </row>
    <row r="759" spans="1:112" s="63" customFormat="1" x14ac:dyDescent="0.2">
      <c r="A759" s="65">
        <v>5207</v>
      </c>
      <c r="B759" s="72">
        <f t="shared" si="157"/>
        <v>46143</v>
      </c>
      <c r="C759" s="60" t="str">
        <f t="shared" si="158"/>
        <v>PRT 2026 5 #5207</v>
      </c>
      <c r="D759" s="60" t="str">
        <f t="shared" si="159"/>
        <v>PRATU SPE #62</v>
      </c>
      <c r="E759" s="61">
        <v>5207</v>
      </c>
      <c r="F759" s="62" t="s">
        <v>326</v>
      </c>
      <c r="G759" s="62" t="str">
        <f>INDEX([1]List!$D$2:$D$55,MATCH(F759,[1]List!$B$2:$B$55,0))</f>
        <v>CIF</v>
      </c>
      <c r="H759" s="62" t="s">
        <v>407</v>
      </c>
      <c r="I759" s="62" t="s">
        <v>366</v>
      </c>
      <c r="J759" s="61">
        <f>IF(F759="","",IF(F759="TIE LRC",COUNTIF($F$2:$F759,"TIE")+COUNTIF($F$2:$F759,"TME")+COUNTIF($F$2:$F759,"TIE LRC")+COUNTIF($F$2:$F759,"TIE MRC"),IF(F759="TIE MRC",COUNTIF($F$2:$F759,"TIE")+COUNTIF($F$2:$F759,"TME")+COUNTIF($F$2:$F759,"TIE LRC")+COUNTIF($F$2:$F759,"TIE MRC"),IF(F759="PLNBB LRC",COUNTIF($F$2:$F759,"PLNBB")+COUNTIF($F$2:$F759,"PLNBB LRC")+COUNTIF($F$2:$F759,"PLNBB MRC"),IF(F759="PLNBB MRC",COUNTIF($F$2:$F759,"PLNBB")+COUNTIF($F$2:$F759,"PLNBB LRC")+COUNTIF($F$2:$F759,"PLNBB MRC"),IF(F759="HE MRC",COUNTIF($F$2:$F759,"HE")+COUNTIF($F$2:$F759,"HE LRC")+COUNTIF($F$2:$F759,"HE MRC"),IF(F759="HE LRC",COUNTIF($F$2:$F759,"HE")+COUNTIF($F$2:$F759,"HE LRC")+COUNTIF($F$2:$F759,"HE MRC"),COUNTIF($F$2:$F759,F759))))))))</f>
        <v>62</v>
      </c>
      <c r="K759" s="63" t="s">
        <v>233</v>
      </c>
      <c r="L759" s="63" t="s">
        <v>234</v>
      </c>
      <c r="N759" s="64" t="s">
        <v>320</v>
      </c>
      <c r="O759" s="69" t="s">
        <v>473</v>
      </c>
      <c r="P759" s="65"/>
      <c r="Q759" s="69">
        <v>46151</v>
      </c>
      <c r="R759" s="66"/>
      <c r="S759" s="69">
        <v>46170</v>
      </c>
      <c r="T759" s="67">
        <v>46162.083333333336</v>
      </c>
      <c r="U759" s="67">
        <f t="shared" si="166"/>
        <v>46165.861111111109</v>
      </c>
      <c r="V759" s="67">
        <v>46165.861111111109</v>
      </c>
      <c r="W759" s="67">
        <v>46165.965277777781</v>
      </c>
      <c r="X759" s="67">
        <v>46168.038194444445</v>
      </c>
      <c r="Y759" s="67">
        <v>46168.059027777781</v>
      </c>
      <c r="Z759" s="67">
        <v>46168.09375</v>
      </c>
      <c r="AA759" s="53">
        <f t="shared" si="160"/>
        <v>90.666666666569654</v>
      </c>
      <c r="AB759" s="53">
        <f t="shared" si="164"/>
        <v>50.25</v>
      </c>
      <c r="AC759" s="53">
        <f t="shared" si="165"/>
        <v>0.50000000005820766</v>
      </c>
      <c r="AD759" s="53">
        <v>0.08</v>
      </c>
      <c r="AE759" s="53">
        <v>12.25</v>
      </c>
      <c r="AF759" s="53">
        <v>9.75</v>
      </c>
      <c r="AG759" s="53">
        <v>0.5</v>
      </c>
      <c r="AH759" s="53">
        <v>0</v>
      </c>
      <c r="AI759" s="53">
        <f t="shared" si="152"/>
        <v>22.5</v>
      </c>
      <c r="AJ759" s="77">
        <f t="shared" si="163"/>
        <v>22.58</v>
      </c>
      <c r="AK759" s="77"/>
      <c r="AL759" s="77"/>
      <c r="AM759" s="77"/>
      <c r="AN759" s="77"/>
      <c r="AO759" s="68">
        <v>7713.58</v>
      </c>
      <c r="AP759" s="68">
        <v>7709.2219999999998</v>
      </c>
      <c r="AQ759" s="67">
        <f t="shared" si="138"/>
        <v>46165.861111111109</v>
      </c>
      <c r="AR759" s="67">
        <v>46165.871527777781</v>
      </c>
      <c r="AS759" s="67">
        <f t="shared" si="139"/>
        <v>46168.038194444445</v>
      </c>
      <c r="AT759" s="67">
        <v>46168.079861111109</v>
      </c>
      <c r="AU759" s="67">
        <f t="shared" si="149"/>
        <v>46168.079861111109</v>
      </c>
      <c r="AV759" s="67">
        <v>46168.090277777781</v>
      </c>
      <c r="AW759" s="102">
        <v>4140</v>
      </c>
      <c r="AX759" s="102">
        <v>6337</v>
      </c>
      <c r="AY759" s="55">
        <v>34.68</v>
      </c>
      <c r="AZ759" s="55">
        <v>15.09</v>
      </c>
      <c r="BA759" s="55">
        <v>4.97</v>
      </c>
      <c r="BB759" s="55">
        <v>6.46</v>
      </c>
      <c r="BC759" s="55">
        <v>7.61</v>
      </c>
      <c r="BD759" s="55">
        <v>42.88</v>
      </c>
      <c r="BE759" s="55">
        <v>35.57</v>
      </c>
      <c r="BF759" s="55">
        <v>0.23</v>
      </c>
      <c r="BG759" s="55">
        <v>0.38</v>
      </c>
      <c r="BH759" s="55">
        <v>0.35</v>
      </c>
      <c r="BI759" s="55">
        <v>55.25</v>
      </c>
      <c r="BJ759" s="55">
        <v>4.1500000000000004</v>
      </c>
      <c r="BK759" s="55">
        <v>0.91</v>
      </c>
      <c r="BL759" s="55">
        <v>1.1599999999999999</v>
      </c>
      <c r="BM759" s="55">
        <v>17.84</v>
      </c>
      <c r="BN759" s="56">
        <v>60</v>
      </c>
      <c r="BO759" s="55" t="s">
        <v>97</v>
      </c>
      <c r="BP759" s="55" t="s">
        <v>100</v>
      </c>
      <c r="BQ759" s="56">
        <v>1160</v>
      </c>
      <c r="BR759" s="55">
        <v>41.73</v>
      </c>
      <c r="BS759" s="55">
        <v>20.93</v>
      </c>
      <c r="BT759" s="55">
        <v>21.47</v>
      </c>
      <c r="BU759" s="55">
        <v>7.12</v>
      </c>
      <c r="BV759" s="55">
        <v>3.22</v>
      </c>
      <c r="BW759" s="55">
        <v>0.88</v>
      </c>
      <c r="BX759" s="55">
        <v>0.6</v>
      </c>
      <c r="BY759" s="55">
        <v>0.71</v>
      </c>
      <c r="BZ759" s="55">
        <v>2.63</v>
      </c>
      <c r="CA759" s="55">
        <v>0.52</v>
      </c>
      <c r="CB759" s="55">
        <v>0.19</v>
      </c>
      <c r="CC759" s="100">
        <v>4.8000000000000001E-2</v>
      </c>
      <c r="CD759" s="55">
        <v>99</v>
      </c>
      <c r="CE759" s="55">
        <v>97</v>
      </c>
      <c r="CF759" s="55">
        <v>79</v>
      </c>
      <c r="CG759" s="55">
        <v>21</v>
      </c>
      <c r="CH759" s="55"/>
      <c r="CI759" s="102">
        <v>4152</v>
      </c>
      <c r="CJ759" s="55"/>
      <c r="CK759" s="55">
        <v>34.35</v>
      </c>
      <c r="CL759" s="55"/>
      <c r="CM759" s="55">
        <v>4.9000000000000004</v>
      </c>
      <c r="CN759" s="55"/>
      <c r="CO759" s="55"/>
      <c r="CP759" s="55"/>
      <c r="CQ759" s="55">
        <v>0.15</v>
      </c>
      <c r="CR759" s="102">
        <v>4110</v>
      </c>
      <c r="CS759" s="102">
        <v>34.869999999999997</v>
      </c>
      <c r="CT759" s="102">
        <v>5.26</v>
      </c>
      <c r="CU759" s="102">
        <v>0.23</v>
      </c>
      <c r="CV759" s="55"/>
      <c r="CW759" s="73">
        <f t="shared" si="150"/>
        <v>277.80980180180177</v>
      </c>
      <c r="CX759" s="74">
        <f>AP759/(AB759-AI759)</f>
        <v>277.80980180180177</v>
      </c>
      <c r="CY759" s="71">
        <v>500</v>
      </c>
      <c r="CZ759" s="67">
        <f>IF(AND(DATE(YEAR(T759),MONTH(T759),DAY(T759))&gt;=(S759-3),DATE(YEAR(T759),MONTH(T759),DAY(T759))&lt;=(S759+3)),T759,V759)</f>
        <v>46165.861111111109</v>
      </c>
      <c r="DA759" s="74">
        <f>CZ759-U759</f>
        <v>0</v>
      </c>
      <c r="DB759" s="53">
        <f>(((AR759-AQ759)*24)+DD759+AB759+((AV759-AU759)*24))/24</f>
        <v>2.2083333333430346</v>
      </c>
      <c r="DC759" s="53">
        <f>(AT759-AS759)*24</f>
        <v>0.99999999994179234</v>
      </c>
      <c r="DD759" s="53">
        <f>(W759-AR759)*24</f>
        <v>2.25</v>
      </c>
      <c r="DE759" s="53">
        <f>AA759</f>
        <v>90.666666666569654</v>
      </c>
      <c r="DF759" s="53">
        <f t="shared" si="167"/>
        <v>2.25</v>
      </c>
      <c r="DG759" s="53">
        <f>AB759</f>
        <v>50.25</v>
      </c>
      <c r="DH759" s="53">
        <f t="shared" si="153"/>
        <v>0.99999999994179234</v>
      </c>
    </row>
    <row r="760" spans="1:112" s="63" customFormat="1" x14ac:dyDescent="0.2">
      <c r="A760" s="65">
        <v>5208</v>
      </c>
      <c r="B760" s="72">
        <f t="shared" si="157"/>
        <v>46143</v>
      </c>
      <c r="C760" s="60" t="str">
        <f t="shared" si="158"/>
        <v>PRT 2026 5 #5208</v>
      </c>
      <c r="D760" s="60" t="str">
        <f t="shared" si="159"/>
        <v>PRATU GEL LRC #62</v>
      </c>
      <c r="E760" s="61">
        <v>5208</v>
      </c>
      <c r="F760" s="62" t="s">
        <v>300</v>
      </c>
      <c r="G760" s="62" t="str">
        <f>INDEX([1]List!$D$2:$D$55,MATCH(F760,[1]List!$B$2:$B$55,0))</f>
        <v>CIF</v>
      </c>
      <c r="H760" s="62" t="s">
        <v>392</v>
      </c>
      <c r="I760" s="62" t="s">
        <v>262</v>
      </c>
      <c r="J760" s="61">
        <f>IF(F760="","",IF(F760="TIE LRC",COUNTIF($F$2:$F760,"TIE")+COUNTIF($F$2:$F760,"TME")+COUNTIF($F$2:$F760,"TIE LRC")+COUNTIF($F$2:$F760,"TIE MRC"),IF(F760="TIE MRC",COUNTIF($F$2:$F760,"TIE")+COUNTIF($F$2:$F760,"TME")+COUNTIF($F$2:$F760,"TIE LRC")+COUNTIF($F$2:$F760,"TIE MRC"),IF(F760="PLNBB LRC",COUNTIF($F$2:$F760,"PLNBB")+COUNTIF($F$2:$F760,"PLNBB LRC")+COUNTIF($F$2:$F760,"PLNBB MRC"),IF(F760="PLNBB MRC",COUNTIF($F$2:$F760,"PLNBB")+COUNTIF($F$2:$F760,"PLNBB LRC")+COUNTIF($F$2:$F760,"PLNBB MRC"),IF(F760="HE MRC",COUNTIF($F$2:$F760,"HE")+COUNTIF($F$2:$F760,"HE LRC")+COUNTIF($F$2:$F760,"HE MRC"),IF(F760="HE LRC",COUNTIF($F$2:$F760,"HE")+COUNTIF($F$2:$F760,"HE LRC")+COUNTIF($F$2:$F760,"HE MRC"),COUNTIF($F$2:$F760,F760))))))))</f>
        <v>62</v>
      </c>
      <c r="K760" s="63" t="s">
        <v>535</v>
      </c>
      <c r="L760" s="63" t="s">
        <v>536</v>
      </c>
      <c r="N760" s="64" t="s">
        <v>318</v>
      </c>
      <c r="O760" s="69" t="s">
        <v>104</v>
      </c>
      <c r="P760" s="65"/>
      <c r="Q760" s="69">
        <v>46152</v>
      </c>
      <c r="R760" s="66"/>
      <c r="S760" s="69">
        <v>46062</v>
      </c>
      <c r="T760" s="67">
        <v>46162.697916666664</v>
      </c>
      <c r="U760" s="67">
        <f t="shared" si="166"/>
        <v>46166.847222222219</v>
      </c>
      <c r="V760" s="67">
        <v>46166.847222222219</v>
      </c>
      <c r="W760" s="67">
        <v>46167.868055555555</v>
      </c>
      <c r="X760" s="67">
        <v>46169.993055555555</v>
      </c>
      <c r="Y760" s="67">
        <v>46170.048611111109</v>
      </c>
      <c r="Z760" s="67">
        <v>46170.083333333336</v>
      </c>
      <c r="AA760" s="53">
        <f t="shared" si="160"/>
        <v>99.583333333313931</v>
      </c>
      <c r="AB760" s="53">
        <f t="shared" si="164"/>
        <v>52.333333333313931</v>
      </c>
      <c r="AC760" s="53">
        <f t="shared" si="165"/>
        <v>1.3333333333139308</v>
      </c>
      <c r="AD760" s="53">
        <v>0</v>
      </c>
      <c r="AE760" s="53">
        <v>9.83</v>
      </c>
      <c r="AF760" s="53">
        <v>11.08</v>
      </c>
      <c r="AG760" s="53">
        <v>7.5</v>
      </c>
      <c r="AH760" s="53">
        <v>0</v>
      </c>
      <c r="AI760" s="53">
        <f t="shared" si="152"/>
        <v>28.41</v>
      </c>
      <c r="AJ760" s="77">
        <f t="shared" si="163"/>
        <v>28.41</v>
      </c>
      <c r="AK760" s="77"/>
      <c r="AL760" s="77"/>
      <c r="AM760" s="77"/>
      <c r="AN760" s="77"/>
      <c r="AO760" s="68">
        <v>10001.473</v>
      </c>
      <c r="AP760" s="68">
        <v>9999.2430000000004</v>
      </c>
      <c r="AQ760" s="67">
        <f t="shared" si="138"/>
        <v>46166.847222222219</v>
      </c>
      <c r="AR760" s="67">
        <v>46166.857638888891</v>
      </c>
      <c r="AS760" s="67">
        <f t="shared" si="139"/>
        <v>46169.993055555555</v>
      </c>
      <c r="AT760" s="67">
        <v>46170.069444444445</v>
      </c>
      <c r="AU760" s="67">
        <f t="shared" si="149"/>
        <v>46170.069444444445</v>
      </c>
      <c r="AV760" s="67">
        <v>46170.079861111109</v>
      </c>
      <c r="AW760" s="102">
        <v>4090</v>
      </c>
      <c r="AX760" s="102">
        <v>6291</v>
      </c>
      <c r="AY760" s="55">
        <v>34.979999999999997</v>
      </c>
      <c r="AZ760" s="55">
        <v>15.59</v>
      </c>
      <c r="BA760" s="55">
        <v>4.53</v>
      </c>
      <c r="BB760" s="55">
        <v>5.88</v>
      </c>
      <c r="BC760" s="55">
        <v>6.97</v>
      </c>
      <c r="BD760" s="55">
        <v>42.11</v>
      </c>
      <c r="BE760" s="55">
        <v>36.42</v>
      </c>
      <c r="BF760" s="55">
        <v>0.19</v>
      </c>
      <c r="BG760" s="55">
        <v>0.32</v>
      </c>
      <c r="BH760" s="55">
        <v>0.3</v>
      </c>
      <c r="BI760" s="55">
        <v>55.65</v>
      </c>
      <c r="BJ760" s="55">
        <v>4.21</v>
      </c>
      <c r="BK760" s="55">
        <v>0.91</v>
      </c>
      <c r="BL760" s="55">
        <v>1.1599999999999999</v>
      </c>
      <c r="BM760" s="55">
        <v>17.510000000000002</v>
      </c>
      <c r="BN760" s="56">
        <v>60</v>
      </c>
      <c r="BO760" s="55" t="s">
        <v>97</v>
      </c>
      <c r="BP760" s="55" t="s">
        <v>100</v>
      </c>
      <c r="BQ760" s="56">
        <v>1150</v>
      </c>
      <c r="BR760" s="55">
        <v>49.75</v>
      </c>
      <c r="BS760" s="55">
        <v>13.83</v>
      </c>
      <c r="BT760" s="55">
        <v>14.56</v>
      </c>
      <c r="BU760" s="55">
        <v>11.65</v>
      </c>
      <c r="BV760" s="55">
        <v>2.64</v>
      </c>
      <c r="BW760" s="55">
        <v>0.64</v>
      </c>
      <c r="BX760" s="55">
        <v>0.34</v>
      </c>
      <c r="BY760" s="55">
        <v>1.17</v>
      </c>
      <c r="BZ760" s="55">
        <v>4.17</v>
      </c>
      <c r="CA760" s="55">
        <v>1.19</v>
      </c>
      <c r="CB760" s="55">
        <v>0.1</v>
      </c>
      <c r="CC760" s="100">
        <v>0.06</v>
      </c>
      <c r="CD760" s="55">
        <v>99</v>
      </c>
      <c r="CE760" s="55">
        <v>98</v>
      </c>
      <c r="CF760" s="55">
        <v>78</v>
      </c>
      <c r="CG760" s="55">
        <v>20</v>
      </c>
      <c r="CH760" s="55"/>
      <c r="CI760" s="102">
        <v>4133</v>
      </c>
      <c r="CJ760" s="55"/>
      <c r="CK760" s="55">
        <v>34.450000000000003</v>
      </c>
      <c r="CL760" s="55"/>
      <c r="CM760" s="55">
        <v>4.3499999999999996</v>
      </c>
      <c r="CN760" s="55"/>
      <c r="CO760" s="55"/>
      <c r="CP760" s="55"/>
      <c r="CQ760" s="55">
        <v>0.17</v>
      </c>
      <c r="CR760" s="102">
        <v>4027</v>
      </c>
      <c r="CS760" s="102">
        <v>35.89</v>
      </c>
      <c r="CT760" s="102">
        <v>4.58</v>
      </c>
      <c r="CU760" s="102">
        <v>0.19</v>
      </c>
      <c r="CV760" s="55"/>
      <c r="CW760" s="73">
        <f t="shared" si="150"/>
        <v>417.97030792844265</v>
      </c>
      <c r="CX760" s="74">
        <f>AP760/(AB760-AI760)</f>
        <v>417.97030792844265</v>
      </c>
      <c r="CY760" s="71">
        <v>500</v>
      </c>
      <c r="CZ760" s="67">
        <f>IF(AND(DATE(YEAR(T760),MONTH(T760),DAY(T760))&gt;=(S760-3),DATE(YEAR(T760),MONTH(T760),DAY(T760))&lt;=(S760+3)),T760,V760)</f>
        <v>46166.847222222219</v>
      </c>
      <c r="DA760" s="74">
        <f>CZ760-U760</f>
        <v>0</v>
      </c>
      <c r="DB760" s="53">
        <f>(((AR760-AQ760)*24)+DD760+AB760+((AV760-AU760)*24))/24</f>
        <v>3.2118055555547471</v>
      </c>
      <c r="DC760" s="53">
        <f>(AT760-AS760)*24</f>
        <v>1.8333333333721384</v>
      </c>
      <c r="DD760" s="53">
        <f>(W760-AR760)*24</f>
        <v>24.249999999941792</v>
      </c>
      <c r="DE760" s="53">
        <f>AA760</f>
        <v>99.583333333313931</v>
      </c>
      <c r="DF760" s="53">
        <f t="shared" si="167"/>
        <v>24.249999999941792</v>
      </c>
      <c r="DG760" s="53">
        <f>AB760</f>
        <v>52.333333333313931</v>
      </c>
      <c r="DH760" s="53">
        <f t="shared" si="153"/>
        <v>1.8333333333721384</v>
      </c>
    </row>
    <row r="761" spans="1:112" s="63" customFormat="1" x14ac:dyDescent="0.2">
      <c r="A761" s="65">
        <v>5209</v>
      </c>
      <c r="B761" s="72">
        <f t="shared" si="157"/>
        <v>46143</v>
      </c>
      <c r="C761" s="60" t="str">
        <f t="shared" si="158"/>
        <v>PRT 2026 5 #5209</v>
      </c>
      <c r="D761" s="60" t="str">
        <f t="shared" si="159"/>
        <v>PRATU SSN #50</v>
      </c>
      <c r="E761" s="61">
        <v>5209</v>
      </c>
      <c r="F761" s="62" t="s">
        <v>551</v>
      </c>
      <c r="G761" s="62" t="str">
        <f>INDEX([1]List!$D$2:$D$55,MATCH(F761,[1]List!$B$2:$B$55,0))</f>
        <v>CIF</v>
      </c>
      <c r="H761" s="62" t="s">
        <v>552</v>
      </c>
      <c r="I761" s="62" t="s">
        <v>285</v>
      </c>
      <c r="J761" s="61">
        <f>IF(F761="","",IF(F761="TIE LRC",COUNTIF($F$2:$F761,"TIE")+COUNTIF($F$2:$F761,"TME")+COUNTIF($F$2:$F761,"TIE LRC")+COUNTIF($F$2:$F761,"TIE MRC"),IF(F761="TIE MRC",COUNTIF($F$2:$F761,"TIE")+COUNTIF($F$2:$F761,"TME")+COUNTIF($F$2:$F761,"TIE LRC")+COUNTIF($F$2:$F761,"TIE MRC"),IF(F761="PLNBB LRC",COUNTIF($F$2:$F761,"PLNBB")+COUNTIF($F$2:$F761,"PLNBB LRC")+COUNTIF($F$2:$F761,"PLNBB MRC"),IF(F761="PLNBB MRC",COUNTIF($F$2:$F761,"PLNBB")+COUNTIF($F$2:$F761,"PLNBB LRC")+COUNTIF($F$2:$F761,"PLNBB MRC"),IF(F761="HE MRC",COUNTIF($F$2:$F761,"HE")+COUNTIF($F$2:$F761,"HE LRC")+COUNTIF($F$2:$F761,"HE MRC"),IF(F761="HE LRC",COUNTIF($F$2:$F761,"HE")+COUNTIF($F$2:$F761,"HE LRC")+COUNTIF($F$2:$F761,"HE MRC"),COUNTIF($F$2:$F761,F761))))))))</f>
        <v>50</v>
      </c>
      <c r="K761" s="63" t="s">
        <v>832</v>
      </c>
      <c r="L761" s="63" t="s">
        <v>833</v>
      </c>
      <c r="N761" s="64" t="s">
        <v>320</v>
      </c>
      <c r="O761" s="69" t="s">
        <v>104</v>
      </c>
      <c r="P761" s="65"/>
      <c r="Q761" s="69">
        <v>46157</v>
      </c>
      <c r="R761" s="66"/>
      <c r="S761" s="69">
        <v>46151</v>
      </c>
      <c r="T761" s="67">
        <v>46164.059027777781</v>
      </c>
      <c r="U761" s="67">
        <f t="shared" si="166"/>
        <v>46168.142361111109</v>
      </c>
      <c r="V761" s="67">
        <v>46168.142361111109</v>
      </c>
      <c r="W761" s="67">
        <v>46170.0625</v>
      </c>
      <c r="X761" s="67">
        <v>46172.517361111109</v>
      </c>
      <c r="Y761" s="67">
        <v>46172.545138888891</v>
      </c>
      <c r="Z761" s="67">
        <v>46172.579861111109</v>
      </c>
      <c r="AA761" s="53">
        <f t="shared" si="160"/>
        <v>97.999999999883585</v>
      </c>
      <c r="AB761" s="53">
        <f t="shared" si="164"/>
        <v>59.583333333372138</v>
      </c>
      <c r="AC761" s="53">
        <f t="shared" si="165"/>
        <v>0.66666666674427688</v>
      </c>
      <c r="AD761" s="53">
        <v>0.08</v>
      </c>
      <c r="AE761" s="53">
        <v>19.829999999999998</v>
      </c>
      <c r="AF761" s="53">
        <v>8.5</v>
      </c>
      <c r="AG761" s="53">
        <v>1.42</v>
      </c>
      <c r="AH761" s="53">
        <v>0</v>
      </c>
      <c r="AI761" s="53">
        <f t="shared" si="152"/>
        <v>29.75</v>
      </c>
      <c r="AJ761" s="77">
        <f t="shared" si="163"/>
        <v>29.83</v>
      </c>
      <c r="AK761" s="77"/>
      <c r="AL761" s="77"/>
      <c r="AM761" s="77"/>
      <c r="AN761" s="77"/>
      <c r="AO761" s="68">
        <v>8104.9009999999998</v>
      </c>
      <c r="AP761" s="68">
        <v>8102.2790000000005</v>
      </c>
      <c r="AQ761" s="67">
        <f t="shared" si="138"/>
        <v>46168.142361111109</v>
      </c>
      <c r="AR761" s="67">
        <v>46168.152777777781</v>
      </c>
      <c r="AS761" s="67">
        <f t="shared" si="139"/>
        <v>46172.517361111109</v>
      </c>
      <c r="AT761" s="67">
        <v>46172.565972222219</v>
      </c>
      <c r="AU761" s="67">
        <f t="shared" si="149"/>
        <v>46172.565972222219</v>
      </c>
      <c r="AV761" s="67">
        <v>46172.576388888891</v>
      </c>
      <c r="AW761" s="102">
        <v>4076</v>
      </c>
      <c r="AX761" s="102">
        <v>6266</v>
      </c>
      <c r="AY761" s="55">
        <v>34.950000000000003</v>
      </c>
      <c r="AZ761" s="55">
        <v>14.82</v>
      </c>
      <c r="BA761" s="55">
        <v>4.9000000000000004</v>
      </c>
      <c r="BB761" s="55">
        <v>6.42</v>
      </c>
      <c r="BC761" s="55">
        <v>7.54</v>
      </c>
      <c r="BD761" s="55">
        <v>40.22</v>
      </c>
      <c r="BE761" s="55">
        <v>38.54</v>
      </c>
      <c r="BF761" s="55">
        <v>0.24</v>
      </c>
      <c r="BG761" s="55">
        <v>0.41</v>
      </c>
      <c r="BH761" s="55">
        <v>0.38</v>
      </c>
      <c r="BI761" s="55">
        <v>55.34</v>
      </c>
      <c r="BJ761" s="55">
        <v>4.3099999999999996</v>
      </c>
      <c r="BK761" s="55">
        <v>0.88</v>
      </c>
      <c r="BL761" s="55">
        <v>1.1200000000000001</v>
      </c>
      <c r="BM761" s="55">
        <v>17.91</v>
      </c>
      <c r="BN761" s="56">
        <v>60</v>
      </c>
      <c r="BO761" s="55" t="s">
        <v>97</v>
      </c>
      <c r="BP761" s="55" t="s">
        <v>97</v>
      </c>
      <c r="BQ761" s="56">
        <v>1210</v>
      </c>
      <c r="BR761" s="55">
        <v>45.29</v>
      </c>
      <c r="BS761" s="55">
        <v>38.549999999999997</v>
      </c>
      <c r="BT761" s="55">
        <v>10.08</v>
      </c>
      <c r="BU761" s="55">
        <v>1.79</v>
      </c>
      <c r="BV761" s="55">
        <v>0.99</v>
      </c>
      <c r="BW761" s="55">
        <v>0.08</v>
      </c>
      <c r="BX761" s="55">
        <v>0.7</v>
      </c>
      <c r="BY761" s="55">
        <v>1.59</v>
      </c>
      <c r="BZ761" s="55">
        <v>0.68</v>
      </c>
      <c r="CA761" s="55">
        <v>0.19</v>
      </c>
      <c r="CB761" s="55">
        <v>0.04</v>
      </c>
      <c r="CC761" s="100">
        <v>2.8000000000000001E-2</v>
      </c>
      <c r="CD761" s="55">
        <v>98</v>
      </c>
      <c r="CE761" s="55">
        <v>97</v>
      </c>
      <c r="CF761" s="55">
        <v>79</v>
      </c>
      <c r="CG761" s="55">
        <v>20</v>
      </c>
      <c r="CH761" s="55"/>
      <c r="CI761" s="102">
        <v>4137</v>
      </c>
      <c r="CJ761" s="55"/>
      <c r="CK761" s="55">
        <v>34.19</v>
      </c>
      <c r="CL761" s="55"/>
      <c r="CM761" s="55">
        <v>4.4400000000000004</v>
      </c>
      <c r="CN761" s="55"/>
      <c r="CO761" s="55"/>
      <c r="CP761" s="55"/>
      <c r="CQ761" s="55">
        <v>0.13</v>
      </c>
      <c r="CR761" s="102">
        <v>4010</v>
      </c>
      <c r="CS761" s="103">
        <v>36.1</v>
      </c>
      <c r="CT761" s="102">
        <v>4.4400000000000004</v>
      </c>
      <c r="CU761" s="103">
        <v>0.2</v>
      </c>
      <c r="CV761" s="55"/>
      <c r="CW761" s="73">
        <f t="shared" si="150"/>
        <v>271.58477094936745</v>
      </c>
      <c r="CX761" s="74">
        <f>AP761/(AB761-AI761)</f>
        <v>271.58477094936745</v>
      </c>
      <c r="CY761" s="71">
        <v>500</v>
      </c>
      <c r="CZ761" s="67">
        <f>IF(AND(DATE(YEAR(T761),MONTH(T761),DAY(T761))&gt;=(S761-3),DATE(YEAR(T761),MONTH(T761),DAY(T761))&lt;=(S761+3)),T761,V761)</f>
        <v>46168.142361111109</v>
      </c>
      <c r="DA761" s="74">
        <f>CZ761-U761</f>
        <v>0</v>
      </c>
      <c r="DB761" s="53">
        <f>(((AR761-AQ761)*24)+DD761+AB761+((AV761-AU761)*24))/24</f>
        <v>4.4131944444525288</v>
      </c>
      <c r="DC761" s="53">
        <f>(AT761-AS761)*24</f>
        <v>1.1666666666278616</v>
      </c>
      <c r="DD761" s="53">
        <f>(W761-AR761)*24</f>
        <v>45.833333333255723</v>
      </c>
      <c r="DE761" s="53">
        <f>AA761</f>
        <v>97.999999999883585</v>
      </c>
      <c r="DF761" s="53">
        <f t="shared" si="167"/>
        <v>45.833333333255723</v>
      </c>
      <c r="DG761" s="53">
        <f>AB761</f>
        <v>59.583333333372138</v>
      </c>
      <c r="DH761" s="53">
        <f t="shared" si="153"/>
        <v>1.1666666666278616</v>
      </c>
    </row>
    <row r="762" spans="1:112" s="42" customFormat="1" x14ac:dyDescent="0.2">
      <c r="A762" s="40">
        <v>5210</v>
      </c>
      <c r="B762" s="29">
        <f t="shared" si="157"/>
        <v>46174</v>
      </c>
      <c r="C762" s="41" t="str">
        <f t="shared" si="158"/>
        <v>PRT 2026 5 #5210</v>
      </c>
      <c r="D762" s="41" t="str">
        <f t="shared" si="159"/>
        <v>PRATU PTBA #152</v>
      </c>
      <c r="E762" s="39">
        <v>5210</v>
      </c>
      <c r="F762" s="38" t="s">
        <v>98</v>
      </c>
      <c r="G762" s="38" t="str">
        <f>INDEX([1]List!$D$2:$D$55,MATCH(F762,[1]List!$B$2:$B$55,0))</f>
        <v>FOB</v>
      </c>
      <c r="H762" s="38" t="s">
        <v>156</v>
      </c>
      <c r="I762" s="38" t="s">
        <v>157</v>
      </c>
      <c r="J762" s="39">
        <f>IF(F762="","",IF(F762="TIE LRC",COUNTIF($F$2:$F762,"TIE")+COUNTIF($F$2:$F762,"TME")+COUNTIF($F$2:$F762,"TIE LRC")+COUNTIF($F$2:$F762,"TIE MRC"),IF(F762="TIE MRC",COUNTIF($F$2:$F762,"TIE")+COUNTIF($F$2:$F762,"TME")+COUNTIF($F$2:$F762,"TIE LRC")+COUNTIF($F$2:$F762,"TIE MRC"),IF(F762="PLNBB LRC",COUNTIF($F$2:$F762,"PLNBB")+COUNTIF($F$2:$F762,"PLNBB LRC")+COUNTIF($F$2:$F762,"PLNBB MRC"),IF(F762="PLNBB MRC",COUNTIF($F$2:$F762,"PLNBB")+COUNTIF($F$2:$F762,"PLNBB LRC")+COUNTIF($F$2:$F762,"PLNBB MRC"),IF(F762="HE MRC",COUNTIF($F$2:$F762,"HE")+COUNTIF($F$2:$F762,"HE LRC")+COUNTIF($F$2:$F762,"HE MRC"),IF(F762="HE LRC",COUNTIF($F$2:$F762,"HE")+COUNTIF($F$2:$F762,"HE LRC")+COUNTIF($F$2:$F762,"HE MRC"),COUNTIF($F$2:$F762,F762))))))))</f>
        <v>152</v>
      </c>
      <c r="K762" s="42" t="s">
        <v>446</v>
      </c>
      <c r="L762" s="42" t="s">
        <v>447</v>
      </c>
      <c r="N762" s="43" t="s">
        <v>318</v>
      </c>
      <c r="O762" s="70" t="s">
        <v>104</v>
      </c>
      <c r="P762" s="40"/>
      <c r="Q762" s="70">
        <v>46164</v>
      </c>
      <c r="R762" s="44"/>
      <c r="S762" s="70">
        <v>46152</v>
      </c>
      <c r="T762" s="57">
        <v>46168.506944444445</v>
      </c>
      <c r="U762" s="57">
        <f>V762</f>
        <v>46172.430555555555</v>
      </c>
      <c r="V762" s="57">
        <v>46172.430555555555</v>
      </c>
      <c r="W762" s="57">
        <v>46172.5625</v>
      </c>
      <c r="X762" s="57">
        <v>46173.979166666664</v>
      </c>
      <c r="Y762" s="57">
        <v>46174.017361111109</v>
      </c>
      <c r="Z762" s="57">
        <v>46174.052083333336</v>
      </c>
      <c r="AA762" s="51">
        <f t="shared" si="160"/>
        <v>94.166666666627862</v>
      </c>
      <c r="AB762" s="51">
        <f t="shared" si="164"/>
        <v>34.916666666627862</v>
      </c>
      <c r="AC762" s="51">
        <f t="shared" si="165"/>
        <v>0.91666666668606922</v>
      </c>
      <c r="AD762" s="51">
        <v>0</v>
      </c>
      <c r="AE762" s="51">
        <v>5.67</v>
      </c>
      <c r="AF762" s="51">
        <v>5.83</v>
      </c>
      <c r="AG762" s="51">
        <v>0</v>
      </c>
      <c r="AH762" s="51">
        <v>0</v>
      </c>
      <c r="AI762" s="51">
        <f t="shared" si="152"/>
        <v>11.5</v>
      </c>
      <c r="AJ762" s="78">
        <f t="shared" si="163"/>
        <v>11.5</v>
      </c>
      <c r="AK762" s="78"/>
      <c r="AL762" s="78"/>
      <c r="AM762" s="78"/>
      <c r="AN762" s="78"/>
      <c r="AO762" s="45">
        <v>10008.021000000001</v>
      </c>
      <c r="AP762" s="45">
        <v>10006.450999999999</v>
      </c>
      <c r="AQ762" s="57">
        <f t="shared" si="138"/>
        <v>46172.430555555555</v>
      </c>
      <c r="AR762" s="57">
        <v>46172.440972222219</v>
      </c>
      <c r="AS762" s="57">
        <f t="shared" si="139"/>
        <v>46173.979166666664</v>
      </c>
      <c r="AT762" s="57">
        <v>46174.038194444445</v>
      </c>
      <c r="AU762" s="57">
        <f t="shared" si="149"/>
        <v>46174.038194444445</v>
      </c>
      <c r="AV762" s="57">
        <v>46174.048611111109</v>
      </c>
      <c r="AW762" s="104">
        <v>4623</v>
      </c>
      <c r="AX762" s="104">
        <v>6588</v>
      </c>
      <c r="AY762" s="30">
        <v>29.82</v>
      </c>
      <c r="AZ762" s="30">
        <v>12.67</v>
      </c>
      <c r="BA762" s="30">
        <v>5.42</v>
      </c>
      <c r="BB762" s="30">
        <v>6.74</v>
      </c>
      <c r="BC762" s="30">
        <v>7.72</v>
      </c>
      <c r="BD762" s="30">
        <v>40.090000000000003</v>
      </c>
      <c r="BE762" s="30">
        <v>40.5</v>
      </c>
      <c r="BF762" s="30">
        <v>0.39</v>
      </c>
      <c r="BG762" s="30">
        <v>0.6</v>
      </c>
      <c r="BH762" s="30">
        <v>0.55000000000000004</v>
      </c>
      <c r="BI762" s="30">
        <v>60.25</v>
      </c>
      <c r="BJ762" s="30">
        <v>4.29</v>
      </c>
      <c r="BK762" s="30">
        <v>0.96</v>
      </c>
      <c r="BL762" s="30">
        <v>1.19</v>
      </c>
      <c r="BM762" s="30">
        <v>14.61</v>
      </c>
      <c r="BN762" s="34">
        <v>60</v>
      </c>
      <c r="BO762" s="30" t="s">
        <v>97</v>
      </c>
      <c r="BP762" s="30" t="s">
        <v>100</v>
      </c>
      <c r="BQ762" s="34">
        <v>1270</v>
      </c>
      <c r="BR762" s="30">
        <v>52.48</v>
      </c>
      <c r="BS762" s="30">
        <v>22.38</v>
      </c>
      <c r="BT762" s="30">
        <v>10.28</v>
      </c>
      <c r="BU762" s="30">
        <v>5.29</v>
      </c>
      <c r="BV762" s="30">
        <v>1.46</v>
      </c>
      <c r="BW762" s="30">
        <v>1.08</v>
      </c>
      <c r="BX762" s="30">
        <v>0.46</v>
      </c>
      <c r="BY762" s="30">
        <v>0.89</v>
      </c>
      <c r="BZ762" s="30">
        <v>5.25</v>
      </c>
      <c r="CA762" s="30">
        <v>0.18</v>
      </c>
      <c r="CB762" s="30">
        <v>0.25</v>
      </c>
      <c r="CC762" s="99">
        <v>3.1E-2</v>
      </c>
      <c r="CD762" s="30">
        <v>100</v>
      </c>
      <c r="CE762" s="30">
        <v>98</v>
      </c>
      <c r="CF762" s="30">
        <v>79</v>
      </c>
      <c r="CG762" s="30">
        <v>19</v>
      </c>
      <c r="CH762" s="30"/>
      <c r="CI762" s="104">
        <v>4900</v>
      </c>
      <c r="CJ762" s="30"/>
      <c r="CK762" s="30">
        <v>28.41</v>
      </c>
      <c r="CL762" s="30">
        <v>14.31</v>
      </c>
      <c r="CM762" s="30">
        <v>5.25</v>
      </c>
      <c r="CN762" s="30">
        <v>6.28</v>
      </c>
      <c r="CO762" s="30">
        <v>39.020000000000003</v>
      </c>
      <c r="CP762" s="30">
        <v>40.39</v>
      </c>
      <c r="CQ762" s="30">
        <v>0.52</v>
      </c>
      <c r="CR762" s="104">
        <v>4557</v>
      </c>
      <c r="CS762" s="104">
        <v>31.02</v>
      </c>
      <c r="CT762" s="105">
        <v>4.5</v>
      </c>
      <c r="CU762" s="104">
        <v>0.35</v>
      </c>
      <c r="CV762" s="30"/>
      <c r="CW762" s="58">
        <f t="shared" si="150"/>
        <v>427.32175089038782</v>
      </c>
      <c r="CX762" s="59">
        <f>AP762/(AB762-AI762)</f>
        <v>427.32175089038782</v>
      </c>
      <c r="CY762" s="79">
        <v>500</v>
      </c>
      <c r="CZ762" s="57">
        <f>IF(AND(DATE(YEAR(T762),MONTH(T762),DAY(T762))&gt;=(S762-3),DATE(YEAR(T762),MONTH(T762),DAY(T762))&lt;=(S762+3)),T762,V762)</f>
        <v>46172.430555555555</v>
      </c>
      <c r="DA762" s="59">
        <f>CZ762-U762</f>
        <v>0</v>
      </c>
      <c r="DB762" s="51">
        <f>(((AR762-AQ762)*24)+DD762+AB762+((AV762-AU762)*24))/24</f>
        <v>1.5972222222189885</v>
      </c>
      <c r="DC762" s="51">
        <f>(AT762-AS762)*24</f>
        <v>1.4166666667442769</v>
      </c>
      <c r="DD762" s="51">
        <f>(W762-AR762)*24</f>
        <v>2.9166666667442769</v>
      </c>
      <c r="DE762" s="51">
        <f>AA762</f>
        <v>94.166666666627862</v>
      </c>
      <c r="DF762" s="51">
        <f t="shared" si="167"/>
        <v>2.9166666667442769</v>
      </c>
      <c r="DG762" s="51">
        <f>AB762</f>
        <v>34.916666666627862</v>
      </c>
      <c r="DH762" s="51">
        <f t="shared" si="153"/>
        <v>1.4166666667442769</v>
      </c>
    </row>
    <row r="763" spans="1:112" s="42" customFormat="1" x14ac:dyDescent="0.2">
      <c r="A763" s="40">
        <v>5211</v>
      </c>
      <c r="B763" s="29">
        <f t="shared" si="157"/>
        <v>46174</v>
      </c>
      <c r="C763" s="41" t="str">
        <f t="shared" si="158"/>
        <v>PRT 2026 5 #5211</v>
      </c>
      <c r="D763" s="41" t="str">
        <f t="shared" si="159"/>
        <v>PRATU SPE #63</v>
      </c>
      <c r="E763" s="39">
        <v>5211</v>
      </c>
      <c r="F763" s="38" t="s">
        <v>326</v>
      </c>
      <c r="G763" s="38" t="str">
        <f>INDEX([1]List!$D$2:$D$55,MATCH(F763,[1]List!$B$2:$B$55,0))</f>
        <v>CIF</v>
      </c>
      <c r="H763" s="38" t="s">
        <v>407</v>
      </c>
      <c r="I763" s="38" t="s">
        <v>366</v>
      </c>
      <c r="J763" s="39">
        <f>IF(F763="","",IF(F763="TIE LRC",COUNTIF($F$2:$F763,"TIE")+COUNTIF($F$2:$F763,"TME")+COUNTIF($F$2:$F763,"TIE LRC")+COUNTIF($F$2:$F763,"TIE MRC"),IF(F763="TIE MRC",COUNTIF($F$2:$F763,"TIE")+COUNTIF($F$2:$F763,"TME")+COUNTIF($F$2:$F763,"TIE LRC")+COUNTIF($F$2:$F763,"TIE MRC"),IF(F763="PLNBB LRC",COUNTIF($F$2:$F763,"PLNBB")+COUNTIF($F$2:$F763,"PLNBB LRC")+COUNTIF($F$2:$F763,"PLNBB MRC"),IF(F763="PLNBB MRC",COUNTIF($F$2:$F763,"PLNBB")+COUNTIF($F$2:$F763,"PLNBB LRC")+COUNTIF($F$2:$F763,"PLNBB MRC"),IF(F763="HE MRC",COUNTIF($F$2:$F763,"HE")+COUNTIF($F$2:$F763,"HE LRC")+COUNTIF($F$2:$F763,"HE MRC"),IF(F763="HE LRC",COUNTIF($F$2:$F763,"HE")+COUNTIF($F$2:$F763,"HE LRC")+COUNTIF($F$2:$F763,"HE MRC"),COUNTIF($F$2:$F763,F763))))))))</f>
        <v>63</v>
      </c>
      <c r="K763" s="42" t="s">
        <v>476</v>
      </c>
      <c r="L763" s="42" t="s">
        <v>477</v>
      </c>
      <c r="N763" s="43" t="s">
        <v>320</v>
      </c>
      <c r="O763" s="70" t="s">
        <v>473</v>
      </c>
      <c r="P763" s="40"/>
      <c r="Q763" s="70">
        <v>46163</v>
      </c>
      <c r="R763" s="44"/>
      <c r="S763" s="70">
        <v>46170</v>
      </c>
      <c r="T763" s="57">
        <v>46170.708333333336</v>
      </c>
      <c r="U763" s="57">
        <f>T763</f>
        <v>46170.708333333336</v>
      </c>
      <c r="V763" s="57">
        <v>46172.604166666664</v>
      </c>
      <c r="W763" s="57">
        <v>46173.989583333336</v>
      </c>
      <c r="X763" s="57">
        <v>46175.354166666664</v>
      </c>
      <c r="Y763" s="57">
        <v>46175.434027777781</v>
      </c>
      <c r="Z763" s="57">
        <v>46175.46875</v>
      </c>
      <c r="AA763" s="51">
        <f t="shared" si="160"/>
        <v>45.499999999883585</v>
      </c>
      <c r="AB763" s="51">
        <f t="shared" si="164"/>
        <v>34.666666666686069</v>
      </c>
      <c r="AC763" s="51">
        <f t="shared" si="165"/>
        <v>1.9166666668024845</v>
      </c>
      <c r="AD763" s="51">
        <v>0</v>
      </c>
      <c r="AE763" s="51">
        <v>4.58</v>
      </c>
      <c r="AF763" s="51">
        <v>8.67</v>
      </c>
      <c r="AG763" s="51">
        <v>0.5</v>
      </c>
      <c r="AH763" s="51">
        <v>0</v>
      </c>
      <c r="AI763" s="51">
        <f t="shared" si="152"/>
        <v>13.75</v>
      </c>
      <c r="AJ763" s="78">
        <f t="shared" si="163"/>
        <v>13.75</v>
      </c>
      <c r="AK763" s="78"/>
      <c r="AL763" s="78"/>
      <c r="AM763" s="78"/>
      <c r="AN763" s="78"/>
      <c r="AO763" s="45">
        <v>8502.9779999999992</v>
      </c>
      <c r="AP763" s="45">
        <v>8500.2279999999992</v>
      </c>
      <c r="AQ763" s="57">
        <f t="shared" si="138"/>
        <v>46172.604166666664</v>
      </c>
      <c r="AR763" s="57">
        <v>46172.614583333336</v>
      </c>
      <c r="AS763" s="57">
        <f t="shared" si="139"/>
        <v>46175.354166666664</v>
      </c>
      <c r="AT763" s="57">
        <v>46175.454861111109</v>
      </c>
      <c r="AU763" s="57">
        <f t="shared" si="149"/>
        <v>46175.454861111109</v>
      </c>
      <c r="AV763" s="57">
        <v>46175.465277777781</v>
      </c>
      <c r="AW763" s="104">
        <v>4150</v>
      </c>
      <c r="AX763" s="104">
        <v>6381</v>
      </c>
      <c r="AY763" s="30">
        <v>34.97</v>
      </c>
      <c r="AZ763" s="30">
        <v>15.63</v>
      </c>
      <c r="BA763" s="30">
        <v>4.9800000000000004</v>
      </c>
      <c r="BB763" s="30">
        <v>6.46</v>
      </c>
      <c r="BC763" s="30">
        <v>7.66</v>
      </c>
      <c r="BD763" s="30">
        <v>40.880000000000003</v>
      </c>
      <c r="BE763" s="30">
        <v>37.03</v>
      </c>
      <c r="BF763" s="30">
        <v>0.26</v>
      </c>
      <c r="BG763" s="30">
        <v>0.44</v>
      </c>
      <c r="BH763" s="30">
        <v>0.4</v>
      </c>
      <c r="BI763" s="30">
        <v>56.15</v>
      </c>
      <c r="BJ763" s="30">
        <v>4.2</v>
      </c>
      <c r="BK763" s="30">
        <v>0.9</v>
      </c>
      <c r="BL763" s="30">
        <v>1.18</v>
      </c>
      <c r="BM763" s="30">
        <v>16.3</v>
      </c>
      <c r="BN763" s="34">
        <v>60</v>
      </c>
      <c r="BO763" s="30" t="s">
        <v>97</v>
      </c>
      <c r="BP763" s="30" t="s">
        <v>100</v>
      </c>
      <c r="BQ763" s="34">
        <v>1180</v>
      </c>
      <c r="BR763" s="30">
        <v>35.729999999999997</v>
      </c>
      <c r="BS763" s="30">
        <v>20.73</v>
      </c>
      <c r="BT763" s="30">
        <v>20.84</v>
      </c>
      <c r="BU763" s="30">
        <v>13.48</v>
      </c>
      <c r="BV763" s="30">
        <v>3.36</v>
      </c>
      <c r="BW763" s="30">
        <v>0.54</v>
      </c>
      <c r="BX763" s="30">
        <v>0.56000000000000005</v>
      </c>
      <c r="BY763" s="30">
        <v>0.65</v>
      </c>
      <c r="BZ763" s="30">
        <v>3.26</v>
      </c>
      <c r="CA763" s="30">
        <v>0.69</v>
      </c>
      <c r="CB763" s="30">
        <v>0.15</v>
      </c>
      <c r="CC763" s="99">
        <v>4.3999999999999997E-2</v>
      </c>
      <c r="CD763" s="30">
        <v>98</v>
      </c>
      <c r="CE763" s="30">
        <v>97</v>
      </c>
      <c r="CF763" s="30">
        <v>78</v>
      </c>
      <c r="CG763" s="30">
        <v>20</v>
      </c>
      <c r="CH763" s="30"/>
      <c r="CI763" s="104">
        <v>4168</v>
      </c>
      <c r="CJ763" s="30"/>
      <c r="CK763" s="30">
        <v>34.28</v>
      </c>
      <c r="CL763" s="30"/>
      <c r="CM763" s="30">
        <v>4.97</v>
      </c>
      <c r="CN763" s="30"/>
      <c r="CO763" s="30"/>
      <c r="CP763" s="30"/>
      <c r="CQ763" s="30">
        <v>0.26</v>
      </c>
      <c r="CR763" s="104">
        <v>4103</v>
      </c>
      <c r="CS763" s="104">
        <v>34.18</v>
      </c>
      <c r="CT763" s="105">
        <v>5.0999999999999996</v>
      </c>
      <c r="CU763" s="104">
        <v>0.22</v>
      </c>
      <c r="CV763" s="30"/>
      <c r="CW763" s="58">
        <f t="shared" si="150"/>
        <v>406.38540239006124</v>
      </c>
      <c r="CX763" s="59">
        <f>AP763/(AB763-AI763)</f>
        <v>406.38540239006124</v>
      </c>
      <c r="CY763" s="79">
        <v>500</v>
      </c>
      <c r="CZ763" s="57">
        <f>IF(AND(DATE(YEAR(T763),MONTH(T763),DAY(T763))&gt;=(S763-3),DATE(YEAR(T763),MONTH(T763),DAY(T763))&lt;=(S763+3)),T763,V763)</f>
        <v>46170.708333333336</v>
      </c>
      <c r="DA763" s="59">
        <f>CZ763-U763</f>
        <v>0</v>
      </c>
      <c r="DB763" s="51">
        <f>(((AR763-AQ763)*24)+DD763+AB763+((AV763-AU763)*24))/24</f>
        <v>2.8402777777882875</v>
      </c>
      <c r="DC763" s="51">
        <f>(AT763-AS763)*24</f>
        <v>2.4166666666860692</v>
      </c>
      <c r="DD763" s="51">
        <f>(W763-AR763)*24</f>
        <v>33</v>
      </c>
      <c r="DE763" s="51">
        <f>AA763</f>
        <v>45.499999999883585</v>
      </c>
      <c r="DF763" s="51">
        <f t="shared" si="167"/>
        <v>33</v>
      </c>
      <c r="DG763" s="51">
        <f>AB763</f>
        <v>34.666666666686069</v>
      </c>
      <c r="DH763" s="51">
        <f t="shared" si="153"/>
        <v>2.4166666666860692</v>
      </c>
    </row>
    <row r="764" spans="1:112" s="42" customFormat="1" x14ac:dyDescent="0.2">
      <c r="A764" s="40">
        <v>5212</v>
      </c>
      <c r="B764" s="29">
        <f t="shared" si="157"/>
        <v>46174</v>
      </c>
      <c r="C764" s="41" t="str">
        <f t="shared" si="158"/>
        <v>PRT 2026 6 #5212</v>
      </c>
      <c r="D764" s="41" t="str">
        <f t="shared" si="159"/>
        <v>PRATU SPE #64</v>
      </c>
      <c r="E764" s="39">
        <v>5212</v>
      </c>
      <c r="F764" s="38" t="s">
        <v>326</v>
      </c>
      <c r="G764" s="38" t="str">
        <f>INDEX([1]List!$D$2:$D$55,MATCH(F764,[1]List!$B$2:$B$55,0))</f>
        <v>CIF</v>
      </c>
      <c r="H764" s="38" t="s">
        <v>407</v>
      </c>
      <c r="I764" s="38" t="s">
        <v>775</v>
      </c>
      <c r="J764" s="39">
        <f>IF(F764="","",IF(F764="TIE LRC",COUNTIF($F$2:$F764,"TIE")+COUNTIF($F$2:$F764,"TME")+COUNTIF($F$2:$F764,"TIE LRC")+COUNTIF($F$2:$F764,"TIE MRC"),IF(F764="TIE MRC",COUNTIF($F$2:$F764,"TIE")+COUNTIF($F$2:$F764,"TME")+COUNTIF($F$2:$F764,"TIE LRC")+COUNTIF($F$2:$F764,"TIE MRC"),IF(F764="PLNBB LRC",COUNTIF($F$2:$F764,"PLNBB")+COUNTIF($F$2:$F764,"PLNBB LRC")+COUNTIF($F$2:$F764,"PLNBB MRC"),IF(F764="PLNBB MRC",COUNTIF($F$2:$F764,"PLNBB")+COUNTIF($F$2:$F764,"PLNBB LRC")+COUNTIF($F$2:$F764,"PLNBB MRC"),IF(F764="HE MRC",COUNTIF($F$2:$F764,"HE")+COUNTIF($F$2:$F764,"HE LRC")+COUNTIF($F$2:$F764,"HE MRC"),IF(F764="HE LRC",COUNTIF($F$2:$F764,"HE")+COUNTIF($F$2:$F764,"HE LRC")+COUNTIF($F$2:$F764,"HE MRC"),COUNTIF($F$2:$F764,F764))))))))</f>
        <v>64</v>
      </c>
      <c r="K764" s="42" t="s">
        <v>834</v>
      </c>
      <c r="L764" s="42" t="s">
        <v>835</v>
      </c>
      <c r="N764" s="43" t="s">
        <v>320</v>
      </c>
      <c r="O764" s="70" t="s">
        <v>201</v>
      </c>
      <c r="P764" s="40"/>
      <c r="Q764" s="70">
        <v>46168</v>
      </c>
      <c r="R764" s="44"/>
      <c r="S764" s="70">
        <v>46173</v>
      </c>
      <c r="T764" s="57">
        <v>46176.5</v>
      </c>
      <c r="U764" s="57">
        <f>T764</f>
        <v>46176.5</v>
      </c>
      <c r="V764" s="57">
        <v>46176.916666666664</v>
      </c>
      <c r="W764" s="57">
        <v>46176.986111111109</v>
      </c>
      <c r="X764" s="57">
        <v>46177.847222222219</v>
      </c>
      <c r="Y764" s="57">
        <v>46177.875</v>
      </c>
      <c r="Z764" s="57">
        <v>46177.909722222219</v>
      </c>
      <c r="AA764" s="51">
        <f t="shared" si="160"/>
        <v>9.9999999999417923</v>
      </c>
      <c r="AB764" s="51">
        <f t="shared" si="164"/>
        <v>21.333333333372138</v>
      </c>
      <c r="AC764" s="51">
        <f t="shared" si="165"/>
        <v>0.66666666674427688</v>
      </c>
      <c r="AD764" s="51">
        <v>0.17</v>
      </c>
      <c r="AE764" s="51">
        <v>2.5</v>
      </c>
      <c r="AF764" s="51">
        <v>3.5</v>
      </c>
      <c r="AG764" s="51">
        <v>0.5</v>
      </c>
      <c r="AH764" s="51">
        <v>0</v>
      </c>
      <c r="AI764" s="51">
        <f t="shared" si="152"/>
        <v>6.5</v>
      </c>
      <c r="AJ764" s="78">
        <f t="shared" si="163"/>
        <v>6.67</v>
      </c>
      <c r="AK764" s="78"/>
      <c r="AL764" s="78"/>
      <c r="AM764" s="78"/>
      <c r="AN764" s="78"/>
      <c r="AO764" s="45">
        <v>7502.1790000000001</v>
      </c>
      <c r="AP764" s="45">
        <v>7497.5029999999997</v>
      </c>
      <c r="AQ764" s="57">
        <f t="shared" si="138"/>
        <v>46176.916666666664</v>
      </c>
      <c r="AR764" s="57">
        <v>46176.927083333336</v>
      </c>
      <c r="AS764" s="57">
        <f t="shared" si="139"/>
        <v>46177.847222222219</v>
      </c>
      <c r="AT764" s="57">
        <v>46177.895833333336</v>
      </c>
      <c r="AU764" s="57">
        <f t="shared" si="149"/>
        <v>46177.895833333336</v>
      </c>
      <c r="AV764" s="57">
        <v>46177.90625</v>
      </c>
      <c r="AW764" s="104">
        <v>4165</v>
      </c>
      <c r="AX764" s="104">
        <v>6405</v>
      </c>
      <c r="AY764" s="30">
        <v>34.979999999999997</v>
      </c>
      <c r="AZ764" s="30">
        <v>18.989999999999998</v>
      </c>
      <c r="BA764" s="30">
        <v>4.9400000000000004</v>
      </c>
      <c r="BB764" s="30">
        <v>6.16</v>
      </c>
      <c r="BC764" s="30">
        <v>7.6</v>
      </c>
      <c r="BD764" s="30">
        <v>40.32</v>
      </c>
      <c r="BE764" s="30">
        <v>34.53</v>
      </c>
      <c r="BF764" s="30">
        <v>0.16</v>
      </c>
      <c r="BG764" s="30">
        <v>0.27</v>
      </c>
      <c r="BH764" s="30">
        <v>0.25</v>
      </c>
      <c r="BI764" s="30">
        <v>53.45</v>
      </c>
      <c r="BJ764" s="30">
        <v>4.1900000000000004</v>
      </c>
      <c r="BK764" s="30">
        <v>0.88</v>
      </c>
      <c r="BL764" s="30">
        <v>1.18</v>
      </c>
      <c r="BM764" s="30">
        <v>16.13</v>
      </c>
      <c r="BN764" s="34">
        <v>60</v>
      </c>
      <c r="BO764" s="30" t="s">
        <v>97</v>
      </c>
      <c r="BP764" s="30" t="s">
        <v>100</v>
      </c>
      <c r="BQ764" s="34">
        <v>1190</v>
      </c>
      <c r="BR764" s="30">
        <v>38.49</v>
      </c>
      <c r="BS764" s="30">
        <v>22.32</v>
      </c>
      <c r="BT764" s="30">
        <v>23.8</v>
      </c>
      <c r="BU764" s="30">
        <v>6.99</v>
      </c>
      <c r="BV764" s="30">
        <v>2.44</v>
      </c>
      <c r="BW764" s="30">
        <v>0.49</v>
      </c>
      <c r="BX764" s="30">
        <v>0.57999999999999996</v>
      </c>
      <c r="BY764" s="30">
        <v>0.8</v>
      </c>
      <c r="BZ764" s="30">
        <v>3.33</v>
      </c>
      <c r="CA764" s="30">
        <v>0.56999999999999995</v>
      </c>
      <c r="CB764" s="30">
        <v>0.18</v>
      </c>
      <c r="CC764" s="99">
        <v>0.04</v>
      </c>
      <c r="CD764" s="30">
        <v>99</v>
      </c>
      <c r="CE764" s="30">
        <v>98</v>
      </c>
      <c r="CF764" s="30">
        <v>79</v>
      </c>
      <c r="CG764" s="30">
        <v>20</v>
      </c>
      <c r="CH764" s="30"/>
      <c r="CI764" s="104">
        <v>4180</v>
      </c>
      <c r="CJ764" s="30"/>
      <c r="CK764" s="30">
        <v>34.29</v>
      </c>
      <c r="CL764" s="30"/>
      <c r="CM764" s="30">
        <v>4.8499999999999996</v>
      </c>
      <c r="CN764" s="30"/>
      <c r="CO764" s="30"/>
      <c r="CP764" s="30"/>
      <c r="CQ764" s="30">
        <v>0.15</v>
      </c>
      <c r="CR764" s="104">
        <v>4058</v>
      </c>
      <c r="CS764" s="104">
        <v>35.090000000000003</v>
      </c>
      <c r="CT764" s="104">
        <v>4.05</v>
      </c>
      <c r="CU764" s="105">
        <v>0.2</v>
      </c>
      <c r="CV764" s="30"/>
      <c r="CW764" s="58">
        <f t="shared" ref="CW764:CW827" si="168">CX764</f>
        <v>505.44964044811587</v>
      </c>
      <c r="CX764" s="59">
        <f>AP764/(AB764-AI764)</f>
        <v>505.44964044811587</v>
      </c>
      <c r="CY764" s="79">
        <v>500</v>
      </c>
      <c r="CZ764" s="57">
        <f>IF(AND(DATE(YEAR(T764),MONTH(T764),DAY(T764))&gt;=(S764-3),DATE(YEAR(T764),MONTH(T764),DAY(T764))&lt;=(S764+3)),T764,V764)</f>
        <v>46176.5</v>
      </c>
      <c r="DA764" s="59">
        <f>CZ764-U764</f>
        <v>0</v>
      </c>
      <c r="DB764" s="51">
        <f>(((AR764-AQ764)*24)+DD764+AB764+((AV764-AU764)*24))/24</f>
        <v>0.96875</v>
      </c>
      <c r="DC764" s="51">
        <f>(AT764-AS764)*24</f>
        <v>1.1666666668024845</v>
      </c>
      <c r="DD764" s="51">
        <f>(W764-AR764)*24</f>
        <v>1.4166666665696539</v>
      </c>
      <c r="DE764" s="51">
        <f>AA764</f>
        <v>9.9999999999417923</v>
      </c>
      <c r="DF764" s="51">
        <f t="shared" si="167"/>
        <v>1.4166666665696539</v>
      </c>
      <c r="DG764" s="51">
        <f>AB764</f>
        <v>21.333333333372138</v>
      </c>
      <c r="DH764" s="51">
        <f t="shared" si="153"/>
        <v>1.1666666668024845</v>
      </c>
    </row>
    <row r="765" spans="1:112" s="42" customFormat="1" x14ac:dyDescent="0.2">
      <c r="A765" s="40">
        <v>5213</v>
      </c>
      <c r="B765" s="29">
        <f t="shared" si="157"/>
        <v>46174</v>
      </c>
      <c r="C765" s="41" t="str">
        <f t="shared" si="158"/>
        <v>PRT 2026 6 #5213</v>
      </c>
      <c r="D765" s="41" t="str">
        <f t="shared" si="159"/>
        <v>PRATU MADHUCON #20</v>
      </c>
      <c r="E765" s="39">
        <v>5213</v>
      </c>
      <c r="F765" s="38" t="s">
        <v>624</v>
      </c>
      <c r="G765" s="38" t="str">
        <f>INDEX([1]List!$D$2:$D$55,MATCH(F765,[1]List!$B$2:$B$55,0))</f>
        <v>CIF</v>
      </c>
      <c r="H765" s="38" t="s">
        <v>625</v>
      </c>
      <c r="I765" s="38" t="s">
        <v>689</v>
      </c>
      <c r="J765" s="39">
        <f>IF(F765="","",IF(F765="TIE LRC",COUNTIF($F$2:$F765,"TIE")+COUNTIF($F$2:$F765,"TME")+COUNTIF($F$2:$F765,"TIE LRC")+COUNTIF($F$2:$F765,"TIE MRC"),IF(F765="TIE MRC",COUNTIF($F$2:$F765,"TIE")+COUNTIF($F$2:$F765,"TME")+COUNTIF($F$2:$F765,"TIE LRC")+COUNTIF($F$2:$F765,"TIE MRC"),IF(F765="PLNBB LRC",COUNTIF($F$2:$F765,"PLNBB")+COUNTIF($F$2:$F765,"PLNBB LRC")+COUNTIF($F$2:$F765,"PLNBB MRC"),IF(F765="PLNBB MRC",COUNTIF($F$2:$F765,"PLNBB")+COUNTIF($F$2:$F765,"PLNBB LRC")+COUNTIF($F$2:$F765,"PLNBB MRC"),IF(F765="HE MRC",COUNTIF($F$2:$F765,"HE")+COUNTIF($F$2:$F765,"HE LRC")+COUNTIF($F$2:$F765,"HE MRC"),IF(F765="HE LRC",COUNTIF($F$2:$F765,"HE")+COUNTIF($F$2:$F765,"HE LRC")+COUNTIF($F$2:$F765,"HE MRC"),COUNTIF($F$2:$F765,F765))))))))</f>
        <v>20</v>
      </c>
      <c r="K765" s="42" t="s">
        <v>444</v>
      </c>
      <c r="L765" s="42" t="s">
        <v>414</v>
      </c>
      <c r="N765" s="43" t="s">
        <v>320</v>
      </c>
      <c r="O765" s="70" t="s">
        <v>104</v>
      </c>
      <c r="P765" s="40"/>
      <c r="Q765" s="70">
        <v>46165</v>
      </c>
      <c r="R765" s="44"/>
      <c r="S765" s="70">
        <v>46163</v>
      </c>
      <c r="T765" s="57">
        <v>46177.704861111109</v>
      </c>
      <c r="U765" s="57">
        <f>V765</f>
        <v>46177.947916666664</v>
      </c>
      <c r="V765" s="57">
        <v>46177.947916666664</v>
      </c>
      <c r="W765" s="57">
        <v>46177.979166666664</v>
      </c>
      <c r="X765" s="57">
        <v>46179.996527777781</v>
      </c>
      <c r="Y765" s="57">
        <v>46180.03125</v>
      </c>
      <c r="Z765" s="57">
        <v>46180.065972222219</v>
      </c>
      <c r="AA765" s="51">
        <f t="shared" si="160"/>
        <v>5.8333333333139308</v>
      </c>
      <c r="AB765" s="51">
        <f t="shared" si="164"/>
        <v>49.250000000058208</v>
      </c>
      <c r="AC765" s="51">
        <f t="shared" si="165"/>
        <v>0.83333333325572312</v>
      </c>
      <c r="AD765" s="51">
        <v>0</v>
      </c>
      <c r="AE765" s="51">
        <v>7.25</v>
      </c>
      <c r="AF765" s="51">
        <v>12</v>
      </c>
      <c r="AG765" s="51">
        <v>2.33</v>
      </c>
      <c r="AH765" s="51">
        <v>0</v>
      </c>
      <c r="AI765" s="51">
        <f t="shared" si="152"/>
        <v>21.58</v>
      </c>
      <c r="AJ765" s="78">
        <f t="shared" si="163"/>
        <v>21.58</v>
      </c>
      <c r="AK765" s="78"/>
      <c r="AL765" s="78"/>
      <c r="AM765" s="78"/>
      <c r="AN765" s="78"/>
      <c r="AO765" s="45">
        <v>10004.798000000001</v>
      </c>
      <c r="AP765" s="45">
        <v>10002.093999999999</v>
      </c>
      <c r="AQ765" s="57">
        <f t="shared" si="138"/>
        <v>46177.947916666664</v>
      </c>
      <c r="AR765" s="57">
        <v>46177.958333333336</v>
      </c>
      <c r="AS765" s="57">
        <f t="shared" si="139"/>
        <v>46179.996527777781</v>
      </c>
      <c r="AT765" s="57">
        <v>46180.052083333336</v>
      </c>
      <c r="AU765" s="57">
        <f t="shared" si="149"/>
        <v>46180.052083333336</v>
      </c>
      <c r="AV765" s="57">
        <v>46180.0625</v>
      </c>
      <c r="AW765" s="104">
        <v>4119</v>
      </c>
      <c r="AX765" s="104">
        <v>6333</v>
      </c>
      <c r="AY765" s="30">
        <v>34.97</v>
      </c>
      <c r="AZ765" s="30">
        <v>12.59</v>
      </c>
      <c r="BA765" s="30">
        <v>4.6900000000000004</v>
      </c>
      <c r="BB765" s="30">
        <v>6.31</v>
      </c>
      <c r="BC765" s="30">
        <v>7.22</v>
      </c>
      <c r="BD765" s="30">
        <v>42.39</v>
      </c>
      <c r="BE765" s="30">
        <v>38.71</v>
      </c>
      <c r="BF765" s="30">
        <v>0.19</v>
      </c>
      <c r="BG765" s="30">
        <v>0.31</v>
      </c>
      <c r="BH765" s="30">
        <v>0.28999999999999998</v>
      </c>
      <c r="BI765" s="30">
        <v>57.03</v>
      </c>
      <c r="BJ765" s="30">
        <v>4.1900000000000004</v>
      </c>
      <c r="BK765" s="30">
        <v>0.89</v>
      </c>
      <c r="BL765" s="30">
        <v>1.1000000000000001</v>
      </c>
      <c r="BM765" s="30">
        <v>18.739999999999998</v>
      </c>
      <c r="BN765" s="34">
        <v>60</v>
      </c>
      <c r="BO765" s="30" t="s">
        <v>97</v>
      </c>
      <c r="BP765" s="30" t="s">
        <v>100</v>
      </c>
      <c r="BQ765" s="34">
        <v>1160</v>
      </c>
      <c r="BR765" s="30">
        <v>26.4</v>
      </c>
      <c r="BS765" s="30">
        <v>12.97</v>
      </c>
      <c r="BT765" s="30">
        <v>40.21</v>
      </c>
      <c r="BU765" s="30">
        <v>10.64</v>
      </c>
      <c r="BV765" s="30">
        <v>2.17</v>
      </c>
      <c r="BW765" s="30">
        <v>0.27</v>
      </c>
      <c r="BX765" s="30">
        <v>0.4</v>
      </c>
      <c r="BY765" s="30">
        <v>0.72</v>
      </c>
      <c r="BZ765" s="30">
        <v>5.07</v>
      </c>
      <c r="CA765" s="30">
        <v>1.06</v>
      </c>
      <c r="CB765" s="30">
        <v>0.09</v>
      </c>
      <c r="CC765" s="99">
        <v>6.4000000000000001E-2</v>
      </c>
      <c r="CD765" s="30">
        <v>99</v>
      </c>
      <c r="CE765" s="30">
        <v>97</v>
      </c>
      <c r="CF765" s="30">
        <v>79</v>
      </c>
      <c r="CG765" s="30">
        <v>20</v>
      </c>
      <c r="CH765" s="30"/>
      <c r="CI765" s="104">
        <v>4133</v>
      </c>
      <c r="CJ765" s="30"/>
      <c r="CK765" s="30">
        <v>34.549999999999997</v>
      </c>
      <c r="CL765" s="30"/>
      <c r="CM765" s="30">
        <v>4.2300000000000004</v>
      </c>
      <c r="CN765" s="30"/>
      <c r="CO765" s="30"/>
      <c r="CP765" s="30"/>
      <c r="CQ765" s="30">
        <v>0.18</v>
      </c>
      <c r="CR765" s="104">
        <v>4013</v>
      </c>
      <c r="CS765" s="104">
        <v>34.869999999999997</v>
      </c>
      <c r="CT765" s="104">
        <v>4.1900000000000004</v>
      </c>
      <c r="CU765" s="104">
        <v>0.21</v>
      </c>
      <c r="CV765" s="30"/>
      <c r="CW765" s="58">
        <f t="shared" si="168"/>
        <v>361.47791832233315</v>
      </c>
      <c r="CX765" s="59">
        <f>AP765/(AB765-AI765)</f>
        <v>361.47791832233315</v>
      </c>
      <c r="CY765" s="79">
        <v>500</v>
      </c>
      <c r="CZ765" s="57">
        <f>IF(AND(DATE(YEAR(T765),MONTH(T765),DAY(T765))&gt;=(S765-3),DATE(YEAR(T765),MONTH(T765),DAY(T765))&lt;=(S765+3)),T765,V765)</f>
        <v>46177.947916666664</v>
      </c>
      <c r="DA765" s="59">
        <f>CZ765-U765</f>
        <v>0</v>
      </c>
      <c r="DB765" s="51">
        <f>(((AR765-AQ765)*24)+DD765+AB765+((AV765-AU765)*24))/24</f>
        <v>2.09375</v>
      </c>
      <c r="DC765" s="51">
        <f>(AT765-AS765)*24</f>
        <v>1.3333333333139308</v>
      </c>
      <c r="DD765" s="51">
        <f>(W765-AR765)*24</f>
        <v>0.49999999988358468</v>
      </c>
      <c r="DE765" s="51">
        <f>AA765</f>
        <v>5.8333333333139308</v>
      </c>
      <c r="DF765" s="51">
        <f t="shared" si="167"/>
        <v>0.49999999988358468</v>
      </c>
      <c r="DG765" s="51">
        <f>AB765</f>
        <v>49.250000000058208</v>
      </c>
      <c r="DH765" s="51">
        <f t="shared" si="153"/>
        <v>1.3333333333139308</v>
      </c>
    </row>
    <row r="766" spans="1:112" s="85" customFormat="1" x14ac:dyDescent="0.2">
      <c r="A766" s="75">
        <v>5214</v>
      </c>
      <c r="B766" s="81">
        <f t="shared" si="157"/>
        <v>46174</v>
      </c>
      <c r="C766" s="82" t="str">
        <f t="shared" si="158"/>
        <v>PRT 2026 5 #5214</v>
      </c>
      <c r="D766" s="82" t="str">
        <f t="shared" si="159"/>
        <v>PRATU PLN IP SLA 1-7 #6</v>
      </c>
      <c r="E766" s="83">
        <v>5214</v>
      </c>
      <c r="F766" s="84" t="s">
        <v>455</v>
      </c>
      <c r="G766" s="84" t="s">
        <v>319</v>
      </c>
      <c r="H766" s="84" t="s">
        <v>319</v>
      </c>
      <c r="I766" s="84" t="s">
        <v>456</v>
      </c>
      <c r="J766" s="83">
        <f>IF(F766="","",IF(F766="TIE LRC",COUNTIF($F$2:$F766,"TIE")+COUNTIF($F$2:$F766,"TME")+COUNTIF($F$2:$F766,"TIE LRC")+COUNTIF($F$2:$F766,"TIE MRC"),IF(F766="TIE MRC",COUNTIF($F$2:$F766,"TIE")+COUNTIF($F$2:$F766,"TME")+COUNTIF($F$2:$F766,"TIE LRC")+COUNTIF($F$2:$F766,"TIE MRC"),IF(F766="PLNBB LRC",COUNTIF($F$2:$F766,"PLNBB")+COUNTIF($F$2:$F766,"PLNBB LRC")+COUNTIF($F$2:$F766,"PLNBB MRC"),IF(F766="PLNBB MRC",COUNTIF($F$2:$F766,"PLNBB")+COUNTIF($F$2:$F766,"PLNBB LRC")+COUNTIF($F$2:$F766,"PLNBB MRC"),IF(F766="HE MRC",COUNTIF($F$2:$F766,"HE")+COUNTIF($F$2:$F766,"HE LRC")+COUNTIF($F$2:$F766,"HE MRC"),IF(F766="HE LRC",COUNTIF($F$2:$F766,"HE")+COUNTIF($F$2:$F766,"HE LRC")+COUNTIF($F$2:$F766,"HE MRC"),COUNTIF($F$2:$F766,F766))))))))</f>
        <v>6</v>
      </c>
      <c r="K766" s="85" t="s">
        <v>836</v>
      </c>
      <c r="L766" s="85" t="s">
        <v>837</v>
      </c>
      <c r="N766" s="86" t="s">
        <v>308</v>
      </c>
      <c r="O766" s="76" t="s">
        <v>201</v>
      </c>
      <c r="P766" s="40"/>
      <c r="Q766" s="76" t="s">
        <v>319</v>
      </c>
      <c r="R766" s="44"/>
      <c r="S766" s="76" t="s">
        <v>319</v>
      </c>
      <c r="T766" s="88">
        <v>46171.375</v>
      </c>
      <c r="U766" s="88" t="s">
        <v>319</v>
      </c>
      <c r="V766" s="88">
        <v>46174.104166666664</v>
      </c>
      <c r="W766" s="88">
        <v>46175.444444444445</v>
      </c>
      <c r="X766" s="88">
        <v>46181.385416666664</v>
      </c>
      <c r="Y766" s="88">
        <v>46181.517361111109</v>
      </c>
      <c r="Z766" s="88">
        <v>46181.628472222219</v>
      </c>
      <c r="AA766" s="89">
        <f t="shared" si="160"/>
        <v>65.499999999941792</v>
      </c>
      <c r="AB766" s="89">
        <f t="shared" si="164"/>
        <v>145.74999999994179</v>
      </c>
      <c r="AC766" s="89">
        <f t="shared" si="165"/>
        <v>3.1666666666860692</v>
      </c>
      <c r="AD766" s="89">
        <v>0.08</v>
      </c>
      <c r="AE766" s="89">
        <v>13.5</v>
      </c>
      <c r="AF766" s="89">
        <v>12.92</v>
      </c>
      <c r="AG766" s="89">
        <v>6.25</v>
      </c>
      <c r="AH766" s="89">
        <v>0</v>
      </c>
      <c r="AI766" s="89">
        <f t="shared" si="152"/>
        <v>32.67</v>
      </c>
      <c r="AJ766" s="90">
        <f t="shared" si="163"/>
        <v>32.75</v>
      </c>
      <c r="AK766" s="78"/>
      <c r="AL766" s="78"/>
      <c r="AM766" s="78"/>
      <c r="AN766" s="78"/>
      <c r="AO766" s="91">
        <v>8760.2189999999991</v>
      </c>
      <c r="AP766" s="91">
        <v>8754.8340000000007</v>
      </c>
      <c r="AQ766" s="88">
        <f t="shared" si="138"/>
        <v>46174.104166666664</v>
      </c>
      <c r="AR766" s="88">
        <v>46174.114583333336</v>
      </c>
      <c r="AS766" s="88">
        <f t="shared" si="139"/>
        <v>46181.385416666664</v>
      </c>
      <c r="AT766" s="88">
        <v>46181.520833333336</v>
      </c>
      <c r="AU766" s="88">
        <v>46181.607638888891</v>
      </c>
      <c r="AV766" s="88">
        <v>46181.621527777781</v>
      </c>
      <c r="AW766" s="107" t="s">
        <v>319</v>
      </c>
      <c r="AX766" s="107" t="s">
        <v>319</v>
      </c>
      <c r="AY766" s="93" t="s">
        <v>319</v>
      </c>
      <c r="AZ766" s="93" t="s">
        <v>319</v>
      </c>
      <c r="BA766" s="93" t="s">
        <v>319</v>
      </c>
      <c r="BB766" s="93" t="s">
        <v>319</v>
      </c>
      <c r="BC766" s="93" t="s">
        <v>319</v>
      </c>
      <c r="BD766" s="93" t="s">
        <v>319</v>
      </c>
      <c r="BE766" s="93" t="s">
        <v>319</v>
      </c>
      <c r="BF766" s="93" t="s">
        <v>319</v>
      </c>
      <c r="BG766" s="93" t="s">
        <v>319</v>
      </c>
      <c r="BH766" s="93" t="s">
        <v>319</v>
      </c>
      <c r="BI766" s="93" t="s">
        <v>319</v>
      </c>
      <c r="BJ766" s="93" t="s">
        <v>319</v>
      </c>
      <c r="BK766" s="93" t="s">
        <v>319</v>
      </c>
      <c r="BL766" s="93" t="s">
        <v>319</v>
      </c>
      <c r="BM766" s="93" t="s">
        <v>319</v>
      </c>
      <c r="BN766" s="94" t="s">
        <v>319</v>
      </c>
      <c r="BO766" s="93" t="s">
        <v>319</v>
      </c>
      <c r="BP766" s="93" t="s">
        <v>319</v>
      </c>
      <c r="BQ766" s="94" t="s">
        <v>319</v>
      </c>
      <c r="BR766" s="93" t="s">
        <v>319</v>
      </c>
      <c r="BS766" s="93" t="s">
        <v>319</v>
      </c>
      <c r="BT766" s="93" t="s">
        <v>319</v>
      </c>
      <c r="BU766" s="93" t="s">
        <v>319</v>
      </c>
      <c r="BV766" s="93" t="s">
        <v>319</v>
      </c>
      <c r="BW766" s="93" t="s">
        <v>319</v>
      </c>
      <c r="BX766" s="93" t="s">
        <v>319</v>
      </c>
      <c r="BY766" s="93" t="s">
        <v>319</v>
      </c>
      <c r="BZ766" s="93" t="s">
        <v>319</v>
      </c>
      <c r="CA766" s="93" t="s">
        <v>319</v>
      </c>
      <c r="CB766" s="93" t="s">
        <v>319</v>
      </c>
      <c r="CC766" s="101" t="s">
        <v>319</v>
      </c>
      <c r="CD766" s="93" t="s">
        <v>319</v>
      </c>
      <c r="CE766" s="93" t="s">
        <v>319</v>
      </c>
      <c r="CF766" s="93" t="s">
        <v>319</v>
      </c>
      <c r="CG766" s="93" t="s">
        <v>319</v>
      </c>
      <c r="CH766" s="93"/>
      <c r="CI766" s="107" t="s">
        <v>319</v>
      </c>
      <c r="CJ766" s="93"/>
      <c r="CK766" s="93" t="s">
        <v>319</v>
      </c>
      <c r="CL766" s="93"/>
      <c r="CM766" s="93" t="s">
        <v>319</v>
      </c>
      <c r="CN766" s="93"/>
      <c r="CO766" s="93"/>
      <c r="CP766" s="93"/>
      <c r="CQ766" s="93" t="s">
        <v>319</v>
      </c>
      <c r="CR766" s="107" t="s">
        <v>319</v>
      </c>
      <c r="CS766" s="107" t="s">
        <v>319</v>
      </c>
      <c r="CT766" s="107" t="s">
        <v>319</v>
      </c>
      <c r="CU766" s="107" t="s">
        <v>319</v>
      </c>
      <c r="CV766" s="30"/>
      <c r="CW766" s="95">
        <f t="shared" si="168"/>
        <v>77.421595330779155</v>
      </c>
      <c r="CX766" s="96">
        <f>AP766/(AB766-AI766)</f>
        <v>77.421595330779155</v>
      </c>
      <c r="CY766" s="97">
        <v>100</v>
      </c>
      <c r="CZ766" s="88" t="s">
        <v>319</v>
      </c>
      <c r="DA766" s="96">
        <v>0</v>
      </c>
      <c r="DB766" s="89">
        <f>(((AR766-AQ766)*24)+DD766+AB766+((AV766-AU766)*24))/24</f>
        <v>7.4270833333357587</v>
      </c>
      <c r="DC766" s="89">
        <f>(AT766-AS766)*24</f>
        <v>3.2500000001164153</v>
      </c>
      <c r="DD766" s="89">
        <f>(W766-AR766)*24</f>
        <v>31.916666666627862</v>
      </c>
      <c r="DE766" s="89">
        <f>AA766</f>
        <v>65.499999999941792</v>
      </c>
      <c r="DF766" s="89">
        <f t="shared" si="167"/>
        <v>31.916666666627862</v>
      </c>
      <c r="DG766" s="89">
        <f>AB766</f>
        <v>145.74999999994179</v>
      </c>
      <c r="DH766" s="89">
        <f t="shared" si="153"/>
        <v>3.2500000001164153</v>
      </c>
    </row>
    <row r="767" spans="1:112" s="42" customFormat="1" x14ac:dyDescent="0.2">
      <c r="A767" s="40">
        <v>5215</v>
      </c>
      <c r="B767" s="29">
        <f t="shared" si="157"/>
        <v>46174</v>
      </c>
      <c r="C767" s="41" t="str">
        <f t="shared" si="158"/>
        <v>PRT 2026 6 #5215</v>
      </c>
      <c r="D767" s="41" t="str">
        <f t="shared" si="159"/>
        <v>PRATU PTBA #153</v>
      </c>
      <c r="E767" s="39">
        <v>5215</v>
      </c>
      <c r="F767" s="38" t="s">
        <v>98</v>
      </c>
      <c r="G767" s="38" t="str">
        <f>INDEX([1]List!$D$2:$D$55,MATCH(F767,[1]List!$B$2:$B$55,0))</f>
        <v>FOB</v>
      </c>
      <c r="H767" s="38" t="s">
        <v>156</v>
      </c>
      <c r="I767" s="38" t="s">
        <v>157</v>
      </c>
      <c r="J767" s="39">
        <f>IF(F767="","",IF(F767="TIE LRC",COUNTIF($F$2:$F767,"TIE")+COUNTIF($F$2:$F767,"TME")+COUNTIF($F$2:$F767,"TIE LRC")+COUNTIF($F$2:$F767,"TIE MRC"),IF(F767="TIE MRC",COUNTIF($F$2:$F767,"TIE")+COUNTIF($F$2:$F767,"TME")+COUNTIF($F$2:$F767,"TIE LRC")+COUNTIF($F$2:$F767,"TIE MRC"),IF(F767="PLNBB LRC",COUNTIF($F$2:$F767,"PLNBB")+COUNTIF($F$2:$F767,"PLNBB LRC")+COUNTIF($F$2:$F767,"PLNBB MRC"),IF(F767="PLNBB MRC",COUNTIF($F$2:$F767,"PLNBB")+COUNTIF($F$2:$F767,"PLNBB LRC")+COUNTIF($F$2:$F767,"PLNBB MRC"),IF(F767="HE MRC",COUNTIF($F$2:$F767,"HE")+COUNTIF($F$2:$F767,"HE LRC")+COUNTIF($F$2:$F767,"HE MRC"),IF(F767="HE LRC",COUNTIF($F$2:$F767,"HE")+COUNTIF($F$2:$F767,"HE LRC")+COUNTIF($F$2:$F767,"HE MRC"),COUNTIF($F$2:$F767,F767))))))))</f>
        <v>153</v>
      </c>
      <c r="K767" s="42" t="s">
        <v>769</v>
      </c>
      <c r="L767" s="42" t="s">
        <v>770</v>
      </c>
      <c r="N767" s="43" t="s">
        <v>318</v>
      </c>
      <c r="O767" s="70" t="s">
        <v>104</v>
      </c>
      <c r="P767" s="40"/>
      <c r="Q767" s="70">
        <v>46173</v>
      </c>
      <c r="R767" s="44"/>
      <c r="S767" s="70">
        <v>46179</v>
      </c>
      <c r="T767" s="57">
        <v>46177.979166666664</v>
      </c>
      <c r="U767" s="57">
        <f>T767</f>
        <v>46177.979166666664</v>
      </c>
      <c r="V767" s="57">
        <v>46178.024305555555</v>
      </c>
      <c r="W767" s="57">
        <v>46178.204861111109</v>
      </c>
      <c r="X767" s="57">
        <v>46182.09375</v>
      </c>
      <c r="Y767" s="57">
        <v>46182.131944444445</v>
      </c>
      <c r="Z767" s="57">
        <v>46182.166666666664</v>
      </c>
      <c r="AA767" s="51">
        <f t="shared" si="160"/>
        <v>1.0833333333721384</v>
      </c>
      <c r="AB767" s="51">
        <f t="shared" si="164"/>
        <v>94.250000000058208</v>
      </c>
      <c r="AC767" s="51">
        <f t="shared" si="165"/>
        <v>0.91666666668606922</v>
      </c>
      <c r="AD767" s="51">
        <v>0</v>
      </c>
      <c r="AE767" s="51">
        <v>12.75</v>
      </c>
      <c r="AF767" s="51">
        <v>44.67</v>
      </c>
      <c r="AG767" s="51">
        <v>2.33</v>
      </c>
      <c r="AH767" s="51">
        <v>0</v>
      </c>
      <c r="AI767" s="51">
        <f t="shared" si="152"/>
        <v>59.75</v>
      </c>
      <c r="AJ767" s="78">
        <f t="shared" si="163"/>
        <v>59.75</v>
      </c>
      <c r="AK767" s="78"/>
      <c r="AL767" s="78"/>
      <c r="AM767" s="78"/>
      <c r="AN767" s="78"/>
      <c r="AO767" s="45">
        <v>10013.253000000001</v>
      </c>
      <c r="AP767" s="45">
        <v>10011.505999999999</v>
      </c>
      <c r="AQ767" s="57">
        <f t="shared" si="138"/>
        <v>46178.024305555555</v>
      </c>
      <c r="AR767" s="57">
        <v>46178.034722222219</v>
      </c>
      <c r="AS767" s="57">
        <f t="shared" si="139"/>
        <v>46182.09375</v>
      </c>
      <c r="AT767" s="57">
        <v>46182.152777777781</v>
      </c>
      <c r="AU767" s="57">
        <f t="shared" si="149"/>
        <v>46182.152777777781</v>
      </c>
      <c r="AV767" s="57">
        <v>46182.166666666664</v>
      </c>
      <c r="AW767" s="104">
        <v>4674</v>
      </c>
      <c r="AX767" s="104">
        <v>6704</v>
      </c>
      <c r="AY767" s="30">
        <v>30.28</v>
      </c>
      <c r="AZ767" s="30">
        <v>15.35</v>
      </c>
      <c r="BA767" s="30">
        <v>4.09</v>
      </c>
      <c r="BB767" s="30">
        <v>4.96</v>
      </c>
      <c r="BC767" s="30">
        <v>5.86</v>
      </c>
      <c r="BD767" s="30">
        <v>41.63</v>
      </c>
      <c r="BE767" s="30">
        <v>38.06</v>
      </c>
      <c r="BF767" s="30">
        <v>0.39</v>
      </c>
      <c r="BG767" s="30">
        <v>0.59</v>
      </c>
      <c r="BH767" s="30">
        <v>0.56000000000000005</v>
      </c>
      <c r="BI767" s="30">
        <v>58.83</v>
      </c>
      <c r="BJ767" s="30">
        <v>4.29</v>
      </c>
      <c r="BK767" s="30">
        <v>0.94</v>
      </c>
      <c r="BL767" s="30">
        <v>1.18</v>
      </c>
      <c r="BM767" s="30">
        <v>15.16</v>
      </c>
      <c r="BN767" s="34">
        <v>60</v>
      </c>
      <c r="BO767" s="30" t="s">
        <v>97</v>
      </c>
      <c r="BP767" s="30" t="s">
        <v>100</v>
      </c>
      <c r="BQ767" s="34">
        <v>1180</v>
      </c>
      <c r="BR767" s="30">
        <v>38.22</v>
      </c>
      <c r="BS767" s="30">
        <v>24.08</v>
      </c>
      <c r="BT767" s="30">
        <v>15.35</v>
      </c>
      <c r="BU767" s="30">
        <v>9.24</v>
      </c>
      <c r="BV767" s="30">
        <v>1.07</v>
      </c>
      <c r="BW767" s="30">
        <v>0.84</v>
      </c>
      <c r="BX767" s="30">
        <v>0.53</v>
      </c>
      <c r="BY767" s="30">
        <v>1.07</v>
      </c>
      <c r="BZ767" s="30">
        <v>9.24</v>
      </c>
      <c r="CA767" s="30">
        <v>0.28000000000000003</v>
      </c>
      <c r="CB767" s="30">
        <v>0.28999999999999998</v>
      </c>
      <c r="CC767" s="99">
        <v>4.2000000000000003E-2</v>
      </c>
      <c r="CD767" s="30">
        <v>100</v>
      </c>
      <c r="CE767" s="30">
        <v>99</v>
      </c>
      <c r="CF767" s="30">
        <v>78</v>
      </c>
      <c r="CG767" s="30">
        <v>19</v>
      </c>
      <c r="CH767" s="30"/>
      <c r="CI767" s="104">
        <v>4907</v>
      </c>
      <c r="CJ767" s="30"/>
      <c r="CK767" s="30">
        <v>28.47</v>
      </c>
      <c r="CL767" s="30">
        <v>14.47</v>
      </c>
      <c r="CM767" s="30">
        <v>3.71</v>
      </c>
      <c r="CN767" s="30">
        <v>4.4400000000000004</v>
      </c>
      <c r="CO767" s="30">
        <v>39.729999999999997</v>
      </c>
      <c r="CP767" s="30">
        <v>41.36</v>
      </c>
      <c r="CQ767" s="30">
        <v>0.38</v>
      </c>
      <c r="CR767" s="104">
        <v>4522</v>
      </c>
      <c r="CS767" s="104">
        <v>31.78</v>
      </c>
      <c r="CT767" s="105">
        <v>3.9</v>
      </c>
      <c r="CU767" s="104">
        <v>0.39</v>
      </c>
      <c r="CV767" s="30"/>
      <c r="CW767" s="58">
        <f t="shared" si="168"/>
        <v>290.1885797096553</v>
      </c>
      <c r="CX767" s="59">
        <f>AP767/(AB767-AI767)</f>
        <v>290.1885797096553</v>
      </c>
      <c r="CY767" s="79">
        <v>500</v>
      </c>
      <c r="CZ767" s="57">
        <f>IF(AND(DATE(YEAR(T767),MONTH(T767),DAY(T767))&gt;=(S767-3),DATE(YEAR(T767),MONTH(T767),DAY(T767))&lt;=(S767+3)),T767,V767)</f>
        <v>46177.979166666664</v>
      </c>
      <c r="DA767" s="59">
        <f>CZ767-U767</f>
        <v>0</v>
      </c>
      <c r="DB767" s="51">
        <f>(((AR767-AQ767)*24)+DD767+AB767+((AV767-AU767)*24))/24</f>
        <v>4.1215277777737356</v>
      </c>
      <c r="DC767" s="51">
        <f>(AT767-AS767)*24</f>
        <v>1.4166666667442769</v>
      </c>
      <c r="DD767" s="51">
        <f>(W767-AR767)*24</f>
        <v>4.0833333333721384</v>
      </c>
      <c r="DE767" s="51">
        <f>AA767</f>
        <v>1.0833333333721384</v>
      </c>
      <c r="DF767" s="51">
        <f t="shared" si="167"/>
        <v>4.0833333333721384</v>
      </c>
      <c r="DG767" s="51">
        <f>AB767</f>
        <v>94.250000000058208</v>
      </c>
      <c r="DH767" s="51">
        <f t="shared" si="153"/>
        <v>1.4166666667442769</v>
      </c>
    </row>
    <row r="768" spans="1:112" s="42" customFormat="1" x14ac:dyDescent="0.2">
      <c r="A768" s="40">
        <v>5216</v>
      </c>
      <c r="B768" s="29">
        <f t="shared" si="157"/>
        <v>46174</v>
      </c>
      <c r="C768" s="41" t="str">
        <f t="shared" si="158"/>
        <v>PRT 2026 6 #5216</v>
      </c>
      <c r="D768" s="41" t="str">
        <f>"PRATU "&amp;F768&amp;" #"&amp;J768</f>
        <v>PRATU SSN #51</v>
      </c>
      <c r="E768" s="39">
        <v>5216</v>
      </c>
      <c r="F768" s="38" t="s">
        <v>551</v>
      </c>
      <c r="G768" s="38" t="str">
        <f>INDEX([1]List!$D$2:$D$55,MATCH(F768,[1]List!$B$2:$B$55,0))</f>
        <v>CIF</v>
      </c>
      <c r="H768" s="38" t="s">
        <v>552</v>
      </c>
      <c r="I768" s="38" t="s">
        <v>252</v>
      </c>
      <c r="J768" s="39">
        <f>IF(F768="","",IF(F768="TIE LRC",COUNTIF($F$2:$F768,"TIE")+COUNTIF($F$2:$F768,"TME")+COUNTIF($F$2:$F768,"TIE LRC")+COUNTIF($F$2:$F768,"TIE MRC"),IF(F768="TIE MRC",COUNTIF($F$2:$F768,"TIE")+COUNTIF($F$2:$F768,"TME")+COUNTIF($F$2:$F768,"TIE LRC")+COUNTIF($F$2:$F768,"TIE MRC"),IF(F768="PLNBB LRC",COUNTIF($F$2:$F768,"PLNBB")+COUNTIF($F$2:$F768,"PLNBB LRC")+COUNTIF($F$2:$F768,"PLNBB MRC"),IF(F768="PLNBB MRC",COUNTIF($F$2:$F768,"PLNBB")+COUNTIF($F$2:$F768,"PLNBB LRC")+COUNTIF($F$2:$F768,"PLNBB MRC"),IF(F768="HE MRC",COUNTIF($F$2:$F768,"HE")+COUNTIF($F$2:$F768,"HE LRC")+COUNTIF($F$2:$F768,"HE MRC"),IF(F768="HE LRC",COUNTIF($F$2:$F768,"HE")+COUNTIF($F$2:$F768,"HE LRC")+COUNTIF($F$2:$F768,"HE MRC"),COUNTIF($F$2:$F768,F768))))))))</f>
        <v>51</v>
      </c>
      <c r="K768" s="42" t="s">
        <v>294</v>
      </c>
      <c r="L768" s="42" t="s">
        <v>295</v>
      </c>
      <c r="N768" s="43" t="s">
        <v>320</v>
      </c>
      <c r="O768" s="70" t="s">
        <v>473</v>
      </c>
      <c r="P768" s="40"/>
      <c r="Q768" s="70">
        <v>46171</v>
      </c>
      <c r="R768" s="44"/>
      <c r="S768" s="70">
        <v>46162</v>
      </c>
      <c r="T768" s="57">
        <v>46181.875</v>
      </c>
      <c r="U768" s="57">
        <f>V768</f>
        <v>46181.899305555555</v>
      </c>
      <c r="V768" s="57">
        <v>46181.899305555555</v>
      </c>
      <c r="W768" s="57">
        <v>46181.965277777781</v>
      </c>
      <c r="X768" s="57">
        <v>46183.121527777781</v>
      </c>
      <c r="Y768" s="57">
        <v>46183.15625</v>
      </c>
      <c r="Z768" s="57">
        <v>46183.190972222219</v>
      </c>
      <c r="AA768" s="51">
        <f t="shared" si="160"/>
        <v>0.58333333331393078</v>
      </c>
      <c r="AB768" s="51">
        <f t="shared" si="164"/>
        <v>28.583333333255723</v>
      </c>
      <c r="AC768" s="51">
        <f t="shared" si="165"/>
        <v>0.83333333325572312</v>
      </c>
      <c r="AD768" s="51">
        <v>0</v>
      </c>
      <c r="AE768" s="51">
        <v>6.67</v>
      </c>
      <c r="AF768" s="51">
        <v>3.17</v>
      </c>
      <c r="AG768" s="51">
        <v>0</v>
      </c>
      <c r="AH768" s="51">
        <v>0</v>
      </c>
      <c r="AI768" s="51">
        <f t="shared" si="152"/>
        <v>9.84</v>
      </c>
      <c r="AJ768" s="78">
        <f t="shared" si="163"/>
        <v>9.84</v>
      </c>
      <c r="AK768" s="78"/>
      <c r="AL768" s="78"/>
      <c r="AM768" s="78"/>
      <c r="AN768" s="78"/>
      <c r="AO768" s="45">
        <v>8745.8690000000006</v>
      </c>
      <c r="AP768" s="45">
        <v>8743.0079999999998</v>
      </c>
      <c r="AQ768" s="57">
        <f t="shared" si="138"/>
        <v>46181.899305555555</v>
      </c>
      <c r="AR768" s="57">
        <v>46181.909722222219</v>
      </c>
      <c r="AS768" s="57">
        <f t="shared" si="139"/>
        <v>46183.121527777781</v>
      </c>
      <c r="AT768" s="57">
        <v>46183.177083333336</v>
      </c>
      <c r="AU768" s="57">
        <f t="shared" si="149"/>
        <v>46183.177083333336</v>
      </c>
      <c r="AV768" s="57">
        <v>46183.1875</v>
      </c>
      <c r="AW768" s="104">
        <v>4077</v>
      </c>
      <c r="AX768" s="104">
        <v>6282</v>
      </c>
      <c r="AY768" s="30">
        <v>35.1</v>
      </c>
      <c r="AZ768" s="30">
        <v>11.8</v>
      </c>
      <c r="BA768" s="30">
        <v>4.97</v>
      </c>
      <c r="BB768" s="30">
        <v>6.75</v>
      </c>
      <c r="BC768" s="30">
        <v>7.65</v>
      </c>
      <c r="BD768" s="30">
        <v>41.14</v>
      </c>
      <c r="BE768" s="30">
        <v>40.31</v>
      </c>
      <c r="BF768" s="30">
        <v>0.24</v>
      </c>
      <c r="BG768" s="30">
        <v>0.41</v>
      </c>
      <c r="BH768" s="30">
        <v>0.37</v>
      </c>
      <c r="BI768" s="30">
        <v>57.76</v>
      </c>
      <c r="BJ768" s="30">
        <v>4.3600000000000003</v>
      </c>
      <c r="BK768" s="30">
        <v>0.83</v>
      </c>
      <c r="BL768" s="30">
        <v>1.02</v>
      </c>
      <c r="BM768" s="30">
        <v>18.170000000000002</v>
      </c>
      <c r="BN768" s="34">
        <v>60</v>
      </c>
      <c r="BO768" s="30" t="s">
        <v>97</v>
      </c>
      <c r="BP768" s="30" t="s">
        <v>100</v>
      </c>
      <c r="BQ768" s="34">
        <v>1190</v>
      </c>
      <c r="BR768" s="30">
        <v>40.299999999999997</v>
      </c>
      <c r="BS768" s="30">
        <v>22.96</v>
      </c>
      <c r="BT768" s="30">
        <v>15.8</v>
      </c>
      <c r="BU768" s="30">
        <v>12.08</v>
      </c>
      <c r="BV768" s="30">
        <v>2.2799999999999998</v>
      </c>
      <c r="BW768" s="30">
        <v>0.43</v>
      </c>
      <c r="BX768" s="30">
        <v>0.79</v>
      </c>
      <c r="BY768" s="30">
        <v>0.77</v>
      </c>
      <c r="BZ768" s="30">
        <v>3.92</v>
      </c>
      <c r="CA768" s="30">
        <v>0.49</v>
      </c>
      <c r="CB768" s="30">
        <v>0.18</v>
      </c>
      <c r="CC768" s="99">
        <v>3.9E-2</v>
      </c>
      <c r="CD768" s="30">
        <v>99</v>
      </c>
      <c r="CE768" s="30">
        <v>97</v>
      </c>
      <c r="CF768" s="30">
        <v>78</v>
      </c>
      <c r="CG768" s="30">
        <v>21</v>
      </c>
      <c r="CH768" s="30"/>
      <c r="CI768" s="104">
        <v>4131</v>
      </c>
      <c r="CJ768" s="30"/>
      <c r="CK768" s="30">
        <v>34.4</v>
      </c>
      <c r="CL768" s="30"/>
      <c r="CM768" s="30">
        <v>4.53</v>
      </c>
      <c r="CN768" s="30"/>
      <c r="CO768" s="30"/>
      <c r="CP768" s="30"/>
      <c r="CQ768" s="30">
        <v>0.17</v>
      </c>
      <c r="CR768" s="104">
        <v>4002</v>
      </c>
      <c r="CS768" s="104">
        <v>35.880000000000003</v>
      </c>
      <c r="CT768" s="104">
        <v>4.6900000000000004</v>
      </c>
      <c r="CU768" s="104">
        <v>0.19</v>
      </c>
      <c r="CV768" s="30"/>
      <c r="CW768" s="58">
        <f t="shared" si="168"/>
        <v>466.45961230852936</v>
      </c>
      <c r="CX768" s="59">
        <f>AP768/(AB768-AI768)</f>
        <v>466.45961230852936</v>
      </c>
      <c r="CY768" s="79">
        <v>500</v>
      </c>
      <c r="CZ768" s="57">
        <f>IF(AND(DATE(YEAR(T768),MONTH(T768),DAY(T768))&gt;=(S768-3),DATE(YEAR(T768),MONTH(T768),DAY(T768))&lt;=(S768+3)),T768,V768)</f>
        <v>46181.899305555555</v>
      </c>
      <c r="DA768" s="59">
        <f>CZ768-U768</f>
        <v>0</v>
      </c>
      <c r="DB768" s="51">
        <f>(((AR768-AQ768)*24)+DD768+AB768+((AV768-AU768)*24))/24</f>
        <v>1.2673611111094942</v>
      </c>
      <c r="DC768" s="51">
        <f>(AT768-AS768)*24</f>
        <v>1.3333333333139308</v>
      </c>
      <c r="DD768" s="51">
        <f>(W768-AR768)*24</f>
        <v>1.3333333334885538</v>
      </c>
      <c r="DE768" s="51">
        <f>AA768</f>
        <v>0.58333333331393078</v>
      </c>
      <c r="DF768" s="51">
        <f t="shared" si="167"/>
        <v>1.3333333334885538</v>
      </c>
      <c r="DG768" s="51">
        <f>AB768</f>
        <v>28.583333333255723</v>
      </c>
      <c r="DH768" s="51">
        <f t="shared" si="153"/>
        <v>1.3333333333139308</v>
      </c>
    </row>
    <row r="769" spans="1:112" s="42" customFormat="1" x14ac:dyDescent="0.2">
      <c r="A769" s="40">
        <v>5217</v>
      </c>
      <c r="B769" s="29">
        <f t="shared" si="157"/>
        <v>46174</v>
      </c>
      <c r="C769" s="41" t="str">
        <f t="shared" si="158"/>
        <v>PRT 2026 6 #5217</v>
      </c>
      <c r="D769" s="41" t="str">
        <f>"PRATU "&amp;F769&amp;" #"&amp;J769</f>
        <v>PRATU BGG #171</v>
      </c>
      <c r="E769" s="39">
        <v>5217</v>
      </c>
      <c r="F769" s="38" t="s">
        <v>240</v>
      </c>
      <c r="G769" s="38" t="str">
        <f>INDEX([1]List!$D$2:$D$55,MATCH(F769,[1]List!$B$2:$B$55,0))</f>
        <v>CIF</v>
      </c>
      <c r="H769" s="38" t="s">
        <v>211</v>
      </c>
      <c r="I769" s="38" t="s">
        <v>163</v>
      </c>
      <c r="J769" s="39">
        <f>IF(F769="","",IF(F769="TIE LRC",COUNTIF($F$2:$F769,"TIE")+COUNTIF($F$2:$F769,"TME")+COUNTIF($F$2:$F769,"TIE LRC")+COUNTIF($F$2:$F769,"TIE MRC"),IF(F769="TIE MRC",COUNTIF($F$2:$F769,"TIE")+COUNTIF($F$2:$F769,"TME")+COUNTIF($F$2:$F769,"TIE LRC")+COUNTIF($F$2:$F769,"TIE MRC"),IF(F769="PLNBB LRC",COUNTIF($F$2:$F769,"PLNBB")+COUNTIF($F$2:$F769,"PLNBB LRC")+COUNTIF($F$2:$F769,"PLNBB MRC"),IF(F769="PLNBB MRC",COUNTIF($F$2:$F769,"PLNBB")+COUNTIF($F$2:$F769,"PLNBB LRC")+COUNTIF($F$2:$F769,"PLNBB MRC"),IF(F769="HE MRC",COUNTIF($F$2:$F769,"HE")+COUNTIF($F$2:$F769,"HE LRC")+COUNTIF($F$2:$F769,"HE MRC"),IF(F769="HE LRC",COUNTIF($F$2:$F769,"HE")+COUNTIF($F$2:$F769,"HE LRC")+COUNTIF($F$2:$F769,"HE MRC"),COUNTIF($F$2:$F769,F769))))))))</f>
        <v>171</v>
      </c>
      <c r="K769" s="42" t="s">
        <v>559</v>
      </c>
      <c r="L769" s="42" t="s">
        <v>560</v>
      </c>
      <c r="N769" s="43" t="s">
        <v>318</v>
      </c>
      <c r="O769" s="70" t="s">
        <v>473</v>
      </c>
      <c r="P769" s="40"/>
      <c r="Q769" s="70">
        <v>46175</v>
      </c>
      <c r="R769" s="44"/>
      <c r="S769" s="70">
        <v>46226</v>
      </c>
      <c r="T769" s="57">
        <v>46182.375</v>
      </c>
      <c r="U769" s="57">
        <f>V769</f>
        <v>46182.420138888891</v>
      </c>
      <c r="V769" s="57">
        <v>46182.420138888891</v>
      </c>
      <c r="W769" s="57">
        <v>46182.4375</v>
      </c>
      <c r="X769" s="57">
        <v>46183.902777777781</v>
      </c>
      <c r="Y769" s="57">
        <v>46184.006944444445</v>
      </c>
      <c r="Z769" s="57">
        <v>46184.041666666664</v>
      </c>
      <c r="AA769" s="51">
        <f t="shared" si="160"/>
        <v>1.0833333333721384</v>
      </c>
      <c r="AB769" s="51">
        <f t="shared" si="164"/>
        <v>37.666666666686069</v>
      </c>
      <c r="AC769" s="51">
        <f t="shared" si="165"/>
        <v>2.4999999999417923</v>
      </c>
      <c r="AD769" s="51">
        <v>0.17</v>
      </c>
      <c r="AE769" s="51">
        <v>4.25</v>
      </c>
      <c r="AF769" s="51">
        <v>12.42</v>
      </c>
      <c r="AG769" s="51">
        <v>0</v>
      </c>
      <c r="AH769" s="51">
        <v>0</v>
      </c>
      <c r="AI769" s="51">
        <f t="shared" si="152"/>
        <v>16.670000000000002</v>
      </c>
      <c r="AJ769" s="78">
        <f t="shared" si="163"/>
        <v>16.84</v>
      </c>
      <c r="AK769" s="78"/>
      <c r="AL769" s="78"/>
      <c r="AM769" s="78"/>
      <c r="AN769" s="78"/>
      <c r="AO769" s="45">
        <v>8699.8430000000008</v>
      </c>
      <c r="AP769" s="45">
        <v>8697.0550000000003</v>
      </c>
      <c r="AQ769" s="57">
        <f t="shared" si="138"/>
        <v>46182.420138888891</v>
      </c>
      <c r="AR769" s="57">
        <v>46182.430555555555</v>
      </c>
      <c r="AS769" s="57">
        <f t="shared" si="139"/>
        <v>46183.902777777781</v>
      </c>
      <c r="AT769" s="57">
        <v>46184.027777777781</v>
      </c>
      <c r="AU769" s="57">
        <f t="shared" si="149"/>
        <v>46184.027777777781</v>
      </c>
      <c r="AV769" s="57">
        <v>46184.038194444445</v>
      </c>
      <c r="AW769" s="104">
        <v>4590</v>
      </c>
      <c r="AX769" s="104">
        <v>6636</v>
      </c>
      <c r="AY769" s="30">
        <v>30.84</v>
      </c>
      <c r="AZ769" s="30">
        <v>13.25</v>
      </c>
      <c r="BA769" s="30">
        <v>3.93</v>
      </c>
      <c r="BB769" s="30">
        <v>4.93</v>
      </c>
      <c r="BC769" s="30">
        <v>5.68</v>
      </c>
      <c r="BD769" s="30">
        <v>42.74</v>
      </c>
      <c r="BE769" s="30">
        <v>39.08</v>
      </c>
      <c r="BF769" s="30">
        <v>0.2</v>
      </c>
      <c r="BG769" s="30">
        <v>0.31</v>
      </c>
      <c r="BH769" s="30">
        <v>0.3</v>
      </c>
      <c r="BI769" s="30">
        <v>59.31</v>
      </c>
      <c r="BJ769" s="30">
        <v>4.2</v>
      </c>
      <c r="BK769" s="30">
        <v>0.95</v>
      </c>
      <c r="BL769" s="30">
        <v>1.1599999999999999</v>
      </c>
      <c r="BM769" s="30">
        <v>17.11</v>
      </c>
      <c r="BN769" s="34">
        <v>59</v>
      </c>
      <c r="BO769" s="30" t="s">
        <v>97</v>
      </c>
      <c r="BP769" s="30" t="s">
        <v>100</v>
      </c>
      <c r="BQ769" s="34">
        <v>1170</v>
      </c>
      <c r="BR769" s="30">
        <v>31.77</v>
      </c>
      <c r="BS769" s="30">
        <v>21.75</v>
      </c>
      <c r="BT769" s="30">
        <v>28.02</v>
      </c>
      <c r="BU769" s="30">
        <v>9.69</v>
      </c>
      <c r="BV769" s="30">
        <v>1.74</v>
      </c>
      <c r="BW769" s="30">
        <v>0.41</v>
      </c>
      <c r="BX769" s="30">
        <v>0.38</v>
      </c>
      <c r="BY769" s="30">
        <v>0.93</v>
      </c>
      <c r="BZ769" s="30">
        <v>4.43</v>
      </c>
      <c r="CA769" s="30">
        <v>0.7</v>
      </c>
      <c r="CB769" s="30">
        <v>0.18</v>
      </c>
      <c r="CC769" s="99">
        <v>4.9000000000000002E-2</v>
      </c>
      <c r="CD769" s="30">
        <v>98</v>
      </c>
      <c r="CE769" s="30">
        <v>97</v>
      </c>
      <c r="CF769" s="30">
        <v>78</v>
      </c>
      <c r="CG769" s="30">
        <v>19</v>
      </c>
      <c r="CH769" s="30"/>
      <c r="CI769" s="104">
        <v>4601</v>
      </c>
      <c r="CJ769" s="30"/>
      <c r="CK769" s="30">
        <v>30.71</v>
      </c>
      <c r="CL769" s="30"/>
      <c r="CM769" s="30">
        <v>3.68</v>
      </c>
      <c r="CN769" s="30"/>
      <c r="CO769" s="30"/>
      <c r="CP769" s="30"/>
      <c r="CQ769" s="30">
        <v>0.19</v>
      </c>
      <c r="CR769" s="104">
        <v>4490</v>
      </c>
      <c r="CS769" s="105">
        <v>30.2</v>
      </c>
      <c r="CT769" s="104">
        <v>3.98</v>
      </c>
      <c r="CU769" s="105">
        <v>0.3</v>
      </c>
      <c r="CV769" s="30"/>
      <c r="CW769" s="58">
        <f t="shared" si="168"/>
        <v>414.21122400342739</v>
      </c>
      <c r="CX769" s="59">
        <f>AP769/(AB769-AI769)</f>
        <v>414.21122400342739</v>
      </c>
      <c r="CY769" s="79">
        <v>500</v>
      </c>
      <c r="CZ769" s="57">
        <f>IF(AND(DATE(YEAR(T769),MONTH(T769),DAY(T769))&gt;=(S769-3),DATE(YEAR(T769),MONTH(T769),DAY(T769))&lt;=(S769+3)),T769,V769)</f>
        <v>46182.420138888891</v>
      </c>
      <c r="DA769" s="59">
        <f>CZ769-U769</f>
        <v>0</v>
      </c>
      <c r="DB769" s="51">
        <f>(((AR769-AQ769)*24)+DD769+AB769+((AV769-AU769)*24))/24</f>
        <v>1.5972222222189885</v>
      </c>
      <c r="DC769" s="51">
        <f>(AT769-AS769)*24</f>
        <v>3</v>
      </c>
      <c r="DD769" s="51">
        <f>(W769-AR769)*24</f>
        <v>0.16666666668606922</v>
      </c>
      <c r="DE769" s="51">
        <f>AA769</f>
        <v>1.0833333333721384</v>
      </c>
      <c r="DF769" s="51">
        <f t="shared" si="167"/>
        <v>0.16666666668606922</v>
      </c>
      <c r="DG769" s="51">
        <f>AB769</f>
        <v>37.666666666686069</v>
      </c>
      <c r="DH769" s="51">
        <f t="shared" si="153"/>
        <v>3</v>
      </c>
    </row>
    <row r="770" spans="1:112" s="42" customFormat="1" x14ac:dyDescent="0.2">
      <c r="A770" s="40">
        <v>5218</v>
      </c>
      <c r="B770" s="29">
        <f t="shared" si="157"/>
        <v>46174</v>
      </c>
      <c r="C770" s="41" t="str">
        <f t="shared" si="158"/>
        <v>PRT 2026 6 #5218</v>
      </c>
      <c r="D770" s="41" t="str">
        <f t="shared" si="159"/>
        <v>PRATU BGG #172</v>
      </c>
      <c r="E770" s="39">
        <v>5218</v>
      </c>
      <c r="F770" s="38" t="s">
        <v>240</v>
      </c>
      <c r="G770" s="38" t="str">
        <f>INDEX([1]List!$D$2:$D$55,MATCH(F770,[1]List!$B$2:$B$55,0))</f>
        <v>CIF</v>
      </c>
      <c r="H770" s="38" t="s">
        <v>211</v>
      </c>
      <c r="I770" s="38" t="s">
        <v>163</v>
      </c>
      <c r="J770" s="39">
        <f>IF(F770="","",IF(F770="TIE LRC",COUNTIF($F$2:$F770,"TIE")+COUNTIF($F$2:$F770,"TME")+COUNTIF($F$2:$F770,"TIE LRC")+COUNTIF($F$2:$F770,"TIE MRC"),IF(F770="TIE MRC",COUNTIF($F$2:$F770,"TIE")+COUNTIF($F$2:$F770,"TME")+COUNTIF($F$2:$F770,"TIE LRC")+COUNTIF($F$2:$F770,"TIE MRC"),IF(F770="PLNBB LRC",COUNTIF($F$2:$F770,"PLNBB")+COUNTIF($F$2:$F770,"PLNBB LRC")+COUNTIF($F$2:$F770,"PLNBB MRC"),IF(F770="PLNBB MRC",COUNTIF($F$2:$F770,"PLNBB")+COUNTIF($F$2:$F770,"PLNBB LRC")+COUNTIF($F$2:$F770,"PLNBB MRC"),IF(F770="HE MRC",COUNTIF($F$2:$F770,"HE")+COUNTIF($F$2:$F770,"HE LRC")+COUNTIF($F$2:$F770,"HE MRC"),IF(F770="HE LRC",COUNTIF($F$2:$F770,"HE")+COUNTIF($F$2:$F770,"HE LRC")+COUNTIF($F$2:$F770,"HE MRC"),COUNTIF($F$2:$F770,F770))))))))</f>
        <v>172</v>
      </c>
      <c r="K770" s="42" t="s">
        <v>221</v>
      </c>
      <c r="L770" s="42" t="s">
        <v>222</v>
      </c>
      <c r="N770" s="43" t="s">
        <v>318</v>
      </c>
      <c r="O770" s="70" t="s">
        <v>473</v>
      </c>
      <c r="P770" s="40"/>
      <c r="Q770" s="70">
        <v>46176</v>
      </c>
      <c r="R770" s="44"/>
      <c r="S770" s="70">
        <v>46227</v>
      </c>
      <c r="T770" s="57">
        <v>46183.725694444445</v>
      </c>
      <c r="U770" s="57">
        <f>V770</f>
        <v>46184.069444444445</v>
      </c>
      <c r="V770" s="57">
        <v>46184.069444444445</v>
      </c>
      <c r="W770" s="57">
        <v>46184.107638888891</v>
      </c>
      <c r="X770" s="57">
        <v>46184.868055555555</v>
      </c>
      <c r="Y770" s="57">
        <v>46184.899305555555</v>
      </c>
      <c r="Z770" s="57">
        <v>46184.934027777781</v>
      </c>
      <c r="AA770" s="51">
        <f t="shared" si="160"/>
        <v>8.25</v>
      </c>
      <c r="AB770" s="51">
        <f t="shared" si="164"/>
        <v>18.999999999941792</v>
      </c>
      <c r="AC770" s="51">
        <f t="shared" si="165"/>
        <v>0.75</v>
      </c>
      <c r="AD770" s="51">
        <v>0.17</v>
      </c>
      <c r="AE770" s="51">
        <v>2.33</v>
      </c>
      <c r="AF770" s="51">
        <v>0</v>
      </c>
      <c r="AG770" s="51">
        <v>0.5</v>
      </c>
      <c r="AH770" s="51">
        <v>0</v>
      </c>
      <c r="AI770" s="51">
        <f t="shared" si="152"/>
        <v>2.83</v>
      </c>
      <c r="AJ770" s="78">
        <f t="shared" si="163"/>
        <v>3</v>
      </c>
      <c r="AK770" s="78"/>
      <c r="AL770" s="78"/>
      <c r="AM770" s="78"/>
      <c r="AN770" s="78"/>
      <c r="AO770" s="45">
        <v>8698.8359999999993</v>
      </c>
      <c r="AP770" s="45">
        <v>8697.49</v>
      </c>
      <c r="AQ770" s="57">
        <f t="shared" si="138"/>
        <v>46184.069444444445</v>
      </c>
      <c r="AR770" s="57">
        <v>46184.079861111109</v>
      </c>
      <c r="AS770" s="57">
        <f t="shared" si="139"/>
        <v>46184.868055555555</v>
      </c>
      <c r="AT770" s="57">
        <v>46184.920138888891</v>
      </c>
      <c r="AU770" s="57">
        <f t="shared" si="149"/>
        <v>46184.920138888891</v>
      </c>
      <c r="AV770" s="57">
        <v>46184.930555555555</v>
      </c>
      <c r="AW770" s="104">
        <v>4602</v>
      </c>
      <c r="AX770" s="104">
        <v>6650</v>
      </c>
      <c r="AY770" s="30">
        <v>30.8</v>
      </c>
      <c r="AZ770" s="30">
        <v>15.71</v>
      </c>
      <c r="BA770" s="30">
        <v>4.17</v>
      </c>
      <c r="BB770" s="30">
        <v>5.08</v>
      </c>
      <c r="BC770" s="30">
        <v>6.03</v>
      </c>
      <c r="BD770" s="30">
        <v>40.700000000000003</v>
      </c>
      <c r="BE770" s="30">
        <v>38.51</v>
      </c>
      <c r="BF770" s="30">
        <v>0.21</v>
      </c>
      <c r="BG770" s="30">
        <v>0.32</v>
      </c>
      <c r="BH770" s="30">
        <v>0.3</v>
      </c>
      <c r="BI770" s="30">
        <v>58.45</v>
      </c>
      <c r="BJ770" s="30">
        <v>4.25</v>
      </c>
      <c r="BK770" s="30">
        <v>0.93</v>
      </c>
      <c r="BL770" s="30">
        <v>1.17</v>
      </c>
      <c r="BM770" s="30">
        <v>15.33</v>
      </c>
      <c r="BN770" s="34">
        <v>57</v>
      </c>
      <c r="BO770" s="30" t="s">
        <v>97</v>
      </c>
      <c r="BP770" s="30" t="s">
        <v>100</v>
      </c>
      <c r="BQ770" s="34">
        <v>1220</v>
      </c>
      <c r="BR770" s="30">
        <v>32.15</v>
      </c>
      <c r="BS770" s="30">
        <v>22.86</v>
      </c>
      <c r="BT770" s="30">
        <v>26.46</v>
      </c>
      <c r="BU770" s="30">
        <v>9.0500000000000007</v>
      </c>
      <c r="BV770" s="30">
        <v>1.7</v>
      </c>
      <c r="BW770" s="30">
        <v>0.44</v>
      </c>
      <c r="BX770" s="30">
        <v>0.37</v>
      </c>
      <c r="BY770" s="30">
        <v>1</v>
      </c>
      <c r="BZ770" s="30">
        <v>5.14</v>
      </c>
      <c r="CA770" s="30">
        <v>0.64</v>
      </c>
      <c r="CB770" s="30">
        <v>0.17</v>
      </c>
      <c r="CC770" s="99">
        <v>5.3999999999999999E-2</v>
      </c>
      <c r="CD770" s="30">
        <v>100</v>
      </c>
      <c r="CE770" s="30">
        <v>98</v>
      </c>
      <c r="CF770" s="30">
        <v>79</v>
      </c>
      <c r="CG770" s="30">
        <v>19</v>
      </c>
      <c r="CH770" s="30"/>
      <c r="CI770" s="104">
        <v>4618</v>
      </c>
      <c r="CJ770" s="30"/>
      <c r="CK770" s="30">
        <v>30.68</v>
      </c>
      <c r="CL770" s="30"/>
      <c r="CM770" s="30">
        <v>3.82</v>
      </c>
      <c r="CN770" s="30"/>
      <c r="CO770" s="30"/>
      <c r="CP770" s="30"/>
      <c r="CQ770" s="30">
        <v>0.16</v>
      </c>
      <c r="CR770" s="104">
        <v>4457</v>
      </c>
      <c r="CS770" s="104">
        <v>31.65</v>
      </c>
      <c r="CT770" s="104">
        <v>5.49</v>
      </c>
      <c r="CU770" s="105">
        <v>0.32</v>
      </c>
      <c r="CV770" s="30"/>
      <c r="CW770" s="58">
        <f t="shared" si="168"/>
        <v>537.87816945153418</v>
      </c>
      <c r="CX770" s="59">
        <f>AP770/(AB770-AI770)</f>
        <v>537.87816945153418</v>
      </c>
      <c r="CY770" s="79">
        <v>500</v>
      </c>
      <c r="CZ770" s="57">
        <f>IF(AND(DATE(YEAR(T770),MONTH(T770),DAY(T770))&gt;=(S770-3),DATE(YEAR(T770),MONTH(T770),DAY(T770))&lt;=(S770+3)),T770,V770)</f>
        <v>46184.069444444445</v>
      </c>
      <c r="DA770" s="59">
        <f>CZ770-U770</f>
        <v>0</v>
      </c>
      <c r="DB770" s="51">
        <f>(((AR770-AQ770)*24)+DD770+AB770+((AV770-AU770)*24))/24</f>
        <v>0.84027777777373558</v>
      </c>
      <c r="DC770" s="51">
        <f>(AT770-AS770)*24</f>
        <v>1.2500000000582077</v>
      </c>
      <c r="DD770" s="51">
        <f>(W770-AR770)*24</f>
        <v>0.66666666674427688</v>
      </c>
      <c r="DE770" s="51">
        <f>AA770</f>
        <v>8.25</v>
      </c>
      <c r="DF770" s="51">
        <f t="shared" si="167"/>
        <v>0.66666666674427688</v>
      </c>
      <c r="DG770" s="51">
        <f>AB770</f>
        <v>18.999999999941792</v>
      </c>
      <c r="DH770" s="51">
        <f t="shared" si="153"/>
        <v>1.2500000000582077</v>
      </c>
    </row>
    <row r="771" spans="1:112" s="42" customFormat="1" x14ac:dyDescent="0.2">
      <c r="A771" s="40">
        <v>5219</v>
      </c>
      <c r="B771" s="29">
        <f t="shared" si="157"/>
        <v>46174</v>
      </c>
      <c r="C771" s="41" t="str">
        <f t="shared" si="158"/>
        <v>PRT 2026 6 #5219</v>
      </c>
      <c r="D771" s="41" t="str">
        <f t="shared" si="159"/>
        <v>PRATU SSN #52</v>
      </c>
      <c r="E771" s="39">
        <v>5219</v>
      </c>
      <c r="F771" s="38" t="s">
        <v>551</v>
      </c>
      <c r="G771" s="38" t="str">
        <f>INDEX([1]List!$D$2:$D$55,MATCH(F771,[1]List!$B$2:$B$55,0))</f>
        <v>CIF</v>
      </c>
      <c r="H771" s="38" t="s">
        <v>552</v>
      </c>
      <c r="I771" s="38" t="s">
        <v>252</v>
      </c>
      <c r="J771" s="39">
        <f>IF(F771="","",IF(F771="TIE LRC",COUNTIF($F$2:$F771,"TIE")+COUNTIF($F$2:$F771,"TME")+COUNTIF($F$2:$F771,"TIE LRC")+COUNTIF($F$2:$F771,"TIE MRC"),IF(F771="TIE MRC",COUNTIF($F$2:$F771,"TIE")+COUNTIF($F$2:$F771,"TME")+COUNTIF($F$2:$F771,"TIE LRC")+COUNTIF($F$2:$F771,"TIE MRC"),IF(F771="PLNBB LRC",COUNTIF($F$2:$F771,"PLNBB")+COUNTIF($F$2:$F771,"PLNBB LRC")+COUNTIF($F$2:$F771,"PLNBB MRC"),IF(F771="PLNBB MRC",COUNTIF($F$2:$F771,"PLNBB")+COUNTIF($F$2:$F771,"PLNBB LRC")+COUNTIF($F$2:$F771,"PLNBB MRC"),IF(F771="HE MRC",COUNTIF($F$2:$F771,"HE")+COUNTIF($F$2:$F771,"HE LRC")+COUNTIF($F$2:$F771,"HE MRC"),IF(F771="HE LRC",COUNTIF($F$2:$F771,"HE")+COUNTIF($F$2:$F771,"HE LRC")+COUNTIF($F$2:$F771,"HE MRC"),COUNTIF($F$2:$F771,F771))))))))</f>
        <v>52</v>
      </c>
      <c r="K771" s="42" t="s">
        <v>502</v>
      </c>
      <c r="L771" s="42" t="s">
        <v>503</v>
      </c>
      <c r="N771" s="43" t="s">
        <v>320</v>
      </c>
      <c r="O771" s="70" t="s">
        <v>473</v>
      </c>
      <c r="P771" s="40"/>
      <c r="Q771" s="70">
        <v>46172</v>
      </c>
      <c r="R771" s="44"/>
      <c r="S771" s="70">
        <v>46171</v>
      </c>
      <c r="T771" s="57">
        <v>46182.211805555555</v>
      </c>
      <c r="U771" s="57">
        <f>V771</f>
        <v>46183.215277777781</v>
      </c>
      <c r="V771" s="57">
        <v>46183.215277777781</v>
      </c>
      <c r="W771" s="57">
        <v>46183.552083333336</v>
      </c>
      <c r="X771" s="57">
        <v>46185.038194444445</v>
      </c>
      <c r="Y771" s="57">
        <v>46185.086805555555</v>
      </c>
      <c r="Z771" s="57">
        <v>46185.121527777781</v>
      </c>
      <c r="AA771" s="51">
        <f t="shared" si="160"/>
        <v>24.083333333430346</v>
      </c>
      <c r="AB771" s="51">
        <f t="shared" si="164"/>
        <v>36.833333333255723</v>
      </c>
      <c r="AC771" s="51">
        <f t="shared" si="165"/>
        <v>1.1666666666278616</v>
      </c>
      <c r="AD771" s="51">
        <v>0.08</v>
      </c>
      <c r="AE771" s="51">
        <v>4.83</v>
      </c>
      <c r="AF771" s="51">
        <v>9.67</v>
      </c>
      <c r="AG771" s="51">
        <v>0.5</v>
      </c>
      <c r="AH771" s="51">
        <v>0</v>
      </c>
      <c r="AI771" s="51">
        <f t="shared" si="152"/>
        <v>15</v>
      </c>
      <c r="AJ771" s="78">
        <f t="shared" si="163"/>
        <v>15.08</v>
      </c>
      <c r="AK771" s="78"/>
      <c r="AL771" s="78"/>
      <c r="AM771" s="78"/>
      <c r="AN771" s="78"/>
      <c r="AO771" s="45">
        <v>8746.8379999999997</v>
      </c>
      <c r="AP771" s="45">
        <v>8744.7739999999994</v>
      </c>
      <c r="AQ771" s="57">
        <f t="shared" si="138"/>
        <v>46183.215277777781</v>
      </c>
      <c r="AR771" s="57">
        <v>46183.225694444445</v>
      </c>
      <c r="AS771" s="57">
        <f t="shared" si="139"/>
        <v>46185.038194444445</v>
      </c>
      <c r="AT771" s="57">
        <v>46185.107638888891</v>
      </c>
      <c r="AU771" s="57">
        <f t="shared" si="149"/>
        <v>46185.107638888891</v>
      </c>
      <c r="AV771" s="57">
        <v>46185.118055555555</v>
      </c>
      <c r="AW771" s="104">
        <v>4081</v>
      </c>
      <c r="AX771" s="104">
        <v>6294</v>
      </c>
      <c r="AY771" s="30">
        <v>35.15</v>
      </c>
      <c r="AZ771" s="30">
        <v>18.14</v>
      </c>
      <c r="BA771" s="30">
        <v>4.91</v>
      </c>
      <c r="BB771" s="30">
        <v>6.2</v>
      </c>
      <c r="BC771" s="30">
        <v>7.57</v>
      </c>
      <c r="BD771" s="30">
        <v>37.74</v>
      </c>
      <c r="BE771" s="30">
        <v>37.92</v>
      </c>
      <c r="BF771" s="30">
        <v>0.2</v>
      </c>
      <c r="BG771" s="30">
        <v>0.33</v>
      </c>
      <c r="BH771" s="30">
        <v>0.31</v>
      </c>
      <c r="BI771" s="30">
        <v>53.65</v>
      </c>
      <c r="BJ771" s="30">
        <v>4.29</v>
      </c>
      <c r="BK771" s="30">
        <v>0.83</v>
      </c>
      <c r="BL771" s="30">
        <v>1.1000000000000001</v>
      </c>
      <c r="BM771" s="30">
        <v>16.64</v>
      </c>
      <c r="BN771" s="34">
        <v>60</v>
      </c>
      <c r="BO771" s="30" t="s">
        <v>97</v>
      </c>
      <c r="BP771" s="30" t="s">
        <v>100</v>
      </c>
      <c r="BQ771" s="34">
        <v>1170</v>
      </c>
      <c r="BR771" s="30">
        <v>37.08</v>
      </c>
      <c r="BS771" s="30">
        <v>20.079999999999998</v>
      </c>
      <c r="BT771" s="30">
        <v>25.98</v>
      </c>
      <c r="BU771" s="30">
        <v>7.23</v>
      </c>
      <c r="BV771" s="30">
        <v>2.58</v>
      </c>
      <c r="BW771" s="30">
        <v>0.57999999999999996</v>
      </c>
      <c r="BX771" s="30">
        <v>0.81</v>
      </c>
      <c r="BY771" s="30">
        <v>0.77</v>
      </c>
      <c r="BZ771" s="30">
        <v>4.24</v>
      </c>
      <c r="CA771" s="30">
        <v>0.44</v>
      </c>
      <c r="CB771" s="30">
        <v>0.2</v>
      </c>
      <c r="CC771" s="99">
        <v>4.1000000000000002E-2</v>
      </c>
      <c r="CD771" s="30">
        <v>98</v>
      </c>
      <c r="CE771" s="30">
        <v>97</v>
      </c>
      <c r="CF771" s="30">
        <v>79</v>
      </c>
      <c r="CG771" s="30">
        <v>21</v>
      </c>
      <c r="CH771" s="30"/>
      <c r="CI771" s="104">
        <v>4139</v>
      </c>
      <c r="CJ771" s="30"/>
      <c r="CK771" s="30">
        <v>34.450000000000003</v>
      </c>
      <c r="CL771" s="30"/>
      <c r="CM771" s="30">
        <v>4.38</v>
      </c>
      <c r="CN771" s="30"/>
      <c r="CO771" s="30"/>
      <c r="CP771" s="30"/>
      <c r="CQ771" s="30">
        <v>0.16</v>
      </c>
      <c r="CR771" s="104">
        <v>3967</v>
      </c>
      <c r="CS771" s="104">
        <v>36.119999999999997</v>
      </c>
      <c r="CT771" s="104">
        <v>5.09</v>
      </c>
      <c r="CU771" s="105">
        <v>0.2</v>
      </c>
      <c r="CV771" s="30"/>
      <c r="CW771" s="58">
        <f t="shared" si="168"/>
        <v>400.5240000014237</v>
      </c>
      <c r="CX771" s="59">
        <f>AP771/(AB771-AI771)</f>
        <v>400.5240000014237</v>
      </c>
      <c r="CY771" s="79">
        <v>500</v>
      </c>
      <c r="CZ771" s="57">
        <f>IF(AND(DATE(YEAR(T771),MONTH(T771),DAY(T771))&gt;=(S771-3),DATE(YEAR(T771),MONTH(T771),DAY(T771))&lt;=(S771+3)),T771,V771)</f>
        <v>46183.215277777781</v>
      </c>
      <c r="DA771" s="59">
        <f>CZ771-U771</f>
        <v>0</v>
      </c>
      <c r="DB771" s="51">
        <f>(((AR771-AQ771)*24)+DD771+AB771+((AV771-AU771)*24))/24</f>
        <v>1.8819444444379769</v>
      </c>
      <c r="DC771" s="51">
        <f>(AT771-AS771)*24</f>
        <v>1.6666666666860692</v>
      </c>
      <c r="DD771" s="51">
        <f>(W771-AR771)*24</f>
        <v>7.8333333333721384</v>
      </c>
      <c r="DE771" s="51">
        <f>AA771</f>
        <v>24.083333333430346</v>
      </c>
      <c r="DF771" s="51">
        <f t="shared" si="167"/>
        <v>7.8333333333721384</v>
      </c>
      <c r="DG771" s="51">
        <f>AB771</f>
        <v>36.833333333255723</v>
      </c>
      <c r="DH771" s="51">
        <f t="shared" si="153"/>
        <v>1.6666666666860692</v>
      </c>
    </row>
    <row r="772" spans="1:112" s="42" customFormat="1" x14ac:dyDescent="0.2">
      <c r="A772" s="40">
        <v>5220</v>
      </c>
      <c r="B772" s="29">
        <f t="shared" si="157"/>
        <v>46174</v>
      </c>
      <c r="C772" s="41" t="str">
        <f t="shared" si="158"/>
        <v>PRT 2026 6 #5220</v>
      </c>
      <c r="D772" s="41" t="str">
        <f t="shared" si="159"/>
        <v>PRATU BPS MRC #15</v>
      </c>
      <c r="E772" s="39">
        <v>5220</v>
      </c>
      <c r="F772" s="38" t="s">
        <v>635</v>
      </c>
      <c r="G772" s="38" t="str">
        <f>INDEX([1]List!$D$2:$D$55,MATCH(F772,[1]List!$B$2:$B$55,0))</f>
        <v>CIF</v>
      </c>
      <c r="H772" s="38" t="s">
        <v>395</v>
      </c>
      <c r="I772" s="38" t="s">
        <v>247</v>
      </c>
      <c r="J772" s="39">
        <f>IF(F772="","",IF(F772="TIE LRC",COUNTIF($F$2:$F772,"TIE")+COUNTIF($F$2:$F772,"TME")+COUNTIF($F$2:$F772,"TIE LRC")+COUNTIF($F$2:$F772,"TIE MRC"),IF(F772="TIE MRC",COUNTIF($F$2:$F772,"TIE")+COUNTIF($F$2:$F772,"TME")+COUNTIF($F$2:$F772,"TIE LRC")+COUNTIF($F$2:$F772,"TIE MRC"),IF(F772="PLNBB LRC",COUNTIF($F$2:$F772,"PLNBB")+COUNTIF($F$2:$F772,"PLNBB LRC")+COUNTIF($F$2:$F772,"PLNBB MRC"),IF(F772="PLNBB MRC",COUNTIF($F$2:$F772,"PLNBB")+COUNTIF($F$2:$F772,"PLNBB LRC")+COUNTIF($F$2:$F772,"PLNBB MRC"),IF(F772="HE MRC",COUNTIF($F$2:$F772,"HE")+COUNTIF($F$2:$F772,"HE LRC")+COUNTIF($F$2:$F772,"HE MRC"),IF(F772="HE LRC",COUNTIF($F$2:$F772,"HE")+COUNTIF($F$2:$F772,"HE LRC")+COUNTIF($F$2:$F772,"HE MRC"),COUNTIF($F$2:$F772,F772))))))))</f>
        <v>15</v>
      </c>
      <c r="K772" s="42" t="s">
        <v>269</v>
      </c>
      <c r="L772" s="42" t="s">
        <v>270</v>
      </c>
      <c r="N772" s="43" t="s">
        <v>318</v>
      </c>
      <c r="O772" s="70" t="s">
        <v>473</v>
      </c>
      <c r="P772" s="40"/>
      <c r="Q772" s="70">
        <v>46174</v>
      </c>
      <c r="R772" s="44"/>
      <c r="S772" s="70">
        <v>46181</v>
      </c>
      <c r="T772" s="57">
        <v>46184.020833333336</v>
      </c>
      <c r="U772" s="57">
        <f>T772</f>
        <v>46184.020833333336</v>
      </c>
      <c r="V772" s="57">
        <v>46184.961805555555</v>
      </c>
      <c r="W772" s="57">
        <v>46184.986111111109</v>
      </c>
      <c r="X772" s="57">
        <v>46185.881944444445</v>
      </c>
      <c r="Y772" s="57">
        <v>46185.909722222219</v>
      </c>
      <c r="Z772" s="57">
        <v>46185.944444444445</v>
      </c>
      <c r="AA772" s="51">
        <f t="shared" si="160"/>
        <v>22.583333333255723</v>
      </c>
      <c r="AB772" s="51">
        <f t="shared" si="164"/>
        <v>22.166666666627862</v>
      </c>
      <c r="AC772" s="51">
        <f t="shared" si="165"/>
        <v>0.6666666665696539</v>
      </c>
      <c r="AD772" s="51">
        <v>0.33</v>
      </c>
      <c r="AE772" s="51">
        <v>2.33</v>
      </c>
      <c r="AF772" s="51">
        <v>5.42</v>
      </c>
      <c r="AG772" s="51">
        <v>0.5</v>
      </c>
      <c r="AH772" s="51">
        <v>0</v>
      </c>
      <c r="AI772" s="51">
        <f t="shared" si="152"/>
        <v>8.25</v>
      </c>
      <c r="AJ772" s="78">
        <f t="shared" si="163"/>
        <v>8.58</v>
      </c>
      <c r="AK772" s="78"/>
      <c r="AL772" s="78"/>
      <c r="AM772" s="78"/>
      <c r="AN772" s="78"/>
      <c r="AO772" s="45">
        <v>7561.0780000000004</v>
      </c>
      <c r="AP772" s="45">
        <v>7558.1130000000003</v>
      </c>
      <c r="AQ772" s="57">
        <f t="shared" si="138"/>
        <v>46184.961805555555</v>
      </c>
      <c r="AR772" s="57">
        <v>46184.972222222219</v>
      </c>
      <c r="AS772" s="57">
        <f t="shared" si="139"/>
        <v>46185.881944444445</v>
      </c>
      <c r="AT772" s="57">
        <v>46185.930555555555</v>
      </c>
      <c r="AU772" s="57">
        <f t="shared" si="149"/>
        <v>46185.930555555555</v>
      </c>
      <c r="AV772" s="57">
        <v>46185.940972222219</v>
      </c>
      <c r="AW772" s="104">
        <v>4609</v>
      </c>
      <c r="AX772" s="104">
        <v>6601</v>
      </c>
      <c r="AY772" s="30">
        <v>30.18</v>
      </c>
      <c r="AZ772" s="30">
        <v>15.62</v>
      </c>
      <c r="BA772" s="30">
        <v>4.99</v>
      </c>
      <c r="BB772" s="30">
        <v>6.03</v>
      </c>
      <c r="BC772" s="30">
        <v>7.15</v>
      </c>
      <c r="BD772" s="30">
        <v>38.82</v>
      </c>
      <c r="BE772" s="30">
        <v>39.53</v>
      </c>
      <c r="BF772" s="30">
        <v>0.28999999999999998</v>
      </c>
      <c r="BG772" s="30">
        <v>0.45</v>
      </c>
      <c r="BH772" s="30">
        <v>0.41</v>
      </c>
      <c r="BI772" s="30">
        <v>57.74</v>
      </c>
      <c r="BJ772" s="30">
        <v>4.21</v>
      </c>
      <c r="BK772" s="30">
        <v>0.89</v>
      </c>
      <c r="BL772" s="30">
        <v>1.1399999999999999</v>
      </c>
      <c r="BM772" s="30">
        <v>15.16</v>
      </c>
      <c r="BN772" s="34">
        <v>59</v>
      </c>
      <c r="BO772" s="30" t="s">
        <v>97</v>
      </c>
      <c r="BP772" s="30" t="s">
        <v>97</v>
      </c>
      <c r="BQ772" s="34">
        <v>1270</v>
      </c>
      <c r="BR772" s="30">
        <v>46.03</v>
      </c>
      <c r="BS772" s="30">
        <v>25.54</v>
      </c>
      <c r="BT772" s="30">
        <v>11.97</v>
      </c>
      <c r="BU772" s="30">
        <v>7.38</v>
      </c>
      <c r="BV772" s="30">
        <v>1.5</v>
      </c>
      <c r="BW772" s="30">
        <v>0.51</v>
      </c>
      <c r="BX772" s="30">
        <v>0.5</v>
      </c>
      <c r="BY772" s="30">
        <v>1.1000000000000001</v>
      </c>
      <c r="BZ772" s="30">
        <v>4.87</v>
      </c>
      <c r="CA772" s="30">
        <v>0.45</v>
      </c>
      <c r="CB772" s="30">
        <v>0.15</v>
      </c>
      <c r="CC772" s="99">
        <v>3.7999999999999999E-2</v>
      </c>
      <c r="CD772" s="30">
        <v>99</v>
      </c>
      <c r="CE772" s="30">
        <v>98</v>
      </c>
      <c r="CF772" s="30">
        <v>79</v>
      </c>
      <c r="CG772" s="30">
        <v>19</v>
      </c>
      <c r="CH772" s="30"/>
      <c r="CI772" s="104">
        <v>4620</v>
      </c>
      <c r="CJ772" s="30"/>
      <c r="CK772" s="30">
        <v>29.95</v>
      </c>
      <c r="CL772" s="30"/>
      <c r="CM772" s="30">
        <v>4.9000000000000004</v>
      </c>
      <c r="CN772" s="30"/>
      <c r="CO772" s="30"/>
      <c r="CP772" s="30"/>
      <c r="CQ772" s="30">
        <v>0.28999999999999998</v>
      </c>
      <c r="CR772" s="104">
        <v>4502</v>
      </c>
      <c r="CS772" s="104">
        <v>31.01</v>
      </c>
      <c r="CT772" s="104">
        <v>5.54</v>
      </c>
      <c r="CU772" s="105">
        <v>0.31</v>
      </c>
      <c r="CV772" s="30"/>
      <c r="CW772" s="58">
        <f t="shared" si="168"/>
        <v>543.09794012127486</v>
      </c>
      <c r="CX772" s="59">
        <f>AP772/(AB772-AI772)</f>
        <v>543.09794012127486</v>
      </c>
      <c r="CY772" s="79">
        <v>500</v>
      </c>
      <c r="CZ772" s="57">
        <f>IF(AND(DATE(YEAR(T772),MONTH(T772),DAY(T772))&gt;=(S772-3),DATE(YEAR(T772),MONTH(T772),DAY(T772))&lt;=(S772+3)),T772,V772)</f>
        <v>46184.020833333336</v>
      </c>
      <c r="DA772" s="59">
        <f>CZ772-U772</f>
        <v>0</v>
      </c>
      <c r="DB772" s="51">
        <f>(((AR772-AQ772)*24)+DD772+AB772+((AV772-AU772)*24))/24</f>
        <v>0.95833333332848269</v>
      </c>
      <c r="DC772" s="51">
        <f>(AT772-AS772)*24</f>
        <v>1.1666666666278616</v>
      </c>
      <c r="DD772" s="51">
        <f>(W772-AR772)*24</f>
        <v>0.33333333337213844</v>
      </c>
      <c r="DE772" s="51">
        <f>AA772</f>
        <v>22.583333333255723</v>
      </c>
      <c r="DF772" s="51">
        <f t="shared" si="167"/>
        <v>0.33333333337213844</v>
      </c>
      <c r="DG772" s="51">
        <f>AB772</f>
        <v>22.166666666627862</v>
      </c>
      <c r="DH772" s="51">
        <f t="shared" si="153"/>
        <v>1.1666666666278616</v>
      </c>
    </row>
    <row r="773" spans="1:112" s="42" customFormat="1" x14ac:dyDescent="0.2">
      <c r="A773" s="40">
        <v>5221</v>
      </c>
      <c r="B773" s="29">
        <f t="shared" si="157"/>
        <v>46174</v>
      </c>
      <c r="C773" s="41" t="str">
        <f t="shared" si="158"/>
        <v>PRT 2026 6 #5221</v>
      </c>
      <c r="D773" s="41" t="str">
        <f t="shared" si="159"/>
        <v>PRATU PTBA #154</v>
      </c>
      <c r="E773" s="39">
        <v>5221</v>
      </c>
      <c r="F773" s="38" t="s">
        <v>98</v>
      </c>
      <c r="G773" s="38" t="str">
        <f>INDEX([1]List!$D$2:$D$55,MATCH(F773,[1]List!$B$2:$B$55,0))</f>
        <v>FOB</v>
      </c>
      <c r="H773" s="38" t="s">
        <v>156</v>
      </c>
      <c r="I773" s="38" t="s">
        <v>157</v>
      </c>
      <c r="J773" s="39">
        <f>IF(F773="","",IF(F773="TIE LRC",COUNTIF($F$2:$F773,"TIE")+COUNTIF($F$2:$F773,"TME")+COUNTIF($F$2:$F773,"TIE LRC")+COUNTIF($F$2:$F773,"TIE MRC"),IF(F773="TIE MRC",COUNTIF($F$2:$F773,"TIE")+COUNTIF($F$2:$F773,"TME")+COUNTIF($F$2:$F773,"TIE LRC")+COUNTIF($F$2:$F773,"TIE MRC"),IF(F773="PLNBB LRC",COUNTIF($F$2:$F773,"PLNBB")+COUNTIF($F$2:$F773,"PLNBB LRC")+COUNTIF($F$2:$F773,"PLNBB MRC"),IF(F773="PLNBB MRC",COUNTIF($F$2:$F773,"PLNBB")+COUNTIF($F$2:$F773,"PLNBB LRC")+COUNTIF($F$2:$F773,"PLNBB MRC"),IF(F773="HE MRC",COUNTIF($F$2:$F773,"HE")+COUNTIF($F$2:$F773,"HE LRC")+COUNTIF($F$2:$F773,"HE MRC"),IF(F773="HE LRC",COUNTIF($F$2:$F773,"HE")+COUNTIF($F$2:$F773,"HE LRC")+COUNTIF($F$2:$F773,"HE MRC"),COUNTIF($F$2:$F773,F773))))))))</f>
        <v>154</v>
      </c>
      <c r="K773" s="42" t="s">
        <v>191</v>
      </c>
      <c r="L773" s="42" t="s">
        <v>192</v>
      </c>
      <c r="N773" s="43" t="s">
        <v>320</v>
      </c>
      <c r="O773" s="70" t="s">
        <v>104</v>
      </c>
      <c r="P773" s="40"/>
      <c r="Q773" s="70">
        <v>46178</v>
      </c>
      <c r="R773" s="44"/>
      <c r="S773" s="70">
        <v>46183</v>
      </c>
      <c r="T773" s="57">
        <v>46184.458333333336</v>
      </c>
      <c r="U773" s="57">
        <f>T773</f>
        <v>46184.458333333336</v>
      </c>
      <c r="V773" s="57">
        <v>46185.166666666664</v>
      </c>
      <c r="W773" s="57">
        <v>46185.34375</v>
      </c>
      <c r="X773" s="57">
        <v>46186.208333333336</v>
      </c>
      <c r="Y773" s="57">
        <v>46186.274305555555</v>
      </c>
      <c r="Z773" s="57">
        <v>46186.309027777781</v>
      </c>
      <c r="AA773" s="51">
        <f t="shared" si="160"/>
        <v>16.999999999883585</v>
      </c>
      <c r="AB773" s="51">
        <f t="shared" si="164"/>
        <v>22.333333333313931</v>
      </c>
      <c r="AC773" s="51">
        <f t="shared" si="165"/>
        <v>1.5833333332557231</v>
      </c>
      <c r="AD773" s="51">
        <v>0.17</v>
      </c>
      <c r="AE773" s="51">
        <v>1.5</v>
      </c>
      <c r="AF773" s="51">
        <v>2.08</v>
      </c>
      <c r="AG773" s="51">
        <v>1.83</v>
      </c>
      <c r="AH773" s="51">
        <v>0</v>
      </c>
      <c r="AI773" s="51">
        <f t="shared" si="152"/>
        <v>5.41</v>
      </c>
      <c r="AJ773" s="78">
        <f t="shared" si="163"/>
        <v>5.58</v>
      </c>
      <c r="AK773" s="78"/>
      <c r="AL773" s="78"/>
      <c r="AM773" s="78"/>
      <c r="AN773" s="78"/>
      <c r="AO773" s="45">
        <v>10416.159</v>
      </c>
      <c r="AP773" s="45">
        <v>10414.876</v>
      </c>
      <c r="AQ773" s="57">
        <f t="shared" si="138"/>
        <v>46185.166666666664</v>
      </c>
      <c r="AR773" s="57">
        <v>46185.177083333336</v>
      </c>
      <c r="AS773" s="57">
        <f t="shared" si="139"/>
        <v>46186.208333333336</v>
      </c>
      <c r="AT773" s="57">
        <v>46186.295138888891</v>
      </c>
      <c r="AU773" s="57">
        <f t="shared" si="149"/>
        <v>46186.295138888891</v>
      </c>
      <c r="AV773" s="57">
        <v>46186.305555555555</v>
      </c>
      <c r="AW773" s="104">
        <v>4851</v>
      </c>
      <c r="AX773" s="104">
        <v>6963</v>
      </c>
      <c r="AY773" s="30">
        <v>30.33</v>
      </c>
      <c r="AZ773" s="30">
        <v>10.38</v>
      </c>
      <c r="BA773" s="30">
        <v>3.98</v>
      </c>
      <c r="BB773" s="30">
        <v>5.12</v>
      </c>
      <c r="BC773" s="30">
        <v>5.71</v>
      </c>
      <c r="BD773" s="30">
        <v>44.03</v>
      </c>
      <c r="BE773" s="30">
        <v>40.47</v>
      </c>
      <c r="BF773" s="30">
        <v>0.43</v>
      </c>
      <c r="BG773" s="30">
        <v>0.65</v>
      </c>
      <c r="BH773" s="30">
        <v>0.61</v>
      </c>
      <c r="BI773" s="30">
        <v>63.98</v>
      </c>
      <c r="BJ773" s="30">
        <v>4.34</v>
      </c>
      <c r="BK773" s="30">
        <v>0.96</v>
      </c>
      <c r="BL773" s="30">
        <v>1.1399999999999999</v>
      </c>
      <c r="BM773" s="30">
        <v>14.67</v>
      </c>
      <c r="BN773" s="34">
        <v>63.98</v>
      </c>
      <c r="BO773" s="30" t="s">
        <v>97</v>
      </c>
      <c r="BP773" s="30" t="s">
        <v>100</v>
      </c>
      <c r="BQ773" s="34">
        <v>1180</v>
      </c>
      <c r="BR773" s="30">
        <v>46.02</v>
      </c>
      <c r="BS773" s="30">
        <v>22.37</v>
      </c>
      <c r="BT773" s="30">
        <v>12.84</v>
      </c>
      <c r="BU773" s="30">
        <v>8.61</v>
      </c>
      <c r="BV773" s="30">
        <v>2.67</v>
      </c>
      <c r="BW773" s="30">
        <v>0.78</v>
      </c>
      <c r="BX773" s="30">
        <v>0.64</v>
      </c>
      <c r="BY773" s="30">
        <v>0.7</v>
      </c>
      <c r="BZ773" s="30">
        <v>4.54</v>
      </c>
      <c r="CA773" s="30">
        <v>0.12</v>
      </c>
      <c r="CB773" s="30">
        <v>0.7</v>
      </c>
      <c r="CC773" s="99">
        <v>3.6999999999999998E-2</v>
      </c>
      <c r="CD773" s="30">
        <v>100</v>
      </c>
      <c r="CE773" s="30">
        <v>98</v>
      </c>
      <c r="CF773" s="30">
        <v>79</v>
      </c>
      <c r="CG773" s="30">
        <v>19</v>
      </c>
      <c r="CH773" s="30"/>
      <c r="CI773" s="104">
        <v>4914</v>
      </c>
      <c r="CJ773" s="30"/>
      <c r="CK773" s="30">
        <v>28.48</v>
      </c>
      <c r="CL773" s="30">
        <v>14.43</v>
      </c>
      <c r="CM773" s="30">
        <v>3.73</v>
      </c>
      <c r="CN773" s="30">
        <v>4.46</v>
      </c>
      <c r="CO773" s="30">
        <v>39.49</v>
      </c>
      <c r="CP773" s="30">
        <v>41.62</v>
      </c>
      <c r="CQ773" s="30">
        <v>0.36</v>
      </c>
      <c r="CR773" s="104">
        <v>4611</v>
      </c>
      <c r="CS773" s="104">
        <v>29.88</v>
      </c>
      <c r="CT773" s="104">
        <v>4.12</v>
      </c>
      <c r="CU773" s="104">
        <v>0.37</v>
      </c>
      <c r="CV773" s="30"/>
      <c r="CW773" s="58">
        <f t="shared" si="168"/>
        <v>615.4151664375778</v>
      </c>
      <c r="CX773" s="59">
        <f>AP773/(AB773-AI773)</f>
        <v>615.4151664375778</v>
      </c>
      <c r="CY773" s="79">
        <v>500</v>
      </c>
      <c r="CZ773" s="57">
        <f>IF(AND(DATE(YEAR(T773),MONTH(T773),DAY(T773))&gt;=(S773-3),DATE(YEAR(T773),MONTH(T773),DAY(T773))&lt;=(S773+3)),T773,V773)</f>
        <v>46184.458333333336</v>
      </c>
      <c r="DA773" s="59">
        <f>CZ773-U773</f>
        <v>0</v>
      </c>
      <c r="DB773" s="51">
        <f>(((AR773-AQ773)*24)+DD773+AB773+((AV773-AU773)*24))/24</f>
        <v>1.1180555555547471</v>
      </c>
      <c r="DC773" s="51">
        <f>(AT773-AS773)*24</f>
        <v>2.0833333333139308</v>
      </c>
      <c r="DD773" s="51">
        <f>(W773-AR773)*24</f>
        <v>3.9999999999417923</v>
      </c>
      <c r="DE773" s="51">
        <f>AA773</f>
        <v>16.999999999883585</v>
      </c>
      <c r="DF773" s="51">
        <f t="shared" si="167"/>
        <v>3.9999999999417923</v>
      </c>
      <c r="DG773" s="51">
        <f>AB773</f>
        <v>22.333333333313931</v>
      </c>
      <c r="DH773" s="51">
        <f t="shared" si="153"/>
        <v>2.0833333333139308</v>
      </c>
    </row>
    <row r="774" spans="1:112" s="42" customFormat="1" x14ac:dyDescent="0.2">
      <c r="A774" s="40">
        <v>5222</v>
      </c>
      <c r="B774" s="29">
        <f t="shared" si="157"/>
        <v>46174</v>
      </c>
      <c r="C774" s="41" t="str">
        <f t="shared" si="158"/>
        <v>PRT 2026 6 #5222</v>
      </c>
      <c r="D774" s="41" t="str">
        <f t="shared" si="159"/>
        <v>PRATU PTBA #155</v>
      </c>
      <c r="E774" s="39">
        <v>5222</v>
      </c>
      <c r="F774" s="38" t="s">
        <v>98</v>
      </c>
      <c r="G774" s="38" t="str">
        <f>INDEX([1]List!$D$2:$D$55,MATCH(F774,[1]List!$B$2:$B$55,0))</f>
        <v>FOB</v>
      </c>
      <c r="H774" s="38" t="s">
        <v>156</v>
      </c>
      <c r="I774" s="38" t="s">
        <v>157</v>
      </c>
      <c r="J774" s="39">
        <f>IF(F774="","",IF(F774="TIE LRC",COUNTIF($F$2:$F774,"TIE")+COUNTIF($F$2:$F774,"TME")+COUNTIF($F$2:$F774,"TIE LRC")+COUNTIF($F$2:$F774,"TIE MRC"),IF(F774="TIE MRC",COUNTIF($F$2:$F774,"TIE")+COUNTIF($F$2:$F774,"TME")+COUNTIF($F$2:$F774,"TIE LRC")+COUNTIF($F$2:$F774,"TIE MRC"),IF(F774="PLNBB LRC",COUNTIF($F$2:$F774,"PLNBB")+COUNTIF($F$2:$F774,"PLNBB LRC")+COUNTIF($F$2:$F774,"PLNBB MRC"),IF(F774="PLNBB MRC",COUNTIF($F$2:$F774,"PLNBB")+COUNTIF($F$2:$F774,"PLNBB LRC")+COUNTIF($F$2:$F774,"PLNBB MRC"),IF(F774="HE MRC",COUNTIF($F$2:$F774,"HE")+COUNTIF($F$2:$F774,"HE LRC")+COUNTIF($F$2:$F774,"HE MRC"),IF(F774="HE LRC",COUNTIF($F$2:$F774,"HE")+COUNTIF($F$2:$F774,"HE LRC")+COUNTIF($F$2:$F774,"HE MRC"),COUNTIF($F$2:$F774,F774))))))))</f>
        <v>155</v>
      </c>
      <c r="K774" s="42" t="s">
        <v>170</v>
      </c>
      <c r="L774" s="42" t="s">
        <v>165</v>
      </c>
      <c r="N774" s="43" t="s">
        <v>318</v>
      </c>
      <c r="O774" s="70" t="s">
        <v>104</v>
      </c>
      <c r="P774" s="40"/>
      <c r="Q774" s="70">
        <v>46178</v>
      </c>
      <c r="R774" s="44"/>
      <c r="S774" s="70">
        <v>46184</v>
      </c>
      <c r="T774" s="57">
        <v>46184.479166666664</v>
      </c>
      <c r="U774" s="57">
        <f>T774</f>
        <v>46184.479166666664</v>
      </c>
      <c r="V774" s="57">
        <v>46186.020833333336</v>
      </c>
      <c r="W774" s="57">
        <v>46186.204861111109</v>
      </c>
      <c r="X774" s="57">
        <v>46187.84375</v>
      </c>
      <c r="Y774" s="57">
        <v>46187.878472222219</v>
      </c>
      <c r="Z774" s="57">
        <v>46187.961805555555</v>
      </c>
      <c r="AA774" s="51">
        <f t="shared" si="160"/>
        <v>37.000000000116415</v>
      </c>
      <c r="AB774" s="51">
        <f t="shared" si="164"/>
        <v>40.166666666627862</v>
      </c>
      <c r="AC774" s="51">
        <f t="shared" si="165"/>
        <v>0.83333333325572312</v>
      </c>
      <c r="AD774" s="51">
        <v>0</v>
      </c>
      <c r="AE774" s="51">
        <v>3.75</v>
      </c>
      <c r="AF774" s="51">
        <v>10.92</v>
      </c>
      <c r="AG774" s="51">
        <v>0</v>
      </c>
      <c r="AH774" s="51">
        <v>0</v>
      </c>
      <c r="AI774" s="51">
        <f t="shared" si="152"/>
        <v>14.67</v>
      </c>
      <c r="AJ774" s="78">
        <f t="shared" si="163"/>
        <v>14.67</v>
      </c>
      <c r="AK774" s="78"/>
      <c r="AL774" s="78"/>
      <c r="AM774" s="78"/>
      <c r="AN774" s="78"/>
      <c r="AO774" s="45">
        <v>9614.7430000000004</v>
      </c>
      <c r="AP774" s="45">
        <v>9612.5010000000002</v>
      </c>
      <c r="AQ774" s="57">
        <f t="shared" si="138"/>
        <v>46186.020833333336</v>
      </c>
      <c r="AR774" s="57">
        <v>46186.03125</v>
      </c>
      <c r="AS774" s="57">
        <f t="shared" si="139"/>
        <v>46187.84375</v>
      </c>
      <c r="AT774" s="57">
        <v>46187.899305555555</v>
      </c>
      <c r="AU774" s="57">
        <f t="shared" si="149"/>
        <v>46187.899305555555</v>
      </c>
      <c r="AV774" s="57">
        <v>46187.909722222219</v>
      </c>
      <c r="AW774" s="104">
        <v>4729</v>
      </c>
      <c r="AX774" s="104">
        <v>6820</v>
      </c>
      <c r="AY774" s="30">
        <v>30.66</v>
      </c>
      <c r="AZ774" s="30">
        <v>10.66</v>
      </c>
      <c r="BA774" s="30">
        <v>5.17</v>
      </c>
      <c r="BB774" s="30">
        <v>6.66</v>
      </c>
      <c r="BC774" s="30">
        <v>7.45</v>
      </c>
      <c r="BD774" s="30">
        <v>41.05</v>
      </c>
      <c r="BE774" s="30">
        <v>41.69</v>
      </c>
      <c r="BF774" s="30">
        <v>0.33</v>
      </c>
      <c r="BG774" s="30">
        <v>0.51</v>
      </c>
      <c r="BH774" s="30">
        <v>0.47</v>
      </c>
      <c r="BI774" s="30">
        <v>62.34</v>
      </c>
      <c r="BJ774" s="30">
        <v>4.29</v>
      </c>
      <c r="BK774" s="30">
        <v>0.98</v>
      </c>
      <c r="BL774" s="30">
        <v>1.18</v>
      </c>
      <c r="BM774" s="30">
        <v>14.71</v>
      </c>
      <c r="BN774" s="34">
        <v>59</v>
      </c>
      <c r="BO774" s="30" t="s">
        <v>97</v>
      </c>
      <c r="BP774" s="30" t="s">
        <v>100</v>
      </c>
      <c r="BQ774" s="34">
        <v>1160</v>
      </c>
      <c r="BR774" s="30">
        <v>62.52</v>
      </c>
      <c r="BS774" s="30">
        <v>15.71</v>
      </c>
      <c r="BT774" s="30">
        <v>7.31</v>
      </c>
      <c r="BU774" s="30">
        <v>4.57</v>
      </c>
      <c r="BV774" s="30">
        <v>1.47</v>
      </c>
      <c r="BW774" s="30">
        <v>2.17</v>
      </c>
      <c r="BX774" s="30">
        <v>0.56999999999999995</v>
      </c>
      <c r="BY774" s="30">
        <v>0.56000000000000005</v>
      </c>
      <c r="BZ774" s="30">
        <v>4.8</v>
      </c>
      <c r="CA774" s="30">
        <v>0.08</v>
      </c>
      <c r="CB774" s="30">
        <v>0.26</v>
      </c>
      <c r="CC774" s="99">
        <v>3.2000000000000001E-2</v>
      </c>
      <c r="CD774" s="30">
        <v>100</v>
      </c>
      <c r="CE774" s="30">
        <v>98</v>
      </c>
      <c r="CF774" s="30">
        <v>79</v>
      </c>
      <c r="CG774" s="30">
        <v>19</v>
      </c>
      <c r="CH774" s="30"/>
      <c r="CI774" s="104">
        <v>4912</v>
      </c>
      <c r="CJ774" s="30"/>
      <c r="CK774" s="30">
        <v>28.48</v>
      </c>
      <c r="CL774" s="30">
        <v>14.42</v>
      </c>
      <c r="CM774" s="30">
        <v>3.71</v>
      </c>
      <c r="CN774" s="30">
        <v>4.4400000000000004</v>
      </c>
      <c r="CO774" s="30">
        <v>39.119999999999997</v>
      </c>
      <c r="CP774" s="30">
        <v>42.02</v>
      </c>
      <c r="CQ774" s="30">
        <v>0.4</v>
      </c>
      <c r="CR774" s="104">
        <v>4655</v>
      </c>
      <c r="CS774" s="104">
        <v>30.26</v>
      </c>
      <c r="CT774" s="104">
        <v>6.01</v>
      </c>
      <c r="CU774" s="104">
        <v>0.33</v>
      </c>
      <c r="CV774" s="30"/>
      <c r="CW774" s="58">
        <f t="shared" si="168"/>
        <v>377.0101058967694</v>
      </c>
      <c r="CX774" s="59">
        <f>AP774/(AB774-AI774)</f>
        <v>377.0101058967694</v>
      </c>
      <c r="CY774" s="79">
        <v>500</v>
      </c>
      <c r="CZ774" s="57">
        <f>IF(AND(DATE(YEAR(T774),MONTH(T774),DAY(T774))&gt;=(S774-3),DATE(YEAR(T774),MONTH(T774),DAY(T774))&lt;=(S774+3)),T774,V774)</f>
        <v>46184.479166666664</v>
      </c>
      <c r="DA774" s="59">
        <f>CZ774-U774</f>
        <v>0</v>
      </c>
      <c r="DB774" s="51">
        <f>(((AR774-AQ774)*24)+DD774+AB774+((AV774-AU774)*24))/24</f>
        <v>1.8680555555474712</v>
      </c>
      <c r="DC774" s="51">
        <f>(AT774-AS774)*24</f>
        <v>1.3333333333139308</v>
      </c>
      <c r="DD774" s="51">
        <f>(W774-AR774)*24</f>
        <v>4.1666666666278616</v>
      </c>
      <c r="DE774" s="51">
        <f>AA774</f>
        <v>37.000000000116415</v>
      </c>
      <c r="DF774" s="51">
        <f t="shared" si="167"/>
        <v>4.1666666666278616</v>
      </c>
      <c r="DG774" s="51">
        <f>AB774</f>
        <v>40.166666666627862</v>
      </c>
      <c r="DH774" s="51">
        <f t="shared" si="153"/>
        <v>1.3333333333139308</v>
      </c>
    </row>
    <row r="775" spans="1:112" s="42" customFormat="1" x14ac:dyDescent="0.2">
      <c r="A775" s="40">
        <v>5223</v>
      </c>
      <c r="B775" s="29">
        <f t="shared" si="157"/>
        <v>46174</v>
      </c>
      <c r="C775" s="41" t="str">
        <f t="shared" si="158"/>
        <v>PRT 2026 6 #5223</v>
      </c>
      <c r="D775" s="41" t="str">
        <f t="shared" si="159"/>
        <v>PRATU PTBA #156</v>
      </c>
      <c r="E775" s="39">
        <v>5223</v>
      </c>
      <c r="F775" s="38" t="s">
        <v>98</v>
      </c>
      <c r="G775" s="38" t="str">
        <f>INDEX([1]List!$D$2:$D$55,MATCH(F775,[1]List!$B$2:$B$55,0))</f>
        <v>FOB</v>
      </c>
      <c r="H775" s="38" t="s">
        <v>156</v>
      </c>
      <c r="I775" s="38" t="s">
        <v>157</v>
      </c>
      <c r="J775" s="39">
        <f>IF(F775="","",IF(F775="TIE LRC",COUNTIF($F$2:$F775,"TIE")+COUNTIF($F$2:$F775,"TME")+COUNTIF($F$2:$F775,"TIE LRC")+COUNTIF($F$2:$F775,"TIE MRC"),IF(F775="TIE MRC",COUNTIF($F$2:$F775,"TIE")+COUNTIF($F$2:$F775,"TME")+COUNTIF($F$2:$F775,"TIE LRC")+COUNTIF($F$2:$F775,"TIE MRC"),IF(F775="PLNBB LRC",COUNTIF($F$2:$F775,"PLNBB")+COUNTIF($F$2:$F775,"PLNBB LRC")+COUNTIF($F$2:$F775,"PLNBB MRC"),IF(F775="PLNBB MRC",COUNTIF($F$2:$F775,"PLNBB")+COUNTIF($F$2:$F775,"PLNBB LRC")+COUNTIF($F$2:$F775,"PLNBB MRC"),IF(F775="HE MRC",COUNTIF($F$2:$F775,"HE")+COUNTIF($F$2:$F775,"HE LRC")+COUNTIF($F$2:$F775,"HE MRC"),IF(F775="HE LRC",COUNTIF($F$2:$F775,"HE")+COUNTIF($F$2:$F775,"HE LRC")+COUNTIF($F$2:$F775,"HE MRC"),COUNTIF($F$2:$F775,F775))))))))</f>
        <v>156</v>
      </c>
      <c r="K775" s="42" t="s">
        <v>133</v>
      </c>
      <c r="L775" s="42" t="s">
        <v>774</v>
      </c>
      <c r="N775" s="43" t="s">
        <v>320</v>
      </c>
      <c r="O775" s="70" t="s">
        <v>610</v>
      </c>
      <c r="P775" s="40"/>
      <c r="Q775" s="70">
        <v>46183</v>
      </c>
      <c r="R775" s="44"/>
      <c r="S775" s="70">
        <v>46187</v>
      </c>
      <c r="T775" s="57">
        <v>46186.541666666664</v>
      </c>
      <c r="U775" s="57">
        <f>T775</f>
        <v>46186.541666666664</v>
      </c>
      <c r="V775" s="57">
        <v>46186.59375</v>
      </c>
      <c r="W775" s="57">
        <v>46187.875</v>
      </c>
      <c r="X775" s="57">
        <v>46188.822916666664</v>
      </c>
      <c r="Y775" s="57">
        <v>46188.854166666664</v>
      </c>
      <c r="Z775" s="57">
        <v>46188.888888888891</v>
      </c>
      <c r="AA775" s="51">
        <f t="shared" si="160"/>
        <v>1.2500000000582077</v>
      </c>
      <c r="AB775" s="51">
        <f t="shared" si="164"/>
        <v>23.499999999941792</v>
      </c>
      <c r="AC775" s="51">
        <f t="shared" si="165"/>
        <v>0.75</v>
      </c>
      <c r="AD775" s="51">
        <v>0</v>
      </c>
      <c r="AE775" s="51">
        <v>3.25</v>
      </c>
      <c r="AF775" s="51">
        <v>2.42</v>
      </c>
      <c r="AG775" s="51">
        <v>0.08</v>
      </c>
      <c r="AH775" s="51">
        <v>0</v>
      </c>
      <c r="AI775" s="51">
        <f t="shared" si="152"/>
        <v>5.75</v>
      </c>
      <c r="AJ775" s="78">
        <f t="shared" si="163"/>
        <v>5.75</v>
      </c>
      <c r="AK775" s="78"/>
      <c r="AL775" s="78"/>
      <c r="AM775" s="78"/>
      <c r="AN775" s="78"/>
      <c r="AO775" s="45">
        <v>9511.009</v>
      </c>
      <c r="AP775" s="45">
        <v>9509.4689999999991</v>
      </c>
      <c r="AQ775" s="57">
        <f t="shared" si="138"/>
        <v>46186.59375</v>
      </c>
      <c r="AR775" s="57">
        <v>46186.604166666664</v>
      </c>
      <c r="AS775" s="57">
        <f t="shared" si="139"/>
        <v>46188.822916666664</v>
      </c>
      <c r="AT775" s="57">
        <v>46188.875</v>
      </c>
      <c r="AU775" s="57">
        <f t="shared" si="149"/>
        <v>46188.875</v>
      </c>
      <c r="AV775" s="57">
        <v>46188.885416666664</v>
      </c>
      <c r="AW775" s="104">
        <v>4923</v>
      </c>
      <c r="AX775" s="104">
        <v>6218</v>
      </c>
      <c r="AY775" s="30">
        <v>29.94</v>
      </c>
      <c r="AZ775" s="30">
        <v>11.51</v>
      </c>
      <c r="BA775" s="30">
        <v>2.39</v>
      </c>
      <c r="BB775" s="30">
        <v>3.02</v>
      </c>
      <c r="BC775" s="30">
        <v>3.41</v>
      </c>
      <c r="BD775" s="30">
        <v>40.630000000000003</v>
      </c>
      <c r="BE775" s="30">
        <v>44.84</v>
      </c>
      <c r="BF775" s="30">
        <v>0.51</v>
      </c>
      <c r="BG775" s="30">
        <v>0.75</v>
      </c>
      <c r="BH775" s="30">
        <v>0.72</v>
      </c>
      <c r="BI775" s="30">
        <v>64.31</v>
      </c>
      <c r="BJ775" s="30">
        <v>4.25</v>
      </c>
      <c r="BK775" s="30">
        <v>0.96</v>
      </c>
      <c r="BL775" s="30">
        <v>1.1200000000000001</v>
      </c>
      <c r="BM775" s="30">
        <v>15.31</v>
      </c>
      <c r="BN775" s="34">
        <v>60</v>
      </c>
      <c r="BO775" s="30" t="s">
        <v>97</v>
      </c>
      <c r="BP775" s="30" t="s">
        <v>100</v>
      </c>
      <c r="BQ775" s="34">
        <v>1150</v>
      </c>
      <c r="BR775" s="30">
        <v>31.55</v>
      </c>
      <c r="BS775" s="30">
        <v>31</v>
      </c>
      <c r="BT775" s="30">
        <v>18.09</v>
      </c>
      <c r="BU775" s="30">
        <v>6.9</v>
      </c>
      <c r="BV775" s="30">
        <v>1.74</v>
      </c>
      <c r="BW775" s="30">
        <v>1.0900000000000001</v>
      </c>
      <c r="BX775" s="30">
        <v>0.56000000000000005</v>
      </c>
      <c r="BY775" s="30">
        <v>0.51</v>
      </c>
      <c r="BZ775" s="30">
        <v>7.9</v>
      </c>
      <c r="CA775" s="30">
        <v>0.13</v>
      </c>
      <c r="CB775" s="30">
        <v>0.55000000000000004</v>
      </c>
      <c r="CC775" s="99">
        <v>2.1999999999999999E-2</v>
      </c>
      <c r="CD775" s="30">
        <v>100</v>
      </c>
      <c r="CE775" s="30">
        <v>99</v>
      </c>
      <c r="CF775" s="30">
        <v>78</v>
      </c>
      <c r="CG775" s="30">
        <v>20</v>
      </c>
      <c r="CH775" s="30"/>
      <c r="CI775" s="104">
        <v>4919</v>
      </c>
      <c r="CJ775" s="30"/>
      <c r="CK775" s="30">
        <v>28.14</v>
      </c>
      <c r="CL775" s="30">
        <v>14.16</v>
      </c>
      <c r="CM775" s="30">
        <v>3.21</v>
      </c>
      <c r="CN775" s="30">
        <v>3.84</v>
      </c>
      <c r="CO775" s="30">
        <v>39.950000000000003</v>
      </c>
      <c r="CP775" s="30">
        <v>42.05</v>
      </c>
      <c r="CQ775" s="30">
        <v>0.64</v>
      </c>
      <c r="CR775" s="104">
        <v>4537</v>
      </c>
      <c r="CS775" s="104">
        <v>32.020000000000003</v>
      </c>
      <c r="CT775" s="104">
        <v>3.66</v>
      </c>
      <c r="CU775" s="104">
        <v>0.36</v>
      </c>
      <c r="CV775" s="30"/>
      <c r="CW775" s="58">
        <f t="shared" si="168"/>
        <v>535.74473239612303</v>
      </c>
      <c r="CX775" s="59">
        <f>AP775/(AB775-AI775)</f>
        <v>535.74473239612303</v>
      </c>
      <c r="CY775" s="79">
        <v>500</v>
      </c>
      <c r="CZ775" s="57">
        <f>IF(AND(DATE(YEAR(T775),MONTH(T775),DAY(T775))&gt;=(S775-3),DATE(YEAR(T775),MONTH(T775),DAY(T775))&lt;=(S775+3)),T775,V775)</f>
        <v>46186.541666666664</v>
      </c>
      <c r="DA775" s="59">
        <f>CZ775-U775</f>
        <v>0</v>
      </c>
      <c r="DB775" s="51">
        <f>(((AR775-AQ775)*24)+DD775+AB775+((AV775-AU775)*24))/24</f>
        <v>2.2708333333284827</v>
      </c>
      <c r="DC775" s="51">
        <f>(AT775-AS775)*24</f>
        <v>1.2500000000582077</v>
      </c>
      <c r="DD775" s="51">
        <f>(W775-AR775)*24</f>
        <v>30.500000000058208</v>
      </c>
      <c r="DE775" s="51">
        <f>AA775</f>
        <v>1.2500000000582077</v>
      </c>
      <c r="DF775" s="51">
        <f t="shared" si="167"/>
        <v>30.500000000058208</v>
      </c>
      <c r="DG775" s="51">
        <f>AB775</f>
        <v>23.499999999941792</v>
      </c>
      <c r="DH775" s="51">
        <f t="shared" si="153"/>
        <v>1.2500000000582077</v>
      </c>
    </row>
    <row r="776" spans="1:112" s="42" customFormat="1" x14ac:dyDescent="0.2">
      <c r="A776" s="40">
        <v>5224</v>
      </c>
      <c r="B776" s="29">
        <f t="shared" si="157"/>
        <v>46174</v>
      </c>
      <c r="C776" s="41" t="str">
        <f t="shared" si="158"/>
        <v>PRT 2026 6 #5224</v>
      </c>
      <c r="D776" s="41" t="str">
        <f t="shared" si="159"/>
        <v>PRATU MADHUCON #21</v>
      </c>
      <c r="E776" s="39">
        <v>5224</v>
      </c>
      <c r="F776" s="38" t="s">
        <v>624</v>
      </c>
      <c r="G776" s="38" t="str">
        <f>INDEX([1]List!$D$2:$D$55,MATCH(F776,[1]List!$B$2:$B$55,0))</f>
        <v>CIF</v>
      </c>
      <c r="H776" s="38" t="s">
        <v>625</v>
      </c>
      <c r="I776" s="38" t="s">
        <v>689</v>
      </c>
      <c r="J776" s="39">
        <f>IF(F776="","",IF(F776="TIE LRC",COUNTIF($F$2:$F776,"TIE")+COUNTIF($F$2:$F776,"TME")+COUNTIF($F$2:$F776,"TIE LRC")+COUNTIF($F$2:$F776,"TIE MRC"),IF(F776="TIE MRC",COUNTIF($F$2:$F776,"TIE")+COUNTIF($F$2:$F776,"TME")+COUNTIF($F$2:$F776,"TIE LRC")+COUNTIF($F$2:$F776,"TIE MRC"),IF(F776="PLNBB LRC",COUNTIF($F$2:$F776,"PLNBB")+COUNTIF($F$2:$F776,"PLNBB LRC")+COUNTIF($F$2:$F776,"PLNBB MRC"),IF(F776="PLNBB MRC",COUNTIF($F$2:$F776,"PLNBB")+COUNTIF($F$2:$F776,"PLNBB LRC")+COUNTIF($F$2:$F776,"PLNBB MRC"),IF(F776="HE MRC",COUNTIF($F$2:$F776,"HE")+COUNTIF($F$2:$F776,"HE LRC")+COUNTIF($F$2:$F776,"HE MRC"),IF(F776="HE LRC",COUNTIF($F$2:$F776,"HE")+COUNTIF($F$2:$F776,"HE LRC")+COUNTIF($F$2:$F776,"HE MRC"),COUNTIF($F$2:$F776,F776))))))))</f>
        <v>21</v>
      </c>
      <c r="K776" s="42" t="s">
        <v>259</v>
      </c>
      <c r="L776" s="42" t="s">
        <v>260</v>
      </c>
      <c r="N776" s="43" t="s">
        <v>318</v>
      </c>
      <c r="O776" s="70" t="s">
        <v>104</v>
      </c>
      <c r="P776" s="40"/>
      <c r="Q776" s="70">
        <v>46181</v>
      </c>
      <c r="R776" s="44"/>
      <c r="S776" s="70">
        <v>46166</v>
      </c>
      <c r="T776" s="57">
        <v>46187.284722222219</v>
      </c>
      <c r="U776" s="57">
        <f>V776</f>
        <v>46188.013888888891</v>
      </c>
      <c r="V776" s="57">
        <v>46188.013888888891</v>
      </c>
      <c r="W776" s="57">
        <v>46188.232638888891</v>
      </c>
      <c r="X776" s="57">
        <v>46189.204861111109</v>
      </c>
      <c r="Y776" s="57">
        <v>46189.229166666664</v>
      </c>
      <c r="Z776" s="57">
        <v>46189.263888888891</v>
      </c>
      <c r="AA776" s="51">
        <f t="shared" si="160"/>
        <v>17.500000000116415</v>
      </c>
      <c r="AB776" s="51">
        <f t="shared" si="164"/>
        <v>23.916666666569654</v>
      </c>
      <c r="AC776" s="51">
        <f t="shared" si="165"/>
        <v>0.58333333331393078</v>
      </c>
      <c r="AD776" s="51">
        <v>0</v>
      </c>
      <c r="AE776" s="51">
        <v>3.42</v>
      </c>
      <c r="AF776" s="51">
        <v>5.58</v>
      </c>
      <c r="AG776" s="51">
        <v>0</v>
      </c>
      <c r="AH776" s="51">
        <v>0</v>
      </c>
      <c r="AI776" s="51">
        <f t="shared" si="152"/>
        <v>9</v>
      </c>
      <c r="AJ776" s="78">
        <f t="shared" si="163"/>
        <v>9</v>
      </c>
      <c r="AK776" s="78"/>
      <c r="AL776" s="78"/>
      <c r="AM776" s="78"/>
      <c r="AN776" s="78"/>
      <c r="AO776" s="45">
        <v>8702.2579999999998</v>
      </c>
      <c r="AP776" s="45">
        <v>8699.2980000000007</v>
      </c>
      <c r="AQ776" s="57">
        <f t="shared" si="138"/>
        <v>46188.013888888891</v>
      </c>
      <c r="AR776" s="57">
        <v>46188.024305555555</v>
      </c>
      <c r="AS776" s="57">
        <f t="shared" si="139"/>
        <v>46189.204861111109</v>
      </c>
      <c r="AT776" s="57">
        <v>46189.25</v>
      </c>
      <c r="AU776" s="57">
        <f t="shared" si="149"/>
        <v>46189.25</v>
      </c>
      <c r="AV776" s="57">
        <v>46189.260416666664</v>
      </c>
      <c r="AW776" s="104">
        <v>4113</v>
      </c>
      <c r="AX776" s="104">
        <v>6325</v>
      </c>
      <c r="AY776" s="30">
        <v>34.979999999999997</v>
      </c>
      <c r="AZ776" s="30">
        <v>13.79</v>
      </c>
      <c r="BA776" s="30">
        <v>4.28</v>
      </c>
      <c r="BB776" s="30">
        <v>5.68</v>
      </c>
      <c r="BC776" s="30">
        <v>6.59</v>
      </c>
      <c r="BD776" s="30">
        <v>41.64</v>
      </c>
      <c r="BE776" s="30">
        <v>38.89</v>
      </c>
      <c r="BF776" s="30">
        <v>0.24</v>
      </c>
      <c r="BG776" s="30">
        <v>0.4</v>
      </c>
      <c r="BH776" s="30">
        <v>0.37</v>
      </c>
      <c r="BI776" s="30">
        <v>57.03</v>
      </c>
      <c r="BJ776" s="30">
        <v>4.1900000000000004</v>
      </c>
      <c r="BK776" s="30">
        <v>0.89</v>
      </c>
      <c r="BL776" s="30">
        <v>1.1100000000000001</v>
      </c>
      <c r="BM776" s="30">
        <v>18.100000000000001</v>
      </c>
      <c r="BN776" s="34">
        <v>60</v>
      </c>
      <c r="BO776" s="30" t="s">
        <v>100</v>
      </c>
      <c r="BP776" s="30" t="s">
        <v>100</v>
      </c>
      <c r="BQ776" s="34">
        <v>1150</v>
      </c>
      <c r="BR776" s="30">
        <v>14.27</v>
      </c>
      <c r="BS776" s="30">
        <v>13.57</v>
      </c>
      <c r="BT776" s="30">
        <v>48.37</v>
      </c>
      <c r="BU776" s="30">
        <v>12.25</v>
      </c>
      <c r="BV776" s="30">
        <v>2.68</v>
      </c>
      <c r="BW776" s="30">
        <v>0.13</v>
      </c>
      <c r="BX776" s="30">
        <v>0.34</v>
      </c>
      <c r="BY776" s="30">
        <v>0.88</v>
      </c>
      <c r="BZ776" s="30">
        <v>6.21</v>
      </c>
      <c r="CA776" s="30">
        <v>0.19</v>
      </c>
      <c r="CB776" s="30">
        <v>0.11</v>
      </c>
      <c r="CC776" s="99">
        <v>6.6000000000000003E-2</v>
      </c>
      <c r="CD776" s="30">
        <v>98</v>
      </c>
      <c r="CE776" s="30">
        <v>97</v>
      </c>
      <c r="CF776" s="30">
        <v>78</v>
      </c>
      <c r="CG776" s="30">
        <v>20</v>
      </c>
      <c r="CH776" s="30"/>
      <c r="CI776" s="104">
        <v>4133</v>
      </c>
      <c r="CJ776" s="30"/>
      <c r="CK776" s="30">
        <v>34.520000000000003</v>
      </c>
      <c r="CL776" s="30"/>
      <c r="CM776" s="30">
        <v>4.2699999999999996</v>
      </c>
      <c r="CN776" s="30"/>
      <c r="CO776" s="30"/>
      <c r="CP776" s="30"/>
      <c r="CQ776" s="30">
        <v>0.16</v>
      </c>
      <c r="CR776" s="104">
        <v>4017</v>
      </c>
      <c r="CS776" s="104">
        <v>34.79</v>
      </c>
      <c r="CT776" s="104">
        <v>4.1500000000000004</v>
      </c>
      <c r="CU776" s="104">
        <v>0.25</v>
      </c>
      <c r="CV776" s="30"/>
      <c r="CW776" s="58">
        <f t="shared" si="168"/>
        <v>583.19316201496611</v>
      </c>
      <c r="CX776" s="59">
        <f>AP776/(AB776-AI776)</f>
        <v>583.19316201496611</v>
      </c>
      <c r="CY776" s="79">
        <v>500</v>
      </c>
      <c r="CZ776" s="57">
        <f>IF(AND(DATE(YEAR(T776),MONTH(T776),DAY(T776))&gt;=(S776-3),DATE(YEAR(T776),MONTH(T776),DAY(T776))&lt;=(S776+3)),T776,V776)</f>
        <v>46188.013888888891</v>
      </c>
      <c r="DA776" s="59">
        <f>CZ776-U776</f>
        <v>0</v>
      </c>
      <c r="DB776" s="51">
        <f>(((AR776-AQ776)*24)+DD776+AB776+((AV776-AU776)*24))/24</f>
        <v>1.2256944444379769</v>
      </c>
      <c r="DC776" s="51">
        <f>(AT776-AS776)*24</f>
        <v>1.0833333333721384</v>
      </c>
      <c r="DD776" s="51">
        <f>(W776-AR776)*24</f>
        <v>5.0000000000582077</v>
      </c>
      <c r="DE776" s="51">
        <f>AA776</f>
        <v>17.500000000116415</v>
      </c>
      <c r="DF776" s="51">
        <f t="shared" si="167"/>
        <v>5.0000000000582077</v>
      </c>
      <c r="DG776" s="51">
        <f>AB776</f>
        <v>23.916666666569654</v>
      </c>
      <c r="DH776" s="51">
        <f t="shared" si="153"/>
        <v>1.0833333333721384</v>
      </c>
    </row>
    <row r="777" spans="1:112" s="42" customFormat="1" x14ac:dyDescent="0.2">
      <c r="A777" s="40">
        <v>5225</v>
      </c>
      <c r="B777" s="29">
        <f t="shared" si="157"/>
        <v>46174</v>
      </c>
      <c r="C777" s="41" t="str">
        <f t="shared" si="158"/>
        <v>PRT 2026 6 #5225</v>
      </c>
      <c r="D777" s="41" t="str">
        <f t="shared" si="159"/>
        <v>PRATU MADHUCON #22</v>
      </c>
      <c r="E777" s="39">
        <v>5225</v>
      </c>
      <c r="F777" s="38" t="s">
        <v>624</v>
      </c>
      <c r="G777" s="38" t="str">
        <f>INDEX([1]List!$D$2:$D$55,MATCH(F777,[1]List!$B$2:$B$55,0))</f>
        <v>CIF</v>
      </c>
      <c r="H777" s="38" t="s">
        <v>625</v>
      </c>
      <c r="I777" s="38" t="s">
        <v>689</v>
      </c>
      <c r="J777" s="39">
        <f>IF(F777="","",IF(F777="TIE LRC",COUNTIF($F$2:$F777,"TIE")+COUNTIF($F$2:$F777,"TME")+COUNTIF($F$2:$F777,"TIE LRC")+COUNTIF($F$2:$F777,"TIE MRC"),IF(F777="TIE MRC",COUNTIF($F$2:$F777,"TIE")+COUNTIF($F$2:$F777,"TME")+COUNTIF($F$2:$F777,"TIE LRC")+COUNTIF($F$2:$F777,"TIE MRC"),IF(F777="PLNBB LRC",COUNTIF($F$2:$F777,"PLNBB")+COUNTIF($F$2:$F777,"PLNBB LRC")+COUNTIF($F$2:$F777,"PLNBB MRC"),IF(F777="PLNBB MRC",COUNTIF($F$2:$F777,"PLNBB")+COUNTIF($F$2:$F777,"PLNBB LRC")+COUNTIF($F$2:$F777,"PLNBB MRC"),IF(F777="HE MRC",COUNTIF($F$2:$F777,"HE")+COUNTIF($F$2:$F777,"HE LRC")+COUNTIF($F$2:$F777,"HE MRC"),IF(F777="HE LRC",COUNTIF($F$2:$F777,"HE")+COUNTIF($F$2:$F777,"HE LRC")+COUNTIF($F$2:$F777,"HE MRC"),COUNTIF($F$2:$F777,F777))))))))</f>
        <v>22</v>
      </c>
      <c r="K777" s="42" t="s">
        <v>794</v>
      </c>
      <c r="L777" s="42" t="s">
        <v>795</v>
      </c>
      <c r="N777" s="43" t="s">
        <v>318</v>
      </c>
      <c r="O777" s="70" t="s">
        <v>104</v>
      </c>
      <c r="P777" s="40"/>
      <c r="Q777" s="70">
        <v>46176</v>
      </c>
      <c r="R777" s="44"/>
      <c r="S777" s="70">
        <v>46169</v>
      </c>
      <c r="T777" s="57">
        <v>46187.291666666664</v>
      </c>
      <c r="U777" s="57">
        <f>V777</f>
        <v>46189.288194444445</v>
      </c>
      <c r="V777" s="57">
        <v>46189.288194444445</v>
      </c>
      <c r="W777" s="57">
        <v>46189.354166666664</v>
      </c>
      <c r="X777" s="57">
        <v>46190.152777777781</v>
      </c>
      <c r="Y777" s="57">
        <v>46190.194444444445</v>
      </c>
      <c r="Z777" s="57">
        <v>46190.229166666664</v>
      </c>
      <c r="AA777" s="51">
        <f t="shared" si="160"/>
        <v>47.916666666744277</v>
      </c>
      <c r="AB777" s="51">
        <f t="shared" si="164"/>
        <v>20.166666666744277</v>
      </c>
      <c r="AC777" s="51">
        <f t="shared" si="165"/>
        <v>0.99999999994179234</v>
      </c>
      <c r="AD777" s="51">
        <v>0.25</v>
      </c>
      <c r="AE777" s="51">
        <v>1.83</v>
      </c>
      <c r="AF777" s="51">
        <v>0</v>
      </c>
      <c r="AG777" s="51">
        <v>0</v>
      </c>
      <c r="AH777" s="51">
        <v>0</v>
      </c>
      <c r="AI777" s="51">
        <f t="shared" si="152"/>
        <v>1.83</v>
      </c>
      <c r="AJ777" s="78">
        <f t="shared" si="163"/>
        <v>2.08</v>
      </c>
      <c r="AK777" s="78"/>
      <c r="AL777" s="78"/>
      <c r="AM777" s="78"/>
      <c r="AN777" s="78"/>
      <c r="AO777" s="45">
        <v>10005.040000000001</v>
      </c>
      <c r="AP777" s="45">
        <v>10000.674000000001</v>
      </c>
      <c r="AQ777" s="57">
        <f t="shared" si="138"/>
        <v>46189.288194444445</v>
      </c>
      <c r="AR777" s="57">
        <v>46189.298611111109</v>
      </c>
      <c r="AS777" s="57">
        <f t="shared" si="139"/>
        <v>46190.152777777781</v>
      </c>
      <c r="AT777" s="57">
        <v>46190.215277777781</v>
      </c>
      <c r="AU777" s="57">
        <f t="shared" si="149"/>
        <v>46190.215277777781</v>
      </c>
      <c r="AV777" s="57">
        <v>46190.225694444445</v>
      </c>
      <c r="AW777" s="104">
        <v>4116</v>
      </c>
      <c r="AX777" s="104">
        <v>6330</v>
      </c>
      <c r="AY777" s="30">
        <v>34.979999999999997</v>
      </c>
      <c r="AZ777" s="30">
        <v>13.52</v>
      </c>
      <c r="BA777" s="30">
        <v>4.21</v>
      </c>
      <c r="BB777" s="30">
        <v>5.6</v>
      </c>
      <c r="BC777" s="30">
        <v>6.48</v>
      </c>
      <c r="BD777" s="30">
        <v>42.45</v>
      </c>
      <c r="BE777" s="30">
        <v>38.43</v>
      </c>
      <c r="BF777" s="30">
        <v>0.17</v>
      </c>
      <c r="BG777" s="30">
        <v>0.27</v>
      </c>
      <c r="BH777" s="30">
        <v>0.25</v>
      </c>
      <c r="BI777" s="30">
        <v>56.74</v>
      </c>
      <c r="BJ777" s="30">
        <v>4.24</v>
      </c>
      <c r="BK777" s="30">
        <v>0.92</v>
      </c>
      <c r="BL777" s="30">
        <v>1.1399999999999999</v>
      </c>
      <c r="BM777" s="30">
        <v>18.760000000000002</v>
      </c>
      <c r="BN777" s="34">
        <v>60</v>
      </c>
      <c r="BO777" s="30" t="s">
        <v>97</v>
      </c>
      <c r="BP777" s="30" t="s">
        <v>100</v>
      </c>
      <c r="BQ777" s="34">
        <v>1150</v>
      </c>
      <c r="BR777" s="30">
        <v>18.21</v>
      </c>
      <c r="BS777" s="30">
        <v>13.33</v>
      </c>
      <c r="BT777" s="30">
        <v>45.28</v>
      </c>
      <c r="BU777" s="30">
        <v>12.9</v>
      </c>
      <c r="BV777" s="30">
        <v>2.88</v>
      </c>
      <c r="BW777" s="30">
        <v>0.25</v>
      </c>
      <c r="BX777" s="30">
        <v>0.36</v>
      </c>
      <c r="BY777" s="30">
        <v>0.99</v>
      </c>
      <c r="BZ777" s="30">
        <v>4.54</v>
      </c>
      <c r="CA777" s="30">
        <v>1.1499999999999999</v>
      </c>
      <c r="CB777" s="30">
        <v>0.11</v>
      </c>
      <c r="CC777" s="99">
        <v>6.2E-2</v>
      </c>
      <c r="CD777" s="30">
        <v>98</v>
      </c>
      <c r="CE777" s="30">
        <v>97</v>
      </c>
      <c r="CF777" s="30">
        <v>78</v>
      </c>
      <c r="CG777" s="30">
        <v>19</v>
      </c>
      <c r="CH777" s="30"/>
      <c r="CI777" s="104">
        <v>4129</v>
      </c>
      <c r="CJ777" s="30"/>
      <c r="CK777" s="30">
        <v>34.619999999999997</v>
      </c>
      <c r="CL777" s="30"/>
      <c r="CM777" s="30">
        <v>4.1100000000000003</v>
      </c>
      <c r="CN777" s="30"/>
      <c r="CO777" s="30"/>
      <c r="CP777" s="30"/>
      <c r="CQ777" s="30">
        <v>0.15</v>
      </c>
      <c r="CR777" s="104">
        <v>4044</v>
      </c>
      <c r="CS777" s="105">
        <v>34.200000000000003</v>
      </c>
      <c r="CT777" s="104">
        <v>5.23</v>
      </c>
      <c r="CU777" s="104">
        <v>0.21</v>
      </c>
      <c r="CV777" s="30"/>
      <c r="CW777" s="58">
        <f t="shared" si="168"/>
        <v>545.39214688007667</v>
      </c>
      <c r="CX777" s="59">
        <f>AP777/(AB777-AI777)</f>
        <v>545.39214688007667</v>
      </c>
      <c r="CY777" s="79">
        <v>500</v>
      </c>
      <c r="CZ777" s="57">
        <f>IF(AND(DATE(YEAR(T777),MONTH(T777),DAY(T777))&gt;=(S777-3),DATE(YEAR(T777),MONTH(T777),DAY(T777))&lt;=(S777+3)),T777,V777)</f>
        <v>46189.288194444445</v>
      </c>
      <c r="DA777" s="59">
        <f>CZ777-U777</f>
        <v>0</v>
      </c>
      <c r="DB777" s="51">
        <f>(((AR777-AQ777)*24)+DD777+AB777+((AV777-AU777)*24))/24</f>
        <v>0.91666666666424135</v>
      </c>
      <c r="DC777" s="51">
        <f>(AT777-AS777)*24</f>
        <v>1.5</v>
      </c>
      <c r="DD777" s="51">
        <f>(W777-AR777)*24</f>
        <v>1.3333333333139308</v>
      </c>
      <c r="DE777" s="51">
        <f>AA777</f>
        <v>47.916666666744277</v>
      </c>
      <c r="DF777" s="51">
        <f t="shared" si="167"/>
        <v>1.3333333333139308</v>
      </c>
      <c r="DG777" s="51">
        <f>AB777</f>
        <v>20.166666666744277</v>
      </c>
      <c r="DH777" s="51">
        <f t="shared" si="153"/>
        <v>1.5</v>
      </c>
    </row>
    <row r="778" spans="1:112" s="42" customFormat="1" x14ac:dyDescent="0.2">
      <c r="A778" s="40">
        <v>5226</v>
      </c>
      <c r="B778" s="29">
        <f t="shared" si="157"/>
        <v>46174</v>
      </c>
      <c r="C778" s="41" t="str">
        <f t="shared" si="158"/>
        <v>PRT 2026 6 #5226</v>
      </c>
      <c r="D778" s="41" t="str">
        <f t="shared" si="159"/>
        <v>PRATU PTBA #157</v>
      </c>
      <c r="E778" s="39">
        <v>5226</v>
      </c>
      <c r="F778" s="38" t="s">
        <v>98</v>
      </c>
      <c r="G778" s="38" t="str">
        <f>INDEX([1]List!$D$2:$D$55,MATCH(F778,[1]List!$B$2:$B$55,0))</f>
        <v>FOB</v>
      </c>
      <c r="H778" s="38" t="s">
        <v>156</v>
      </c>
      <c r="I778" s="38" t="s">
        <v>157</v>
      </c>
      <c r="J778" s="39">
        <f>IF(F778="","",IF(F778="TIE LRC",COUNTIF($F$2:$F778,"TIE")+COUNTIF($F$2:$F778,"TME")+COUNTIF($F$2:$F778,"TIE LRC")+COUNTIF($F$2:$F778,"TIE MRC"),IF(F778="TIE MRC",COUNTIF($F$2:$F778,"TIE")+COUNTIF($F$2:$F778,"TME")+COUNTIF($F$2:$F778,"TIE LRC")+COUNTIF($F$2:$F778,"TIE MRC"),IF(F778="PLNBB LRC",COUNTIF($F$2:$F778,"PLNBB")+COUNTIF($F$2:$F778,"PLNBB LRC")+COUNTIF($F$2:$F778,"PLNBB MRC"),IF(F778="PLNBB MRC",COUNTIF($F$2:$F778,"PLNBB")+COUNTIF($F$2:$F778,"PLNBB LRC")+COUNTIF($F$2:$F778,"PLNBB MRC"),IF(F778="HE MRC",COUNTIF($F$2:$F778,"HE")+COUNTIF($F$2:$F778,"HE LRC")+COUNTIF($F$2:$F778,"HE MRC"),IF(F778="HE LRC",COUNTIF($F$2:$F778,"HE")+COUNTIF($F$2:$F778,"HE LRC")+COUNTIF($F$2:$F778,"HE MRC"),COUNTIF($F$2:$F778,F778))))))))</f>
        <v>157</v>
      </c>
      <c r="K778" s="42" t="s">
        <v>608</v>
      </c>
      <c r="L778" s="42" t="s">
        <v>838</v>
      </c>
      <c r="N778" s="43" t="s">
        <v>320</v>
      </c>
      <c r="O778" s="70" t="s">
        <v>610</v>
      </c>
      <c r="P778" s="40"/>
      <c r="Q778" s="70">
        <v>46185</v>
      </c>
      <c r="R778" s="44"/>
      <c r="S778" s="70">
        <v>46190</v>
      </c>
      <c r="T778" s="57">
        <v>46187.895833333336</v>
      </c>
      <c r="U778" s="57">
        <f>T778</f>
        <v>46187.895833333336</v>
      </c>
      <c r="V778" s="57">
        <v>46189.326388888891</v>
      </c>
      <c r="W778" s="57">
        <v>46189.357638888891</v>
      </c>
      <c r="X778" s="57">
        <v>46190.604166666664</v>
      </c>
      <c r="Y778" s="57">
        <v>46190.666666666664</v>
      </c>
      <c r="Z778" s="57">
        <v>46190.701388888891</v>
      </c>
      <c r="AA778" s="51">
        <f t="shared" si="160"/>
        <v>34.333333333313931</v>
      </c>
      <c r="AB778" s="51">
        <f t="shared" si="164"/>
        <v>31.416666666569654</v>
      </c>
      <c r="AC778" s="51">
        <f t="shared" si="165"/>
        <v>1.5</v>
      </c>
      <c r="AD778" s="51">
        <v>0</v>
      </c>
      <c r="AE778" s="51">
        <v>3.08</v>
      </c>
      <c r="AF778" s="51">
        <v>11</v>
      </c>
      <c r="AG778" s="51">
        <v>0.5</v>
      </c>
      <c r="AH778" s="51">
        <v>0</v>
      </c>
      <c r="AI778" s="51">
        <f t="shared" si="152"/>
        <v>14.58</v>
      </c>
      <c r="AJ778" s="78">
        <f t="shared" si="163"/>
        <v>14.58</v>
      </c>
      <c r="AK778" s="78"/>
      <c r="AL778" s="78"/>
      <c r="AM778" s="78"/>
      <c r="AN778" s="78"/>
      <c r="AO778" s="45">
        <v>9008.8639999999996</v>
      </c>
      <c r="AP778" s="45">
        <v>9007.3269999999993</v>
      </c>
      <c r="AQ778" s="57">
        <f t="shared" si="138"/>
        <v>46189.326388888891</v>
      </c>
      <c r="AR778" s="57">
        <v>46189.336805555555</v>
      </c>
      <c r="AS778" s="57">
        <f t="shared" si="139"/>
        <v>46190.604166666664</v>
      </c>
      <c r="AT778" s="57">
        <v>46190.6875</v>
      </c>
      <c r="AU778" s="57">
        <f t="shared" si="149"/>
        <v>46190.6875</v>
      </c>
      <c r="AV778" s="57">
        <v>46190.697916666664</v>
      </c>
      <c r="AW778" s="104">
        <v>4894</v>
      </c>
      <c r="AX778" s="104">
        <v>6325</v>
      </c>
      <c r="AY778" s="30">
        <v>29.56</v>
      </c>
      <c r="AZ778" s="30">
        <v>8.9700000000000006</v>
      </c>
      <c r="BA778" s="30">
        <v>2.89</v>
      </c>
      <c r="BB778" s="30">
        <v>3.74</v>
      </c>
      <c r="BC778" s="30">
        <v>4.1100000000000003</v>
      </c>
      <c r="BD778" s="30">
        <v>42.88</v>
      </c>
      <c r="BE778" s="30">
        <v>44.41</v>
      </c>
      <c r="BF778" s="30">
        <v>0.53</v>
      </c>
      <c r="BG778" s="30">
        <v>0.78</v>
      </c>
      <c r="BH778" s="30">
        <v>0.75</v>
      </c>
      <c r="BI778" s="30">
        <v>65.31</v>
      </c>
      <c r="BJ778" s="30">
        <v>4.3499999999999996</v>
      </c>
      <c r="BK778" s="30">
        <v>0.98</v>
      </c>
      <c r="BL778" s="30">
        <v>1.1200000000000001</v>
      </c>
      <c r="BM778" s="30">
        <v>15.97</v>
      </c>
      <c r="BN778" s="34">
        <v>59</v>
      </c>
      <c r="BO778" s="30" t="s">
        <v>97</v>
      </c>
      <c r="BP778" s="30" t="s">
        <v>100</v>
      </c>
      <c r="BQ778" s="34">
        <v>1150</v>
      </c>
      <c r="BR778" s="30">
        <v>37.32</v>
      </c>
      <c r="BS778" s="30">
        <v>26.1</v>
      </c>
      <c r="BT778" s="30">
        <v>18.34</v>
      </c>
      <c r="BU778" s="30">
        <v>7.86</v>
      </c>
      <c r="BV778" s="30">
        <v>2.91</v>
      </c>
      <c r="BW778" s="30">
        <v>0.71</v>
      </c>
      <c r="BX778" s="30">
        <v>0.61</v>
      </c>
      <c r="BY778" s="30">
        <v>0.64</v>
      </c>
      <c r="BZ778" s="30">
        <v>4.93</v>
      </c>
      <c r="CA778" s="30">
        <v>0.16</v>
      </c>
      <c r="CB778" s="30">
        <v>0.43</v>
      </c>
      <c r="CC778" s="99">
        <v>2.7E-2</v>
      </c>
      <c r="CD778" s="30">
        <v>100</v>
      </c>
      <c r="CE778" s="30">
        <v>99</v>
      </c>
      <c r="CF778" s="30">
        <v>79</v>
      </c>
      <c r="CG778" s="30">
        <v>18</v>
      </c>
      <c r="CH778" s="30"/>
      <c r="CI778" s="104">
        <v>4906</v>
      </c>
      <c r="CJ778" s="30"/>
      <c r="CK778" s="30">
        <v>28.25</v>
      </c>
      <c r="CL778" s="30"/>
      <c r="CM778" s="30">
        <v>5.25</v>
      </c>
      <c r="CN778" s="30">
        <v>6.28</v>
      </c>
      <c r="CO778" s="30">
        <v>39.24</v>
      </c>
      <c r="CP778" s="30">
        <v>40.32</v>
      </c>
      <c r="CQ778" s="30">
        <v>0.59</v>
      </c>
      <c r="CR778" s="104">
        <v>4552</v>
      </c>
      <c r="CS778" s="104">
        <v>30.97</v>
      </c>
      <c r="CT778" s="105">
        <v>4</v>
      </c>
      <c r="CU778" s="104">
        <v>0.35</v>
      </c>
      <c r="CV778" s="30"/>
      <c r="CW778" s="58">
        <f t="shared" si="168"/>
        <v>534.9827954891249</v>
      </c>
      <c r="CX778" s="59">
        <f>AP778/(AB778-AI778)</f>
        <v>534.9827954891249</v>
      </c>
      <c r="CY778" s="79">
        <v>500</v>
      </c>
      <c r="CZ778" s="57">
        <f>IF(AND(DATE(YEAR(T778),MONTH(T778),DAY(T778))&gt;=(S778-3),DATE(YEAR(T778),MONTH(T778),DAY(T778))&lt;=(S778+3)),T778,V778)</f>
        <v>46187.895833333336</v>
      </c>
      <c r="DA778" s="59">
        <f>CZ778-U778</f>
        <v>0</v>
      </c>
      <c r="DB778" s="51">
        <f>(((AR778-AQ778)*24)+DD778+AB778+((AV778-AU778)*24))/24</f>
        <v>1.3506944444379769</v>
      </c>
      <c r="DC778" s="51">
        <f>(AT778-AS778)*24</f>
        <v>2.0000000000582077</v>
      </c>
      <c r="DD778" s="51">
        <f>(W778-AR778)*24</f>
        <v>0.50000000005820766</v>
      </c>
      <c r="DE778" s="51">
        <f>AA778</f>
        <v>34.333333333313931</v>
      </c>
      <c r="DF778" s="51">
        <f t="shared" si="167"/>
        <v>0.50000000005820766</v>
      </c>
      <c r="DG778" s="51">
        <f>AB778</f>
        <v>31.416666666569654</v>
      </c>
      <c r="DH778" s="51">
        <f t="shared" si="153"/>
        <v>2.0000000000582077</v>
      </c>
    </row>
    <row r="779" spans="1:112" s="85" customFormat="1" ht="13.5" customHeight="1" x14ac:dyDescent="0.2">
      <c r="A779" s="75">
        <v>5227</v>
      </c>
      <c r="B779" s="81">
        <f t="shared" si="157"/>
        <v>46174</v>
      </c>
      <c r="C779" s="82" t="str">
        <f t="shared" si="158"/>
        <v>PRT 2026 6 #5227</v>
      </c>
      <c r="D779" s="82" t="str">
        <f t="shared" si="159"/>
        <v>PRATU PLN IP SLA 1-7 #7</v>
      </c>
      <c r="E779" s="83">
        <v>5227</v>
      </c>
      <c r="F779" s="84" t="s">
        <v>455</v>
      </c>
      <c r="G779" s="84" t="s">
        <v>319</v>
      </c>
      <c r="H779" s="84" t="s">
        <v>319</v>
      </c>
      <c r="I779" s="84" t="s">
        <v>456</v>
      </c>
      <c r="J779" s="83">
        <f>IF(F779="","",IF(F779="TIE LRC",COUNTIF($F$2:$F779,"TIE")+COUNTIF($F$2:$F779,"TME")+COUNTIF($F$2:$F779,"TIE LRC")+COUNTIF($F$2:$F779,"TIE MRC"),IF(F779="TIE MRC",COUNTIF($F$2:$F779,"TIE")+COUNTIF($F$2:$F779,"TME")+COUNTIF($F$2:$F779,"TIE LRC")+COUNTIF($F$2:$F779,"TIE MRC"),IF(F779="PLNBB LRC",COUNTIF($F$2:$F779,"PLNBB")+COUNTIF($F$2:$F779,"PLNBB LRC")+COUNTIF($F$2:$F779,"PLNBB MRC"),IF(F779="PLNBB MRC",COUNTIF($F$2:$F779,"PLNBB")+COUNTIF($F$2:$F779,"PLNBB LRC")+COUNTIF($F$2:$F779,"PLNBB MRC"),IF(F779="HE MRC",COUNTIF($F$2:$F779,"HE")+COUNTIF($F$2:$F779,"HE LRC")+COUNTIF($F$2:$F779,"HE MRC"),IF(F779="HE LRC",COUNTIF($F$2:$F779,"HE")+COUNTIF($F$2:$F779,"HE LRC")+COUNTIF($F$2:$F779,"HE MRC"),COUNTIF($F$2:$F779,F779))))))))</f>
        <v>7</v>
      </c>
      <c r="K779" s="85" t="s">
        <v>839</v>
      </c>
      <c r="L779" s="85" t="s">
        <v>840</v>
      </c>
      <c r="N779" s="86" t="s">
        <v>308</v>
      </c>
      <c r="O779" s="76" t="s">
        <v>201</v>
      </c>
      <c r="P779" s="80"/>
      <c r="Q779" s="76" t="s">
        <v>319</v>
      </c>
      <c r="R779" s="87"/>
      <c r="S779" s="76" t="s">
        <v>319</v>
      </c>
      <c r="T779" s="88">
        <v>46182.895833333336</v>
      </c>
      <c r="U779" s="88" t="s">
        <v>319</v>
      </c>
      <c r="V779" s="88">
        <v>46182.989583333336</v>
      </c>
      <c r="W779" s="88">
        <v>46183.083333333336</v>
      </c>
      <c r="X779" s="88">
        <v>46190.885416666664</v>
      </c>
      <c r="Y779" s="88">
        <v>46191.145833333336</v>
      </c>
      <c r="Z779" s="88">
        <v>46191.28125</v>
      </c>
      <c r="AA779" s="89">
        <f t="shared" si="160"/>
        <v>2.25</v>
      </c>
      <c r="AB779" s="89">
        <f t="shared" si="164"/>
        <v>193.5</v>
      </c>
      <c r="AC779" s="89">
        <f t="shared" si="165"/>
        <v>6.2500000001164153</v>
      </c>
      <c r="AD779" s="89">
        <v>0</v>
      </c>
      <c r="AE779" s="89">
        <v>0</v>
      </c>
      <c r="AF779" s="89">
        <v>21</v>
      </c>
      <c r="AG779" s="89">
        <v>13.42</v>
      </c>
      <c r="AH779" s="89">
        <v>71.25</v>
      </c>
      <c r="AI779" s="89">
        <f t="shared" si="152"/>
        <v>105.67</v>
      </c>
      <c r="AJ779" s="90">
        <f t="shared" si="163"/>
        <v>105.67</v>
      </c>
      <c r="AK779" s="90"/>
      <c r="AL779" s="90"/>
      <c r="AM779" s="90"/>
      <c r="AN779" s="90"/>
      <c r="AO779" s="91">
        <v>8750.1779999999999</v>
      </c>
      <c r="AP779" s="91">
        <v>8749.759</v>
      </c>
      <c r="AQ779" s="88">
        <f t="shared" si="138"/>
        <v>46182.989583333336</v>
      </c>
      <c r="AR779" s="88">
        <v>46183.003472222219</v>
      </c>
      <c r="AS779" s="88">
        <f t="shared" si="139"/>
        <v>46190.885416666664</v>
      </c>
      <c r="AT779" s="88">
        <v>46191.149305555555</v>
      </c>
      <c r="AU779" s="88">
        <v>46191.260416666664</v>
      </c>
      <c r="AV779" s="88">
        <v>46191.274305555555</v>
      </c>
      <c r="AW779" s="93" t="s">
        <v>319</v>
      </c>
      <c r="AX779" s="93" t="s">
        <v>319</v>
      </c>
      <c r="AY779" s="93" t="s">
        <v>319</v>
      </c>
      <c r="AZ779" s="93" t="s">
        <v>319</v>
      </c>
      <c r="BA779" s="93" t="s">
        <v>319</v>
      </c>
      <c r="BB779" s="93" t="s">
        <v>319</v>
      </c>
      <c r="BC779" s="93" t="s">
        <v>319</v>
      </c>
      <c r="BD779" s="93" t="s">
        <v>319</v>
      </c>
      <c r="BE779" s="93" t="s">
        <v>319</v>
      </c>
      <c r="BF779" s="93" t="s">
        <v>319</v>
      </c>
      <c r="BG779" s="93" t="s">
        <v>319</v>
      </c>
      <c r="BH779" s="93" t="s">
        <v>319</v>
      </c>
      <c r="BI779" s="93" t="s">
        <v>319</v>
      </c>
      <c r="BJ779" s="93" t="s">
        <v>319</v>
      </c>
      <c r="BK779" s="93" t="s">
        <v>319</v>
      </c>
      <c r="BL779" s="93" t="s">
        <v>319</v>
      </c>
      <c r="BM779" s="93" t="s">
        <v>319</v>
      </c>
      <c r="BN779" s="93" t="s">
        <v>319</v>
      </c>
      <c r="BO779" s="93" t="s">
        <v>319</v>
      </c>
      <c r="BP779" s="93" t="s">
        <v>319</v>
      </c>
      <c r="BQ779" s="93" t="s">
        <v>319</v>
      </c>
      <c r="BR779" s="93" t="s">
        <v>319</v>
      </c>
      <c r="BS779" s="93" t="s">
        <v>319</v>
      </c>
      <c r="BT779" s="93" t="s">
        <v>319</v>
      </c>
      <c r="BU779" s="93" t="s">
        <v>319</v>
      </c>
      <c r="BV779" s="93" t="s">
        <v>319</v>
      </c>
      <c r="BW779" s="93" t="s">
        <v>319</v>
      </c>
      <c r="BX779" s="93" t="s">
        <v>319</v>
      </c>
      <c r="BY779" s="93" t="s">
        <v>319</v>
      </c>
      <c r="BZ779" s="93" t="s">
        <v>319</v>
      </c>
      <c r="CA779" s="93" t="s">
        <v>319</v>
      </c>
      <c r="CB779" s="93" t="s">
        <v>319</v>
      </c>
      <c r="CC779" s="93" t="s">
        <v>319</v>
      </c>
      <c r="CD779" s="93" t="s">
        <v>319</v>
      </c>
      <c r="CE779" s="93" t="s">
        <v>319</v>
      </c>
      <c r="CF779" s="93" t="s">
        <v>319</v>
      </c>
      <c r="CG779" s="93" t="s">
        <v>319</v>
      </c>
      <c r="CH779" s="93"/>
      <c r="CI779" s="107" t="s">
        <v>319</v>
      </c>
      <c r="CJ779" s="93"/>
      <c r="CK779" s="93" t="s">
        <v>319</v>
      </c>
      <c r="CL779" s="93"/>
      <c r="CM779" s="93" t="s">
        <v>319</v>
      </c>
      <c r="CN779" s="93"/>
      <c r="CO779" s="93"/>
      <c r="CP779" s="93"/>
      <c r="CQ779" s="93" t="s">
        <v>319</v>
      </c>
      <c r="CR779" s="107" t="s">
        <v>319</v>
      </c>
      <c r="CS779" s="107" t="s">
        <v>319</v>
      </c>
      <c r="CT779" s="107" t="s">
        <v>319</v>
      </c>
      <c r="CU779" s="107" t="s">
        <v>319</v>
      </c>
      <c r="CV779" s="93"/>
      <c r="CW779" s="95">
        <f t="shared" si="168"/>
        <v>99.621530228851185</v>
      </c>
      <c r="CX779" s="96">
        <f>AP779/(AB779-AI779)</f>
        <v>99.621530228851185</v>
      </c>
      <c r="CY779" s="97">
        <v>100</v>
      </c>
      <c r="CZ779" s="88" t="s">
        <v>319</v>
      </c>
      <c r="DA779" s="96">
        <v>0</v>
      </c>
      <c r="DB779" s="89">
        <f>(((AR779-AQ779)*24)+DD779+AB779+((AV779-AU779)*24))/24</f>
        <v>8.1701388888905058</v>
      </c>
      <c r="DC779" s="89">
        <f>(AT779-AS779)*24</f>
        <v>6.3333333333721384</v>
      </c>
      <c r="DD779" s="89">
        <f>(W779-AR779)*24</f>
        <v>1.9166666668024845</v>
      </c>
      <c r="DE779" s="89">
        <f>AA779</f>
        <v>2.25</v>
      </c>
      <c r="DF779" s="89">
        <f t="shared" si="167"/>
        <v>1.9166666668024845</v>
      </c>
      <c r="DG779" s="89">
        <f>AB779</f>
        <v>193.5</v>
      </c>
      <c r="DH779" s="89">
        <f t="shared" si="153"/>
        <v>6.3333333333721384</v>
      </c>
    </row>
    <row r="780" spans="1:112" s="42" customFormat="1" x14ac:dyDescent="0.2">
      <c r="A780" s="40">
        <v>5228</v>
      </c>
      <c r="B780" s="29">
        <f t="shared" si="157"/>
        <v>46174</v>
      </c>
      <c r="C780" s="41" t="str">
        <f t="shared" si="158"/>
        <v>PRT 2026 6 #5228</v>
      </c>
      <c r="D780" s="41" t="str">
        <f t="shared" si="159"/>
        <v>PRATU TIE LRC #26</v>
      </c>
      <c r="E780" s="39">
        <v>5228</v>
      </c>
      <c r="F780" s="38" t="s">
        <v>238</v>
      </c>
      <c r="G780" s="38" t="str">
        <f>INDEX([1]List!$D$2:$D$56,MATCH(F780,[1]List!$B$2:$B$56,0))</f>
        <v>CIF</v>
      </c>
      <c r="H780" s="38" t="s">
        <v>311</v>
      </c>
      <c r="I780" s="38" t="s">
        <v>163</v>
      </c>
      <c r="J780" s="39">
        <f>IF(F780="","",IF(F780="TIE LRC",COUNTIF($F$2:$F780,"TIE")+COUNTIF($F$2:$F780,"TME")+COUNTIF($F$2:$F780,"TIE LRC")+COUNTIF($F$2:$F780,"TIE MRC"),IF(F780="TIE MRC",COUNTIF($F$2:$F780,"TIE")+COUNTIF($F$2:$F780,"TME")+COUNTIF($F$2:$F780,"TIE LRC")+COUNTIF($F$2:$F780,"TIE MRC"),IF(F780="PLNBB LRC",COUNTIF($F$2:$F780,"PLNBB")+COUNTIF($F$2:$F780,"PLNBB LRC")+COUNTIF($F$2:$F780,"PLNBB MRC"),IF(F780="PLNBB MRC",COUNTIF($F$2:$F780,"PLNBB")+COUNTIF($F$2:$F780,"PLNBB LRC")+COUNTIF($F$2:$F780,"PLNBB MRC"),IF(F780="HE MRC",COUNTIF($F$2:$F780,"HE")+COUNTIF($F$2:$F780,"HE LRC")+COUNTIF($F$2:$F780,"HE MRC"),IF(F780="HE LRC",COUNTIF($F$2:$F780,"HE")+COUNTIF($F$2:$F780,"HE LRC")+COUNTIF($F$2:$F780,"HE MRC"),COUNTIF($F$2:$F780,F780))))))))</f>
        <v>26</v>
      </c>
      <c r="K780" s="42" t="s">
        <v>765</v>
      </c>
      <c r="L780" s="42" t="s">
        <v>766</v>
      </c>
      <c r="N780" s="43" t="s">
        <v>318</v>
      </c>
      <c r="O780" s="70" t="s">
        <v>611</v>
      </c>
      <c r="P780" s="40"/>
      <c r="Q780" s="70">
        <v>46180</v>
      </c>
      <c r="R780" s="44"/>
      <c r="S780" s="70">
        <v>46188</v>
      </c>
      <c r="T780" s="57">
        <v>46189.333333333336</v>
      </c>
      <c r="U780" s="57">
        <f>T780</f>
        <v>46189.333333333336</v>
      </c>
      <c r="V780" s="57">
        <v>46190.260416666664</v>
      </c>
      <c r="W780" s="57">
        <v>46190.364583333336</v>
      </c>
      <c r="X780" s="57">
        <v>46191.420138888891</v>
      </c>
      <c r="Y780" s="57">
        <v>46191.465277777781</v>
      </c>
      <c r="Z780" s="57">
        <v>46191.5</v>
      </c>
      <c r="AA780" s="51">
        <f t="shared" si="160"/>
        <v>22.249999999883585</v>
      </c>
      <c r="AB780" s="51">
        <f t="shared" si="164"/>
        <v>26.416666666686069</v>
      </c>
      <c r="AC780" s="51">
        <f t="shared" si="165"/>
        <v>1.0833333333721384</v>
      </c>
      <c r="AD780" s="51">
        <v>0</v>
      </c>
      <c r="AE780" s="51">
        <v>5.25</v>
      </c>
      <c r="AF780" s="51">
        <v>1.75</v>
      </c>
      <c r="AG780" s="51">
        <v>0.5</v>
      </c>
      <c r="AH780" s="51">
        <v>0</v>
      </c>
      <c r="AI780" s="51">
        <f t="shared" si="152"/>
        <v>7.5</v>
      </c>
      <c r="AJ780" s="78">
        <f t="shared" si="163"/>
        <v>7.5</v>
      </c>
      <c r="AK780" s="78"/>
      <c r="AL780" s="78"/>
      <c r="AM780" s="78"/>
      <c r="AN780" s="78"/>
      <c r="AO780" s="45">
        <v>7506.79</v>
      </c>
      <c r="AP780" s="45">
        <v>7503.72</v>
      </c>
      <c r="AQ780" s="57">
        <f t="shared" si="138"/>
        <v>46190.260416666664</v>
      </c>
      <c r="AR780" s="57">
        <v>46190.270833333336</v>
      </c>
      <c r="AS780" s="57">
        <f t="shared" si="139"/>
        <v>46191.420138888891</v>
      </c>
      <c r="AT780" s="57">
        <v>46191.486111111109</v>
      </c>
      <c r="AU780" s="57">
        <f t="shared" si="149"/>
        <v>46191.486111111109</v>
      </c>
      <c r="AV780" s="57">
        <v>46191.496527777781</v>
      </c>
      <c r="AW780" s="104">
        <v>4109</v>
      </c>
      <c r="AX780" s="104">
        <v>6371</v>
      </c>
      <c r="AY780" s="30">
        <v>35.51</v>
      </c>
      <c r="AZ780" s="30">
        <v>15.82</v>
      </c>
      <c r="BA780" s="30">
        <v>5.22</v>
      </c>
      <c r="BB780" s="30">
        <v>6.82</v>
      </c>
      <c r="BC780" s="30">
        <v>8.1</v>
      </c>
      <c r="BD780" s="30">
        <v>40.18</v>
      </c>
      <c r="BE780" s="30">
        <v>37.18</v>
      </c>
      <c r="BF780" s="30">
        <v>0.28999999999999998</v>
      </c>
      <c r="BG780" s="30">
        <v>0.49</v>
      </c>
      <c r="BH780" s="30">
        <v>0.45</v>
      </c>
      <c r="BI780" s="30">
        <v>55.74</v>
      </c>
      <c r="BJ780" s="30">
        <v>3.94</v>
      </c>
      <c r="BK780" s="30">
        <v>0.89</v>
      </c>
      <c r="BL780" s="30">
        <v>1.1499999999999999</v>
      </c>
      <c r="BM780" s="30">
        <v>16.41</v>
      </c>
      <c r="BN780" s="34">
        <v>60</v>
      </c>
      <c r="BO780" s="30" t="s">
        <v>97</v>
      </c>
      <c r="BP780" s="30" t="s">
        <v>97</v>
      </c>
      <c r="BQ780" s="34">
        <v>1190</v>
      </c>
      <c r="BR780" s="30">
        <v>51.37</v>
      </c>
      <c r="BS780" s="30">
        <v>23.52</v>
      </c>
      <c r="BT780" s="30">
        <v>10.39</v>
      </c>
      <c r="BU780" s="30">
        <v>6.52</v>
      </c>
      <c r="BV780" s="30">
        <v>1.8</v>
      </c>
      <c r="BW780" s="30">
        <v>0.65</v>
      </c>
      <c r="BX780" s="30">
        <v>0.56999999999999995</v>
      </c>
      <c r="BY780" s="30">
        <v>1.1000000000000001</v>
      </c>
      <c r="BZ780" s="30">
        <v>3.7</v>
      </c>
      <c r="CA780" s="30">
        <v>0.22</v>
      </c>
      <c r="CB780" s="30">
        <v>0.15</v>
      </c>
      <c r="CC780" s="99">
        <v>0.03</v>
      </c>
      <c r="CD780" s="30">
        <v>98</v>
      </c>
      <c r="CE780" s="30">
        <v>97</v>
      </c>
      <c r="CF780" s="30">
        <v>78</v>
      </c>
      <c r="CG780" s="30">
        <v>18</v>
      </c>
      <c r="CH780" s="30"/>
      <c r="CI780" s="104">
        <v>4135</v>
      </c>
      <c r="CJ780" s="30"/>
      <c r="CK780" s="30">
        <v>35.32</v>
      </c>
      <c r="CL780" s="30"/>
      <c r="CM780" s="30">
        <v>5.1100000000000003</v>
      </c>
      <c r="CN780" s="30"/>
      <c r="CO780" s="30"/>
      <c r="CP780" s="30"/>
      <c r="CQ780" s="30">
        <v>0.26</v>
      </c>
      <c r="CR780" s="104">
        <v>4085</v>
      </c>
      <c r="CS780" s="104">
        <v>35.82</v>
      </c>
      <c r="CT780" s="104">
        <v>5.33</v>
      </c>
      <c r="CU780" s="104">
        <v>0.23</v>
      </c>
      <c r="CV780" s="30"/>
      <c r="CW780" s="58">
        <f t="shared" si="168"/>
        <v>396.67242290708214</v>
      </c>
      <c r="CX780" s="59">
        <f>AP780/(AB780-AI780)</f>
        <v>396.67242290708214</v>
      </c>
      <c r="CY780" s="79">
        <v>500</v>
      </c>
      <c r="CZ780" s="57">
        <f>IF(AND(DATE(YEAR(T780),MONTH(T780),DAY(T780))&gt;=(S780-3),DATE(YEAR(T780),MONTH(T780),DAY(T780))&lt;=(S780+3)),T780,V780)</f>
        <v>46189.333333333336</v>
      </c>
      <c r="DA780" s="59">
        <f>CZ780-U780</f>
        <v>0</v>
      </c>
      <c r="DB780" s="51">
        <f>(((AR780-AQ780)*24)+DD780+AB780+((AV780-AU780)*24))/24</f>
        <v>1.2152777777882875</v>
      </c>
      <c r="DC780" s="51">
        <f>(AT780-AS780)*24</f>
        <v>1.5833333332557231</v>
      </c>
      <c r="DD780" s="51">
        <f>(W780-AR780)*24</f>
        <v>2.25</v>
      </c>
      <c r="DE780" s="51">
        <f>AA780</f>
        <v>22.249999999883585</v>
      </c>
      <c r="DF780" s="51">
        <f t="shared" si="167"/>
        <v>2.25</v>
      </c>
      <c r="DG780" s="51">
        <f>AB780</f>
        <v>26.416666666686069</v>
      </c>
      <c r="DH780" s="51">
        <f t="shared" si="153"/>
        <v>1.5833333332557231</v>
      </c>
    </row>
    <row r="781" spans="1:112" s="42" customFormat="1" x14ac:dyDescent="0.2">
      <c r="A781" s="40">
        <v>5229</v>
      </c>
      <c r="B781" s="29">
        <f t="shared" si="157"/>
        <v>46174</v>
      </c>
      <c r="C781" s="41" t="str">
        <f t="shared" si="158"/>
        <v>PRT 2026 6 #5229</v>
      </c>
      <c r="D781" s="41" t="str">
        <f t="shared" si="159"/>
        <v>PRATU PTBA #158</v>
      </c>
      <c r="E781" s="39">
        <v>5229</v>
      </c>
      <c r="F781" s="38" t="s">
        <v>98</v>
      </c>
      <c r="G781" s="38" t="str">
        <f>INDEX([1]List!$D$2:$D$56,MATCH(F781,[1]List!$B$2:$B$56,0))</f>
        <v>FOB</v>
      </c>
      <c r="H781" s="38" t="s">
        <v>156</v>
      </c>
      <c r="I781" s="38" t="s">
        <v>157</v>
      </c>
      <c r="J781" s="39">
        <f>IF(F781="","",IF(F781="TIE LRC",COUNTIF($F$2:$F781,"TIE")+COUNTIF($F$2:$F781,"TME")+COUNTIF($F$2:$F781,"TIE LRC")+COUNTIF($F$2:$F781,"TIE MRC"),IF(F781="TIE MRC",COUNTIF($F$2:$F781,"TIE")+COUNTIF($F$2:$F781,"TME")+COUNTIF($F$2:$F781,"TIE LRC")+COUNTIF($F$2:$F781,"TIE MRC"),IF(F781="PLNBB LRC",COUNTIF($F$2:$F781,"PLNBB")+COUNTIF($F$2:$F781,"PLNBB LRC")+COUNTIF($F$2:$F781,"PLNBB MRC"),IF(F781="PLNBB MRC",COUNTIF($F$2:$F781,"PLNBB")+COUNTIF($F$2:$F781,"PLNBB LRC")+COUNTIF($F$2:$F781,"PLNBB MRC"),IF(F781="HE MRC",COUNTIF($F$2:$F781,"HE")+COUNTIF($F$2:$F781,"HE LRC")+COUNTIF($F$2:$F781,"HE MRC"),IF(F781="HE LRC",COUNTIF($F$2:$F781,"HE")+COUNTIF($F$2:$F781,"HE LRC")+COUNTIF($F$2:$F781,"HE MRC"),COUNTIF($F$2:$F781,F781))))))))</f>
        <v>158</v>
      </c>
      <c r="K781" s="42" t="s">
        <v>132</v>
      </c>
      <c r="L781" s="42" t="s">
        <v>175</v>
      </c>
      <c r="N781" s="43" t="s">
        <v>320</v>
      </c>
      <c r="O781" s="70" t="s">
        <v>104</v>
      </c>
      <c r="P781" s="40"/>
      <c r="Q781" s="70">
        <v>46190</v>
      </c>
      <c r="R781" s="44"/>
      <c r="S781" s="70">
        <v>46190</v>
      </c>
      <c r="T781" s="57">
        <v>46190.520833333336</v>
      </c>
      <c r="U781" s="57">
        <f>T781</f>
        <v>46190.520833333336</v>
      </c>
      <c r="V781" s="57">
        <v>46191.03125</v>
      </c>
      <c r="W781" s="57">
        <v>46191.215277777781</v>
      </c>
      <c r="X781" s="57">
        <v>46192.677083333336</v>
      </c>
      <c r="Y781" s="57">
        <v>46192.736111111109</v>
      </c>
      <c r="Z781" s="57">
        <v>46192.770833333336</v>
      </c>
      <c r="AA781" s="51">
        <f t="shared" si="160"/>
        <v>12.249999999941792</v>
      </c>
      <c r="AB781" s="51">
        <f t="shared" si="164"/>
        <v>36.499999999883585</v>
      </c>
      <c r="AC781" s="51">
        <f t="shared" si="165"/>
        <v>1.4166666665696539</v>
      </c>
      <c r="AD781" s="51">
        <v>0</v>
      </c>
      <c r="AE781" s="51">
        <v>5</v>
      </c>
      <c r="AF781" s="51">
        <v>3.75</v>
      </c>
      <c r="AG781" s="51">
        <v>2</v>
      </c>
      <c r="AH781" s="51">
        <v>0</v>
      </c>
      <c r="AI781" s="51">
        <f t="shared" ref="AI781:AI844" si="169">SUM(AE781:AH781)</f>
        <v>10.75</v>
      </c>
      <c r="AJ781" s="78">
        <f t="shared" si="163"/>
        <v>10.75</v>
      </c>
      <c r="AK781" s="78"/>
      <c r="AL781" s="78"/>
      <c r="AM781" s="78"/>
      <c r="AN781" s="78"/>
      <c r="AO781" s="45">
        <v>9810.2109999999993</v>
      </c>
      <c r="AP781" s="45">
        <v>9808.85</v>
      </c>
      <c r="AQ781" s="57">
        <f t="shared" si="138"/>
        <v>46191.03125</v>
      </c>
      <c r="AR781" s="57">
        <v>46191.041666666664</v>
      </c>
      <c r="AS781" s="57">
        <f t="shared" si="139"/>
        <v>46192.677083333336</v>
      </c>
      <c r="AT781" s="57">
        <v>46192.756944444445</v>
      </c>
      <c r="AU781" s="57">
        <f t="shared" si="149"/>
        <v>46192.756944444445</v>
      </c>
      <c r="AV781" s="57">
        <v>46192.767361111109</v>
      </c>
      <c r="AW781" s="104">
        <v>4806</v>
      </c>
      <c r="AX781" s="104">
        <v>6851</v>
      </c>
      <c r="AY781" s="30">
        <v>29.85</v>
      </c>
      <c r="AZ781" s="30">
        <v>10.26</v>
      </c>
      <c r="BA781" s="30">
        <v>2.99</v>
      </c>
      <c r="BB781" s="30">
        <v>3.83</v>
      </c>
      <c r="BC781" s="30">
        <v>4.2699999999999996</v>
      </c>
      <c r="BD781" s="30">
        <v>40.99</v>
      </c>
      <c r="BE781" s="30">
        <v>44.92</v>
      </c>
      <c r="BF781" s="30">
        <v>0.44</v>
      </c>
      <c r="BG781" s="30">
        <v>0.65</v>
      </c>
      <c r="BH781" s="30">
        <v>0.62</v>
      </c>
      <c r="BI781" s="30">
        <v>62.25</v>
      </c>
      <c r="BJ781" s="30">
        <v>4.37</v>
      </c>
      <c r="BK781" s="30">
        <v>0.95</v>
      </c>
      <c r="BL781" s="30">
        <v>1.1100000000000001</v>
      </c>
      <c r="BM781" s="30">
        <v>17.78</v>
      </c>
      <c r="BN781" s="34">
        <v>60</v>
      </c>
      <c r="BO781" s="30" t="s">
        <v>97</v>
      </c>
      <c r="BP781" s="30" t="s">
        <v>100</v>
      </c>
      <c r="BQ781" s="34">
        <v>1190</v>
      </c>
      <c r="BR781" s="30">
        <v>51.75</v>
      </c>
      <c r="BS781" s="30">
        <v>21.96</v>
      </c>
      <c r="BT781" s="30">
        <v>9.2799999999999994</v>
      </c>
      <c r="BU781" s="30">
        <v>5.18</v>
      </c>
      <c r="BV781" s="30">
        <v>2.81</v>
      </c>
      <c r="BW781" s="30">
        <v>1.73</v>
      </c>
      <c r="BX781" s="30">
        <v>0.46</v>
      </c>
      <c r="BY781" s="30">
        <v>0.74</v>
      </c>
      <c r="BZ781" s="30">
        <v>5.01</v>
      </c>
      <c r="CA781" s="30">
        <v>0.12</v>
      </c>
      <c r="CB781" s="30">
        <v>0.26</v>
      </c>
      <c r="CC781" s="99">
        <v>3.7999999999999999E-2</v>
      </c>
      <c r="CD781" s="30">
        <v>100</v>
      </c>
      <c r="CE781" s="30">
        <v>98</v>
      </c>
      <c r="CF781" s="30">
        <v>77</v>
      </c>
      <c r="CG781" s="30">
        <v>19</v>
      </c>
      <c r="CH781" s="30"/>
      <c r="CI781" s="104">
        <v>4907</v>
      </c>
      <c r="CJ781" s="30"/>
      <c r="CK781" s="30">
        <v>28.49</v>
      </c>
      <c r="CL781" s="30">
        <v>14.53</v>
      </c>
      <c r="CM781" s="30">
        <v>4.17</v>
      </c>
      <c r="CN781" s="30">
        <v>4.9800000000000004</v>
      </c>
      <c r="CO781" s="30">
        <v>40.1</v>
      </c>
      <c r="CP781" s="30">
        <v>40.39</v>
      </c>
      <c r="CQ781" s="30">
        <v>0.44</v>
      </c>
      <c r="CR781" s="104">
        <v>4584</v>
      </c>
      <c r="CS781" s="104">
        <v>31.73</v>
      </c>
      <c r="CT781" s="104">
        <v>4.29</v>
      </c>
      <c r="CU781" s="105">
        <v>0.4</v>
      </c>
      <c r="CV781" s="30"/>
      <c r="CW781" s="58">
        <f t="shared" si="168"/>
        <v>380.9262135939552</v>
      </c>
      <c r="CX781" s="59">
        <f>AP781/(AB781-AI781)</f>
        <v>380.9262135939552</v>
      </c>
      <c r="CY781" s="79">
        <v>500</v>
      </c>
      <c r="CZ781" s="57">
        <f>IF(AND(DATE(YEAR(T781),MONTH(T781),DAY(T781))&gt;=(S781-3),DATE(YEAR(T781),MONTH(T781),DAY(T781))&lt;=(S781+3)),T781,V781)</f>
        <v>46190.520833333336</v>
      </c>
      <c r="DA781" s="59">
        <f>CZ781-U781</f>
        <v>0</v>
      </c>
      <c r="DB781" s="51">
        <f>(((AR781-AQ781)*24)+DD781+AB781+((AV781-AU781)*24))/24</f>
        <v>1.7152777777737356</v>
      </c>
      <c r="DC781" s="51">
        <f>(AT781-AS781)*24</f>
        <v>1.9166666666278616</v>
      </c>
      <c r="DD781" s="51">
        <f>(W781-AR781)*24</f>
        <v>4.1666666668024845</v>
      </c>
      <c r="DE781" s="51">
        <f>AA781</f>
        <v>12.249999999941792</v>
      </c>
      <c r="DF781" s="51">
        <f t="shared" si="167"/>
        <v>4.1666666668024845</v>
      </c>
      <c r="DG781" s="51">
        <f>AB781</f>
        <v>36.499999999883585</v>
      </c>
      <c r="DH781" s="51">
        <f t="shared" si="153"/>
        <v>1.9166666666278616</v>
      </c>
    </row>
    <row r="782" spans="1:112" s="42" customFormat="1" x14ac:dyDescent="0.2">
      <c r="A782" s="40">
        <v>5230</v>
      </c>
      <c r="B782" s="29">
        <f t="shared" si="157"/>
        <v>46174</v>
      </c>
      <c r="C782" s="41" t="str">
        <f t="shared" si="158"/>
        <v>PRT 2026 6 #5230</v>
      </c>
      <c r="D782" s="41" t="str">
        <f t="shared" si="159"/>
        <v>PRATU SPE #65</v>
      </c>
      <c r="E782" s="39">
        <v>5230</v>
      </c>
      <c r="F782" s="38" t="s">
        <v>326</v>
      </c>
      <c r="G782" s="38" t="str">
        <f>INDEX([1]List!$D$2:$D$56,MATCH(F782,[1]List!$B$2:$B$56,0))</f>
        <v>CIF</v>
      </c>
      <c r="H782" s="38" t="s">
        <v>407</v>
      </c>
      <c r="I782" s="38" t="s">
        <v>366</v>
      </c>
      <c r="J782" s="39">
        <f>IF(F782="","",IF(F782="TIE LRC",COUNTIF($F$2:$F782,"TIE")+COUNTIF($F$2:$F782,"TME")+COUNTIF($F$2:$F782,"TIE LRC")+COUNTIF($F$2:$F782,"TIE MRC"),IF(F782="TIE MRC",COUNTIF($F$2:$F782,"TIE")+COUNTIF($F$2:$F782,"TME")+COUNTIF($F$2:$F782,"TIE LRC")+COUNTIF($F$2:$F782,"TIE MRC"),IF(F782="PLNBB LRC",COUNTIF($F$2:$F782,"PLNBB")+COUNTIF($F$2:$F782,"PLNBB LRC")+COUNTIF($F$2:$F782,"PLNBB MRC"),IF(F782="PLNBB MRC",COUNTIF($F$2:$F782,"PLNBB")+COUNTIF($F$2:$F782,"PLNBB LRC")+COUNTIF($F$2:$F782,"PLNBB MRC"),IF(F782="HE MRC",COUNTIF($F$2:$F782,"HE")+COUNTIF($F$2:$F782,"HE LRC")+COUNTIF($F$2:$F782,"HE MRC"),IF(F782="HE LRC",COUNTIF($F$2:$F782,"HE")+COUNTIF($F$2:$F782,"HE LRC")+COUNTIF($F$2:$F782,"HE MRC"),COUNTIF($F$2:$F782,F782))))))))</f>
        <v>65</v>
      </c>
      <c r="K782" s="42" t="s">
        <v>588</v>
      </c>
      <c r="L782" s="42" t="s">
        <v>589</v>
      </c>
      <c r="N782" s="43" t="s">
        <v>320</v>
      </c>
      <c r="O782" s="70" t="s">
        <v>473</v>
      </c>
      <c r="P782" s="40"/>
      <c r="Q782" s="70">
        <v>46184</v>
      </c>
      <c r="R782" s="44"/>
      <c r="S782" s="70">
        <v>46178</v>
      </c>
      <c r="T782" s="57">
        <v>46192.791666666664</v>
      </c>
      <c r="U782" s="57">
        <f>V782</f>
        <v>46193.017361111109</v>
      </c>
      <c r="V782" s="57">
        <v>46193.017361111109</v>
      </c>
      <c r="W782" s="57">
        <v>46193.03125</v>
      </c>
      <c r="X782" s="57">
        <v>46193.965277777781</v>
      </c>
      <c r="Y782" s="57">
        <v>46194.003472222219</v>
      </c>
      <c r="Z782" s="57">
        <v>46194.038194444445</v>
      </c>
      <c r="AA782" s="51">
        <f t="shared" si="160"/>
        <v>5.4166666666860692</v>
      </c>
      <c r="AB782" s="51">
        <f t="shared" si="164"/>
        <v>23.333333333255723</v>
      </c>
      <c r="AC782" s="51">
        <f t="shared" si="165"/>
        <v>0.91666666651144624</v>
      </c>
      <c r="AD782" s="51">
        <v>0</v>
      </c>
      <c r="AE782" s="51">
        <v>2.42</v>
      </c>
      <c r="AF782" s="51">
        <v>8.08</v>
      </c>
      <c r="AG782" s="51">
        <v>0.5</v>
      </c>
      <c r="AH782" s="51">
        <v>0</v>
      </c>
      <c r="AI782" s="51">
        <f t="shared" si="169"/>
        <v>11</v>
      </c>
      <c r="AJ782" s="78">
        <f t="shared" si="163"/>
        <v>11</v>
      </c>
      <c r="AK782" s="78"/>
      <c r="AL782" s="78"/>
      <c r="AM782" s="78"/>
      <c r="AN782" s="78"/>
      <c r="AO782" s="45">
        <v>7556.1980000000003</v>
      </c>
      <c r="AP782" s="45">
        <v>7550.9669999999996</v>
      </c>
      <c r="AQ782" s="57">
        <f t="shared" si="138"/>
        <v>46193.017361111109</v>
      </c>
      <c r="AR782" s="57">
        <v>46193.027777777781</v>
      </c>
      <c r="AS782" s="57">
        <f t="shared" si="139"/>
        <v>46193.965277777781</v>
      </c>
      <c r="AT782" s="57">
        <v>46194.024305555555</v>
      </c>
      <c r="AU782" s="57">
        <f t="shared" si="149"/>
        <v>46194.024305555555</v>
      </c>
      <c r="AV782" s="57">
        <v>46194.034722222219</v>
      </c>
      <c r="AW782" s="104">
        <v>4151</v>
      </c>
      <c r="AX782" s="104">
        <v>6378</v>
      </c>
      <c r="AY782" s="30">
        <v>34.92</v>
      </c>
      <c r="AZ782" s="30">
        <v>13.04</v>
      </c>
      <c r="BA782" s="30">
        <v>4.84</v>
      </c>
      <c r="BB782" s="30">
        <v>6.47</v>
      </c>
      <c r="BC782" s="30">
        <v>7.44</v>
      </c>
      <c r="BD782" s="30">
        <v>41.67</v>
      </c>
      <c r="BE782" s="30">
        <v>38.82</v>
      </c>
      <c r="BF782" s="30">
        <v>0.22</v>
      </c>
      <c r="BG782" s="30">
        <v>0.37</v>
      </c>
      <c r="BH782" s="30">
        <v>0.34</v>
      </c>
      <c r="BI782" s="30">
        <v>57.25</v>
      </c>
      <c r="BJ782" s="30">
        <v>4.3099999999999996</v>
      </c>
      <c r="BK782" s="30">
        <v>0.91</v>
      </c>
      <c r="BL782" s="30">
        <v>1.1299999999999999</v>
      </c>
      <c r="BM782" s="30">
        <v>17.72</v>
      </c>
      <c r="BN782" s="34">
        <v>60</v>
      </c>
      <c r="BO782" s="30" t="s">
        <v>100</v>
      </c>
      <c r="BP782" s="30" t="s">
        <v>100</v>
      </c>
      <c r="BQ782" s="34">
        <v>1240</v>
      </c>
      <c r="BR782" s="30">
        <v>30.32</v>
      </c>
      <c r="BS782" s="30">
        <v>20.94</v>
      </c>
      <c r="BT782" s="30">
        <v>17.86</v>
      </c>
      <c r="BU782" s="30">
        <v>21.9</v>
      </c>
      <c r="BV782" s="30">
        <v>2.66</v>
      </c>
      <c r="BW782" s="30">
        <v>0.76</v>
      </c>
      <c r="BX782" s="30">
        <v>0.4</v>
      </c>
      <c r="BY782" s="30">
        <v>0.65</v>
      </c>
      <c r="BZ782" s="30">
        <v>3.39</v>
      </c>
      <c r="CA782" s="30">
        <v>0.9</v>
      </c>
      <c r="CB782" s="30">
        <v>0.22</v>
      </c>
      <c r="CC782" s="99">
        <v>4.8000000000000001E-2</v>
      </c>
      <c r="CD782" s="30">
        <v>98</v>
      </c>
      <c r="CE782" s="30">
        <v>97</v>
      </c>
      <c r="CF782" s="30">
        <v>78</v>
      </c>
      <c r="CG782" s="30">
        <v>20</v>
      </c>
      <c r="CH782" s="30"/>
      <c r="CI782" s="104">
        <v>4164</v>
      </c>
      <c r="CJ782" s="30"/>
      <c r="CK782" s="30">
        <v>34.42</v>
      </c>
      <c r="CL782" s="30"/>
      <c r="CM782" s="30">
        <v>4.55</v>
      </c>
      <c r="CN782" s="30"/>
      <c r="CO782" s="30"/>
      <c r="CP782" s="30"/>
      <c r="CQ782" s="30">
        <v>0.14000000000000001</v>
      </c>
      <c r="CR782" s="104">
        <v>4010</v>
      </c>
      <c r="CS782" s="104">
        <v>36.42</v>
      </c>
      <c r="CT782" s="104">
        <v>4.05</v>
      </c>
      <c r="CU782" s="104">
        <v>0.19</v>
      </c>
      <c r="CV782" s="30"/>
      <c r="CW782" s="58">
        <f t="shared" si="168"/>
        <v>612.24056757142023</v>
      </c>
      <c r="CX782" s="59">
        <f>AP782/(AB782-AI782)</f>
        <v>612.24056757142023</v>
      </c>
      <c r="CY782" s="79">
        <v>500</v>
      </c>
      <c r="CZ782" s="57">
        <f>IF(AND(DATE(YEAR(T782),MONTH(T782),DAY(T782))&gt;=(S782-3),DATE(YEAR(T782),MONTH(T782),DAY(T782))&lt;=(S782+3)),T782,V782)</f>
        <v>46193.017361111109</v>
      </c>
      <c r="DA782" s="59">
        <f>CZ782-U782</f>
        <v>0</v>
      </c>
      <c r="DB782" s="51">
        <f>(((AR782-AQ782)*24)+DD782+AB782+((AV782-AU782)*24))/24</f>
        <v>0.99652777777373558</v>
      </c>
      <c r="DC782" s="51">
        <f>(AT782-AS782)*24</f>
        <v>1.4166666665696539</v>
      </c>
      <c r="DD782" s="51">
        <f>(W782-AR782)*24</f>
        <v>8.3333333255723119E-2</v>
      </c>
      <c r="DE782" s="51">
        <f>AA782</f>
        <v>5.4166666666860692</v>
      </c>
      <c r="DF782" s="51">
        <f t="shared" si="167"/>
        <v>8.3333333255723119E-2</v>
      </c>
      <c r="DG782" s="51">
        <f>AB782</f>
        <v>23.333333333255723</v>
      </c>
      <c r="DH782" s="51">
        <f t="shared" si="153"/>
        <v>1.4166666665696539</v>
      </c>
    </row>
    <row r="783" spans="1:112" s="42" customFormat="1" x14ac:dyDescent="0.2">
      <c r="A783" s="40">
        <v>5231</v>
      </c>
      <c r="B783" s="29">
        <f t="shared" si="157"/>
        <v>46174</v>
      </c>
      <c r="C783" s="41" t="str">
        <f t="shared" si="158"/>
        <v>PRT 2026 6 #5231</v>
      </c>
      <c r="D783" s="41" t="str">
        <f t="shared" si="159"/>
        <v>PRATU SPE #66</v>
      </c>
      <c r="E783" s="39">
        <v>5231</v>
      </c>
      <c r="F783" s="38" t="s">
        <v>326</v>
      </c>
      <c r="G783" s="38" t="str">
        <f>INDEX([1]List!$D$2:$D$56,MATCH(F783,[1]List!$B$2:$B$56,0))</f>
        <v>CIF</v>
      </c>
      <c r="H783" s="38" t="s">
        <v>407</v>
      </c>
      <c r="I783" s="38" t="s">
        <v>366</v>
      </c>
      <c r="J783" s="39">
        <f>IF(F783="","",IF(F783="TIE LRC",COUNTIF($F$2:$F783,"TIE")+COUNTIF($F$2:$F783,"TME")+COUNTIF($F$2:$F783,"TIE LRC")+COUNTIF($F$2:$F783,"TIE MRC"),IF(F783="TIE MRC",COUNTIF($F$2:$F783,"TIE")+COUNTIF($F$2:$F783,"TME")+COUNTIF($F$2:$F783,"TIE LRC")+COUNTIF($F$2:$F783,"TIE MRC"),IF(F783="PLNBB LRC",COUNTIF($F$2:$F783,"PLNBB")+COUNTIF($F$2:$F783,"PLNBB LRC")+COUNTIF($F$2:$F783,"PLNBB MRC"),IF(F783="PLNBB MRC",COUNTIF($F$2:$F783,"PLNBB")+COUNTIF($F$2:$F783,"PLNBB LRC")+COUNTIF($F$2:$F783,"PLNBB MRC"),IF(F783="HE MRC",COUNTIF($F$2:$F783,"HE")+COUNTIF($F$2:$F783,"HE LRC")+COUNTIF($F$2:$F783,"HE MRC"),IF(F783="HE LRC",COUNTIF($F$2:$F783,"HE")+COUNTIF($F$2:$F783,"HE LRC")+COUNTIF($F$2:$F783,"HE MRC"),COUNTIF($F$2:$F783,F783))))))))</f>
        <v>66</v>
      </c>
      <c r="K783" s="42" t="s">
        <v>841</v>
      </c>
      <c r="L783" s="42" t="s">
        <v>842</v>
      </c>
      <c r="N783" s="43" t="s">
        <v>320</v>
      </c>
      <c r="O783" s="70" t="s">
        <v>611</v>
      </c>
      <c r="P783" s="40"/>
      <c r="Q783" s="70">
        <v>46182</v>
      </c>
      <c r="R783" s="44"/>
      <c r="S783" s="70">
        <v>46180</v>
      </c>
      <c r="T783" s="57">
        <v>46192.829861111109</v>
      </c>
      <c r="U783" s="57">
        <f>V783</f>
        <v>46194.055555555555</v>
      </c>
      <c r="V783" s="57">
        <v>46194.055555555555</v>
      </c>
      <c r="W783" s="57">
        <v>46194.090277777781</v>
      </c>
      <c r="X783" s="57">
        <v>46194.875</v>
      </c>
      <c r="Y783" s="57">
        <v>46194.961805555555</v>
      </c>
      <c r="Z783" s="57">
        <v>46194.996527777781</v>
      </c>
      <c r="AA783" s="51">
        <f t="shared" si="160"/>
        <v>29.416666666686069</v>
      </c>
      <c r="AB783" s="51">
        <f t="shared" si="164"/>
        <v>20.916666666569654</v>
      </c>
      <c r="AC783" s="51">
        <f t="shared" si="165"/>
        <v>2.0833333333139308</v>
      </c>
      <c r="AD783" s="51">
        <v>0.08</v>
      </c>
      <c r="AE783" s="51">
        <v>4.17</v>
      </c>
      <c r="AF783" s="51">
        <v>0</v>
      </c>
      <c r="AG783" s="51">
        <v>0.5</v>
      </c>
      <c r="AH783" s="51">
        <v>0</v>
      </c>
      <c r="AI783" s="51">
        <f t="shared" si="169"/>
        <v>4.67</v>
      </c>
      <c r="AJ783" s="78">
        <f t="shared" si="163"/>
        <v>4.75</v>
      </c>
      <c r="AK783" s="78"/>
      <c r="AL783" s="78"/>
      <c r="AM783" s="78"/>
      <c r="AN783" s="78"/>
      <c r="AO783" s="45">
        <v>8414.8040000000001</v>
      </c>
      <c r="AP783" s="45">
        <v>8408.9519999999993</v>
      </c>
      <c r="AQ783" s="57">
        <f t="shared" si="138"/>
        <v>46194.055555555555</v>
      </c>
      <c r="AR783" s="57">
        <v>46194.065972222219</v>
      </c>
      <c r="AS783" s="57">
        <f t="shared" si="139"/>
        <v>46194.875</v>
      </c>
      <c r="AT783" s="57">
        <v>46194.982638888891</v>
      </c>
      <c r="AU783" s="57">
        <f t="shared" si="149"/>
        <v>46194.982638888891</v>
      </c>
      <c r="AV783" s="57">
        <v>46194.993055555555</v>
      </c>
      <c r="AW783" s="104">
        <v>4140</v>
      </c>
      <c r="AX783" s="104">
        <v>6364</v>
      </c>
      <c r="AY783" s="30">
        <v>34.950000000000003</v>
      </c>
      <c r="AZ783" s="30">
        <v>14.58</v>
      </c>
      <c r="BA783" s="30">
        <v>4.95</v>
      </c>
      <c r="BB783" s="30">
        <v>6.5</v>
      </c>
      <c r="BC783" s="30">
        <v>7.61</v>
      </c>
      <c r="BD783" s="30">
        <v>42.33</v>
      </c>
      <c r="BE783" s="30">
        <v>36.590000000000003</v>
      </c>
      <c r="BF783" s="30">
        <v>0.19</v>
      </c>
      <c r="BG783" s="30">
        <v>0.32</v>
      </c>
      <c r="BH783" s="30">
        <v>0.28999999999999998</v>
      </c>
      <c r="BI783" s="30">
        <v>56.35</v>
      </c>
      <c r="BJ783" s="30">
        <v>4.25</v>
      </c>
      <c r="BK783" s="30">
        <v>0.9</v>
      </c>
      <c r="BL783" s="30">
        <v>1.1399999999999999</v>
      </c>
      <c r="BM783" s="30">
        <v>17.170000000000002</v>
      </c>
      <c r="BN783" s="34">
        <v>60</v>
      </c>
      <c r="BO783" s="30" t="s">
        <v>100</v>
      </c>
      <c r="BP783" s="30" t="s">
        <v>100</v>
      </c>
      <c r="BQ783" s="34">
        <v>1250</v>
      </c>
      <c r="BR783" s="30">
        <v>33.520000000000003</v>
      </c>
      <c r="BS783" s="30">
        <v>19.07</v>
      </c>
      <c r="BT783" s="30">
        <v>20.12</v>
      </c>
      <c r="BU783" s="30">
        <v>17.850000000000001</v>
      </c>
      <c r="BV783" s="30">
        <v>3.31</v>
      </c>
      <c r="BW783" s="30">
        <v>0.64</v>
      </c>
      <c r="BX783" s="30">
        <v>0.45</v>
      </c>
      <c r="BY783" s="30">
        <v>0.57999999999999996</v>
      </c>
      <c r="BZ783" s="30">
        <v>3.46</v>
      </c>
      <c r="CA783" s="30">
        <v>0.82</v>
      </c>
      <c r="CB783" s="30">
        <v>0.19</v>
      </c>
      <c r="CC783" s="99">
        <v>5.1999999999999998E-2</v>
      </c>
      <c r="CD783" s="30">
        <v>99</v>
      </c>
      <c r="CE783" s="30">
        <v>97</v>
      </c>
      <c r="CF783" s="30">
        <v>78</v>
      </c>
      <c r="CG783" s="30">
        <v>20</v>
      </c>
      <c r="CH783" s="30"/>
      <c r="CI783" s="104">
        <v>4160</v>
      </c>
      <c r="CJ783" s="30"/>
      <c r="CK783" s="30">
        <v>34.29</v>
      </c>
      <c r="CL783" s="30"/>
      <c r="CM783" s="30">
        <v>4.74</v>
      </c>
      <c r="CN783" s="30"/>
      <c r="CO783" s="30"/>
      <c r="CP783" s="30"/>
      <c r="CQ783" s="30">
        <v>0.15</v>
      </c>
      <c r="CR783" s="104">
        <v>4029</v>
      </c>
      <c r="CS783" s="104">
        <v>35.79</v>
      </c>
      <c r="CT783" s="104">
        <v>4.1399999999999997</v>
      </c>
      <c r="CU783" s="105">
        <v>0.2</v>
      </c>
      <c r="CV783" s="30"/>
      <c r="CW783" s="58">
        <f t="shared" si="168"/>
        <v>517.5801395188887</v>
      </c>
      <c r="CX783" s="59">
        <f>AP783/(AB783-AI783)</f>
        <v>517.5801395188887</v>
      </c>
      <c r="CY783" s="79">
        <v>500</v>
      </c>
      <c r="CZ783" s="57">
        <f>IF(AND(DATE(YEAR(T783),MONTH(T783),DAY(T783))&gt;=(S783-3),DATE(YEAR(T783),MONTH(T783),DAY(T783))&lt;=(S783+3)),T783,V783)</f>
        <v>46194.055555555555</v>
      </c>
      <c r="DA783" s="59">
        <f>CZ783-U783</f>
        <v>0</v>
      </c>
      <c r="DB783" s="51">
        <f>(((AR783-AQ783)*24)+DD783+AB783+((AV783-AU783)*24))/24</f>
        <v>0.91666666666424135</v>
      </c>
      <c r="DC783" s="51">
        <f>(AT783-AS783)*24</f>
        <v>2.5833333333721384</v>
      </c>
      <c r="DD783" s="51">
        <f>(W783-AR783)*24</f>
        <v>0.58333333348855376</v>
      </c>
      <c r="DE783" s="51">
        <f>AA783</f>
        <v>29.416666666686069</v>
      </c>
      <c r="DF783" s="51">
        <f t="shared" si="167"/>
        <v>0.58333333348855376</v>
      </c>
      <c r="DG783" s="51">
        <f>AB783</f>
        <v>20.916666666569654</v>
      </c>
      <c r="DH783" s="51">
        <f t="shared" si="153"/>
        <v>2.5833333333721384</v>
      </c>
    </row>
    <row r="784" spans="1:112" s="42" customFormat="1" x14ac:dyDescent="0.2">
      <c r="A784" s="40">
        <v>5232</v>
      </c>
      <c r="B784" s="29">
        <f t="shared" si="157"/>
        <v>46174</v>
      </c>
      <c r="C784" s="41" t="str">
        <f t="shared" si="158"/>
        <v>PRT 2026 6 #5232</v>
      </c>
      <c r="D784" s="41" t="str">
        <f t="shared" si="159"/>
        <v>PRATU TIE LRC #27</v>
      </c>
      <c r="E784" s="39">
        <v>5232</v>
      </c>
      <c r="F784" s="38" t="s">
        <v>238</v>
      </c>
      <c r="G784" s="38" t="str">
        <f>INDEX([1]List!$D$2:$D$56,MATCH(F784,[1]List!$B$2:$B$56,0))</f>
        <v>CIF</v>
      </c>
      <c r="H784" s="38" t="s">
        <v>311</v>
      </c>
      <c r="I784" s="38" t="s">
        <v>163</v>
      </c>
      <c r="J784" s="39">
        <f>IF(F784="","",IF(F784="TIE LRC",COUNTIF($F$2:$F784,"TIE")+COUNTIF($F$2:$F784,"TME")+COUNTIF($F$2:$F784,"TIE LRC")+COUNTIF($F$2:$F784,"TIE MRC"),IF(F784="TIE MRC",COUNTIF($F$2:$F784,"TIE")+COUNTIF($F$2:$F784,"TME")+COUNTIF($F$2:$F784,"TIE LRC")+COUNTIF($F$2:$F784,"TIE MRC"),IF(F784="PLNBB LRC",COUNTIF($F$2:$F784,"PLNBB")+COUNTIF($F$2:$F784,"PLNBB LRC")+COUNTIF($F$2:$F784,"PLNBB MRC"),IF(F784="PLNBB MRC",COUNTIF($F$2:$F784,"PLNBB")+COUNTIF($F$2:$F784,"PLNBB LRC")+COUNTIF($F$2:$F784,"PLNBB MRC"),IF(F784="HE MRC",COUNTIF($F$2:$F784,"HE")+COUNTIF($F$2:$F784,"HE LRC")+COUNTIF($F$2:$F784,"HE MRC"),IF(F784="HE LRC",COUNTIF($F$2:$F784,"HE")+COUNTIF($F$2:$F784,"HE LRC")+COUNTIF($F$2:$F784,"HE MRC"),COUNTIF($F$2:$F784,F784))))))))</f>
        <v>27</v>
      </c>
      <c r="K784" s="42" t="s">
        <v>451</v>
      </c>
      <c r="L784" s="42" t="s">
        <v>452</v>
      </c>
      <c r="N784" s="43" t="s">
        <v>318</v>
      </c>
      <c r="O784" s="70" t="s">
        <v>201</v>
      </c>
      <c r="P784" s="40"/>
      <c r="Q784" s="70">
        <v>46171</v>
      </c>
      <c r="R784" s="44"/>
      <c r="S784" s="70">
        <v>46223</v>
      </c>
      <c r="T784" s="57">
        <v>46190.583333333336</v>
      </c>
      <c r="U784" s="57">
        <f>V784</f>
        <v>46191.513888888891</v>
      </c>
      <c r="V784" s="57">
        <v>46191.513888888891</v>
      </c>
      <c r="W784" s="57">
        <v>46191.684027777781</v>
      </c>
      <c r="X784" s="57">
        <v>46195.135416666664</v>
      </c>
      <c r="Y784" s="57">
        <v>46195.229166666664</v>
      </c>
      <c r="Z784" s="57">
        <v>46195.263888888891</v>
      </c>
      <c r="AA784" s="51">
        <f t="shared" si="160"/>
        <v>22.333333333313931</v>
      </c>
      <c r="AB784" s="51">
        <f t="shared" si="164"/>
        <v>85.083333333197515</v>
      </c>
      <c r="AC784" s="51">
        <f t="shared" si="165"/>
        <v>2.25</v>
      </c>
      <c r="AD784" s="51">
        <v>0.17</v>
      </c>
      <c r="AE784" s="51">
        <v>41.33</v>
      </c>
      <c r="AF784" s="51">
        <v>3.5</v>
      </c>
      <c r="AG784" s="51">
        <v>2.5</v>
      </c>
      <c r="AH784" s="51">
        <v>0</v>
      </c>
      <c r="AI784" s="51">
        <f t="shared" si="169"/>
        <v>47.33</v>
      </c>
      <c r="AJ784" s="78">
        <f t="shared" si="163"/>
        <v>47.5</v>
      </c>
      <c r="AK784" s="78"/>
      <c r="AL784" s="78"/>
      <c r="AM784" s="78"/>
      <c r="AN784" s="78"/>
      <c r="AO784" s="45">
        <v>8699.2000000000007</v>
      </c>
      <c r="AP784" s="45">
        <v>8694.4110000000001</v>
      </c>
      <c r="AQ784" s="57">
        <f t="shared" si="138"/>
        <v>46191.513888888891</v>
      </c>
      <c r="AR784" s="57">
        <v>46191.524305555555</v>
      </c>
      <c r="AS784" s="57">
        <f t="shared" si="139"/>
        <v>46195.135416666664</v>
      </c>
      <c r="AT784" s="57">
        <v>46195.25</v>
      </c>
      <c r="AU784" s="57">
        <f t="shared" si="149"/>
        <v>46195.25</v>
      </c>
      <c r="AV784" s="57">
        <v>46195.260416666664</v>
      </c>
      <c r="AW784" s="104">
        <v>4018</v>
      </c>
      <c r="AX784" s="104">
        <v>6288</v>
      </c>
      <c r="AY784" s="30">
        <v>36.1</v>
      </c>
      <c r="AZ784" s="30">
        <v>13.85</v>
      </c>
      <c r="BA784" s="30">
        <v>4.8499999999999996</v>
      </c>
      <c r="BB784" s="30">
        <v>6.54</v>
      </c>
      <c r="BC784" s="30">
        <v>7.59</v>
      </c>
      <c r="BD784" s="30">
        <v>41.93</v>
      </c>
      <c r="BE784" s="30">
        <v>37.68</v>
      </c>
      <c r="BF784" s="30">
        <v>0.34</v>
      </c>
      <c r="BG784" s="30">
        <v>0.57999999999999996</v>
      </c>
      <c r="BH784" s="30">
        <v>0.53</v>
      </c>
      <c r="BI784" s="30">
        <v>56.05</v>
      </c>
      <c r="BJ784" s="30">
        <v>4.01</v>
      </c>
      <c r="BK784" s="30">
        <v>0.79</v>
      </c>
      <c r="BL784" s="30">
        <v>0.99</v>
      </c>
      <c r="BM784" s="30">
        <v>18.3</v>
      </c>
      <c r="BN784" s="34">
        <v>60</v>
      </c>
      <c r="BO784" s="30" t="s">
        <v>97</v>
      </c>
      <c r="BP784" s="30" t="s">
        <v>97</v>
      </c>
      <c r="BQ784" s="34">
        <v>1250</v>
      </c>
      <c r="BR784" s="30">
        <v>69.260000000000005</v>
      </c>
      <c r="BS784" s="30">
        <v>13.29</v>
      </c>
      <c r="BT784" s="30">
        <v>6.08</v>
      </c>
      <c r="BU784" s="30">
        <v>4.49</v>
      </c>
      <c r="BV784" s="30">
        <v>1.59</v>
      </c>
      <c r="BW784" s="30">
        <v>0.37</v>
      </c>
      <c r="BX784" s="30">
        <v>0.47</v>
      </c>
      <c r="BY784" s="30">
        <v>0.66</v>
      </c>
      <c r="BZ784" s="30">
        <v>3.39</v>
      </c>
      <c r="CA784" s="30">
        <v>0.25</v>
      </c>
      <c r="CB784" s="30">
        <v>0.15</v>
      </c>
      <c r="CC784" s="99">
        <v>3.6999999999999998E-2</v>
      </c>
      <c r="CD784" s="30">
        <v>98</v>
      </c>
      <c r="CE784" s="30">
        <v>97</v>
      </c>
      <c r="CF784" s="30">
        <v>79</v>
      </c>
      <c r="CG784" s="30">
        <v>19</v>
      </c>
      <c r="CH784" s="30"/>
      <c r="CI784" s="104">
        <v>4052</v>
      </c>
      <c r="CJ784" s="30"/>
      <c r="CK784" s="30">
        <v>35.909999999999997</v>
      </c>
      <c r="CL784" s="30"/>
      <c r="CM784" s="30">
        <v>4.79</v>
      </c>
      <c r="CN784" s="30"/>
      <c r="CO784" s="30"/>
      <c r="CP784" s="30"/>
      <c r="CQ784" s="30">
        <v>0.3</v>
      </c>
      <c r="CR784" s="104">
        <v>4005</v>
      </c>
      <c r="CS784" s="104">
        <v>36.67</v>
      </c>
      <c r="CT784" s="104">
        <v>5.09</v>
      </c>
      <c r="CU784" s="104">
        <v>0.27</v>
      </c>
      <c r="CV784" s="30"/>
      <c r="CW784" s="58">
        <f t="shared" si="168"/>
        <v>230.29518806369268</v>
      </c>
      <c r="CX784" s="59">
        <f>AP784/(AB784-AI784)</f>
        <v>230.29518806369268</v>
      </c>
      <c r="CY784" s="79">
        <v>500</v>
      </c>
      <c r="CZ784" s="57">
        <f>IF(AND(DATE(YEAR(T784),MONTH(T784),DAY(T784))&gt;=(S784-3),DATE(YEAR(T784),MONTH(T784),DAY(T784))&lt;=(S784+3)),T784,V784)</f>
        <v>46191.513888888891</v>
      </c>
      <c r="DA784" s="59">
        <f>CZ784-U784</f>
        <v>0</v>
      </c>
      <c r="DB784" s="51">
        <f>(((AR784-AQ784)*24)+DD784+AB784+((AV784-AU784)*24))/24</f>
        <v>3.7256944444379769</v>
      </c>
      <c r="DC784" s="51">
        <f>(AT784-AS784)*24</f>
        <v>2.7500000000582077</v>
      </c>
      <c r="DD784" s="51">
        <f>(W784-AR784)*24</f>
        <v>3.8333333334303461</v>
      </c>
      <c r="DE784" s="51">
        <f>AA784</f>
        <v>22.333333333313931</v>
      </c>
      <c r="DF784" s="51">
        <f t="shared" si="167"/>
        <v>3.8333333334303461</v>
      </c>
      <c r="DG784" s="51">
        <f>AB784</f>
        <v>85.083333333197515</v>
      </c>
      <c r="DH784" s="51">
        <f t="shared" si="153"/>
        <v>2.7500000000582077</v>
      </c>
    </row>
    <row r="785" spans="1:112" s="42" customFormat="1" x14ac:dyDescent="0.2">
      <c r="A785" s="40">
        <v>5233</v>
      </c>
      <c r="B785" s="29">
        <f t="shared" si="157"/>
        <v>46174</v>
      </c>
      <c r="C785" s="41" t="str">
        <f t="shared" si="158"/>
        <v>PRT 2026 6 #5233</v>
      </c>
      <c r="D785" s="41" t="str">
        <f t="shared" si="159"/>
        <v>PRATU GEL MRC #30</v>
      </c>
      <c r="E785" s="39">
        <v>5233</v>
      </c>
      <c r="F785" s="38" t="s">
        <v>341</v>
      </c>
      <c r="G785" s="38" t="str">
        <f>INDEX([1]List!$D$2:$D$56,MATCH(F785,[1]List!$B$2:$B$56,0))</f>
        <v>CIF</v>
      </c>
      <c r="H785" s="38" t="s">
        <v>342</v>
      </c>
      <c r="I785" s="38" t="s">
        <v>408</v>
      </c>
      <c r="J785" s="39">
        <f>IF(F785="","",IF(F785="TIE LRC",COUNTIF($F$2:$F785,"TIE")+COUNTIF($F$2:$F785,"TME")+COUNTIF($F$2:$F785,"TIE LRC")+COUNTIF($F$2:$F785,"TIE MRC"),IF(F785="TIE MRC",COUNTIF($F$2:$F785,"TIE")+COUNTIF($F$2:$F785,"TME")+COUNTIF($F$2:$F785,"TIE LRC")+COUNTIF($F$2:$F785,"TIE MRC"),IF(F785="PLNBB LRC",COUNTIF($F$2:$F785,"PLNBB")+COUNTIF($F$2:$F785,"PLNBB LRC")+COUNTIF($F$2:$F785,"PLNBB MRC"),IF(F785="PLNBB MRC",COUNTIF($F$2:$F785,"PLNBB")+COUNTIF($F$2:$F785,"PLNBB LRC")+COUNTIF($F$2:$F785,"PLNBB MRC"),IF(F785="HE MRC",COUNTIF($F$2:$F785,"HE")+COUNTIF($F$2:$F785,"HE LRC")+COUNTIF($F$2:$F785,"HE MRC"),IF(F785="HE LRC",COUNTIF($F$2:$F785,"HE")+COUNTIF($F$2:$F785,"HE LRC")+COUNTIF($F$2:$F785,"HE MRC"),COUNTIF($F$2:$F785,F785))))))))</f>
        <v>30</v>
      </c>
      <c r="K785" s="42" t="s">
        <v>393</v>
      </c>
      <c r="L785" s="42" t="s">
        <v>454</v>
      </c>
      <c r="N785" s="43" t="s">
        <v>318</v>
      </c>
      <c r="O785" s="70" t="s">
        <v>104</v>
      </c>
      <c r="P785" s="40"/>
      <c r="Q785" s="70">
        <v>46181</v>
      </c>
      <c r="R785" s="44"/>
      <c r="S785" s="70">
        <v>46154</v>
      </c>
      <c r="T785" s="57">
        <v>46193.5</v>
      </c>
      <c r="U785" s="57">
        <f>V785</f>
        <v>46195.3125</v>
      </c>
      <c r="V785" s="57">
        <v>46195.3125</v>
      </c>
      <c r="W785" s="57">
        <v>46195.552083333336</v>
      </c>
      <c r="X785" s="57">
        <v>46196.4375</v>
      </c>
      <c r="Y785" s="57">
        <v>46196.482638888891</v>
      </c>
      <c r="Z785" s="57">
        <v>46196.517361111109</v>
      </c>
      <c r="AA785" s="51">
        <f t="shared" si="160"/>
        <v>43.5</v>
      </c>
      <c r="AB785" s="51">
        <f t="shared" si="164"/>
        <v>22.333333333313931</v>
      </c>
      <c r="AC785" s="51">
        <f t="shared" si="165"/>
        <v>1.0833333333721384</v>
      </c>
      <c r="AD785" s="51">
        <v>0</v>
      </c>
      <c r="AE785" s="51">
        <v>2.25</v>
      </c>
      <c r="AF785" s="51">
        <v>4.83</v>
      </c>
      <c r="AG785" s="51">
        <v>0</v>
      </c>
      <c r="AH785" s="51">
        <v>0</v>
      </c>
      <c r="AI785" s="51">
        <f t="shared" si="169"/>
        <v>7.08</v>
      </c>
      <c r="AJ785" s="78">
        <f t="shared" si="163"/>
        <v>7.08</v>
      </c>
      <c r="AK785" s="78"/>
      <c r="AL785" s="78"/>
      <c r="AM785" s="78"/>
      <c r="AN785" s="78"/>
      <c r="AO785" s="45">
        <v>10518.169</v>
      </c>
      <c r="AP785" s="45">
        <v>10516.08</v>
      </c>
      <c r="AQ785" s="57">
        <f t="shared" si="138"/>
        <v>46195.3125</v>
      </c>
      <c r="AR785" s="57">
        <v>46195.322916666664</v>
      </c>
      <c r="AS785" s="57">
        <f t="shared" si="139"/>
        <v>46196.4375</v>
      </c>
      <c r="AT785" s="57">
        <v>46196.503472222219</v>
      </c>
      <c r="AU785" s="57">
        <f t="shared" si="149"/>
        <v>46196.503472222219</v>
      </c>
      <c r="AV785" s="57">
        <v>46196.513888888891</v>
      </c>
      <c r="AW785" s="104">
        <v>4491</v>
      </c>
      <c r="AX785" s="104">
        <v>6414</v>
      </c>
      <c r="AY785" s="30">
        <v>29.98</v>
      </c>
      <c r="AZ785" s="30">
        <v>16.21</v>
      </c>
      <c r="BA785" s="30">
        <v>5.53</v>
      </c>
      <c r="BB785" s="30">
        <v>6.62</v>
      </c>
      <c r="BC785" s="30">
        <v>7.9</v>
      </c>
      <c r="BD785" s="30">
        <v>41.94</v>
      </c>
      <c r="BE785" s="30">
        <v>35.229999999999997</v>
      </c>
      <c r="BF785" s="30">
        <v>0.32</v>
      </c>
      <c r="BG785" s="30">
        <v>0.49</v>
      </c>
      <c r="BH785" s="30">
        <v>0.45</v>
      </c>
      <c r="BI785" s="30">
        <v>55.75</v>
      </c>
      <c r="BJ785" s="30">
        <v>4.3099999999999996</v>
      </c>
      <c r="BK785" s="30">
        <v>0.91</v>
      </c>
      <c r="BL785" s="30">
        <v>1.18</v>
      </c>
      <c r="BM785" s="30">
        <v>15.82</v>
      </c>
      <c r="BN785" s="34">
        <v>58</v>
      </c>
      <c r="BO785" s="30" t="s">
        <v>97</v>
      </c>
      <c r="BP785" s="30" t="s">
        <v>100</v>
      </c>
      <c r="BQ785" s="34">
        <v>1220</v>
      </c>
      <c r="BR785" s="30">
        <v>44.64</v>
      </c>
      <c r="BS785" s="30">
        <v>21.69</v>
      </c>
      <c r="BT785" s="30">
        <v>17.09</v>
      </c>
      <c r="BU785" s="30">
        <v>8.5500000000000007</v>
      </c>
      <c r="BV785" s="30">
        <v>2.54</v>
      </c>
      <c r="BW785" s="30">
        <v>0.6</v>
      </c>
      <c r="BX785" s="30">
        <v>0.45</v>
      </c>
      <c r="BY785" s="30">
        <v>1.1599999999999999</v>
      </c>
      <c r="BZ785" s="30">
        <v>2.35</v>
      </c>
      <c r="CA785" s="30">
        <v>0.77</v>
      </c>
      <c r="CB785" s="30">
        <v>0.15</v>
      </c>
      <c r="CC785" s="99">
        <v>3.4000000000000002E-2</v>
      </c>
      <c r="CD785" s="30">
        <v>99</v>
      </c>
      <c r="CE785" s="30">
        <v>98</v>
      </c>
      <c r="CF785" s="30">
        <v>79</v>
      </c>
      <c r="CG785" s="30">
        <v>20</v>
      </c>
      <c r="CH785" s="30"/>
      <c r="CI785" s="104">
        <v>4525</v>
      </c>
      <c r="CJ785" s="30"/>
      <c r="CK785" s="30">
        <v>28.87</v>
      </c>
      <c r="CL785" s="30"/>
      <c r="CM785" s="30">
        <v>5.25</v>
      </c>
      <c r="CN785" s="30"/>
      <c r="CO785" s="30"/>
      <c r="CP785" s="30"/>
      <c r="CQ785" s="30">
        <v>0.31</v>
      </c>
      <c r="CR785" s="104">
        <v>4397</v>
      </c>
      <c r="CS785" s="104">
        <v>32.11</v>
      </c>
      <c r="CT785" s="104">
        <v>5.71</v>
      </c>
      <c r="CU785" s="104">
        <v>0.34</v>
      </c>
      <c r="CV785" s="30"/>
      <c r="CW785" s="58">
        <f t="shared" si="168"/>
        <v>689.42832167919869</v>
      </c>
      <c r="CX785" s="59">
        <f>AP785/(AB785-AI785)</f>
        <v>689.42832167919869</v>
      </c>
      <c r="CY785" s="79">
        <v>500</v>
      </c>
      <c r="CZ785" s="57">
        <f>IF(AND(DATE(YEAR(T785),MONTH(T785),DAY(T785))&gt;=(S785-3),DATE(YEAR(T785),MONTH(T785),DAY(T785))&lt;=(S785+3)),T785,V785)</f>
        <v>46195.3125</v>
      </c>
      <c r="DA785" s="59">
        <f>CZ785-U785</f>
        <v>0</v>
      </c>
      <c r="DB785" s="51">
        <f>(((AR785-AQ785)*24)+DD785+AB785+((AV785-AU785)*24))/24</f>
        <v>1.1805555555620231</v>
      </c>
      <c r="DC785" s="51">
        <f>(AT785-AS785)*24</f>
        <v>1.5833333332557231</v>
      </c>
      <c r="DD785" s="51">
        <f>(W785-AR785)*24</f>
        <v>5.5000000001164153</v>
      </c>
      <c r="DE785" s="51">
        <f>AA785</f>
        <v>43.5</v>
      </c>
      <c r="DF785" s="51">
        <f t="shared" si="167"/>
        <v>5.5000000001164153</v>
      </c>
      <c r="DG785" s="51">
        <f>AB785</f>
        <v>22.333333333313931</v>
      </c>
      <c r="DH785" s="51">
        <f t="shared" ref="DH785:DH848" si="170">DC785</f>
        <v>1.5833333332557231</v>
      </c>
    </row>
    <row r="786" spans="1:112" s="42" customFormat="1" x14ac:dyDescent="0.2">
      <c r="A786" s="40">
        <v>5234</v>
      </c>
      <c r="B786" s="29">
        <f t="shared" si="157"/>
        <v>46174</v>
      </c>
      <c r="C786" s="41" t="str">
        <f t="shared" si="158"/>
        <v>PRT 2026 6 #5234</v>
      </c>
      <c r="D786" s="41" t="str">
        <f t="shared" si="159"/>
        <v>PRATU PTBA #159</v>
      </c>
      <c r="E786" s="39">
        <v>5234</v>
      </c>
      <c r="F786" s="38" t="s">
        <v>98</v>
      </c>
      <c r="G786" s="38" t="str">
        <f>INDEX([1]List!$D$2:$D$56,MATCH(F786,[1]List!$B$2:$B$56,0))</f>
        <v>FOB</v>
      </c>
      <c r="H786" s="38" t="s">
        <v>156</v>
      </c>
      <c r="I786" s="38" t="s">
        <v>157</v>
      </c>
      <c r="J786" s="39">
        <f>IF(F786="","",IF(F786="TIE LRC",COUNTIF($F$2:$F786,"TIE")+COUNTIF($F$2:$F786,"TME")+COUNTIF($F$2:$F786,"TIE LRC")+COUNTIF($F$2:$F786,"TIE MRC"),IF(F786="TIE MRC",COUNTIF($F$2:$F786,"TIE")+COUNTIF($F$2:$F786,"TME")+COUNTIF($F$2:$F786,"TIE LRC")+COUNTIF($F$2:$F786,"TIE MRC"),IF(F786="PLNBB LRC",COUNTIF($F$2:$F786,"PLNBB")+COUNTIF($F$2:$F786,"PLNBB LRC")+COUNTIF($F$2:$F786,"PLNBB MRC"),IF(F786="PLNBB MRC",COUNTIF($F$2:$F786,"PLNBB")+COUNTIF($F$2:$F786,"PLNBB LRC")+COUNTIF($F$2:$F786,"PLNBB MRC"),IF(F786="HE MRC",COUNTIF($F$2:$F786,"HE")+COUNTIF($F$2:$F786,"HE LRC")+COUNTIF($F$2:$F786,"HE MRC"),IF(F786="HE LRC",COUNTIF($F$2:$F786,"HE")+COUNTIF($F$2:$F786,"HE LRC")+COUNTIF($F$2:$F786,"HE MRC"),COUNTIF($F$2:$F786,F786))))))))</f>
        <v>159</v>
      </c>
      <c r="K786" s="42" t="s">
        <v>389</v>
      </c>
      <c r="L786" s="42" t="s">
        <v>376</v>
      </c>
      <c r="N786" s="43" t="s">
        <v>320</v>
      </c>
      <c r="O786" s="70" t="s">
        <v>104</v>
      </c>
      <c r="P786" s="40"/>
      <c r="Q786" s="70">
        <v>46189</v>
      </c>
      <c r="R786" s="44"/>
      <c r="S786" s="70">
        <v>46191</v>
      </c>
      <c r="T786" s="57">
        <v>46193.145833333336</v>
      </c>
      <c r="U786" s="57">
        <f>T786</f>
        <v>46193.145833333336</v>
      </c>
      <c r="V786" s="57">
        <v>46195.027777777781</v>
      </c>
      <c r="W786" s="57">
        <v>46195.090277777781</v>
      </c>
      <c r="X786" s="57">
        <v>46196.798611111109</v>
      </c>
      <c r="Y786" s="57">
        <v>46196.836805555555</v>
      </c>
      <c r="Z786" s="57">
        <v>46196.871527777781</v>
      </c>
      <c r="AA786" s="51">
        <f t="shared" si="160"/>
        <v>45.166666666686069</v>
      </c>
      <c r="AB786" s="51">
        <f t="shared" si="164"/>
        <v>41.916666666569654</v>
      </c>
      <c r="AC786" s="51">
        <f t="shared" si="165"/>
        <v>0.91666666668606922</v>
      </c>
      <c r="AD786" s="51">
        <v>0</v>
      </c>
      <c r="AE786" s="51">
        <v>4.25</v>
      </c>
      <c r="AF786" s="51">
        <v>17.170000000000002</v>
      </c>
      <c r="AG786" s="51">
        <v>0</v>
      </c>
      <c r="AH786" s="51">
        <v>0</v>
      </c>
      <c r="AI786" s="51">
        <f t="shared" si="169"/>
        <v>21.42</v>
      </c>
      <c r="AJ786" s="78">
        <f t="shared" si="163"/>
        <v>21.42</v>
      </c>
      <c r="AK786" s="78"/>
      <c r="AL786" s="78"/>
      <c r="AM786" s="78"/>
      <c r="AN786" s="78"/>
      <c r="AO786" s="45">
        <v>9020.4879999999994</v>
      </c>
      <c r="AP786" s="45">
        <v>9018.9339999999993</v>
      </c>
      <c r="AQ786" s="57">
        <f t="shared" si="138"/>
        <v>46195.027777777781</v>
      </c>
      <c r="AR786" s="57">
        <v>46195.038194444445</v>
      </c>
      <c r="AS786" s="57">
        <f t="shared" si="139"/>
        <v>46196.798611111109</v>
      </c>
      <c r="AT786" s="57">
        <v>46196.857638888891</v>
      </c>
      <c r="AU786" s="57">
        <f t="shared" si="149"/>
        <v>46196.857638888891</v>
      </c>
      <c r="AV786" s="57">
        <v>46196.868055555555</v>
      </c>
      <c r="AW786" s="104">
        <v>4544</v>
      </c>
      <c r="AX786" s="104">
        <v>6359</v>
      </c>
      <c r="AY786" s="30">
        <v>28.54</v>
      </c>
      <c r="AZ786" s="30">
        <v>10.95</v>
      </c>
      <c r="BA786" s="30">
        <v>8.43</v>
      </c>
      <c r="BB786" s="30">
        <v>10.5</v>
      </c>
      <c r="BC786" s="30">
        <v>11.79</v>
      </c>
      <c r="BD786" s="30">
        <v>42.35</v>
      </c>
      <c r="BE786" s="30">
        <v>35.299999999999997</v>
      </c>
      <c r="BF786" s="30">
        <v>0.39</v>
      </c>
      <c r="BG786" s="30">
        <v>0.62</v>
      </c>
      <c r="BH786" s="30">
        <v>0.55000000000000004</v>
      </c>
      <c r="BI786" s="30">
        <v>58.75</v>
      </c>
      <c r="BJ786" s="30">
        <v>4.28</v>
      </c>
      <c r="BK786" s="30">
        <v>0.94</v>
      </c>
      <c r="BL786" s="30">
        <v>1.2</v>
      </c>
      <c r="BM786" s="30">
        <v>14.09</v>
      </c>
      <c r="BN786" s="34">
        <v>60</v>
      </c>
      <c r="BO786" s="30" t="s">
        <v>97</v>
      </c>
      <c r="BP786" s="30" t="s">
        <v>97</v>
      </c>
      <c r="BQ786" s="34">
        <v>1360</v>
      </c>
      <c r="BR786" s="30">
        <v>58.93</v>
      </c>
      <c r="BS786" s="30">
        <v>24.1</v>
      </c>
      <c r="BT786" s="30">
        <v>5.96</v>
      </c>
      <c r="BU786" s="30">
        <v>3.92</v>
      </c>
      <c r="BV786" s="30">
        <v>1.45</v>
      </c>
      <c r="BW786" s="30">
        <v>0.31</v>
      </c>
      <c r="BX786" s="30">
        <v>0.46</v>
      </c>
      <c r="BY786" s="30">
        <v>0.82</v>
      </c>
      <c r="BZ786" s="30">
        <v>3.8</v>
      </c>
      <c r="CA786" s="30">
        <v>0.09</v>
      </c>
      <c r="CB786" s="30">
        <v>0.16</v>
      </c>
      <c r="CC786" s="99">
        <v>5.6000000000000001E-2</v>
      </c>
      <c r="CD786" s="30">
        <v>100</v>
      </c>
      <c r="CE786" s="30">
        <v>99</v>
      </c>
      <c r="CF786" s="30">
        <v>78</v>
      </c>
      <c r="CG786" s="30">
        <v>19</v>
      </c>
      <c r="CH786" s="30"/>
      <c r="CI786" s="104">
        <v>4907</v>
      </c>
      <c r="CJ786" s="30"/>
      <c r="CK786" s="30">
        <v>28.11</v>
      </c>
      <c r="CL786" s="30">
        <v>14.42</v>
      </c>
      <c r="CM786" s="30">
        <v>5.77</v>
      </c>
      <c r="CN786" s="30">
        <v>6.87</v>
      </c>
      <c r="CO786" s="30">
        <v>39.08</v>
      </c>
      <c r="CP786" s="30">
        <v>39.630000000000003</v>
      </c>
      <c r="CQ786" s="30">
        <v>0.64</v>
      </c>
      <c r="CR786" s="104">
        <v>4633</v>
      </c>
      <c r="CS786" s="104">
        <v>30.88</v>
      </c>
      <c r="CT786" s="104">
        <v>3.98</v>
      </c>
      <c r="CU786" s="104">
        <v>0.37</v>
      </c>
      <c r="CV786" s="30"/>
      <c r="CW786" s="58">
        <f t="shared" si="168"/>
        <v>440.01954789604918</v>
      </c>
      <c r="CX786" s="59">
        <f>AP786/(AB786-AI786)</f>
        <v>440.01954789604918</v>
      </c>
      <c r="CY786" s="79">
        <v>500</v>
      </c>
      <c r="CZ786" s="57">
        <f>IF(AND(DATE(YEAR(T786),MONTH(T786),DAY(T786))&gt;=(S786-3),DATE(YEAR(T786),MONTH(T786),DAY(T786))&lt;=(S786+3)),T786,V786)</f>
        <v>46193.145833333336</v>
      </c>
      <c r="DA786" s="59">
        <f>CZ786-U786</f>
        <v>0</v>
      </c>
      <c r="DB786" s="51">
        <f>(((AR786-AQ786)*24)+DD786+AB786+((AV786-AU786)*24))/24</f>
        <v>1.8194444444379769</v>
      </c>
      <c r="DC786" s="51">
        <f>(AT786-AS786)*24</f>
        <v>1.4166666667442769</v>
      </c>
      <c r="DD786" s="51">
        <f>(W786-AR786)*24</f>
        <v>1.2500000000582077</v>
      </c>
      <c r="DE786" s="51">
        <f>AA786</f>
        <v>45.166666666686069</v>
      </c>
      <c r="DF786" s="51">
        <f t="shared" si="167"/>
        <v>1.2500000000582077</v>
      </c>
      <c r="DG786" s="51">
        <f>AB786</f>
        <v>41.916666666569654</v>
      </c>
      <c r="DH786" s="51">
        <f t="shared" si="170"/>
        <v>1.4166666667442769</v>
      </c>
    </row>
    <row r="787" spans="1:112" s="42" customFormat="1" x14ac:dyDescent="0.2">
      <c r="A787" s="40">
        <v>5235</v>
      </c>
      <c r="B787" s="29">
        <f t="shared" si="157"/>
        <v>46174</v>
      </c>
      <c r="C787" s="41" t="str">
        <f t="shared" si="158"/>
        <v>PRT 2026 6 #5235</v>
      </c>
      <c r="D787" s="41" t="str">
        <f t="shared" si="159"/>
        <v>PRATU SPE #67</v>
      </c>
      <c r="E787" s="39">
        <v>5235</v>
      </c>
      <c r="F787" s="38" t="s">
        <v>326</v>
      </c>
      <c r="G787" s="38" t="str">
        <f>INDEX([1]List!$D$2:$D$56,MATCH(F787,[1]List!$B$2:$B$56,0))</f>
        <v>CIF</v>
      </c>
      <c r="H787" s="38" t="s">
        <v>407</v>
      </c>
      <c r="I787" s="38" t="s">
        <v>366</v>
      </c>
      <c r="J787" s="39">
        <f>IF(F787="","",IF(F787="TIE LRC",COUNTIF($F$2:$F787,"TIE")+COUNTIF($F$2:$F787,"TME")+COUNTIF($F$2:$F787,"TIE LRC")+COUNTIF($F$2:$F787,"TIE MRC"),IF(F787="TIE MRC",COUNTIF($F$2:$F787,"TIE")+COUNTIF($F$2:$F787,"TME")+COUNTIF($F$2:$F787,"TIE LRC")+COUNTIF($F$2:$F787,"TIE MRC"),IF(F787="PLNBB LRC",COUNTIF($F$2:$F787,"PLNBB")+COUNTIF($F$2:$F787,"PLNBB LRC")+COUNTIF($F$2:$F787,"PLNBB MRC"),IF(F787="PLNBB MRC",COUNTIF($F$2:$F787,"PLNBB")+COUNTIF($F$2:$F787,"PLNBB LRC")+COUNTIF($F$2:$F787,"PLNBB MRC"),IF(F787="HE MRC",COUNTIF($F$2:$F787,"HE")+COUNTIF($F$2:$F787,"HE LRC")+COUNTIF($F$2:$F787,"HE MRC"),IF(F787="HE LRC",COUNTIF($F$2:$F787,"HE")+COUNTIF($F$2:$F787,"HE LRC")+COUNTIF($F$2:$F787,"HE MRC"),COUNTIF($F$2:$F787,F787))))))))</f>
        <v>67</v>
      </c>
      <c r="K787" s="42" t="s">
        <v>233</v>
      </c>
      <c r="L787" s="42" t="s">
        <v>234</v>
      </c>
      <c r="N787" s="43" t="s">
        <v>318</v>
      </c>
      <c r="O787" s="70" t="s">
        <v>473</v>
      </c>
      <c r="P787" s="40"/>
      <c r="Q787" s="70">
        <v>46184</v>
      </c>
      <c r="R787" s="44"/>
      <c r="S787" s="70">
        <v>46200</v>
      </c>
      <c r="T787" s="57">
        <v>46194.666666666664</v>
      </c>
      <c r="U787" s="57">
        <f>V787</f>
        <v>46196.538194444445</v>
      </c>
      <c r="V787" s="57">
        <v>46196.538194444445</v>
      </c>
      <c r="W787" s="57">
        <v>46196.552083333336</v>
      </c>
      <c r="X787" s="57">
        <v>46197.114583333336</v>
      </c>
      <c r="Y787" s="57">
        <v>46197.135416666664</v>
      </c>
      <c r="Z787" s="57">
        <v>46197.170138888891</v>
      </c>
      <c r="AA787" s="51">
        <f t="shared" si="160"/>
        <v>44.916666666744277</v>
      </c>
      <c r="AB787" s="51">
        <f t="shared" si="164"/>
        <v>13.999999999883585</v>
      </c>
      <c r="AC787" s="51">
        <f t="shared" si="165"/>
        <v>0.49999999988358468</v>
      </c>
      <c r="AD787" s="51">
        <v>0</v>
      </c>
      <c r="AE787" s="51">
        <v>2.08</v>
      </c>
      <c r="AF787" s="51">
        <v>0</v>
      </c>
      <c r="AG787" s="51">
        <v>0</v>
      </c>
      <c r="AH787" s="51">
        <v>0</v>
      </c>
      <c r="AI787" s="51">
        <f t="shared" si="169"/>
        <v>2.08</v>
      </c>
      <c r="AJ787" s="78">
        <f t="shared" si="163"/>
        <v>2.08</v>
      </c>
      <c r="AK787" s="78"/>
      <c r="AL787" s="78"/>
      <c r="AM787" s="78"/>
      <c r="AN787" s="78"/>
      <c r="AO787" s="45">
        <v>7724.4520000000002</v>
      </c>
      <c r="AP787" s="45">
        <v>7722.39</v>
      </c>
      <c r="AQ787" s="57">
        <f t="shared" si="138"/>
        <v>46196.538194444445</v>
      </c>
      <c r="AR787" s="57">
        <v>46196.548611111109</v>
      </c>
      <c r="AS787" s="57">
        <f t="shared" si="139"/>
        <v>46197.114583333336</v>
      </c>
      <c r="AT787" s="57">
        <v>46197.15625</v>
      </c>
      <c r="AU787" s="57">
        <f t="shared" si="149"/>
        <v>46197.15625</v>
      </c>
      <c r="AV787" s="57">
        <v>46197.166666666664</v>
      </c>
      <c r="AW787" s="104">
        <v>4156</v>
      </c>
      <c r="AX787" s="104">
        <v>6383</v>
      </c>
      <c r="AY787" s="30">
        <v>34.89</v>
      </c>
      <c r="AZ787" s="30">
        <v>13.31</v>
      </c>
      <c r="BA787" s="30">
        <v>4.9400000000000004</v>
      </c>
      <c r="BB787" s="30">
        <v>6.58</v>
      </c>
      <c r="BC787" s="30">
        <v>7.59</v>
      </c>
      <c r="BD787" s="30">
        <v>42.46</v>
      </c>
      <c r="BE787" s="30">
        <v>37.65</v>
      </c>
      <c r="BF787" s="30">
        <v>0.23</v>
      </c>
      <c r="BG787" s="30">
        <v>0.39</v>
      </c>
      <c r="BH787" s="30">
        <v>0.36</v>
      </c>
      <c r="BI787" s="30">
        <v>58.74</v>
      </c>
      <c r="BJ787" s="30">
        <v>4.1900000000000004</v>
      </c>
      <c r="BK787" s="30">
        <v>0.91</v>
      </c>
      <c r="BL787" s="30">
        <v>1.1399999999999999</v>
      </c>
      <c r="BM787" s="30">
        <v>15.96</v>
      </c>
      <c r="BN787" s="34">
        <v>60</v>
      </c>
      <c r="BO787" s="30" t="s">
        <v>97</v>
      </c>
      <c r="BP787" s="30" t="s">
        <v>100</v>
      </c>
      <c r="BQ787" s="34">
        <v>1240</v>
      </c>
      <c r="BR787" s="30">
        <v>32.71</v>
      </c>
      <c r="BS787" s="30">
        <v>20.22</v>
      </c>
      <c r="BT787" s="30">
        <v>28.78</v>
      </c>
      <c r="BU787" s="30">
        <v>8.77</v>
      </c>
      <c r="BV787" s="30">
        <v>3.13</v>
      </c>
      <c r="BW787" s="30">
        <v>0.49</v>
      </c>
      <c r="BX787" s="30">
        <v>0.47</v>
      </c>
      <c r="BY787" s="30">
        <v>0.6</v>
      </c>
      <c r="BZ787" s="30">
        <v>3.9</v>
      </c>
      <c r="CA787" s="30">
        <v>0.73</v>
      </c>
      <c r="CB787" s="30">
        <v>0.2</v>
      </c>
      <c r="CC787" s="99">
        <v>2.1999999999999999E-2</v>
      </c>
      <c r="CD787" s="30">
        <v>99</v>
      </c>
      <c r="CE787" s="30">
        <v>98</v>
      </c>
      <c r="CF787" s="30">
        <v>79</v>
      </c>
      <c r="CG787" s="30">
        <v>20</v>
      </c>
      <c r="CH787" s="30"/>
      <c r="CI787" s="104">
        <v>4170</v>
      </c>
      <c r="CJ787" s="30"/>
      <c r="CK787" s="30">
        <v>34.31</v>
      </c>
      <c r="CL787" s="30"/>
      <c r="CM787" s="30">
        <v>4.71</v>
      </c>
      <c r="CN787" s="30"/>
      <c r="CO787" s="30"/>
      <c r="CP787" s="30"/>
      <c r="CQ787" s="30">
        <v>0.15</v>
      </c>
      <c r="CR787" s="104">
        <v>4019</v>
      </c>
      <c r="CS787" s="104">
        <v>35.630000000000003</v>
      </c>
      <c r="CT787" s="104">
        <v>5.21</v>
      </c>
      <c r="CU787" s="104">
        <v>0.22</v>
      </c>
      <c r="CV787" s="30"/>
      <c r="CW787" s="58">
        <f t="shared" si="168"/>
        <v>647.85151007344132</v>
      </c>
      <c r="CX787" s="59">
        <f>AP787/(AB787-AI787)</f>
        <v>647.85151007344132</v>
      </c>
      <c r="CY787" s="79">
        <v>500</v>
      </c>
      <c r="CZ787" s="57">
        <f>IF(AND(DATE(YEAR(T787),MONTH(T787),DAY(T787))&gt;=(S787-3),DATE(YEAR(T787),MONTH(T787),DAY(T787))&lt;=(S787+3)),T787,V787)</f>
        <v>46196.538194444445</v>
      </c>
      <c r="DA787" s="59">
        <f>CZ787-U787</f>
        <v>0</v>
      </c>
      <c r="DB787" s="51">
        <f>(((AR787-AQ787)*24)+DD787+AB787+((AV787-AU787)*24))/24</f>
        <v>0.60763888888322981</v>
      </c>
      <c r="DC787" s="51">
        <f>(AT787-AS787)*24</f>
        <v>0.99999999994179234</v>
      </c>
      <c r="DD787" s="51">
        <f>(W787-AR787)*24</f>
        <v>8.3333333430346102E-2</v>
      </c>
      <c r="DE787" s="51">
        <f>AA787</f>
        <v>44.916666666744277</v>
      </c>
      <c r="DF787" s="51">
        <f t="shared" si="167"/>
        <v>8.3333333430346102E-2</v>
      </c>
      <c r="DG787" s="51">
        <f>AB787</f>
        <v>13.999999999883585</v>
      </c>
      <c r="DH787" s="51">
        <f t="shared" si="170"/>
        <v>0.99999999994179234</v>
      </c>
    </row>
    <row r="788" spans="1:112" s="42" customFormat="1" x14ac:dyDescent="0.2">
      <c r="A788" s="40">
        <v>5236</v>
      </c>
      <c r="B788" s="29">
        <f t="shared" si="157"/>
        <v>46174</v>
      </c>
      <c r="C788" s="41" t="str">
        <f t="shared" si="158"/>
        <v>PRT 2026 6 #5236</v>
      </c>
      <c r="D788" s="41" t="str">
        <f t="shared" si="159"/>
        <v>PRATU GEL MRC #31</v>
      </c>
      <c r="E788" s="39">
        <v>5236</v>
      </c>
      <c r="F788" s="38" t="s">
        <v>341</v>
      </c>
      <c r="G788" s="38" t="str">
        <f>INDEX([1]List!$D$2:$D$56,MATCH(F788,[1]List!$B$2:$B$56,0))</f>
        <v>CIF</v>
      </c>
      <c r="H788" s="38" t="s">
        <v>342</v>
      </c>
      <c r="I788" s="38" t="s">
        <v>408</v>
      </c>
      <c r="J788" s="39">
        <f>IF(F788="","",IF(F788="TIE LRC",COUNTIF($F$2:$F788,"TIE")+COUNTIF($F$2:$F788,"TME")+COUNTIF($F$2:$F788,"TIE LRC")+COUNTIF($F$2:$F788,"TIE MRC"),IF(F788="TIE MRC",COUNTIF($F$2:$F788,"TIE")+COUNTIF($F$2:$F788,"TME")+COUNTIF($F$2:$F788,"TIE LRC")+COUNTIF($F$2:$F788,"TIE MRC"),IF(F788="PLNBB LRC",COUNTIF($F$2:$F788,"PLNBB")+COUNTIF($F$2:$F788,"PLNBB LRC")+COUNTIF($F$2:$F788,"PLNBB MRC"),IF(F788="PLNBB MRC",COUNTIF($F$2:$F788,"PLNBB")+COUNTIF($F$2:$F788,"PLNBB LRC")+COUNTIF($F$2:$F788,"PLNBB MRC"),IF(F788="HE MRC",COUNTIF($F$2:$F788,"HE")+COUNTIF($F$2:$F788,"HE LRC")+COUNTIF($F$2:$F788,"HE MRC"),IF(F788="HE LRC",COUNTIF($F$2:$F788,"HE")+COUNTIF($F$2:$F788,"HE LRC")+COUNTIF($F$2:$F788,"HE MRC"),COUNTIF($F$2:$F788,F788))))))))</f>
        <v>31</v>
      </c>
      <c r="K788" s="42" t="s">
        <v>350</v>
      </c>
      <c r="L788" s="42" t="s">
        <v>351</v>
      </c>
      <c r="N788" s="43" t="s">
        <v>318</v>
      </c>
      <c r="O788" s="70" t="s">
        <v>104</v>
      </c>
      <c r="P788" s="40"/>
      <c r="Q788" s="70">
        <v>46177</v>
      </c>
      <c r="R788" s="44"/>
      <c r="S788" s="70">
        <v>46158</v>
      </c>
      <c r="T788" s="57">
        <v>46195.243055555555</v>
      </c>
      <c r="U788" s="57">
        <f>V788</f>
        <v>46197.263888888891</v>
      </c>
      <c r="V788" s="57">
        <v>46197.263888888891</v>
      </c>
      <c r="W788" s="57">
        <v>46197.368055555555</v>
      </c>
      <c r="X788" s="57">
        <v>46198.215277777781</v>
      </c>
      <c r="Y788" s="57">
        <v>46198.246527777781</v>
      </c>
      <c r="Z788" s="57">
        <v>46198.28125</v>
      </c>
      <c r="AA788" s="51">
        <f t="shared" si="160"/>
        <v>48.500000000058208</v>
      </c>
      <c r="AB788" s="51">
        <f t="shared" si="164"/>
        <v>21.083333333430346</v>
      </c>
      <c r="AC788" s="51">
        <f t="shared" si="165"/>
        <v>0.75</v>
      </c>
      <c r="AD788" s="51">
        <v>0.08</v>
      </c>
      <c r="AE788" s="51">
        <v>2.17</v>
      </c>
      <c r="AF788" s="51">
        <v>3.33</v>
      </c>
      <c r="AG788" s="51">
        <v>0.5</v>
      </c>
      <c r="AH788" s="51">
        <v>0</v>
      </c>
      <c r="AI788" s="51">
        <f t="shared" si="169"/>
        <v>6</v>
      </c>
      <c r="AJ788" s="78">
        <f t="shared" si="163"/>
        <v>6.08</v>
      </c>
      <c r="AK788" s="78"/>
      <c r="AL788" s="78"/>
      <c r="AM788" s="78"/>
      <c r="AN788" s="78"/>
      <c r="AO788" s="45">
        <v>10543.856</v>
      </c>
      <c r="AP788" s="45">
        <v>10541.277</v>
      </c>
      <c r="AQ788" s="57">
        <f t="shared" si="138"/>
        <v>46197.263888888891</v>
      </c>
      <c r="AR788" s="57">
        <v>46197.274305555555</v>
      </c>
      <c r="AS788" s="57">
        <f t="shared" si="139"/>
        <v>46198.215277777781</v>
      </c>
      <c r="AT788" s="57">
        <v>46198.267361111109</v>
      </c>
      <c r="AU788" s="57">
        <f t="shared" si="149"/>
        <v>46198.267361111109</v>
      </c>
      <c r="AV788" s="57">
        <v>46198.277777777781</v>
      </c>
      <c r="AW788" s="104">
        <v>4486</v>
      </c>
      <c r="AX788" s="104">
        <v>6400</v>
      </c>
      <c r="AY788" s="30">
        <v>29.91</v>
      </c>
      <c r="AZ788" s="30">
        <v>13.49</v>
      </c>
      <c r="BA788" s="30">
        <v>5.0999999999999996</v>
      </c>
      <c r="BB788" s="30">
        <v>6.3</v>
      </c>
      <c r="BC788" s="30">
        <v>7.28</v>
      </c>
      <c r="BD788" s="30">
        <v>42.55</v>
      </c>
      <c r="BE788" s="30">
        <v>37.659999999999997</v>
      </c>
      <c r="BF788" s="30">
        <v>0.32</v>
      </c>
      <c r="BG788" s="30">
        <v>0.5</v>
      </c>
      <c r="BH788" s="30">
        <v>0.46</v>
      </c>
      <c r="BI788" s="30">
        <v>57.83</v>
      </c>
      <c r="BJ788" s="30">
        <v>4.3</v>
      </c>
      <c r="BK788" s="30">
        <v>0.93</v>
      </c>
      <c r="BL788" s="30">
        <v>1.1499999999999999</v>
      </c>
      <c r="BM788" s="30">
        <v>16.75</v>
      </c>
      <c r="BN788" s="34">
        <v>60</v>
      </c>
      <c r="BO788" s="30" t="s">
        <v>97</v>
      </c>
      <c r="BP788" s="30" t="s">
        <v>100</v>
      </c>
      <c r="BQ788" s="34">
        <v>1220</v>
      </c>
      <c r="BR788" s="30">
        <v>43.75</v>
      </c>
      <c r="BS788" s="30">
        <v>22.34</v>
      </c>
      <c r="BT788" s="30">
        <v>18.68</v>
      </c>
      <c r="BU788" s="30">
        <v>7.14</v>
      </c>
      <c r="BV788" s="30">
        <v>2.54</v>
      </c>
      <c r="BW788" s="30">
        <v>0.6</v>
      </c>
      <c r="BX788" s="30">
        <v>0.44</v>
      </c>
      <c r="BY788" s="30">
        <v>1.17</v>
      </c>
      <c r="BZ788" s="30">
        <v>2.4700000000000002</v>
      </c>
      <c r="CA788" s="30">
        <v>0.71</v>
      </c>
      <c r="CB788" s="30">
        <v>0.15</v>
      </c>
      <c r="CC788" s="99">
        <v>4.2000000000000003E-2</v>
      </c>
      <c r="CD788" s="30">
        <v>98</v>
      </c>
      <c r="CE788" s="30">
        <v>97</v>
      </c>
      <c r="CF788" s="30">
        <v>79</v>
      </c>
      <c r="CG788" s="30">
        <v>20</v>
      </c>
      <c r="CH788" s="30"/>
      <c r="CI788" s="104">
        <v>4536</v>
      </c>
      <c r="CJ788" s="30"/>
      <c r="CK788" s="30">
        <v>28.88</v>
      </c>
      <c r="CL788" s="30"/>
      <c r="CM788" s="30">
        <v>5.04</v>
      </c>
      <c r="CN788" s="30"/>
      <c r="CO788" s="30"/>
      <c r="CP788" s="30"/>
      <c r="CQ788" s="30">
        <v>0.32</v>
      </c>
      <c r="CR788" s="104">
        <v>4359</v>
      </c>
      <c r="CS788" s="104">
        <v>32.44</v>
      </c>
      <c r="CT788" s="104">
        <v>4.04</v>
      </c>
      <c r="CU788" s="104">
        <v>0.28000000000000003</v>
      </c>
      <c r="CV788" s="30"/>
      <c r="CW788" s="58">
        <f t="shared" si="168"/>
        <v>698.86919336567075</v>
      </c>
      <c r="CX788" s="59">
        <f>AP788/(AB788-AI788)</f>
        <v>698.86919336567075</v>
      </c>
      <c r="CY788" s="79">
        <v>500</v>
      </c>
      <c r="CZ788" s="57">
        <f>IF(AND(DATE(YEAR(T788),MONTH(T788),DAY(T788))&gt;=(S788-3),DATE(YEAR(T788),MONTH(T788),DAY(T788))&lt;=(S788+3)),T788,V788)</f>
        <v>46197.263888888891</v>
      </c>
      <c r="DA788" s="59">
        <f>CZ788-U788</f>
        <v>0</v>
      </c>
      <c r="DB788" s="51">
        <f>(((AR788-AQ788)*24)+DD788+AB788+((AV788-AU788)*24))/24</f>
        <v>0.99305555556202307</v>
      </c>
      <c r="DC788" s="51">
        <f>(AT788-AS788)*24</f>
        <v>1.2499999998835847</v>
      </c>
      <c r="DD788" s="51">
        <f>(W788-AR788)*24</f>
        <v>2.25</v>
      </c>
      <c r="DE788" s="51">
        <f>AA788</f>
        <v>48.500000000058208</v>
      </c>
      <c r="DF788" s="51">
        <f t="shared" si="167"/>
        <v>2.25</v>
      </c>
      <c r="DG788" s="51">
        <f>AB788</f>
        <v>21.083333333430346</v>
      </c>
      <c r="DH788" s="51">
        <f t="shared" si="170"/>
        <v>1.2499999998835847</v>
      </c>
    </row>
    <row r="789" spans="1:112" s="42" customFormat="1" x14ac:dyDescent="0.2">
      <c r="A789" s="40">
        <v>5237</v>
      </c>
      <c r="B789" s="29">
        <f t="shared" si="157"/>
        <v>46174</v>
      </c>
      <c r="C789" s="41" t="str">
        <f t="shared" si="158"/>
        <v>PRT 2026 6 #5237</v>
      </c>
      <c r="D789" s="41" t="str">
        <f t="shared" si="159"/>
        <v>PRATU SSN #53</v>
      </c>
      <c r="E789" s="39">
        <v>5237</v>
      </c>
      <c r="F789" s="38" t="s">
        <v>551</v>
      </c>
      <c r="G789" s="38" t="str">
        <f>INDEX([1]List!$D$2:$D$56,MATCH(F789,[1]List!$B$2:$B$56,0))</f>
        <v>CIF</v>
      </c>
      <c r="H789" s="38" t="s">
        <v>552</v>
      </c>
      <c r="I789" s="38" t="s">
        <v>285</v>
      </c>
      <c r="J789" s="39">
        <f>IF(F789="","",IF(F789="TIE LRC",COUNTIF($F$2:$F789,"TIE")+COUNTIF($F$2:$F789,"TME")+COUNTIF($F$2:$F789,"TIE LRC")+COUNTIF($F$2:$F789,"TIE MRC"),IF(F789="TIE MRC",COUNTIF($F$2:$F789,"TIE")+COUNTIF($F$2:$F789,"TME")+COUNTIF($F$2:$F789,"TIE LRC")+COUNTIF($F$2:$F789,"TIE MRC"),IF(F789="PLNBB LRC",COUNTIF($F$2:$F789,"PLNBB")+COUNTIF($F$2:$F789,"PLNBB LRC")+COUNTIF($F$2:$F789,"PLNBB MRC"),IF(F789="PLNBB MRC",COUNTIF($F$2:$F789,"PLNBB")+COUNTIF($F$2:$F789,"PLNBB LRC")+COUNTIF($F$2:$F789,"PLNBB MRC"),IF(F789="HE MRC",COUNTIF($F$2:$F789,"HE")+COUNTIF($F$2:$F789,"HE LRC")+COUNTIF($F$2:$F789,"HE MRC"),IF(F789="HE LRC",COUNTIF($F$2:$F789,"HE")+COUNTIF($F$2:$F789,"HE LRC")+COUNTIF($F$2:$F789,"HE MRC"),COUNTIF($F$2:$F789,F789))))))))</f>
        <v>53</v>
      </c>
      <c r="K789" s="42" t="s">
        <v>692</v>
      </c>
      <c r="L789" s="42" t="s">
        <v>693</v>
      </c>
      <c r="N789" s="43" t="s">
        <v>318</v>
      </c>
      <c r="O789" s="70" t="s">
        <v>104</v>
      </c>
      <c r="P789" s="40"/>
      <c r="Q789" s="70">
        <v>46185</v>
      </c>
      <c r="R789" s="44"/>
      <c r="S789" s="70">
        <v>46189</v>
      </c>
      <c r="T789" s="57">
        <v>46195.3125</v>
      </c>
      <c r="U789" s="57">
        <f>V789</f>
        <v>46198.336805555555</v>
      </c>
      <c r="V789" s="57">
        <v>46198.336805555555</v>
      </c>
      <c r="W789" s="57">
        <v>46198.361111111109</v>
      </c>
      <c r="X789" s="57">
        <v>46199.243055555555</v>
      </c>
      <c r="Y789" s="57">
        <v>46199.274305555555</v>
      </c>
      <c r="Z789" s="57">
        <v>46199.309027777781</v>
      </c>
      <c r="AA789" s="51">
        <f t="shared" si="160"/>
        <v>72.583333333313931</v>
      </c>
      <c r="AB789" s="51">
        <f t="shared" si="164"/>
        <v>21.916666666686069</v>
      </c>
      <c r="AC789" s="51">
        <f t="shared" si="165"/>
        <v>0.75</v>
      </c>
      <c r="AD789" s="51">
        <v>0</v>
      </c>
      <c r="AE789" s="51">
        <v>2</v>
      </c>
      <c r="AF789" s="51">
        <v>4.92</v>
      </c>
      <c r="AG789" s="51">
        <v>0.5</v>
      </c>
      <c r="AH789" s="51">
        <v>0</v>
      </c>
      <c r="AI789" s="51">
        <f t="shared" si="169"/>
        <v>7.42</v>
      </c>
      <c r="AJ789" s="78">
        <f t="shared" si="163"/>
        <v>7.42</v>
      </c>
      <c r="AK789" s="78"/>
      <c r="AL789" s="78"/>
      <c r="AM789" s="78"/>
      <c r="AN789" s="78"/>
      <c r="AO789" s="45">
        <v>8534.2849999999999</v>
      </c>
      <c r="AP789" s="45">
        <v>8532.0020000000004</v>
      </c>
      <c r="AQ789" s="57">
        <f t="shared" si="138"/>
        <v>46198.336805555555</v>
      </c>
      <c r="AR789" s="57">
        <v>46198.347222222219</v>
      </c>
      <c r="AS789" s="57">
        <f t="shared" si="139"/>
        <v>46199.243055555555</v>
      </c>
      <c r="AT789" s="57">
        <v>46199.295138888891</v>
      </c>
      <c r="AU789" s="57">
        <f t="shared" si="149"/>
        <v>46199.295138888891</v>
      </c>
      <c r="AV789" s="57">
        <v>46199.305555555555</v>
      </c>
      <c r="AW789" s="104">
        <v>4082</v>
      </c>
      <c r="AX789" s="104">
        <v>6288</v>
      </c>
      <c r="AY789" s="30">
        <v>35.090000000000003</v>
      </c>
      <c r="AZ789" s="30">
        <v>17.59</v>
      </c>
      <c r="BA789" s="30">
        <v>4.97</v>
      </c>
      <c r="BB789" s="30">
        <v>6.31</v>
      </c>
      <c r="BC789" s="30">
        <v>7.66</v>
      </c>
      <c r="BD789" s="30">
        <v>41.83</v>
      </c>
      <c r="BE789" s="30">
        <v>34.270000000000003</v>
      </c>
      <c r="BF789" s="30">
        <v>0.24</v>
      </c>
      <c r="BG789" s="30">
        <v>0.39</v>
      </c>
      <c r="BH789" s="30">
        <v>0.36</v>
      </c>
      <c r="BI789" s="30">
        <v>54.78</v>
      </c>
      <c r="BJ789" s="30">
        <v>4.32</v>
      </c>
      <c r="BK789" s="30">
        <v>0.85</v>
      </c>
      <c r="BL789" s="30">
        <v>1.1200000000000001</v>
      </c>
      <c r="BM789" s="30">
        <v>15.85</v>
      </c>
      <c r="BN789" s="34">
        <v>60</v>
      </c>
      <c r="BO789" s="30" t="s">
        <v>97</v>
      </c>
      <c r="BP789" s="30" t="s">
        <v>100</v>
      </c>
      <c r="BQ789" s="34">
        <v>1270</v>
      </c>
      <c r="BR789" s="30">
        <v>47.19</v>
      </c>
      <c r="BS789" s="30">
        <v>25.43</v>
      </c>
      <c r="BT789" s="30">
        <v>10.37</v>
      </c>
      <c r="BU789" s="30">
        <v>5.9</v>
      </c>
      <c r="BV789" s="30">
        <v>1.94</v>
      </c>
      <c r="BW789" s="30">
        <v>1.33</v>
      </c>
      <c r="BX789" s="30">
        <v>0.54</v>
      </c>
      <c r="BY789" s="30">
        <v>0.84</v>
      </c>
      <c r="BZ789" s="30">
        <v>5.87</v>
      </c>
      <c r="CA789" s="30">
        <v>0.18</v>
      </c>
      <c r="CB789" s="30">
        <v>0.39</v>
      </c>
      <c r="CC789" s="99">
        <v>0.02</v>
      </c>
      <c r="CD789" s="30">
        <v>99</v>
      </c>
      <c r="CE789" s="30">
        <v>98</v>
      </c>
      <c r="CF789" s="30">
        <v>79</v>
      </c>
      <c r="CG789" s="30">
        <v>20</v>
      </c>
      <c r="CH789" s="30"/>
      <c r="CI789" s="104">
        <v>4131</v>
      </c>
      <c r="CJ789" s="30"/>
      <c r="CK789" s="30">
        <v>34.14</v>
      </c>
      <c r="CL789" s="30"/>
      <c r="CM789" s="30">
        <v>4.4000000000000004</v>
      </c>
      <c r="CN789" s="30"/>
      <c r="CO789" s="30"/>
      <c r="CP789" s="30"/>
      <c r="CQ789" s="30">
        <v>0.11</v>
      </c>
      <c r="CR789" s="104">
        <v>4005</v>
      </c>
      <c r="CS789" s="104">
        <v>36.020000000000003</v>
      </c>
      <c r="CT789" s="104">
        <v>4.9800000000000004</v>
      </c>
      <c r="CU789" s="104">
        <v>0.19</v>
      </c>
      <c r="CV789" s="30"/>
      <c r="CW789" s="58">
        <f t="shared" si="168"/>
        <v>588.5492297071911</v>
      </c>
      <c r="CX789" s="59">
        <f>AP789/(AB789-AI789)</f>
        <v>588.5492297071911</v>
      </c>
      <c r="CY789" s="79">
        <v>500</v>
      </c>
      <c r="CZ789" s="57">
        <f>IF(AND(DATE(YEAR(T789),MONTH(T789),DAY(T789))&gt;=(S789-3),DATE(YEAR(T789),MONTH(T789),DAY(T789))&lt;=(S789+3)),T789,V789)</f>
        <v>46198.336805555555</v>
      </c>
      <c r="DA789" s="59">
        <f>CZ789-U789</f>
        <v>0</v>
      </c>
      <c r="DB789" s="51">
        <f>(((AR789-AQ789)*24)+DD789+AB789+((AV789-AU789)*24))/24</f>
        <v>0.94791666666424135</v>
      </c>
      <c r="DC789" s="51">
        <f>(AT789-AS789)*24</f>
        <v>1.2500000000582077</v>
      </c>
      <c r="DD789" s="51">
        <f>(W789-AR789)*24</f>
        <v>0.33333333337213844</v>
      </c>
      <c r="DE789" s="51">
        <f>AA789</f>
        <v>72.583333333313931</v>
      </c>
      <c r="DF789" s="51">
        <f t="shared" si="167"/>
        <v>0.33333333337213844</v>
      </c>
      <c r="DG789" s="51">
        <f>AB789</f>
        <v>21.916666666686069</v>
      </c>
      <c r="DH789" s="51">
        <f t="shared" si="170"/>
        <v>1.2500000000582077</v>
      </c>
    </row>
    <row r="790" spans="1:112" s="42" customFormat="1" x14ac:dyDescent="0.2">
      <c r="A790" s="40">
        <v>5238</v>
      </c>
      <c r="B790" s="29">
        <f t="shared" si="157"/>
        <v>46174</v>
      </c>
      <c r="C790" s="41" t="str">
        <f t="shared" si="158"/>
        <v>PRT 2026 6 #5238</v>
      </c>
      <c r="D790" s="41" t="str">
        <f t="shared" si="159"/>
        <v>PRATU PTBA #160</v>
      </c>
      <c r="E790" s="39">
        <v>5238</v>
      </c>
      <c r="F790" s="38" t="s">
        <v>98</v>
      </c>
      <c r="G790" s="38" t="str">
        <f>INDEX([1]List!$D$2:$D$56,MATCH(F790,[1]List!$B$2:$B$56,0))</f>
        <v>FOB</v>
      </c>
      <c r="H790" s="38" t="s">
        <v>156</v>
      </c>
      <c r="I790" s="38" t="s">
        <v>157</v>
      </c>
      <c r="J790" s="39">
        <f>IF(F790="","",IF(F790="TIE LRC",COUNTIF($F$2:$F790,"TIE")+COUNTIF($F$2:$F790,"TME")+COUNTIF($F$2:$F790,"TIE LRC")+COUNTIF($F$2:$F790,"TIE MRC"),IF(F790="TIE MRC",COUNTIF($F$2:$F790,"TIE")+COUNTIF($F$2:$F790,"TME")+COUNTIF($F$2:$F790,"TIE LRC")+COUNTIF($F$2:$F790,"TIE MRC"),IF(F790="PLNBB LRC",COUNTIF($F$2:$F790,"PLNBB")+COUNTIF($F$2:$F790,"PLNBB LRC")+COUNTIF($F$2:$F790,"PLNBB MRC"),IF(F790="PLNBB MRC",COUNTIF($F$2:$F790,"PLNBB")+COUNTIF($F$2:$F790,"PLNBB LRC")+COUNTIF($F$2:$F790,"PLNBB MRC"),IF(F790="HE MRC",COUNTIF($F$2:$F790,"HE")+COUNTIF($F$2:$F790,"HE LRC")+COUNTIF($F$2:$F790,"HE MRC"),IF(F790="HE LRC",COUNTIF($F$2:$F790,"HE")+COUNTIF($F$2:$F790,"HE LRC")+COUNTIF($F$2:$F790,"HE MRC"),COUNTIF($F$2:$F790,F790))))))))</f>
        <v>160</v>
      </c>
      <c r="K790" s="42" t="s">
        <v>117</v>
      </c>
      <c r="L790" s="42" t="s">
        <v>109</v>
      </c>
      <c r="N790" s="43" t="s">
        <v>320</v>
      </c>
      <c r="O790" s="70" t="s">
        <v>610</v>
      </c>
      <c r="P790" s="40"/>
      <c r="Q790" s="70"/>
      <c r="R790" s="44"/>
      <c r="S790" s="70">
        <v>46192</v>
      </c>
      <c r="T790" s="57">
        <v>46195.486111111109</v>
      </c>
      <c r="U790" s="57">
        <f>T790</f>
        <v>46195.486111111109</v>
      </c>
      <c r="V790" s="57">
        <v>46196.895833333336</v>
      </c>
      <c r="W790" s="57">
        <v>46197.222222222219</v>
      </c>
      <c r="X790" s="57">
        <v>46199.371527777781</v>
      </c>
      <c r="Y790" s="57">
        <v>46199.409722222219</v>
      </c>
      <c r="Z790" s="57">
        <v>46199.444444444445</v>
      </c>
      <c r="AA790" s="51">
        <f t="shared" si="160"/>
        <v>33.833333333430346</v>
      </c>
      <c r="AB790" s="51">
        <f t="shared" si="164"/>
        <v>52.5</v>
      </c>
      <c r="AC790" s="51">
        <f t="shared" si="165"/>
        <v>0.91666666651144624</v>
      </c>
      <c r="AD790" s="51">
        <v>0</v>
      </c>
      <c r="AE790" s="51">
        <v>6.42</v>
      </c>
      <c r="AF790" s="51">
        <v>31.17</v>
      </c>
      <c r="AG790" s="51">
        <v>0</v>
      </c>
      <c r="AH790" s="51">
        <v>0</v>
      </c>
      <c r="AI790" s="51">
        <f t="shared" si="169"/>
        <v>37.590000000000003</v>
      </c>
      <c r="AJ790" s="78">
        <f t="shared" si="163"/>
        <v>37.590000000000003</v>
      </c>
      <c r="AK790" s="78"/>
      <c r="AL790" s="78"/>
      <c r="AM790" s="78"/>
      <c r="AN790" s="78"/>
      <c r="AO790" s="45">
        <v>7516.13</v>
      </c>
      <c r="AP790" s="45">
        <v>7510.4989999999998</v>
      </c>
      <c r="AQ790" s="57">
        <f t="shared" si="138"/>
        <v>46196.895833333336</v>
      </c>
      <c r="AR790" s="57">
        <v>46196.90625</v>
      </c>
      <c r="AS790" s="57">
        <f t="shared" si="139"/>
        <v>46199.371527777781</v>
      </c>
      <c r="AT790" s="57">
        <v>46199.430555555555</v>
      </c>
      <c r="AU790" s="57">
        <f t="shared" si="149"/>
        <v>46199.430555555555</v>
      </c>
      <c r="AV790" s="57">
        <v>46199.440972222219</v>
      </c>
      <c r="AW790" s="104">
        <v>4743</v>
      </c>
      <c r="AX790" s="104">
        <v>6714</v>
      </c>
      <c r="AY790" s="30">
        <v>29.35</v>
      </c>
      <c r="AZ790" s="30">
        <v>11.94</v>
      </c>
      <c r="BA790" s="30">
        <v>3.66</v>
      </c>
      <c r="BB790" s="30">
        <v>4.5599999999999996</v>
      </c>
      <c r="BC790" s="30">
        <v>5.18</v>
      </c>
      <c r="BD790" s="30">
        <v>40.93</v>
      </c>
      <c r="BE790" s="30">
        <v>42.57</v>
      </c>
      <c r="BF790" s="30">
        <v>0.37</v>
      </c>
      <c r="BG790" s="30">
        <v>0.55000000000000004</v>
      </c>
      <c r="BH790" s="30">
        <v>0.52</v>
      </c>
      <c r="BI790" s="30">
        <v>61.25</v>
      </c>
      <c r="BJ790" s="30">
        <v>4.34</v>
      </c>
      <c r="BK790" s="30">
        <v>0.95</v>
      </c>
      <c r="BL790" s="30">
        <v>1.1399999999999999</v>
      </c>
      <c r="BM790" s="30">
        <v>16.5</v>
      </c>
      <c r="BN790" s="34">
        <v>60</v>
      </c>
      <c r="BO790" s="30" t="s">
        <v>97</v>
      </c>
      <c r="BP790" s="30" t="s">
        <v>97</v>
      </c>
      <c r="BQ790" s="34">
        <v>1460</v>
      </c>
      <c r="BR790" s="30">
        <v>46.1</v>
      </c>
      <c r="BS790" s="30">
        <v>43.45</v>
      </c>
      <c r="BT790" s="30">
        <v>4.84</v>
      </c>
      <c r="BU790" s="30">
        <v>1.71</v>
      </c>
      <c r="BV790" s="30">
        <v>0.6</v>
      </c>
      <c r="BW790" s="30">
        <v>0.1</v>
      </c>
      <c r="BX790" s="30">
        <v>0.72</v>
      </c>
      <c r="BY790" s="30">
        <v>1.44</v>
      </c>
      <c r="BZ790" s="30">
        <v>0.81</v>
      </c>
      <c r="CA790" s="30">
        <v>0.08</v>
      </c>
      <c r="CB790" s="30">
        <v>0.08</v>
      </c>
      <c r="CC790" s="99">
        <v>4.5999999999999999E-2</v>
      </c>
      <c r="CD790" s="30">
        <v>100</v>
      </c>
      <c r="CE790" s="30">
        <v>99</v>
      </c>
      <c r="CF790" s="30">
        <v>79</v>
      </c>
      <c r="CG790" s="30">
        <v>18</v>
      </c>
      <c r="CH790" s="30"/>
      <c r="CI790" s="104"/>
      <c r="CJ790" s="30"/>
      <c r="CK790" s="30"/>
      <c r="CL790" s="30"/>
      <c r="CM790" s="30"/>
      <c r="CN790" s="30"/>
      <c r="CO790" s="30"/>
      <c r="CP790" s="30"/>
      <c r="CQ790" s="30"/>
      <c r="CR790" s="104"/>
      <c r="CS790" s="104"/>
      <c r="CT790" s="104"/>
      <c r="CU790" s="104"/>
      <c r="CV790" s="30"/>
      <c r="CW790" s="58">
        <f t="shared" si="168"/>
        <v>503.72226693494309</v>
      </c>
      <c r="CX790" s="59">
        <f>AP790/(AB790-AI790)</f>
        <v>503.72226693494309</v>
      </c>
      <c r="CY790" s="79">
        <v>500</v>
      </c>
      <c r="CZ790" s="57">
        <f>IF(AND(DATE(YEAR(T790),MONTH(T790),DAY(T790))&gt;=(S790-3),DATE(YEAR(T790),MONTH(T790),DAY(T790))&lt;=(S790+3)),T790,V790)</f>
        <v>46195.486111111109</v>
      </c>
      <c r="DA790" s="59">
        <f>CZ790-U790</f>
        <v>0</v>
      </c>
      <c r="DB790" s="51">
        <f>(((AR790-AQ790)*24)+DD790+AB790+((AV790-AU790)*24))/24</f>
        <v>2.5243055555474712</v>
      </c>
      <c r="DC790" s="51">
        <f>(AT790-AS790)*24</f>
        <v>1.4166666665696539</v>
      </c>
      <c r="DD790" s="51">
        <f>(W790-AR790)*24</f>
        <v>7.5833333332557231</v>
      </c>
      <c r="DE790" s="51">
        <f>AA790</f>
        <v>33.833333333430346</v>
      </c>
      <c r="DF790" s="51">
        <f t="shared" si="167"/>
        <v>7.5833333332557231</v>
      </c>
      <c r="DG790" s="51">
        <f>AB790</f>
        <v>52.5</v>
      </c>
      <c r="DH790" s="51">
        <f t="shared" si="170"/>
        <v>1.4166666665696539</v>
      </c>
    </row>
    <row r="791" spans="1:112" s="42" customFormat="1" x14ac:dyDescent="0.2">
      <c r="A791" s="40">
        <v>5239</v>
      </c>
      <c r="B791" s="29">
        <f t="shared" ref="B791:B854" si="171">EOMONTH(Y791,-1)+1</f>
        <v>46174</v>
      </c>
      <c r="C791" s="41" t="str">
        <f t="shared" ref="C791:C854" si="172">"PRT"&amp;" "&amp;YEAR(T791)&amp;" "&amp;MONTH(T791)&amp;" #"&amp;A791</f>
        <v>PRT 2026 6 #5239</v>
      </c>
      <c r="D791" s="41" t="str">
        <f t="shared" ref="D791:D854" si="173">"PRATU "&amp;F791&amp;" #"&amp;J791</f>
        <v>PRATU SSN #54</v>
      </c>
      <c r="E791" s="39">
        <v>5239</v>
      </c>
      <c r="F791" s="38" t="s">
        <v>551</v>
      </c>
      <c r="G791" s="38" t="str">
        <f>INDEX([1]List!$D$2:$D$56,MATCH(F791,[1]List!$B$2:$B$56,0))</f>
        <v>CIF</v>
      </c>
      <c r="H791" s="38" t="s">
        <v>552</v>
      </c>
      <c r="I791" s="38" t="s">
        <v>285</v>
      </c>
      <c r="J791" s="39">
        <f>IF(F791="","",IF(F791="TIE LRC",COUNTIF($F$2:$F791,"TIE")+COUNTIF($F$2:$F791,"TME")+COUNTIF($F$2:$F791,"TIE LRC")+COUNTIF($F$2:$F791,"TIE MRC"),IF(F791="TIE MRC",COUNTIF($F$2:$F791,"TIE")+COUNTIF($F$2:$F791,"TME")+COUNTIF($F$2:$F791,"TIE LRC")+COUNTIF($F$2:$F791,"TIE MRC"),IF(F791="PLNBB LRC",COUNTIF($F$2:$F791,"PLNBB")+COUNTIF($F$2:$F791,"PLNBB LRC")+COUNTIF($F$2:$F791,"PLNBB MRC"),IF(F791="PLNBB MRC",COUNTIF($F$2:$F791,"PLNBB")+COUNTIF($F$2:$F791,"PLNBB LRC")+COUNTIF($F$2:$F791,"PLNBB MRC"),IF(F791="HE MRC",COUNTIF($F$2:$F791,"HE")+COUNTIF($F$2:$F791,"HE LRC")+COUNTIF($F$2:$F791,"HE MRC"),IF(F791="HE LRC",COUNTIF($F$2:$F791,"HE")+COUNTIF($F$2:$F791,"HE LRC")+COUNTIF($F$2:$F791,"HE MRC"),COUNTIF($F$2:$F791,F791))))))))</f>
        <v>54</v>
      </c>
      <c r="K791" s="42" t="s">
        <v>248</v>
      </c>
      <c r="L791" s="42" t="s">
        <v>249</v>
      </c>
      <c r="N791" s="43" t="s">
        <v>320</v>
      </c>
      <c r="O791" s="70" t="s">
        <v>473</v>
      </c>
      <c r="P791" s="40"/>
      <c r="Q791" s="70">
        <v>46191</v>
      </c>
      <c r="R791" s="44"/>
      <c r="S791" s="70">
        <v>46202</v>
      </c>
      <c r="T791" s="57">
        <v>46199.354166666664</v>
      </c>
      <c r="U791" s="57">
        <f>T791</f>
        <v>46199.354166666664</v>
      </c>
      <c r="V791" s="57">
        <v>46199.461805555555</v>
      </c>
      <c r="W791" s="57">
        <v>46199.680555555555</v>
      </c>
      <c r="X791" s="57">
        <v>46200.579861111109</v>
      </c>
      <c r="Y791" s="57">
        <v>46200.611111111109</v>
      </c>
      <c r="Z791" s="57">
        <v>46200.645833333336</v>
      </c>
      <c r="AA791" s="51">
        <f t="shared" si="160"/>
        <v>2.5833333333721384</v>
      </c>
      <c r="AB791" s="51">
        <f t="shared" si="164"/>
        <v>22.333333333313931</v>
      </c>
      <c r="AC791" s="51">
        <f t="shared" si="165"/>
        <v>0.75</v>
      </c>
      <c r="AD791" s="51">
        <v>0</v>
      </c>
      <c r="AE791" s="51">
        <v>1.92</v>
      </c>
      <c r="AF791" s="51">
        <v>4.92</v>
      </c>
      <c r="AG791" s="51">
        <v>0.25</v>
      </c>
      <c r="AH791" s="51">
        <v>0</v>
      </c>
      <c r="AI791" s="51">
        <f t="shared" si="169"/>
        <v>7.09</v>
      </c>
      <c r="AJ791" s="78">
        <f t="shared" si="163"/>
        <v>7.09</v>
      </c>
      <c r="AK791" s="78"/>
      <c r="AL791" s="78"/>
      <c r="AM791" s="78"/>
      <c r="AN791" s="78"/>
      <c r="AO791" s="45">
        <v>9064.5339999999997</v>
      </c>
      <c r="AP791" s="45">
        <v>9062.09</v>
      </c>
      <c r="AQ791" s="57">
        <f t="shared" si="138"/>
        <v>46199.461805555555</v>
      </c>
      <c r="AR791" s="57">
        <v>46199.472222222219</v>
      </c>
      <c r="AS791" s="57">
        <f t="shared" si="139"/>
        <v>46200.579861111109</v>
      </c>
      <c r="AT791" s="57">
        <v>46200.631944444445</v>
      </c>
      <c r="AU791" s="57">
        <f t="shared" si="149"/>
        <v>46200.631944444445</v>
      </c>
      <c r="AV791" s="57">
        <v>46200.642361111109</v>
      </c>
      <c r="AW791" s="104">
        <v>4085</v>
      </c>
      <c r="AX791" s="104">
        <v>6295</v>
      </c>
      <c r="AY791" s="30">
        <v>35.11</v>
      </c>
      <c r="AZ791" s="30">
        <v>13.34</v>
      </c>
      <c r="BA791" s="30">
        <v>4.9400000000000004</v>
      </c>
      <c r="BB791" s="30">
        <v>6.6</v>
      </c>
      <c r="BC791" s="30">
        <v>7.62</v>
      </c>
      <c r="BD791" s="30">
        <v>40.36</v>
      </c>
      <c r="BE791" s="30">
        <v>39.700000000000003</v>
      </c>
      <c r="BF791" s="30">
        <v>0.19</v>
      </c>
      <c r="BG791" s="30">
        <v>0.32</v>
      </c>
      <c r="BH791" s="30">
        <v>0.3</v>
      </c>
      <c r="BI791" s="30">
        <v>56.28</v>
      </c>
      <c r="BJ791" s="30">
        <v>4.3</v>
      </c>
      <c r="BK791" s="30">
        <v>0.88</v>
      </c>
      <c r="BL791" s="30">
        <v>1.1000000000000001</v>
      </c>
      <c r="BM791" s="30">
        <v>18.34</v>
      </c>
      <c r="BN791" s="34">
        <v>60</v>
      </c>
      <c r="BO791" s="30" t="s">
        <v>97</v>
      </c>
      <c r="BP791" s="30" t="s">
        <v>97</v>
      </c>
      <c r="BQ791" s="34">
        <v>1420</v>
      </c>
      <c r="BR791" s="30">
        <v>49.43</v>
      </c>
      <c r="BS791" s="30">
        <v>40.39</v>
      </c>
      <c r="BT791" s="30">
        <v>6.72</v>
      </c>
      <c r="BU791" s="30">
        <v>0.56000000000000005</v>
      </c>
      <c r="BV791" s="30">
        <v>0.34</v>
      </c>
      <c r="BW791" s="30">
        <v>0.08</v>
      </c>
      <c r="BX791" s="30">
        <v>0.83</v>
      </c>
      <c r="BY791" s="30">
        <v>1.43</v>
      </c>
      <c r="BZ791" s="30">
        <v>0.18</v>
      </c>
      <c r="CA791" s="30">
        <v>0.05</v>
      </c>
      <c r="CB791" s="30">
        <v>0.04</v>
      </c>
      <c r="CC791" s="99">
        <v>2.1999999999999999E-2</v>
      </c>
      <c r="CD791" s="30">
        <v>98</v>
      </c>
      <c r="CE791" s="30">
        <v>97</v>
      </c>
      <c r="CF791" s="30">
        <v>78</v>
      </c>
      <c r="CG791" s="30">
        <v>20</v>
      </c>
      <c r="CH791" s="30"/>
      <c r="CI791" s="104">
        <v>4136</v>
      </c>
      <c r="CJ791" s="30"/>
      <c r="CK791" s="30">
        <v>34.19</v>
      </c>
      <c r="CL791" s="30"/>
      <c r="CM791" s="30">
        <v>4.54</v>
      </c>
      <c r="CN791" s="30"/>
      <c r="CO791" s="30"/>
      <c r="CP791" s="30"/>
      <c r="CQ791" s="30">
        <v>0.11</v>
      </c>
      <c r="CR791" s="104">
        <v>3998</v>
      </c>
      <c r="CS791" s="104">
        <v>36.19</v>
      </c>
      <c r="CT791" s="104">
        <v>4.9400000000000004</v>
      </c>
      <c r="CU791" s="104">
        <v>0.18</v>
      </c>
      <c r="CV791" s="30"/>
      <c r="CW791" s="58">
        <f t="shared" si="168"/>
        <v>594.49529849190037</v>
      </c>
      <c r="CX791" s="59">
        <f>AP791/(AB791-AI791)</f>
        <v>594.49529849190037</v>
      </c>
      <c r="CY791" s="79">
        <v>500</v>
      </c>
      <c r="CZ791" s="57">
        <f>IF(AND(DATE(YEAR(T791),MONTH(T791),DAY(T791))&gt;=(S791-3),DATE(YEAR(T791),MONTH(T791),DAY(T791))&lt;=(S791+3)),T791,V791)</f>
        <v>46199.354166666664</v>
      </c>
      <c r="DA791" s="59">
        <f>CZ791-U791</f>
        <v>0</v>
      </c>
      <c r="DB791" s="51">
        <f>(((AR791-AQ791)*24)+DD791+AB791+((AV791-AU791)*24))/24</f>
        <v>1.1597222222189885</v>
      </c>
      <c r="DC791" s="51">
        <f>(AT791-AS791)*24</f>
        <v>1.2500000000582077</v>
      </c>
      <c r="DD791" s="51">
        <f>(W791-AR791)*24</f>
        <v>5.0000000000582077</v>
      </c>
      <c r="DE791" s="51">
        <f>AA791</f>
        <v>2.5833333333721384</v>
      </c>
      <c r="DF791" s="51">
        <f t="shared" si="167"/>
        <v>5.0000000000582077</v>
      </c>
      <c r="DG791" s="51">
        <f>AB791</f>
        <v>22.333333333313931</v>
      </c>
      <c r="DH791" s="51">
        <f t="shared" si="170"/>
        <v>1.2500000000582077</v>
      </c>
    </row>
    <row r="792" spans="1:112" s="85" customFormat="1" ht="13.5" customHeight="1" x14ac:dyDescent="0.2">
      <c r="A792" s="75">
        <v>5240</v>
      </c>
      <c r="B792" s="81">
        <f t="shared" si="171"/>
        <v>46174</v>
      </c>
      <c r="C792" s="82" t="str">
        <f t="shared" si="172"/>
        <v>PRT 2026 6 #5240</v>
      </c>
      <c r="D792" s="82" t="str">
        <f t="shared" si="173"/>
        <v>PRATU PLN IP SLA 1-7 #8</v>
      </c>
      <c r="E792" s="83">
        <v>5240</v>
      </c>
      <c r="F792" s="84" t="s">
        <v>455</v>
      </c>
      <c r="G792" s="84" t="str">
        <f>INDEX([1]List!$D$2:$D$56,MATCH(F792,[1]List!$B$2:$B$56,0))</f>
        <v>FOB</v>
      </c>
      <c r="H792" s="84" t="s">
        <v>319</v>
      </c>
      <c r="I792" s="84" t="s">
        <v>456</v>
      </c>
      <c r="J792" s="83">
        <f>IF(F792="","",IF(F792="TIE LRC",COUNTIF($F$2:$F792,"TIE")+COUNTIF($F$2:$F792,"TME")+COUNTIF($F$2:$F792,"TIE LRC")+COUNTIF($F$2:$F792,"TIE MRC"),IF(F792="TIE MRC",COUNTIF($F$2:$F792,"TIE")+COUNTIF($F$2:$F792,"TME")+COUNTIF($F$2:$F792,"TIE LRC")+COUNTIF($F$2:$F792,"TIE MRC"),IF(F792="PLNBB LRC",COUNTIF($F$2:$F792,"PLNBB")+COUNTIF($F$2:$F792,"PLNBB LRC")+COUNTIF($F$2:$F792,"PLNBB MRC"),IF(F792="PLNBB MRC",COUNTIF($F$2:$F792,"PLNBB")+COUNTIF($F$2:$F792,"PLNBB LRC")+COUNTIF($F$2:$F792,"PLNBB MRC"),IF(F792="HE MRC",COUNTIF($F$2:$F792,"HE")+COUNTIF($F$2:$F792,"HE LRC")+COUNTIF($F$2:$F792,"HE MRC"),IF(F792="HE LRC",COUNTIF($F$2:$F792,"HE")+COUNTIF($F$2:$F792,"HE LRC")+COUNTIF($F$2:$F792,"HE MRC"),COUNTIF($F$2:$F792,F792))))))))</f>
        <v>8</v>
      </c>
      <c r="K792" s="85" t="s">
        <v>836</v>
      </c>
      <c r="L792" s="85" t="s">
        <v>837</v>
      </c>
      <c r="N792" s="86" t="s">
        <v>318</v>
      </c>
      <c r="O792" s="76" t="s">
        <v>201</v>
      </c>
      <c r="P792" s="80"/>
      <c r="Q792" s="76" t="s">
        <v>319</v>
      </c>
      <c r="R792" s="87"/>
      <c r="S792" s="76" t="s">
        <v>319</v>
      </c>
      <c r="T792" s="88">
        <v>46187.75</v>
      </c>
      <c r="U792" s="88" t="s">
        <v>319</v>
      </c>
      <c r="V792" s="88">
        <v>46191.840277777781</v>
      </c>
      <c r="W792" s="88">
        <v>46191.902777777781</v>
      </c>
      <c r="X792" s="88">
        <v>46200.850694444445</v>
      </c>
      <c r="Y792" s="88">
        <v>46200.888888888891</v>
      </c>
      <c r="Z792" s="88">
        <v>46200.923611111109</v>
      </c>
      <c r="AA792" s="89">
        <f t="shared" ref="AA792:AA855" si="174">(V792-T792)*24</f>
        <v>98.166666666744277</v>
      </c>
      <c r="AB792" s="89">
        <f t="shared" si="164"/>
        <v>215.66666666662786</v>
      </c>
      <c r="AC792" s="89">
        <f t="shared" si="165"/>
        <v>0.91666666668606922</v>
      </c>
      <c r="AD792" s="89">
        <v>0</v>
      </c>
      <c r="AE792" s="89">
        <v>0.75</v>
      </c>
      <c r="AF792" s="89">
        <v>11</v>
      </c>
      <c r="AG792" s="89">
        <v>30.58</v>
      </c>
      <c r="AH792" s="89">
        <v>13.83</v>
      </c>
      <c r="AI792" s="89">
        <f t="shared" si="169"/>
        <v>56.16</v>
      </c>
      <c r="AJ792" s="90">
        <f t="shared" si="163"/>
        <v>56.16</v>
      </c>
      <c r="AK792" s="90"/>
      <c r="AL792" s="90"/>
      <c r="AM792" s="90"/>
      <c r="AN792" s="90"/>
      <c r="AO792" s="91">
        <v>8702.0609999999997</v>
      </c>
      <c r="AP792" s="91">
        <v>8701.67</v>
      </c>
      <c r="AQ792" s="88">
        <f t="shared" si="138"/>
        <v>46191.840277777781</v>
      </c>
      <c r="AR792" s="88">
        <v>46191.854166666664</v>
      </c>
      <c r="AS792" s="88">
        <f t="shared" si="139"/>
        <v>46200.850694444445</v>
      </c>
      <c r="AT792" s="88">
        <v>46200.909722222219</v>
      </c>
      <c r="AU792" s="88">
        <f t="shared" si="149"/>
        <v>46200.909722222219</v>
      </c>
      <c r="AV792" s="88">
        <v>46200.920138888891</v>
      </c>
      <c r="AW792" s="107" t="s">
        <v>319</v>
      </c>
      <c r="AX792" s="107" t="s">
        <v>319</v>
      </c>
      <c r="AY792" s="93" t="s">
        <v>319</v>
      </c>
      <c r="AZ792" s="93" t="s">
        <v>319</v>
      </c>
      <c r="BA792" s="93" t="s">
        <v>319</v>
      </c>
      <c r="BB792" s="93" t="s">
        <v>319</v>
      </c>
      <c r="BC792" s="93" t="s">
        <v>319</v>
      </c>
      <c r="BD792" s="93" t="s">
        <v>319</v>
      </c>
      <c r="BE792" s="93" t="s">
        <v>319</v>
      </c>
      <c r="BF792" s="93" t="s">
        <v>319</v>
      </c>
      <c r="BG792" s="93" t="s">
        <v>319</v>
      </c>
      <c r="BH792" s="93" t="s">
        <v>319</v>
      </c>
      <c r="BI792" s="93" t="s">
        <v>319</v>
      </c>
      <c r="BJ792" s="93" t="s">
        <v>319</v>
      </c>
      <c r="BK792" s="93" t="s">
        <v>319</v>
      </c>
      <c r="BL792" s="93" t="s">
        <v>319</v>
      </c>
      <c r="BM792" s="93" t="s">
        <v>319</v>
      </c>
      <c r="BN792" s="94" t="s">
        <v>319</v>
      </c>
      <c r="BO792" s="93" t="s">
        <v>319</v>
      </c>
      <c r="BP792" s="93" t="s">
        <v>319</v>
      </c>
      <c r="BQ792" s="94" t="s">
        <v>319</v>
      </c>
      <c r="BR792" s="93" t="s">
        <v>319</v>
      </c>
      <c r="BS792" s="93" t="s">
        <v>319</v>
      </c>
      <c r="BT792" s="93" t="s">
        <v>319</v>
      </c>
      <c r="BU792" s="93" t="s">
        <v>319</v>
      </c>
      <c r="BV792" s="93" t="s">
        <v>319</v>
      </c>
      <c r="BW792" s="93" t="s">
        <v>319</v>
      </c>
      <c r="BX792" s="93" t="s">
        <v>319</v>
      </c>
      <c r="BY792" s="93" t="s">
        <v>319</v>
      </c>
      <c r="BZ792" s="93" t="s">
        <v>319</v>
      </c>
      <c r="CA792" s="93" t="s">
        <v>319</v>
      </c>
      <c r="CB792" s="93" t="s">
        <v>319</v>
      </c>
      <c r="CC792" s="93" t="s">
        <v>319</v>
      </c>
      <c r="CD792" s="93" t="s">
        <v>319</v>
      </c>
      <c r="CE792" s="93" t="s">
        <v>319</v>
      </c>
      <c r="CF792" s="93" t="s">
        <v>319</v>
      </c>
      <c r="CG792" s="93" t="s">
        <v>319</v>
      </c>
      <c r="CH792" s="93"/>
      <c r="CI792" s="107" t="s">
        <v>319</v>
      </c>
      <c r="CJ792" s="93"/>
      <c r="CK792" s="93" t="s">
        <v>319</v>
      </c>
      <c r="CL792" s="93"/>
      <c r="CM792" s="93" t="s">
        <v>319</v>
      </c>
      <c r="CN792" s="93"/>
      <c r="CO792" s="93"/>
      <c r="CP792" s="93"/>
      <c r="CQ792" s="93" t="s">
        <v>319</v>
      </c>
      <c r="CR792" s="107" t="s">
        <v>319</v>
      </c>
      <c r="CS792" s="107" t="s">
        <v>319</v>
      </c>
      <c r="CT792" s="107" t="s">
        <v>319</v>
      </c>
      <c r="CU792" s="107" t="s">
        <v>319</v>
      </c>
      <c r="CV792" s="93"/>
      <c r="CW792" s="95">
        <f t="shared" si="168"/>
        <v>54.553644570773116</v>
      </c>
      <c r="CX792" s="96">
        <f>AP792/(AB792-AI792)</f>
        <v>54.553644570773116</v>
      </c>
      <c r="CY792" s="97">
        <v>100</v>
      </c>
      <c r="CZ792" s="88" t="s">
        <v>319</v>
      </c>
      <c r="DA792" s="96">
        <v>0</v>
      </c>
      <c r="DB792" s="89">
        <f>(((AR792-AQ792)*24)+DD792+AB792+((AV792-AU792)*24))/24</f>
        <v>9.0590277777810115</v>
      </c>
      <c r="DC792" s="89">
        <f>(AT792-AS792)*24</f>
        <v>1.4166666665696539</v>
      </c>
      <c r="DD792" s="89">
        <f>(W792-AR792)*24</f>
        <v>1.1666666668024845</v>
      </c>
      <c r="DE792" s="89">
        <f>AA792</f>
        <v>98.166666666744277</v>
      </c>
      <c r="DF792" s="89">
        <f t="shared" si="167"/>
        <v>1.1666666668024845</v>
      </c>
      <c r="DG792" s="89">
        <f>AB792</f>
        <v>215.66666666662786</v>
      </c>
      <c r="DH792" s="89">
        <f t="shared" si="170"/>
        <v>1.4166666665696539</v>
      </c>
    </row>
    <row r="793" spans="1:112" s="42" customFormat="1" x14ac:dyDescent="0.2">
      <c r="A793" s="40">
        <v>5241</v>
      </c>
      <c r="B793" s="29">
        <f t="shared" si="171"/>
        <v>46174</v>
      </c>
      <c r="C793" s="41" t="str">
        <f t="shared" si="172"/>
        <v>PRT 2026 6 #5241</v>
      </c>
      <c r="D793" s="41" t="str">
        <f t="shared" si="173"/>
        <v>PRATU BSPC LRC #1</v>
      </c>
      <c r="E793" s="39">
        <v>5241</v>
      </c>
      <c r="F793" s="38" t="s">
        <v>843</v>
      </c>
      <c r="G793" s="38" t="str">
        <f>INDEX([1]List!$D$2:$D$56,MATCH(F793,[1]List!$B$2:$B$56,0))</f>
        <v>CIF</v>
      </c>
      <c r="H793" s="38" t="s">
        <v>844</v>
      </c>
      <c r="I793" s="38" t="s">
        <v>681</v>
      </c>
      <c r="J793" s="39">
        <f>IF(F793="","",IF(F793="TIE LRC",COUNTIF($F$2:$F793,"TIE")+COUNTIF($F$2:$F793,"TME")+COUNTIF($F$2:$F793,"TIE LRC")+COUNTIF($F$2:$F793,"TIE MRC"),IF(F793="TIE MRC",COUNTIF($F$2:$F793,"TIE")+COUNTIF($F$2:$F793,"TME")+COUNTIF($F$2:$F793,"TIE LRC")+COUNTIF($F$2:$F793,"TIE MRC"),IF(F793="PLNBB LRC",COUNTIF($F$2:$F793,"PLNBB")+COUNTIF($F$2:$F793,"PLNBB LRC")+COUNTIF($F$2:$F793,"PLNBB MRC"),IF(F793="PLNBB MRC",COUNTIF($F$2:$F793,"PLNBB")+COUNTIF($F$2:$F793,"PLNBB LRC")+COUNTIF($F$2:$F793,"PLNBB MRC"),IF(F793="HE MRC",COUNTIF($F$2:$F793,"HE")+COUNTIF($F$2:$F793,"HE LRC")+COUNTIF($F$2:$F793,"HE MRC"),IF(F793="HE LRC",COUNTIF($F$2:$F793,"HE")+COUNTIF($F$2:$F793,"HE LRC")+COUNTIF($F$2:$F793,"HE MRC"),COUNTIF($F$2:$F793,F793))))))))</f>
        <v>1</v>
      </c>
      <c r="K793" s="42" t="s">
        <v>199</v>
      </c>
      <c r="L793" s="42" t="s">
        <v>200</v>
      </c>
      <c r="N793" s="43" t="s">
        <v>320</v>
      </c>
      <c r="O793" s="70" t="s">
        <v>104</v>
      </c>
      <c r="P793" s="40"/>
      <c r="Q793" s="70">
        <v>46193</v>
      </c>
      <c r="R793" s="44"/>
      <c r="S793" s="70">
        <v>46156</v>
      </c>
      <c r="T793" s="57">
        <v>46199.569444444445</v>
      </c>
      <c r="U793" s="57">
        <f t="shared" ref="U793:U798" si="175">V793</f>
        <v>46200.673611111109</v>
      </c>
      <c r="V793" s="57">
        <v>46200.673611111109</v>
      </c>
      <c r="W793" s="57">
        <v>46200.868055555555</v>
      </c>
      <c r="X793" s="57">
        <v>46201.944444444445</v>
      </c>
      <c r="Y793" s="57">
        <v>46202.052083333336</v>
      </c>
      <c r="Z793" s="57">
        <v>46202.086805555555</v>
      </c>
      <c r="AA793" s="51">
        <f t="shared" si="174"/>
        <v>26.499999999941792</v>
      </c>
      <c r="AB793" s="51">
        <f t="shared" si="164"/>
        <v>28.416666666744277</v>
      </c>
      <c r="AC793" s="51">
        <f t="shared" si="165"/>
        <v>2.5833333333721384</v>
      </c>
      <c r="AD793" s="51">
        <v>0</v>
      </c>
      <c r="AE793" s="51">
        <v>3.75</v>
      </c>
      <c r="AF793" s="51">
        <v>3</v>
      </c>
      <c r="AG793" s="51">
        <v>0.5</v>
      </c>
      <c r="AH793" s="51">
        <v>0</v>
      </c>
      <c r="AI793" s="51">
        <f t="shared" si="169"/>
        <v>7.25</v>
      </c>
      <c r="AJ793" s="78">
        <f t="shared" si="163"/>
        <v>7.25</v>
      </c>
      <c r="AK793" s="78"/>
      <c r="AL793" s="78"/>
      <c r="AM793" s="78"/>
      <c r="AN793" s="78"/>
      <c r="AO793" s="45">
        <v>7801.7579999999998</v>
      </c>
      <c r="AP793" s="45">
        <v>7799.692</v>
      </c>
      <c r="AQ793" s="57">
        <f t="shared" si="138"/>
        <v>46200.673611111109</v>
      </c>
      <c r="AR793" s="57">
        <v>46200.684027777781</v>
      </c>
      <c r="AS793" s="57">
        <f t="shared" si="139"/>
        <v>46201.944444444445</v>
      </c>
      <c r="AT793" s="57">
        <v>46202.072916666664</v>
      </c>
      <c r="AU793" s="57">
        <f t="shared" si="149"/>
        <v>46202.072916666664</v>
      </c>
      <c r="AV793" s="57">
        <v>46202.083333333336</v>
      </c>
      <c r="AW793" s="104">
        <v>4013</v>
      </c>
      <c r="AX793" s="104">
        <v>6172</v>
      </c>
      <c r="AY793" s="30">
        <v>34.979999999999997</v>
      </c>
      <c r="AZ793" s="30">
        <v>15.17</v>
      </c>
      <c r="BA793" s="30">
        <v>4.96</v>
      </c>
      <c r="BB793" s="30">
        <v>6.47</v>
      </c>
      <c r="BC793" s="30">
        <v>7.63</v>
      </c>
      <c r="BD793" s="30">
        <v>40.29</v>
      </c>
      <c r="BE793" s="30">
        <v>38.07</v>
      </c>
      <c r="BF793" s="30">
        <v>0.25</v>
      </c>
      <c r="BG793" s="30">
        <v>0.41</v>
      </c>
      <c r="BH793" s="30">
        <v>0.38</v>
      </c>
      <c r="BI793" s="30">
        <v>55.25</v>
      </c>
      <c r="BJ793" s="30">
        <v>4.24</v>
      </c>
      <c r="BK793" s="30">
        <v>0.89</v>
      </c>
      <c r="BL793" s="30">
        <v>1.1399999999999999</v>
      </c>
      <c r="BM793" s="30">
        <v>17.66</v>
      </c>
      <c r="BN793" s="34">
        <v>60</v>
      </c>
      <c r="BO793" s="30" t="s">
        <v>97</v>
      </c>
      <c r="BP793" s="30" t="s">
        <v>100</v>
      </c>
      <c r="BQ793" s="34">
        <v>1180</v>
      </c>
      <c r="BR793" s="30">
        <v>40.659999999999997</v>
      </c>
      <c r="BS793" s="30">
        <v>18.809999999999999</v>
      </c>
      <c r="BT793" s="30">
        <v>24.43</v>
      </c>
      <c r="BU793" s="30">
        <v>5.99</v>
      </c>
      <c r="BV793" s="30">
        <v>2.95</v>
      </c>
      <c r="BW793" s="30">
        <v>0.4</v>
      </c>
      <c r="BX793" s="30">
        <v>0.64</v>
      </c>
      <c r="BY793" s="30">
        <v>0.56999999999999995</v>
      </c>
      <c r="BZ793" s="30">
        <v>4.8600000000000003</v>
      </c>
      <c r="CA793" s="30">
        <v>0.52</v>
      </c>
      <c r="CB793" s="30">
        <v>0.16</v>
      </c>
      <c r="CC793" s="99">
        <v>3.4000000000000002E-2</v>
      </c>
      <c r="CD793" s="30">
        <v>99</v>
      </c>
      <c r="CE793" s="30">
        <v>98</v>
      </c>
      <c r="CF793" s="30">
        <v>78</v>
      </c>
      <c r="CG793" s="30">
        <v>19</v>
      </c>
      <c r="CH793" s="30"/>
      <c r="CI793" s="104">
        <v>4062</v>
      </c>
      <c r="CJ793" s="30"/>
      <c r="CK793" s="30">
        <v>34.61</v>
      </c>
      <c r="CL793" s="30"/>
      <c r="CM793" s="30">
        <v>4.38</v>
      </c>
      <c r="CN793" s="30"/>
      <c r="CO793" s="30"/>
      <c r="CP793" s="30"/>
      <c r="CQ793" s="30">
        <v>0.24</v>
      </c>
      <c r="CR793" s="104">
        <v>4016</v>
      </c>
      <c r="CS793" s="104">
        <v>36.89</v>
      </c>
      <c r="CT793" s="104">
        <v>5.66</v>
      </c>
      <c r="CU793" s="104">
        <v>0.27</v>
      </c>
      <c r="CV793" s="30"/>
      <c r="CW793" s="73">
        <f t="shared" si="168"/>
        <v>368.48938582542053</v>
      </c>
      <c r="CX793" s="74">
        <f>AP793/(AB793-AI793)</f>
        <v>368.48938582542053</v>
      </c>
      <c r="CY793" s="71">
        <v>500</v>
      </c>
      <c r="CZ793" s="67">
        <f>IF(AND(DATE(YEAR(T793),MONTH(T793),DAY(T793))&gt;=(S793-3),DATE(YEAR(T793),MONTH(T793),DAY(T793))&lt;=(S793+3)),T793,V793)</f>
        <v>46200.673611111109</v>
      </c>
      <c r="DA793" s="74">
        <f>CZ793-U793</f>
        <v>0</v>
      </c>
      <c r="DB793" s="53">
        <f>(((AR793-AQ793)*24)+DD793+AB793+((AV793-AU793)*24))/24</f>
        <v>1.3888888888977817</v>
      </c>
      <c r="DC793" s="53">
        <f>(AT793-AS793)*24</f>
        <v>3.0833333332557231</v>
      </c>
      <c r="DD793" s="51">
        <f>(W793-AR793)*24</f>
        <v>4.4166666665696539</v>
      </c>
      <c r="DE793" s="51">
        <f>AA793</f>
        <v>26.499999999941792</v>
      </c>
      <c r="DF793" s="51">
        <f t="shared" si="167"/>
        <v>4.4166666665696539</v>
      </c>
      <c r="DG793" s="51">
        <f>AB793</f>
        <v>28.416666666744277</v>
      </c>
      <c r="DH793" s="51">
        <f t="shared" si="170"/>
        <v>3.0833333332557231</v>
      </c>
    </row>
    <row r="794" spans="1:112" s="42" customFormat="1" x14ac:dyDescent="0.2">
      <c r="A794" s="40">
        <v>5242</v>
      </c>
      <c r="B794" s="29">
        <f t="shared" si="171"/>
        <v>46174</v>
      </c>
      <c r="C794" s="41" t="str">
        <f t="shared" si="172"/>
        <v>PRT 2026 6 #5242</v>
      </c>
      <c r="D794" s="41" t="str">
        <f t="shared" si="173"/>
        <v>PRATU PLNBB NIAGA #20</v>
      </c>
      <c r="E794" s="39">
        <v>5242</v>
      </c>
      <c r="F794" s="38" t="s">
        <v>314</v>
      </c>
      <c r="G794" s="38" t="str">
        <f>INDEX([1]List!$D$2:$D$56,MATCH(F794,[1]List!$B$2:$B$56,0))</f>
        <v>CIF</v>
      </c>
      <c r="H794" s="38" t="s">
        <v>809</v>
      </c>
      <c r="I794" s="38" t="s">
        <v>334</v>
      </c>
      <c r="J794" s="39">
        <f>IF(F794="","",IF(F794="TIE LRC",COUNTIF($F$2:$F794,"TIE")+COUNTIF($F$2:$F794,"TME")+COUNTIF($F$2:$F794,"TIE LRC")+COUNTIF($F$2:$F794,"TIE MRC"),IF(F794="TIE MRC",COUNTIF($F$2:$F794,"TIE")+COUNTIF($F$2:$F794,"TME")+COUNTIF($F$2:$F794,"TIE LRC")+COUNTIF($F$2:$F794,"TIE MRC"),IF(F794="PLNBB LRC",COUNTIF($F$2:$F794,"PLNBB")+COUNTIF($F$2:$F794,"PLNBB LRC")+COUNTIF($F$2:$F794,"PLNBB MRC"),IF(F794="PLNBB MRC",COUNTIF($F$2:$F794,"PLNBB")+COUNTIF($F$2:$F794,"PLNBB LRC")+COUNTIF($F$2:$F794,"PLNBB MRC"),IF(F794="HE MRC",COUNTIF($F$2:$F794,"HE")+COUNTIF($F$2:$F794,"HE LRC")+COUNTIF($F$2:$F794,"HE MRC"),IF(F794="HE LRC",COUNTIF($F$2:$F794,"HE")+COUNTIF($F$2:$F794,"HE LRC")+COUNTIF($F$2:$F794,"HE MRC"),COUNTIF($F$2:$F794,F794))))))))</f>
        <v>20</v>
      </c>
      <c r="K794" s="42" t="s">
        <v>135</v>
      </c>
      <c r="L794" s="42" t="s">
        <v>421</v>
      </c>
      <c r="N794" s="43" t="s">
        <v>318</v>
      </c>
      <c r="O794" s="70" t="s">
        <v>611</v>
      </c>
      <c r="P794" s="40"/>
      <c r="Q794" s="70">
        <v>46186</v>
      </c>
      <c r="R794" s="44"/>
      <c r="S794" s="70">
        <v>46174</v>
      </c>
      <c r="T794" s="57">
        <v>46202.583333333336</v>
      </c>
      <c r="U794" s="57">
        <f t="shared" si="175"/>
        <v>46202.631944444445</v>
      </c>
      <c r="V794" s="57">
        <v>46202.631944444445</v>
      </c>
      <c r="W794" s="57">
        <v>46202.684027777781</v>
      </c>
      <c r="X794" s="57">
        <v>46203.670138888891</v>
      </c>
      <c r="Y794" s="57">
        <v>46203.708333333336</v>
      </c>
      <c r="Z794" s="57">
        <v>46203.743055555555</v>
      </c>
      <c r="AA794" s="51">
        <f t="shared" si="174"/>
        <v>1.1666666666278616</v>
      </c>
      <c r="AB794" s="51">
        <f t="shared" si="164"/>
        <v>24.583333333313931</v>
      </c>
      <c r="AC794" s="51">
        <f t="shared" si="165"/>
        <v>0.91666666668606922</v>
      </c>
      <c r="AD794" s="51">
        <v>0</v>
      </c>
      <c r="AE794" s="51">
        <v>4.83</v>
      </c>
      <c r="AF794" s="51">
        <v>0.5</v>
      </c>
      <c r="AG794" s="51">
        <v>0.5</v>
      </c>
      <c r="AH794" s="51">
        <v>0</v>
      </c>
      <c r="AI794" s="51">
        <f t="shared" si="169"/>
        <v>5.83</v>
      </c>
      <c r="AJ794" s="78">
        <f t="shared" si="163"/>
        <v>5.83</v>
      </c>
      <c r="AK794" s="78"/>
      <c r="AL794" s="78"/>
      <c r="AM794" s="78"/>
      <c r="AN794" s="78"/>
      <c r="AO794" s="45">
        <v>7505.29</v>
      </c>
      <c r="AP794" s="45">
        <v>7503.8109999999997</v>
      </c>
      <c r="AQ794" s="57">
        <f t="shared" si="138"/>
        <v>46202.631944444445</v>
      </c>
      <c r="AR794" s="57">
        <v>46202.642361111109</v>
      </c>
      <c r="AS794" s="57">
        <f t="shared" si="139"/>
        <v>46203.670138888891</v>
      </c>
      <c r="AT794" s="57">
        <v>46203.729166666664</v>
      </c>
      <c r="AU794" s="57">
        <f t="shared" si="149"/>
        <v>46203.729166666664</v>
      </c>
      <c r="AV794" s="57">
        <v>46203.739583333336</v>
      </c>
      <c r="AW794" s="104">
        <v>4416</v>
      </c>
      <c r="AX794" s="104">
        <v>6677</v>
      </c>
      <c r="AY794" s="30">
        <v>33.869999999999997</v>
      </c>
      <c r="AZ794" s="30">
        <v>9.9</v>
      </c>
      <c r="BA794" s="30">
        <v>4.49</v>
      </c>
      <c r="BB794" s="30">
        <v>6.12</v>
      </c>
      <c r="BC794" s="30">
        <v>6.79</v>
      </c>
      <c r="BD794" s="30">
        <v>42.19</v>
      </c>
      <c r="BE794" s="30">
        <v>41.79</v>
      </c>
      <c r="BF794" s="30">
        <v>1.1000000000000001</v>
      </c>
      <c r="BG794" s="30">
        <v>1.79</v>
      </c>
      <c r="BH794" s="30">
        <v>1.66</v>
      </c>
      <c r="BI794" s="30">
        <v>62.78</v>
      </c>
      <c r="BJ794" s="30">
        <v>4.3600000000000003</v>
      </c>
      <c r="BK794" s="30">
        <v>1.07</v>
      </c>
      <c r="BL794" s="30">
        <v>1.27</v>
      </c>
      <c r="BM794" s="30">
        <v>14.27</v>
      </c>
      <c r="BN794" s="34">
        <v>52</v>
      </c>
      <c r="BO794" s="30" t="s">
        <v>100</v>
      </c>
      <c r="BP794" s="30" t="s">
        <v>100</v>
      </c>
      <c r="BQ794" s="34">
        <v>1170</v>
      </c>
      <c r="BR794" s="30">
        <v>31.27</v>
      </c>
      <c r="BS794" s="30">
        <v>17.39</v>
      </c>
      <c r="BT794" s="30">
        <v>36.26</v>
      </c>
      <c r="BU794" s="30">
        <v>5.81</v>
      </c>
      <c r="BV794" s="30">
        <v>2.5</v>
      </c>
      <c r="BW794" s="30">
        <v>4.4400000000000004</v>
      </c>
      <c r="BX794" s="30">
        <v>0.76</v>
      </c>
      <c r="BY794" s="30">
        <v>0.82</v>
      </c>
      <c r="BZ794" s="30">
        <v>4.0999999999999996</v>
      </c>
      <c r="CA794" s="30">
        <v>0.47</v>
      </c>
      <c r="CB794" s="30">
        <v>0.19</v>
      </c>
      <c r="CC794" s="99">
        <v>7.1999999999999995E-2</v>
      </c>
      <c r="CD794" s="30">
        <v>100</v>
      </c>
      <c r="CE794" s="30">
        <v>98</v>
      </c>
      <c r="CF794" s="30">
        <v>98</v>
      </c>
      <c r="CG794" s="30">
        <v>15</v>
      </c>
      <c r="CH794" s="30"/>
      <c r="CI794" s="104">
        <v>4420</v>
      </c>
      <c r="CJ794" s="30"/>
      <c r="CK794" s="30">
        <v>33.35</v>
      </c>
      <c r="CL794" s="30"/>
      <c r="CM794" s="30">
        <v>4.45</v>
      </c>
      <c r="CN794" s="30"/>
      <c r="CO794" s="30"/>
      <c r="CP794" s="30"/>
      <c r="CQ794" s="30">
        <v>1.1000000000000001</v>
      </c>
      <c r="CR794" s="104">
        <v>4415</v>
      </c>
      <c r="CS794" s="104">
        <v>33.85</v>
      </c>
      <c r="CT794" s="104">
        <v>5.12</v>
      </c>
      <c r="CU794" s="105">
        <v>0.9</v>
      </c>
      <c r="CV794" s="30"/>
      <c r="CW794" s="73">
        <f t="shared" si="168"/>
        <v>400.13211873486114</v>
      </c>
      <c r="CX794" s="74">
        <f>AP794/(AB794-AI794)</f>
        <v>400.13211873486114</v>
      </c>
      <c r="CY794" s="71">
        <v>500</v>
      </c>
      <c r="CZ794" s="67">
        <f>IF(AND(DATE(YEAR(T794),MONTH(T794),DAY(T794))&gt;=(S794-3),DATE(YEAR(T794),MONTH(T794),DAY(T794))&lt;=(S794+3)),T794,V794)</f>
        <v>46202.631944444445</v>
      </c>
      <c r="DA794" s="74">
        <f>CZ794-U794</f>
        <v>0</v>
      </c>
      <c r="DB794" s="53">
        <f>(((AR794-AQ794)*24)+DD794+AB794+((AV794-AU794)*24))/24</f>
        <v>1.0868055555620231</v>
      </c>
      <c r="DC794" s="53">
        <f>(AT794-AS794)*24</f>
        <v>1.4166666665696539</v>
      </c>
      <c r="DD794" s="51">
        <f>(W794-AR794)*24</f>
        <v>1.0000000001164153</v>
      </c>
      <c r="DE794" s="51">
        <f>AA794</f>
        <v>1.1666666666278616</v>
      </c>
      <c r="DF794" s="51">
        <f t="shared" si="167"/>
        <v>1.0000000001164153</v>
      </c>
      <c r="DG794" s="51">
        <f>AB794</f>
        <v>24.583333333313931</v>
      </c>
      <c r="DH794" s="51">
        <f t="shared" si="170"/>
        <v>1.4166666665696539</v>
      </c>
    </row>
    <row r="795" spans="1:112" s="63" customFormat="1" x14ac:dyDescent="0.2">
      <c r="A795" s="65">
        <v>5243</v>
      </c>
      <c r="B795" s="72">
        <f t="shared" si="171"/>
        <v>46204</v>
      </c>
      <c r="C795" s="60" t="str">
        <f t="shared" si="172"/>
        <v>PRT 2026 6 #5243</v>
      </c>
      <c r="D795" s="60" t="str">
        <f t="shared" si="173"/>
        <v>PRATU PLNBB NIAGA #21</v>
      </c>
      <c r="E795" s="61">
        <v>5243</v>
      </c>
      <c r="F795" s="62" t="s">
        <v>314</v>
      </c>
      <c r="G795" s="62" t="str">
        <f>INDEX([1]List!$D$2:$D$60,MATCH(F795,[1]List!$B$2:$B$60,0))</f>
        <v>CIF</v>
      </c>
      <c r="H795" s="62" t="s">
        <v>187</v>
      </c>
      <c r="I795" s="62" t="s">
        <v>845</v>
      </c>
      <c r="J795" s="61">
        <f>IF(F795="","",IF(F795="TIE LRC",COUNTIF($F$2:$F795,"TIE")+COUNTIF($F$2:$F795,"TME")+COUNTIF($F$2:$F795,"TIE LRC")+COUNTIF($F$2:$F795,"TIE MRC"),IF(F795="TIE MRC",COUNTIF($F$2:$F795,"TIE")+COUNTIF($F$2:$F795,"TME")+COUNTIF($F$2:$F795,"TIE LRC")+COUNTIF($F$2:$F795,"TIE MRC"),IF(F795="PLNBB LRC",COUNTIF($F$2:$F795,"PLNBB")+COUNTIF($F$2:$F795,"PLNBB LRC")+COUNTIF($F$2:$F795,"PLNBB MRC"),IF(F795="PLNBB MRC",COUNTIF($F$2:$F795,"PLNBB")+COUNTIF($F$2:$F795,"PLNBB LRC")+COUNTIF($F$2:$F795,"PLNBB MRC"),IF(F795="HE MRC",COUNTIF($F$2:$F795,"HE")+COUNTIF($F$2:$F795,"HE LRC")+COUNTIF($F$2:$F795,"HE MRC"),IF(F795="HE LRC",COUNTIF($F$2:$F795,"HE")+COUNTIF($F$2:$F795,"HE LRC")+COUNTIF($F$2:$F795,"HE MRC"),COUNTIF($F$2:$F795,F795))))))))</f>
        <v>21</v>
      </c>
      <c r="K795" s="63" t="s">
        <v>769</v>
      </c>
      <c r="L795" s="63" t="s">
        <v>770</v>
      </c>
      <c r="M795" s="63" t="s">
        <v>846</v>
      </c>
      <c r="N795" s="64" t="s">
        <v>320</v>
      </c>
      <c r="O795" s="69" t="s">
        <v>104</v>
      </c>
      <c r="P795" s="65"/>
      <c r="Q795" s="69">
        <v>46192</v>
      </c>
      <c r="R795" s="66"/>
      <c r="S795" s="69">
        <v>46191</v>
      </c>
      <c r="T795" s="67">
        <v>46203.291666666664</v>
      </c>
      <c r="U795" s="67">
        <f t="shared" si="175"/>
        <v>46203.357638888891</v>
      </c>
      <c r="V795" s="67">
        <v>46203.357638888891</v>
      </c>
      <c r="W795" s="67">
        <v>46203.416666666664</v>
      </c>
      <c r="X795" s="67">
        <v>46204.284722222219</v>
      </c>
      <c r="Y795" s="67">
        <v>46204.385416666664</v>
      </c>
      <c r="Z795" s="67">
        <v>46204.420138888891</v>
      </c>
      <c r="AA795" s="53">
        <f t="shared" si="174"/>
        <v>1.5833333334303461</v>
      </c>
      <c r="AB795" s="53">
        <f t="shared" si="164"/>
        <v>23.25</v>
      </c>
      <c r="AC795" s="53">
        <f t="shared" si="165"/>
        <v>2.4166666666860692</v>
      </c>
      <c r="AD795" s="53">
        <v>0</v>
      </c>
      <c r="AE795" s="53">
        <v>2.08</v>
      </c>
      <c r="AF795" s="53">
        <v>0.92</v>
      </c>
      <c r="AG795" s="53">
        <v>0.5</v>
      </c>
      <c r="AH795" s="53">
        <v>0</v>
      </c>
      <c r="AI795" s="53">
        <f t="shared" si="169"/>
        <v>3.5</v>
      </c>
      <c r="AJ795" s="77">
        <f t="shared" si="163"/>
        <v>3.5</v>
      </c>
      <c r="AK795" s="77"/>
      <c r="AL795" s="77"/>
      <c r="AM795" s="77"/>
      <c r="AN795" s="77"/>
      <c r="AO795" s="68">
        <v>10003.339</v>
      </c>
      <c r="AP795" s="68">
        <v>10002.723</v>
      </c>
      <c r="AQ795" s="67">
        <f t="shared" si="138"/>
        <v>46203.357638888891</v>
      </c>
      <c r="AR795" s="67">
        <v>46203.368055555555</v>
      </c>
      <c r="AS795" s="67">
        <f t="shared" si="139"/>
        <v>46204.284722222219</v>
      </c>
      <c r="AT795" s="67">
        <v>46204.40625</v>
      </c>
      <c r="AU795" s="67">
        <f t="shared" si="149"/>
        <v>46204.40625</v>
      </c>
      <c r="AV795" s="67">
        <v>46204.416666666664</v>
      </c>
      <c r="AW795" s="102">
        <v>4034</v>
      </c>
      <c r="AX795" s="102">
        <v>6210</v>
      </c>
      <c r="AY795" s="55">
        <v>35.04</v>
      </c>
      <c r="AZ795" s="55">
        <v>12.64</v>
      </c>
      <c r="BA795" s="55">
        <v>4.8600000000000003</v>
      </c>
      <c r="BB795" s="55">
        <v>6.54</v>
      </c>
      <c r="BC795" s="55">
        <v>7.49</v>
      </c>
      <c r="BD795" s="55">
        <v>41.26</v>
      </c>
      <c r="BE795" s="55">
        <v>39.56</v>
      </c>
      <c r="BF795" s="55">
        <v>0.19</v>
      </c>
      <c r="BG795" s="55">
        <v>0.31</v>
      </c>
      <c r="BH795" s="55">
        <v>0.28999999999999998</v>
      </c>
      <c r="BI795" s="55">
        <v>57.1</v>
      </c>
      <c r="BJ795" s="55">
        <v>4.1900000000000004</v>
      </c>
      <c r="BK795" s="55">
        <v>0.86</v>
      </c>
      <c r="BL795" s="55">
        <v>1.06</v>
      </c>
      <c r="BM795" s="55">
        <v>18.420000000000002</v>
      </c>
      <c r="BN795" s="56">
        <v>57</v>
      </c>
      <c r="BO795" s="55" t="s">
        <v>100</v>
      </c>
      <c r="BP795" s="55" t="s">
        <v>100</v>
      </c>
      <c r="BQ795" s="56">
        <v>1250</v>
      </c>
      <c r="BR795" s="55">
        <v>30.55</v>
      </c>
      <c r="BS795" s="55">
        <v>13.53</v>
      </c>
      <c r="BT795" s="55">
        <v>13</v>
      </c>
      <c r="BU795" s="55">
        <v>23.74</v>
      </c>
      <c r="BV795" s="55">
        <v>10.029999999999999</v>
      </c>
      <c r="BW795" s="55">
        <v>0.99</v>
      </c>
      <c r="BX795" s="55">
        <v>0.89</v>
      </c>
      <c r="BY795" s="55">
        <v>0.63</v>
      </c>
      <c r="BZ795" s="55">
        <v>6.22</v>
      </c>
      <c r="CA795" s="55">
        <v>0.01</v>
      </c>
      <c r="CB795" s="55">
        <v>0.3</v>
      </c>
      <c r="CC795" s="100">
        <v>4.5999999999999999E-2</v>
      </c>
      <c r="CD795" s="55">
        <v>99</v>
      </c>
      <c r="CE795" s="55">
        <v>98</v>
      </c>
      <c r="CF795" s="55">
        <v>79</v>
      </c>
      <c r="CG795" s="55">
        <v>19</v>
      </c>
      <c r="CH795" s="55"/>
      <c r="CI795" s="102">
        <v>4053</v>
      </c>
      <c r="CJ795" s="55"/>
      <c r="CK795" s="55">
        <v>34.96</v>
      </c>
      <c r="CL795" s="55"/>
      <c r="CM795" s="55">
        <v>4.8499999999999996</v>
      </c>
      <c r="CN795" s="55"/>
      <c r="CO795" s="55"/>
      <c r="CP795" s="55"/>
      <c r="CQ795" s="55">
        <v>0.19</v>
      </c>
      <c r="CR795" s="102">
        <v>4002</v>
      </c>
      <c r="CS795" s="102">
        <v>36.22</v>
      </c>
      <c r="CT795" s="102">
        <v>4.12</v>
      </c>
      <c r="CU795" s="103">
        <v>0.21</v>
      </c>
      <c r="CV795" s="55"/>
      <c r="CW795" s="73">
        <f t="shared" si="168"/>
        <v>506.46698734177215</v>
      </c>
      <c r="CX795" s="74">
        <f>AP795/(AB795-AI795)</f>
        <v>506.46698734177215</v>
      </c>
      <c r="CY795" s="71">
        <v>500</v>
      </c>
      <c r="CZ795" s="67">
        <f>IF(AND(DATE(YEAR(T795),MONTH(T795),DAY(T795))&gt;=(S795-3),DATE(YEAR(T795),MONTH(T795),DAY(T795))&lt;=(S795+3)),T795,V795)</f>
        <v>46203.357638888891</v>
      </c>
      <c r="DA795" s="74">
        <f>CZ795-U795</f>
        <v>0</v>
      </c>
      <c r="DB795" s="53">
        <f>(((AR795-AQ795)*24)+DD795+AB795+((AV795-AU795)*24))/24</f>
        <v>1.0381944444379769</v>
      </c>
      <c r="DC795" s="53">
        <f>(AT795-AS795)*24</f>
        <v>2.9166666667442769</v>
      </c>
      <c r="DD795" s="53">
        <f>(W795-AR795)*24</f>
        <v>1.1666666666278616</v>
      </c>
      <c r="DE795" s="53">
        <f>AA795</f>
        <v>1.5833333334303461</v>
      </c>
      <c r="DF795" s="53">
        <f t="shared" si="167"/>
        <v>1.1666666666278616</v>
      </c>
      <c r="DG795" s="53">
        <f>AB795</f>
        <v>23.25</v>
      </c>
      <c r="DH795" s="53">
        <f t="shared" si="170"/>
        <v>2.9166666667442769</v>
      </c>
    </row>
    <row r="796" spans="1:112" s="63" customFormat="1" x14ac:dyDescent="0.2">
      <c r="A796" s="65">
        <v>5244</v>
      </c>
      <c r="B796" s="72">
        <f t="shared" si="171"/>
        <v>46204</v>
      </c>
      <c r="C796" s="60" t="str">
        <f t="shared" si="172"/>
        <v>PRT 2026 6 #5244</v>
      </c>
      <c r="D796" s="60" t="str">
        <f t="shared" si="173"/>
        <v>PRATU GEL MRC #32</v>
      </c>
      <c r="E796" s="61">
        <v>5244</v>
      </c>
      <c r="F796" s="62" t="s">
        <v>341</v>
      </c>
      <c r="G796" s="62" t="str">
        <f>INDEX([1]List!$D$2:$D$60,MATCH(F796,[1]List!$B$2:$B$60,0))</f>
        <v>CIF</v>
      </c>
      <c r="H796" s="62" t="s">
        <v>342</v>
      </c>
      <c r="I796" s="62" t="s">
        <v>408</v>
      </c>
      <c r="J796" s="61">
        <f>IF(F796="","",IF(F796="TIE LRC",COUNTIF($F$2:$F796,"TIE")+COUNTIF($F$2:$F796,"TME")+COUNTIF($F$2:$F796,"TIE LRC")+COUNTIF($F$2:$F796,"TIE MRC"),IF(F796="TIE MRC",COUNTIF($F$2:$F796,"TIE")+COUNTIF($F$2:$F796,"TME")+COUNTIF($F$2:$F796,"TIE LRC")+COUNTIF($F$2:$F796,"TIE MRC"),IF(F796="PLNBB LRC",COUNTIF($F$2:$F796,"PLNBB")+COUNTIF($F$2:$F796,"PLNBB LRC")+COUNTIF($F$2:$F796,"PLNBB MRC"),IF(F796="PLNBB MRC",COUNTIF($F$2:$F796,"PLNBB")+COUNTIF($F$2:$F796,"PLNBB LRC")+COUNTIF($F$2:$F796,"PLNBB MRC"),IF(F796="HE MRC",COUNTIF($F$2:$F796,"HE")+COUNTIF($F$2:$F796,"HE LRC")+COUNTIF($F$2:$F796,"HE MRC"),IF(F796="HE LRC",COUNTIF($F$2:$F796,"HE")+COUNTIF($F$2:$F796,"HE LRC")+COUNTIF($F$2:$F796,"HE MRC"),COUNTIF($F$2:$F796,F796))))))))</f>
        <v>32</v>
      </c>
      <c r="K796" s="63" t="s">
        <v>847</v>
      </c>
      <c r="L796" s="63" t="s">
        <v>848</v>
      </c>
      <c r="N796" s="64" t="s">
        <v>318</v>
      </c>
      <c r="O796" s="69" t="s">
        <v>104</v>
      </c>
      <c r="P796" s="65"/>
      <c r="Q796" s="69">
        <v>46190</v>
      </c>
      <c r="R796" s="66"/>
      <c r="S796" s="69">
        <v>46154</v>
      </c>
      <c r="T796" s="67">
        <v>46203.625</v>
      </c>
      <c r="U796" s="67">
        <f t="shared" si="175"/>
        <v>46203.777777777781</v>
      </c>
      <c r="V796" s="67">
        <v>46203.777777777781</v>
      </c>
      <c r="W796" s="67">
        <v>46203.940972222219</v>
      </c>
      <c r="X796" s="67">
        <v>46204.961805555555</v>
      </c>
      <c r="Y796" s="67">
        <v>46205.010416666664</v>
      </c>
      <c r="Z796" s="67">
        <v>46205.045138888891</v>
      </c>
      <c r="AA796" s="53">
        <f t="shared" si="174"/>
        <v>3.6666666667442769</v>
      </c>
      <c r="AB796" s="53">
        <f t="shared" si="164"/>
        <v>25.666666666686069</v>
      </c>
      <c r="AC796" s="53">
        <f t="shared" si="165"/>
        <v>1.1666666666278616</v>
      </c>
      <c r="AD796" s="53">
        <v>0</v>
      </c>
      <c r="AE796" s="53">
        <v>3.25</v>
      </c>
      <c r="AF796" s="53">
        <v>1.58</v>
      </c>
      <c r="AG796" s="53">
        <v>0.5</v>
      </c>
      <c r="AH796" s="53">
        <v>0</v>
      </c>
      <c r="AI796" s="53">
        <f t="shared" si="169"/>
        <v>5.33</v>
      </c>
      <c r="AJ796" s="77">
        <f t="shared" si="163"/>
        <v>5.33</v>
      </c>
      <c r="AK796" s="77"/>
      <c r="AL796" s="77"/>
      <c r="AM796" s="77"/>
      <c r="AN796" s="77"/>
      <c r="AO796" s="68">
        <v>10014.093000000001</v>
      </c>
      <c r="AP796" s="68">
        <v>10011.433999999999</v>
      </c>
      <c r="AQ796" s="67">
        <f t="shared" si="138"/>
        <v>46203.777777777781</v>
      </c>
      <c r="AR796" s="67">
        <v>46203.788194444445</v>
      </c>
      <c r="AS796" s="67">
        <f t="shared" si="139"/>
        <v>46204.961805555555</v>
      </c>
      <c r="AT796" s="67">
        <v>46205.03125</v>
      </c>
      <c r="AU796" s="67">
        <f t="shared" si="149"/>
        <v>46205.03125</v>
      </c>
      <c r="AV796" s="67">
        <v>46205.041666666664</v>
      </c>
      <c r="AW796" s="102">
        <v>4482</v>
      </c>
      <c r="AX796" s="102">
        <v>6376</v>
      </c>
      <c r="AY796" s="55">
        <v>29.7</v>
      </c>
      <c r="AZ796" s="55">
        <v>13.82</v>
      </c>
      <c r="BA796" s="55">
        <v>5.55</v>
      </c>
      <c r="BB796" s="55">
        <v>6.8</v>
      </c>
      <c r="BC796" s="55">
        <v>7.89</v>
      </c>
      <c r="BD796" s="55">
        <v>41.03</v>
      </c>
      <c r="BE796" s="55">
        <v>38.35</v>
      </c>
      <c r="BF796" s="55">
        <v>0.31</v>
      </c>
      <c r="BG796" s="55">
        <v>0.48</v>
      </c>
      <c r="BH796" s="55">
        <v>0.44</v>
      </c>
      <c r="BI796" s="55">
        <v>56.75</v>
      </c>
      <c r="BJ796" s="55">
        <v>4.3099999999999996</v>
      </c>
      <c r="BK796" s="55">
        <v>0.91</v>
      </c>
      <c r="BL796" s="55">
        <v>1.1499999999999999</v>
      </c>
      <c r="BM796" s="55">
        <v>17.03</v>
      </c>
      <c r="BN796" s="56">
        <v>60</v>
      </c>
      <c r="BO796" s="55" t="s">
        <v>97</v>
      </c>
      <c r="BP796" s="55" t="s">
        <v>100</v>
      </c>
      <c r="BQ796" s="56">
        <v>1220</v>
      </c>
      <c r="BR796" s="55">
        <v>48.68</v>
      </c>
      <c r="BS796" s="55">
        <v>22.54</v>
      </c>
      <c r="BT796" s="55">
        <v>10.36</v>
      </c>
      <c r="BU796" s="55">
        <v>7.6</v>
      </c>
      <c r="BV796" s="55">
        <v>1.76</v>
      </c>
      <c r="BW796" s="55">
        <v>1.38</v>
      </c>
      <c r="BX796" s="55">
        <v>0.55000000000000004</v>
      </c>
      <c r="BY796" s="55">
        <v>0.87</v>
      </c>
      <c r="BZ796" s="55">
        <v>5.69</v>
      </c>
      <c r="CA796" s="55">
        <v>0.4</v>
      </c>
      <c r="CB796" s="55">
        <v>0.17</v>
      </c>
      <c r="CC796" s="100">
        <v>3.4000000000000002E-2</v>
      </c>
      <c r="CD796" s="55">
        <v>99</v>
      </c>
      <c r="CE796" s="55">
        <v>95</v>
      </c>
      <c r="CF796" s="55">
        <v>79</v>
      </c>
      <c r="CG796" s="55">
        <v>19</v>
      </c>
      <c r="CH796" s="55"/>
      <c r="CI796" s="102">
        <v>4537</v>
      </c>
      <c r="CJ796" s="55"/>
      <c r="CK796" s="55">
        <v>28.89</v>
      </c>
      <c r="CL796" s="55"/>
      <c r="CM796" s="55">
        <v>5.52</v>
      </c>
      <c r="CN796" s="55"/>
      <c r="CO796" s="55"/>
      <c r="CP796" s="55"/>
      <c r="CQ796" s="55">
        <v>0.31</v>
      </c>
      <c r="CR796" s="102">
        <v>4389</v>
      </c>
      <c r="CS796" s="102">
        <v>33.270000000000003</v>
      </c>
      <c r="CT796" s="102">
        <v>5.69</v>
      </c>
      <c r="CU796" s="103">
        <v>0.3</v>
      </c>
      <c r="CV796" s="55"/>
      <c r="CW796" s="73">
        <f t="shared" si="168"/>
        <v>492.28490411360991</v>
      </c>
      <c r="CX796" s="74">
        <f>AP796/(AB796-AI796)</f>
        <v>492.28490411360991</v>
      </c>
      <c r="CY796" s="71">
        <v>500</v>
      </c>
      <c r="CZ796" s="67">
        <f>IF(AND(DATE(YEAR(T796),MONTH(T796),DAY(T796))&gt;=(S796-3),DATE(YEAR(T796),MONTH(T796),DAY(T796))&lt;=(S796+3)),T796,V796)</f>
        <v>46203.777777777781</v>
      </c>
      <c r="DA796" s="74">
        <f>CZ796-U796</f>
        <v>0</v>
      </c>
      <c r="DB796" s="53">
        <f>(((AR796-AQ796)*24)+DD796+AB796+((AV796-AU796)*24))/24</f>
        <v>1.2430555555474712</v>
      </c>
      <c r="DC796" s="53">
        <f>(AT796-AS796)*24</f>
        <v>1.6666666666860692</v>
      </c>
      <c r="DD796" s="53">
        <f>(W796-AR796)*24</f>
        <v>3.6666666665696539</v>
      </c>
      <c r="DE796" s="53">
        <f>AA796</f>
        <v>3.6666666667442769</v>
      </c>
      <c r="DF796" s="53">
        <f t="shared" si="167"/>
        <v>3.6666666665696539</v>
      </c>
      <c r="DG796" s="53">
        <f>AB796</f>
        <v>25.666666666686069</v>
      </c>
      <c r="DH796" s="53">
        <f t="shared" si="170"/>
        <v>1.6666666666860692</v>
      </c>
    </row>
    <row r="797" spans="1:112" s="63" customFormat="1" x14ac:dyDescent="0.2">
      <c r="A797" s="65">
        <v>5245</v>
      </c>
      <c r="B797" s="72">
        <f t="shared" si="171"/>
        <v>46204</v>
      </c>
      <c r="C797" s="60" t="str">
        <f t="shared" si="172"/>
        <v>PRT 2026 6 #5245</v>
      </c>
      <c r="D797" s="60" t="str">
        <f t="shared" si="173"/>
        <v>PRATU PTBA #161</v>
      </c>
      <c r="E797" s="61">
        <v>5245</v>
      </c>
      <c r="F797" s="62" t="s">
        <v>98</v>
      </c>
      <c r="G797" s="62" t="str">
        <f>INDEX([1]List!$D$2:$D$60,MATCH(F797,[1]List!$B$2:$B$60,0))</f>
        <v>FOB</v>
      </c>
      <c r="H797" s="62" t="s">
        <v>156</v>
      </c>
      <c r="I797" s="62" t="s">
        <v>157</v>
      </c>
      <c r="J797" s="61">
        <f>IF(F797="","",IF(F797="TIE LRC",COUNTIF($F$2:$F797,"TIE")+COUNTIF($F$2:$F797,"TME")+COUNTIF($F$2:$F797,"TIE LRC")+COUNTIF($F$2:$F797,"TIE MRC"),IF(F797="TIE MRC",COUNTIF($F$2:$F797,"TIE")+COUNTIF($F$2:$F797,"TME")+COUNTIF($F$2:$F797,"TIE LRC")+COUNTIF($F$2:$F797,"TIE MRC"),IF(F797="PLNBB LRC",COUNTIF($F$2:$F797,"PLNBB")+COUNTIF($F$2:$F797,"PLNBB LRC")+COUNTIF($F$2:$F797,"PLNBB MRC"),IF(F797="PLNBB MRC",COUNTIF($F$2:$F797,"PLNBB")+COUNTIF($F$2:$F797,"PLNBB LRC")+COUNTIF($F$2:$F797,"PLNBB MRC"),IF(F797="HE MRC",COUNTIF($F$2:$F797,"HE")+COUNTIF($F$2:$F797,"HE LRC")+COUNTIF($F$2:$F797,"HE MRC"),IF(F797="HE LRC",COUNTIF($F$2:$F797,"HE")+COUNTIF($F$2:$F797,"HE LRC")+COUNTIF($F$2:$F797,"HE MRC"),COUNTIF($F$2:$F797,F797))))))))</f>
        <v>161</v>
      </c>
      <c r="K797" s="63" t="s">
        <v>849</v>
      </c>
      <c r="L797" s="63" t="s">
        <v>850</v>
      </c>
      <c r="N797" s="64" t="s">
        <v>320</v>
      </c>
      <c r="O797" s="69" t="s">
        <v>201</v>
      </c>
      <c r="P797" s="65"/>
      <c r="Q797" s="69">
        <v>46199</v>
      </c>
      <c r="R797" s="66"/>
      <c r="S797" s="69">
        <v>46195</v>
      </c>
      <c r="T797" s="67">
        <v>46203.972222222219</v>
      </c>
      <c r="U797" s="67">
        <f t="shared" si="175"/>
        <v>46204.46875</v>
      </c>
      <c r="V797" s="67">
        <v>46204.46875</v>
      </c>
      <c r="W797" s="67">
        <v>46204.489583333336</v>
      </c>
      <c r="X797" s="67">
        <v>46205.902777777781</v>
      </c>
      <c r="Y797" s="67">
        <v>46205.986111111109</v>
      </c>
      <c r="Z797" s="67">
        <v>46206.020833333336</v>
      </c>
      <c r="AA797" s="53">
        <f t="shared" si="174"/>
        <v>11.916666666744277</v>
      </c>
      <c r="AB797" s="53">
        <f t="shared" si="164"/>
        <v>35.916666666569654</v>
      </c>
      <c r="AC797" s="53">
        <f t="shared" si="165"/>
        <v>1.9999999998835847</v>
      </c>
      <c r="AD797" s="53">
        <v>5.58</v>
      </c>
      <c r="AE797" s="53">
        <v>4</v>
      </c>
      <c r="AF797" s="53">
        <v>1.25</v>
      </c>
      <c r="AG797" s="53">
        <v>0.67</v>
      </c>
      <c r="AH797" s="53">
        <v>0</v>
      </c>
      <c r="AI797" s="53">
        <f t="shared" si="169"/>
        <v>5.92</v>
      </c>
      <c r="AJ797" s="77">
        <f t="shared" si="163"/>
        <v>11.5</v>
      </c>
      <c r="AK797" s="77"/>
      <c r="AL797" s="77"/>
      <c r="AM797" s="77"/>
      <c r="AN797" s="77"/>
      <c r="AO797" s="68">
        <v>12354.781999999999</v>
      </c>
      <c r="AP797" s="68">
        <v>12353.121999999999</v>
      </c>
      <c r="AQ797" s="67">
        <f t="shared" si="138"/>
        <v>46204.46875</v>
      </c>
      <c r="AR797" s="67">
        <v>46204.479166666664</v>
      </c>
      <c r="AS797" s="67">
        <f t="shared" si="139"/>
        <v>46205.902777777781</v>
      </c>
      <c r="AT797" s="67">
        <v>46206.006944444445</v>
      </c>
      <c r="AU797" s="67">
        <f t="shared" si="149"/>
        <v>46206.006944444445</v>
      </c>
      <c r="AV797" s="67">
        <v>46206.017361111109</v>
      </c>
      <c r="AW797" s="102">
        <v>4725</v>
      </c>
      <c r="AX797" s="102">
        <v>6706</v>
      </c>
      <c r="AY797" s="55">
        <v>29.54</v>
      </c>
      <c r="AZ797" s="55">
        <v>12.42</v>
      </c>
      <c r="BA797" s="55">
        <v>4.76</v>
      </c>
      <c r="BB797" s="55">
        <v>5.92</v>
      </c>
      <c r="BC797" s="55">
        <v>6.76</v>
      </c>
      <c r="BD797" s="55">
        <v>40.49</v>
      </c>
      <c r="BE797" s="55">
        <v>41.17</v>
      </c>
      <c r="BF797" s="55">
        <v>0.31</v>
      </c>
      <c r="BG797" s="55">
        <v>0.47</v>
      </c>
      <c r="BH797" s="55">
        <v>0.43</v>
      </c>
      <c r="BI797" s="55">
        <v>60.45</v>
      </c>
      <c r="BJ797" s="55">
        <v>4.29</v>
      </c>
      <c r="BK797" s="55">
        <v>0.96</v>
      </c>
      <c r="BL797" s="55">
        <v>1.18</v>
      </c>
      <c r="BM797" s="55">
        <v>15.58</v>
      </c>
      <c r="BN797" s="56">
        <v>60</v>
      </c>
      <c r="BO797" s="55" t="s">
        <v>97</v>
      </c>
      <c r="BP797" s="55" t="s">
        <v>100</v>
      </c>
      <c r="BQ797" s="56">
        <v>1250</v>
      </c>
      <c r="BR797" s="55">
        <v>48.22</v>
      </c>
      <c r="BS797" s="55">
        <v>21.99</v>
      </c>
      <c r="BT797" s="55">
        <v>10.63</v>
      </c>
      <c r="BU797" s="55">
        <v>6.68</v>
      </c>
      <c r="BV797" s="55">
        <v>1.49</v>
      </c>
      <c r="BW797" s="55">
        <v>1.25</v>
      </c>
      <c r="BX797" s="55">
        <v>0.56000000000000005</v>
      </c>
      <c r="BY797" s="55">
        <v>0.81</v>
      </c>
      <c r="BZ797" s="55">
        <v>7.96</v>
      </c>
      <c r="CA797" s="55">
        <v>0.18</v>
      </c>
      <c r="CB797" s="55">
        <v>0.22</v>
      </c>
      <c r="CC797" s="100">
        <v>4.2000000000000003E-2</v>
      </c>
      <c r="CD797" s="55">
        <v>100</v>
      </c>
      <c r="CE797" s="55">
        <v>99</v>
      </c>
      <c r="CF797" s="55">
        <v>79</v>
      </c>
      <c r="CG797" s="55">
        <v>18</v>
      </c>
      <c r="CH797" s="55"/>
      <c r="CI797" s="102">
        <v>4905</v>
      </c>
      <c r="CJ797" s="55"/>
      <c r="CK797" s="55">
        <v>28.38</v>
      </c>
      <c r="CL797" s="55">
        <v>14.45</v>
      </c>
      <c r="CM797" s="55">
        <v>5.31</v>
      </c>
      <c r="CN797" s="55">
        <v>6.34</v>
      </c>
      <c r="CO797" s="55">
        <v>39.01</v>
      </c>
      <c r="CP797" s="55">
        <v>40.200000000000003</v>
      </c>
      <c r="CQ797" s="55">
        <v>0.43</v>
      </c>
      <c r="CR797" s="102">
        <v>4611</v>
      </c>
      <c r="CS797" s="102">
        <v>30.12</v>
      </c>
      <c r="CT797" s="102">
        <v>3.25</v>
      </c>
      <c r="CU797" s="103">
        <v>0.38</v>
      </c>
      <c r="CV797" s="55"/>
      <c r="CW797" s="73">
        <f t="shared" si="168"/>
        <v>411.8164907225231</v>
      </c>
      <c r="CX797" s="74">
        <f>AP797/(AB797-AI797)</f>
        <v>411.8164907225231</v>
      </c>
      <c r="CY797" s="71">
        <v>500</v>
      </c>
      <c r="CZ797" s="67">
        <f>IF(AND(DATE(YEAR(T797),MONTH(T797),DAY(T797))&gt;=(S797-3),DATE(YEAR(T797),MONTH(T797),DAY(T797))&lt;=(S797+3)),T797,V797)</f>
        <v>46204.46875</v>
      </c>
      <c r="DA797" s="74">
        <f>CZ797-U797</f>
        <v>0</v>
      </c>
      <c r="DB797" s="53">
        <f>(((AR797-AQ797)*24)+DD797+AB797+((AV797-AU797)*24))/24</f>
        <v>1.5277777777737356</v>
      </c>
      <c r="DC797" s="53">
        <f>(AT797-AS797)*24</f>
        <v>2.4999999999417923</v>
      </c>
      <c r="DD797" s="53">
        <f>(W797-AR797)*24</f>
        <v>0.25000000011641532</v>
      </c>
      <c r="DE797" s="53">
        <f>AA797</f>
        <v>11.916666666744277</v>
      </c>
      <c r="DF797" s="53">
        <f t="shared" si="167"/>
        <v>0.25000000011641532</v>
      </c>
      <c r="DG797" s="53">
        <f>AB797</f>
        <v>35.916666666569654</v>
      </c>
      <c r="DH797" s="53">
        <f t="shared" si="170"/>
        <v>2.4999999999417923</v>
      </c>
    </row>
    <row r="798" spans="1:112" s="63" customFormat="1" x14ac:dyDescent="0.2">
      <c r="A798" s="65">
        <v>5246</v>
      </c>
      <c r="B798" s="72">
        <f t="shared" si="171"/>
        <v>46204</v>
      </c>
      <c r="C798" s="60" t="str">
        <f t="shared" si="172"/>
        <v>PRT 2026 7 #5246</v>
      </c>
      <c r="D798" s="60" t="str">
        <f t="shared" si="173"/>
        <v>PRATU MADHUCON #23</v>
      </c>
      <c r="E798" s="61">
        <v>5246</v>
      </c>
      <c r="F798" s="62" t="s">
        <v>624</v>
      </c>
      <c r="G798" s="62" t="str">
        <f>INDEX([1]List!$D$2:$D$60,MATCH(F798,[1]List!$B$2:$B$60,0))</f>
        <v>CIF</v>
      </c>
      <c r="H798" s="62" t="s">
        <v>625</v>
      </c>
      <c r="I798" s="62" t="s">
        <v>689</v>
      </c>
      <c r="J798" s="61">
        <f>IF(F798="","",IF(F798="TIE LRC",COUNTIF($F$2:$F798,"TIE")+COUNTIF($F$2:$F798,"TME")+COUNTIF($F$2:$F798,"TIE LRC")+COUNTIF($F$2:$F798,"TIE MRC"),IF(F798="TIE MRC",COUNTIF($F$2:$F798,"TIE")+COUNTIF($F$2:$F798,"TME")+COUNTIF($F$2:$F798,"TIE LRC")+COUNTIF($F$2:$F798,"TIE MRC"),IF(F798="PLNBB LRC",COUNTIF($F$2:$F798,"PLNBB")+COUNTIF($F$2:$F798,"PLNBB LRC")+COUNTIF($F$2:$F798,"PLNBB MRC"),IF(F798="PLNBB MRC",COUNTIF($F$2:$F798,"PLNBB")+COUNTIF($F$2:$F798,"PLNBB LRC")+COUNTIF($F$2:$F798,"PLNBB MRC"),IF(F798="HE MRC",COUNTIF($F$2:$F798,"HE")+COUNTIF($F$2:$F798,"HE LRC")+COUNTIF($F$2:$F798,"HE MRC"),IF(F798="HE LRC",COUNTIF($F$2:$F798,"HE")+COUNTIF($F$2:$F798,"HE LRC")+COUNTIF($F$2:$F798,"HE MRC"),COUNTIF($F$2:$F798,F798))))))))</f>
        <v>23</v>
      </c>
      <c r="K798" s="63" t="s">
        <v>805</v>
      </c>
      <c r="L798" s="63" t="s">
        <v>806</v>
      </c>
      <c r="N798" s="64" t="s">
        <v>318</v>
      </c>
      <c r="O798" s="69" t="s">
        <v>104</v>
      </c>
      <c r="P798" s="65"/>
      <c r="Q798" s="69">
        <v>46197</v>
      </c>
      <c r="R798" s="66"/>
      <c r="S798" s="69">
        <v>46194</v>
      </c>
      <c r="T798" s="67">
        <v>46204.520833333336</v>
      </c>
      <c r="U798" s="67">
        <f t="shared" si="175"/>
        <v>46205.0625</v>
      </c>
      <c r="V798" s="67">
        <v>46205.0625</v>
      </c>
      <c r="W798" s="67">
        <v>46205.076388888891</v>
      </c>
      <c r="X798" s="67">
        <v>46206.149305555555</v>
      </c>
      <c r="Y798" s="67">
        <v>46206.1875</v>
      </c>
      <c r="Z798" s="67">
        <v>46206.222222222219</v>
      </c>
      <c r="AA798" s="53">
        <f t="shared" si="174"/>
        <v>12.999999999941792</v>
      </c>
      <c r="AB798" s="53">
        <f t="shared" si="164"/>
        <v>26.666666666627862</v>
      </c>
      <c r="AC798" s="53">
        <f t="shared" si="165"/>
        <v>0.91666666668606922</v>
      </c>
      <c r="AD798" s="53">
        <v>0</v>
      </c>
      <c r="AE798" s="53">
        <v>2.33</v>
      </c>
      <c r="AF798" s="53">
        <v>1.25</v>
      </c>
      <c r="AG798" s="53">
        <v>6.33</v>
      </c>
      <c r="AH798" s="53">
        <v>0</v>
      </c>
      <c r="AI798" s="53">
        <f t="shared" si="169"/>
        <v>9.91</v>
      </c>
      <c r="AJ798" s="77">
        <f t="shared" si="163"/>
        <v>9.91</v>
      </c>
      <c r="AK798" s="77"/>
      <c r="AL798" s="77"/>
      <c r="AM798" s="77"/>
      <c r="AN798" s="77"/>
      <c r="AO798" s="68">
        <v>9277.0640000000003</v>
      </c>
      <c r="AP798" s="68">
        <v>9274.4619999999995</v>
      </c>
      <c r="AQ798" s="67">
        <f t="shared" ref="AQ798:AQ864" si="176">V798</f>
        <v>46205.0625</v>
      </c>
      <c r="AR798" s="67">
        <v>46205.072916666664</v>
      </c>
      <c r="AS798" s="67">
        <f t="shared" ref="AS798:AS902" si="177">X798</f>
        <v>46206.149305555555</v>
      </c>
      <c r="AT798" s="67">
        <v>46206.208333333336</v>
      </c>
      <c r="AU798" s="67">
        <f t="shared" si="149"/>
        <v>46206.208333333336</v>
      </c>
      <c r="AV798" s="67">
        <v>46206.21875</v>
      </c>
      <c r="AW798" s="102">
        <v>4113</v>
      </c>
      <c r="AX798" s="102">
        <v>6320</v>
      </c>
      <c r="AY798" s="55">
        <v>34.92</v>
      </c>
      <c r="AZ798" s="55">
        <v>15.22</v>
      </c>
      <c r="BA798" s="55">
        <v>4.87</v>
      </c>
      <c r="BB798" s="55">
        <v>6.35</v>
      </c>
      <c r="BC798" s="55">
        <v>7.49</v>
      </c>
      <c r="BD798" s="55">
        <v>41.69</v>
      </c>
      <c r="BE798" s="55">
        <v>36.74</v>
      </c>
      <c r="BF798" s="55">
        <v>0.27</v>
      </c>
      <c r="BG798" s="55">
        <v>0.45</v>
      </c>
      <c r="BH798" s="55">
        <v>0.41</v>
      </c>
      <c r="BI798" s="55">
        <v>55.25</v>
      </c>
      <c r="BJ798" s="55">
        <v>4.24</v>
      </c>
      <c r="BK798" s="55">
        <v>0.93</v>
      </c>
      <c r="BL798" s="55">
        <v>1.19</v>
      </c>
      <c r="BM798" s="55">
        <v>17.66</v>
      </c>
      <c r="BN798" s="56">
        <v>60</v>
      </c>
      <c r="BO798" s="55" t="s">
        <v>97</v>
      </c>
      <c r="BP798" s="55" t="s">
        <v>100</v>
      </c>
      <c r="BQ798" s="56">
        <v>1150</v>
      </c>
      <c r="BR798" s="55">
        <v>35.26</v>
      </c>
      <c r="BS798" s="55">
        <v>20.55</v>
      </c>
      <c r="BT798" s="55">
        <v>26.63</v>
      </c>
      <c r="BU798" s="55">
        <v>7.68</v>
      </c>
      <c r="BV798" s="55">
        <v>2.02</v>
      </c>
      <c r="BW798" s="55">
        <v>0.44</v>
      </c>
      <c r="BX798" s="55">
        <v>0.48</v>
      </c>
      <c r="BY798" s="55">
        <v>0.8</v>
      </c>
      <c r="BZ798" s="55">
        <v>5.43</v>
      </c>
      <c r="CA798" s="55">
        <v>0.55000000000000004</v>
      </c>
      <c r="CB798" s="55">
        <v>0.16</v>
      </c>
      <c r="CC798" s="100">
        <v>5.6000000000000001E-2</v>
      </c>
      <c r="CD798" s="55">
        <v>98</v>
      </c>
      <c r="CE798" s="55">
        <v>97</v>
      </c>
      <c r="CF798" s="55">
        <v>78</v>
      </c>
      <c r="CG798" s="55">
        <v>20</v>
      </c>
      <c r="CH798" s="55"/>
      <c r="CI798" s="102">
        <v>4128</v>
      </c>
      <c r="CJ798" s="55"/>
      <c r="CK798" s="55">
        <v>34.619999999999997</v>
      </c>
      <c r="CL798" s="55"/>
      <c r="CM798" s="55">
        <v>4.33</v>
      </c>
      <c r="CN798" s="55"/>
      <c r="CO798" s="55"/>
      <c r="CP798" s="55"/>
      <c r="CQ798" s="55">
        <v>0.14000000000000001</v>
      </c>
      <c r="CR798" s="102">
        <v>4025</v>
      </c>
      <c r="CS798" s="102">
        <v>34.770000000000003</v>
      </c>
      <c r="CT798" s="102">
        <v>5.0199999999999996</v>
      </c>
      <c r="CU798" s="103">
        <v>0.25</v>
      </c>
      <c r="CV798" s="55"/>
      <c r="CW798" s="73">
        <f t="shared" si="168"/>
        <v>553.47893375899014</v>
      </c>
      <c r="CX798" s="74">
        <f>AP798/(AB798-AI798)</f>
        <v>553.47893375899014</v>
      </c>
      <c r="CY798" s="71">
        <v>500</v>
      </c>
      <c r="CZ798" s="67">
        <f>IF(AND(DATE(YEAR(T798),MONTH(T798),DAY(T798))&gt;=(S798-3),DATE(YEAR(T798),MONTH(T798),DAY(T798))&lt;=(S798+3)),T798,V798)</f>
        <v>46205.0625</v>
      </c>
      <c r="DA798" s="74">
        <f>CZ798-U798</f>
        <v>0</v>
      </c>
      <c r="DB798" s="53">
        <f>(((AR798-AQ798)*24)+DD798+AB798+((AV798-AU798)*24))/24</f>
        <v>1.1354166666642413</v>
      </c>
      <c r="DC798" s="53">
        <f>(AT798-AS798)*24</f>
        <v>1.4166666667442769</v>
      </c>
      <c r="DD798" s="53">
        <f>(W798-AR798)*24</f>
        <v>8.3333333430346102E-2</v>
      </c>
      <c r="DE798" s="53">
        <f>AA798</f>
        <v>12.999999999941792</v>
      </c>
      <c r="DF798" s="53">
        <f t="shared" si="167"/>
        <v>8.3333333430346102E-2</v>
      </c>
      <c r="DG798" s="53">
        <f>AB798</f>
        <v>26.666666666627862</v>
      </c>
      <c r="DH798" s="53">
        <f t="shared" si="170"/>
        <v>1.4166666667442769</v>
      </c>
    </row>
    <row r="799" spans="1:112" s="63" customFormat="1" x14ac:dyDescent="0.2">
      <c r="A799" s="65">
        <v>5247</v>
      </c>
      <c r="B799" s="72">
        <f t="shared" si="171"/>
        <v>46204</v>
      </c>
      <c r="C799" s="60" t="str">
        <f t="shared" si="172"/>
        <v>PRT 2026 7 #5247</v>
      </c>
      <c r="D799" s="60" t="str">
        <f t="shared" si="173"/>
        <v>PRATU PTBA #162</v>
      </c>
      <c r="E799" s="61">
        <v>5247</v>
      </c>
      <c r="F799" s="62" t="s">
        <v>98</v>
      </c>
      <c r="G799" s="62" t="str">
        <f>INDEX([1]List!$D$2:$D$60,MATCH(F799,[1]List!$B$2:$B$60,0))</f>
        <v>FOB</v>
      </c>
      <c r="H799" s="62" t="s">
        <v>156</v>
      </c>
      <c r="I799" s="62" t="s">
        <v>157</v>
      </c>
      <c r="J799" s="61">
        <f>IF(F799="","",IF(F799="TIE LRC",COUNTIF($F$2:$F799,"TIE")+COUNTIF($F$2:$F799,"TME")+COUNTIF($F$2:$F799,"TIE LRC")+COUNTIF($F$2:$F799,"TIE MRC"),IF(F799="TIE MRC",COUNTIF($F$2:$F799,"TIE")+COUNTIF($F$2:$F799,"TME")+COUNTIF($F$2:$F799,"TIE LRC")+COUNTIF($F$2:$F799,"TIE MRC"),IF(F799="PLNBB LRC",COUNTIF($F$2:$F799,"PLNBB")+COUNTIF($F$2:$F799,"PLNBB LRC")+COUNTIF($F$2:$F799,"PLNBB MRC"),IF(F799="PLNBB MRC",COUNTIF($F$2:$F799,"PLNBB")+COUNTIF($F$2:$F799,"PLNBB LRC")+COUNTIF($F$2:$F799,"PLNBB MRC"),IF(F799="HE MRC",COUNTIF($F$2:$F799,"HE")+COUNTIF($F$2:$F799,"HE LRC")+COUNTIF($F$2:$F799,"HE MRC"),IF(F799="HE LRC",COUNTIF($F$2:$F799,"HE")+COUNTIF($F$2:$F799,"HE LRC")+COUNTIF($F$2:$F799,"HE MRC"),COUNTIF($F$2:$F799,F799))))))))</f>
        <v>162</v>
      </c>
      <c r="K799" s="63" t="s">
        <v>339</v>
      </c>
      <c r="L799" s="63" t="s">
        <v>340</v>
      </c>
      <c r="N799" s="64" t="s">
        <v>320</v>
      </c>
      <c r="O799" s="69" t="s">
        <v>610</v>
      </c>
      <c r="P799" s="65"/>
      <c r="Q799" s="69">
        <v>46201</v>
      </c>
      <c r="R799" s="66"/>
      <c r="S799" s="69">
        <v>46207</v>
      </c>
      <c r="T799" s="67">
        <v>46205.729166666664</v>
      </c>
      <c r="U799" s="67">
        <f>T799</f>
        <v>46205.729166666664</v>
      </c>
      <c r="V799" s="67">
        <v>46206.072916666664</v>
      </c>
      <c r="W799" s="67">
        <v>46206.086805555555</v>
      </c>
      <c r="X799" s="67">
        <v>46206.78125</v>
      </c>
      <c r="Y799" s="67">
        <v>46206.805555555555</v>
      </c>
      <c r="Z799" s="67">
        <v>46206.840277777781</v>
      </c>
      <c r="AA799" s="53">
        <f t="shared" si="174"/>
        <v>8.25</v>
      </c>
      <c r="AB799" s="53">
        <f t="shared" si="164"/>
        <v>17.25</v>
      </c>
      <c r="AC799" s="53">
        <f t="shared" si="165"/>
        <v>0.58333333331393078</v>
      </c>
      <c r="AD799" s="53">
        <v>0</v>
      </c>
      <c r="AE799" s="53">
        <v>2.5</v>
      </c>
      <c r="AF799" s="53">
        <v>0</v>
      </c>
      <c r="AG799" s="53">
        <v>2.33</v>
      </c>
      <c r="AH799" s="53">
        <v>0</v>
      </c>
      <c r="AI799" s="53">
        <f t="shared" si="169"/>
        <v>4.83</v>
      </c>
      <c r="AJ799" s="77">
        <f t="shared" si="163"/>
        <v>4.83</v>
      </c>
      <c r="AK799" s="77"/>
      <c r="AL799" s="77"/>
      <c r="AM799" s="77"/>
      <c r="AN799" s="77"/>
      <c r="AO799" s="68">
        <v>7478.6639999999998</v>
      </c>
      <c r="AP799" s="68">
        <v>7472.7430000000004</v>
      </c>
      <c r="AQ799" s="67">
        <f t="shared" si="176"/>
        <v>46206.072916666664</v>
      </c>
      <c r="AR799" s="67">
        <v>46206.083333333336</v>
      </c>
      <c r="AS799" s="67">
        <f t="shared" si="177"/>
        <v>46206.78125</v>
      </c>
      <c r="AT799" s="67">
        <v>46206.826388888891</v>
      </c>
      <c r="AU799" s="67">
        <f t="shared" si="149"/>
        <v>46206.826388888891</v>
      </c>
      <c r="AV799" s="67">
        <v>46206.836805555555</v>
      </c>
      <c r="AW799" s="102">
        <v>4617</v>
      </c>
      <c r="AX799" s="102">
        <v>6529</v>
      </c>
      <c r="AY799" s="55">
        <v>29.28</v>
      </c>
      <c r="AZ799" s="55">
        <v>10.01</v>
      </c>
      <c r="BA799" s="55">
        <v>6.77</v>
      </c>
      <c r="BB799" s="55">
        <v>8.6199999999999992</v>
      </c>
      <c r="BC799" s="55">
        <v>9.58</v>
      </c>
      <c r="BD799" s="55">
        <v>41.45</v>
      </c>
      <c r="BE799" s="55">
        <v>39.92</v>
      </c>
      <c r="BF799" s="55">
        <v>0.25</v>
      </c>
      <c r="BG799" s="55">
        <v>0.39</v>
      </c>
      <c r="BH799" s="55">
        <v>0.36</v>
      </c>
      <c r="BI799" s="55">
        <v>60.31</v>
      </c>
      <c r="BJ799" s="55">
        <v>4.29</v>
      </c>
      <c r="BK799" s="55">
        <v>0.96</v>
      </c>
      <c r="BL799" s="55">
        <v>1.18</v>
      </c>
      <c r="BM799" s="55">
        <v>15.49</v>
      </c>
      <c r="BN799" s="56">
        <v>60</v>
      </c>
      <c r="BO799" s="55" t="s">
        <v>97</v>
      </c>
      <c r="BP799" s="55" t="s">
        <v>100</v>
      </c>
      <c r="BQ799" s="56">
        <v>1270</v>
      </c>
      <c r="BR799" s="55">
        <v>44.72</v>
      </c>
      <c r="BS799" s="55">
        <v>25.32</v>
      </c>
      <c r="BT799" s="55">
        <v>10.6</v>
      </c>
      <c r="BU799" s="55">
        <v>7.22</v>
      </c>
      <c r="BV799" s="55">
        <v>2.1</v>
      </c>
      <c r="BW799" s="55">
        <v>1.4</v>
      </c>
      <c r="BX799" s="55">
        <v>0.59</v>
      </c>
      <c r="BY799" s="55">
        <v>0.83</v>
      </c>
      <c r="BZ799" s="55">
        <v>6.64</v>
      </c>
      <c r="CA799" s="55">
        <v>0.24</v>
      </c>
      <c r="CB799" s="55">
        <v>0.34</v>
      </c>
      <c r="CC799" s="100">
        <v>2.9000000000000001E-2</v>
      </c>
      <c r="CD799" s="55">
        <v>100</v>
      </c>
      <c r="CE799" s="55">
        <v>98</v>
      </c>
      <c r="CF799" s="55">
        <v>78</v>
      </c>
      <c r="CG799" s="55">
        <v>19</v>
      </c>
      <c r="CH799" s="55"/>
      <c r="CI799" s="102">
        <v>4912</v>
      </c>
      <c r="CJ799" s="55"/>
      <c r="CK799" s="55">
        <v>28.54</v>
      </c>
      <c r="CL799" s="55">
        <v>14.92</v>
      </c>
      <c r="CM799" s="55">
        <v>4.7699999999999996</v>
      </c>
      <c r="CN799" s="55">
        <v>5.68</v>
      </c>
      <c r="CO799" s="55">
        <v>38.56</v>
      </c>
      <c r="CP799" s="55">
        <v>40.840000000000003</v>
      </c>
      <c r="CQ799" s="55">
        <v>0.33</v>
      </c>
      <c r="CR799" s="102">
        <v>4581</v>
      </c>
      <c r="CS799" s="102" t="s">
        <v>851</v>
      </c>
      <c r="CT799" s="102">
        <v>4.1100000000000003</v>
      </c>
      <c r="CU799" s="103">
        <v>0.35</v>
      </c>
      <c r="CV799" s="55"/>
      <c r="CW799" s="73">
        <f t="shared" si="168"/>
        <v>601.67012882447671</v>
      </c>
      <c r="CX799" s="74">
        <f>AP799/(AB799-AI799)</f>
        <v>601.67012882447671</v>
      </c>
      <c r="CY799" s="71">
        <v>500</v>
      </c>
      <c r="CZ799" s="67">
        <f>IF(AND(DATE(YEAR(T799),MONTH(T799),DAY(T799))&gt;=(S799-3),DATE(YEAR(T799),MONTH(T799),DAY(T799))&lt;=(S799+3)),T799,V799)</f>
        <v>46205.729166666664</v>
      </c>
      <c r="DA799" s="74">
        <f>CZ799-U799</f>
        <v>0</v>
      </c>
      <c r="DB799" s="53">
        <f>(((AR799-AQ799)*24)+DD799+AB799+((AV799-AU799)*24))/24</f>
        <v>0.74305555555474712</v>
      </c>
      <c r="DC799" s="53">
        <f>(AT799-AS799)*24</f>
        <v>1.0833333333721384</v>
      </c>
      <c r="DD799" s="53">
        <f>(W799-AR799)*24</f>
        <v>8.3333333255723119E-2</v>
      </c>
      <c r="DE799" s="53">
        <f>AA799</f>
        <v>8.25</v>
      </c>
      <c r="DF799" s="53">
        <f t="shared" si="167"/>
        <v>8.3333333255723119E-2</v>
      </c>
      <c r="DG799" s="53">
        <f>AB799</f>
        <v>17.25</v>
      </c>
      <c r="DH799" s="53">
        <f t="shared" si="170"/>
        <v>1.0833333333721384</v>
      </c>
    </row>
    <row r="800" spans="1:112" s="63" customFormat="1" x14ac:dyDescent="0.2">
      <c r="A800" s="65">
        <v>5248</v>
      </c>
      <c r="B800" s="72">
        <f t="shared" si="171"/>
        <v>46204</v>
      </c>
      <c r="C800" s="60" t="str">
        <f t="shared" si="172"/>
        <v>PRT 2026 7 #5248</v>
      </c>
      <c r="D800" s="60" t="str">
        <f t="shared" si="173"/>
        <v>PRATU GEL LRC #63</v>
      </c>
      <c r="E800" s="61">
        <v>5248</v>
      </c>
      <c r="F800" s="62" t="s">
        <v>300</v>
      </c>
      <c r="G800" s="62" t="str">
        <f>INDEX([1]List!$D$2:$D$60,MATCH(F800,[1]List!$B$2:$B$60,0))</f>
        <v>CIF</v>
      </c>
      <c r="H800" s="62" t="s">
        <v>392</v>
      </c>
      <c r="I800" s="62" t="s">
        <v>262</v>
      </c>
      <c r="J800" s="61">
        <f>IF(F800="","",IF(F800="TIE LRC",COUNTIF($F$2:$F800,"TIE")+COUNTIF($F$2:$F800,"TME")+COUNTIF($F$2:$F800,"TIE LRC")+COUNTIF($F$2:$F800,"TIE MRC"),IF(F800="TIE MRC",COUNTIF($F$2:$F800,"TIE")+COUNTIF($F$2:$F800,"TME")+COUNTIF($F$2:$F800,"TIE LRC")+COUNTIF($F$2:$F800,"TIE MRC"),IF(F800="PLNBB LRC",COUNTIF($F$2:$F800,"PLNBB")+COUNTIF($F$2:$F800,"PLNBB LRC")+COUNTIF($F$2:$F800,"PLNBB MRC"),IF(F800="PLNBB MRC",COUNTIF($F$2:$F800,"PLNBB")+COUNTIF($F$2:$F800,"PLNBB LRC")+COUNTIF($F$2:$F800,"PLNBB MRC"),IF(F800="HE MRC",COUNTIF($F$2:$F800,"HE")+COUNTIF($F$2:$F800,"HE LRC")+COUNTIF($F$2:$F800,"HE MRC"),IF(F800="HE LRC",COUNTIF($F$2:$F800,"HE")+COUNTIF($F$2:$F800,"HE LRC")+COUNTIF($F$2:$F800,"HE MRC"),COUNTIF($F$2:$F800,F800))))))))</f>
        <v>63</v>
      </c>
      <c r="K800" s="63" t="s">
        <v>568</v>
      </c>
      <c r="L800" s="63" t="s">
        <v>569</v>
      </c>
      <c r="N800" s="64" t="s">
        <v>318</v>
      </c>
      <c r="O800" s="69" t="s">
        <v>104</v>
      </c>
      <c r="P800" s="65"/>
      <c r="Q800" s="69">
        <v>46199</v>
      </c>
      <c r="R800" s="66"/>
      <c r="S800" s="69">
        <v>46221</v>
      </c>
      <c r="T800" s="67">
        <v>46205.118055555555</v>
      </c>
      <c r="U800" s="67">
        <f>V800</f>
        <v>46206.243055555555</v>
      </c>
      <c r="V800" s="67">
        <v>46206.243055555555</v>
      </c>
      <c r="W800" s="67">
        <v>46206.347222222219</v>
      </c>
      <c r="X800" s="67">
        <v>46207.027777777781</v>
      </c>
      <c r="Y800" s="67">
        <v>46207.0625</v>
      </c>
      <c r="Z800" s="67">
        <v>46207.097222222219</v>
      </c>
      <c r="AA800" s="53">
        <f t="shared" si="174"/>
        <v>27</v>
      </c>
      <c r="AB800" s="53">
        <f t="shared" si="164"/>
        <v>17.166666666744277</v>
      </c>
      <c r="AC800" s="53">
        <f t="shared" si="165"/>
        <v>0.83333333325572312</v>
      </c>
      <c r="AD800" s="53">
        <v>0</v>
      </c>
      <c r="AE800" s="53">
        <v>2.25</v>
      </c>
      <c r="AF800" s="53">
        <v>0</v>
      </c>
      <c r="AG800" s="53">
        <v>1.67</v>
      </c>
      <c r="AH800" s="53">
        <v>0</v>
      </c>
      <c r="AI800" s="53">
        <f t="shared" si="169"/>
        <v>3.92</v>
      </c>
      <c r="AJ800" s="77">
        <f t="shared" si="163"/>
        <v>3.92</v>
      </c>
      <c r="AK800" s="77"/>
      <c r="AL800" s="77"/>
      <c r="AM800" s="77"/>
      <c r="AN800" s="77"/>
      <c r="AO800" s="68">
        <v>8716.8310000000001</v>
      </c>
      <c r="AP800" s="68">
        <v>8715.6759999999995</v>
      </c>
      <c r="AQ800" s="67">
        <f t="shared" si="176"/>
        <v>46206.243055555555</v>
      </c>
      <c r="AR800" s="67">
        <v>46206.253472222219</v>
      </c>
      <c r="AS800" s="67">
        <f t="shared" si="177"/>
        <v>46207.027777777781</v>
      </c>
      <c r="AT800" s="67">
        <v>46207.083333333336</v>
      </c>
      <c r="AU800" s="67">
        <f t="shared" si="149"/>
        <v>46207.083333333336</v>
      </c>
      <c r="AV800" s="67">
        <v>46207.09375</v>
      </c>
      <c r="AW800" s="102">
        <v>4094</v>
      </c>
      <c r="AX800" s="102">
        <v>6293</v>
      </c>
      <c r="AY800" s="55">
        <v>34.950000000000003</v>
      </c>
      <c r="AZ800" s="55">
        <v>14.54</v>
      </c>
      <c r="BA800" s="55">
        <v>4.8600000000000003</v>
      </c>
      <c r="BB800" s="55">
        <v>6.38</v>
      </c>
      <c r="BC800" s="55">
        <v>7.47</v>
      </c>
      <c r="BD800" s="55">
        <v>40.65</v>
      </c>
      <c r="BE800" s="55">
        <v>38.43</v>
      </c>
      <c r="BF800" s="55">
        <v>0.02</v>
      </c>
      <c r="BG800" s="55">
        <v>0.35</v>
      </c>
      <c r="BH800" s="55">
        <v>0.33</v>
      </c>
      <c r="BI800" s="55">
        <v>55.25</v>
      </c>
      <c r="BJ800" s="55">
        <v>4.3099999999999996</v>
      </c>
      <c r="BK800" s="55">
        <v>0.94</v>
      </c>
      <c r="BL800" s="55">
        <v>1.19</v>
      </c>
      <c r="BM800" s="55">
        <v>18.3</v>
      </c>
      <c r="BN800" s="56">
        <v>60</v>
      </c>
      <c r="BO800" s="55" t="s">
        <v>97</v>
      </c>
      <c r="BP800" s="55" t="s">
        <v>100</v>
      </c>
      <c r="BQ800" s="56">
        <v>1150</v>
      </c>
      <c r="BR800" s="55">
        <v>23.69</v>
      </c>
      <c r="BS800" s="55">
        <v>13.73</v>
      </c>
      <c r="BT800" s="55">
        <v>40.4</v>
      </c>
      <c r="BU800" s="55">
        <v>11.32</v>
      </c>
      <c r="BV800" s="55">
        <v>2.2000000000000002</v>
      </c>
      <c r="BW800" s="55">
        <v>0.27</v>
      </c>
      <c r="BX800" s="55">
        <v>0.42</v>
      </c>
      <c r="BY800" s="55">
        <v>0.56999999999999995</v>
      </c>
      <c r="BZ800" s="55">
        <v>6.38</v>
      </c>
      <c r="CA800" s="55">
        <v>0.92</v>
      </c>
      <c r="CB800" s="55">
        <v>0.11</v>
      </c>
      <c r="CC800" s="100">
        <v>5.6000000000000001E-2</v>
      </c>
      <c r="CD800" s="55">
        <v>99</v>
      </c>
      <c r="CE800" s="55">
        <v>98</v>
      </c>
      <c r="CF800" s="55">
        <v>78</v>
      </c>
      <c r="CG800" s="55">
        <v>21</v>
      </c>
      <c r="CH800" s="55"/>
      <c r="CI800" s="102">
        <v>4135</v>
      </c>
      <c r="CJ800" s="55"/>
      <c r="CK800" s="55">
        <v>34.57</v>
      </c>
      <c r="CL800" s="55"/>
      <c r="CM800" s="55">
        <v>4.1900000000000004</v>
      </c>
      <c r="CN800" s="55"/>
      <c r="CO800" s="55"/>
      <c r="CP800" s="55"/>
      <c r="CQ800" s="55">
        <v>0.16</v>
      </c>
      <c r="CR800" s="102">
        <v>4033</v>
      </c>
      <c r="CS800" s="102">
        <v>35.51</v>
      </c>
      <c r="CT800" s="102">
        <v>4.7699999999999996</v>
      </c>
      <c r="CU800" s="103">
        <v>0.21</v>
      </c>
      <c r="CV800" s="55"/>
      <c r="CW800" s="73">
        <f t="shared" si="168"/>
        <v>657.95239053464536</v>
      </c>
      <c r="CX800" s="74">
        <f>AP800/(AB800-AI800)</f>
        <v>657.95239053464536</v>
      </c>
      <c r="CY800" s="71">
        <v>500</v>
      </c>
      <c r="CZ800" s="67">
        <f>IF(AND(DATE(YEAR(T800),MONTH(T800),DAY(T800))&gt;=(S800-3),DATE(YEAR(T800),MONTH(T800),DAY(T800))&lt;=(S800+3)),T800,V800)</f>
        <v>46206.243055555555</v>
      </c>
      <c r="DA800" s="74">
        <f>CZ800-U800</f>
        <v>0</v>
      </c>
      <c r="DB800" s="53">
        <f>(((AR800-AQ800)*24)+DD800+AB800+((AV800-AU800)*24))/24</f>
        <v>0.82986111110949423</v>
      </c>
      <c r="DC800" s="53">
        <f>(AT800-AS800)*24</f>
        <v>1.3333333333139308</v>
      </c>
      <c r="DD800" s="53">
        <f>(W800-AR800)*24</f>
        <v>2.25</v>
      </c>
      <c r="DE800" s="53">
        <f>AA800</f>
        <v>27</v>
      </c>
      <c r="DF800" s="53">
        <f t="shared" si="167"/>
        <v>2.25</v>
      </c>
      <c r="DG800" s="53">
        <f>AB800</f>
        <v>17.166666666744277</v>
      </c>
      <c r="DH800" s="53">
        <f t="shared" si="170"/>
        <v>1.3333333333139308</v>
      </c>
    </row>
    <row r="801" spans="1:112" s="63" customFormat="1" x14ac:dyDescent="0.2">
      <c r="A801" s="65">
        <v>5249</v>
      </c>
      <c r="B801" s="72">
        <f t="shared" si="171"/>
        <v>46204</v>
      </c>
      <c r="C801" s="60" t="str">
        <f t="shared" si="172"/>
        <v>PRT 2026 7 #5249</v>
      </c>
      <c r="D801" s="60" t="str">
        <f t="shared" si="173"/>
        <v>PRATU BGG #173</v>
      </c>
      <c r="E801" s="61">
        <v>5249</v>
      </c>
      <c r="F801" s="62" t="s">
        <v>240</v>
      </c>
      <c r="G801" s="62" t="str">
        <f>INDEX([1]List!$D$2:$D$60,MATCH(F801,[1]List!$B$2:$B$60,0))</f>
        <v>CIF</v>
      </c>
      <c r="H801" s="62" t="s">
        <v>211</v>
      </c>
      <c r="I801" s="62" t="s">
        <v>247</v>
      </c>
      <c r="J801" s="61">
        <f>IF(F801="","",IF(F801="TIE LRC",COUNTIF($F$2:$F801,"TIE")+COUNTIF($F$2:$F801,"TME")+COUNTIF($F$2:$F801,"TIE LRC")+COUNTIF($F$2:$F801,"TIE MRC"),IF(F801="TIE MRC",COUNTIF($F$2:$F801,"TIE")+COUNTIF($F$2:$F801,"TME")+COUNTIF($F$2:$F801,"TIE LRC")+COUNTIF($F$2:$F801,"TIE MRC"),IF(F801="PLNBB LRC",COUNTIF($F$2:$F801,"PLNBB")+COUNTIF($F$2:$F801,"PLNBB LRC")+COUNTIF($F$2:$F801,"PLNBB MRC"),IF(F801="PLNBB MRC",COUNTIF($F$2:$F801,"PLNBB")+COUNTIF($F$2:$F801,"PLNBB LRC")+COUNTIF($F$2:$F801,"PLNBB MRC"),IF(F801="HE MRC",COUNTIF($F$2:$F801,"HE")+COUNTIF($F$2:$F801,"HE LRC")+COUNTIF($F$2:$F801,"HE MRC"),IF(F801="HE LRC",COUNTIF($F$2:$F801,"HE")+COUNTIF($F$2:$F801,"HE LRC")+COUNTIF($F$2:$F801,"HE MRC"),COUNTIF($F$2:$F801,F801))))))))</f>
        <v>173</v>
      </c>
      <c r="K801" s="63" t="s">
        <v>267</v>
      </c>
      <c r="L801" s="63" t="s">
        <v>268</v>
      </c>
      <c r="N801" s="64" t="s">
        <v>320</v>
      </c>
      <c r="O801" s="69" t="s">
        <v>473</v>
      </c>
      <c r="P801" s="65"/>
      <c r="Q801" s="69">
        <v>46199</v>
      </c>
      <c r="R801" s="66"/>
      <c r="S801" s="69">
        <v>46200</v>
      </c>
      <c r="T801" s="67">
        <v>46205.833333333336</v>
      </c>
      <c r="U801" s="67">
        <f t="shared" ref="U801:U806" si="178">V801</f>
        <v>46206.881944444445</v>
      </c>
      <c r="V801" s="67">
        <v>46206.881944444445</v>
      </c>
      <c r="W801" s="67">
        <v>46207.065972222219</v>
      </c>
      <c r="X801" s="67">
        <v>46207.493055555555</v>
      </c>
      <c r="Y801" s="67">
        <v>46207.527777777781</v>
      </c>
      <c r="Z801" s="67">
        <v>46207.5625</v>
      </c>
      <c r="AA801" s="53">
        <f t="shared" si="174"/>
        <v>25.166666666627862</v>
      </c>
      <c r="AB801" s="53">
        <f t="shared" si="164"/>
        <v>11.083333333488554</v>
      </c>
      <c r="AC801" s="53">
        <f t="shared" si="165"/>
        <v>0.8333333334303461</v>
      </c>
      <c r="AD801" s="53">
        <v>0</v>
      </c>
      <c r="AE801" s="53">
        <v>1.17</v>
      </c>
      <c r="AF801" s="53">
        <v>0</v>
      </c>
      <c r="AG801" s="53">
        <v>0</v>
      </c>
      <c r="AH801" s="53">
        <v>0</v>
      </c>
      <c r="AI801" s="53">
        <f t="shared" si="169"/>
        <v>1.17</v>
      </c>
      <c r="AJ801" s="77">
        <f t="shared" si="163"/>
        <v>1.17</v>
      </c>
      <c r="AK801" s="77"/>
      <c r="AL801" s="77"/>
      <c r="AM801" s="77"/>
      <c r="AN801" s="77"/>
      <c r="AO801" s="68">
        <v>8699.3459999999995</v>
      </c>
      <c r="AP801" s="68">
        <v>8697.0049999999992</v>
      </c>
      <c r="AQ801" s="67">
        <f t="shared" si="176"/>
        <v>46206.881944444445</v>
      </c>
      <c r="AR801" s="67">
        <v>46206.892361111109</v>
      </c>
      <c r="AS801" s="67">
        <f t="shared" si="177"/>
        <v>46207.493055555555</v>
      </c>
      <c r="AT801" s="67">
        <v>46207.548611111109</v>
      </c>
      <c r="AU801" s="67">
        <f t="shared" si="149"/>
        <v>46207.548611111109</v>
      </c>
      <c r="AV801" s="67">
        <v>46207.559027777781</v>
      </c>
      <c r="AW801" s="102">
        <v>4604</v>
      </c>
      <c r="AX801" s="102">
        <v>6657</v>
      </c>
      <c r="AY801" s="55">
        <v>30.84</v>
      </c>
      <c r="AZ801" s="55">
        <v>13.06</v>
      </c>
      <c r="BA801" s="55">
        <v>3.99</v>
      </c>
      <c r="BB801" s="55">
        <v>5.01</v>
      </c>
      <c r="BC801" s="55">
        <v>5.76</v>
      </c>
      <c r="BD801" s="55">
        <v>43.38</v>
      </c>
      <c r="BE801" s="55">
        <v>38.549999999999997</v>
      </c>
      <c r="BF801" s="55">
        <v>0.25</v>
      </c>
      <c r="BG801" s="55">
        <v>0.38</v>
      </c>
      <c r="BH801" s="55">
        <v>0.36</v>
      </c>
      <c r="BI801" s="55">
        <v>59.41</v>
      </c>
      <c r="BJ801" s="55">
        <v>4.32</v>
      </c>
      <c r="BK801" s="55">
        <v>0.95</v>
      </c>
      <c r="BL801" s="55">
        <v>1.1599999999999999</v>
      </c>
      <c r="BM801" s="55">
        <v>16.940000000000001</v>
      </c>
      <c r="BN801" s="56">
        <v>57</v>
      </c>
      <c r="BO801" s="55" t="s">
        <v>100</v>
      </c>
      <c r="BP801" s="55" t="s">
        <v>100</v>
      </c>
      <c r="BQ801" s="56">
        <v>1260</v>
      </c>
      <c r="BR801" s="55">
        <v>37.65</v>
      </c>
      <c r="BS801" s="55">
        <v>23.41</v>
      </c>
      <c r="BT801" s="55">
        <v>13.95</v>
      </c>
      <c r="BU801" s="55">
        <v>14.97</v>
      </c>
      <c r="BV801" s="55">
        <v>1.25</v>
      </c>
      <c r="BW801" s="55">
        <v>0.9</v>
      </c>
      <c r="BX801" s="55">
        <v>0.43</v>
      </c>
      <c r="BY801" s="55">
        <v>1.1000000000000001</v>
      </c>
      <c r="BZ801" s="55">
        <v>5.73</v>
      </c>
      <c r="CA801" s="55">
        <v>0.45</v>
      </c>
      <c r="CB801" s="55">
        <v>0.15</v>
      </c>
      <c r="CC801" s="100">
        <v>4.3999999999999997E-2</v>
      </c>
      <c r="CD801" s="55">
        <v>99</v>
      </c>
      <c r="CE801" s="55">
        <v>97</v>
      </c>
      <c r="CF801" s="55">
        <v>79</v>
      </c>
      <c r="CG801" s="55">
        <v>19</v>
      </c>
      <c r="CH801" s="55"/>
      <c r="CI801" s="102">
        <v>4611</v>
      </c>
      <c r="CJ801" s="55"/>
      <c r="CK801" s="55">
        <v>30.69</v>
      </c>
      <c r="CL801" s="55"/>
      <c r="CM801" s="55">
        <v>3.99</v>
      </c>
      <c r="CN801" s="55"/>
      <c r="CO801" s="55"/>
      <c r="CP801" s="55"/>
      <c r="CQ801" s="55">
        <v>0.16</v>
      </c>
      <c r="CR801" s="102">
        <v>4489</v>
      </c>
      <c r="CS801" s="102">
        <v>32.04</v>
      </c>
      <c r="CT801" s="102">
        <v>4.62</v>
      </c>
      <c r="CU801" s="103">
        <v>0.31</v>
      </c>
      <c r="CV801" s="55"/>
      <c r="CW801" s="73">
        <f t="shared" si="168"/>
        <v>877.30379958276637</v>
      </c>
      <c r="CX801" s="74">
        <f>AP801/(AB801-AI801)</f>
        <v>877.30379958276637</v>
      </c>
      <c r="CY801" s="71">
        <v>500</v>
      </c>
      <c r="CZ801" s="67">
        <f>IF(AND(DATE(YEAR(T801),MONTH(T801),DAY(T801))&gt;=(S801-3),DATE(YEAR(T801),MONTH(T801),DAY(T801))&lt;=(S801+3)),T801,V801)</f>
        <v>46206.881944444445</v>
      </c>
      <c r="DA801" s="74">
        <f>CZ801-U801</f>
        <v>0</v>
      </c>
      <c r="DB801" s="53">
        <f>(((AR801-AQ801)*24)+DD801+AB801+((AV801-AU801)*24))/24</f>
        <v>0.65625000000727596</v>
      </c>
      <c r="DC801" s="53">
        <f>(AT801-AS801)*24</f>
        <v>1.3333333333139308</v>
      </c>
      <c r="DD801" s="53">
        <f>(W801-AR801)*24</f>
        <v>4.1666666666278616</v>
      </c>
      <c r="DE801" s="53">
        <f>AA801</f>
        <v>25.166666666627862</v>
      </c>
      <c r="DF801" s="53">
        <f t="shared" si="167"/>
        <v>4.1666666666278616</v>
      </c>
      <c r="DG801" s="53">
        <f>AB801</f>
        <v>11.083333333488554</v>
      </c>
      <c r="DH801" s="53">
        <f t="shared" si="170"/>
        <v>1.3333333333139308</v>
      </c>
    </row>
    <row r="802" spans="1:112" s="63" customFormat="1" x14ac:dyDescent="0.2">
      <c r="A802" s="65">
        <v>5250</v>
      </c>
      <c r="B802" s="72">
        <f t="shared" si="171"/>
        <v>46204</v>
      </c>
      <c r="C802" s="60" t="str">
        <f t="shared" si="172"/>
        <v>PRT 2026 7 #5250</v>
      </c>
      <c r="D802" s="60" t="str">
        <f t="shared" si="173"/>
        <v>PRATU PLNBB NIAGA #22</v>
      </c>
      <c r="E802" s="61">
        <v>5250</v>
      </c>
      <c r="F802" s="62" t="s">
        <v>314</v>
      </c>
      <c r="G802" s="62" t="str">
        <f>INDEX([1]List!$D$2:$D$60,MATCH(F802,[1]List!$B$2:$B$60,0))</f>
        <v>CIF</v>
      </c>
      <c r="H802" s="62" t="s">
        <v>187</v>
      </c>
      <c r="I802" s="62" t="s">
        <v>845</v>
      </c>
      <c r="J802" s="61">
        <f>IF(F802="","",IF(F802="TIE LRC",COUNTIF($F$2:$F802,"TIE")+COUNTIF($F$2:$F802,"TME")+COUNTIF($F$2:$F802,"TIE LRC")+COUNTIF($F$2:$F802,"TIE MRC"),IF(F802="TIE MRC",COUNTIF($F$2:$F802,"TIE")+COUNTIF($F$2:$F802,"TME")+COUNTIF($F$2:$F802,"TIE LRC")+COUNTIF($F$2:$F802,"TIE MRC"),IF(F802="PLNBB LRC",COUNTIF($F$2:$F802,"PLNBB")+COUNTIF($F$2:$F802,"PLNBB LRC")+COUNTIF($F$2:$F802,"PLNBB MRC"),IF(F802="PLNBB MRC",COUNTIF($F$2:$F802,"PLNBB")+COUNTIF($F$2:$F802,"PLNBB LRC")+COUNTIF($F$2:$F802,"PLNBB MRC"),IF(F802="HE MRC",COUNTIF($F$2:$F802,"HE")+COUNTIF($F$2:$F802,"HE LRC")+COUNTIF($F$2:$F802,"HE MRC"),IF(F802="HE LRC",COUNTIF($F$2:$F802,"HE")+COUNTIF($F$2:$F802,"HE LRC")+COUNTIF($F$2:$F802,"HE MRC"),COUNTIF($F$2:$F802,F802))))))))</f>
        <v>22</v>
      </c>
      <c r="K802" s="63" t="s">
        <v>717</v>
      </c>
      <c r="L802" s="63" t="s">
        <v>718</v>
      </c>
      <c r="M802" s="63" t="s">
        <v>846</v>
      </c>
      <c r="N802" s="64" t="s">
        <v>318</v>
      </c>
      <c r="O802" s="69" t="s">
        <v>104</v>
      </c>
      <c r="P802" s="65"/>
      <c r="Q802" s="69">
        <v>46192</v>
      </c>
      <c r="R802" s="66"/>
      <c r="S802" s="69">
        <v>46199</v>
      </c>
      <c r="T802" s="67">
        <v>46205.916666666664</v>
      </c>
      <c r="U802" s="67">
        <f t="shared" si="178"/>
        <v>46207.128472222219</v>
      </c>
      <c r="V802" s="67">
        <v>46207.128472222219</v>
      </c>
      <c r="W802" s="67">
        <v>46207.53125</v>
      </c>
      <c r="X802" s="67">
        <v>46208.104166666664</v>
      </c>
      <c r="Y802" s="67">
        <v>46208.145833333336</v>
      </c>
      <c r="Z802" s="67">
        <v>46208.180555555555</v>
      </c>
      <c r="AA802" s="53">
        <f t="shared" si="174"/>
        <v>29.083333333313931</v>
      </c>
      <c r="AB802" s="53">
        <f t="shared" si="164"/>
        <v>14.750000000058208</v>
      </c>
      <c r="AC802" s="53">
        <f t="shared" si="165"/>
        <v>1.0000000001164153</v>
      </c>
      <c r="AD802" s="53">
        <v>0</v>
      </c>
      <c r="AE802" s="53">
        <v>2.25</v>
      </c>
      <c r="AF802" s="53">
        <v>0.92</v>
      </c>
      <c r="AG802" s="53">
        <v>0</v>
      </c>
      <c r="AH802" s="53">
        <v>0</v>
      </c>
      <c r="AI802" s="53">
        <f t="shared" si="169"/>
        <v>3.17</v>
      </c>
      <c r="AJ802" s="77">
        <f t="shared" si="163"/>
        <v>3.17</v>
      </c>
      <c r="AK802" s="77"/>
      <c r="AL802" s="77"/>
      <c r="AM802" s="77"/>
      <c r="AN802" s="77"/>
      <c r="AO802" s="68">
        <v>10005.703</v>
      </c>
      <c r="AP802" s="68">
        <v>10001.846</v>
      </c>
      <c r="AQ802" s="67">
        <f t="shared" si="176"/>
        <v>46207.128472222219</v>
      </c>
      <c r="AR802" s="67">
        <v>46207.138888888891</v>
      </c>
      <c r="AS802" s="67">
        <f t="shared" si="177"/>
        <v>46208.104166666664</v>
      </c>
      <c r="AT802" s="67">
        <v>46208.166666666664</v>
      </c>
      <c r="AU802" s="67">
        <f t="shared" si="149"/>
        <v>46208.166666666664</v>
      </c>
      <c r="AV802" s="67">
        <v>46208.177083333336</v>
      </c>
      <c r="AW802" s="102">
        <v>4039</v>
      </c>
      <c r="AX802" s="102">
        <v>6217</v>
      </c>
      <c r="AY802" s="55">
        <v>35.04</v>
      </c>
      <c r="AZ802" s="55">
        <v>14.62</v>
      </c>
      <c r="BA802" s="55">
        <v>4.8899999999999997</v>
      </c>
      <c r="BB802" s="55">
        <v>6.43</v>
      </c>
      <c r="BC802" s="55">
        <v>7.53</v>
      </c>
      <c r="BD802" s="55">
        <v>41.77</v>
      </c>
      <c r="BE802" s="55">
        <v>37.18</v>
      </c>
      <c r="BF802" s="55">
        <v>0.18</v>
      </c>
      <c r="BG802" s="55">
        <v>0.3</v>
      </c>
      <c r="BH802" s="55">
        <v>0.28000000000000003</v>
      </c>
      <c r="BI802" s="55">
        <v>56.35</v>
      </c>
      <c r="BJ802" s="55">
        <v>4.24</v>
      </c>
      <c r="BK802" s="55">
        <v>0.9</v>
      </c>
      <c r="BL802" s="55">
        <v>1.1399999999999999</v>
      </c>
      <c r="BM802" s="55">
        <v>17.22</v>
      </c>
      <c r="BN802" s="56">
        <v>60</v>
      </c>
      <c r="BO802" s="55" t="s">
        <v>100</v>
      </c>
      <c r="BP802" s="55" t="s">
        <v>100</v>
      </c>
      <c r="BQ802" s="56">
        <v>1250</v>
      </c>
      <c r="BR802" s="55">
        <v>29.05</v>
      </c>
      <c r="BS802" s="55">
        <v>13.3</v>
      </c>
      <c r="BT802" s="55">
        <v>13.37</v>
      </c>
      <c r="BU802" s="55">
        <v>24.47</v>
      </c>
      <c r="BV802" s="55">
        <v>10.75</v>
      </c>
      <c r="BW802" s="55">
        <v>0.97</v>
      </c>
      <c r="BX802" s="55">
        <v>0.83</v>
      </c>
      <c r="BY802" s="55">
        <v>0.14000000000000001</v>
      </c>
      <c r="BZ802" s="55">
        <v>6.2</v>
      </c>
      <c r="CA802" s="55">
        <v>0.14000000000000001</v>
      </c>
      <c r="CB802" s="55">
        <v>0.31</v>
      </c>
      <c r="CC802" s="100">
        <v>7.3999999999999996E-2</v>
      </c>
      <c r="CD802" s="55">
        <v>99</v>
      </c>
      <c r="CE802" s="55">
        <v>97</v>
      </c>
      <c r="CF802" s="55">
        <v>79</v>
      </c>
      <c r="CG802" s="55">
        <v>20</v>
      </c>
      <c r="CH802" s="55"/>
      <c r="CI802" s="102">
        <v>4053</v>
      </c>
      <c r="CJ802" s="55"/>
      <c r="CK802" s="55">
        <v>34.96</v>
      </c>
      <c r="CL802" s="55"/>
      <c r="CM802" s="55">
        <v>4.8499999999999996</v>
      </c>
      <c r="CN802" s="55"/>
      <c r="CO802" s="55"/>
      <c r="CP802" s="55"/>
      <c r="CQ802" s="55">
        <v>0.19</v>
      </c>
      <c r="CR802" s="102">
        <v>4028</v>
      </c>
      <c r="CS802" s="102">
        <v>35.869999999999997</v>
      </c>
      <c r="CT802" s="102">
        <v>5.01</v>
      </c>
      <c r="CU802" s="103">
        <v>0.22</v>
      </c>
      <c r="CV802" s="55"/>
      <c r="CW802" s="73">
        <f t="shared" si="168"/>
        <v>863.7172711528259</v>
      </c>
      <c r="CX802" s="74">
        <f>AP802/(AB802-AI802)</f>
        <v>863.7172711528259</v>
      </c>
      <c r="CY802" s="71">
        <v>500</v>
      </c>
      <c r="CZ802" s="67">
        <f>IF(AND(DATE(YEAR(T802),MONTH(T802),DAY(T802))&gt;=(S802-3),DATE(YEAR(T802),MONTH(T802),DAY(T802))&lt;=(S802+3)),T802,V802)</f>
        <v>46207.128472222219</v>
      </c>
      <c r="DA802" s="74">
        <f>CZ802-U802</f>
        <v>0</v>
      </c>
      <c r="DB802" s="53">
        <f>(((AR802-AQ802)*24)+DD802+AB802+((AV802-AU802)*24))/24</f>
        <v>1.0277777777882875</v>
      </c>
      <c r="DC802" s="53">
        <f>(AT802-AS802)*24</f>
        <v>1.5</v>
      </c>
      <c r="DD802" s="53">
        <f>(W802-AR802)*24</f>
        <v>9.4166666666278616</v>
      </c>
      <c r="DE802" s="53">
        <f>AA802</f>
        <v>29.083333333313931</v>
      </c>
      <c r="DF802" s="53">
        <f t="shared" si="167"/>
        <v>9.4166666666278616</v>
      </c>
      <c r="DG802" s="53">
        <f>AB802</f>
        <v>14.750000000058208</v>
      </c>
      <c r="DH802" s="53">
        <f t="shared" si="170"/>
        <v>1.5</v>
      </c>
    </row>
    <row r="803" spans="1:112" s="63" customFormat="1" x14ac:dyDescent="0.2">
      <c r="A803" s="65">
        <v>5251</v>
      </c>
      <c r="B803" s="72">
        <f t="shared" si="171"/>
        <v>46204</v>
      </c>
      <c r="C803" s="60" t="str">
        <f t="shared" si="172"/>
        <v>PRT 2026 7 #5251</v>
      </c>
      <c r="D803" s="60" t="str">
        <f t="shared" si="173"/>
        <v>PRATU PLNBB NIAGA #23</v>
      </c>
      <c r="E803" s="61">
        <v>5251</v>
      </c>
      <c r="F803" s="62" t="s">
        <v>314</v>
      </c>
      <c r="G803" s="62" t="str">
        <f>INDEX([1]List!$D$2:$D$60,MATCH(F803,[1]List!$B$2:$B$60,0))</f>
        <v>CIF</v>
      </c>
      <c r="H803" s="62" t="s">
        <v>187</v>
      </c>
      <c r="I803" s="62" t="s">
        <v>845</v>
      </c>
      <c r="J803" s="61">
        <f>IF(F803="","",IF(F803="TIE LRC",COUNTIF($F$2:$F803,"TIE")+COUNTIF($F$2:$F803,"TME")+COUNTIF($F$2:$F803,"TIE LRC")+COUNTIF($F$2:$F803,"TIE MRC"),IF(F803="TIE MRC",COUNTIF($F$2:$F803,"TIE")+COUNTIF($F$2:$F803,"TME")+COUNTIF($F$2:$F803,"TIE LRC")+COUNTIF($F$2:$F803,"TIE MRC"),IF(F803="PLNBB LRC",COUNTIF($F$2:$F803,"PLNBB")+COUNTIF($F$2:$F803,"PLNBB LRC")+COUNTIF($F$2:$F803,"PLNBB MRC"),IF(F803="PLNBB MRC",COUNTIF($F$2:$F803,"PLNBB")+COUNTIF($F$2:$F803,"PLNBB LRC")+COUNTIF($F$2:$F803,"PLNBB MRC"),IF(F803="HE MRC",COUNTIF($F$2:$F803,"HE")+COUNTIF($F$2:$F803,"HE LRC")+COUNTIF($F$2:$F803,"HE MRC"),IF(F803="HE LRC",COUNTIF($F$2:$F803,"HE")+COUNTIF($F$2:$F803,"HE LRC")+COUNTIF($F$2:$F803,"HE MRC"),COUNTIF($F$2:$F803,F803))))))))</f>
        <v>23</v>
      </c>
      <c r="K803" s="63" t="s">
        <v>101</v>
      </c>
      <c r="L803" s="63" t="s">
        <v>190</v>
      </c>
      <c r="N803" s="64" t="s">
        <v>320</v>
      </c>
      <c r="O803" s="69" t="s">
        <v>104</v>
      </c>
      <c r="P803" s="65"/>
      <c r="Q803" s="69">
        <v>46190</v>
      </c>
      <c r="R803" s="66"/>
      <c r="S803" s="69">
        <v>46202</v>
      </c>
      <c r="T803" s="67">
        <v>46206.208333333336</v>
      </c>
      <c r="U803" s="67">
        <f t="shared" si="178"/>
        <v>46207.625</v>
      </c>
      <c r="V803" s="67">
        <v>46207.625</v>
      </c>
      <c r="W803" s="67">
        <v>46208.048611111109</v>
      </c>
      <c r="X803" s="67">
        <v>46208.850694444445</v>
      </c>
      <c r="Y803" s="67">
        <v>46208.885416666664</v>
      </c>
      <c r="Z803" s="67">
        <v>46208.920138888891</v>
      </c>
      <c r="AA803" s="53">
        <f t="shared" si="174"/>
        <v>33.999999999941792</v>
      </c>
      <c r="AB803" s="53">
        <f t="shared" si="164"/>
        <v>20.083333333313931</v>
      </c>
      <c r="AC803" s="53">
        <f t="shared" si="165"/>
        <v>0.83333333325572312</v>
      </c>
      <c r="AD803" s="53">
        <v>0.42</v>
      </c>
      <c r="AE803" s="53">
        <v>2.83</v>
      </c>
      <c r="AF803" s="53">
        <v>0</v>
      </c>
      <c r="AG803" s="53">
        <v>0.5</v>
      </c>
      <c r="AH803" s="53">
        <v>0</v>
      </c>
      <c r="AI803" s="53">
        <f t="shared" si="169"/>
        <v>3.33</v>
      </c>
      <c r="AJ803" s="77">
        <f t="shared" si="163"/>
        <v>3.75</v>
      </c>
      <c r="AK803" s="77"/>
      <c r="AL803" s="77"/>
      <c r="AM803" s="77"/>
      <c r="AN803" s="77"/>
      <c r="AO803" s="68">
        <v>10006.803</v>
      </c>
      <c r="AP803" s="68">
        <v>10005.472</v>
      </c>
      <c r="AQ803" s="67">
        <f t="shared" si="176"/>
        <v>46207.625</v>
      </c>
      <c r="AR803" s="67">
        <v>46207.635416666664</v>
      </c>
      <c r="AS803" s="67">
        <f t="shared" si="177"/>
        <v>46208.850694444445</v>
      </c>
      <c r="AT803" s="67">
        <v>46208.90625</v>
      </c>
      <c r="AU803" s="67">
        <f t="shared" si="149"/>
        <v>46208.90625</v>
      </c>
      <c r="AV803" s="67">
        <v>46208.875</v>
      </c>
      <c r="AW803" s="102">
        <v>4018</v>
      </c>
      <c r="AX803" s="102">
        <v>6183</v>
      </c>
      <c r="AY803" s="55">
        <v>35.020000000000003</v>
      </c>
      <c r="AZ803" s="55">
        <v>16.399999999999999</v>
      </c>
      <c r="BA803" s="55">
        <v>4.97</v>
      </c>
      <c r="BB803" s="55">
        <v>6.4</v>
      </c>
      <c r="BC803" s="55">
        <v>7.66</v>
      </c>
      <c r="BD803" s="55">
        <v>40.630000000000003</v>
      </c>
      <c r="BE803" s="55">
        <v>36.57</v>
      </c>
      <c r="BF803" s="55">
        <v>0.19</v>
      </c>
      <c r="BG803" s="55">
        <v>0.32</v>
      </c>
      <c r="BH803" s="55">
        <v>0.3</v>
      </c>
      <c r="BI803" s="55">
        <v>53.35</v>
      </c>
      <c r="BJ803" s="55">
        <v>4.25</v>
      </c>
      <c r="BK803" s="55">
        <v>0.9</v>
      </c>
      <c r="BL803" s="55">
        <v>1.17</v>
      </c>
      <c r="BM803" s="55">
        <v>18.45</v>
      </c>
      <c r="BN803" s="56">
        <v>57</v>
      </c>
      <c r="BO803" s="55" t="s">
        <v>100</v>
      </c>
      <c r="BP803" s="55" t="s">
        <v>100</v>
      </c>
      <c r="BQ803" s="56">
        <v>1260</v>
      </c>
      <c r="BR803" s="55">
        <v>18.989999999999998</v>
      </c>
      <c r="BS803" s="55">
        <v>10.56</v>
      </c>
      <c r="BT803" s="55">
        <v>19.440000000000001</v>
      </c>
      <c r="BU803" s="55">
        <v>27.66</v>
      </c>
      <c r="BV803" s="55">
        <v>13.82</v>
      </c>
      <c r="BW803" s="55">
        <v>0.98</v>
      </c>
      <c r="BX803" s="55">
        <v>0.53</v>
      </c>
      <c r="BY803" s="55">
        <v>0.36</v>
      </c>
      <c r="BZ803" s="55">
        <v>7.14</v>
      </c>
      <c r="CA803" s="55">
        <v>0.2</v>
      </c>
      <c r="CB803" s="55">
        <v>0.32</v>
      </c>
      <c r="CC803" s="100">
        <v>4.3999999999999997E-2</v>
      </c>
      <c r="CD803" s="55">
        <v>98</v>
      </c>
      <c r="CE803" s="55">
        <v>97</v>
      </c>
      <c r="CF803" s="55">
        <v>78</v>
      </c>
      <c r="CG803" s="55">
        <v>20</v>
      </c>
      <c r="CH803" s="55"/>
      <c r="CI803" s="102">
        <v>4057</v>
      </c>
      <c r="CJ803" s="55"/>
      <c r="CK803" s="55">
        <v>34.94</v>
      </c>
      <c r="CL803" s="55"/>
      <c r="CM803" s="55">
        <v>4.91</v>
      </c>
      <c r="CN803" s="55"/>
      <c r="CO803" s="55"/>
      <c r="CP803" s="55"/>
      <c r="CQ803" s="55">
        <v>0.18</v>
      </c>
      <c r="CR803" s="102">
        <v>4018</v>
      </c>
      <c r="CS803" s="102">
        <v>36.39</v>
      </c>
      <c r="CT803" s="102">
        <v>4.8099999999999996</v>
      </c>
      <c r="CU803" s="103">
        <v>0.2</v>
      </c>
      <c r="CV803" s="55"/>
      <c r="CW803" s="73">
        <f t="shared" si="168"/>
        <v>597.22276164016637</v>
      </c>
      <c r="CX803" s="74">
        <f>AP803/(AB803-AI803)</f>
        <v>597.22276164016637</v>
      </c>
      <c r="CY803" s="71">
        <v>500</v>
      </c>
      <c r="CZ803" s="67">
        <f>IF(AND(DATE(YEAR(T803),MONTH(T803),DAY(T803))&gt;=(S803-3),DATE(YEAR(T803),MONTH(T803),DAY(T803))&lt;=(S803+3)),T803,V803)</f>
        <v>46207.625</v>
      </c>
      <c r="DA803" s="74">
        <f>CZ803-U803</f>
        <v>0</v>
      </c>
      <c r="DB803" s="53">
        <f>(((AR803-AQ803)*24)+DD803+AB803+((AV803-AU803)*24))/24</f>
        <v>1.2291666666642413</v>
      </c>
      <c r="DC803" s="53">
        <f>(AT803-AS803)*24</f>
        <v>1.3333333333139308</v>
      </c>
      <c r="DD803" s="53">
        <f>(W803-AR803)*24</f>
        <v>9.9166666666860692</v>
      </c>
      <c r="DE803" s="53">
        <f>AA803</f>
        <v>33.999999999941792</v>
      </c>
      <c r="DF803" s="53">
        <f t="shared" si="167"/>
        <v>9.9166666666860692</v>
      </c>
      <c r="DG803" s="53">
        <f>AB803</f>
        <v>20.083333333313931</v>
      </c>
      <c r="DH803" s="53">
        <f t="shared" si="170"/>
        <v>1.3333333333139308</v>
      </c>
    </row>
    <row r="804" spans="1:112" s="63" customFormat="1" x14ac:dyDescent="0.2">
      <c r="A804" s="65">
        <v>5252</v>
      </c>
      <c r="B804" s="72">
        <f t="shared" si="171"/>
        <v>46204</v>
      </c>
      <c r="C804" s="60" t="str">
        <f t="shared" si="172"/>
        <v>PRT 2026 7 #5252</v>
      </c>
      <c r="D804" s="60" t="str">
        <f t="shared" si="173"/>
        <v>PRATU GEL MRC #33</v>
      </c>
      <c r="E804" s="61">
        <v>5252</v>
      </c>
      <c r="F804" s="62" t="s">
        <v>341</v>
      </c>
      <c r="G804" s="62" t="str">
        <f>INDEX([1]List!$D$2:$D$60,MATCH(F804,[1]List!$B$2:$B$60,0))</f>
        <v>CIF</v>
      </c>
      <c r="H804" s="62" t="s">
        <v>342</v>
      </c>
      <c r="I804" s="62" t="s">
        <v>408</v>
      </c>
      <c r="J804" s="61">
        <f>IF(F804="","",IF(F804="TIE LRC",COUNTIF($F$2:$F804,"TIE")+COUNTIF($F$2:$F804,"TME")+COUNTIF($F$2:$F804,"TIE LRC")+COUNTIF($F$2:$F804,"TIE MRC"),IF(F804="TIE MRC",COUNTIF($F$2:$F804,"TIE")+COUNTIF($F$2:$F804,"TME")+COUNTIF($F$2:$F804,"TIE LRC")+COUNTIF($F$2:$F804,"TIE MRC"),IF(F804="PLNBB LRC",COUNTIF($F$2:$F804,"PLNBB")+COUNTIF($F$2:$F804,"PLNBB LRC")+COUNTIF($F$2:$F804,"PLNBB MRC"),IF(F804="PLNBB MRC",COUNTIF($F$2:$F804,"PLNBB")+COUNTIF($F$2:$F804,"PLNBB LRC")+COUNTIF($F$2:$F804,"PLNBB MRC"),IF(F804="HE MRC",COUNTIF($F$2:$F804,"HE")+COUNTIF($F$2:$F804,"HE LRC")+COUNTIF($F$2:$F804,"HE MRC"),IF(F804="HE LRC",COUNTIF($F$2:$F804,"HE")+COUNTIF($F$2:$F804,"HE LRC")+COUNTIF($F$2:$F804,"HE MRC"),COUNTIF($F$2:$F804,F804))))))))</f>
        <v>33</v>
      </c>
      <c r="K804" s="63" t="s">
        <v>852</v>
      </c>
      <c r="L804" s="63" t="s">
        <v>853</v>
      </c>
      <c r="N804" s="64" t="s">
        <v>318</v>
      </c>
      <c r="O804" s="69" t="s">
        <v>201</v>
      </c>
      <c r="P804" s="65"/>
      <c r="Q804" s="69">
        <v>46194</v>
      </c>
      <c r="R804" s="66"/>
      <c r="S804" s="69">
        <v>46158</v>
      </c>
      <c r="T804" s="67">
        <v>46206.375</v>
      </c>
      <c r="U804" s="67">
        <f t="shared" si="178"/>
        <v>46208.229166666664</v>
      </c>
      <c r="V804" s="67">
        <v>46208.229166666664</v>
      </c>
      <c r="W804" s="67">
        <v>46208.354166666664</v>
      </c>
      <c r="X804" s="67">
        <v>46209.107638888891</v>
      </c>
      <c r="Y804" s="67">
        <v>46209.135416666664</v>
      </c>
      <c r="Z804" s="67">
        <v>46209.170138888891</v>
      </c>
      <c r="AA804" s="53">
        <f t="shared" si="174"/>
        <v>44.499999999941792</v>
      </c>
      <c r="AB804" s="53">
        <f t="shared" si="164"/>
        <v>18.75</v>
      </c>
      <c r="AC804" s="53">
        <f t="shared" si="165"/>
        <v>0.6666666665696539</v>
      </c>
      <c r="AD804" s="53">
        <v>0</v>
      </c>
      <c r="AE804" s="53">
        <v>2.17</v>
      </c>
      <c r="AF804" s="53">
        <v>0</v>
      </c>
      <c r="AG804" s="53">
        <v>0.42</v>
      </c>
      <c r="AH804" s="53">
        <v>0</v>
      </c>
      <c r="AI804" s="53">
        <f t="shared" si="169"/>
        <v>2.59</v>
      </c>
      <c r="AJ804" s="77">
        <f t="shared" si="163"/>
        <v>2.59</v>
      </c>
      <c r="AK804" s="77"/>
      <c r="AL804" s="77"/>
      <c r="AM804" s="77"/>
      <c r="AN804" s="77"/>
      <c r="AO804" s="68">
        <v>9505.4050000000007</v>
      </c>
      <c r="AP804" s="68">
        <v>9498.19</v>
      </c>
      <c r="AQ804" s="67">
        <f t="shared" si="176"/>
        <v>46208.229166666664</v>
      </c>
      <c r="AR804" s="67">
        <v>46208.239583333336</v>
      </c>
      <c r="AS804" s="67">
        <f t="shared" si="177"/>
        <v>46209.107638888891</v>
      </c>
      <c r="AT804" s="67">
        <v>46209.15625</v>
      </c>
      <c r="AU804" s="67">
        <f t="shared" si="149"/>
        <v>46209.15625</v>
      </c>
      <c r="AV804" s="67">
        <v>46209.166666666664</v>
      </c>
      <c r="AW804" s="102">
        <v>4474</v>
      </c>
      <c r="AX804" s="102">
        <v>6318</v>
      </c>
      <c r="AY804" s="55">
        <v>29.18</v>
      </c>
      <c r="AZ804" s="55">
        <v>12.98</v>
      </c>
      <c r="BA804" s="55">
        <v>5.43</v>
      </c>
      <c r="BB804" s="55">
        <v>6.67</v>
      </c>
      <c r="BC804" s="55">
        <v>7.66</v>
      </c>
      <c r="BD804" s="55">
        <v>41.82</v>
      </c>
      <c r="BE804" s="55">
        <v>38.53</v>
      </c>
      <c r="BF804" s="55">
        <v>0.34</v>
      </c>
      <c r="BG804" s="55">
        <v>0.52</v>
      </c>
      <c r="BH804" s="55">
        <v>0.48</v>
      </c>
      <c r="BI804" s="55">
        <v>56.75</v>
      </c>
      <c r="BJ804" s="55">
        <v>4.3499999999999996</v>
      </c>
      <c r="BK804" s="55">
        <v>0.92</v>
      </c>
      <c r="BL804" s="55">
        <v>1.1399999999999999</v>
      </c>
      <c r="BM804" s="55">
        <v>17.91</v>
      </c>
      <c r="BN804" s="56">
        <v>60</v>
      </c>
      <c r="BO804" s="55" t="s">
        <v>97</v>
      </c>
      <c r="BP804" s="55" t="s">
        <v>100</v>
      </c>
      <c r="BQ804" s="56">
        <v>1210</v>
      </c>
      <c r="BR804" s="55">
        <v>47.67</v>
      </c>
      <c r="BS804" s="55">
        <v>22.39</v>
      </c>
      <c r="BT804" s="55">
        <v>12.05</v>
      </c>
      <c r="BU804" s="55">
        <v>7.05</v>
      </c>
      <c r="BV804" s="55">
        <v>1.28</v>
      </c>
      <c r="BW804" s="55">
        <v>1.56</v>
      </c>
      <c r="BX804" s="55">
        <v>0.51</v>
      </c>
      <c r="BY804" s="55">
        <v>0.86</v>
      </c>
      <c r="BZ804" s="55">
        <v>6.17</v>
      </c>
      <c r="CA804" s="55">
        <v>0.28000000000000003</v>
      </c>
      <c r="CB804" s="55">
        <v>0.19</v>
      </c>
      <c r="CC804" s="100">
        <v>3.5000000000000003E-2</v>
      </c>
      <c r="CD804" s="55">
        <v>99</v>
      </c>
      <c r="CE804" s="55">
        <v>98</v>
      </c>
      <c r="CF804" s="55">
        <v>79</v>
      </c>
      <c r="CG804" s="55">
        <v>20</v>
      </c>
      <c r="CH804" s="55"/>
      <c r="CI804" s="102">
        <v>4523</v>
      </c>
      <c r="CJ804" s="55"/>
      <c r="CK804" s="55">
        <v>28.87</v>
      </c>
      <c r="CL804" s="55"/>
      <c r="CM804" s="55">
        <v>5.28</v>
      </c>
      <c r="CN804" s="55"/>
      <c r="CO804" s="55"/>
      <c r="CP804" s="55"/>
      <c r="CQ804" s="55">
        <v>0.32</v>
      </c>
      <c r="CR804" s="102">
        <v>4087</v>
      </c>
      <c r="CS804" s="103">
        <v>34.9</v>
      </c>
      <c r="CT804" s="102">
        <v>4.62</v>
      </c>
      <c r="CU804" s="102">
        <v>0.27</v>
      </c>
      <c r="CV804" s="55"/>
      <c r="CW804" s="73">
        <f t="shared" si="168"/>
        <v>587.75928217821786</v>
      </c>
      <c r="CX804" s="74">
        <f>AP804/(AB804-AI804)</f>
        <v>587.75928217821786</v>
      </c>
      <c r="CY804" s="71">
        <v>500</v>
      </c>
      <c r="CZ804" s="67">
        <f>IF(AND(DATE(YEAR(T804),MONTH(T804),DAY(T804))&gt;=(S804-3),DATE(YEAR(T804),MONTH(T804),DAY(T804))&lt;=(S804+3)),T804,V804)</f>
        <v>46208.229166666664</v>
      </c>
      <c r="DA804" s="74">
        <f>CZ804-U804</f>
        <v>0</v>
      </c>
      <c r="DB804" s="53">
        <f>(((AR804-AQ804)*24)+DD804+AB804+((AV804-AU804)*24))/24</f>
        <v>0.91666666666424135</v>
      </c>
      <c r="DC804" s="53">
        <f>(AT804-AS804)*24</f>
        <v>1.1666666666278616</v>
      </c>
      <c r="DD804" s="53">
        <f>(W804-AR804)*24</f>
        <v>2.7499999998835847</v>
      </c>
      <c r="DE804" s="53">
        <f>AA804</f>
        <v>44.499999999941792</v>
      </c>
      <c r="DF804" s="53">
        <f t="shared" si="167"/>
        <v>2.7499999998835847</v>
      </c>
      <c r="DG804" s="53">
        <f>AB804</f>
        <v>18.75</v>
      </c>
      <c r="DH804" s="53">
        <f t="shared" si="170"/>
        <v>1.1666666666278616</v>
      </c>
    </row>
    <row r="805" spans="1:112" s="63" customFormat="1" x14ac:dyDescent="0.2">
      <c r="A805" s="65">
        <v>5253</v>
      </c>
      <c r="B805" s="72">
        <f t="shared" si="171"/>
        <v>46204</v>
      </c>
      <c r="C805" s="60" t="str">
        <f t="shared" si="172"/>
        <v>PRT 2026 7 #5253</v>
      </c>
      <c r="D805" s="60" t="str">
        <f t="shared" si="173"/>
        <v>PRATU BGG #174</v>
      </c>
      <c r="E805" s="61">
        <v>5253</v>
      </c>
      <c r="F805" s="62" t="s">
        <v>240</v>
      </c>
      <c r="G805" s="62" t="str">
        <f>INDEX([1]List!$D$2:$D$60,MATCH(F805,[1]List!$B$2:$B$60,0))</f>
        <v>CIF</v>
      </c>
      <c r="H805" s="62" t="s">
        <v>211</v>
      </c>
      <c r="I805" s="62" t="s">
        <v>163</v>
      </c>
      <c r="J805" s="61">
        <f>IF(F805="","",IF(F805="TIE LRC",COUNTIF($F$2:$F805,"TIE")+COUNTIF($F$2:$F805,"TME")+COUNTIF($F$2:$F805,"TIE LRC")+COUNTIF($F$2:$F805,"TIE MRC"),IF(F805="TIE MRC",COUNTIF($F$2:$F805,"TIE")+COUNTIF($F$2:$F805,"TME")+COUNTIF($F$2:$F805,"TIE LRC")+COUNTIF($F$2:$F805,"TIE MRC"),IF(F805="PLNBB LRC",COUNTIF($F$2:$F805,"PLNBB")+COUNTIF($F$2:$F805,"PLNBB LRC")+COUNTIF($F$2:$F805,"PLNBB MRC"),IF(F805="PLNBB MRC",COUNTIF($F$2:$F805,"PLNBB")+COUNTIF($F$2:$F805,"PLNBB LRC")+COUNTIF($F$2:$F805,"PLNBB MRC"),IF(F805="HE MRC",COUNTIF($F$2:$F805,"HE")+COUNTIF($F$2:$F805,"HE LRC")+COUNTIF($F$2:$F805,"HE MRC"),IF(F805="HE LRC",COUNTIF($F$2:$F805,"HE")+COUNTIF($F$2:$F805,"HE LRC")+COUNTIF($F$2:$F805,"HE MRC"),COUNTIF($F$2:$F805,F805))))))))</f>
        <v>174</v>
      </c>
      <c r="K805" s="63" t="s">
        <v>539</v>
      </c>
      <c r="L805" s="63" t="s">
        <v>540</v>
      </c>
      <c r="N805" s="64" t="s">
        <v>320</v>
      </c>
      <c r="O805" s="69" t="s">
        <v>473</v>
      </c>
      <c r="P805" s="65"/>
      <c r="Q805" s="69">
        <v>46202</v>
      </c>
      <c r="R805" s="66"/>
      <c r="S805" s="69">
        <v>46201</v>
      </c>
      <c r="T805" s="67">
        <v>46208.760416666664</v>
      </c>
      <c r="U805" s="67">
        <f t="shared" si="178"/>
        <v>46208.934027777781</v>
      </c>
      <c r="V805" s="67">
        <v>46208.934027777781</v>
      </c>
      <c r="W805" s="67">
        <v>46209.145833333336</v>
      </c>
      <c r="X805" s="67">
        <v>46209.5625</v>
      </c>
      <c r="Y805" s="67">
        <v>46209.600694444445</v>
      </c>
      <c r="Z805" s="67">
        <v>46209.635416666664</v>
      </c>
      <c r="AA805" s="53">
        <f t="shared" si="174"/>
        <v>4.1666666668024845</v>
      </c>
      <c r="AB805" s="53">
        <f t="shared" si="164"/>
        <v>10.916666666627862</v>
      </c>
      <c r="AC805" s="53">
        <f t="shared" si="165"/>
        <v>0.91666666668606922</v>
      </c>
      <c r="AD805" s="53">
        <v>0</v>
      </c>
      <c r="AE805" s="53">
        <v>1.25</v>
      </c>
      <c r="AF805" s="53">
        <v>0</v>
      </c>
      <c r="AG805" s="53">
        <v>0.17</v>
      </c>
      <c r="AH805" s="53">
        <v>0</v>
      </c>
      <c r="AI805" s="53">
        <f t="shared" si="169"/>
        <v>1.42</v>
      </c>
      <c r="AJ805" s="77">
        <f t="shared" si="163"/>
        <v>1.42</v>
      </c>
      <c r="AK805" s="77"/>
      <c r="AL805" s="77"/>
      <c r="AM805" s="77"/>
      <c r="AN805" s="77"/>
      <c r="AO805" s="68">
        <v>8696.1790000000001</v>
      </c>
      <c r="AP805" s="68">
        <v>8693.8580000000002</v>
      </c>
      <c r="AQ805" s="67">
        <f t="shared" si="176"/>
        <v>46208.934027777781</v>
      </c>
      <c r="AR805" s="67">
        <v>46208.944444444445</v>
      </c>
      <c r="AS805" s="67">
        <f t="shared" si="177"/>
        <v>46209.5625</v>
      </c>
      <c r="AT805" s="67">
        <v>46209.621527777781</v>
      </c>
      <c r="AU805" s="67">
        <f t="shared" si="149"/>
        <v>46209.621527777781</v>
      </c>
      <c r="AV805" s="67">
        <v>46209.631944444445</v>
      </c>
      <c r="AW805" s="102">
        <v>4598</v>
      </c>
      <c r="AX805" s="102">
        <v>6655</v>
      </c>
      <c r="AY805" s="55">
        <v>30.91</v>
      </c>
      <c r="AZ805" s="55">
        <v>15.18</v>
      </c>
      <c r="BA805" s="55">
        <v>3.96</v>
      </c>
      <c r="BB805" s="55">
        <v>4.8600000000000003</v>
      </c>
      <c r="BC805" s="55">
        <v>5.73</v>
      </c>
      <c r="BD805" s="55">
        <v>41.79</v>
      </c>
      <c r="BE805" s="55">
        <v>38.17</v>
      </c>
      <c r="BF805" s="55">
        <v>0.2</v>
      </c>
      <c r="BG805" s="55">
        <v>0.31</v>
      </c>
      <c r="BH805" s="55">
        <v>0.28999999999999998</v>
      </c>
      <c r="BI805" s="55">
        <v>58.39</v>
      </c>
      <c r="BJ805" s="55">
        <v>4.3099999999999996</v>
      </c>
      <c r="BK805" s="55">
        <v>0.95</v>
      </c>
      <c r="BL805" s="55">
        <v>1.19</v>
      </c>
      <c r="BM805" s="55">
        <v>16.059999999999999</v>
      </c>
      <c r="BN805" s="56">
        <v>57</v>
      </c>
      <c r="BO805" s="55" t="s">
        <v>100</v>
      </c>
      <c r="BP805" s="55" t="s">
        <v>100</v>
      </c>
      <c r="BQ805" s="56">
        <v>1250</v>
      </c>
      <c r="BR805" s="55">
        <v>38.89</v>
      </c>
      <c r="BS805" s="55">
        <v>24.66</v>
      </c>
      <c r="BT805" s="55">
        <v>11.84</v>
      </c>
      <c r="BU805" s="55">
        <v>15.19</v>
      </c>
      <c r="BV805" s="55">
        <v>1.36</v>
      </c>
      <c r="BW805" s="55">
        <v>0.91</v>
      </c>
      <c r="BX805" s="55">
        <v>0.39</v>
      </c>
      <c r="BY805" s="55">
        <v>1.0900000000000001</v>
      </c>
      <c r="BZ805" s="55">
        <v>5.05</v>
      </c>
      <c r="CA805" s="55">
        <v>0.45</v>
      </c>
      <c r="CB805" s="55">
        <v>0.16</v>
      </c>
      <c r="CC805" s="100">
        <v>7.3999999999999996E-2</v>
      </c>
      <c r="CD805" s="55">
        <v>99</v>
      </c>
      <c r="CE805" s="55">
        <v>98</v>
      </c>
      <c r="CF805" s="55">
        <v>79</v>
      </c>
      <c r="CG805" s="55">
        <v>19</v>
      </c>
      <c r="CH805" s="55"/>
      <c r="CI805" s="102">
        <v>4605</v>
      </c>
      <c r="CJ805" s="55"/>
      <c r="CK805" s="55">
        <v>30.72</v>
      </c>
      <c r="CL805" s="55"/>
      <c r="CM805" s="55">
        <v>3.9</v>
      </c>
      <c r="CN805" s="55"/>
      <c r="CO805" s="55"/>
      <c r="CP805" s="55"/>
      <c r="CQ805" s="55">
        <v>0.18</v>
      </c>
      <c r="CR805" s="102">
        <v>4502</v>
      </c>
      <c r="CS805" s="102">
        <v>31.73</v>
      </c>
      <c r="CT805" s="102">
        <v>5.36</v>
      </c>
      <c r="CU805" s="102">
        <v>0.35</v>
      </c>
      <c r="CV805" s="55"/>
      <c r="CW805" s="73">
        <f t="shared" si="168"/>
        <v>915.46416286790361</v>
      </c>
      <c r="CX805" s="74">
        <f>AP805/(AB805-AI805)</f>
        <v>915.46416286790361</v>
      </c>
      <c r="CY805" s="71">
        <v>500</v>
      </c>
      <c r="CZ805" s="67">
        <f>IF(AND(DATE(YEAR(T805),MONTH(T805),DAY(T805))&gt;=(S805-3),DATE(YEAR(T805),MONTH(T805),DAY(T805))&lt;=(S805+3)),T805,V805)</f>
        <v>46208.934027777781</v>
      </c>
      <c r="DA805" s="74">
        <f>CZ805-U805</f>
        <v>0</v>
      </c>
      <c r="DB805" s="53">
        <f>(((AR805-AQ805)*24)+DD805+AB805+((AV805-AU805)*24))/24</f>
        <v>0.67708333332848269</v>
      </c>
      <c r="DC805" s="53">
        <f>(AT805-AS805)*24</f>
        <v>1.4166666667442769</v>
      </c>
      <c r="DD805" s="53">
        <f>(W805-AR805)*24</f>
        <v>4.8333333333721384</v>
      </c>
      <c r="DE805" s="53">
        <f>AA805</f>
        <v>4.1666666668024845</v>
      </c>
      <c r="DF805" s="53">
        <f t="shared" si="167"/>
        <v>4.8333333333721384</v>
      </c>
      <c r="DG805" s="53">
        <f>AB805</f>
        <v>10.916666666627862</v>
      </c>
      <c r="DH805" s="53">
        <f t="shared" si="170"/>
        <v>1.4166666667442769</v>
      </c>
    </row>
    <row r="806" spans="1:112" s="63" customFormat="1" x14ac:dyDescent="0.2">
      <c r="A806" s="65">
        <v>5254</v>
      </c>
      <c r="B806" s="72">
        <f t="shared" si="171"/>
        <v>46204</v>
      </c>
      <c r="C806" s="60" t="str">
        <f t="shared" si="172"/>
        <v>PRT 2026 7 #5254</v>
      </c>
      <c r="D806" s="60" t="str">
        <f t="shared" si="173"/>
        <v>PRATU PLNBB NIAGA #24</v>
      </c>
      <c r="E806" s="61">
        <v>5254</v>
      </c>
      <c r="F806" s="62" t="s">
        <v>314</v>
      </c>
      <c r="G806" s="62" t="str">
        <f>INDEX([1]List!$D$2:$D$60,MATCH(F806,[1]List!$B$2:$B$60,0))</f>
        <v>CIF</v>
      </c>
      <c r="H806" s="62" t="s">
        <v>187</v>
      </c>
      <c r="I806" s="62" t="s">
        <v>845</v>
      </c>
      <c r="J806" s="61">
        <f>IF(F806="","",IF(F806="TIE LRC",COUNTIF($F$2:$F806,"TIE")+COUNTIF($F$2:$F806,"TME")+COUNTIF($F$2:$F806,"TIE LRC")+COUNTIF($F$2:$F806,"TIE MRC"),IF(F806="TIE MRC",COUNTIF($F$2:$F806,"TIE")+COUNTIF($F$2:$F806,"TME")+COUNTIF($F$2:$F806,"TIE LRC")+COUNTIF($F$2:$F806,"TIE MRC"),IF(F806="PLNBB LRC",COUNTIF($F$2:$F806,"PLNBB")+COUNTIF($F$2:$F806,"PLNBB LRC")+COUNTIF($F$2:$F806,"PLNBB MRC"),IF(F806="PLNBB MRC",COUNTIF($F$2:$F806,"PLNBB")+COUNTIF($F$2:$F806,"PLNBB LRC")+COUNTIF($F$2:$F806,"PLNBB MRC"),IF(F806="HE MRC",COUNTIF($F$2:$F806,"HE")+COUNTIF($F$2:$F806,"HE LRC")+COUNTIF($F$2:$F806,"HE MRC"),IF(F806="HE LRC",COUNTIF($F$2:$F806,"HE")+COUNTIF($F$2:$F806,"HE LRC")+COUNTIF($F$2:$F806,"HE MRC"),COUNTIF($F$2:$F806,F806))))))))</f>
        <v>24</v>
      </c>
      <c r="K806" s="63" t="s">
        <v>446</v>
      </c>
      <c r="L806" s="63" t="s">
        <v>447</v>
      </c>
      <c r="N806" s="64" t="s">
        <v>318</v>
      </c>
      <c r="O806" s="69" t="s">
        <v>104</v>
      </c>
      <c r="P806" s="65"/>
      <c r="Q806" s="69">
        <v>46191</v>
      </c>
      <c r="R806" s="66"/>
      <c r="S806" s="69">
        <v>46210</v>
      </c>
      <c r="T806" s="67">
        <v>46206.416666666664</v>
      </c>
      <c r="U806" s="67">
        <f t="shared" si="178"/>
        <v>46209.208333333336</v>
      </c>
      <c r="V806" s="67">
        <v>46209.208333333336</v>
      </c>
      <c r="W806" s="67">
        <v>46209.65625</v>
      </c>
      <c r="X806" s="67">
        <v>46210.090277777781</v>
      </c>
      <c r="Y806" s="67">
        <v>46210.152777777781</v>
      </c>
      <c r="Z806" s="67">
        <v>46210.1875</v>
      </c>
      <c r="AA806" s="53">
        <f t="shared" si="174"/>
        <v>67.000000000116415</v>
      </c>
      <c r="AB806" s="53">
        <f t="shared" si="164"/>
        <v>11.916666666744277</v>
      </c>
      <c r="AC806" s="53">
        <f t="shared" si="165"/>
        <v>1.5</v>
      </c>
      <c r="AD806" s="53">
        <v>0.08</v>
      </c>
      <c r="AE806" s="53">
        <v>0.83</v>
      </c>
      <c r="AF806" s="53">
        <v>0</v>
      </c>
      <c r="AG806" s="53">
        <v>0</v>
      </c>
      <c r="AH806" s="53">
        <v>0</v>
      </c>
      <c r="AI806" s="53">
        <f t="shared" si="169"/>
        <v>0.83</v>
      </c>
      <c r="AJ806" s="77">
        <f t="shared" ref="AJ806:AJ869" si="179">SUM(AD806:AH806)</f>
        <v>0.90999999999999992</v>
      </c>
      <c r="AK806" s="77"/>
      <c r="AL806" s="77"/>
      <c r="AM806" s="77"/>
      <c r="AN806" s="77"/>
      <c r="AO806" s="68">
        <v>10035.130999999999</v>
      </c>
      <c r="AP806" s="68">
        <v>10034.112999999999</v>
      </c>
      <c r="AQ806" s="67">
        <f t="shared" si="176"/>
        <v>46209.208333333336</v>
      </c>
      <c r="AR806" s="67">
        <v>46209.21875</v>
      </c>
      <c r="AS806" s="67">
        <f t="shared" si="177"/>
        <v>46210.090277777781</v>
      </c>
      <c r="AT806" s="67">
        <v>46210.173611111109</v>
      </c>
      <c r="AU806" s="67">
        <f t="shared" si="149"/>
        <v>46210.173611111109</v>
      </c>
      <c r="AV806" s="67">
        <v>46210.184027777781</v>
      </c>
      <c r="AW806" s="102">
        <v>4015</v>
      </c>
      <c r="AX806" s="102">
        <v>6177</v>
      </c>
      <c r="AY806" s="55">
        <v>35</v>
      </c>
      <c r="AZ806" s="55">
        <v>12.53</v>
      </c>
      <c r="BA806" s="55">
        <v>4.87</v>
      </c>
      <c r="BB806" s="55">
        <v>6.56</v>
      </c>
      <c r="BC806" s="55">
        <v>7.5</v>
      </c>
      <c r="BD806" s="55">
        <v>42</v>
      </c>
      <c r="BE806" s="55">
        <v>38.909999999999997</v>
      </c>
      <c r="BF806" s="55">
        <v>0.18</v>
      </c>
      <c r="BG806" s="55">
        <v>0.3</v>
      </c>
      <c r="BH806" s="55">
        <v>0.27</v>
      </c>
      <c r="BI806" s="55">
        <v>56.35</v>
      </c>
      <c r="BJ806" s="55">
        <v>4.24</v>
      </c>
      <c r="BK806" s="55">
        <v>0.89</v>
      </c>
      <c r="BL806" s="55">
        <v>1.1000000000000001</v>
      </c>
      <c r="BM806" s="55">
        <v>19.190000000000001</v>
      </c>
      <c r="BN806" s="56">
        <v>60</v>
      </c>
      <c r="BO806" s="55" t="s">
        <v>100</v>
      </c>
      <c r="BP806" s="55" t="s">
        <v>100</v>
      </c>
      <c r="BQ806" s="56">
        <v>1240</v>
      </c>
      <c r="BR806" s="55">
        <v>34.21</v>
      </c>
      <c r="BS806" s="55">
        <v>17.11</v>
      </c>
      <c r="BT806" s="55">
        <v>7.36</v>
      </c>
      <c r="BU806" s="55">
        <v>18.100000000000001</v>
      </c>
      <c r="BV806" s="55">
        <v>12.05</v>
      </c>
      <c r="BW806" s="55">
        <v>0.97</v>
      </c>
      <c r="BX806" s="55">
        <v>0.59</v>
      </c>
      <c r="BY806" s="55">
        <v>0.3</v>
      </c>
      <c r="BZ806" s="55">
        <v>8.74</v>
      </c>
      <c r="CA806" s="55">
        <v>0.08</v>
      </c>
      <c r="CB806" s="55">
        <v>0.49</v>
      </c>
      <c r="CC806" s="100">
        <v>8.2000000000000003E-2</v>
      </c>
      <c r="CD806" s="55">
        <v>99</v>
      </c>
      <c r="CE806" s="55">
        <v>97</v>
      </c>
      <c r="CF806" s="55">
        <v>97</v>
      </c>
      <c r="CG806" s="55">
        <v>21</v>
      </c>
      <c r="CH806" s="55"/>
      <c r="CI806" s="102">
        <v>4059</v>
      </c>
      <c r="CJ806" s="55"/>
      <c r="CK806" s="55">
        <v>34.92</v>
      </c>
      <c r="CL806" s="55"/>
      <c r="CM806" s="55">
        <v>4.88</v>
      </c>
      <c r="CN806" s="55"/>
      <c r="CO806" s="55"/>
      <c r="CP806" s="55"/>
      <c r="CQ806" s="55">
        <v>0.17</v>
      </c>
      <c r="CR806" s="102">
        <v>4043</v>
      </c>
      <c r="CS806" s="102">
        <v>35.979999999999997</v>
      </c>
      <c r="CT806" s="102">
        <v>4.92</v>
      </c>
      <c r="CU806" s="103">
        <v>0.2</v>
      </c>
      <c r="CV806" s="55"/>
      <c r="CW806" s="73">
        <f t="shared" si="168"/>
        <v>905.06130486437985</v>
      </c>
      <c r="CX806" s="74">
        <f>AP806/(AB806-AI806)</f>
        <v>905.06130486437985</v>
      </c>
      <c r="CY806" s="71">
        <v>500</v>
      </c>
      <c r="CZ806" s="67">
        <f>IF(AND(DATE(YEAR(T806),MONTH(T806),DAY(T806))&gt;=(S806-3),DATE(YEAR(T806),MONTH(T806),DAY(T806))&lt;=(S806+3)),T806,V806)</f>
        <v>46209.208333333336</v>
      </c>
      <c r="DA806" s="74">
        <f>CZ806-U806</f>
        <v>0</v>
      </c>
      <c r="DB806" s="53">
        <f>(((AR806-AQ806)*24)+DD806+AB806+((AV806-AU806)*24))/24</f>
        <v>0.95486111111677019</v>
      </c>
      <c r="DC806" s="53">
        <f>(AT806-AS806)*24</f>
        <v>1.9999999998835847</v>
      </c>
      <c r="DD806" s="53">
        <f>(W806-AR806)*24</f>
        <v>10.5</v>
      </c>
      <c r="DE806" s="53">
        <f>AA806</f>
        <v>67.000000000116415</v>
      </c>
      <c r="DF806" s="53">
        <f t="shared" si="167"/>
        <v>10.5</v>
      </c>
      <c r="DG806" s="53">
        <f>AB806</f>
        <v>11.916666666744277</v>
      </c>
      <c r="DH806" s="53">
        <f t="shared" si="170"/>
        <v>1.9999999998835847</v>
      </c>
    </row>
    <row r="807" spans="1:112" s="63" customFormat="1" x14ac:dyDescent="0.2">
      <c r="A807" s="65">
        <v>5255</v>
      </c>
      <c r="B807" s="72">
        <f t="shared" si="171"/>
        <v>46204</v>
      </c>
      <c r="C807" s="60" t="str">
        <f t="shared" si="172"/>
        <v>PRT 2026 7 #5255</v>
      </c>
      <c r="D807" s="60" t="str">
        <f t="shared" si="173"/>
        <v>PRATU PLNBB NIAGA #25</v>
      </c>
      <c r="E807" s="61">
        <v>5255</v>
      </c>
      <c r="F807" s="62" t="s">
        <v>314</v>
      </c>
      <c r="G807" s="62" t="str">
        <f>INDEX([1]List!$D$2:$D$60,MATCH(F807,[1]List!$B$2:$B$60,0))</f>
        <v>CIF</v>
      </c>
      <c r="H807" s="62" t="s">
        <v>187</v>
      </c>
      <c r="I807" s="62" t="s">
        <v>845</v>
      </c>
      <c r="J807" s="61">
        <f>IF(F807="","",IF(F807="TIE LRC",COUNTIF($F$2:$F807,"TIE")+COUNTIF($F$2:$F807,"TME")+COUNTIF($F$2:$F807,"TIE LRC")+COUNTIF($F$2:$F807,"TIE MRC"),IF(F807="TIE MRC",COUNTIF($F$2:$F807,"TIE")+COUNTIF($F$2:$F807,"TME")+COUNTIF($F$2:$F807,"TIE LRC")+COUNTIF($F$2:$F807,"TIE MRC"),IF(F807="PLNBB LRC",COUNTIF($F$2:$F807,"PLNBB")+COUNTIF($F$2:$F807,"PLNBB LRC")+COUNTIF($F$2:$F807,"PLNBB MRC"),IF(F807="PLNBB MRC",COUNTIF($F$2:$F807,"PLNBB")+COUNTIF($F$2:$F807,"PLNBB LRC")+COUNTIF($F$2:$F807,"PLNBB MRC"),IF(F807="HE MRC",COUNTIF($F$2:$F807,"HE")+COUNTIF($F$2:$F807,"HE LRC")+COUNTIF($F$2:$F807,"HE MRC"),IF(F807="HE LRC",COUNTIF($F$2:$F807,"HE")+COUNTIF($F$2:$F807,"HE LRC")+COUNTIF($F$2:$F807,"HE MRC"),COUNTIF($F$2:$F807,F807))))))))</f>
        <v>25</v>
      </c>
      <c r="K807" s="63" t="s">
        <v>854</v>
      </c>
      <c r="L807" s="63" t="s">
        <v>855</v>
      </c>
      <c r="N807" s="64" t="s">
        <v>320</v>
      </c>
      <c r="O807" s="69" t="s">
        <v>104</v>
      </c>
      <c r="P807" s="65"/>
      <c r="Q807" s="69">
        <v>46197</v>
      </c>
      <c r="R807" s="66"/>
      <c r="S807" s="69">
        <v>46212</v>
      </c>
      <c r="T807" s="67">
        <v>46209.166666666664</v>
      </c>
      <c r="U807" s="67">
        <f>T807</f>
        <v>46209.166666666664</v>
      </c>
      <c r="V807" s="67">
        <v>46209.684027777781</v>
      </c>
      <c r="W807" s="67">
        <v>46210.145833333336</v>
      </c>
      <c r="X807" s="67">
        <v>46210.704861111109</v>
      </c>
      <c r="Y807" s="67">
        <v>46210.770833333336</v>
      </c>
      <c r="Z807" s="67">
        <v>46210.805555555555</v>
      </c>
      <c r="AA807" s="53">
        <f t="shared" si="174"/>
        <v>12.416666666802485</v>
      </c>
      <c r="AB807" s="53">
        <f t="shared" si="164"/>
        <v>15</v>
      </c>
      <c r="AC807" s="53">
        <f t="shared" si="165"/>
        <v>1.5833333334303461</v>
      </c>
      <c r="AD807" s="53">
        <v>0.17</v>
      </c>
      <c r="AE807" s="53">
        <v>1.5</v>
      </c>
      <c r="AF807" s="53">
        <v>2</v>
      </c>
      <c r="AG807" s="53">
        <v>0.5</v>
      </c>
      <c r="AH807" s="53">
        <v>0</v>
      </c>
      <c r="AI807" s="53">
        <f t="shared" si="169"/>
        <v>4</v>
      </c>
      <c r="AJ807" s="77">
        <f t="shared" si="179"/>
        <v>4.17</v>
      </c>
      <c r="AK807" s="77"/>
      <c r="AL807" s="77"/>
      <c r="AM807" s="77"/>
      <c r="AN807" s="77"/>
      <c r="AO807" s="68">
        <v>8746.1059999999998</v>
      </c>
      <c r="AP807" s="68">
        <v>8744.7330000000002</v>
      </c>
      <c r="AQ807" s="67">
        <f t="shared" si="176"/>
        <v>46209.684027777781</v>
      </c>
      <c r="AR807" s="67">
        <v>46209.694444444445</v>
      </c>
      <c r="AS807" s="67">
        <f t="shared" si="177"/>
        <v>46210.704861111109</v>
      </c>
      <c r="AT807" s="67">
        <v>46210.791666666664</v>
      </c>
      <c r="AU807" s="67">
        <f t="shared" si="149"/>
        <v>46210.791666666664</v>
      </c>
      <c r="AV807" s="67">
        <v>46210.802083333336</v>
      </c>
      <c r="AW807" s="102">
        <v>4040</v>
      </c>
      <c r="AX807" s="102">
        <v>6217</v>
      </c>
      <c r="AY807" s="55">
        <v>35.020000000000003</v>
      </c>
      <c r="AZ807" s="55">
        <v>13.26</v>
      </c>
      <c r="BA807" s="55">
        <v>4.82</v>
      </c>
      <c r="BB807" s="55">
        <v>6.43</v>
      </c>
      <c r="BC807" s="55">
        <v>7.41</v>
      </c>
      <c r="BD807" s="55">
        <v>41.75</v>
      </c>
      <c r="BE807" s="55">
        <v>38.56</v>
      </c>
      <c r="BF807" s="55">
        <v>0.18</v>
      </c>
      <c r="BG807" s="55">
        <v>0.3</v>
      </c>
      <c r="BH807" s="55">
        <v>0.28000000000000003</v>
      </c>
      <c r="BI807" s="55">
        <v>56.78</v>
      </c>
      <c r="BJ807" s="55">
        <v>4.21</v>
      </c>
      <c r="BK807" s="55">
        <v>0.9</v>
      </c>
      <c r="BL807" s="55">
        <v>1.1200000000000001</v>
      </c>
      <c r="BM807" s="55">
        <v>18.18</v>
      </c>
      <c r="BN807" s="56">
        <v>60</v>
      </c>
      <c r="BO807" s="55" t="s">
        <v>100</v>
      </c>
      <c r="BP807" s="55" t="s">
        <v>100</v>
      </c>
      <c r="BQ807" s="56">
        <v>1300</v>
      </c>
      <c r="BR807" s="55">
        <v>31.95</v>
      </c>
      <c r="BS807" s="55">
        <v>13.57</v>
      </c>
      <c r="BT807" s="55">
        <v>7.96</v>
      </c>
      <c r="BU807" s="55">
        <v>20.2</v>
      </c>
      <c r="BV807" s="55">
        <v>14.73</v>
      </c>
      <c r="BW807" s="55">
        <v>0.89</v>
      </c>
      <c r="BX807" s="55">
        <v>0.56000000000000005</v>
      </c>
      <c r="BY807" s="55">
        <v>0.28000000000000003</v>
      </c>
      <c r="BZ807" s="55">
        <v>9.3000000000000007</v>
      </c>
      <c r="CA807" s="55">
        <v>0.1</v>
      </c>
      <c r="CB807" s="55">
        <v>0.37</v>
      </c>
      <c r="CC807" s="100">
        <v>7.9000000000000001E-2</v>
      </c>
      <c r="CD807" s="55">
        <v>99</v>
      </c>
      <c r="CE807" s="55">
        <v>98</v>
      </c>
      <c r="CF807" s="55">
        <v>78</v>
      </c>
      <c r="CG807" s="55">
        <v>21</v>
      </c>
      <c r="CH807" s="55"/>
      <c r="CI807" s="102">
        <v>4055</v>
      </c>
      <c r="CJ807" s="55"/>
      <c r="CK807" s="55">
        <v>34.950000000000003</v>
      </c>
      <c r="CL807" s="55"/>
      <c r="CM807" s="55">
        <v>4.8600000000000003</v>
      </c>
      <c r="CN807" s="55"/>
      <c r="CO807" s="55"/>
      <c r="CP807" s="55"/>
      <c r="CQ807" s="55">
        <v>0.19</v>
      </c>
      <c r="CR807" s="102">
        <v>4009</v>
      </c>
      <c r="CS807" s="102">
        <v>35.65</v>
      </c>
      <c r="CT807" s="102">
        <v>5.12</v>
      </c>
      <c r="CU807" s="102">
        <v>0.18</v>
      </c>
      <c r="CV807" s="55"/>
      <c r="CW807" s="73">
        <f t="shared" si="168"/>
        <v>794.97572727272734</v>
      </c>
      <c r="CX807" s="74">
        <f>AP807/(AB807-AI807)</f>
        <v>794.97572727272734</v>
      </c>
      <c r="CY807" s="71">
        <v>500</v>
      </c>
      <c r="CZ807" s="67">
        <f>IF(AND(DATE(YEAR(T807),MONTH(T807),DAY(T807))&gt;=(S807-3),DATE(YEAR(T807),MONTH(T807),DAY(T807))&lt;=(S807+3)),T807,V807)</f>
        <v>46209.166666666664</v>
      </c>
      <c r="DA807" s="74">
        <f>CZ807-U807</f>
        <v>0</v>
      </c>
      <c r="DB807" s="53">
        <f>(((AR807-AQ807)*24)+DD807+AB807+((AV807-AU807)*24))/24</f>
        <v>1.0972222222262644</v>
      </c>
      <c r="DC807" s="53">
        <f>(AT807-AS807)*24</f>
        <v>2.0833333333139308</v>
      </c>
      <c r="DD807" s="53">
        <f>(W807-AR807)*24</f>
        <v>10.833333333372138</v>
      </c>
      <c r="DE807" s="53">
        <f>AA807</f>
        <v>12.416666666802485</v>
      </c>
      <c r="DF807" s="53">
        <f t="shared" si="167"/>
        <v>10.833333333372138</v>
      </c>
      <c r="DG807" s="53">
        <f>AB807</f>
        <v>15</v>
      </c>
      <c r="DH807" s="53">
        <f t="shared" si="170"/>
        <v>2.0833333333139308</v>
      </c>
    </row>
    <row r="808" spans="1:112" s="63" customFormat="1" x14ac:dyDescent="0.2">
      <c r="A808" s="65">
        <v>5256</v>
      </c>
      <c r="B808" s="72">
        <f t="shared" si="171"/>
        <v>46204</v>
      </c>
      <c r="C808" s="60" t="str">
        <f t="shared" si="172"/>
        <v>PRT 2026 7 #5256</v>
      </c>
      <c r="D808" s="60" t="str">
        <f t="shared" si="173"/>
        <v>PRATU MIP #7</v>
      </c>
      <c r="E808" s="61">
        <v>5256</v>
      </c>
      <c r="F808" s="62" t="s">
        <v>298</v>
      </c>
      <c r="G808" s="62" t="str">
        <f>INDEX([1]List!$D$2:$D$60,MATCH(F808,[1]List!$B$2:$B$60,0))</f>
        <v>FOB</v>
      </c>
      <c r="H808" s="62" t="s">
        <v>299</v>
      </c>
      <c r="I808" s="62" t="s">
        <v>856</v>
      </c>
      <c r="J808" s="61">
        <f>IF(F808="","",IF(F808="TIE LRC",COUNTIF($F$2:$F808,"TIE")+COUNTIF($F$2:$F808,"TME")+COUNTIF($F$2:$F808,"TIE LRC")+COUNTIF($F$2:$F808,"TIE MRC"),IF(F808="TIE MRC",COUNTIF($F$2:$F808,"TIE")+COUNTIF($F$2:$F808,"TME")+COUNTIF($F$2:$F808,"TIE LRC")+COUNTIF($F$2:$F808,"TIE MRC"),IF(F808="PLNBB LRC",COUNTIF($F$2:$F808,"PLNBB")+COUNTIF($F$2:$F808,"PLNBB LRC")+COUNTIF($F$2:$F808,"PLNBB MRC"),IF(F808="PLNBB MRC",COUNTIF($F$2:$F808,"PLNBB")+COUNTIF($F$2:$F808,"PLNBB LRC")+COUNTIF($F$2:$F808,"PLNBB MRC"),IF(F808="HE MRC",COUNTIF($F$2:$F808,"HE")+COUNTIF($F$2:$F808,"HE LRC")+COUNTIF($F$2:$F808,"HE MRC"),IF(F808="HE LRC",COUNTIF($F$2:$F808,"HE")+COUNTIF($F$2:$F808,"HE LRC")+COUNTIF($F$2:$F808,"HE MRC"),COUNTIF($F$2:$F808,F808))))))))</f>
        <v>7</v>
      </c>
      <c r="K808" s="63" t="s">
        <v>857</v>
      </c>
      <c r="L808" s="63" t="s">
        <v>858</v>
      </c>
      <c r="N808" s="64" t="s">
        <v>318</v>
      </c>
      <c r="O808" s="69" t="s">
        <v>611</v>
      </c>
      <c r="P808" s="65"/>
      <c r="Q808" s="69"/>
      <c r="R808" s="66"/>
      <c r="S808" s="69">
        <v>46208</v>
      </c>
      <c r="T808" s="67">
        <v>46209.319444444445</v>
      </c>
      <c r="U808" s="67">
        <f>T808</f>
        <v>46209.319444444445</v>
      </c>
      <c r="V808" s="67">
        <v>46210.215277777781</v>
      </c>
      <c r="W808" s="67">
        <v>46210.673611111109</v>
      </c>
      <c r="X808" s="67">
        <v>46211.243055555555</v>
      </c>
      <c r="Y808" s="67">
        <v>46211.270833333336</v>
      </c>
      <c r="Z808" s="67">
        <v>46211.305555555555</v>
      </c>
      <c r="AA808" s="53">
        <f t="shared" si="174"/>
        <v>21.500000000058208</v>
      </c>
      <c r="AB808" s="53">
        <f t="shared" si="164"/>
        <v>14.333333333430346</v>
      </c>
      <c r="AC808" s="53">
        <f t="shared" si="165"/>
        <v>0.66666666674427688</v>
      </c>
      <c r="AD808" s="53">
        <v>0.08</v>
      </c>
      <c r="AE808" s="53">
        <v>1.42</v>
      </c>
      <c r="AF808" s="53">
        <v>0</v>
      </c>
      <c r="AG808" s="53">
        <v>0.5</v>
      </c>
      <c r="AH808" s="53">
        <v>0</v>
      </c>
      <c r="AI808" s="53">
        <f t="shared" si="169"/>
        <v>1.92</v>
      </c>
      <c r="AJ808" s="77">
        <f t="shared" si="179"/>
        <v>2</v>
      </c>
      <c r="AK808" s="77"/>
      <c r="AL808" s="77"/>
      <c r="AM808" s="77"/>
      <c r="AN808" s="77"/>
      <c r="AO808" s="68">
        <v>7501</v>
      </c>
      <c r="AP808" s="68">
        <v>7498.4679999999998</v>
      </c>
      <c r="AQ808" s="67">
        <f t="shared" si="176"/>
        <v>46210.215277777781</v>
      </c>
      <c r="AR808" s="67">
        <v>46210.225694444445</v>
      </c>
      <c r="AS808" s="67">
        <f t="shared" si="177"/>
        <v>46211.243055555555</v>
      </c>
      <c r="AT808" s="67">
        <v>46211.291666666664</v>
      </c>
      <c r="AU808" s="67">
        <f t="shared" si="149"/>
        <v>46211.291666666664</v>
      </c>
      <c r="AV808" s="67">
        <v>46211.302083333336</v>
      </c>
      <c r="AW808" s="102">
        <v>4239</v>
      </c>
      <c r="AX808" s="102">
        <v>6535</v>
      </c>
      <c r="AY808" s="55">
        <v>35.130000000000003</v>
      </c>
      <c r="AZ808" s="55">
        <v>12.24</v>
      </c>
      <c r="BA808" s="55">
        <v>4.3600000000000003</v>
      </c>
      <c r="BB808" s="55">
        <v>5.9</v>
      </c>
      <c r="BC808" s="55">
        <v>6.72</v>
      </c>
      <c r="BD808" s="55">
        <v>42.55</v>
      </c>
      <c r="BE808" s="55">
        <v>39.31</v>
      </c>
      <c r="BF808" s="55">
        <v>0.3</v>
      </c>
      <c r="BG808" s="55">
        <v>0.49</v>
      </c>
      <c r="BH808" s="55">
        <v>0.46</v>
      </c>
      <c r="BI808" s="55">
        <v>60.25</v>
      </c>
      <c r="BJ808" s="55">
        <v>4.3099999999999996</v>
      </c>
      <c r="BK808" s="55">
        <v>0.93</v>
      </c>
      <c r="BL808" s="55">
        <v>1.1399999999999999</v>
      </c>
      <c r="BM808" s="55">
        <v>15.97</v>
      </c>
      <c r="BN808" s="56">
        <v>61</v>
      </c>
      <c r="BO808" s="55" t="s">
        <v>100</v>
      </c>
      <c r="BP808" s="55" t="s">
        <v>100</v>
      </c>
      <c r="BQ808" s="56">
        <v>1250</v>
      </c>
      <c r="BR808" s="55">
        <v>41.52</v>
      </c>
      <c r="BS808" s="55">
        <v>24.81</v>
      </c>
      <c r="BT808" s="55">
        <v>7.19</v>
      </c>
      <c r="BU808" s="55">
        <v>11.3</v>
      </c>
      <c r="BV808" s="55">
        <v>2.56</v>
      </c>
      <c r="BW808" s="55">
        <v>0.96</v>
      </c>
      <c r="BX808" s="55">
        <v>0.46</v>
      </c>
      <c r="BY808" s="55">
        <v>0.7</v>
      </c>
      <c r="BZ808" s="55">
        <v>10.06</v>
      </c>
      <c r="CA808" s="55">
        <v>0.17</v>
      </c>
      <c r="CB808" s="55">
        <v>0.26</v>
      </c>
      <c r="CC808" s="100">
        <v>4.2000000000000003E-2</v>
      </c>
      <c r="CD808" s="55">
        <v>99</v>
      </c>
      <c r="CE808" s="55">
        <v>98</v>
      </c>
      <c r="CF808" s="55">
        <v>78</v>
      </c>
      <c r="CG808" s="55">
        <v>20</v>
      </c>
      <c r="CH808" s="55"/>
      <c r="CI808" s="102"/>
      <c r="CJ808" s="55"/>
      <c r="CK808" s="55"/>
      <c r="CL808" s="55"/>
      <c r="CM808" s="55"/>
      <c r="CN808" s="55"/>
      <c r="CO808" s="55"/>
      <c r="CP808" s="55"/>
      <c r="CQ808" s="55"/>
      <c r="CR808" s="102"/>
      <c r="CS808" s="102"/>
      <c r="CT808" s="102"/>
      <c r="CU808" s="102"/>
      <c r="CV808" s="55"/>
      <c r="CW808" s="73">
        <f t="shared" si="168"/>
        <v>604.06562835188492</v>
      </c>
      <c r="CX808" s="74">
        <f>AP808/(AB808-AI808)</f>
        <v>604.06562835188492</v>
      </c>
      <c r="CY808" s="71">
        <v>500</v>
      </c>
      <c r="CZ808" s="67">
        <f>IF(AND(DATE(YEAR(T808),MONTH(T808),DAY(T808))&gt;=(S808-3),DATE(YEAR(T808),MONTH(T808),DAY(T808))&lt;=(S808+3)),T808,V808)</f>
        <v>46209.319444444445</v>
      </c>
      <c r="DA808" s="74">
        <f>CZ808-U808</f>
        <v>0</v>
      </c>
      <c r="DB808" s="53">
        <f>(((AR808-AQ808)*24)+DD808+AB808+((AV808-AU808)*24))/24</f>
        <v>1.0659722222262644</v>
      </c>
      <c r="DC808" s="53">
        <f>(AT808-AS808)*24</f>
        <v>1.1666666666278616</v>
      </c>
      <c r="DD808" s="53">
        <f>(W808-AR808)*24</f>
        <v>10.749999999941792</v>
      </c>
      <c r="DE808" s="53">
        <f>AA808</f>
        <v>21.500000000058208</v>
      </c>
      <c r="DF808" s="53">
        <f t="shared" si="167"/>
        <v>10.749999999941792</v>
      </c>
      <c r="DG808" s="53">
        <f>AB808</f>
        <v>14.333333333430346</v>
      </c>
      <c r="DH808" s="53">
        <f t="shared" si="170"/>
        <v>1.1666666666278616</v>
      </c>
    </row>
    <row r="809" spans="1:112" s="63" customFormat="1" x14ac:dyDescent="0.2">
      <c r="A809" s="65">
        <v>5257</v>
      </c>
      <c r="B809" s="72">
        <f t="shared" si="171"/>
        <v>46204</v>
      </c>
      <c r="C809" s="60" t="str">
        <f t="shared" si="172"/>
        <v>PRT 2026 7 #5257</v>
      </c>
      <c r="D809" s="60" t="str">
        <f t="shared" si="173"/>
        <v>PRATU MIP #8</v>
      </c>
      <c r="E809" s="61">
        <v>5257</v>
      </c>
      <c r="F809" s="62" t="s">
        <v>298</v>
      </c>
      <c r="G809" s="62" t="str">
        <f>INDEX([1]List!$D$2:$D$60,MATCH(F809,[1]List!$B$2:$B$60,0))</f>
        <v>FOB</v>
      </c>
      <c r="H809" s="62" t="s">
        <v>299</v>
      </c>
      <c r="I809" s="62" t="s">
        <v>856</v>
      </c>
      <c r="J809" s="61">
        <f>IF(F809="","",IF(F809="TIE LRC",COUNTIF($F$2:$F809,"TIE")+COUNTIF($F$2:$F809,"TME")+COUNTIF($F$2:$F809,"TIE LRC")+COUNTIF($F$2:$F809,"TIE MRC"),IF(F809="TIE MRC",COUNTIF($F$2:$F809,"TIE")+COUNTIF($F$2:$F809,"TME")+COUNTIF($F$2:$F809,"TIE LRC")+COUNTIF($F$2:$F809,"TIE MRC"),IF(F809="PLNBB LRC",COUNTIF($F$2:$F809,"PLNBB")+COUNTIF($F$2:$F809,"PLNBB LRC")+COUNTIF($F$2:$F809,"PLNBB MRC"),IF(F809="PLNBB MRC",COUNTIF($F$2:$F809,"PLNBB")+COUNTIF($F$2:$F809,"PLNBB LRC")+COUNTIF($F$2:$F809,"PLNBB MRC"),IF(F809="HE MRC",COUNTIF($F$2:$F809,"HE")+COUNTIF($F$2:$F809,"HE LRC")+COUNTIF($F$2:$F809,"HE MRC"),IF(F809="HE LRC",COUNTIF($F$2:$F809,"HE")+COUNTIF($F$2:$F809,"HE LRC")+COUNTIF($F$2:$F809,"HE MRC"),COUNTIF($F$2:$F809,F809))))))))</f>
        <v>8</v>
      </c>
      <c r="K809" s="63" t="s">
        <v>516</v>
      </c>
      <c r="L809" s="63" t="s">
        <v>517</v>
      </c>
      <c r="N809" s="64" t="s">
        <v>320</v>
      </c>
      <c r="O809" s="69" t="s">
        <v>610</v>
      </c>
      <c r="P809" s="65"/>
      <c r="Q809" s="69"/>
      <c r="R809" s="66"/>
      <c r="S809" s="69">
        <v>46209</v>
      </c>
      <c r="T809" s="67">
        <v>46209.354166666664</v>
      </c>
      <c r="U809" s="67">
        <f>T809</f>
        <v>46209.354166666664</v>
      </c>
      <c r="V809" s="67">
        <v>46210.822916666664</v>
      </c>
      <c r="W809" s="67">
        <v>46211.177083333336</v>
      </c>
      <c r="X809" s="67">
        <v>46211.763888888891</v>
      </c>
      <c r="Y809" s="67">
        <v>46211.791666666664</v>
      </c>
      <c r="Z809" s="67">
        <v>46211.826388888891</v>
      </c>
      <c r="AA809" s="53">
        <f t="shared" si="174"/>
        <v>35.25</v>
      </c>
      <c r="AB809" s="53">
        <f t="shared" si="164"/>
        <v>14.749999999883585</v>
      </c>
      <c r="AC809" s="53">
        <f t="shared" si="165"/>
        <v>0.6666666665696539</v>
      </c>
      <c r="AD809" s="53">
        <v>0.25</v>
      </c>
      <c r="AE809" s="53">
        <v>1.5</v>
      </c>
      <c r="AF809" s="53">
        <v>1.08</v>
      </c>
      <c r="AG809" s="53">
        <v>0.5</v>
      </c>
      <c r="AH809" s="53">
        <v>0</v>
      </c>
      <c r="AI809" s="53">
        <f t="shared" si="169"/>
        <v>3.08</v>
      </c>
      <c r="AJ809" s="77">
        <f t="shared" si="179"/>
        <v>3.33</v>
      </c>
      <c r="AK809" s="77"/>
      <c r="AL809" s="77"/>
      <c r="AM809" s="77"/>
      <c r="AN809" s="77"/>
      <c r="AO809" s="68">
        <v>8005</v>
      </c>
      <c r="AP809" s="68">
        <v>8003.8059999999996</v>
      </c>
      <c r="AQ809" s="67">
        <f t="shared" si="176"/>
        <v>46210.822916666664</v>
      </c>
      <c r="AR809" s="67">
        <v>46210.833333333336</v>
      </c>
      <c r="AS809" s="67">
        <f t="shared" si="177"/>
        <v>46211.763888888891</v>
      </c>
      <c r="AT809" s="67">
        <v>46211.8125</v>
      </c>
      <c r="AU809" s="67">
        <f t="shared" si="149"/>
        <v>46211.8125</v>
      </c>
      <c r="AV809" s="67">
        <v>46211.822916666664</v>
      </c>
      <c r="AW809" s="102">
        <v>4283</v>
      </c>
      <c r="AX809" s="102">
        <v>6620</v>
      </c>
      <c r="AY809" s="55">
        <v>35.299999999999997</v>
      </c>
      <c r="AZ809" s="55">
        <v>10.93</v>
      </c>
      <c r="BA809" s="55">
        <v>3.97</v>
      </c>
      <c r="BB809" s="55">
        <v>5.46</v>
      </c>
      <c r="BC809" s="55">
        <v>6.13</v>
      </c>
      <c r="BD809" s="55">
        <v>41.86</v>
      </c>
      <c r="BE809" s="55">
        <v>41.75</v>
      </c>
      <c r="BF809" s="55">
        <v>0.31</v>
      </c>
      <c r="BG809" s="55">
        <v>0.51</v>
      </c>
      <c r="BH809" s="55">
        <v>0.48</v>
      </c>
      <c r="BI809" s="55">
        <v>61.78</v>
      </c>
      <c r="BJ809" s="55">
        <v>4.28</v>
      </c>
      <c r="BK809" s="55">
        <v>0.95</v>
      </c>
      <c r="BL809" s="55">
        <v>1.1399999999999999</v>
      </c>
      <c r="BM809" s="55">
        <v>16.170000000000002</v>
      </c>
      <c r="BN809" s="56">
        <v>61</v>
      </c>
      <c r="BO809" s="55" t="s">
        <v>100</v>
      </c>
      <c r="BP809" s="55" t="s">
        <v>100</v>
      </c>
      <c r="BQ809" s="56">
        <v>1270</v>
      </c>
      <c r="BR809" s="55">
        <v>36.83</v>
      </c>
      <c r="BS809" s="55">
        <v>25.01</v>
      </c>
      <c r="BT809" s="55">
        <v>8.66</v>
      </c>
      <c r="BU809" s="55">
        <v>12.85</v>
      </c>
      <c r="BV809" s="55">
        <v>2.11</v>
      </c>
      <c r="BW809" s="55">
        <v>0.98</v>
      </c>
      <c r="BX809" s="55">
        <v>0.41</v>
      </c>
      <c r="BY809" s="55">
        <v>0.65</v>
      </c>
      <c r="BZ809" s="55">
        <v>11.9</v>
      </c>
      <c r="CA809" s="55">
        <v>0.25</v>
      </c>
      <c r="CB809" s="55">
        <v>0.34</v>
      </c>
      <c r="CC809" s="100">
        <v>3.7999999999999999E-2</v>
      </c>
      <c r="CD809" s="55">
        <v>99</v>
      </c>
      <c r="CE809" s="55">
        <v>98</v>
      </c>
      <c r="CF809" s="55">
        <v>78</v>
      </c>
      <c r="CG809" s="55">
        <v>21</v>
      </c>
      <c r="CH809" s="55"/>
      <c r="CI809" s="102"/>
      <c r="CJ809" s="55"/>
      <c r="CK809" s="55"/>
      <c r="CL809" s="55"/>
      <c r="CM809" s="55"/>
      <c r="CN809" s="55"/>
      <c r="CO809" s="55"/>
      <c r="CP809" s="55"/>
      <c r="CQ809" s="55"/>
      <c r="CR809" s="102"/>
      <c r="CS809" s="102"/>
      <c r="CT809" s="102"/>
      <c r="CU809" s="102"/>
      <c r="CV809" s="55"/>
      <c r="CW809" s="73">
        <f t="shared" si="168"/>
        <v>685.8445587043567</v>
      </c>
      <c r="CX809" s="74">
        <f>AP809/(AB809-AI809)</f>
        <v>685.8445587043567</v>
      </c>
      <c r="CY809" s="71">
        <v>500</v>
      </c>
      <c r="CZ809" s="67">
        <f>IF(AND(DATE(YEAR(T809),MONTH(T809),DAY(T809))&gt;=(S809-3),DATE(YEAR(T809),MONTH(T809),DAY(T809))&lt;=(S809+3)),T809,V809)</f>
        <v>46209.354166666664</v>
      </c>
      <c r="DA809" s="74">
        <f>CZ809-U809</f>
        <v>0</v>
      </c>
      <c r="DB809" s="53">
        <f>(((AR809-AQ809)*24)+DD809+AB809+((AV809-AU809)*24))/24</f>
        <v>0.97916666666424135</v>
      </c>
      <c r="DC809" s="53">
        <f>(AT809-AS809)*24</f>
        <v>1.1666666666278616</v>
      </c>
      <c r="DD809" s="53">
        <f>(W809-AR809)*24</f>
        <v>8.25</v>
      </c>
      <c r="DE809" s="53">
        <f>AA809</f>
        <v>35.25</v>
      </c>
      <c r="DF809" s="53">
        <f t="shared" si="167"/>
        <v>8.25</v>
      </c>
      <c r="DG809" s="53">
        <f>AB809</f>
        <v>14.749999999883585</v>
      </c>
      <c r="DH809" s="53">
        <f t="shared" si="170"/>
        <v>1.1666666666278616</v>
      </c>
    </row>
    <row r="810" spans="1:112" s="63" customFormat="1" x14ac:dyDescent="0.2">
      <c r="A810" s="65">
        <v>5258</v>
      </c>
      <c r="B810" s="72">
        <f t="shared" si="171"/>
        <v>46204</v>
      </c>
      <c r="C810" s="60" t="str">
        <f t="shared" si="172"/>
        <v>PRT 2026 7 #5258</v>
      </c>
      <c r="D810" s="60" t="str">
        <f t="shared" si="173"/>
        <v>PRATU BGG #175</v>
      </c>
      <c r="E810" s="61">
        <v>5258</v>
      </c>
      <c r="F810" s="62" t="s">
        <v>240</v>
      </c>
      <c r="G810" s="62" t="str">
        <f>INDEX([1]List!$D$2:$D$60,MATCH(F810,[1]List!$B$2:$B$60,0))</f>
        <v>CIF</v>
      </c>
      <c r="H810" s="62" t="s">
        <v>211</v>
      </c>
      <c r="I810" s="62" t="s">
        <v>247</v>
      </c>
      <c r="J810" s="61">
        <f>IF(F810="","",IF(F810="TIE LRC",COUNTIF($F$2:$F810,"TIE")+COUNTIF($F$2:$F810,"TME")+COUNTIF($F$2:$F810,"TIE LRC")+COUNTIF($F$2:$F810,"TIE MRC"),IF(F810="TIE MRC",COUNTIF($F$2:$F810,"TIE")+COUNTIF($F$2:$F810,"TME")+COUNTIF($F$2:$F810,"TIE LRC")+COUNTIF($F$2:$F810,"TIE MRC"),IF(F810="PLNBB LRC",COUNTIF($F$2:$F810,"PLNBB")+COUNTIF($F$2:$F810,"PLNBB LRC")+COUNTIF($F$2:$F810,"PLNBB MRC"),IF(F810="PLNBB MRC",COUNTIF($F$2:$F810,"PLNBB")+COUNTIF($F$2:$F810,"PLNBB LRC")+COUNTIF($F$2:$F810,"PLNBB MRC"),IF(F810="HE MRC",COUNTIF($F$2:$F810,"HE")+COUNTIF($F$2:$F810,"HE LRC")+COUNTIF($F$2:$F810,"HE MRC"),IF(F810="HE LRC",COUNTIF($F$2:$F810,"HE")+COUNTIF($F$2:$F810,"HE LRC")+COUNTIF($F$2:$F810,"HE MRC"),COUNTIF($F$2:$F810,F810))))))))</f>
        <v>175</v>
      </c>
      <c r="K810" s="63" t="s">
        <v>676</v>
      </c>
      <c r="L810" s="63" t="s">
        <v>677</v>
      </c>
      <c r="N810" s="64" t="s">
        <v>318</v>
      </c>
      <c r="O810" s="69" t="s">
        <v>104</v>
      </c>
      <c r="P810" s="65"/>
      <c r="Q810" s="69">
        <v>46204</v>
      </c>
      <c r="R810" s="66"/>
      <c r="S810" s="69">
        <v>46202</v>
      </c>
      <c r="T810" s="67">
        <v>46211.40625</v>
      </c>
      <c r="U810" s="67">
        <f t="shared" ref="U810:U819" si="180">V810</f>
        <v>46211.430555555555</v>
      </c>
      <c r="V810" s="67">
        <v>46211.430555555555</v>
      </c>
      <c r="W810" s="67">
        <v>46211.795138888891</v>
      </c>
      <c r="X810" s="67">
        <v>46212.652777777781</v>
      </c>
      <c r="Y810" s="67">
        <v>46212.694444444445</v>
      </c>
      <c r="Z810" s="67">
        <v>46212.729166666664</v>
      </c>
      <c r="AA810" s="53">
        <f t="shared" si="174"/>
        <v>0.58333333331393078</v>
      </c>
      <c r="AB810" s="53">
        <f t="shared" si="164"/>
        <v>21.583333333313931</v>
      </c>
      <c r="AC810" s="53">
        <f t="shared" si="165"/>
        <v>0.99999999994179234</v>
      </c>
      <c r="AD810" s="53">
        <v>0.08</v>
      </c>
      <c r="AE810" s="53">
        <v>1.83</v>
      </c>
      <c r="AF810" s="53">
        <v>3.58</v>
      </c>
      <c r="AG810" s="53">
        <v>0.5</v>
      </c>
      <c r="AH810" s="53">
        <v>0</v>
      </c>
      <c r="AI810" s="53">
        <f t="shared" si="169"/>
        <v>5.91</v>
      </c>
      <c r="AJ810" s="77">
        <f t="shared" si="179"/>
        <v>5.99</v>
      </c>
      <c r="AK810" s="77"/>
      <c r="AL810" s="77"/>
      <c r="AM810" s="77"/>
      <c r="AN810" s="77"/>
      <c r="AO810" s="68">
        <v>8002.3959999999997</v>
      </c>
      <c r="AP810" s="68">
        <v>7999.8280000000004</v>
      </c>
      <c r="AQ810" s="67">
        <f t="shared" si="176"/>
        <v>46211.430555555555</v>
      </c>
      <c r="AR810" s="67">
        <v>46211.440972222219</v>
      </c>
      <c r="AS810" s="67">
        <f t="shared" si="177"/>
        <v>46212.652777777781</v>
      </c>
      <c r="AT810" s="67">
        <v>46212.715277777781</v>
      </c>
      <c r="AU810" s="67">
        <f t="shared" si="149"/>
        <v>46212.715277777781</v>
      </c>
      <c r="AV810" s="67">
        <v>46212.725694444445</v>
      </c>
      <c r="AW810" s="102">
        <v>4603</v>
      </c>
      <c r="AX810" s="102">
        <v>6657</v>
      </c>
      <c r="AY810" s="55">
        <v>30.86</v>
      </c>
      <c r="AZ810" s="55">
        <v>14.32</v>
      </c>
      <c r="BA810" s="55">
        <v>4.1500000000000004</v>
      </c>
      <c r="BB810" s="55">
        <v>5.14</v>
      </c>
      <c r="BC810" s="55">
        <v>6</v>
      </c>
      <c r="BD810" s="55">
        <v>42.1</v>
      </c>
      <c r="BE810" s="55">
        <v>38.44</v>
      </c>
      <c r="BF810" s="55">
        <v>0.18</v>
      </c>
      <c r="BG810" s="55">
        <v>0.27</v>
      </c>
      <c r="BH810" s="55">
        <v>0.26</v>
      </c>
      <c r="BI810" s="55">
        <v>59.25</v>
      </c>
      <c r="BJ810" s="55">
        <v>4.34</v>
      </c>
      <c r="BK810" s="55">
        <v>0.93</v>
      </c>
      <c r="BL810" s="55">
        <v>1.1499999999999999</v>
      </c>
      <c r="BM810" s="55">
        <v>15.8</v>
      </c>
      <c r="BN810" s="56">
        <v>57</v>
      </c>
      <c r="BO810" s="55" t="s">
        <v>100</v>
      </c>
      <c r="BP810" s="55" t="s">
        <v>100</v>
      </c>
      <c r="BQ810" s="56">
        <v>1260</v>
      </c>
      <c r="BR810" s="55">
        <v>30.4</v>
      </c>
      <c r="BS810" s="55">
        <v>26.32</v>
      </c>
      <c r="BT810" s="55">
        <v>16.41</v>
      </c>
      <c r="BU810" s="55">
        <v>17.760000000000002</v>
      </c>
      <c r="BV810" s="55">
        <v>1.5</v>
      </c>
      <c r="BW810" s="55">
        <v>0.74</v>
      </c>
      <c r="BX810" s="55">
        <v>0.35</v>
      </c>
      <c r="BY810" s="55">
        <v>1.1000000000000001</v>
      </c>
      <c r="BZ810" s="55">
        <v>4.66</v>
      </c>
      <c r="CA810" s="55">
        <v>0.6</v>
      </c>
      <c r="CB810" s="55">
        <v>0.16</v>
      </c>
      <c r="CC810" s="100">
        <v>5.3999999999999999E-2</v>
      </c>
      <c r="CD810" s="55">
        <v>98</v>
      </c>
      <c r="CE810" s="55">
        <v>97</v>
      </c>
      <c r="CF810" s="55">
        <v>79</v>
      </c>
      <c r="CG810" s="55">
        <v>19</v>
      </c>
      <c r="CH810" s="55"/>
      <c r="CI810" s="102">
        <v>4614</v>
      </c>
      <c r="CJ810" s="55"/>
      <c r="CK810" s="55">
        <v>30.65</v>
      </c>
      <c r="CL810" s="55"/>
      <c r="CM810" s="55">
        <v>3.94</v>
      </c>
      <c r="CN810" s="55"/>
      <c r="CO810" s="55"/>
      <c r="CP810" s="55"/>
      <c r="CQ810" s="55">
        <v>0.17</v>
      </c>
      <c r="CR810" s="102">
        <v>4493</v>
      </c>
      <c r="CS810" s="102">
        <v>32.03</v>
      </c>
      <c r="CT810" s="102">
        <v>4.9800000000000004</v>
      </c>
      <c r="CU810" s="102">
        <v>0.37</v>
      </c>
      <c r="CV810" s="55"/>
      <c r="CW810" s="73">
        <f t="shared" si="168"/>
        <v>510.41012335239708</v>
      </c>
      <c r="CX810" s="74">
        <f>AP810/(AB810-AI810)</f>
        <v>510.41012335239708</v>
      </c>
      <c r="CY810" s="71">
        <v>500</v>
      </c>
      <c r="CZ810" s="67">
        <f>IF(AND(DATE(YEAR(T810),MONTH(T810),DAY(T810))&gt;=(S810-3),DATE(YEAR(T810),MONTH(T810),DAY(T810))&lt;=(S810+3)),T810,V810)</f>
        <v>46211.430555555555</v>
      </c>
      <c r="DA810" s="74">
        <f>CZ810-U810</f>
        <v>0</v>
      </c>
      <c r="DB810" s="53">
        <f>(((AR810-AQ810)*24)+DD810+AB810+((AV810-AU810)*24))/24</f>
        <v>1.2743055555547471</v>
      </c>
      <c r="DC810" s="53">
        <f>(AT810-AS810)*24</f>
        <v>1.5</v>
      </c>
      <c r="DD810" s="53">
        <f>(W810-AR810)*24</f>
        <v>8.5000000001164153</v>
      </c>
      <c r="DE810" s="53">
        <f>AA810</f>
        <v>0.58333333331393078</v>
      </c>
      <c r="DF810" s="53">
        <f t="shared" si="167"/>
        <v>8.5000000001164153</v>
      </c>
      <c r="DG810" s="53">
        <f>AB810</f>
        <v>21.583333333313931</v>
      </c>
      <c r="DH810" s="53">
        <f t="shared" si="170"/>
        <v>1.5</v>
      </c>
    </row>
    <row r="811" spans="1:112" s="63" customFormat="1" x14ac:dyDescent="0.2">
      <c r="A811" s="65">
        <v>5259</v>
      </c>
      <c r="B811" s="72">
        <f t="shared" si="171"/>
        <v>46204</v>
      </c>
      <c r="C811" s="60" t="str">
        <f t="shared" si="172"/>
        <v>PRT 2026 7 #5259</v>
      </c>
      <c r="D811" s="60" t="str">
        <f t="shared" si="173"/>
        <v>PRATU HE #13</v>
      </c>
      <c r="E811" s="61">
        <v>5259</v>
      </c>
      <c r="F811" s="62" t="s">
        <v>139</v>
      </c>
      <c r="G811" s="62" t="str">
        <f>INDEX([1]List!$D$2:$D$60,MATCH(F811,[1]List!$B$2:$B$60,0))</f>
        <v>CIF</v>
      </c>
      <c r="H811" s="62" t="s">
        <v>301</v>
      </c>
      <c r="I811" s="62" t="s">
        <v>155</v>
      </c>
      <c r="J811" s="61">
        <f>IF(F811="","",IF(F811="TIE LRC",COUNTIF($F$2:$F811,"TIE")+COUNTIF($F$2:$F811,"TME")+COUNTIF($F$2:$F811,"TIE LRC")+COUNTIF($F$2:$F811,"TIE MRC"),IF(F811="TIE MRC",COUNTIF($F$2:$F811,"TIE")+COUNTIF($F$2:$F811,"TME")+COUNTIF($F$2:$F811,"TIE LRC")+COUNTIF($F$2:$F811,"TIE MRC"),IF(F811="PLNBB LRC",COUNTIF($F$2:$F811,"PLNBB")+COUNTIF($F$2:$F811,"PLNBB LRC")+COUNTIF($F$2:$F811,"PLNBB MRC"),IF(F811="PLNBB MRC",COUNTIF($F$2:$F811,"PLNBB")+COUNTIF($F$2:$F811,"PLNBB LRC")+COUNTIF($F$2:$F811,"PLNBB MRC"),IF(F811="HE MRC",COUNTIF($F$2:$F811,"HE")+COUNTIF($F$2:$F811,"HE LRC")+COUNTIF($F$2:$F811,"HE MRC"),IF(F811="HE LRC",COUNTIF($F$2:$F811,"HE")+COUNTIF($F$2:$F811,"HE LRC")+COUNTIF($F$2:$F811,"HE MRC"),COUNTIF($F$2:$F811,F811))))))))</f>
        <v>13</v>
      </c>
      <c r="K811" s="63" t="s">
        <v>859</v>
      </c>
      <c r="L811" s="63" t="s">
        <v>860</v>
      </c>
      <c r="N811" s="64" t="s">
        <v>320</v>
      </c>
      <c r="O811" s="69" t="s">
        <v>104</v>
      </c>
      <c r="P811" s="65"/>
      <c r="Q811" s="69">
        <v>46205</v>
      </c>
      <c r="R811" s="66"/>
      <c r="S811" s="69">
        <v>46213</v>
      </c>
      <c r="T811" s="67">
        <v>46211.520833333336</v>
      </c>
      <c r="U811" s="67">
        <f>T811</f>
        <v>46211.520833333336</v>
      </c>
      <c r="V811" s="67">
        <v>46211.84375</v>
      </c>
      <c r="W811" s="67">
        <v>46212.541666666664</v>
      </c>
      <c r="X811" s="67">
        <v>46213.090277777781</v>
      </c>
      <c r="Y811" s="67">
        <v>46213.121527777781</v>
      </c>
      <c r="Z811" s="67">
        <v>46213.15625</v>
      </c>
      <c r="AA811" s="53">
        <f t="shared" si="174"/>
        <v>7.7499999999417923</v>
      </c>
      <c r="AB811" s="53">
        <f t="shared" si="164"/>
        <v>13.916666666802485</v>
      </c>
      <c r="AC811" s="53">
        <f t="shared" si="165"/>
        <v>0.75</v>
      </c>
      <c r="AD811" s="53">
        <v>0</v>
      </c>
      <c r="AE811" s="53">
        <v>3.75</v>
      </c>
      <c r="AF811" s="53">
        <v>0</v>
      </c>
      <c r="AG811" s="53">
        <v>0</v>
      </c>
      <c r="AH811" s="53">
        <v>0</v>
      </c>
      <c r="AI811" s="53">
        <f t="shared" si="169"/>
        <v>3.75</v>
      </c>
      <c r="AJ811" s="77">
        <f t="shared" si="179"/>
        <v>3.75</v>
      </c>
      <c r="AK811" s="77"/>
      <c r="AL811" s="77"/>
      <c r="AM811" s="77"/>
      <c r="AN811" s="77"/>
      <c r="AO811" s="68">
        <v>7502.9459999999999</v>
      </c>
      <c r="AP811" s="68">
        <v>7500.8010000000004</v>
      </c>
      <c r="AQ811" s="67">
        <f t="shared" si="176"/>
        <v>46211.84375</v>
      </c>
      <c r="AR811" s="67">
        <v>46211.854166666664</v>
      </c>
      <c r="AS811" s="67">
        <f t="shared" si="177"/>
        <v>46213.090277777781</v>
      </c>
      <c r="AT811" s="67">
        <v>46213.142361111109</v>
      </c>
      <c r="AU811" s="67">
        <f t="shared" si="149"/>
        <v>46213.142361111109</v>
      </c>
      <c r="AV811" s="67">
        <v>46213.152777777781</v>
      </c>
      <c r="AW811" s="102">
        <v>4115</v>
      </c>
      <c r="AX811" s="102">
        <v>6492</v>
      </c>
      <c r="AY811" s="55">
        <v>36.619999999999997</v>
      </c>
      <c r="AZ811" s="55">
        <v>13.48</v>
      </c>
      <c r="BA811" s="55">
        <v>4.33</v>
      </c>
      <c r="BB811" s="55">
        <v>5.91</v>
      </c>
      <c r="BC811" s="55">
        <v>6.83</v>
      </c>
      <c r="BD811" s="55">
        <v>41.95</v>
      </c>
      <c r="BE811" s="55">
        <v>38.659999999999997</v>
      </c>
      <c r="BF811" s="55">
        <v>0.21</v>
      </c>
      <c r="BG811" s="55">
        <v>0.35</v>
      </c>
      <c r="BH811" s="55">
        <v>0.32</v>
      </c>
      <c r="BI811" s="55">
        <v>58.31</v>
      </c>
      <c r="BJ811" s="55">
        <v>4.01</v>
      </c>
      <c r="BK811" s="55">
        <v>0.88</v>
      </c>
      <c r="BL811" s="55">
        <v>1.0900000000000001</v>
      </c>
      <c r="BM811" s="55">
        <v>17.13</v>
      </c>
      <c r="BN811" s="56">
        <v>55</v>
      </c>
      <c r="BO811" s="55" t="s">
        <v>100</v>
      </c>
      <c r="BP811" s="55" t="s">
        <v>100</v>
      </c>
      <c r="BQ811" s="56">
        <v>1240</v>
      </c>
      <c r="BR811" s="55">
        <v>27.97</v>
      </c>
      <c r="BS811" s="55">
        <v>20.54</v>
      </c>
      <c r="BT811" s="55">
        <v>16.39</v>
      </c>
      <c r="BU811" s="55">
        <v>24.45</v>
      </c>
      <c r="BV811" s="55">
        <v>2.23</v>
      </c>
      <c r="BW811" s="55">
        <v>0.87</v>
      </c>
      <c r="BX811" s="55">
        <v>0.37</v>
      </c>
      <c r="BY811" s="55">
        <v>0.65</v>
      </c>
      <c r="BZ811" s="55">
        <v>5.36</v>
      </c>
      <c r="CA811" s="55">
        <v>0.84</v>
      </c>
      <c r="CB811" s="55">
        <v>0.32</v>
      </c>
      <c r="CC811" s="100">
        <v>5.6000000000000001E-2</v>
      </c>
      <c r="CD811" s="55">
        <v>99</v>
      </c>
      <c r="CE811" s="55">
        <v>98</v>
      </c>
      <c r="CF811" s="55">
        <v>77</v>
      </c>
      <c r="CG811" s="55">
        <v>20</v>
      </c>
      <c r="CH811" s="55"/>
      <c r="CI811" s="102">
        <v>4147</v>
      </c>
      <c r="CJ811" s="55"/>
      <c r="CK811" s="55">
        <v>36.08</v>
      </c>
      <c r="CL811" s="55"/>
      <c r="CM811" s="55">
        <v>4.1100000000000003</v>
      </c>
      <c r="CN811" s="55"/>
      <c r="CO811" s="55"/>
      <c r="CP811" s="55"/>
      <c r="CQ811" s="55">
        <v>0.2</v>
      </c>
      <c r="CR811" s="102">
        <v>4021</v>
      </c>
      <c r="CS811" s="102">
        <v>35.619999999999997</v>
      </c>
      <c r="CT811" s="102">
        <v>4.37</v>
      </c>
      <c r="CU811" s="102">
        <v>0.28999999999999998</v>
      </c>
      <c r="CV811" s="55"/>
      <c r="CW811" s="73">
        <f t="shared" si="168"/>
        <v>737.78370490817667</v>
      </c>
      <c r="CX811" s="74">
        <f>AP811/(AB811-AI811)</f>
        <v>737.78370490817667</v>
      </c>
      <c r="CY811" s="71">
        <v>500</v>
      </c>
      <c r="CZ811" s="67">
        <f>IF(AND(DATE(YEAR(T811),MONTH(T811),DAY(T811))&gt;=(S811-3),DATE(YEAR(T811),MONTH(T811),DAY(T811))&lt;=(S811+3)),T811,V811)</f>
        <v>46211.520833333336</v>
      </c>
      <c r="DA811" s="74">
        <f>CZ811-U811</f>
        <v>0</v>
      </c>
      <c r="DB811" s="53">
        <f>(((AR811-AQ811)*24)+DD811+AB811+((AV811-AU811)*24))/24</f>
        <v>1.2881944444525288</v>
      </c>
      <c r="DC811" s="53">
        <f>(AT811-AS811)*24</f>
        <v>1.2499999998835847</v>
      </c>
      <c r="DD811" s="53">
        <f>(W811-AR811)*24</f>
        <v>16.5</v>
      </c>
      <c r="DE811" s="53">
        <f>AA811</f>
        <v>7.7499999999417923</v>
      </c>
      <c r="DF811" s="53">
        <f t="shared" si="167"/>
        <v>16.5</v>
      </c>
      <c r="DG811" s="53">
        <f>AB811</f>
        <v>13.916666666802485</v>
      </c>
      <c r="DH811" s="53">
        <f t="shared" si="170"/>
        <v>1.2499999998835847</v>
      </c>
    </row>
    <row r="812" spans="1:112" s="85" customFormat="1" x14ac:dyDescent="0.2">
      <c r="A812" s="80">
        <v>5260</v>
      </c>
      <c r="B812" s="81">
        <f t="shared" si="171"/>
        <v>46204</v>
      </c>
      <c r="C812" s="82" t="str">
        <f t="shared" si="172"/>
        <v>PRT 2026 7 #5260</v>
      </c>
      <c r="D812" s="82" t="str">
        <f t="shared" si="173"/>
        <v>PRATU BAS #11</v>
      </c>
      <c r="E812" s="83">
        <v>5260</v>
      </c>
      <c r="F812" s="84" t="s">
        <v>488</v>
      </c>
      <c r="G812" s="84" t="str">
        <f>INDEX([1]List!$D$2:$D$60,MATCH(F812,[1]List!$B$2:$B$60,0))</f>
        <v>CIF</v>
      </c>
      <c r="H812" s="84" t="s">
        <v>576</v>
      </c>
      <c r="I812" s="84" t="s">
        <v>163</v>
      </c>
      <c r="J812" s="83">
        <f>IF(F812="","",IF(F812="TIE LRC",COUNTIF($F$2:$F812,"TIE")+COUNTIF($F$2:$F812,"TME")+COUNTIF($F$2:$F812,"TIE LRC")+COUNTIF($F$2:$F812,"TIE MRC"),IF(F812="TIE MRC",COUNTIF($F$2:$F812,"TIE")+COUNTIF($F$2:$F812,"TME")+COUNTIF($F$2:$F812,"TIE LRC")+COUNTIF($F$2:$F812,"TIE MRC"),IF(F812="PLNBB LRC",COUNTIF($F$2:$F812,"PLNBB")+COUNTIF($F$2:$F812,"PLNBB LRC")+COUNTIF($F$2:$F812,"PLNBB MRC"),IF(F812="PLNBB MRC",COUNTIF($F$2:$F812,"PLNBB")+COUNTIF($F$2:$F812,"PLNBB LRC")+COUNTIF($F$2:$F812,"PLNBB MRC"),IF(F812="HE MRC",COUNTIF($F$2:$F812,"HE")+COUNTIF($F$2:$F812,"HE LRC")+COUNTIF($F$2:$F812,"HE MRC"),IF(F812="HE LRC",COUNTIF($F$2:$F812,"HE")+COUNTIF($F$2:$F812,"HE LRC")+COUNTIF($F$2:$F812,"HE MRC"),COUNTIF($F$2:$F812,F812))))))))</f>
        <v>11</v>
      </c>
      <c r="K812" s="85" t="s">
        <v>861</v>
      </c>
      <c r="L812" s="85" t="s">
        <v>276</v>
      </c>
      <c r="N812" s="86" t="s">
        <v>308</v>
      </c>
      <c r="O812" s="76" t="s">
        <v>201</v>
      </c>
      <c r="P812" s="80"/>
      <c r="Q812" s="76">
        <v>46195</v>
      </c>
      <c r="R812" s="87"/>
      <c r="S812" s="76">
        <v>46005</v>
      </c>
      <c r="T812" s="88">
        <v>46206.333333333336</v>
      </c>
      <c r="U812" s="88">
        <f t="shared" si="180"/>
        <v>46207.697916666664</v>
      </c>
      <c r="V812" s="88">
        <v>46207.697916666664</v>
      </c>
      <c r="W812" s="88">
        <v>46207.965277777781</v>
      </c>
      <c r="X812" s="88">
        <v>46213.28125</v>
      </c>
      <c r="Y812" s="88">
        <v>46213.409722222219</v>
      </c>
      <c r="Z812" s="88">
        <v>46213.569444444445</v>
      </c>
      <c r="AA812" s="89">
        <f t="shared" si="174"/>
        <v>32.749999999883585</v>
      </c>
      <c r="AB812" s="89">
        <f t="shared" si="164"/>
        <v>130.66666666651145</v>
      </c>
      <c r="AC812" s="89">
        <f t="shared" si="165"/>
        <v>3.0833333332557231</v>
      </c>
      <c r="AD812" s="89">
        <v>0</v>
      </c>
      <c r="AE812" s="89">
        <v>0</v>
      </c>
      <c r="AF812" s="89">
        <v>22</v>
      </c>
      <c r="AG812" s="89">
        <v>7.42</v>
      </c>
      <c r="AH812" s="89">
        <v>3.67</v>
      </c>
      <c r="AI812" s="89">
        <f t="shared" si="169"/>
        <v>33.090000000000003</v>
      </c>
      <c r="AJ812" s="90">
        <f t="shared" si="179"/>
        <v>33.090000000000003</v>
      </c>
      <c r="AK812" s="90"/>
      <c r="AL812" s="90"/>
      <c r="AM812" s="90"/>
      <c r="AN812" s="90"/>
      <c r="AO812" s="91">
        <v>8850.6170000000002</v>
      </c>
      <c r="AP812" s="91">
        <v>8849.5319999999992</v>
      </c>
      <c r="AQ812" s="88">
        <f t="shared" si="176"/>
        <v>46207.697916666664</v>
      </c>
      <c r="AR812" s="88">
        <v>46207.711805555555</v>
      </c>
      <c r="AS812" s="88">
        <f t="shared" si="177"/>
        <v>46213.28125</v>
      </c>
      <c r="AT812" s="88">
        <v>46213.413194444445</v>
      </c>
      <c r="AU812" s="88">
        <v>46213.548611111109</v>
      </c>
      <c r="AV812" s="88">
        <v>46213.5625</v>
      </c>
      <c r="AW812" s="107">
        <v>4073</v>
      </c>
      <c r="AX812" s="107">
        <v>6258</v>
      </c>
      <c r="AY812" s="93">
        <v>34.909999999999997</v>
      </c>
      <c r="AZ812" s="93">
        <v>23.12</v>
      </c>
      <c r="BA812" s="93">
        <v>4.96</v>
      </c>
      <c r="BB812" s="93">
        <v>5.86</v>
      </c>
      <c r="BC812" s="93">
        <v>7.62</v>
      </c>
      <c r="BD812" s="93">
        <v>38.64</v>
      </c>
      <c r="BE812" s="93">
        <v>32.380000000000003</v>
      </c>
      <c r="BF812" s="93">
        <v>0.34</v>
      </c>
      <c r="BG812" s="93">
        <v>0.56000000000000005</v>
      </c>
      <c r="BH812" s="93">
        <v>0.52</v>
      </c>
      <c r="BI812" s="93">
        <v>52.78</v>
      </c>
      <c r="BJ812" s="93">
        <v>4.25</v>
      </c>
      <c r="BK812" s="93">
        <v>0.85</v>
      </c>
      <c r="BL812" s="93">
        <v>1.2</v>
      </c>
      <c r="BM812" s="93">
        <v>12.74</v>
      </c>
      <c r="BN812" s="94">
        <v>60</v>
      </c>
      <c r="BO812" s="93" t="s">
        <v>97</v>
      </c>
      <c r="BP812" s="93" t="s">
        <v>100</v>
      </c>
      <c r="BQ812" s="94">
        <v>1170</v>
      </c>
      <c r="BR812" s="93">
        <v>39.299999999999997</v>
      </c>
      <c r="BS812" s="93">
        <v>23.04</v>
      </c>
      <c r="BT812" s="93">
        <v>17.75</v>
      </c>
      <c r="BU812" s="93">
        <v>10.74</v>
      </c>
      <c r="BV812" s="93">
        <v>2.4</v>
      </c>
      <c r="BW812" s="93">
        <v>0.64</v>
      </c>
      <c r="BX812" s="93">
        <v>0.45</v>
      </c>
      <c r="BY812" s="93">
        <v>1.26</v>
      </c>
      <c r="BZ812" s="93">
        <v>3.52</v>
      </c>
      <c r="CA812" s="93">
        <v>0.75</v>
      </c>
      <c r="CB812" s="93">
        <v>0.16</v>
      </c>
      <c r="CC812" s="101">
        <v>5.3999999999999999E-2</v>
      </c>
      <c r="CD812" s="93">
        <v>99</v>
      </c>
      <c r="CE812" s="93">
        <v>98</v>
      </c>
      <c r="CF812" s="93">
        <v>78</v>
      </c>
      <c r="CG812" s="93">
        <v>20</v>
      </c>
      <c r="CH812" s="93"/>
      <c r="CI812" s="107">
        <v>4113</v>
      </c>
      <c r="CJ812" s="93"/>
      <c r="CK812" s="93">
        <v>34.630000000000003</v>
      </c>
      <c r="CL812" s="93"/>
      <c r="CM812" s="93">
        <v>5.79</v>
      </c>
      <c r="CN812" s="93"/>
      <c r="CO812" s="93"/>
      <c r="CP812" s="93"/>
      <c r="CQ812" s="93">
        <v>0.38</v>
      </c>
      <c r="CR812" s="107">
        <v>3969</v>
      </c>
      <c r="CS812" s="107">
        <v>36.92</v>
      </c>
      <c r="CT812" s="107">
        <v>5.47</v>
      </c>
      <c r="CU812" s="107">
        <v>0.24</v>
      </c>
      <c r="CV812" s="93"/>
      <c r="CW812" s="95">
        <f t="shared" si="168"/>
        <v>90.693116523903356</v>
      </c>
      <c r="CX812" s="96">
        <f>AP812/(AB812-AI812)</f>
        <v>90.693116523903356</v>
      </c>
      <c r="CY812" s="97">
        <v>100</v>
      </c>
      <c r="CZ812" s="88">
        <f>IF(AND(DATE(YEAR(T812),MONTH(T812),DAY(T812))&gt;=(S812-3),DATE(YEAR(T812),MONTH(T812),DAY(T812))&lt;=(S812+3)),T812,V812)</f>
        <v>46207.697916666664</v>
      </c>
      <c r="DA812" s="96">
        <f>CZ812-U812</f>
        <v>0</v>
      </c>
      <c r="DB812" s="89">
        <f>(((AR812-AQ812)*24)+DD812+AB812+((AV812-AU812)*24))/24</f>
        <v>5.7256944444452529</v>
      </c>
      <c r="DC812" s="89">
        <f>(AT812-AS812)*24</f>
        <v>3.1666666666860692</v>
      </c>
      <c r="DD812" s="89">
        <f>(W812-AR812)*24</f>
        <v>6.0833333334303461</v>
      </c>
      <c r="DE812" s="89">
        <f>AA812</f>
        <v>32.749999999883585</v>
      </c>
      <c r="DF812" s="89">
        <f t="shared" si="167"/>
        <v>6.0833333334303461</v>
      </c>
      <c r="DG812" s="89">
        <f>AB812</f>
        <v>130.66666666651145</v>
      </c>
      <c r="DH812" s="89">
        <f t="shared" si="170"/>
        <v>3.1666666666860692</v>
      </c>
    </row>
    <row r="813" spans="1:112" s="63" customFormat="1" x14ac:dyDescent="0.2">
      <c r="A813" s="65">
        <v>5261</v>
      </c>
      <c r="B813" s="72">
        <f t="shared" si="171"/>
        <v>46204</v>
      </c>
      <c r="C813" s="60" t="str">
        <f t="shared" si="172"/>
        <v>PRT 2026 7 #5261</v>
      </c>
      <c r="D813" s="60" t="str">
        <f t="shared" si="173"/>
        <v>PRATU PTBA #163</v>
      </c>
      <c r="E813" s="61">
        <v>5261</v>
      </c>
      <c r="F813" s="62" t="s">
        <v>98</v>
      </c>
      <c r="G813" s="62" t="str">
        <f>INDEX([1]List!$D$2:$D$60,MATCH(F813,[1]List!$B$2:$B$60,0))</f>
        <v>FOB</v>
      </c>
      <c r="H813" s="62" t="s">
        <v>156</v>
      </c>
      <c r="I813" s="62" t="s">
        <v>157</v>
      </c>
      <c r="J813" s="61">
        <f>IF(F813="","",IF(F813="TIE LRC",COUNTIF($F$2:$F813,"TIE")+COUNTIF($F$2:$F813,"TME")+COUNTIF($F$2:$F813,"TIE LRC")+COUNTIF($F$2:$F813,"TIE MRC"),IF(F813="TIE MRC",COUNTIF($F$2:$F813,"TIE")+COUNTIF($F$2:$F813,"TME")+COUNTIF($F$2:$F813,"TIE LRC")+COUNTIF($F$2:$F813,"TIE MRC"),IF(F813="PLNBB LRC",COUNTIF($F$2:$F813,"PLNBB")+COUNTIF($F$2:$F813,"PLNBB LRC")+COUNTIF($F$2:$F813,"PLNBB MRC"),IF(F813="PLNBB MRC",COUNTIF($F$2:$F813,"PLNBB")+COUNTIF($F$2:$F813,"PLNBB LRC")+COUNTIF($F$2:$F813,"PLNBB MRC"),IF(F813="HE MRC",COUNTIF($F$2:$F813,"HE")+COUNTIF($F$2:$F813,"HE LRC")+COUNTIF($F$2:$F813,"HE MRC"),IF(F813="HE LRC",COUNTIF($F$2:$F813,"HE")+COUNTIF($F$2:$F813,"HE LRC")+COUNTIF($F$2:$F813,"HE MRC"),COUNTIF($F$2:$F813,F813))))))))</f>
        <v>163</v>
      </c>
      <c r="L813" s="63" t="s">
        <v>177</v>
      </c>
      <c r="N813" s="64" t="s">
        <v>318</v>
      </c>
      <c r="O813" s="69" t="s">
        <v>104</v>
      </c>
      <c r="P813" s="65"/>
      <c r="Q813" s="69">
        <v>46210</v>
      </c>
      <c r="R813" s="66"/>
      <c r="S813" s="69">
        <v>46208</v>
      </c>
      <c r="T813" s="67">
        <v>46212.770833333336</v>
      </c>
      <c r="U813" s="67">
        <f t="shared" si="180"/>
        <v>46212.881944444445</v>
      </c>
      <c r="V813" s="67">
        <v>46212.881944444445</v>
      </c>
      <c r="W813" s="67">
        <v>46213.204861111109</v>
      </c>
      <c r="X813" s="67">
        <v>46214.145833333336</v>
      </c>
      <c r="Y813" s="67">
        <v>46214.180555555555</v>
      </c>
      <c r="Z813" s="67">
        <v>46214.21875</v>
      </c>
      <c r="AA813" s="53">
        <f t="shared" si="174"/>
        <v>2.6666666666278616</v>
      </c>
      <c r="AB813" s="53">
        <f t="shared" si="164"/>
        <v>23.416666666686069</v>
      </c>
      <c r="AC813" s="53">
        <f t="shared" si="165"/>
        <v>0.83333333325572312</v>
      </c>
      <c r="AD813" s="53">
        <v>0.08</v>
      </c>
      <c r="AE813" s="53">
        <v>0</v>
      </c>
      <c r="AF813" s="53">
        <v>3.58</v>
      </c>
      <c r="AG813" s="53">
        <v>2.17</v>
      </c>
      <c r="AH813" s="53">
        <v>0</v>
      </c>
      <c r="AI813" s="53">
        <f t="shared" si="169"/>
        <v>5.75</v>
      </c>
      <c r="AJ813" s="77">
        <f t="shared" si="179"/>
        <v>5.83</v>
      </c>
      <c r="AK813" s="77"/>
      <c r="AL813" s="77"/>
      <c r="AM813" s="77"/>
      <c r="AN813" s="77"/>
      <c r="AO813" s="68">
        <v>10088.324000000001</v>
      </c>
      <c r="AP813" s="68">
        <v>10087.234</v>
      </c>
      <c r="AQ813" s="67">
        <f t="shared" si="176"/>
        <v>46212.881944444445</v>
      </c>
      <c r="AR813" s="67">
        <v>46212.895833333336</v>
      </c>
      <c r="AS813" s="67">
        <f t="shared" si="177"/>
        <v>46214.145833333336</v>
      </c>
      <c r="AT813" s="67">
        <v>46214.201388888891</v>
      </c>
      <c r="AU813" s="67">
        <f t="shared" si="149"/>
        <v>46214.201388888891</v>
      </c>
      <c r="AV813" s="67">
        <v>46214.215277777781</v>
      </c>
      <c r="AW813" s="102">
        <v>4853</v>
      </c>
      <c r="AX813" s="102">
        <v>6812</v>
      </c>
      <c r="AY813" s="55">
        <v>28.75</v>
      </c>
      <c r="AZ813" s="55">
        <v>12.74</v>
      </c>
      <c r="BA813" s="55">
        <v>4.54</v>
      </c>
      <c r="BB813" s="55">
        <v>5.56</v>
      </c>
      <c r="BC813" s="55">
        <v>6.37</v>
      </c>
      <c r="BD813" s="55">
        <v>40.24</v>
      </c>
      <c r="BE813" s="55">
        <v>41.46</v>
      </c>
      <c r="BF813" s="55">
        <v>0.33</v>
      </c>
      <c r="BG813" s="55">
        <v>0.5</v>
      </c>
      <c r="BH813" s="55">
        <v>0.47</v>
      </c>
      <c r="BI813" s="55">
        <v>61.34</v>
      </c>
      <c r="BJ813" s="55">
        <v>4.21</v>
      </c>
      <c r="BK813" s="55">
        <v>0.97</v>
      </c>
      <c r="BL813" s="55">
        <v>1.19</v>
      </c>
      <c r="BM813" s="55">
        <v>14.77</v>
      </c>
      <c r="BN813" s="56">
        <v>60</v>
      </c>
      <c r="BO813" s="55" t="s">
        <v>97</v>
      </c>
      <c r="BP813" s="55" t="s">
        <v>100</v>
      </c>
      <c r="BQ813" s="56">
        <v>1280</v>
      </c>
      <c r="BR813" s="55">
        <v>44.46</v>
      </c>
      <c r="BS813" s="55">
        <v>27.89</v>
      </c>
      <c r="BT813" s="55">
        <v>10.56</v>
      </c>
      <c r="BU813" s="55">
        <v>6.01</v>
      </c>
      <c r="BV813" s="55">
        <v>2.17</v>
      </c>
      <c r="BW813" s="55">
        <v>1.1599999999999999</v>
      </c>
      <c r="BX813" s="55">
        <v>0.64</v>
      </c>
      <c r="BY813" s="55">
        <v>0.95</v>
      </c>
      <c r="BZ813" s="55">
        <v>5.63</v>
      </c>
      <c r="CA813" s="55">
        <v>0.17</v>
      </c>
      <c r="CB813" s="55">
        <v>0.36</v>
      </c>
      <c r="CC813" s="100">
        <v>3.7999999999999999E-2</v>
      </c>
      <c r="CD813" s="55">
        <v>100</v>
      </c>
      <c r="CE813" s="55">
        <v>98</v>
      </c>
      <c r="CF813" s="55">
        <v>79</v>
      </c>
      <c r="CG813" s="55">
        <v>18</v>
      </c>
      <c r="CH813" s="55"/>
      <c r="CI813" s="102">
        <v>4904</v>
      </c>
      <c r="CJ813" s="55"/>
      <c r="CK813" s="55">
        <v>28.13</v>
      </c>
      <c r="CL813" s="55">
        <v>14.13</v>
      </c>
      <c r="CM813" s="55">
        <v>6.15</v>
      </c>
      <c r="CN813" s="55">
        <v>7.35</v>
      </c>
      <c r="CO813" s="55">
        <v>39.22</v>
      </c>
      <c r="CP813" s="55">
        <v>39.29</v>
      </c>
      <c r="CQ813" s="55">
        <v>0.48</v>
      </c>
      <c r="CR813" s="102" t="s">
        <v>319</v>
      </c>
      <c r="CS813" s="102" t="s">
        <v>319</v>
      </c>
      <c r="CT813" s="102" t="s">
        <v>319</v>
      </c>
      <c r="CU813" s="102" t="s">
        <v>319</v>
      </c>
      <c r="CV813" s="55"/>
      <c r="CW813" s="73">
        <f t="shared" si="168"/>
        <v>570.97550943333522</v>
      </c>
      <c r="CX813" s="74">
        <f>AP813/(AB813-AI813)</f>
        <v>570.97550943333522</v>
      </c>
      <c r="CY813" s="71">
        <v>500</v>
      </c>
      <c r="CZ813" s="67">
        <f>IF(AND(DATE(YEAR(T813),MONTH(T813),DAY(T813))&gt;=(S813-3),DATE(YEAR(T813),MONTH(T813),DAY(T813))&lt;=(S813+3)),T813,V813)</f>
        <v>46212.881944444445</v>
      </c>
      <c r="DA813" s="74">
        <f>CZ813-U813</f>
        <v>0</v>
      </c>
      <c r="DB813" s="53">
        <f>(((AR813-AQ813)*24)+DD813+AB813+((AV813-AU813)*24))/24</f>
        <v>1.3125</v>
      </c>
      <c r="DC813" s="53">
        <f>(AT813-AS813)*24</f>
        <v>1.3333333333139308</v>
      </c>
      <c r="DD813" s="53">
        <f>(W813-AR813)*24</f>
        <v>7.4166666665696539</v>
      </c>
      <c r="DE813" s="53">
        <f>AA813</f>
        <v>2.6666666666278616</v>
      </c>
      <c r="DF813" s="53">
        <f t="shared" si="167"/>
        <v>7.4166666665696539</v>
      </c>
      <c r="DG813" s="53">
        <f>AB813</f>
        <v>23.416666666686069</v>
      </c>
      <c r="DH813" s="53">
        <f t="shared" si="170"/>
        <v>1.3333333333139308</v>
      </c>
    </row>
    <row r="814" spans="1:112" s="63" customFormat="1" x14ac:dyDescent="0.2">
      <c r="A814" s="65">
        <v>5262</v>
      </c>
      <c r="B814" s="72">
        <f t="shared" si="171"/>
        <v>46204</v>
      </c>
      <c r="C814" s="60" t="str">
        <f t="shared" si="172"/>
        <v>PRT 2026 7 #5262</v>
      </c>
      <c r="D814" s="60" t="str">
        <f t="shared" si="173"/>
        <v>PRATU GEL MRC #34</v>
      </c>
      <c r="E814" s="61">
        <v>5262</v>
      </c>
      <c r="F814" s="62" t="s">
        <v>341</v>
      </c>
      <c r="G814" s="62" t="str">
        <f>INDEX([1]List!$D$2:$D$60,MATCH(F814,[1]List!$B$2:$B$60,0))</f>
        <v>CIF</v>
      </c>
      <c r="H814" s="62" t="s">
        <v>342</v>
      </c>
      <c r="I814" s="62" t="s">
        <v>408</v>
      </c>
      <c r="J814" s="61">
        <f>IF(F814="","",IF(F814="TIE LRC",COUNTIF($F$2:$F814,"TIE")+COUNTIF($F$2:$F814,"TME")+COUNTIF($F$2:$F814,"TIE LRC")+COUNTIF($F$2:$F814,"TIE MRC"),IF(F814="TIE MRC",COUNTIF($F$2:$F814,"TIE")+COUNTIF($F$2:$F814,"TME")+COUNTIF($F$2:$F814,"TIE LRC")+COUNTIF($F$2:$F814,"TIE MRC"),IF(F814="PLNBB LRC",COUNTIF($F$2:$F814,"PLNBB")+COUNTIF($F$2:$F814,"PLNBB LRC")+COUNTIF($F$2:$F814,"PLNBB MRC"),IF(F814="PLNBB MRC",COUNTIF($F$2:$F814,"PLNBB")+COUNTIF($F$2:$F814,"PLNBB LRC")+COUNTIF($F$2:$F814,"PLNBB MRC"),IF(F814="HE MRC",COUNTIF($F$2:$F814,"HE")+COUNTIF($F$2:$F814,"HE LRC")+COUNTIF($F$2:$F814,"HE MRC"),IF(F814="HE LRC",COUNTIF($F$2:$F814,"HE")+COUNTIF($F$2:$F814,"HE LRC")+COUNTIF($F$2:$F814,"HE MRC"),COUNTIF($F$2:$F814,F814))))))))</f>
        <v>34</v>
      </c>
      <c r="K814" s="63" t="s">
        <v>594</v>
      </c>
      <c r="L814" s="63" t="s">
        <v>595</v>
      </c>
      <c r="N814" s="64" t="s">
        <v>320</v>
      </c>
      <c r="O814" s="69" t="s">
        <v>104</v>
      </c>
      <c r="P814" s="65"/>
      <c r="Q814" s="69">
        <v>46202</v>
      </c>
      <c r="R814" s="66"/>
      <c r="S814" s="69">
        <v>46163</v>
      </c>
      <c r="T814" s="67">
        <v>46213.333333333336</v>
      </c>
      <c r="U814" s="67">
        <f t="shared" si="180"/>
        <v>46213.371527777781</v>
      </c>
      <c r="V814" s="67">
        <v>46213.371527777781</v>
      </c>
      <c r="W814" s="67">
        <v>46213.71875</v>
      </c>
      <c r="X814" s="67">
        <v>46214.496527777781</v>
      </c>
      <c r="Y814" s="67">
        <v>46214.53125</v>
      </c>
      <c r="Z814" s="67">
        <v>46214.565972222219</v>
      </c>
      <c r="AA814" s="53">
        <f t="shared" si="174"/>
        <v>0.91666666668606922</v>
      </c>
      <c r="AB814" s="53">
        <f t="shared" si="164"/>
        <v>19.5</v>
      </c>
      <c r="AC814" s="53">
        <f t="shared" si="165"/>
        <v>0.83333333325572312</v>
      </c>
      <c r="AD814" s="53">
        <v>0</v>
      </c>
      <c r="AE814" s="53">
        <v>3.42</v>
      </c>
      <c r="AF814" s="53">
        <v>0</v>
      </c>
      <c r="AG814" s="53">
        <v>1.67</v>
      </c>
      <c r="AH814" s="53">
        <v>0</v>
      </c>
      <c r="AI814" s="53">
        <f t="shared" si="169"/>
        <v>5.09</v>
      </c>
      <c r="AJ814" s="77">
        <f t="shared" si="179"/>
        <v>5.09</v>
      </c>
      <c r="AK814" s="77"/>
      <c r="AL814" s="77"/>
      <c r="AM814" s="77"/>
      <c r="AN814" s="77"/>
      <c r="AO814" s="68">
        <v>10068.623</v>
      </c>
      <c r="AP814" s="68">
        <v>10062.933999999999</v>
      </c>
      <c r="AQ814" s="67">
        <f t="shared" si="176"/>
        <v>46213.371527777781</v>
      </c>
      <c r="AR814" s="67">
        <v>46213.381944444445</v>
      </c>
      <c r="AS814" s="67">
        <f t="shared" si="177"/>
        <v>46214.496527777781</v>
      </c>
      <c r="AT814" s="67">
        <v>46214.552083333336</v>
      </c>
      <c r="AU814" s="67">
        <f t="shared" si="149"/>
        <v>46214.552083333336</v>
      </c>
      <c r="AV814" s="67">
        <v>46214.5625</v>
      </c>
      <c r="AW814" s="102">
        <v>4496</v>
      </c>
      <c r="AX814" s="102">
        <v>6379</v>
      </c>
      <c r="AY814" s="55">
        <v>29.51</v>
      </c>
      <c r="AZ814" s="55">
        <v>13.62</v>
      </c>
      <c r="BA814" s="55">
        <v>5.97</v>
      </c>
      <c r="BB814" s="55">
        <v>7.32</v>
      </c>
      <c r="BC814" s="55">
        <v>8.4700000000000006</v>
      </c>
      <c r="BD814" s="55">
        <v>41.03</v>
      </c>
      <c r="BE814" s="55">
        <v>38.03</v>
      </c>
      <c r="BF814" s="55">
        <v>0.35</v>
      </c>
      <c r="BG814" s="55">
        <v>0.54</v>
      </c>
      <c r="BH814" s="55">
        <v>0.5</v>
      </c>
      <c r="BI814" s="55">
        <v>57.25</v>
      </c>
      <c r="BJ814" s="55">
        <v>4.29</v>
      </c>
      <c r="BK814" s="55">
        <v>0.94</v>
      </c>
      <c r="BL814" s="55">
        <v>1.19</v>
      </c>
      <c r="BM814" s="55">
        <v>16.149999999999999</v>
      </c>
      <c r="BN814" s="56">
        <v>60</v>
      </c>
      <c r="BO814" s="55" t="s">
        <v>97</v>
      </c>
      <c r="BP814" s="55" t="s">
        <v>100</v>
      </c>
      <c r="BQ814" s="56">
        <v>1180</v>
      </c>
      <c r="BR814" s="55">
        <v>41.9</v>
      </c>
      <c r="BS814" s="55">
        <v>22.61</v>
      </c>
      <c r="BT814" s="55">
        <v>20.23</v>
      </c>
      <c r="BU814" s="55">
        <v>6.9</v>
      </c>
      <c r="BV814" s="55">
        <v>2.96</v>
      </c>
      <c r="BW814" s="55">
        <v>0.65</v>
      </c>
      <c r="BX814" s="55">
        <v>0.39</v>
      </c>
      <c r="BY814" s="55">
        <v>1.06</v>
      </c>
      <c r="BZ814" s="55">
        <v>2.2400000000000002</v>
      </c>
      <c r="CA814" s="55">
        <v>0.9</v>
      </c>
      <c r="CB814" s="55">
        <v>0.16</v>
      </c>
      <c r="CC814" s="100">
        <v>4.8000000000000001E-2</v>
      </c>
      <c r="CD814" s="55">
        <v>98</v>
      </c>
      <c r="CE814" s="55">
        <v>97</v>
      </c>
      <c r="CF814" s="55">
        <v>78</v>
      </c>
      <c r="CG814" s="55">
        <v>20</v>
      </c>
      <c r="CH814" s="55"/>
      <c r="CI814" s="102">
        <v>4588</v>
      </c>
      <c r="CJ814" s="55"/>
      <c r="CK814" s="55">
        <v>27.92</v>
      </c>
      <c r="CL814" s="55"/>
      <c r="CM814" s="55">
        <v>5.98</v>
      </c>
      <c r="CN814" s="55"/>
      <c r="CO814" s="55"/>
      <c r="CP814" s="55"/>
      <c r="CQ814" s="55">
        <v>0.33</v>
      </c>
      <c r="CR814" s="102">
        <v>4314</v>
      </c>
      <c r="CS814" s="102">
        <v>32.14</v>
      </c>
      <c r="CT814" s="102">
        <v>4.0199999999999996</v>
      </c>
      <c r="CU814" s="102">
        <v>0.31</v>
      </c>
      <c r="CV814" s="55"/>
      <c r="CW814" s="73">
        <f t="shared" si="168"/>
        <v>698.32990978487157</v>
      </c>
      <c r="CX814" s="74">
        <f>AP814/(AB814-AI814)</f>
        <v>698.32990978487157</v>
      </c>
      <c r="CY814" s="71">
        <v>500</v>
      </c>
      <c r="CZ814" s="67">
        <f>IF(AND(DATE(YEAR(T814),MONTH(T814),DAY(T814))&gt;=(S814-3),DATE(YEAR(T814),MONTH(T814),DAY(T814))&lt;=(S814+3)),T814,V814)</f>
        <v>46213.371527777781</v>
      </c>
      <c r="DA814" s="74">
        <f>CZ814-U814</f>
        <v>0</v>
      </c>
      <c r="DB814" s="53">
        <f>(((AR814-AQ814)*24)+DD814+AB814+((AV814-AU814)*24))/24</f>
        <v>1.1701388888832298</v>
      </c>
      <c r="DC814" s="53">
        <f>(AT814-AS814)*24</f>
        <v>1.3333333333139308</v>
      </c>
      <c r="DD814" s="53">
        <f>(W814-AR814)*24</f>
        <v>8.0833333333139308</v>
      </c>
      <c r="DE814" s="53">
        <f>AA814</f>
        <v>0.91666666668606922</v>
      </c>
      <c r="DF814" s="53">
        <f t="shared" si="167"/>
        <v>8.0833333333139308</v>
      </c>
      <c r="DG814" s="53">
        <f>AB814</f>
        <v>19.5</v>
      </c>
      <c r="DH814" s="53">
        <f t="shared" si="170"/>
        <v>1.3333333333139308</v>
      </c>
    </row>
    <row r="815" spans="1:112" s="63" customFormat="1" x14ac:dyDescent="0.2">
      <c r="A815" s="65">
        <v>5263</v>
      </c>
      <c r="B815" s="72">
        <f t="shared" si="171"/>
        <v>46204</v>
      </c>
      <c r="C815" s="60" t="str">
        <f t="shared" si="172"/>
        <v>PRT 2026 7 #5263</v>
      </c>
      <c r="D815" s="60" t="str">
        <f t="shared" si="173"/>
        <v>PRATU PTBA #164</v>
      </c>
      <c r="E815" s="61">
        <v>5263</v>
      </c>
      <c r="F815" s="62" t="s">
        <v>98</v>
      </c>
      <c r="G815" s="62" t="str">
        <f>INDEX([1]List!$D$2:$D$60,MATCH(F815,[1]List!$B$2:$B$60,0))</f>
        <v>FOB</v>
      </c>
      <c r="H815" s="62" t="s">
        <v>156</v>
      </c>
      <c r="I815" s="62" t="s">
        <v>157</v>
      </c>
      <c r="J815" s="61">
        <f>IF(F815="","",IF(F815="TIE LRC",COUNTIF($F$2:$F815,"TIE")+COUNTIF($F$2:$F815,"TME")+COUNTIF($F$2:$F815,"TIE LRC")+COUNTIF($F$2:$F815,"TIE MRC"),IF(F815="TIE MRC",COUNTIF($F$2:$F815,"TIE")+COUNTIF($F$2:$F815,"TME")+COUNTIF($F$2:$F815,"TIE LRC")+COUNTIF($F$2:$F815,"TIE MRC"),IF(F815="PLNBB LRC",COUNTIF($F$2:$F815,"PLNBB")+COUNTIF($F$2:$F815,"PLNBB LRC")+COUNTIF($F$2:$F815,"PLNBB MRC"),IF(F815="PLNBB MRC",COUNTIF($F$2:$F815,"PLNBB")+COUNTIF($F$2:$F815,"PLNBB LRC")+COUNTIF($F$2:$F815,"PLNBB MRC"),IF(F815="HE MRC",COUNTIF($F$2:$F815,"HE")+COUNTIF($F$2:$F815,"HE LRC")+COUNTIF($F$2:$F815,"HE MRC"),IF(F815="HE LRC",COUNTIF($F$2:$F815,"HE")+COUNTIF($F$2:$F815,"HE LRC")+COUNTIF($F$2:$F815,"HE MRC"),COUNTIF($F$2:$F815,F815))))))))</f>
        <v>164</v>
      </c>
      <c r="L815" s="63" t="s">
        <v>224</v>
      </c>
      <c r="N815" s="64" t="s">
        <v>318</v>
      </c>
      <c r="O815" s="69" t="s">
        <v>104</v>
      </c>
      <c r="P815" s="65"/>
      <c r="Q815" s="69">
        <v>46210</v>
      </c>
      <c r="R815" s="66"/>
      <c r="S815" s="69">
        <v>46209</v>
      </c>
      <c r="T815" s="67">
        <v>46213.458333333336</v>
      </c>
      <c r="U815" s="67">
        <f t="shared" si="180"/>
        <v>46214.263888888891</v>
      </c>
      <c r="V815" s="67">
        <v>46214.263888888891</v>
      </c>
      <c r="W815" s="67">
        <v>46214.510416666664</v>
      </c>
      <c r="X815" s="67">
        <v>46215.034722222219</v>
      </c>
      <c r="Y815" s="67">
        <v>46215.072916666664</v>
      </c>
      <c r="Z815" s="67">
        <v>46215.111111111109</v>
      </c>
      <c r="AA815" s="53">
        <f t="shared" si="174"/>
        <v>19.333333333313931</v>
      </c>
      <c r="AB815" s="53">
        <f t="shared" si="164"/>
        <v>13.5</v>
      </c>
      <c r="AC815" s="53">
        <f t="shared" si="165"/>
        <v>0.91666666668606922</v>
      </c>
      <c r="AD815" s="53">
        <v>0.08</v>
      </c>
      <c r="AE815" s="53">
        <v>2.5</v>
      </c>
      <c r="AF815" s="53">
        <v>0</v>
      </c>
      <c r="AG815" s="53">
        <v>0.5</v>
      </c>
      <c r="AH815" s="53">
        <v>0</v>
      </c>
      <c r="AI815" s="53">
        <f t="shared" si="169"/>
        <v>3</v>
      </c>
      <c r="AJ815" s="77">
        <f t="shared" si="179"/>
        <v>3.08</v>
      </c>
      <c r="AK815" s="77"/>
      <c r="AL815" s="77"/>
      <c r="AM815" s="77"/>
      <c r="AN815" s="77"/>
      <c r="AO815" s="68">
        <v>8605.5130000000008</v>
      </c>
      <c r="AP815" s="68">
        <v>8604.4549999999999</v>
      </c>
      <c r="AQ815" s="67">
        <f t="shared" si="176"/>
        <v>46214.263888888891</v>
      </c>
      <c r="AR815" s="67">
        <v>46214.277777777781</v>
      </c>
      <c r="AS815" s="67">
        <f t="shared" si="177"/>
        <v>46215.034722222219</v>
      </c>
      <c r="AT815" s="67">
        <v>46215.09375</v>
      </c>
      <c r="AU815" s="67">
        <f t="shared" si="149"/>
        <v>46215.09375</v>
      </c>
      <c r="AV815" s="67">
        <v>46215.107638888891</v>
      </c>
      <c r="AW815" s="102">
        <v>4649</v>
      </c>
      <c r="AX815" s="102">
        <v>6622</v>
      </c>
      <c r="AY815" s="55">
        <v>29.79</v>
      </c>
      <c r="AZ815" s="55">
        <v>14.6</v>
      </c>
      <c r="BA815" s="55">
        <v>5.64</v>
      </c>
      <c r="BB815" s="55">
        <v>6.86</v>
      </c>
      <c r="BC815" s="55">
        <v>8.0299999999999994</v>
      </c>
      <c r="BD815" s="55">
        <v>38.93</v>
      </c>
      <c r="BE815" s="55">
        <v>39.61</v>
      </c>
      <c r="BF815" s="55">
        <v>0.32</v>
      </c>
      <c r="BG815" s="55">
        <v>0.5</v>
      </c>
      <c r="BH815" s="55">
        <v>0.46</v>
      </c>
      <c r="BI815" s="55">
        <v>58.74</v>
      </c>
      <c r="BJ815" s="55">
        <v>4.3099999999999996</v>
      </c>
      <c r="BK815" s="55">
        <v>0.92</v>
      </c>
      <c r="BL815" s="55">
        <v>1.17</v>
      </c>
      <c r="BM815" s="55">
        <v>14.18</v>
      </c>
      <c r="BN815" s="56">
        <v>60</v>
      </c>
      <c r="BO815" s="55" t="s">
        <v>97</v>
      </c>
      <c r="BP815" s="55" t="s">
        <v>863</v>
      </c>
      <c r="BQ815" s="56">
        <v>1220</v>
      </c>
      <c r="BR815" s="55">
        <v>56.83</v>
      </c>
      <c r="BS815" s="55">
        <v>19.62</v>
      </c>
      <c r="BT815" s="55">
        <v>8.56</v>
      </c>
      <c r="BU815" s="55">
        <v>4.8899999999999997</v>
      </c>
      <c r="BV815" s="55">
        <v>1.44</v>
      </c>
      <c r="BW815" s="55">
        <v>1.17</v>
      </c>
      <c r="BX815" s="55">
        <v>0.46</v>
      </c>
      <c r="BY815" s="55">
        <v>0.68</v>
      </c>
      <c r="BZ815" s="55">
        <v>6</v>
      </c>
      <c r="CA815" s="55">
        <v>0.14000000000000001</v>
      </c>
      <c r="CB815" s="55">
        <v>0.2</v>
      </c>
      <c r="CC815" s="100">
        <v>3.9E-2</v>
      </c>
      <c r="CD815" s="55">
        <v>100</v>
      </c>
      <c r="CE815" s="55">
        <v>999</v>
      </c>
      <c r="CF815" s="55">
        <v>79</v>
      </c>
      <c r="CG815" s="55">
        <v>19</v>
      </c>
      <c r="CH815" s="55"/>
      <c r="CI815" s="102">
        <v>4906</v>
      </c>
      <c r="CJ815" s="55"/>
      <c r="CK815" s="55">
        <v>28.22</v>
      </c>
      <c r="CL815" s="55">
        <v>14.53</v>
      </c>
      <c r="CM815" s="55">
        <v>7.22</v>
      </c>
      <c r="CN815" s="55">
        <v>8.6</v>
      </c>
      <c r="CO815" s="55">
        <v>39.01</v>
      </c>
      <c r="CP815" s="55">
        <v>37.869999999999997</v>
      </c>
      <c r="CQ815" s="55">
        <v>0.51</v>
      </c>
      <c r="CR815" s="102" t="s">
        <v>319</v>
      </c>
      <c r="CS815" s="102" t="s">
        <v>319</v>
      </c>
      <c r="CT815" s="102" t="s">
        <v>319</v>
      </c>
      <c r="CU815" s="102" t="s">
        <v>319</v>
      </c>
      <c r="CV815" s="55"/>
      <c r="CW815" s="73">
        <f t="shared" si="168"/>
        <v>819.47190476190474</v>
      </c>
      <c r="CX815" s="74">
        <f>AP815/(AB815-AI815)</f>
        <v>819.47190476190474</v>
      </c>
      <c r="CY815" s="71">
        <v>500</v>
      </c>
      <c r="CZ815" s="67">
        <f>IF(AND(DATE(YEAR(T815),MONTH(T815),DAY(T815))&gt;=(S815-3),DATE(YEAR(T815),MONTH(T815),DAY(T815))&lt;=(S815+3)),T815,V815)</f>
        <v>46214.263888888891</v>
      </c>
      <c r="DA815" s="74">
        <f>CZ815-U815</f>
        <v>0</v>
      </c>
      <c r="DB815" s="53">
        <f>(((AR815-AQ815)*24)+DD815+AB815+((AV815-AU815)*24))/24</f>
        <v>0.82291666666424135</v>
      </c>
      <c r="DC815" s="53">
        <f>(AT815-AS815)*24</f>
        <v>1.4166666667442769</v>
      </c>
      <c r="DD815" s="53">
        <f>(W815-AR815)*24</f>
        <v>5.5833333331975155</v>
      </c>
      <c r="DE815" s="53">
        <f>AA815</f>
        <v>19.333333333313931</v>
      </c>
      <c r="DF815" s="53">
        <f t="shared" si="167"/>
        <v>5.5833333331975155</v>
      </c>
      <c r="DG815" s="53">
        <f>AB815</f>
        <v>13.5</v>
      </c>
      <c r="DH815" s="53">
        <f t="shared" si="170"/>
        <v>1.4166666667442769</v>
      </c>
    </row>
    <row r="816" spans="1:112" s="63" customFormat="1" x14ac:dyDescent="0.2">
      <c r="A816" s="65">
        <v>5264</v>
      </c>
      <c r="B816" s="72">
        <f t="shared" si="171"/>
        <v>46204</v>
      </c>
      <c r="C816" s="60" t="str">
        <f t="shared" si="172"/>
        <v>PRT 2026 7 #5264</v>
      </c>
      <c r="D816" s="60" t="str">
        <f t="shared" si="173"/>
        <v>PRATU PLNBB NIAGA #26</v>
      </c>
      <c r="E816" s="61">
        <v>5264</v>
      </c>
      <c r="F816" s="62" t="s">
        <v>314</v>
      </c>
      <c r="G816" s="62" t="str">
        <f>INDEX([1]List!$D$2:$D$60,MATCH(F816,[1]List!$B$2:$B$60,0))</f>
        <v>CIF</v>
      </c>
      <c r="H816" s="62" t="s">
        <v>864</v>
      </c>
      <c r="I816" s="62" t="s">
        <v>865</v>
      </c>
      <c r="J816" s="61">
        <f>IF(F816="","",IF(F816="TIE LRC",COUNTIF($F$2:$F816,"TIE")+COUNTIF($F$2:$F816,"TME")+COUNTIF($F$2:$F816,"TIE LRC")+COUNTIF($F$2:$F816,"TIE MRC"),IF(F816="TIE MRC",COUNTIF($F$2:$F816,"TIE")+COUNTIF($F$2:$F816,"TME")+COUNTIF($F$2:$F816,"TIE LRC")+COUNTIF($F$2:$F816,"TIE MRC"),IF(F816="PLNBB LRC",COUNTIF($F$2:$F816,"PLNBB")+COUNTIF($F$2:$F816,"PLNBB LRC")+COUNTIF($F$2:$F816,"PLNBB MRC"),IF(F816="PLNBB MRC",COUNTIF($F$2:$F816,"PLNBB")+COUNTIF($F$2:$F816,"PLNBB LRC")+COUNTIF($F$2:$F816,"PLNBB MRC"),IF(F816="HE MRC",COUNTIF($F$2:$F816,"HE")+COUNTIF($F$2:$F816,"HE LRC")+COUNTIF($F$2:$F816,"HE MRC"),IF(F816="HE LRC",COUNTIF($F$2:$F816,"HE")+COUNTIF($F$2:$F816,"HE LRC")+COUNTIF($F$2:$F816,"HE MRC"),COUNTIF($F$2:$F816,F816))))))))</f>
        <v>26</v>
      </c>
      <c r="K816" s="63" t="s">
        <v>541</v>
      </c>
      <c r="L816" s="63" t="s">
        <v>542</v>
      </c>
      <c r="N816" s="64" t="s">
        <v>320</v>
      </c>
      <c r="O816" s="69" t="s">
        <v>611</v>
      </c>
      <c r="P816" s="65"/>
      <c r="Q816" s="69">
        <v>46206</v>
      </c>
      <c r="R816" s="66"/>
      <c r="S816" s="69">
        <v>46204</v>
      </c>
      <c r="T816" s="67">
        <v>46213.791666666664</v>
      </c>
      <c r="U816" s="67">
        <f t="shared" si="180"/>
        <v>46214.583333333336</v>
      </c>
      <c r="V816" s="67">
        <v>46214.583333333336</v>
      </c>
      <c r="W816" s="67">
        <v>46215.045138888891</v>
      </c>
      <c r="X816" s="67">
        <v>46215.479166666664</v>
      </c>
      <c r="Y816" s="67">
        <v>46215.503472222219</v>
      </c>
      <c r="Z816" s="67">
        <v>46215.538194444445</v>
      </c>
      <c r="AA816" s="53">
        <f t="shared" si="174"/>
        <v>19.000000000116415</v>
      </c>
      <c r="AB816" s="53">
        <f t="shared" ref="AB816:AB902" si="181">(Y816-W816)*24</f>
        <v>10.999999999883585</v>
      </c>
      <c r="AC816" s="53">
        <f t="shared" ref="AC816:AC902" si="182">(Y816-X816)*24</f>
        <v>0.58333333331393078</v>
      </c>
      <c r="AD816" s="53">
        <v>0</v>
      </c>
      <c r="AE816" s="53">
        <v>1.33</v>
      </c>
      <c r="AF816" s="53">
        <v>0</v>
      </c>
      <c r="AG816" s="53">
        <v>0</v>
      </c>
      <c r="AH816" s="53">
        <v>0</v>
      </c>
      <c r="AI816" s="53">
        <f t="shared" si="169"/>
        <v>1.33</v>
      </c>
      <c r="AJ816" s="77">
        <f t="shared" si="179"/>
        <v>1.33</v>
      </c>
      <c r="AK816" s="77"/>
      <c r="AL816" s="77"/>
      <c r="AM816" s="77"/>
      <c r="AN816" s="77"/>
      <c r="AO816" s="68">
        <v>8514.2900000000009</v>
      </c>
      <c r="AP816" s="68">
        <v>8512.8700000000008</v>
      </c>
      <c r="AQ816" s="67">
        <f t="shared" si="176"/>
        <v>46214.583333333336</v>
      </c>
      <c r="AR816" s="67">
        <v>46214.59375</v>
      </c>
      <c r="AS816" s="67">
        <f t="shared" si="177"/>
        <v>46215.479166666664</v>
      </c>
      <c r="AT816" s="67">
        <v>46215.524305555555</v>
      </c>
      <c r="AU816" s="67">
        <f t="shared" si="149"/>
        <v>46215.524305555555</v>
      </c>
      <c r="AV816" s="67">
        <v>46215.534722222219</v>
      </c>
      <c r="AW816" s="102">
        <v>4517</v>
      </c>
      <c r="AX816" s="102">
        <v>6577</v>
      </c>
      <c r="AY816" s="55">
        <v>31.32</v>
      </c>
      <c r="AZ816" s="55">
        <v>14.64</v>
      </c>
      <c r="BA816" s="55">
        <v>4.5199999999999996</v>
      </c>
      <c r="BB816" s="55">
        <v>5.62</v>
      </c>
      <c r="BC816" s="55">
        <v>6.58</v>
      </c>
      <c r="BD816" s="55">
        <v>42.13</v>
      </c>
      <c r="BE816" s="55">
        <v>37.61</v>
      </c>
      <c r="BF816" s="55">
        <v>0.16</v>
      </c>
      <c r="BG816" s="55">
        <v>0.25</v>
      </c>
      <c r="BH816" s="55">
        <v>0.23</v>
      </c>
      <c r="BI816" s="55">
        <v>60.83</v>
      </c>
      <c r="BJ816" s="55">
        <v>4.22</v>
      </c>
      <c r="BK816" s="55">
        <v>0.79</v>
      </c>
      <c r="BL816" s="55">
        <v>0.99</v>
      </c>
      <c r="BM816" s="55">
        <v>13.7</v>
      </c>
      <c r="BN816" s="56">
        <v>58</v>
      </c>
      <c r="BO816" s="55" t="s">
        <v>100</v>
      </c>
      <c r="BP816" s="55" t="s">
        <v>100</v>
      </c>
      <c r="BQ816" s="56">
        <v>1240</v>
      </c>
      <c r="BR816" s="55">
        <v>33.200000000000003</v>
      </c>
      <c r="BS816" s="55">
        <v>22.42</v>
      </c>
      <c r="BT816" s="55">
        <v>16.899999999999999</v>
      </c>
      <c r="BU816" s="55">
        <v>18</v>
      </c>
      <c r="BV816" s="55">
        <v>1.39</v>
      </c>
      <c r="BW816" s="55">
        <v>0.97</v>
      </c>
      <c r="BX816" s="55">
        <v>0.53</v>
      </c>
      <c r="BY816" s="55">
        <v>0.94</v>
      </c>
      <c r="BZ816" s="55">
        <v>4.9400000000000004</v>
      </c>
      <c r="CA816" s="55">
        <v>0.42</v>
      </c>
      <c r="CB816" s="55">
        <v>0.3</v>
      </c>
      <c r="CC816" s="100">
        <v>4.9000000000000002E-2</v>
      </c>
      <c r="CD816" s="55">
        <v>99</v>
      </c>
      <c r="CE816" s="55">
        <v>97</v>
      </c>
      <c r="CF816" s="55">
        <v>79</v>
      </c>
      <c r="CG816" s="55">
        <v>20</v>
      </c>
      <c r="CH816" s="55"/>
      <c r="CI816" s="102">
        <v>4525</v>
      </c>
      <c r="CJ816" s="55"/>
      <c r="CK816" s="55">
        <v>31.18</v>
      </c>
      <c r="CL816" s="55"/>
      <c r="CM816" s="55">
        <v>4.3099999999999996</v>
      </c>
      <c r="CN816" s="55"/>
      <c r="CO816" s="55"/>
      <c r="CP816" s="55"/>
      <c r="CQ816" s="55">
        <v>0.16</v>
      </c>
      <c r="CR816" s="102">
        <v>4227</v>
      </c>
      <c r="CS816" s="102">
        <v>33.18</v>
      </c>
      <c r="CT816" s="102">
        <v>6.02</v>
      </c>
      <c r="CU816" s="102">
        <v>0.27</v>
      </c>
      <c r="CV816" s="55"/>
      <c r="CW816" s="73">
        <f t="shared" si="168"/>
        <v>880.33815926602745</v>
      </c>
      <c r="CX816" s="74">
        <f>AP816/(AB816-AI816)</f>
        <v>880.33815926602745</v>
      </c>
      <c r="CY816" s="71">
        <v>500</v>
      </c>
      <c r="CZ816" s="67">
        <f>IF(AND(DATE(YEAR(T816),MONTH(T816),DAY(T816))&gt;=(S816-3),DATE(YEAR(T816),MONTH(T816),DAY(T816))&lt;=(S816+3)),T816,V816)</f>
        <v>46214.583333333336</v>
      </c>
      <c r="DA816" s="74">
        <f>CZ816-U816</f>
        <v>0</v>
      </c>
      <c r="DB816" s="53">
        <f>(((AR816-AQ816)*24)+DD816+AB816+((AV816-AU816)*24))/24</f>
        <v>0.93055555554747116</v>
      </c>
      <c r="DC816" s="53">
        <f>(AT816-AS816)*24</f>
        <v>1.0833333333721384</v>
      </c>
      <c r="DD816" s="53">
        <f>(W816-AR816)*24</f>
        <v>10.833333333372138</v>
      </c>
      <c r="DE816" s="53">
        <f>AA816</f>
        <v>19.000000000116415</v>
      </c>
      <c r="DF816" s="53">
        <f t="shared" si="167"/>
        <v>10.833333333372138</v>
      </c>
      <c r="DG816" s="53">
        <f>AB816</f>
        <v>10.999999999883585</v>
      </c>
      <c r="DH816" s="53">
        <f t="shared" si="170"/>
        <v>1.0833333333721384</v>
      </c>
    </row>
    <row r="817" spans="1:112" s="63" customFormat="1" x14ac:dyDescent="0.2">
      <c r="A817" s="65">
        <v>5265</v>
      </c>
      <c r="B817" s="72">
        <f t="shared" si="171"/>
        <v>46204</v>
      </c>
      <c r="C817" s="60" t="str">
        <f t="shared" si="172"/>
        <v>PRT 2026 7 #5265</v>
      </c>
      <c r="D817" s="60" t="str">
        <f t="shared" si="173"/>
        <v>PRATU PLNBB NIAGA #27</v>
      </c>
      <c r="E817" s="61">
        <v>5265</v>
      </c>
      <c r="F817" s="62" t="s">
        <v>314</v>
      </c>
      <c r="G817" s="62" t="str">
        <f>INDEX([1]List!$D$2:$D$60,MATCH(F817,[1]List!$B$2:$B$60,0))</f>
        <v>CIF</v>
      </c>
      <c r="H817" s="62" t="s">
        <v>809</v>
      </c>
      <c r="I817" s="62" t="s">
        <v>334</v>
      </c>
      <c r="J817" s="61">
        <f>IF(F817="","",IF(F817="TIE LRC",COUNTIF($F$2:$F817,"TIE")+COUNTIF($F$2:$F817,"TME")+COUNTIF($F$2:$F817,"TIE LRC")+COUNTIF($F$2:$F817,"TIE MRC"),IF(F817="TIE MRC",COUNTIF($F$2:$F817,"TIE")+COUNTIF($F$2:$F817,"TME")+COUNTIF($F$2:$F817,"TIE LRC")+COUNTIF($F$2:$F817,"TIE MRC"),IF(F817="PLNBB LRC",COUNTIF($F$2:$F817,"PLNBB")+COUNTIF($F$2:$F817,"PLNBB LRC")+COUNTIF($F$2:$F817,"PLNBB MRC"),IF(F817="PLNBB MRC",COUNTIF($F$2:$F817,"PLNBB")+COUNTIF($F$2:$F817,"PLNBB LRC")+COUNTIF($F$2:$F817,"PLNBB MRC"),IF(F817="HE MRC",COUNTIF($F$2:$F817,"HE")+COUNTIF($F$2:$F817,"HE LRC")+COUNTIF($F$2:$F817,"HE MRC"),IF(F817="HE LRC",COUNTIF($F$2:$F817,"HE")+COUNTIF($F$2:$F817,"HE LRC")+COUNTIF($F$2:$F817,"HE MRC"),COUNTIF($F$2:$F817,F817))))))))</f>
        <v>27</v>
      </c>
      <c r="K817" s="63" t="s">
        <v>616</v>
      </c>
      <c r="L817" s="63" t="s">
        <v>617</v>
      </c>
      <c r="N817" s="64" t="s">
        <v>318</v>
      </c>
      <c r="O817" s="69" t="s">
        <v>610</v>
      </c>
      <c r="P817" s="65"/>
      <c r="Q817" s="69">
        <v>46197</v>
      </c>
      <c r="R817" s="66"/>
      <c r="S817" s="69">
        <v>46204</v>
      </c>
      <c r="T817" s="67">
        <v>46214.75</v>
      </c>
      <c r="U817" s="67">
        <f t="shared" si="180"/>
        <v>46215.138888888891</v>
      </c>
      <c r="V817" s="67">
        <v>46215.138888888891</v>
      </c>
      <c r="W817" s="67">
        <v>46215.506944444445</v>
      </c>
      <c r="X817" s="67">
        <v>46215.958333333336</v>
      </c>
      <c r="Y817" s="67">
        <v>46215.989583333336</v>
      </c>
      <c r="Z817" s="67">
        <v>46216.024305555555</v>
      </c>
      <c r="AA817" s="53">
        <f t="shared" si="174"/>
        <v>9.3333333333721384</v>
      </c>
      <c r="AB817" s="53">
        <f t="shared" si="181"/>
        <v>11.583333333372138</v>
      </c>
      <c r="AC817" s="53">
        <f t="shared" si="182"/>
        <v>0.75</v>
      </c>
      <c r="AD817" s="53">
        <v>0</v>
      </c>
      <c r="AE817" s="53">
        <v>1.75</v>
      </c>
      <c r="AF817" s="53">
        <v>0</v>
      </c>
      <c r="AG817" s="53">
        <v>0.5</v>
      </c>
      <c r="AH817" s="53">
        <v>0</v>
      </c>
      <c r="AI817" s="53">
        <f t="shared" si="169"/>
        <v>2.25</v>
      </c>
      <c r="AJ817" s="77">
        <f t="shared" si="179"/>
        <v>2.25</v>
      </c>
      <c r="AK817" s="77"/>
      <c r="AL817" s="77"/>
      <c r="AM817" s="77"/>
      <c r="AN817" s="77"/>
      <c r="AO817" s="68">
        <v>7528.89</v>
      </c>
      <c r="AP817" s="68">
        <v>7527.3389999999999</v>
      </c>
      <c r="AQ817" s="67">
        <f t="shared" si="176"/>
        <v>46215.138888888891</v>
      </c>
      <c r="AR817" s="67">
        <v>46215.149305555555</v>
      </c>
      <c r="AS817" s="67">
        <f t="shared" si="177"/>
        <v>46215.958333333336</v>
      </c>
      <c r="AT817" s="67">
        <v>46216.010416666664</v>
      </c>
      <c r="AU817" s="67">
        <f t="shared" si="149"/>
        <v>46216.010416666664</v>
      </c>
      <c r="AV817" s="67">
        <v>46216.020833333336</v>
      </c>
      <c r="AW817" s="102">
        <v>4422</v>
      </c>
      <c r="AX817" s="102">
        <v>6588</v>
      </c>
      <c r="AY817" s="55">
        <v>32.869999999999997</v>
      </c>
      <c r="AZ817" s="55">
        <v>13.72</v>
      </c>
      <c r="BA817" s="55">
        <v>4.53</v>
      </c>
      <c r="BB817" s="55">
        <v>5.82</v>
      </c>
      <c r="BC817" s="55">
        <v>6.75</v>
      </c>
      <c r="BD817" s="55">
        <v>41.88</v>
      </c>
      <c r="BE817" s="55">
        <v>38.58</v>
      </c>
      <c r="BF817" s="55">
        <v>1.06</v>
      </c>
      <c r="BG817" s="55">
        <v>1.69</v>
      </c>
      <c r="BH817" s="55">
        <v>1.58</v>
      </c>
      <c r="BI817" s="55">
        <v>59.85</v>
      </c>
      <c r="BJ817" s="55">
        <v>4.45</v>
      </c>
      <c r="BK817" s="55">
        <v>1.1399999999999999</v>
      </c>
      <c r="BL817" s="55">
        <v>1.42</v>
      </c>
      <c r="BM817" s="55">
        <v>13.66</v>
      </c>
      <c r="BN817" s="56">
        <v>52</v>
      </c>
      <c r="BO817" s="55" t="s">
        <v>100</v>
      </c>
      <c r="BP817" s="55" t="s">
        <v>100</v>
      </c>
      <c r="BQ817" s="56">
        <v>1140</v>
      </c>
      <c r="BR817" s="55">
        <v>30.46</v>
      </c>
      <c r="BS817" s="55">
        <v>20.36</v>
      </c>
      <c r="BT817" s="55">
        <v>33.340000000000003</v>
      </c>
      <c r="BU817" s="55">
        <v>5.69</v>
      </c>
      <c r="BV817" s="55">
        <v>2.63</v>
      </c>
      <c r="BW817" s="55">
        <v>0.35</v>
      </c>
      <c r="BX817" s="55">
        <v>0.82</v>
      </c>
      <c r="BY817" s="55">
        <v>0.7</v>
      </c>
      <c r="BZ817" s="55">
        <v>5.13</v>
      </c>
      <c r="CA817" s="55">
        <v>0.37</v>
      </c>
      <c r="CB817" s="55">
        <v>0.15</v>
      </c>
      <c r="CC817" s="100">
        <v>5.8000000000000003E-2</v>
      </c>
      <c r="CD817" s="55">
        <v>100</v>
      </c>
      <c r="CE817" s="55">
        <v>99</v>
      </c>
      <c r="CF817" s="55">
        <v>99</v>
      </c>
      <c r="CG817" s="55">
        <v>16</v>
      </c>
      <c r="CH817" s="55"/>
      <c r="CI817" s="102">
        <v>4428</v>
      </c>
      <c r="CJ817" s="55"/>
      <c r="CK817" s="55">
        <v>32.69</v>
      </c>
      <c r="CL817" s="55"/>
      <c r="CM817" s="55">
        <v>4.41</v>
      </c>
      <c r="CN817" s="55"/>
      <c r="CO817" s="55"/>
      <c r="CP817" s="55"/>
      <c r="CQ817" s="55">
        <v>1.06</v>
      </c>
      <c r="CR817" s="102">
        <v>4432</v>
      </c>
      <c r="CS817" s="102">
        <v>32.869999999999997</v>
      </c>
      <c r="CT817" s="102">
        <v>4.28</v>
      </c>
      <c r="CU817" s="102">
        <v>0.95</v>
      </c>
      <c r="CV817" s="55"/>
      <c r="CW817" s="73">
        <f t="shared" si="168"/>
        <v>806.50060713950393</v>
      </c>
      <c r="CX817" s="74">
        <f>AP817/(AB817-AI817)</f>
        <v>806.50060713950393</v>
      </c>
      <c r="CY817" s="71">
        <v>500</v>
      </c>
      <c r="CZ817" s="67">
        <f>IF(AND(DATE(YEAR(T817),MONTH(T817),DAY(T817))&gt;=(S817-3),DATE(YEAR(T817),MONTH(T817),DAY(T817))&lt;=(S817+3)),T817,V817)</f>
        <v>46215.138888888891</v>
      </c>
      <c r="DA817" s="74">
        <f>CZ817-U817</f>
        <v>0</v>
      </c>
      <c r="DB817" s="53">
        <f>(((AR817-AQ817)*24)+DD817+AB817+((AV817-AU817)*24))/24</f>
        <v>0.86111111111677019</v>
      </c>
      <c r="DC817" s="53">
        <f>(AT817-AS817)*24</f>
        <v>1.2499999998835847</v>
      </c>
      <c r="DD817" s="53">
        <f>(W817-AR817)*24</f>
        <v>8.5833333333721384</v>
      </c>
      <c r="DE817" s="53">
        <f>AA817</f>
        <v>9.3333333333721384</v>
      </c>
      <c r="DF817" s="53">
        <f t="shared" si="167"/>
        <v>8.5833333333721384</v>
      </c>
      <c r="DG817" s="53">
        <f>AB817</f>
        <v>11.583333333372138</v>
      </c>
      <c r="DH817" s="53">
        <f t="shared" si="170"/>
        <v>1.2499999998835847</v>
      </c>
    </row>
    <row r="818" spans="1:112" s="63" customFormat="1" x14ac:dyDescent="0.2">
      <c r="A818" s="65">
        <v>5266</v>
      </c>
      <c r="B818" s="72">
        <f t="shared" si="171"/>
        <v>46204</v>
      </c>
      <c r="C818" s="60" t="str">
        <f t="shared" si="172"/>
        <v>PRT 2026 7 #5266</v>
      </c>
      <c r="D818" s="60" t="str">
        <f t="shared" si="173"/>
        <v>PRATU MIP #9</v>
      </c>
      <c r="E818" s="61">
        <v>5266</v>
      </c>
      <c r="F818" s="62" t="s">
        <v>298</v>
      </c>
      <c r="G818" s="62" t="str">
        <f>INDEX([1]List!$D$2:$D$60,MATCH(F818,[1]List!$B$2:$B$60,0))</f>
        <v>FOB</v>
      </c>
      <c r="H818" s="62" t="s">
        <v>299</v>
      </c>
      <c r="I818" s="62" t="s">
        <v>856</v>
      </c>
      <c r="J818" s="61">
        <f>IF(F818="","",IF(F818="TIE LRC",COUNTIF($F$2:$F818,"TIE")+COUNTIF($F$2:$F818,"TME")+COUNTIF($F$2:$F818,"TIE LRC")+COUNTIF($F$2:$F818,"TIE MRC"),IF(F818="TIE MRC",COUNTIF($F$2:$F818,"TIE")+COUNTIF($F$2:$F818,"TME")+COUNTIF($F$2:$F818,"TIE LRC")+COUNTIF($F$2:$F818,"TIE MRC"),IF(F818="PLNBB LRC",COUNTIF($F$2:$F818,"PLNBB")+COUNTIF($F$2:$F818,"PLNBB LRC")+COUNTIF($F$2:$F818,"PLNBB MRC"),IF(F818="PLNBB MRC",COUNTIF($F$2:$F818,"PLNBB")+COUNTIF($F$2:$F818,"PLNBB LRC")+COUNTIF($F$2:$F818,"PLNBB MRC"),IF(F818="HE MRC",COUNTIF($F$2:$F818,"HE")+COUNTIF($F$2:$F818,"HE LRC")+COUNTIF($F$2:$F818,"HE MRC"),IF(F818="HE LRC",COUNTIF($F$2:$F818,"HE")+COUNTIF($F$2:$F818,"HE LRC")+COUNTIF($F$2:$F818,"HE MRC"),COUNTIF($F$2:$F818,F818))))))))</f>
        <v>9</v>
      </c>
      <c r="K818" s="63" t="s">
        <v>866</v>
      </c>
      <c r="L818" s="63" t="s">
        <v>867</v>
      </c>
      <c r="N818" s="64" t="s">
        <v>320</v>
      </c>
      <c r="O818" s="69" t="s">
        <v>610</v>
      </c>
      <c r="P818" s="65"/>
      <c r="Q818" s="69"/>
      <c r="R818" s="66"/>
      <c r="S818" s="69">
        <v>46213</v>
      </c>
      <c r="T818" s="67">
        <v>46213.833333333336</v>
      </c>
      <c r="U818" s="67">
        <f>T818</f>
        <v>46213.833333333336</v>
      </c>
      <c r="V818" s="67">
        <v>46215.569444444445</v>
      </c>
      <c r="W818" s="67">
        <v>46215.975694444445</v>
      </c>
      <c r="X818" s="67">
        <v>46216.378472222219</v>
      </c>
      <c r="Y818" s="67">
        <v>46216.402777777781</v>
      </c>
      <c r="Z818" s="67">
        <v>46216.4375</v>
      </c>
      <c r="AA818" s="53">
        <f t="shared" si="174"/>
        <v>41.666666666627862</v>
      </c>
      <c r="AB818" s="53">
        <f t="shared" si="181"/>
        <v>10.250000000058208</v>
      </c>
      <c r="AC818" s="53">
        <f t="shared" si="182"/>
        <v>0.58333333348855376</v>
      </c>
      <c r="AD818" s="53">
        <v>0</v>
      </c>
      <c r="AE818" s="53">
        <v>1.25</v>
      </c>
      <c r="AF818" s="53">
        <v>0</v>
      </c>
      <c r="AG818" s="53">
        <v>0</v>
      </c>
      <c r="AH818" s="53">
        <v>0</v>
      </c>
      <c r="AI818" s="53">
        <f t="shared" si="169"/>
        <v>1.25</v>
      </c>
      <c r="AJ818" s="77">
        <f t="shared" si="179"/>
        <v>1.25</v>
      </c>
      <c r="AK818" s="77"/>
      <c r="AL818" s="77"/>
      <c r="AM818" s="77"/>
      <c r="AN818" s="77"/>
      <c r="AO818" s="68">
        <v>7226</v>
      </c>
      <c r="AP818" s="68">
        <v>7216.0950000000003</v>
      </c>
      <c r="AQ818" s="67">
        <f t="shared" si="176"/>
        <v>46215.569444444445</v>
      </c>
      <c r="AR818" s="67">
        <v>46215.579861111109</v>
      </c>
      <c r="AS818" s="67">
        <f t="shared" si="177"/>
        <v>46216.378472222219</v>
      </c>
      <c r="AT818" s="67">
        <v>46216.423611111109</v>
      </c>
      <c r="AU818" s="67">
        <f t="shared" si="149"/>
        <v>46216.423611111109</v>
      </c>
      <c r="AV818" s="67">
        <v>46216.434027777781</v>
      </c>
      <c r="AW818" s="102">
        <v>4203</v>
      </c>
      <c r="AX818" s="102">
        <v>6480</v>
      </c>
      <c r="AY818" s="55">
        <v>35.14</v>
      </c>
      <c r="AZ818" s="55">
        <v>13.78</v>
      </c>
      <c r="BA818" s="55">
        <v>5</v>
      </c>
      <c r="BB818" s="55">
        <v>6.64</v>
      </c>
      <c r="BC818" s="55">
        <v>7.7</v>
      </c>
      <c r="BD818" s="55">
        <v>41.33</v>
      </c>
      <c r="BE818" s="55">
        <v>38.25</v>
      </c>
      <c r="BF818" s="55">
        <v>0.32</v>
      </c>
      <c r="BG818" s="55">
        <v>0.54</v>
      </c>
      <c r="BH818" s="55">
        <v>0.5</v>
      </c>
      <c r="BI818" s="55">
        <v>57.78</v>
      </c>
      <c r="BJ818" s="55">
        <v>4.3600000000000003</v>
      </c>
      <c r="BK818" s="55">
        <v>0.9</v>
      </c>
      <c r="BL818" s="55">
        <v>1.1299999999999999</v>
      </c>
      <c r="BM818" s="55">
        <v>16.11</v>
      </c>
      <c r="BN818" s="56">
        <v>61</v>
      </c>
      <c r="BO818" s="55" t="s">
        <v>100</v>
      </c>
      <c r="BP818" s="55" t="s">
        <v>100</v>
      </c>
      <c r="BQ818" s="56">
        <v>1260</v>
      </c>
      <c r="BR818" s="55">
        <v>56.18</v>
      </c>
      <c r="BS818" s="55">
        <v>20.04</v>
      </c>
      <c r="BT818" s="55">
        <v>4.34</v>
      </c>
      <c r="BU818" s="55">
        <v>7.49</v>
      </c>
      <c r="BV818" s="55">
        <v>2.35</v>
      </c>
      <c r="BW818" s="55">
        <v>0.57999999999999996</v>
      </c>
      <c r="BX818" s="55">
        <v>0.36</v>
      </c>
      <c r="BY818" s="55">
        <v>0.69</v>
      </c>
      <c r="BZ818" s="55">
        <v>7.58</v>
      </c>
      <c r="CA818" s="55">
        <v>0.01</v>
      </c>
      <c r="CB818" s="55">
        <v>0.24</v>
      </c>
      <c r="CC818" s="100">
        <v>3.4000000000000002E-2</v>
      </c>
      <c r="CD818" s="55">
        <v>99</v>
      </c>
      <c r="CE818" s="55">
        <v>98</v>
      </c>
      <c r="CF818" s="55">
        <v>78</v>
      </c>
      <c r="CG818" s="55">
        <v>20</v>
      </c>
      <c r="CH818" s="55"/>
      <c r="CI818" s="102"/>
      <c r="CJ818" s="55"/>
      <c r="CK818" s="55"/>
      <c r="CL818" s="55"/>
      <c r="CM818" s="55"/>
      <c r="CN818" s="55"/>
      <c r="CO818" s="55"/>
      <c r="CP818" s="55"/>
      <c r="CQ818" s="55"/>
      <c r="CR818" s="102"/>
      <c r="CS818" s="102"/>
      <c r="CT818" s="102"/>
      <c r="CU818" s="102"/>
      <c r="CV818" s="55"/>
      <c r="CW818" s="73">
        <f t="shared" si="168"/>
        <v>801.78833332814781</v>
      </c>
      <c r="CX818" s="74">
        <f>AP818/(AB818-AI818)</f>
        <v>801.78833332814781</v>
      </c>
      <c r="CY818" s="71">
        <v>500</v>
      </c>
      <c r="CZ818" s="67">
        <f>IF(AND(DATE(YEAR(T818),MONTH(T818),DAY(T818))&gt;=(S818-3),DATE(YEAR(T818),MONTH(T818),DAY(T818))&lt;=(S818+3)),T818,V818)</f>
        <v>46213.833333333336</v>
      </c>
      <c r="DA818" s="74">
        <f>CZ818-U818</f>
        <v>0</v>
      </c>
      <c r="DB818" s="53">
        <f>(((AR818-AQ818)*24)+DD818+AB818+((AV818-AU818)*24))/24</f>
        <v>0.84375000000727596</v>
      </c>
      <c r="DC818" s="53">
        <f>(AT818-AS818)*24</f>
        <v>1.0833333333721384</v>
      </c>
      <c r="DD818" s="53">
        <f>(W818-AR818)*24</f>
        <v>9.5000000000582077</v>
      </c>
      <c r="DE818" s="53">
        <f>AA818</f>
        <v>41.666666666627862</v>
      </c>
      <c r="DF818" s="53">
        <f t="shared" si="167"/>
        <v>9.5000000000582077</v>
      </c>
      <c r="DG818" s="53">
        <f>AB818</f>
        <v>10.250000000058208</v>
      </c>
      <c r="DH818" s="53">
        <f t="shared" si="170"/>
        <v>1.0833333333721384</v>
      </c>
    </row>
    <row r="819" spans="1:112" s="63" customFormat="1" x14ac:dyDescent="0.2">
      <c r="A819" s="65">
        <v>5267</v>
      </c>
      <c r="B819" s="72">
        <f t="shared" si="171"/>
        <v>46204</v>
      </c>
      <c r="C819" s="60" t="str">
        <f t="shared" si="172"/>
        <v>PRT 2026 7 #5267</v>
      </c>
      <c r="D819" s="60" t="str">
        <f t="shared" si="173"/>
        <v>PRATU PLNBB NIAGA #28</v>
      </c>
      <c r="E819" s="61">
        <v>5267</v>
      </c>
      <c r="F819" s="62" t="s">
        <v>314</v>
      </c>
      <c r="G819" s="62" t="str">
        <f>INDEX([1]List!$D$2:$D$60,MATCH(F819,[1]List!$B$2:$B$60,0))</f>
        <v>CIF</v>
      </c>
      <c r="H819" s="62" t="s">
        <v>809</v>
      </c>
      <c r="I819" s="62" t="s">
        <v>334</v>
      </c>
      <c r="J819" s="61">
        <f>IF(F819="","",IF(F819="TIE LRC",COUNTIF($F$2:$F819,"TIE")+COUNTIF($F$2:$F819,"TME")+COUNTIF($F$2:$F819,"TIE LRC")+COUNTIF($F$2:$F819,"TIE MRC"),IF(F819="TIE MRC",COUNTIF($F$2:$F819,"TIE")+COUNTIF($F$2:$F819,"TME")+COUNTIF($F$2:$F819,"TIE LRC")+COUNTIF($F$2:$F819,"TIE MRC"),IF(F819="PLNBB LRC",COUNTIF($F$2:$F819,"PLNBB")+COUNTIF($F$2:$F819,"PLNBB LRC")+COUNTIF($F$2:$F819,"PLNBB MRC"),IF(F819="PLNBB MRC",COUNTIF($F$2:$F819,"PLNBB")+COUNTIF($F$2:$F819,"PLNBB LRC")+COUNTIF($F$2:$F819,"PLNBB MRC"),IF(F819="HE MRC",COUNTIF($F$2:$F819,"HE")+COUNTIF($F$2:$F819,"HE LRC")+COUNTIF($F$2:$F819,"HE MRC"),IF(F819="HE LRC",COUNTIF($F$2:$F819,"HE")+COUNTIF($F$2:$F819,"HE LRC")+COUNTIF($F$2:$F819,"HE MRC"),COUNTIF($F$2:$F819,F819))))))))</f>
        <v>28</v>
      </c>
      <c r="K819" s="63" t="s">
        <v>868</v>
      </c>
      <c r="L819" s="63" t="s">
        <v>869</v>
      </c>
      <c r="N819" s="64" t="s">
        <v>318</v>
      </c>
      <c r="O819" s="69" t="s">
        <v>104</v>
      </c>
      <c r="P819" s="65"/>
      <c r="Q819" s="69">
        <v>46198</v>
      </c>
      <c r="R819" s="66"/>
      <c r="S819" s="69">
        <v>46205</v>
      </c>
      <c r="T819" s="67">
        <v>46215.583333333336</v>
      </c>
      <c r="U819" s="67">
        <f t="shared" si="180"/>
        <v>46216.052083333336</v>
      </c>
      <c r="V819" s="67">
        <v>46216.052083333336</v>
      </c>
      <c r="W819" s="67">
        <v>46216.388888888891</v>
      </c>
      <c r="X819" s="67">
        <v>46216.895833333336</v>
      </c>
      <c r="Y819" s="67">
        <v>46216.961805555555</v>
      </c>
      <c r="Z819" s="67">
        <v>46216.996527777781</v>
      </c>
      <c r="AA819" s="53">
        <f t="shared" si="174"/>
        <v>11.25</v>
      </c>
      <c r="AB819" s="53">
        <f t="shared" si="181"/>
        <v>13.749999999941792</v>
      </c>
      <c r="AC819" s="53">
        <f t="shared" si="182"/>
        <v>1.5833333332557231</v>
      </c>
      <c r="AD819" s="53">
        <v>0</v>
      </c>
      <c r="AE819" s="53">
        <v>2.25</v>
      </c>
      <c r="AF819" s="53">
        <v>0</v>
      </c>
      <c r="AG819" s="53">
        <v>0.5</v>
      </c>
      <c r="AH819" s="53">
        <v>0</v>
      </c>
      <c r="AI819" s="53">
        <f t="shared" si="169"/>
        <v>2.75</v>
      </c>
      <c r="AJ819" s="77">
        <f t="shared" si="179"/>
        <v>2.75</v>
      </c>
      <c r="AK819" s="77"/>
      <c r="AL819" s="77"/>
      <c r="AM819" s="77"/>
      <c r="AN819" s="77"/>
      <c r="AO819" s="68">
        <v>7507.92</v>
      </c>
      <c r="AP819" s="68">
        <v>7506.4539999999997</v>
      </c>
      <c r="AQ819" s="67">
        <f t="shared" si="176"/>
        <v>46216.052083333336</v>
      </c>
      <c r="AR819" s="67">
        <v>46216.0625</v>
      </c>
      <c r="AS819" s="67">
        <f t="shared" si="177"/>
        <v>46216.895833333336</v>
      </c>
      <c r="AT819" s="67">
        <v>46216.982638888891</v>
      </c>
      <c r="AU819" s="67">
        <f t="shared" si="149"/>
        <v>46216.982638888891</v>
      </c>
      <c r="AV819" s="67">
        <v>46216.993055555555</v>
      </c>
      <c r="AW819" s="102">
        <v>4418</v>
      </c>
      <c r="AX819" s="102">
        <v>6586</v>
      </c>
      <c r="AY819" s="55">
        <v>32.909999999999997</v>
      </c>
      <c r="AZ819" s="55">
        <v>11.81</v>
      </c>
      <c r="BA819" s="55">
        <v>5.0999999999999996</v>
      </c>
      <c r="BB819" s="55">
        <v>6.7</v>
      </c>
      <c r="BC819" s="55">
        <v>7.6</v>
      </c>
      <c r="BD819" s="55">
        <v>41.24</v>
      </c>
      <c r="BE819" s="55">
        <v>40.25</v>
      </c>
      <c r="BF819" s="55">
        <v>0.99</v>
      </c>
      <c r="BG819" s="55">
        <v>1.6</v>
      </c>
      <c r="BH819" s="55">
        <v>1.47</v>
      </c>
      <c r="BI819" s="55">
        <v>60.25</v>
      </c>
      <c r="BJ819" s="55">
        <v>4.38</v>
      </c>
      <c r="BK819" s="55">
        <v>1.1599999999999999</v>
      </c>
      <c r="BL819" s="55">
        <v>1.42</v>
      </c>
      <c r="BM819" s="55">
        <v>14.4</v>
      </c>
      <c r="BN819" s="56">
        <v>53</v>
      </c>
      <c r="BO819" s="55" t="s">
        <v>100</v>
      </c>
      <c r="BP819" s="55" t="s">
        <v>100</v>
      </c>
      <c r="BQ819" s="56">
        <v>1170</v>
      </c>
      <c r="BR819" s="55">
        <v>31.54</v>
      </c>
      <c r="BS819" s="55">
        <v>20.72</v>
      </c>
      <c r="BT819" s="55">
        <v>30.96</v>
      </c>
      <c r="BU819" s="55">
        <v>6.26</v>
      </c>
      <c r="BV819" s="55">
        <v>2.9</v>
      </c>
      <c r="BW819" s="55">
        <v>0.62</v>
      </c>
      <c r="BX819" s="55">
        <v>0.82</v>
      </c>
      <c r="BY819" s="55">
        <v>0.76</v>
      </c>
      <c r="BZ819" s="55">
        <v>4.8</v>
      </c>
      <c r="CA819" s="55">
        <v>0.4</v>
      </c>
      <c r="CB819" s="55">
        <v>0.21</v>
      </c>
      <c r="CC819" s="100">
        <v>5.2999999999999999E-2</v>
      </c>
      <c r="CD819" s="55">
        <v>100</v>
      </c>
      <c r="CE819" s="55">
        <v>98</v>
      </c>
      <c r="CF819" s="55">
        <v>98</v>
      </c>
      <c r="CG819" s="55">
        <v>15</v>
      </c>
      <c r="CH819" s="55"/>
      <c r="CI819" s="102">
        <v>4429</v>
      </c>
      <c r="CJ819" s="55"/>
      <c r="CK819" s="55">
        <v>32.89</v>
      </c>
      <c r="CL819" s="55"/>
      <c r="CM819" s="55">
        <v>5.07</v>
      </c>
      <c r="CN819" s="55"/>
      <c r="CO819" s="55"/>
      <c r="CP819" s="55"/>
      <c r="CQ819" s="55">
        <v>0.98</v>
      </c>
      <c r="CR819" s="102">
        <v>4417</v>
      </c>
      <c r="CS819" s="102">
        <v>33.11</v>
      </c>
      <c r="CT819" s="102">
        <v>4.87</v>
      </c>
      <c r="CU819" s="102">
        <v>0.92</v>
      </c>
      <c r="CV819" s="55"/>
      <c r="CW819" s="73">
        <f t="shared" si="168"/>
        <v>682.40490909452012</v>
      </c>
      <c r="CX819" s="74">
        <f>AP819/(AB819-AI819)</f>
        <v>682.40490909452012</v>
      </c>
      <c r="CY819" s="71">
        <v>500</v>
      </c>
      <c r="CZ819" s="67">
        <f>IF(AND(DATE(YEAR(T819),MONTH(T819),DAY(T819))&gt;=(S819-3),DATE(YEAR(T819),MONTH(T819),DAY(T819))&lt;=(S819+3)),T819,V819)</f>
        <v>46216.052083333336</v>
      </c>
      <c r="DA819" s="74">
        <f>CZ819-U819</f>
        <v>0</v>
      </c>
      <c r="DB819" s="53">
        <f>(((AR819-AQ819)*24)+DD819+AB819+((AV819-AU819)*24))/24</f>
        <v>0.92013888888322981</v>
      </c>
      <c r="DC819" s="53">
        <f>(AT819-AS819)*24</f>
        <v>2.0833333333139308</v>
      </c>
      <c r="DD819" s="53">
        <f>(W819-AR819)*24</f>
        <v>7.8333333333721384</v>
      </c>
      <c r="DE819" s="53">
        <f>AA819</f>
        <v>11.25</v>
      </c>
      <c r="DF819" s="53">
        <f t="shared" si="167"/>
        <v>7.8333333333721384</v>
      </c>
      <c r="DG819" s="53">
        <f>AB819</f>
        <v>13.749999999941792</v>
      </c>
      <c r="DH819" s="53">
        <f t="shared" si="170"/>
        <v>2.0833333333139308</v>
      </c>
    </row>
    <row r="820" spans="1:112" s="63" customFormat="1" x14ac:dyDescent="0.2">
      <c r="A820" s="65">
        <v>5268</v>
      </c>
      <c r="B820" s="72">
        <f t="shared" si="171"/>
        <v>46204</v>
      </c>
      <c r="C820" s="60" t="str">
        <f t="shared" si="172"/>
        <v>PRT 2026 7 #5268</v>
      </c>
      <c r="D820" s="60" t="str">
        <f t="shared" si="173"/>
        <v>PRATU PLNBB NIAGA #29</v>
      </c>
      <c r="E820" s="61">
        <v>5268</v>
      </c>
      <c r="F820" s="62" t="s">
        <v>314</v>
      </c>
      <c r="G820" s="62" t="str">
        <f>INDEX([1]List!$D$2:$D$60,MATCH(F820,[1]List!$B$2:$B$60,0))</f>
        <v>CIF</v>
      </c>
      <c r="H820" s="62" t="s">
        <v>187</v>
      </c>
      <c r="I820" s="62" t="s">
        <v>845</v>
      </c>
      <c r="J820" s="61">
        <f>IF(F820="","",IF(F820="TIE LRC",COUNTIF($F$2:$F820,"TIE")+COUNTIF($F$2:$F820,"TME")+COUNTIF($F$2:$F820,"TIE LRC")+COUNTIF($F$2:$F820,"TIE MRC"),IF(F820="TIE MRC",COUNTIF($F$2:$F820,"TIE")+COUNTIF($F$2:$F820,"TME")+COUNTIF($F$2:$F820,"TIE LRC")+COUNTIF($F$2:$F820,"TIE MRC"),IF(F820="PLNBB LRC",COUNTIF($F$2:$F820,"PLNBB")+COUNTIF($F$2:$F820,"PLNBB LRC")+COUNTIF($F$2:$F820,"PLNBB MRC"),IF(F820="PLNBB MRC",COUNTIF($F$2:$F820,"PLNBB")+COUNTIF($F$2:$F820,"PLNBB LRC")+COUNTIF($F$2:$F820,"PLNBB MRC"),IF(F820="HE MRC",COUNTIF($F$2:$F820,"HE")+COUNTIF($F$2:$F820,"HE LRC")+COUNTIF($F$2:$F820,"HE MRC"),IF(F820="HE LRC",COUNTIF($F$2:$F820,"HE")+COUNTIF($F$2:$F820,"HE LRC")+COUNTIF($F$2:$F820,"HE MRC"),COUNTIF($F$2:$F820,F820))))))))</f>
        <v>29</v>
      </c>
      <c r="K820" s="63" t="s">
        <v>870</v>
      </c>
      <c r="L820" s="63" t="s">
        <v>871</v>
      </c>
      <c r="N820" s="64" t="s">
        <v>320</v>
      </c>
      <c r="O820" s="69" t="s">
        <v>104</v>
      </c>
      <c r="P820" s="65"/>
      <c r="Q820" s="69">
        <v>46203</v>
      </c>
      <c r="R820" s="66"/>
      <c r="S820" s="69">
        <v>46213</v>
      </c>
      <c r="T820" s="67">
        <v>46215.083333333336</v>
      </c>
      <c r="U820" s="67">
        <f>T820</f>
        <v>46215.083333333336</v>
      </c>
      <c r="V820" s="67">
        <v>46216.458333333336</v>
      </c>
      <c r="W820" s="67">
        <v>46216.680555555555</v>
      </c>
      <c r="X820" s="67">
        <v>46217.239583333336</v>
      </c>
      <c r="Y820" s="67">
        <v>46217.270833333336</v>
      </c>
      <c r="Z820" s="67">
        <v>46217.305555555555</v>
      </c>
      <c r="AA820" s="53">
        <f t="shared" si="174"/>
        <v>33</v>
      </c>
      <c r="AB820" s="53">
        <f t="shared" si="181"/>
        <v>14.166666666744277</v>
      </c>
      <c r="AC820" s="53">
        <f t="shared" si="182"/>
        <v>0.75</v>
      </c>
      <c r="AD820" s="53">
        <v>0.25</v>
      </c>
      <c r="AE820" s="53">
        <v>1.58</v>
      </c>
      <c r="AF820" s="53">
        <v>0</v>
      </c>
      <c r="AG820" s="53">
        <v>0</v>
      </c>
      <c r="AH820" s="53">
        <v>0</v>
      </c>
      <c r="AI820" s="53">
        <f t="shared" si="169"/>
        <v>1.58</v>
      </c>
      <c r="AJ820" s="77">
        <f t="shared" si="179"/>
        <v>1.83</v>
      </c>
      <c r="AK820" s="77"/>
      <c r="AL820" s="77"/>
      <c r="AM820" s="77"/>
      <c r="AN820" s="77"/>
      <c r="AO820" s="68">
        <v>9002.902</v>
      </c>
      <c r="AP820" s="68">
        <v>8997.3950000000004</v>
      </c>
      <c r="AQ820" s="67">
        <f t="shared" si="176"/>
        <v>46216.458333333336</v>
      </c>
      <c r="AR820" s="67">
        <v>46216.46875</v>
      </c>
      <c r="AS820" s="67">
        <f t="shared" si="177"/>
        <v>46217.239583333336</v>
      </c>
      <c r="AT820" s="67">
        <v>46217.291666666664</v>
      </c>
      <c r="AU820" s="67">
        <f t="shared" si="149"/>
        <v>46217.291666666664</v>
      </c>
      <c r="AV820" s="67">
        <v>46217.302083333336</v>
      </c>
      <c r="AW820" s="102">
        <v>4024</v>
      </c>
      <c r="AX820" s="102">
        <v>6199</v>
      </c>
      <c r="AY820" s="55">
        <v>35.090000000000003</v>
      </c>
      <c r="AZ820" s="55">
        <v>13.39</v>
      </c>
      <c r="BA820" s="55">
        <v>4.9000000000000004</v>
      </c>
      <c r="BB820" s="55">
        <v>6.54</v>
      </c>
      <c r="BC820" s="55">
        <v>7.55</v>
      </c>
      <c r="BD820" s="55">
        <v>42.65</v>
      </c>
      <c r="BE820" s="55">
        <v>37.42</v>
      </c>
      <c r="BF820" s="55">
        <v>0.24</v>
      </c>
      <c r="BG820" s="55">
        <v>0.18</v>
      </c>
      <c r="BH820" s="55">
        <v>0.3</v>
      </c>
      <c r="BI820" s="55">
        <v>56.65</v>
      </c>
      <c r="BJ820" s="55">
        <v>4.3</v>
      </c>
      <c r="BK820" s="55">
        <v>0.92</v>
      </c>
      <c r="BL820" s="55">
        <v>1.1499999999999999</v>
      </c>
      <c r="BM820" s="55">
        <v>17.96</v>
      </c>
      <c r="BN820" s="56">
        <v>59</v>
      </c>
      <c r="BO820" s="55" t="s">
        <v>100</v>
      </c>
      <c r="BP820" s="55" t="s">
        <v>100</v>
      </c>
      <c r="BQ820" s="56">
        <v>1290</v>
      </c>
      <c r="BR820" s="55">
        <v>20.07</v>
      </c>
      <c r="BS820" s="55">
        <v>14.66</v>
      </c>
      <c r="BT820" s="55">
        <v>17.059999999999999</v>
      </c>
      <c r="BU820" s="55">
        <v>27.53</v>
      </c>
      <c r="BV820" s="55">
        <v>12.85</v>
      </c>
      <c r="BW820" s="55">
        <v>0.86</v>
      </c>
      <c r="BX820" s="55">
        <v>0.57999999999999996</v>
      </c>
      <c r="BY820" s="55">
        <v>0.05</v>
      </c>
      <c r="BZ820" s="55">
        <v>5.27</v>
      </c>
      <c r="CA820" s="55">
        <v>0.19</v>
      </c>
      <c r="CB820" s="55">
        <v>0.44</v>
      </c>
      <c r="CC820" s="100">
        <v>6.8000000000000005E-2</v>
      </c>
      <c r="CD820" s="55">
        <v>99</v>
      </c>
      <c r="CE820" s="55">
        <v>98</v>
      </c>
      <c r="CF820" s="55">
        <v>78</v>
      </c>
      <c r="CG820" s="55">
        <v>20</v>
      </c>
      <c r="CH820" s="55"/>
      <c r="CI820" s="102">
        <v>4057</v>
      </c>
      <c r="CJ820" s="55"/>
      <c r="CK820" s="55">
        <v>34.9</v>
      </c>
      <c r="CL820" s="55"/>
      <c r="CM820" s="55">
        <v>4.95</v>
      </c>
      <c r="CN820" s="55"/>
      <c r="CO820" s="55"/>
      <c r="CP820" s="55"/>
      <c r="CQ820" s="55">
        <v>0.17</v>
      </c>
      <c r="CR820" s="102">
        <v>4030</v>
      </c>
      <c r="CS820" s="102">
        <v>35.76</v>
      </c>
      <c r="CT820" s="102">
        <v>5.23</v>
      </c>
      <c r="CU820" s="102">
        <v>0.21</v>
      </c>
      <c r="CV820" s="55"/>
      <c r="CW820" s="73">
        <f t="shared" si="168"/>
        <v>714.83540783457534</v>
      </c>
      <c r="CX820" s="74">
        <f>AP820/(AB820-AI820)</f>
        <v>714.83540783457534</v>
      </c>
      <c r="CY820" s="71">
        <v>500</v>
      </c>
      <c r="CZ820" s="67">
        <f>IF(AND(DATE(YEAR(T820),MONTH(T820),DAY(T820))&gt;=(S820-3),DATE(YEAR(T820),MONTH(T820),DAY(T820))&lt;=(S820+3)),T820,V820)</f>
        <v>46215.083333333336</v>
      </c>
      <c r="DA820" s="74">
        <f>CZ820-U820</f>
        <v>0</v>
      </c>
      <c r="DB820" s="53">
        <f>(((AR820-AQ820)*24)+DD820+AB820+((AV820-AU820)*24))/24</f>
        <v>0.82291666667151731</v>
      </c>
      <c r="DC820" s="53">
        <f>(AT820-AS820)*24</f>
        <v>1.2499999998835847</v>
      </c>
      <c r="DD820" s="53">
        <f>(W820-AR820)*24</f>
        <v>5.0833333333139308</v>
      </c>
      <c r="DE820" s="53">
        <f>AA820</f>
        <v>33</v>
      </c>
      <c r="DF820" s="53">
        <f t="shared" ref="DF820:DF883" si="183">DD820</f>
        <v>5.0833333333139308</v>
      </c>
      <c r="DG820" s="53">
        <f>AB820</f>
        <v>14.166666666744277</v>
      </c>
      <c r="DH820" s="53">
        <f t="shared" si="170"/>
        <v>1.2499999998835847</v>
      </c>
    </row>
    <row r="821" spans="1:112" s="63" customFormat="1" x14ac:dyDescent="0.2">
      <c r="A821" s="65">
        <v>5269</v>
      </c>
      <c r="B821" s="72">
        <f t="shared" si="171"/>
        <v>46204</v>
      </c>
      <c r="C821" s="60" t="str">
        <f t="shared" si="172"/>
        <v>PRT 2026 7 #5269</v>
      </c>
      <c r="D821" s="60" t="str">
        <f t="shared" si="173"/>
        <v>PRATU MANDIRI #1</v>
      </c>
      <c r="E821" s="61">
        <v>5269</v>
      </c>
      <c r="F821" s="62" t="s">
        <v>304</v>
      </c>
      <c r="G821" s="62" t="str">
        <f>INDEX([1]List!$D$2:$D$60,MATCH(F821,[1]List!$B$2:$B$60,0))</f>
        <v>FOB</v>
      </c>
      <c r="H821" s="62" t="s">
        <v>305</v>
      </c>
      <c r="I821" s="62" t="s">
        <v>306</v>
      </c>
      <c r="J821" s="61">
        <f>IF(F821="","",IF(F821="TIE LRC",COUNTIF($F$2:$F821,"TIE")+COUNTIF($F$2:$F821,"TME")+COUNTIF($F$2:$F821,"TIE LRC")+COUNTIF($F$2:$F821,"TIE MRC"),IF(F821="TIE MRC",COUNTIF($F$2:$F821,"TIE")+COUNTIF($F$2:$F821,"TME")+COUNTIF($F$2:$F821,"TIE LRC")+COUNTIF($F$2:$F821,"TIE MRC"),IF(F821="PLNBB LRC",COUNTIF($F$2:$F821,"PLNBB")+COUNTIF($F$2:$F821,"PLNBB LRC")+COUNTIF($F$2:$F821,"PLNBB MRC"),IF(F821="PLNBB MRC",COUNTIF($F$2:$F821,"PLNBB")+COUNTIF($F$2:$F821,"PLNBB LRC")+COUNTIF($F$2:$F821,"PLNBB MRC"),IF(F821="HE MRC",COUNTIF($F$2:$F821,"HE")+COUNTIF($F$2:$F821,"HE LRC")+COUNTIF($F$2:$F821,"HE MRC"),IF(F821="HE LRC",COUNTIF($F$2:$F821,"HE")+COUNTIF($F$2:$F821,"HE LRC")+COUNTIF($F$2:$F821,"HE MRC"),COUNTIF($F$2:$F821,F821))))))))</f>
        <v>1</v>
      </c>
      <c r="K821" s="63" t="s">
        <v>332</v>
      </c>
      <c r="L821" s="63" t="s">
        <v>333</v>
      </c>
      <c r="M821" s="63" t="s">
        <v>872</v>
      </c>
      <c r="N821" s="64" t="s">
        <v>318</v>
      </c>
      <c r="O821" s="69" t="s">
        <v>610</v>
      </c>
      <c r="P821" s="65"/>
      <c r="Q821" s="69">
        <v>46204</v>
      </c>
      <c r="R821" s="66"/>
      <c r="S821" s="69">
        <v>46216</v>
      </c>
      <c r="T821" s="67">
        <v>46216.25</v>
      </c>
      <c r="U821" s="67">
        <f>T821</f>
        <v>46216.25</v>
      </c>
      <c r="V821" s="67">
        <v>46217.034722222219</v>
      </c>
      <c r="W821" s="67">
        <v>46217.34375</v>
      </c>
      <c r="X821" s="67">
        <v>46217.982638888891</v>
      </c>
      <c r="Y821" s="67">
        <v>46218.038194444445</v>
      </c>
      <c r="Z821" s="67">
        <v>46218.072916666664</v>
      </c>
      <c r="AA821" s="53">
        <f t="shared" si="174"/>
        <v>18.833333333255723</v>
      </c>
      <c r="AB821" s="53">
        <f t="shared" si="181"/>
        <v>16.666666666686069</v>
      </c>
      <c r="AC821" s="53">
        <f t="shared" si="182"/>
        <v>1.3333333333139308</v>
      </c>
      <c r="AD821" s="53">
        <v>0.17</v>
      </c>
      <c r="AE821" s="53">
        <v>2.08</v>
      </c>
      <c r="AF821" s="53">
        <v>0</v>
      </c>
      <c r="AG821" s="53">
        <v>0</v>
      </c>
      <c r="AH821" s="53">
        <v>0</v>
      </c>
      <c r="AI821" s="53">
        <f t="shared" si="169"/>
        <v>2.08</v>
      </c>
      <c r="AJ821" s="77">
        <f t="shared" si="179"/>
        <v>2.25</v>
      </c>
      <c r="AK821" s="77"/>
      <c r="AL821" s="77"/>
      <c r="AM821" s="77"/>
      <c r="AN821" s="77"/>
      <c r="AO821" s="68">
        <v>9504.0450000000001</v>
      </c>
      <c r="AP821" s="68">
        <v>9501.1129999999994</v>
      </c>
      <c r="AQ821" s="67">
        <f t="shared" si="176"/>
        <v>46217.034722222219</v>
      </c>
      <c r="AR821" s="67">
        <v>46217.045138888891</v>
      </c>
      <c r="AS821" s="67">
        <f t="shared" si="177"/>
        <v>46217.982638888891</v>
      </c>
      <c r="AT821" s="67">
        <v>46218.059027777781</v>
      </c>
      <c r="AU821" s="67">
        <f t="shared" si="149"/>
        <v>46218.059027777781</v>
      </c>
      <c r="AV821" s="67">
        <v>46218.069444444445</v>
      </c>
      <c r="AW821" s="102">
        <v>4565</v>
      </c>
      <c r="AX821" s="102">
        <v>6703</v>
      </c>
      <c r="AY821" s="55">
        <v>31.89</v>
      </c>
      <c r="AZ821" s="55">
        <v>12.08</v>
      </c>
      <c r="BA821" s="55">
        <v>4.03</v>
      </c>
      <c r="BB821" s="55">
        <v>5.91</v>
      </c>
      <c r="BC821" s="55">
        <v>5.2</v>
      </c>
      <c r="BD821" s="55">
        <v>40.020000000000003</v>
      </c>
      <c r="BE821" s="55">
        <v>42.7</v>
      </c>
      <c r="BF821" s="55">
        <v>0.31</v>
      </c>
      <c r="BG821" s="55">
        <v>0.48</v>
      </c>
      <c r="BH821" s="55">
        <v>0.45</v>
      </c>
      <c r="BI821" s="55">
        <v>60.25</v>
      </c>
      <c r="BJ821" s="55">
        <v>4.28</v>
      </c>
      <c r="BK821" s="55">
        <v>0.91</v>
      </c>
      <c r="BL821" s="55">
        <v>1.1000000000000001</v>
      </c>
      <c r="BM821" s="55">
        <v>16.88</v>
      </c>
      <c r="BN821" s="56">
        <v>42</v>
      </c>
      <c r="BO821" s="55" t="s">
        <v>100</v>
      </c>
      <c r="BP821" s="55" t="s">
        <v>100</v>
      </c>
      <c r="BQ821" s="56">
        <v>1270</v>
      </c>
      <c r="BR821" s="55">
        <v>49.09</v>
      </c>
      <c r="BS821" s="55">
        <v>23.01</v>
      </c>
      <c r="BT821" s="55">
        <v>6.21</v>
      </c>
      <c r="BU821" s="55">
        <v>8.86</v>
      </c>
      <c r="BV821" s="55">
        <v>2.38</v>
      </c>
      <c r="BW821" s="55">
        <v>0.73</v>
      </c>
      <c r="BX821" s="55">
        <v>0.47</v>
      </c>
      <c r="BY821" s="55">
        <v>0.75</v>
      </c>
      <c r="BZ821" s="55">
        <v>8.0500000000000007</v>
      </c>
      <c r="CA821" s="55">
        <v>0.18</v>
      </c>
      <c r="CB821" s="55">
        <v>0.28000000000000003</v>
      </c>
      <c r="CC821" s="100">
        <v>4.5999999999999999E-2</v>
      </c>
      <c r="CD821" s="55">
        <v>100</v>
      </c>
      <c r="CE821" s="55">
        <v>99</v>
      </c>
      <c r="CF821" s="55">
        <v>79</v>
      </c>
      <c r="CG821" s="55">
        <v>19</v>
      </c>
      <c r="CH821" s="55"/>
      <c r="CI821" s="102">
        <v>4625</v>
      </c>
      <c r="CJ821" s="55"/>
      <c r="CK821" s="55">
        <v>29.1</v>
      </c>
      <c r="CL821" s="55"/>
      <c r="CM821" s="55">
        <v>5.5</v>
      </c>
      <c r="CN821" s="55"/>
      <c r="CO821" s="55"/>
      <c r="CP821" s="55"/>
      <c r="CQ821" s="55">
        <v>0.36</v>
      </c>
      <c r="CR821" s="102">
        <v>4512</v>
      </c>
      <c r="CS821" s="102">
        <v>30.19</v>
      </c>
      <c r="CT821" s="102">
        <v>5.36</v>
      </c>
      <c r="CU821" s="102">
        <v>0.41</v>
      </c>
      <c r="CV821" s="55"/>
      <c r="CW821" s="73">
        <f t="shared" si="168"/>
        <v>651.35601005397814</v>
      </c>
      <c r="CX821" s="74">
        <f>AP821/(AB821-AI821)</f>
        <v>651.35601005397814</v>
      </c>
      <c r="CY821" s="71">
        <v>500</v>
      </c>
      <c r="CZ821" s="67">
        <f>IF(AND(DATE(YEAR(T821),MONTH(T821),DAY(T821))&gt;=(S821-3),DATE(YEAR(T821),MONTH(T821),DAY(T821))&lt;=(S821+3)),T821,V821)</f>
        <v>46216.25</v>
      </c>
      <c r="DA821" s="74">
        <f>CZ821-U821</f>
        <v>0</v>
      </c>
      <c r="DB821" s="53">
        <f>(((AR821-AQ821)*24)+DD821+AB821+((AV821-AU821)*24))/24</f>
        <v>1.0138888888905058</v>
      </c>
      <c r="DC821" s="53">
        <f>(AT821-AS821)*24</f>
        <v>1.8333333333721384</v>
      </c>
      <c r="DD821" s="53">
        <f>(W821-AR821)*24</f>
        <v>7.1666666666278616</v>
      </c>
      <c r="DE821" s="53">
        <f>AA821</f>
        <v>18.833333333255723</v>
      </c>
      <c r="DF821" s="53">
        <f t="shared" si="183"/>
        <v>7.1666666666278616</v>
      </c>
      <c r="DG821" s="53">
        <f>AB821</f>
        <v>16.666666666686069</v>
      </c>
      <c r="DH821" s="53">
        <f t="shared" si="170"/>
        <v>1.8333333333721384</v>
      </c>
    </row>
    <row r="822" spans="1:112" s="63" customFormat="1" x14ac:dyDescent="0.2">
      <c r="A822" s="65">
        <v>5270</v>
      </c>
      <c r="B822" s="72">
        <f t="shared" si="171"/>
        <v>46204</v>
      </c>
      <c r="C822" s="60" t="str">
        <f t="shared" si="172"/>
        <v>PRT 2026 7 #5270</v>
      </c>
      <c r="D822" s="60" t="str">
        <f t="shared" si="173"/>
        <v>PRATU MIP #10</v>
      </c>
      <c r="E822" s="61">
        <v>5270</v>
      </c>
      <c r="F822" s="62" t="s">
        <v>298</v>
      </c>
      <c r="G822" s="62" t="str">
        <f>INDEX([1]List!$D$2:$D$60,MATCH(F822,[1]List!$B$2:$B$60,0))</f>
        <v>FOB</v>
      </c>
      <c r="H822" s="62" t="s">
        <v>299</v>
      </c>
      <c r="I822" s="62" t="s">
        <v>163</v>
      </c>
      <c r="J822" s="61">
        <f>IF(F822="","",IF(F822="TIE LRC",COUNTIF($F$2:$F822,"TIE")+COUNTIF($F$2:$F822,"TME")+COUNTIF($F$2:$F822,"TIE LRC")+COUNTIF($F$2:$F822,"TIE MRC"),IF(F822="TIE MRC",COUNTIF($F$2:$F822,"TIE")+COUNTIF($F$2:$F822,"TME")+COUNTIF($F$2:$F822,"TIE LRC")+COUNTIF($F$2:$F822,"TIE MRC"),IF(F822="PLNBB LRC",COUNTIF($F$2:$F822,"PLNBB")+COUNTIF($F$2:$F822,"PLNBB LRC")+COUNTIF($F$2:$F822,"PLNBB MRC"),IF(F822="PLNBB MRC",COUNTIF($F$2:$F822,"PLNBB")+COUNTIF($F$2:$F822,"PLNBB LRC")+COUNTIF($F$2:$F822,"PLNBB MRC"),IF(F822="HE MRC",COUNTIF($F$2:$F822,"HE")+COUNTIF($F$2:$F822,"HE LRC")+COUNTIF($F$2:$F822,"HE MRC"),IF(F822="HE LRC",COUNTIF($F$2:$F822,"HE")+COUNTIF($F$2:$F822,"HE LRC")+COUNTIF($F$2:$F822,"HE MRC"),COUNTIF($F$2:$F822,F822))))))))</f>
        <v>10</v>
      </c>
      <c r="K822" s="63" t="s">
        <v>841</v>
      </c>
      <c r="L822" s="63" t="s">
        <v>842</v>
      </c>
      <c r="N822" s="64" t="s">
        <v>320</v>
      </c>
      <c r="O822" s="69" t="s">
        <v>610</v>
      </c>
      <c r="P822" s="65"/>
      <c r="Q822" s="69"/>
      <c r="R822" s="66"/>
      <c r="S822" s="69">
        <v>46215</v>
      </c>
      <c r="T822" s="67">
        <v>46215.395833333336</v>
      </c>
      <c r="U822" s="67">
        <f>T822</f>
        <v>46215.395833333336</v>
      </c>
      <c r="V822" s="67">
        <v>46217.340277777781</v>
      </c>
      <c r="W822" s="67">
        <v>46217.670138888891</v>
      </c>
      <c r="X822" s="67">
        <v>46218.413194444445</v>
      </c>
      <c r="Y822" s="67">
        <v>46218.4375</v>
      </c>
      <c r="Z822" s="67">
        <v>46218.472222222219</v>
      </c>
      <c r="AA822" s="53">
        <f t="shared" si="174"/>
        <v>46.666666666686069</v>
      </c>
      <c r="AB822" s="53">
        <f t="shared" si="181"/>
        <v>18.416666666627862</v>
      </c>
      <c r="AC822" s="53">
        <f t="shared" si="182"/>
        <v>0.58333333331393078</v>
      </c>
      <c r="AD822" s="53">
        <v>0.17</v>
      </c>
      <c r="AE822" s="53">
        <v>2</v>
      </c>
      <c r="AF822" s="53">
        <v>4.67</v>
      </c>
      <c r="AG822" s="53">
        <v>0</v>
      </c>
      <c r="AH822" s="53">
        <v>0</v>
      </c>
      <c r="AI822" s="53">
        <f t="shared" si="169"/>
        <v>6.67</v>
      </c>
      <c r="AJ822" s="77">
        <f t="shared" si="179"/>
        <v>6.84</v>
      </c>
      <c r="AK822" s="77"/>
      <c r="AL822" s="77"/>
      <c r="AM822" s="77"/>
      <c r="AN822" s="77"/>
      <c r="AO822" s="68">
        <v>8001</v>
      </c>
      <c r="AP822" s="68">
        <v>7993.3360000000002</v>
      </c>
      <c r="AQ822" s="67">
        <f t="shared" si="176"/>
        <v>46217.340277777781</v>
      </c>
      <c r="AR822" s="67">
        <v>46217.350694444445</v>
      </c>
      <c r="AS822" s="67">
        <f t="shared" si="177"/>
        <v>46218.413194444445</v>
      </c>
      <c r="AT822" s="67">
        <v>46218.458333333336</v>
      </c>
      <c r="AU822" s="67">
        <f t="shared" si="149"/>
        <v>46218.458333333336</v>
      </c>
      <c r="AV822" s="67">
        <v>46218.46875</v>
      </c>
      <c r="AW822" s="102">
        <v>4198</v>
      </c>
      <c r="AX822" s="102">
        <v>6437</v>
      </c>
      <c r="AY822" s="55">
        <v>34.78</v>
      </c>
      <c r="AZ822" s="55">
        <v>12.54</v>
      </c>
      <c r="BA822" s="55">
        <v>5.41</v>
      </c>
      <c r="BB822" s="55">
        <v>7.25</v>
      </c>
      <c r="BC822" s="55">
        <v>8.2899999999999991</v>
      </c>
      <c r="BD822" s="55">
        <v>41.37</v>
      </c>
      <c r="BE822" s="55">
        <v>38.840000000000003</v>
      </c>
      <c r="BF822" s="55">
        <v>0.34</v>
      </c>
      <c r="BG822" s="55">
        <v>0.56000000000000005</v>
      </c>
      <c r="BH822" s="55">
        <v>0.51</v>
      </c>
      <c r="BI822" s="55">
        <v>58.31</v>
      </c>
      <c r="BJ822" s="55">
        <v>4.21</v>
      </c>
      <c r="BK822" s="55">
        <v>0.93</v>
      </c>
      <c r="BL822" s="55">
        <v>1.1599999999999999</v>
      </c>
      <c r="BM822" s="55">
        <v>16.309999999999999</v>
      </c>
      <c r="BN822" s="56">
        <v>62</v>
      </c>
      <c r="BO822" s="55" t="s">
        <v>100</v>
      </c>
      <c r="BP822" s="55" t="s">
        <v>100</v>
      </c>
      <c r="BQ822" s="56">
        <v>1230</v>
      </c>
      <c r="BR822" s="55">
        <v>39.090000000000003</v>
      </c>
      <c r="BS822" s="55">
        <v>24.46</v>
      </c>
      <c r="BT822" s="55">
        <v>11.06</v>
      </c>
      <c r="BU822" s="55">
        <v>11.1</v>
      </c>
      <c r="BV822" s="55">
        <v>3.55</v>
      </c>
      <c r="BW822" s="55">
        <v>0.98</v>
      </c>
      <c r="BX822" s="55">
        <v>1.31</v>
      </c>
      <c r="BY822" s="55">
        <v>0.77</v>
      </c>
      <c r="BZ822" s="55">
        <v>7.25</v>
      </c>
      <c r="CA822" s="55">
        <v>0.08</v>
      </c>
      <c r="CB822" s="55">
        <v>0.36</v>
      </c>
      <c r="CC822" s="100">
        <v>3.4000000000000002E-2</v>
      </c>
      <c r="CD822" s="55">
        <v>99</v>
      </c>
      <c r="CE822" s="55">
        <v>98</v>
      </c>
      <c r="CF822" s="55">
        <v>79</v>
      </c>
      <c r="CG822" s="55">
        <v>20</v>
      </c>
      <c r="CH822" s="55"/>
      <c r="CI822" s="102"/>
      <c r="CJ822" s="55"/>
      <c r="CK822" s="55"/>
      <c r="CL822" s="55"/>
      <c r="CM822" s="55"/>
      <c r="CN822" s="55"/>
      <c r="CO822" s="55"/>
      <c r="CP822" s="55"/>
      <c r="CQ822" s="55"/>
      <c r="CR822" s="102"/>
      <c r="CS822" s="102"/>
      <c r="CT822" s="102"/>
      <c r="CU822" s="102"/>
      <c r="CV822" s="55"/>
      <c r="CW822" s="73">
        <f t="shared" si="168"/>
        <v>680.47695800451811</v>
      </c>
      <c r="CX822" s="74">
        <f>AP822/(AB822-AI822)</f>
        <v>680.47695800451811</v>
      </c>
      <c r="CY822" s="71">
        <v>500</v>
      </c>
      <c r="CZ822" s="67">
        <f>IF(AND(DATE(YEAR(T822),MONTH(T822),DAY(T822))&gt;=(S822-3),DATE(YEAR(T822),MONTH(T822),DAY(T822))&lt;=(S822+3)),T822,V822)</f>
        <v>46215.395833333336</v>
      </c>
      <c r="DA822" s="74">
        <f>CZ822-U822</f>
        <v>0</v>
      </c>
      <c r="DB822" s="53">
        <f>(((AR822-AQ822)*24)+DD822+AB822+((AV822-AU822)*24))/24</f>
        <v>1.1076388888832298</v>
      </c>
      <c r="DC822" s="53">
        <f>(AT822-AS822)*24</f>
        <v>1.0833333333721384</v>
      </c>
      <c r="DD822" s="53">
        <f>(W822-AR822)*24</f>
        <v>7.6666666666860692</v>
      </c>
      <c r="DE822" s="53">
        <f>AA822</f>
        <v>46.666666666686069</v>
      </c>
      <c r="DF822" s="53">
        <f t="shared" si="183"/>
        <v>7.6666666666860692</v>
      </c>
      <c r="DG822" s="53">
        <f>AB822</f>
        <v>18.416666666627862</v>
      </c>
      <c r="DH822" s="53">
        <f t="shared" si="170"/>
        <v>1.0833333333721384</v>
      </c>
    </row>
    <row r="823" spans="1:112" s="63" customFormat="1" x14ac:dyDescent="0.2">
      <c r="A823" s="65">
        <v>5271</v>
      </c>
      <c r="B823" s="72">
        <f t="shared" si="171"/>
        <v>46204</v>
      </c>
      <c r="C823" s="60" t="str">
        <f t="shared" si="172"/>
        <v>PRT 2026 7 #5271</v>
      </c>
      <c r="D823" s="60" t="str">
        <f t="shared" si="173"/>
        <v>PRATU PTBA #165</v>
      </c>
      <c r="E823" s="61">
        <v>5271</v>
      </c>
      <c r="F823" s="62" t="s">
        <v>98</v>
      </c>
      <c r="G823" s="62" t="str">
        <f>INDEX([1]List!$D$2:$D$60,MATCH(F823,[1]List!$B$2:$B$60,0))</f>
        <v>FOB</v>
      </c>
      <c r="H823" s="62" t="s">
        <v>156</v>
      </c>
      <c r="I823" s="62" t="s">
        <v>157</v>
      </c>
      <c r="J823" s="61">
        <f>IF(F823="","",IF(F823="TIE LRC",COUNTIF($F$2:$F823,"TIE")+COUNTIF($F$2:$F823,"TME")+COUNTIF($F$2:$F823,"TIE LRC")+COUNTIF($F$2:$F823,"TIE MRC"),IF(F823="TIE MRC",COUNTIF($F$2:$F823,"TIE")+COUNTIF($F$2:$F823,"TME")+COUNTIF($F$2:$F823,"TIE LRC")+COUNTIF($F$2:$F823,"TIE MRC"),IF(F823="PLNBB LRC",COUNTIF($F$2:$F823,"PLNBB")+COUNTIF($F$2:$F823,"PLNBB LRC")+COUNTIF($F$2:$F823,"PLNBB MRC"),IF(F823="PLNBB MRC",COUNTIF($F$2:$F823,"PLNBB")+COUNTIF($F$2:$F823,"PLNBB LRC")+COUNTIF($F$2:$F823,"PLNBB MRC"),IF(F823="HE MRC",COUNTIF($F$2:$F823,"HE")+COUNTIF($F$2:$F823,"HE LRC")+COUNTIF($F$2:$F823,"HE MRC"),IF(F823="HE LRC",COUNTIF($F$2:$F823,"HE")+COUNTIF($F$2:$F823,"HE LRC")+COUNTIF($F$2:$F823,"HE MRC"),COUNTIF($F$2:$F823,F823))))))))</f>
        <v>165</v>
      </c>
      <c r="K823" s="63" t="s">
        <v>132</v>
      </c>
      <c r="L823" s="63" t="s">
        <v>175</v>
      </c>
      <c r="N823" s="64" t="s">
        <v>318</v>
      </c>
      <c r="O823" s="69" t="s">
        <v>104</v>
      </c>
      <c r="P823" s="65"/>
      <c r="Q823" s="69">
        <v>46208</v>
      </c>
      <c r="R823" s="66"/>
      <c r="S823" s="69">
        <v>46213</v>
      </c>
      <c r="T823" s="67">
        <v>46216.625</v>
      </c>
      <c r="U823" s="67">
        <f>T823</f>
        <v>46216.625</v>
      </c>
      <c r="V823" s="67">
        <v>46218.118055555555</v>
      </c>
      <c r="W823" s="67">
        <v>46218.423611111109</v>
      </c>
      <c r="X823" s="67">
        <v>46219.034722222219</v>
      </c>
      <c r="Y823" s="67">
        <v>46219.118055555555</v>
      </c>
      <c r="Z823" s="67">
        <v>46219.152777777781</v>
      </c>
      <c r="AA823" s="53">
        <f t="shared" si="174"/>
        <v>35.833333333313931</v>
      </c>
      <c r="AB823" s="53">
        <f t="shared" si="181"/>
        <v>16.666666666686069</v>
      </c>
      <c r="AC823" s="53">
        <f t="shared" si="182"/>
        <v>2.0000000000582077</v>
      </c>
      <c r="AD823" s="53">
        <v>0.17</v>
      </c>
      <c r="AE823" s="53">
        <v>1.5</v>
      </c>
      <c r="AF823" s="53">
        <v>1.5</v>
      </c>
      <c r="AG823" s="53">
        <v>0.5</v>
      </c>
      <c r="AH823" s="53">
        <v>0</v>
      </c>
      <c r="AI823" s="53">
        <f t="shared" si="169"/>
        <v>3.5</v>
      </c>
      <c r="AJ823" s="77">
        <f t="shared" si="179"/>
        <v>3.67</v>
      </c>
      <c r="AK823" s="77"/>
      <c r="AL823" s="77"/>
      <c r="AM823" s="77"/>
      <c r="AN823" s="77"/>
      <c r="AO823" s="68">
        <v>9827.643</v>
      </c>
      <c r="AP823" s="68">
        <v>9821.9509999999991</v>
      </c>
      <c r="AQ823" s="67">
        <f t="shared" si="176"/>
        <v>46218.118055555555</v>
      </c>
      <c r="AR823" s="67">
        <v>46218.128472222219</v>
      </c>
      <c r="AS823" s="67">
        <f t="shared" si="177"/>
        <v>46219.034722222219</v>
      </c>
      <c r="AT823" s="67">
        <v>46219.138888888891</v>
      </c>
      <c r="AU823" s="67">
        <f t="shared" si="149"/>
        <v>46219.138888888891</v>
      </c>
      <c r="AV823" s="67">
        <v>46219.149305555555</v>
      </c>
      <c r="AW823" s="102">
        <v>4669</v>
      </c>
      <c r="AX823" s="102">
        <v>6634</v>
      </c>
      <c r="AY823" s="55">
        <v>29.62</v>
      </c>
      <c r="AZ823" s="55">
        <v>11.34</v>
      </c>
      <c r="BA823" s="55">
        <v>9.11</v>
      </c>
      <c r="BB823" s="55">
        <v>7.23</v>
      </c>
      <c r="BC823" s="55">
        <v>9.11</v>
      </c>
      <c r="BD823" s="55">
        <v>39.299999999999997</v>
      </c>
      <c r="BE823" s="55">
        <v>40.25</v>
      </c>
      <c r="BF823" s="55">
        <v>0.28000000000000003</v>
      </c>
      <c r="BG823" s="55">
        <v>0.35</v>
      </c>
      <c r="BH823" s="55">
        <v>0.39</v>
      </c>
      <c r="BI823" s="55">
        <v>60.37</v>
      </c>
      <c r="BJ823" s="55">
        <v>4.34</v>
      </c>
      <c r="BK823" s="55">
        <v>0.93</v>
      </c>
      <c r="BL823" s="55">
        <v>1.17</v>
      </c>
      <c r="BM823" s="55">
        <v>13.56</v>
      </c>
      <c r="BN823" s="56">
        <v>58</v>
      </c>
      <c r="BO823" s="55" t="s">
        <v>97</v>
      </c>
      <c r="BP823" s="55" t="s">
        <v>100</v>
      </c>
      <c r="BQ823" s="56">
        <v>1240</v>
      </c>
      <c r="BR823" s="55">
        <v>42.2</v>
      </c>
      <c r="BS823" s="55">
        <v>22.48</v>
      </c>
      <c r="BT823" s="55">
        <v>11.68</v>
      </c>
      <c r="BU823" s="55">
        <v>9.52</v>
      </c>
      <c r="BV823" s="55">
        <v>1.59</v>
      </c>
      <c r="BW823" s="55">
        <v>1.28</v>
      </c>
      <c r="BX823" s="55">
        <v>0.5</v>
      </c>
      <c r="BY823" s="55">
        <v>0.86</v>
      </c>
      <c r="BZ823" s="55">
        <v>9.36</v>
      </c>
      <c r="CA823" s="55">
        <v>0.22</v>
      </c>
      <c r="CB823" s="55">
        <v>0.32</v>
      </c>
      <c r="CC823" s="100">
        <v>3.5999999999999997E-2</v>
      </c>
      <c r="CD823" s="55">
        <v>100</v>
      </c>
      <c r="CE823" s="55">
        <v>98</v>
      </c>
      <c r="CF823" s="55">
        <v>78</v>
      </c>
      <c r="CG823" s="55">
        <v>19</v>
      </c>
      <c r="CH823" s="55"/>
      <c r="CI823" s="102">
        <v>4907</v>
      </c>
      <c r="CJ823" s="55"/>
      <c r="CK823" s="55">
        <v>28.49</v>
      </c>
      <c r="CL823" s="55">
        <v>14.53</v>
      </c>
      <c r="CM823" s="55">
        <v>4.17</v>
      </c>
      <c r="CN823" s="55">
        <v>4.9800000000000004</v>
      </c>
      <c r="CO823" s="55">
        <v>40.1</v>
      </c>
      <c r="CP823" s="55">
        <v>40.39</v>
      </c>
      <c r="CQ823" s="55">
        <v>0.44</v>
      </c>
      <c r="CR823" s="102">
        <v>4582</v>
      </c>
      <c r="CS823" s="102">
        <v>29.71</v>
      </c>
      <c r="CT823" s="102">
        <v>3.98</v>
      </c>
      <c r="CU823" s="102">
        <v>0.36</v>
      </c>
      <c r="CV823" s="55"/>
      <c r="CW823" s="73">
        <f t="shared" si="168"/>
        <v>745.9709620242171</v>
      </c>
      <c r="CX823" s="74">
        <f>AP823/(AB823-AI823)</f>
        <v>745.9709620242171</v>
      </c>
      <c r="CY823" s="71">
        <v>500</v>
      </c>
      <c r="CZ823" s="67">
        <f>IF(AND(DATE(YEAR(T823),MONTH(T823),DAY(T823))&gt;=(S823-3),DATE(YEAR(T823),MONTH(T823),DAY(T823))&lt;=(S823+3)),T823,V823)</f>
        <v>46216.625</v>
      </c>
      <c r="DA823" s="74">
        <f>CZ823-U823</f>
        <v>0</v>
      </c>
      <c r="DB823" s="53">
        <f>(((AR823-AQ823)*24)+DD823+AB823+((AV823-AU823)*24))/24</f>
        <v>1.0104166666642413</v>
      </c>
      <c r="DC823" s="53">
        <f>(AT823-AS823)*24</f>
        <v>2.5000000001164153</v>
      </c>
      <c r="DD823" s="53">
        <f>(W823-AR823)*24</f>
        <v>7.0833333333721384</v>
      </c>
      <c r="DE823" s="53">
        <f>AA823</f>
        <v>35.833333333313931</v>
      </c>
      <c r="DF823" s="53">
        <f t="shared" si="183"/>
        <v>7.0833333333721384</v>
      </c>
      <c r="DG823" s="53">
        <f>AB823</f>
        <v>16.666666666686069</v>
      </c>
      <c r="DH823" s="53">
        <f t="shared" si="170"/>
        <v>2.5000000001164153</v>
      </c>
    </row>
    <row r="824" spans="1:112" s="63" customFormat="1" x14ac:dyDescent="0.2">
      <c r="A824" s="65">
        <v>5272</v>
      </c>
      <c r="B824" s="72">
        <f t="shared" si="171"/>
        <v>46204</v>
      </c>
      <c r="C824" s="60" t="str">
        <f t="shared" si="172"/>
        <v>PRT 2026 7 #5272</v>
      </c>
      <c r="D824" s="60" t="str">
        <f t="shared" si="173"/>
        <v>PRATU SSN #55</v>
      </c>
      <c r="E824" s="61">
        <v>5272</v>
      </c>
      <c r="F824" s="62" t="s">
        <v>551</v>
      </c>
      <c r="G824" s="62" t="str">
        <f>INDEX([1]List!$D$2:$D$60,MATCH(F824,[1]List!$B$2:$B$60,0))</f>
        <v>CIF</v>
      </c>
      <c r="H824" s="62" t="s">
        <v>552</v>
      </c>
      <c r="I824" s="62" t="s">
        <v>285</v>
      </c>
      <c r="J824" s="61">
        <f>IF(F824="","",IF(F824="TIE LRC",COUNTIF($F$2:$F824,"TIE")+COUNTIF($F$2:$F824,"TME")+COUNTIF($F$2:$F824,"TIE LRC")+COUNTIF($F$2:$F824,"TIE MRC"),IF(F824="TIE MRC",COUNTIF($F$2:$F824,"TIE")+COUNTIF($F$2:$F824,"TME")+COUNTIF($F$2:$F824,"TIE LRC")+COUNTIF($F$2:$F824,"TIE MRC"),IF(F824="PLNBB LRC",COUNTIF($F$2:$F824,"PLNBB")+COUNTIF($F$2:$F824,"PLNBB LRC")+COUNTIF($F$2:$F824,"PLNBB MRC"),IF(F824="PLNBB MRC",COUNTIF($F$2:$F824,"PLNBB")+COUNTIF($F$2:$F824,"PLNBB LRC")+COUNTIF($F$2:$F824,"PLNBB MRC"),IF(F824="HE MRC",COUNTIF($F$2:$F824,"HE")+COUNTIF($F$2:$F824,"HE LRC")+COUNTIF($F$2:$F824,"HE MRC"),IF(F824="HE LRC",COUNTIF($F$2:$F824,"HE")+COUNTIF($F$2:$F824,"HE LRC")+COUNTIF($F$2:$F824,"HE MRC"),COUNTIF($F$2:$F824,F824))))))))</f>
        <v>55</v>
      </c>
      <c r="K824" s="63" t="s">
        <v>692</v>
      </c>
      <c r="L824" s="63" t="s">
        <v>693</v>
      </c>
      <c r="N824" s="64" t="s">
        <v>320</v>
      </c>
      <c r="O824" s="69" t="s">
        <v>104</v>
      </c>
      <c r="P824" s="65"/>
      <c r="Q824" s="69">
        <v>46206</v>
      </c>
      <c r="R824" s="66"/>
      <c r="S824" s="69">
        <v>46211</v>
      </c>
      <c r="T824" s="67">
        <v>46215.666666666664</v>
      </c>
      <c r="U824" s="67">
        <f>V824</f>
        <v>46218.694444444445</v>
      </c>
      <c r="V824" s="67">
        <v>46218.694444444445</v>
      </c>
      <c r="W824" s="67">
        <v>46218.840277777781</v>
      </c>
      <c r="X824" s="67">
        <v>46219.770833333336</v>
      </c>
      <c r="Y824" s="67">
        <v>46219.805555555555</v>
      </c>
      <c r="Z824" s="67">
        <v>46219.840277777781</v>
      </c>
      <c r="AA824" s="53">
        <f t="shared" si="174"/>
        <v>72.666666666744277</v>
      </c>
      <c r="AB824" s="53">
        <f t="shared" si="181"/>
        <v>23.166666666569654</v>
      </c>
      <c r="AC824" s="53">
        <f t="shared" si="182"/>
        <v>0.83333333325572312</v>
      </c>
      <c r="AD824" s="53">
        <v>2.42</v>
      </c>
      <c r="AE824" s="53">
        <v>2.67</v>
      </c>
      <c r="AF824" s="53">
        <v>1.17</v>
      </c>
      <c r="AG824" s="53">
        <v>0.5</v>
      </c>
      <c r="AH824" s="53">
        <v>0</v>
      </c>
      <c r="AI824" s="53">
        <f t="shared" si="169"/>
        <v>4.34</v>
      </c>
      <c r="AJ824" s="77">
        <f t="shared" si="179"/>
        <v>6.76</v>
      </c>
      <c r="AK824" s="77"/>
      <c r="AL824" s="77"/>
      <c r="AM824" s="77"/>
      <c r="AN824" s="77"/>
      <c r="AO824" s="68">
        <v>8533.9449999999997</v>
      </c>
      <c r="AP824" s="68">
        <v>8529.0079999999998</v>
      </c>
      <c r="AQ824" s="67">
        <f t="shared" si="176"/>
        <v>46218.694444444445</v>
      </c>
      <c r="AR824" s="67">
        <v>46218.704861111109</v>
      </c>
      <c r="AS824" s="67">
        <f t="shared" si="177"/>
        <v>46219.770833333336</v>
      </c>
      <c r="AT824" s="67">
        <v>46219.826388888891</v>
      </c>
      <c r="AU824" s="67">
        <f t="shared" si="149"/>
        <v>46219.826388888891</v>
      </c>
      <c r="AV824" s="67">
        <v>46219.836805555555</v>
      </c>
      <c r="AW824" s="102">
        <v>4084</v>
      </c>
      <c r="AX824" s="102">
        <v>6276</v>
      </c>
      <c r="AY824" s="55">
        <v>34.92</v>
      </c>
      <c r="AZ824" s="55">
        <v>15.42</v>
      </c>
      <c r="BA824" s="55">
        <v>4.92</v>
      </c>
      <c r="BB824" s="55">
        <v>6.4</v>
      </c>
      <c r="BC824" s="55">
        <v>7.57</v>
      </c>
      <c r="BD824" s="55">
        <v>42.88</v>
      </c>
      <c r="BE824" s="55">
        <v>35.299999999999997</v>
      </c>
      <c r="BF824" s="55">
        <v>0.23</v>
      </c>
      <c r="BG824" s="55">
        <v>0.38</v>
      </c>
      <c r="BH824" s="55">
        <v>0.35</v>
      </c>
      <c r="BI824" s="55">
        <v>56.25</v>
      </c>
      <c r="BJ824" s="55">
        <v>4.32</v>
      </c>
      <c r="BK824" s="55">
        <v>0.88</v>
      </c>
      <c r="BL824" s="55">
        <v>1.1299999999999999</v>
      </c>
      <c r="BM824" s="55">
        <v>16.43</v>
      </c>
      <c r="BN824" s="56">
        <v>60</v>
      </c>
      <c r="BO824" s="55" t="s">
        <v>97</v>
      </c>
      <c r="BP824" s="55" t="s">
        <v>97</v>
      </c>
      <c r="BQ824" s="56">
        <v>1230</v>
      </c>
      <c r="BR824" s="55">
        <v>37.86</v>
      </c>
      <c r="BS824" s="55">
        <v>40.04</v>
      </c>
      <c r="BT824" s="55">
        <v>10.53</v>
      </c>
      <c r="BU824" s="55">
        <v>4.53</v>
      </c>
      <c r="BV824" s="55">
        <v>1.34</v>
      </c>
      <c r="BW824" s="55">
        <v>0.28000000000000003</v>
      </c>
      <c r="BX824" s="55">
        <v>0.6</v>
      </c>
      <c r="BY824" s="55">
        <v>1.5</v>
      </c>
      <c r="BZ824" s="55">
        <v>3</v>
      </c>
      <c r="CA824" s="55">
        <v>0.24</v>
      </c>
      <c r="CB824" s="55">
        <v>0.08</v>
      </c>
      <c r="CC824" s="100">
        <v>2.9000000000000001E-2</v>
      </c>
      <c r="CD824" s="55">
        <v>98</v>
      </c>
      <c r="CE824" s="55">
        <v>97</v>
      </c>
      <c r="CF824" s="55">
        <v>78</v>
      </c>
      <c r="CG824" s="55">
        <v>20</v>
      </c>
      <c r="CH824" s="55"/>
      <c r="CI824" s="102">
        <v>4141</v>
      </c>
      <c r="CJ824" s="55"/>
      <c r="CK824" s="55">
        <v>34.299999999999997</v>
      </c>
      <c r="CL824" s="55"/>
      <c r="CM824" s="55">
        <v>4.8099999999999996</v>
      </c>
      <c r="CN824" s="55"/>
      <c r="CO824" s="55"/>
      <c r="CP824" s="55"/>
      <c r="CQ824" s="55">
        <v>0.11</v>
      </c>
      <c r="CR824" s="102">
        <v>4004</v>
      </c>
      <c r="CS824" s="102">
        <v>36.83</v>
      </c>
      <c r="CT824" s="102">
        <v>5.77</v>
      </c>
      <c r="CU824" s="102">
        <v>0.2</v>
      </c>
      <c r="CV824" s="55"/>
      <c r="CW824" s="73">
        <f t="shared" si="168"/>
        <v>453.02804532811348</v>
      </c>
      <c r="CX824" s="74">
        <f>AP824/(AB824-AI824)</f>
        <v>453.02804532811348</v>
      </c>
      <c r="CY824" s="71">
        <v>500</v>
      </c>
      <c r="CZ824" s="67">
        <f>IF(AND(DATE(YEAR(T824),MONTH(T824),DAY(T824))&gt;=(S824-3),DATE(YEAR(T824),MONTH(T824),DAY(T824))&lt;=(S824+3)),T824,V824)</f>
        <v>46218.694444444445</v>
      </c>
      <c r="DA824" s="74">
        <f>CZ824-U824</f>
        <v>0</v>
      </c>
      <c r="DB824" s="53">
        <f>(((AR824-AQ824)*24)+DD824+AB824+((AV824-AU824)*24))/24</f>
        <v>1.1215277777737356</v>
      </c>
      <c r="DC824" s="53">
        <f>(AT824-AS824)*24</f>
        <v>1.3333333333139308</v>
      </c>
      <c r="DD824" s="53">
        <f>(W824-AR824)*24</f>
        <v>3.2500000001164153</v>
      </c>
      <c r="DE824" s="53">
        <f>AA824</f>
        <v>72.666666666744277</v>
      </c>
      <c r="DF824" s="53">
        <f t="shared" si="183"/>
        <v>3.2500000001164153</v>
      </c>
      <c r="DG824" s="53">
        <f>AB824</f>
        <v>23.166666666569654</v>
      </c>
      <c r="DH824" s="53">
        <f t="shared" si="170"/>
        <v>1.3333333333139308</v>
      </c>
    </row>
    <row r="825" spans="1:112" s="63" customFormat="1" ht="12.6" customHeight="1" x14ac:dyDescent="0.2">
      <c r="A825" s="65">
        <v>5273</v>
      </c>
      <c r="B825" s="72">
        <f t="shared" si="171"/>
        <v>46204</v>
      </c>
      <c r="C825" s="60" t="str">
        <f t="shared" si="172"/>
        <v>PRT 2026 7 #5273</v>
      </c>
      <c r="D825" s="60" t="str">
        <f t="shared" si="173"/>
        <v>PRATU MANDIRI #2</v>
      </c>
      <c r="E825" s="61">
        <v>5273</v>
      </c>
      <c r="F825" s="62" t="s">
        <v>304</v>
      </c>
      <c r="G825" s="62" t="str">
        <f>INDEX([1]List!$D$2:$D$60,MATCH(F825,[1]List!$B$2:$B$60,0))</f>
        <v>FOB</v>
      </c>
      <c r="H825" s="62" t="s">
        <v>305</v>
      </c>
      <c r="I825" s="62" t="s">
        <v>306</v>
      </c>
      <c r="J825" s="61">
        <f>IF(F825="","",IF(F825="TIE LRC",COUNTIF($F$2:$F825,"TIE")+COUNTIF($F$2:$F825,"TME")+COUNTIF($F$2:$F825,"TIE LRC")+COUNTIF($F$2:$F825,"TIE MRC"),IF(F825="TIE MRC",COUNTIF($F$2:$F825,"TIE")+COUNTIF($F$2:$F825,"TME")+COUNTIF($F$2:$F825,"TIE LRC")+COUNTIF($F$2:$F825,"TIE MRC"),IF(F825="PLNBB LRC",COUNTIF($F$2:$F825,"PLNBB")+COUNTIF($F$2:$F825,"PLNBB LRC")+COUNTIF($F$2:$F825,"PLNBB MRC"),IF(F825="PLNBB MRC",COUNTIF($F$2:$F825,"PLNBB")+COUNTIF($F$2:$F825,"PLNBB LRC")+COUNTIF($F$2:$F825,"PLNBB MRC"),IF(F825="HE MRC",COUNTIF($F$2:$F825,"HE")+COUNTIF($F$2:$F825,"HE LRC")+COUNTIF($F$2:$F825,"HE MRC"),IF(F825="HE LRC",COUNTIF($F$2:$F825,"HE")+COUNTIF($F$2:$F825,"HE LRC")+COUNTIF($F$2:$F825,"HE MRC"),COUNTIF($F$2:$F825,F825))))))))</f>
        <v>2</v>
      </c>
      <c r="K825" s="63" t="s">
        <v>873</v>
      </c>
      <c r="L825" s="63" t="s">
        <v>874</v>
      </c>
      <c r="M825" s="63" t="s">
        <v>872</v>
      </c>
      <c r="N825" s="64" t="s">
        <v>318</v>
      </c>
      <c r="O825" s="69" t="s">
        <v>473</v>
      </c>
      <c r="P825" s="65"/>
      <c r="Q825" s="69"/>
      <c r="R825" s="66"/>
      <c r="S825" s="69">
        <v>46216</v>
      </c>
      <c r="T825" s="67">
        <v>46216.673611111109</v>
      </c>
      <c r="U825" s="67">
        <f>T825</f>
        <v>46216.673611111109</v>
      </c>
      <c r="V825" s="67">
        <v>46219.1875</v>
      </c>
      <c r="W825" s="67">
        <v>46219.211805555555</v>
      </c>
      <c r="X825" s="67">
        <v>46220.243055555555</v>
      </c>
      <c r="Y825" s="67">
        <v>46220.277777777781</v>
      </c>
      <c r="Z825" s="67">
        <v>46220.3125</v>
      </c>
      <c r="AA825" s="53">
        <f t="shared" si="174"/>
        <v>60.333333333372138</v>
      </c>
      <c r="AB825" s="53">
        <f t="shared" si="181"/>
        <v>25.583333333430346</v>
      </c>
      <c r="AC825" s="53">
        <f t="shared" si="182"/>
        <v>0.8333333334303461</v>
      </c>
      <c r="AD825" s="53">
        <v>2.25</v>
      </c>
      <c r="AE825" s="53">
        <v>2.25</v>
      </c>
      <c r="AF825" s="53">
        <v>7.83</v>
      </c>
      <c r="AG825" s="53">
        <v>0.5</v>
      </c>
      <c r="AH825" s="53">
        <v>0</v>
      </c>
      <c r="AI825" s="53">
        <f t="shared" si="169"/>
        <v>10.58</v>
      </c>
      <c r="AJ825" s="77">
        <f t="shared" si="179"/>
        <v>12.83</v>
      </c>
      <c r="AK825" s="77"/>
      <c r="AL825" s="77"/>
      <c r="AM825" s="77"/>
      <c r="AN825" s="77"/>
      <c r="AO825" s="68">
        <v>8398.7039999999997</v>
      </c>
      <c r="AP825" s="68">
        <v>8395.9069999999992</v>
      </c>
      <c r="AQ825" s="67">
        <f t="shared" si="176"/>
        <v>46219.1875</v>
      </c>
      <c r="AR825" s="67">
        <v>46219.197916666664</v>
      </c>
      <c r="AS825" s="67">
        <f t="shared" si="177"/>
        <v>46220.243055555555</v>
      </c>
      <c r="AT825" s="67">
        <v>46220.298611111109</v>
      </c>
      <c r="AU825" s="67">
        <f t="shared" si="149"/>
        <v>46220.298611111109</v>
      </c>
      <c r="AV825" s="67">
        <v>46220.309027777781</v>
      </c>
      <c r="AW825" s="102">
        <v>4589</v>
      </c>
      <c r="AX825" s="102">
        <v>6570</v>
      </c>
      <c r="AY825" s="55">
        <v>30.16</v>
      </c>
      <c r="AZ825" s="55">
        <v>10.72</v>
      </c>
      <c r="BA825" s="55">
        <v>4.9800000000000004</v>
      </c>
      <c r="BB825" s="55">
        <v>6.36</v>
      </c>
      <c r="BC825" s="55">
        <v>7.12</v>
      </c>
      <c r="BD825" s="55">
        <v>39.090000000000003</v>
      </c>
      <c r="BE825" s="55">
        <v>43.83</v>
      </c>
      <c r="BF825" s="55">
        <v>0.32</v>
      </c>
      <c r="BG825" s="55">
        <v>0.49</v>
      </c>
      <c r="BH825" s="55">
        <v>0.46</v>
      </c>
      <c r="BI825" s="55">
        <v>60.25</v>
      </c>
      <c r="BJ825" s="55">
        <v>4.28</v>
      </c>
      <c r="BK825" s="55">
        <v>1.05</v>
      </c>
      <c r="BL825" s="55">
        <v>1.27</v>
      </c>
      <c r="BM825" s="55">
        <v>16.93</v>
      </c>
      <c r="BN825" s="56">
        <v>45</v>
      </c>
      <c r="BO825" s="55" t="s">
        <v>100</v>
      </c>
      <c r="BP825" s="55" t="s">
        <v>100</v>
      </c>
      <c r="BQ825" s="56">
        <v>1260</v>
      </c>
      <c r="BR825" s="55">
        <v>38.770000000000003</v>
      </c>
      <c r="BS825" s="55">
        <v>24.03</v>
      </c>
      <c r="BT825" s="55">
        <v>12.91</v>
      </c>
      <c r="BU825" s="55">
        <v>10.69</v>
      </c>
      <c r="BV825" s="55">
        <v>3.49</v>
      </c>
      <c r="BW825" s="55">
        <v>0.97</v>
      </c>
      <c r="BX825" s="55">
        <v>1.1000000000000001</v>
      </c>
      <c r="BY825" s="55">
        <v>0.67</v>
      </c>
      <c r="BZ825" s="55">
        <v>6.78</v>
      </c>
      <c r="CA825" s="55">
        <v>0.1</v>
      </c>
      <c r="CB825" s="55">
        <v>0.52</v>
      </c>
      <c r="CC825" s="100">
        <v>3.7999999999999999E-2</v>
      </c>
      <c r="CD825" s="55">
        <v>100</v>
      </c>
      <c r="CE825" s="55">
        <v>99</v>
      </c>
      <c r="CF825" s="55">
        <v>79</v>
      </c>
      <c r="CG825" s="55">
        <v>19</v>
      </c>
      <c r="CH825" s="55"/>
      <c r="CI825" s="102">
        <v>4625</v>
      </c>
      <c r="CJ825" s="55"/>
      <c r="CK825" s="55">
        <v>29.1</v>
      </c>
      <c r="CL825" s="55"/>
      <c r="CM825" s="55">
        <v>5.5</v>
      </c>
      <c r="CN825" s="55"/>
      <c r="CO825" s="55"/>
      <c r="CP825" s="55"/>
      <c r="CQ825" s="55">
        <v>0.36</v>
      </c>
      <c r="CR825" s="102">
        <v>4498</v>
      </c>
      <c r="CS825" s="102">
        <v>31.02</v>
      </c>
      <c r="CT825" s="102">
        <v>4.72</v>
      </c>
      <c r="CU825" s="102">
        <v>0.39</v>
      </c>
      <c r="CV825" s="55"/>
      <c r="CW825" s="73">
        <f t="shared" si="168"/>
        <v>559.6027771570125</v>
      </c>
      <c r="CX825" s="74">
        <f>AP825/(AB825-AI825)</f>
        <v>559.6027771570125</v>
      </c>
      <c r="CY825" s="71">
        <v>500</v>
      </c>
      <c r="CZ825" s="67">
        <f>IF(AND(DATE(YEAR(T825),MONTH(T825),DAY(T825))&gt;=(S825-3),DATE(YEAR(T825),MONTH(T825),DAY(T825))&lt;=(S825+3)),T825,V825)</f>
        <v>46216.673611111109</v>
      </c>
      <c r="DA825" s="74">
        <f>CZ825-U825</f>
        <v>0</v>
      </c>
      <c r="DB825" s="53">
        <f>(((AR825-AQ825)*24)+DD825+AB825+((AV825-AU825)*24))/24</f>
        <v>1.1006944444525288</v>
      </c>
      <c r="DC825" s="53">
        <f>(AT825-AS825)*24</f>
        <v>1.3333333333139308</v>
      </c>
      <c r="DD825" s="53">
        <f>(W825-AR825)*24</f>
        <v>0.33333333337213844</v>
      </c>
      <c r="DE825" s="53">
        <f>AA825</f>
        <v>60.333333333372138</v>
      </c>
      <c r="DF825" s="53">
        <f t="shared" si="183"/>
        <v>0.33333333337213844</v>
      </c>
      <c r="DG825" s="53">
        <f>AB825</f>
        <v>25.583333333430346</v>
      </c>
      <c r="DH825" s="53">
        <f t="shared" si="170"/>
        <v>1.3333333333139308</v>
      </c>
    </row>
    <row r="826" spans="1:112" s="63" customFormat="1" x14ac:dyDescent="0.2">
      <c r="A826" s="65">
        <v>5274</v>
      </c>
      <c r="B826" s="72">
        <f t="shared" si="171"/>
        <v>46204</v>
      </c>
      <c r="C826" s="60" t="str">
        <f t="shared" si="172"/>
        <v>PRT 2026 7 #5274</v>
      </c>
      <c r="D826" s="60" t="str">
        <f t="shared" si="173"/>
        <v>PRATU GEL LRC #64</v>
      </c>
      <c r="E826" s="61">
        <v>5274</v>
      </c>
      <c r="F826" s="62" t="s">
        <v>300</v>
      </c>
      <c r="G826" s="62" t="str">
        <f>INDEX([1]List!$D$2:$D$60,MATCH(F826,[1]List!$B$2:$B$60,0))</f>
        <v>CIF</v>
      </c>
      <c r="H826" s="62" t="s">
        <v>392</v>
      </c>
      <c r="I826" s="62" t="s">
        <v>262</v>
      </c>
      <c r="J826" s="61">
        <f>IF(F826="","",IF(F826="TIE LRC",COUNTIF($F$2:$F826,"TIE")+COUNTIF($F$2:$F826,"TME")+COUNTIF($F$2:$F826,"TIE LRC")+COUNTIF($F$2:$F826,"TIE MRC"),IF(F826="TIE MRC",COUNTIF($F$2:$F826,"TIE")+COUNTIF($F$2:$F826,"TME")+COUNTIF($F$2:$F826,"TIE LRC")+COUNTIF($F$2:$F826,"TIE MRC"),IF(F826="PLNBB LRC",COUNTIF($F$2:$F826,"PLNBB")+COUNTIF($F$2:$F826,"PLNBB LRC")+COUNTIF($F$2:$F826,"PLNBB MRC"),IF(F826="PLNBB MRC",COUNTIF($F$2:$F826,"PLNBB")+COUNTIF($F$2:$F826,"PLNBB LRC")+COUNTIF($F$2:$F826,"PLNBB MRC"),IF(F826="HE MRC",COUNTIF($F$2:$F826,"HE")+COUNTIF($F$2:$F826,"HE LRC")+COUNTIF($F$2:$F826,"HE MRC"),IF(F826="HE LRC",COUNTIF($F$2:$F826,"HE")+COUNTIF($F$2:$F826,"HE LRC")+COUNTIF($F$2:$F826,"HE MRC"),COUNTIF($F$2:$F826,F826))))))))</f>
        <v>64</v>
      </c>
      <c r="K826" s="63" t="s">
        <v>875</v>
      </c>
      <c r="L826" s="63" t="s">
        <v>876</v>
      </c>
      <c r="N826" s="64" t="s">
        <v>320</v>
      </c>
      <c r="O826" s="69" t="s">
        <v>201</v>
      </c>
      <c r="P826" s="65"/>
      <c r="Q826" s="69">
        <v>46207</v>
      </c>
      <c r="R826" s="66"/>
      <c r="S826" s="69">
        <v>46225</v>
      </c>
      <c r="T826" s="67">
        <v>46215.6875</v>
      </c>
      <c r="U826" s="67">
        <f>V826</f>
        <v>46219.868055555555</v>
      </c>
      <c r="V826" s="67">
        <v>46219.868055555555</v>
      </c>
      <c r="W826" s="67">
        <v>46219.947916666664</v>
      </c>
      <c r="X826" s="67">
        <v>46221.020833333336</v>
      </c>
      <c r="Y826" s="67">
        <v>46221.048611111109</v>
      </c>
      <c r="Z826" s="67">
        <v>46221.083333333336</v>
      </c>
      <c r="AA826" s="53">
        <f t="shared" si="174"/>
        <v>100.33333333331393</v>
      </c>
      <c r="AB826" s="53">
        <f t="shared" si="181"/>
        <v>26.416666666686069</v>
      </c>
      <c r="AC826" s="53">
        <f t="shared" si="182"/>
        <v>0.6666666665696539</v>
      </c>
      <c r="AD826" s="53">
        <v>0.25</v>
      </c>
      <c r="AE826" s="53">
        <v>2.92</v>
      </c>
      <c r="AF826" s="53">
        <v>1.25</v>
      </c>
      <c r="AG826" s="53">
        <v>2</v>
      </c>
      <c r="AH826" s="53">
        <v>0</v>
      </c>
      <c r="AI826" s="53">
        <f t="shared" si="169"/>
        <v>6.17</v>
      </c>
      <c r="AJ826" s="77">
        <f t="shared" si="179"/>
        <v>6.42</v>
      </c>
      <c r="AK826" s="77"/>
      <c r="AL826" s="77"/>
      <c r="AM826" s="77"/>
      <c r="AN826" s="77"/>
      <c r="AO826" s="68">
        <v>9505.89</v>
      </c>
      <c r="AP826" s="68">
        <v>9498.5640000000003</v>
      </c>
      <c r="AQ826" s="67">
        <f t="shared" si="176"/>
        <v>46219.868055555555</v>
      </c>
      <c r="AR826" s="67">
        <v>46219.878472222219</v>
      </c>
      <c r="AS826" s="67">
        <f t="shared" si="177"/>
        <v>46221.020833333336</v>
      </c>
      <c r="AT826" s="67">
        <v>46221.069444444445</v>
      </c>
      <c r="AU826" s="67">
        <f t="shared" si="149"/>
        <v>46221.069444444445</v>
      </c>
      <c r="AV826" s="67">
        <v>46221.079861111109</v>
      </c>
      <c r="AW826" s="102">
        <v>4085</v>
      </c>
      <c r="AX826" s="102">
        <v>6282</v>
      </c>
      <c r="AY826" s="55">
        <v>34.97</v>
      </c>
      <c r="AZ826" s="55">
        <v>18.48</v>
      </c>
      <c r="BA826" s="55">
        <v>4.5599999999999996</v>
      </c>
      <c r="BB826" s="55">
        <v>5.72</v>
      </c>
      <c r="BC826" s="55">
        <v>7.02</v>
      </c>
      <c r="BD826" s="55">
        <v>40.15</v>
      </c>
      <c r="BE826" s="55">
        <v>35.65</v>
      </c>
      <c r="BF826" s="55">
        <v>0.21</v>
      </c>
      <c r="BG826" s="55">
        <v>0.34</v>
      </c>
      <c r="BH826" s="55">
        <v>0.32</v>
      </c>
      <c r="BI826" s="55">
        <v>53.45</v>
      </c>
      <c r="BJ826" s="55">
        <v>4.25</v>
      </c>
      <c r="BK826" s="55">
        <v>0.88</v>
      </c>
      <c r="BL826" s="55">
        <v>1.1599999999999999</v>
      </c>
      <c r="BM826" s="55">
        <v>16.96</v>
      </c>
      <c r="BN826" s="56">
        <v>60</v>
      </c>
      <c r="BO826" s="55" t="s">
        <v>97</v>
      </c>
      <c r="BP826" s="55" t="s">
        <v>100</v>
      </c>
      <c r="BQ826" s="56">
        <v>1170</v>
      </c>
      <c r="BR826" s="55">
        <v>20.49</v>
      </c>
      <c r="BS826" s="55">
        <v>15.68</v>
      </c>
      <c r="BT826" s="55">
        <v>45.99</v>
      </c>
      <c r="BU826" s="55">
        <v>7.71</v>
      </c>
      <c r="BV826" s="55">
        <v>2.2000000000000002</v>
      </c>
      <c r="BW826" s="55">
        <v>0.26</v>
      </c>
      <c r="BX826" s="55">
        <v>0.36</v>
      </c>
      <c r="BY826" s="55">
        <v>0.97</v>
      </c>
      <c r="BZ826" s="55">
        <v>4.88</v>
      </c>
      <c r="CA826" s="55">
        <v>1.36</v>
      </c>
      <c r="CB826" s="55">
        <v>0.09</v>
      </c>
      <c r="CC826" s="100">
        <v>7.1999999999999995E-2</v>
      </c>
      <c r="CD826" s="55">
        <v>99</v>
      </c>
      <c r="CE826" s="55">
        <v>98</v>
      </c>
      <c r="CF826" s="55">
        <v>78</v>
      </c>
      <c r="CG826" s="55">
        <v>20</v>
      </c>
      <c r="CH826" s="55"/>
      <c r="CI826" s="102">
        <v>4130</v>
      </c>
      <c r="CJ826" s="55"/>
      <c r="CK826" s="55">
        <v>34.299999999999997</v>
      </c>
      <c r="CL826" s="55"/>
      <c r="CM826" s="55">
        <v>4.09</v>
      </c>
      <c r="CN826" s="55"/>
      <c r="CO826" s="55"/>
      <c r="CP826" s="55"/>
      <c r="CQ826" s="55">
        <v>0.14000000000000001</v>
      </c>
      <c r="CR826" s="102">
        <v>4079</v>
      </c>
      <c r="CS826" s="102">
        <v>35.619999999999997</v>
      </c>
      <c r="CT826" s="102">
        <v>5.92</v>
      </c>
      <c r="CU826" s="102">
        <v>0.24</v>
      </c>
      <c r="CV826" s="55"/>
      <c r="CW826" s="73">
        <f t="shared" si="168"/>
        <v>469.14211392776912</v>
      </c>
      <c r="CX826" s="74">
        <f>AP826/(AB826-AI826)</f>
        <v>469.14211392776912</v>
      </c>
      <c r="CY826" s="71">
        <v>500</v>
      </c>
      <c r="CZ826" s="67">
        <f>IF(AND(DATE(YEAR(T826),MONTH(T826),DAY(T826))&gt;=(S826-3),DATE(YEAR(T826),MONTH(T826),DAY(T826))&lt;=(S826+3)),T826,V826)</f>
        <v>46219.868055555555</v>
      </c>
      <c r="DA826" s="74">
        <f>CZ826-U826</f>
        <v>0</v>
      </c>
      <c r="DB826" s="53">
        <f>(((AR826-AQ826)*24)+DD826+AB826+((AV826-AU826)*24))/24</f>
        <v>1.1909722222189885</v>
      </c>
      <c r="DC826" s="53">
        <f>(AT826-AS826)*24</f>
        <v>1.1666666666278616</v>
      </c>
      <c r="DD826" s="53">
        <f>(W826-AR826)*24</f>
        <v>1.6666666666860692</v>
      </c>
      <c r="DE826" s="53">
        <f>AA826</f>
        <v>100.33333333331393</v>
      </c>
      <c r="DF826" s="53">
        <f t="shared" si="183"/>
        <v>1.6666666666860692</v>
      </c>
      <c r="DG826" s="53">
        <f>AB826</f>
        <v>26.416666666686069</v>
      </c>
      <c r="DH826" s="53">
        <f t="shared" si="170"/>
        <v>1.1666666666278616</v>
      </c>
    </row>
    <row r="827" spans="1:112" s="63" customFormat="1" x14ac:dyDescent="0.2">
      <c r="A827" s="65">
        <v>5275</v>
      </c>
      <c r="B827" s="72">
        <f t="shared" si="171"/>
        <v>46204</v>
      </c>
      <c r="C827" s="60" t="str">
        <f t="shared" si="172"/>
        <v>PRT 2026 7 #5275</v>
      </c>
      <c r="D827" s="60" t="str">
        <f t="shared" si="173"/>
        <v>PRATU PTBA #166</v>
      </c>
      <c r="E827" s="61">
        <v>5275</v>
      </c>
      <c r="F827" s="62" t="s">
        <v>98</v>
      </c>
      <c r="G827" s="62" t="str">
        <f>INDEX([1]List!$D$2:$D$60,MATCH(F827,[1]List!$B$2:$B$60,0))</f>
        <v>FOB</v>
      </c>
      <c r="H827" s="62" t="s">
        <v>156</v>
      </c>
      <c r="I827" s="62" t="s">
        <v>157</v>
      </c>
      <c r="J827" s="61">
        <f>IF(F827="","",IF(F827="TIE LRC",COUNTIF($F$2:$F827,"TIE")+COUNTIF($F$2:$F827,"TME")+COUNTIF($F$2:$F827,"TIE LRC")+COUNTIF($F$2:$F827,"TIE MRC"),IF(F827="TIE MRC",COUNTIF($F$2:$F827,"TIE")+COUNTIF($F$2:$F827,"TME")+COUNTIF($F$2:$F827,"TIE LRC")+COUNTIF($F$2:$F827,"TIE MRC"),IF(F827="PLNBB LRC",COUNTIF($F$2:$F827,"PLNBB")+COUNTIF($F$2:$F827,"PLNBB LRC")+COUNTIF($F$2:$F827,"PLNBB MRC"),IF(F827="PLNBB MRC",COUNTIF($F$2:$F827,"PLNBB")+COUNTIF($F$2:$F827,"PLNBB LRC")+COUNTIF($F$2:$F827,"PLNBB MRC"),IF(F827="HE MRC",COUNTIF($F$2:$F827,"HE")+COUNTIF($F$2:$F827,"HE LRC")+COUNTIF($F$2:$F827,"HE MRC"),IF(F827="HE LRC",COUNTIF($F$2:$F827,"HE")+COUNTIF($F$2:$F827,"HE LRC")+COUNTIF($F$2:$F827,"HE MRC"),COUNTIF($F$2:$F827,F827))))))))</f>
        <v>166</v>
      </c>
      <c r="K827" s="63" t="s">
        <v>167</v>
      </c>
      <c r="L827" s="63" t="s">
        <v>152</v>
      </c>
      <c r="N827" s="64" t="s">
        <v>318</v>
      </c>
      <c r="O827" s="69" t="s">
        <v>104</v>
      </c>
      <c r="P827" s="65"/>
      <c r="Q827" s="69">
        <v>46209</v>
      </c>
      <c r="R827" s="66"/>
      <c r="S827" s="69">
        <v>46214</v>
      </c>
      <c r="T827" s="67">
        <v>46216.729166666664</v>
      </c>
      <c r="U827" s="67">
        <f>T827</f>
        <v>46216.729166666664</v>
      </c>
      <c r="V827" s="67">
        <v>46220.361111111109</v>
      </c>
      <c r="W827" s="67">
        <v>46220.416666666664</v>
      </c>
      <c r="X827" s="67">
        <v>46221.270833333336</v>
      </c>
      <c r="Y827" s="67">
        <v>46221.364583333336</v>
      </c>
      <c r="Z827" s="67">
        <v>46221.399305555555</v>
      </c>
      <c r="AA827" s="53">
        <f t="shared" si="174"/>
        <v>87.166666666686069</v>
      </c>
      <c r="AB827" s="53">
        <f t="shared" si="181"/>
        <v>22.750000000116415</v>
      </c>
      <c r="AC827" s="53">
        <f t="shared" si="182"/>
        <v>2.25</v>
      </c>
      <c r="AD827" s="53">
        <v>0.33</v>
      </c>
      <c r="AE827" s="53">
        <v>1.67</v>
      </c>
      <c r="AF827" s="53">
        <v>0</v>
      </c>
      <c r="AG827" s="53">
        <v>2</v>
      </c>
      <c r="AH827" s="53">
        <v>0</v>
      </c>
      <c r="AI827" s="53">
        <f t="shared" si="169"/>
        <v>3.67</v>
      </c>
      <c r="AJ827" s="77">
        <f t="shared" si="179"/>
        <v>4</v>
      </c>
      <c r="AK827" s="77"/>
      <c r="AL827" s="77"/>
      <c r="AM827" s="77"/>
      <c r="AN827" s="77"/>
      <c r="AO827" s="68">
        <v>11011.984</v>
      </c>
      <c r="AP827" s="68">
        <v>11008.441000000001</v>
      </c>
      <c r="AQ827" s="67">
        <f t="shared" si="176"/>
        <v>46220.361111111109</v>
      </c>
      <c r="AR827" s="67">
        <v>46220.371527777781</v>
      </c>
      <c r="AS827" s="67">
        <f t="shared" si="177"/>
        <v>46221.270833333336</v>
      </c>
      <c r="AT827" s="67">
        <v>46221.385416666664</v>
      </c>
      <c r="AU827" s="67">
        <f t="shared" si="149"/>
        <v>46221.385416666664</v>
      </c>
      <c r="AV827" s="67">
        <v>46221.395833333336</v>
      </c>
      <c r="AW827" s="102">
        <v>4826</v>
      </c>
      <c r="AX827" s="102">
        <v>6859</v>
      </c>
      <c r="AY827" s="55">
        <v>29.64</v>
      </c>
      <c r="AZ827" s="55">
        <v>11.8</v>
      </c>
      <c r="BA827" s="55">
        <v>3.33</v>
      </c>
      <c r="BB827" s="55">
        <v>4.74</v>
      </c>
      <c r="BC827" s="55">
        <v>4.18</v>
      </c>
      <c r="BD827" s="55">
        <v>41.97</v>
      </c>
      <c r="BE827" s="55">
        <v>42.05</v>
      </c>
      <c r="BF827" s="55">
        <v>0.27</v>
      </c>
      <c r="BG827" s="55">
        <v>0.4</v>
      </c>
      <c r="BH827" s="55">
        <v>0.39</v>
      </c>
      <c r="BI827" s="55">
        <v>61.78</v>
      </c>
      <c r="BJ827" s="55">
        <v>4.28</v>
      </c>
      <c r="BK827" s="55">
        <v>0.95</v>
      </c>
      <c r="BL827" s="55">
        <v>1.1299999999999999</v>
      </c>
      <c r="BM827" s="55">
        <v>16.670000000000002</v>
      </c>
      <c r="BN827" s="56">
        <v>59</v>
      </c>
      <c r="BO827" s="55" t="s">
        <v>97</v>
      </c>
      <c r="BP827" s="55" t="s">
        <v>100</v>
      </c>
      <c r="BQ827" s="56">
        <v>1230</v>
      </c>
      <c r="BR827" s="55">
        <v>38.979999999999997</v>
      </c>
      <c r="BS827" s="55">
        <v>25.47</v>
      </c>
      <c r="BT827" s="55">
        <v>13.36</v>
      </c>
      <c r="BU827" s="55">
        <v>9.15</v>
      </c>
      <c r="BV827" s="55">
        <v>1.72</v>
      </c>
      <c r="BW827" s="55">
        <v>0.91</v>
      </c>
      <c r="BX827" s="55">
        <v>0.53</v>
      </c>
      <c r="BY827" s="55">
        <v>1.04</v>
      </c>
      <c r="BZ827" s="55">
        <v>8.2200000000000006</v>
      </c>
      <c r="CA827" s="55">
        <v>0.24</v>
      </c>
      <c r="CB827" s="55">
        <v>0.37</v>
      </c>
      <c r="CC827" s="100">
        <v>0.06</v>
      </c>
      <c r="CD827" s="55">
        <v>100</v>
      </c>
      <c r="CE827" s="55">
        <v>99</v>
      </c>
      <c r="CF827" s="55">
        <v>78</v>
      </c>
      <c r="CG827" s="55">
        <v>18</v>
      </c>
      <c r="CH827" s="55"/>
      <c r="CI827" s="102">
        <v>4905</v>
      </c>
      <c r="CJ827" s="55"/>
      <c r="CK827" s="55">
        <v>28.2</v>
      </c>
      <c r="CL827" s="55">
        <v>14.14</v>
      </c>
      <c r="CM827" s="55">
        <v>5.56</v>
      </c>
      <c r="CN827" s="55">
        <v>6.65</v>
      </c>
      <c r="CO827" s="55">
        <v>40.130000000000003</v>
      </c>
      <c r="CP827" s="55">
        <v>39.08</v>
      </c>
      <c r="CQ827" s="55">
        <v>0.35</v>
      </c>
      <c r="CR827" s="102">
        <v>4560</v>
      </c>
      <c r="CS827" s="102">
        <v>30.86</v>
      </c>
      <c r="CT827" s="102">
        <v>4.07</v>
      </c>
      <c r="CU827" s="102">
        <v>0.41</v>
      </c>
      <c r="CV827" s="55"/>
      <c r="CW827" s="73">
        <f t="shared" si="168"/>
        <v>576.96231655832469</v>
      </c>
      <c r="CX827" s="74">
        <f>AP827/(AB827-AI827)</f>
        <v>576.96231655832469</v>
      </c>
      <c r="CY827" s="71">
        <v>500</v>
      </c>
      <c r="CZ827" s="67">
        <f>IF(AND(DATE(YEAR(T827),MONTH(T827),DAY(T827))&gt;=(S827-3),DATE(YEAR(T827),MONTH(T827),DAY(T827))&lt;=(S827+3)),T827,V827)</f>
        <v>46216.729166666664</v>
      </c>
      <c r="DA827" s="74">
        <f>CZ827-U827</f>
        <v>0</v>
      </c>
      <c r="DB827" s="53">
        <f>(((AR827-AQ827)*24)+DD827+AB827+((AV827-AU827)*24))/24</f>
        <v>1.0138888888977817</v>
      </c>
      <c r="DC827" s="53">
        <f>(AT827-AS827)*24</f>
        <v>2.7499999998835847</v>
      </c>
      <c r="DD827" s="53">
        <f>(W827-AR827)*24</f>
        <v>1.0833333331975155</v>
      </c>
      <c r="DE827" s="53">
        <f>AA827</f>
        <v>87.166666666686069</v>
      </c>
      <c r="DF827" s="53">
        <f t="shared" si="183"/>
        <v>1.0833333331975155</v>
      </c>
      <c r="DG827" s="53">
        <f>AB827</f>
        <v>22.750000000116415</v>
      </c>
      <c r="DH827" s="53">
        <f t="shared" si="170"/>
        <v>2.7499999998835847</v>
      </c>
    </row>
    <row r="828" spans="1:112" s="63" customFormat="1" x14ac:dyDescent="0.2">
      <c r="A828" s="65">
        <v>5276</v>
      </c>
      <c r="B828" s="72">
        <f t="shared" si="171"/>
        <v>46204</v>
      </c>
      <c r="C828" s="60" t="str">
        <f t="shared" si="172"/>
        <v>PRT 2026 7 #5276</v>
      </c>
      <c r="D828" s="60" t="str">
        <f t="shared" si="173"/>
        <v>PRATU PLNBB NIAGA #30</v>
      </c>
      <c r="E828" s="61">
        <v>5276</v>
      </c>
      <c r="F828" s="62" t="s">
        <v>314</v>
      </c>
      <c r="G828" s="62" t="str">
        <f>INDEX([1]List!$D$2:$D$60,MATCH(F828,[1]List!$B$2:$B$60,0))</f>
        <v>CIF</v>
      </c>
      <c r="H828" s="62" t="s">
        <v>187</v>
      </c>
      <c r="I828" s="62" t="s">
        <v>845</v>
      </c>
      <c r="J828" s="61">
        <f>IF(F828="","",IF(F828="TIE LRC",COUNTIF($F$2:$F828,"TIE")+COUNTIF($F$2:$F828,"TME")+COUNTIF($F$2:$F828,"TIE LRC")+COUNTIF($F$2:$F828,"TIE MRC"),IF(F828="TIE MRC",COUNTIF($F$2:$F828,"TIE")+COUNTIF($F$2:$F828,"TME")+COUNTIF($F$2:$F828,"TIE LRC")+COUNTIF($F$2:$F828,"TIE MRC"),IF(F828="PLNBB LRC",COUNTIF($F$2:$F828,"PLNBB")+COUNTIF($F$2:$F828,"PLNBB LRC")+COUNTIF($F$2:$F828,"PLNBB MRC"),IF(F828="PLNBB MRC",COUNTIF($F$2:$F828,"PLNBB")+COUNTIF($F$2:$F828,"PLNBB LRC")+COUNTIF($F$2:$F828,"PLNBB MRC"),IF(F828="HE MRC",COUNTIF($F$2:$F828,"HE")+COUNTIF($F$2:$F828,"HE LRC")+COUNTIF($F$2:$F828,"HE MRC"),IF(F828="HE LRC",COUNTIF($F$2:$F828,"HE")+COUNTIF($F$2:$F828,"HE LRC")+COUNTIF($F$2:$F828,"HE MRC"),COUNTIF($F$2:$F828,F828))))))))</f>
        <v>30</v>
      </c>
      <c r="K828" s="63" t="s">
        <v>877</v>
      </c>
      <c r="L828" s="63" t="s">
        <v>878</v>
      </c>
      <c r="N828" s="64" t="s">
        <v>320</v>
      </c>
      <c r="O828" s="69" t="s">
        <v>394</v>
      </c>
      <c r="P828" s="65"/>
      <c r="Q828" s="69">
        <v>46204</v>
      </c>
      <c r="R828" s="66"/>
      <c r="S828" s="69">
        <v>46215</v>
      </c>
      <c r="T828" s="67">
        <v>46216.5</v>
      </c>
      <c r="U828" s="67">
        <f>T828</f>
        <v>46216.5</v>
      </c>
      <c r="V828" s="67">
        <v>46221.125</v>
      </c>
      <c r="W828" s="67">
        <v>46221.208333333336</v>
      </c>
      <c r="X828" s="67">
        <v>46221.878472222219</v>
      </c>
      <c r="Y828" s="67">
        <v>46221.961805555555</v>
      </c>
      <c r="Z828" s="67">
        <v>46221.996527777781</v>
      </c>
      <c r="AA828" s="53">
        <f t="shared" si="174"/>
        <v>111</v>
      </c>
      <c r="AB828" s="53">
        <f t="shared" si="181"/>
        <v>18.083333333255723</v>
      </c>
      <c r="AC828" s="53">
        <f t="shared" si="182"/>
        <v>2.0000000000582077</v>
      </c>
      <c r="AD828" s="53">
        <v>0.17</v>
      </c>
      <c r="AE828" s="53">
        <v>2.42</v>
      </c>
      <c r="AF828" s="53">
        <v>1.17</v>
      </c>
      <c r="AG828" s="53">
        <v>0.5</v>
      </c>
      <c r="AH828" s="53">
        <v>0</v>
      </c>
      <c r="AI828" s="53">
        <f t="shared" si="169"/>
        <v>4.09</v>
      </c>
      <c r="AJ828" s="77">
        <f t="shared" si="179"/>
        <v>4.26</v>
      </c>
      <c r="AK828" s="77"/>
      <c r="AL828" s="77"/>
      <c r="AM828" s="77"/>
      <c r="AN828" s="77"/>
      <c r="AO828" s="68">
        <v>10015.759</v>
      </c>
      <c r="AP828" s="68">
        <v>10014.222</v>
      </c>
      <c r="AQ828" s="67">
        <f t="shared" si="176"/>
        <v>46221.125</v>
      </c>
      <c r="AR828" s="67">
        <v>46221.135416666664</v>
      </c>
      <c r="AS828" s="67">
        <f t="shared" si="177"/>
        <v>46221.878472222219</v>
      </c>
      <c r="AT828" s="67">
        <v>46221.982638888891</v>
      </c>
      <c r="AU828" s="67">
        <f t="shared" si="149"/>
        <v>46221.982638888891</v>
      </c>
      <c r="AV828" s="67">
        <v>46221.993055555555</v>
      </c>
      <c r="AW828" s="102">
        <v>4026</v>
      </c>
      <c r="AX828" s="102">
        <v>6197</v>
      </c>
      <c r="AY828" s="55">
        <v>35.03</v>
      </c>
      <c r="AZ828" s="55">
        <v>15.78</v>
      </c>
      <c r="BA828" s="55">
        <v>4.9000000000000004</v>
      </c>
      <c r="BB828" s="55">
        <v>6.42</v>
      </c>
      <c r="BC828" s="55">
        <v>7.62</v>
      </c>
      <c r="BD828" s="55">
        <v>41.93</v>
      </c>
      <c r="BE828" s="55">
        <v>35.869999999999997</v>
      </c>
      <c r="BF828" s="55">
        <v>0.19</v>
      </c>
      <c r="BG828" s="55">
        <v>0.32</v>
      </c>
      <c r="BH828" s="55">
        <v>0.3</v>
      </c>
      <c r="BI828" s="55">
        <v>55.78</v>
      </c>
      <c r="BJ828" s="55">
        <v>4.3</v>
      </c>
      <c r="BK828" s="55">
        <v>0.92</v>
      </c>
      <c r="BL828" s="55">
        <v>1.18</v>
      </c>
      <c r="BM828" s="55">
        <v>16.55</v>
      </c>
      <c r="BN828" s="56">
        <v>58</v>
      </c>
      <c r="BO828" s="55" t="s">
        <v>100</v>
      </c>
      <c r="BP828" s="55" t="s">
        <v>100</v>
      </c>
      <c r="BQ828" s="56">
        <v>1320</v>
      </c>
      <c r="BR828" s="55">
        <v>28.17</v>
      </c>
      <c r="BS828" s="55">
        <v>10.19</v>
      </c>
      <c r="BT828" s="55">
        <v>10.92</v>
      </c>
      <c r="BU828" s="55">
        <v>24.68</v>
      </c>
      <c r="BV828" s="55">
        <v>13.74</v>
      </c>
      <c r="BW828" s="55">
        <v>0.97</v>
      </c>
      <c r="BX828" s="55">
        <v>0.44</v>
      </c>
      <c r="BY828" s="55">
        <v>0.3</v>
      </c>
      <c r="BZ828" s="55">
        <v>10.08</v>
      </c>
      <c r="CA828" s="55">
        <v>0.09</v>
      </c>
      <c r="CB828" s="55">
        <v>0.42</v>
      </c>
      <c r="CC828" s="100">
        <v>7.0000000000000007E-2</v>
      </c>
      <c r="CD828" s="55">
        <v>99</v>
      </c>
      <c r="CE828" s="55">
        <v>97</v>
      </c>
      <c r="CF828" s="55">
        <v>79</v>
      </c>
      <c r="CG828" s="55">
        <v>20</v>
      </c>
      <c r="CH828" s="55"/>
      <c r="CI828" s="102">
        <v>4059</v>
      </c>
      <c r="CJ828" s="55"/>
      <c r="CK828" s="55">
        <v>34.86</v>
      </c>
      <c r="CL828" s="55"/>
      <c r="CM828" s="55" t="s">
        <v>862</v>
      </c>
      <c r="CN828" s="55"/>
      <c r="CO828" s="55"/>
      <c r="CP828" s="55"/>
      <c r="CQ828" s="55">
        <v>0.18</v>
      </c>
      <c r="CR828" s="102">
        <v>4046</v>
      </c>
      <c r="CS828" s="102">
        <v>35.229999999999997</v>
      </c>
      <c r="CT828" s="102">
        <v>4.8099999999999996</v>
      </c>
      <c r="CU828" s="102">
        <v>0.19</v>
      </c>
      <c r="CV828" s="55"/>
      <c r="CW828" s="73">
        <f t="shared" ref="CW828:CW891" si="184">CX828</f>
        <v>715.64235350563661</v>
      </c>
      <c r="CX828" s="74">
        <f>AP828/(AB828-AI828)</f>
        <v>715.64235350563661</v>
      </c>
      <c r="CY828" s="71">
        <v>500</v>
      </c>
      <c r="CZ828" s="67">
        <f>IF(AND(DATE(YEAR(T828),MONTH(T828),DAY(T828))&gt;=(S828-3),DATE(YEAR(T828),MONTH(T828),DAY(T828))&lt;=(S828+3)),T828,V828)</f>
        <v>46216.5</v>
      </c>
      <c r="DA828" s="74">
        <f>CZ828-U828</f>
        <v>0</v>
      </c>
      <c r="DB828" s="53">
        <f>(((AR828-AQ828)*24)+DD828+AB828+((AV828-AU828)*24))/24</f>
        <v>0.84722222221898846</v>
      </c>
      <c r="DC828" s="53">
        <f>(AT828-AS828)*24</f>
        <v>2.5000000001164153</v>
      </c>
      <c r="DD828" s="53">
        <f>(W828-AR828)*24</f>
        <v>1.7500000001164153</v>
      </c>
      <c r="DE828" s="53">
        <f>AA828</f>
        <v>111</v>
      </c>
      <c r="DF828" s="53">
        <f t="shared" si="183"/>
        <v>1.7500000001164153</v>
      </c>
      <c r="DG828" s="53">
        <f>AB828</f>
        <v>18.083333333255723</v>
      </c>
      <c r="DH828" s="53">
        <f t="shared" si="170"/>
        <v>2.5000000001164153</v>
      </c>
    </row>
    <row r="829" spans="1:112" s="63" customFormat="1" x14ac:dyDescent="0.2">
      <c r="A829" s="65">
        <v>5277</v>
      </c>
      <c r="B829" s="72">
        <f t="shared" si="171"/>
        <v>46204</v>
      </c>
      <c r="C829" s="60" t="str">
        <f t="shared" si="172"/>
        <v>PRT 2026 7 #5277</v>
      </c>
      <c r="D829" s="60" t="str">
        <f t="shared" si="173"/>
        <v>PRATU PTBA #167</v>
      </c>
      <c r="E829" s="61">
        <v>5277</v>
      </c>
      <c r="F829" s="62" t="s">
        <v>98</v>
      </c>
      <c r="G829" s="62" t="str">
        <f>INDEX([1]List!$D$2:$D$60,MATCH(F829,[1]List!$B$2:$B$60,0))</f>
        <v>FOB</v>
      </c>
      <c r="H829" s="62" t="s">
        <v>156</v>
      </c>
      <c r="I829" s="62" t="s">
        <v>157</v>
      </c>
      <c r="J829" s="61">
        <f>IF(F829="","",IF(F829="TIE LRC",COUNTIF($F$2:$F829,"TIE")+COUNTIF($F$2:$F829,"TME")+COUNTIF($F$2:$F829,"TIE LRC")+COUNTIF($F$2:$F829,"TIE MRC"),IF(F829="TIE MRC",COUNTIF($F$2:$F829,"TIE")+COUNTIF($F$2:$F829,"TME")+COUNTIF($F$2:$F829,"TIE LRC")+COUNTIF($F$2:$F829,"TIE MRC"),IF(F829="PLNBB LRC",COUNTIF($F$2:$F829,"PLNBB")+COUNTIF($F$2:$F829,"PLNBB LRC")+COUNTIF($F$2:$F829,"PLNBB MRC"),IF(F829="PLNBB MRC",COUNTIF($F$2:$F829,"PLNBB")+COUNTIF($F$2:$F829,"PLNBB LRC")+COUNTIF($F$2:$F829,"PLNBB MRC"),IF(F829="HE MRC",COUNTIF($F$2:$F829,"HE")+COUNTIF($F$2:$F829,"HE LRC")+COUNTIF($F$2:$F829,"HE MRC"),IF(F829="HE LRC",COUNTIF($F$2:$F829,"HE")+COUNTIF($F$2:$F829,"HE LRC")+COUNTIF($F$2:$F829,"HE MRC"),COUNTIF($F$2:$F829,F829))))))))</f>
        <v>167</v>
      </c>
      <c r="L829" s="63" t="s">
        <v>177</v>
      </c>
      <c r="N829" s="64" t="s">
        <v>318</v>
      </c>
      <c r="O829" s="69" t="s">
        <v>104</v>
      </c>
      <c r="P829" s="65"/>
      <c r="Q829" s="69">
        <v>46218</v>
      </c>
      <c r="R829" s="66"/>
      <c r="S829" s="69">
        <v>46215</v>
      </c>
      <c r="T829" s="67">
        <v>46219.305555555555</v>
      </c>
      <c r="U829" s="67">
        <f>V829</f>
        <v>46221.430555555555</v>
      </c>
      <c r="V829" s="67">
        <v>46221.430555555555</v>
      </c>
      <c r="W829" s="67">
        <v>46221.881944444445</v>
      </c>
      <c r="X829" s="67">
        <v>46222.479166666664</v>
      </c>
      <c r="Y829" s="67">
        <v>46222.541666666664</v>
      </c>
      <c r="Z829" s="67">
        <v>46222.579861111109</v>
      </c>
      <c r="AA829" s="53">
        <f t="shared" si="174"/>
        <v>51</v>
      </c>
      <c r="AB829" s="53">
        <f t="shared" si="181"/>
        <v>15.833333333255723</v>
      </c>
      <c r="AC829" s="53">
        <f t="shared" si="182"/>
        <v>1.5</v>
      </c>
      <c r="AD829" s="53">
        <v>0.08</v>
      </c>
      <c r="AE829" s="53">
        <v>1.5</v>
      </c>
      <c r="AF829" s="53">
        <v>0</v>
      </c>
      <c r="AG829" s="53">
        <v>0.5</v>
      </c>
      <c r="AH829" s="53">
        <v>0</v>
      </c>
      <c r="AI829" s="53">
        <f t="shared" si="169"/>
        <v>2</v>
      </c>
      <c r="AJ829" s="77">
        <f t="shared" si="179"/>
        <v>2.08</v>
      </c>
      <c r="AK829" s="77"/>
      <c r="AL829" s="77"/>
      <c r="AM829" s="77"/>
      <c r="AN829" s="77"/>
      <c r="AO829" s="68">
        <v>10085.174999999999</v>
      </c>
      <c r="AP829" s="68">
        <v>10083.995000000001</v>
      </c>
      <c r="AQ829" s="67">
        <f t="shared" si="176"/>
        <v>46221.430555555555</v>
      </c>
      <c r="AR829" s="67">
        <v>46221.444444444445</v>
      </c>
      <c r="AS829" s="67">
        <f t="shared" si="177"/>
        <v>46222.479166666664</v>
      </c>
      <c r="AT829" s="67">
        <v>46222.5625</v>
      </c>
      <c r="AU829" s="67">
        <f t="shared" si="149"/>
        <v>46222.5625</v>
      </c>
      <c r="AV829" s="67">
        <v>46222.576388888891</v>
      </c>
      <c r="AW829" s="102">
        <v>4665</v>
      </c>
      <c r="AX829" s="102">
        <v>6590</v>
      </c>
      <c r="AY829" s="55">
        <v>29.21</v>
      </c>
      <c r="AZ829" s="55">
        <v>12.68</v>
      </c>
      <c r="BA829" s="55">
        <v>4.95</v>
      </c>
      <c r="BB829" s="55">
        <v>6.11</v>
      </c>
      <c r="BC829" s="55">
        <v>7</v>
      </c>
      <c r="BD829" s="55">
        <v>40.950000000000003</v>
      </c>
      <c r="BE829" s="55">
        <v>40.26</v>
      </c>
      <c r="BF829" s="55">
        <v>0.26</v>
      </c>
      <c r="BG829" s="55">
        <v>0.39</v>
      </c>
      <c r="BH829" s="55">
        <v>0.37</v>
      </c>
      <c r="BI829" s="55">
        <v>59.45</v>
      </c>
      <c r="BJ829" s="55">
        <v>4.29</v>
      </c>
      <c r="BK829" s="55">
        <v>0.95</v>
      </c>
      <c r="BL829" s="55">
        <v>1.17</v>
      </c>
      <c r="BM829" s="55">
        <v>16.2</v>
      </c>
      <c r="BN829" s="56">
        <v>60</v>
      </c>
      <c r="BO829" s="55" t="s">
        <v>97</v>
      </c>
      <c r="BP829" s="55" t="s">
        <v>100</v>
      </c>
      <c r="BQ829" s="56">
        <v>1270</v>
      </c>
      <c r="BR829" s="55">
        <v>47.16</v>
      </c>
      <c r="BS829" s="55">
        <v>24.66</v>
      </c>
      <c r="BT829" s="55">
        <v>10.88</v>
      </c>
      <c r="BU829" s="55">
        <v>7.38</v>
      </c>
      <c r="BV829" s="55">
        <v>1.62</v>
      </c>
      <c r="BW829" s="55">
        <v>1.02</v>
      </c>
      <c r="BX829" s="55">
        <v>0.54</v>
      </c>
      <c r="BY829" s="55">
        <v>1.1000000000000001</v>
      </c>
      <c r="BZ829" s="55">
        <v>5.24</v>
      </c>
      <c r="CA829" s="55">
        <v>0.15</v>
      </c>
      <c r="CB829" s="55">
        <v>0.25</v>
      </c>
      <c r="CC829" s="100">
        <v>0.05</v>
      </c>
      <c r="CD829" s="55">
        <v>100</v>
      </c>
      <c r="CE829" s="55">
        <v>98</v>
      </c>
      <c r="CF829" s="55">
        <v>79</v>
      </c>
      <c r="CG829" s="55">
        <v>19</v>
      </c>
      <c r="CH829" s="55"/>
      <c r="CI829" s="102">
        <v>4901</v>
      </c>
      <c r="CJ829" s="55"/>
      <c r="CK829" s="55">
        <v>28.5</v>
      </c>
      <c r="CL829" s="55">
        <v>14.42</v>
      </c>
      <c r="CM829" s="55">
        <v>4.6399999999999997</v>
      </c>
      <c r="CN829" s="55">
        <v>5.55</v>
      </c>
      <c r="CO829" s="55">
        <v>39.229999999999997</v>
      </c>
      <c r="CP829" s="55">
        <v>40.799999999999997</v>
      </c>
      <c r="CQ829" s="55">
        <v>0.46</v>
      </c>
      <c r="CR829" s="102" t="s">
        <v>319</v>
      </c>
      <c r="CS829" s="102" t="s">
        <v>319</v>
      </c>
      <c r="CT829" s="102" t="s">
        <v>319</v>
      </c>
      <c r="CU829" s="102" t="s">
        <v>319</v>
      </c>
      <c r="CV829" s="55"/>
      <c r="CW829" s="73">
        <f t="shared" si="184"/>
        <v>728.96349397999347</v>
      </c>
      <c r="CX829" s="74">
        <f>AP829/(AB829-AI829)</f>
        <v>728.96349397999347</v>
      </c>
      <c r="CY829" s="71">
        <v>500</v>
      </c>
      <c r="CZ829" s="67">
        <f>IF(AND(DATE(YEAR(T829),MONTH(T829),DAY(T829))&gt;=(S829-3),DATE(YEAR(T829),MONTH(T829),DAY(T829))&lt;=(S829+3)),T829,V829)</f>
        <v>46221.430555555555</v>
      </c>
      <c r="DA829" s="74">
        <f>CZ829-U829</f>
        <v>0</v>
      </c>
      <c r="DB829" s="53">
        <f>(((AR829-AQ829)*24)+DD829+AB829+((AV829-AU829)*24))/24</f>
        <v>1.125</v>
      </c>
      <c r="DC829" s="53">
        <f>(AT829-AS829)*24</f>
        <v>2.0000000000582077</v>
      </c>
      <c r="DD829" s="53">
        <f>(W829-AR829)*24</f>
        <v>10.5</v>
      </c>
      <c r="DE829" s="53">
        <f>AA829</f>
        <v>51</v>
      </c>
      <c r="DF829" s="53">
        <f t="shared" si="183"/>
        <v>10.5</v>
      </c>
      <c r="DG829" s="53">
        <f>AB829</f>
        <v>15.833333333255723</v>
      </c>
      <c r="DH829" s="53">
        <f t="shared" si="170"/>
        <v>2.0000000000582077</v>
      </c>
    </row>
    <row r="830" spans="1:112" s="85" customFormat="1" x14ac:dyDescent="0.2">
      <c r="A830" s="80">
        <v>5278</v>
      </c>
      <c r="B830" s="81">
        <f t="shared" si="171"/>
        <v>46204</v>
      </c>
      <c r="C830" s="82" t="str">
        <f t="shared" si="172"/>
        <v>PRT 2026 7 #5278</v>
      </c>
      <c r="D830" s="82" t="str">
        <f t="shared" si="173"/>
        <v>PRATU BSPC LRC #2</v>
      </c>
      <c r="E830" s="83">
        <v>5278</v>
      </c>
      <c r="F830" s="84" t="s">
        <v>843</v>
      </c>
      <c r="G830" s="84" t="str">
        <f>INDEX([1]List!$D$2:$D$60,MATCH(F830,[1]List!$B$2:$B$60,0))</f>
        <v>CIF</v>
      </c>
      <c r="H830" s="84" t="s">
        <v>844</v>
      </c>
      <c r="I830" s="84" t="s">
        <v>681</v>
      </c>
      <c r="J830" s="83">
        <f>IF(F830="","",IF(F830="TIE LRC",COUNTIF($F$2:$F830,"TIE")+COUNTIF($F$2:$F830,"TME")+COUNTIF($F$2:$F830,"TIE LRC")+COUNTIF($F$2:$F830,"TIE MRC"),IF(F830="TIE MRC",COUNTIF($F$2:$F830,"TIE")+COUNTIF($F$2:$F830,"TME")+COUNTIF($F$2:$F830,"TIE LRC")+COUNTIF($F$2:$F830,"TIE MRC"),IF(F830="PLNBB LRC",COUNTIF($F$2:$F830,"PLNBB")+COUNTIF($F$2:$F830,"PLNBB LRC")+COUNTIF($F$2:$F830,"PLNBB MRC"),IF(F830="PLNBB MRC",COUNTIF($F$2:$F830,"PLNBB")+COUNTIF($F$2:$F830,"PLNBB LRC")+COUNTIF($F$2:$F830,"PLNBB MRC"),IF(F830="HE MRC",COUNTIF($F$2:$F830,"HE")+COUNTIF($F$2:$F830,"HE LRC")+COUNTIF($F$2:$F830,"HE MRC"),IF(F830="HE LRC",COUNTIF($F$2:$F830,"HE")+COUNTIF($F$2:$F830,"HE LRC")+COUNTIF($F$2:$F830,"HE MRC"),COUNTIF($F$2:$F830,F830))))))))</f>
        <v>2</v>
      </c>
      <c r="K830" s="85" t="s">
        <v>606</v>
      </c>
      <c r="L830" s="85" t="s">
        <v>607</v>
      </c>
      <c r="N830" s="86" t="s">
        <v>308</v>
      </c>
      <c r="O830" s="76" t="s">
        <v>104</v>
      </c>
      <c r="P830" s="80"/>
      <c r="Q830" s="76">
        <v>46210</v>
      </c>
      <c r="R830" s="87"/>
      <c r="S830" s="76">
        <v>46190</v>
      </c>
      <c r="T830" s="88">
        <v>46217.28125</v>
      </c>
      <c r="U830" s="88">
        <f>V830</f>
        <v>46217.868055555555</v>
      </c>
      <c r="V830" s="88">
        <v>46217.868055555555</v>
      </c>
      <c r="W830" s="88">
        <v>46217.940972222219</v>
      </c>
      <c r="X830" s="88">
        <v>46222.555555555555</v>
      </c>
      <c r="Y830" s="88">
        <v>46222.635416666664</v>
      </c>
      <c r="Z830" s="88">
        <v>46222.701388888891</v>
      </c>
      <c r="AA830" s="89">
        <f t="shared" si="174"/>
        <v>14.083333333313931</v>
      </c>
      <c r="AB830" s="89">
        <f t="shared" si="181"/>
        <v>112.66666666668607</v>
      </c>
      <c r="AC830" s="89">
        <f t="shared" si="182"/>
        <v>1.9166666666278616</v>
      </c>
      <c r="AD830" s="89">
        <v>0</v>
      </c>
      <c r="AE830" s="89">
        <v>0</v>
      </c>
      <c r="AF830" s="89">
        <v>19</v>
      </c>
      <c r="AG830" s="89">
        <v>12</v>
      </c>
      <c r="AH830" s="89">
        <v>0</v>
      </c>
      <c r="AI830" s="89">
        <f t="shared" si="169"/>
        <v>31</v>
      </c>
      <c r="AJ830" s="90">
        <f t="shared" si="179"/>
        <v>31</v>
      </c>
      <c r="AK830" s="90"/>
      <c r="AL830" s="90"/>
      <c r="AM830" s="90"/>
      <c r="AN830" s="90"/>
      <c r="AO830" s="91">
        <v>8750.5640000000003</v>
      </c>
      <c r="AP830" s="91">
        <v>8748.0920000000006</v>
      </c>
      <c r="AQ830" s="88">
        <f t="shared" si="176"/>
        <v>46217.868055555555</v>
      </c>
      <c r="AR830" s="88">
        <v>46217.881944444445</v>
      </c>
      <c r="AS830" s="88">
        <f t="shared" si="177"/>
        <v>46222.555555555555</v>
      </c>
      <c r="AT830" s="88">
        <v>46222.638888888891</v>
      </c>
      <c r="AU830" s="88">
        <v>46222.680555555555</v>
      </c>
      <c r="AV830" s="88">
        <v>46222.694444444445</v>
      </c>
      <c r="AW830" s="107">
        <v>4016</v>
      </c>
      <c r="AX830" s="107">
        <v>6333</v>
      </c>
      <c r="AY830" s="93">
        <v>36.590000000000003</v>
      </c>
      <c r="AZ830" s="93">
        <v>14.59</v>
      </c>
      <c r="BA830" s="93">
        <v>4.95</v>
      </c>
      <c r="BB830" s="93">
        <v>6.67</v>
      </c>
      <c r="BC830" s="93">
        <v>7.81</v>
      </c>
      <c r="BD830" s="93">
        <v>40.47</v>
      </c>
      <c r="BE830" s="93">
        <v>38.270000000000003</v>
      </c>
      <c r="BF830" s="93">
        <v>0.24</v>
      </c>
      <c r="BG830" s="93">
        <v>0.41</v>
      </c>
      <c r="BH830" s="93">
        <v>0.37</v>
      </c>
      <c r="BI830" s="93">
        <v>57.15</v>
      </c>
      <c r="BJ830" s="93">
        <v>4.29</v>
      </c>
      <c r="BK830" s="93">
        <v>0.9</v>
      </c>
      <c r="BL830" s="93">
        <v>1.1399999999999999</v>
      </c>
      <c r="BM830" s="93">
        <v>16.079999999999998</v>
      </c>
      <c r="BN830" s="94">
        <v>60</v>
      </c>
      <c r="BO830" s="93" t="s">
        <v>100</v>
      </c>
      <c r="BP830" s="93" t="s">
        <v>100</v>
      </c>
      <c r="BQ830" s="94">
        <v>1240</v>
      </c>
      <c r="BR830" s="93">
        <v>23.38</v>
      </c>
      <c r="BS830" s="93">
        <v>11.54</v>
      </c>
      <c r="BT830" s="93">
        <v>23.91</v>
      </c>
      <c r="BU830" s="93">
        <v>23.16</v>
      </c>
      <c r="BV830" s="93">
        <v>6.53</v>
      </c>
      <c r="BW830" s="93">
        <v>0.94</v>
      </c>
      <c r="BX830" s="93">
        <v>0.53</v>
      </c>
      <c r="BY830" s="93">
        <v>0.52</v>
      </c>
      <c r="BZ830" s="93">
        <v>8.6199999999999992</v>
      </c>
      <c r="CA830" s="93">
        <v>0.39</v>
      </c>
      <c r="CB830" s="93">
        <v>0.48</v>
      </c>
      <c r="CC830" s="101">
        <v>5.6000000000000001E-2</v>
      </c>
      <c r="CD830" s="93">
        <v>99</v>
      </c>
      <c r="CE830" s="93">
        <v>98</v>
      </c>
      <c r="CF830" s="93">
        <v>78</v>
      </c>
      <c r="CG830" s="93">
        <v>19</v>
      </c>
      <c r="CH830" s="93"/>
      <c r="CI830" s="107">
        <v>4045</v>
      </c>
      <c r="CJ830" s="93"/>
      <c r="CK830" s="93">
        <v>36.299999999999997</v>
      </c>
      <c r="CL830" s="93"/>
      <c r="CM830" s="93">
        <v>4.38</v>
      </c>
      <c r="CN830" s="93"/>
      <c r="CO830" s="93"/>
      <c r="CP830" s="93"/>
      <c r="CQ830" s="93">
        <v>0.23</v>
      </c>
      <c r="CR830" s="107">
        <v>4029</v>
      </c>
      <c r="CS830" s="107">
        <v>36.07</v>
      </c>
      <c r="CT830" s="107">
        <v>5.3</v>
      </c>
      <c r="CU830" s="107">
        <v>0.22</v>
      </c>
      <c r="CV830" s="93"/>
      <c r="CW830" s="95">
        <f t="shared" si="184"/>
        <v>107.11949387752557</v>
      </c>
      <c r="CX830" s="96">
        <f>AP830/(AB830-AI830)</f>
        <v>107.11949387752557</v>
      </c>
      <c r="CY830" s="97">
        <v>100</v>
      </c>
      <c r="CZ830" s="88">
        <f>IF(AND(DATE(YEAR(T830),MONTH(T830),DAY(T830))&gt;=(S830-3),DATE(YEAR(T830),MONTH(T830),DAY(T830))&lt;=(S830+3)),T830,V830)</f>
        <v>46217.868055555555</v>
      </c>
      <c r="DA830" s="96">
        <f>CZ830-U830</f>
        <v>0</v>
      </c>
      <c r="DB830" s="89">
        <f>(((AR830-AQ830)*24)+DD830+AB830+((AV830-AU830)*24))/24</f>
        <v>4.78125</v>
      </c>
      <c r="DC830" s="89">
        <f>(AT830-AS830)*24</f>
        <v>2.0000000000582077</v>
      </c>
      <c r="DD830" s="89">
        <f>(W830-AR830)*24</f>
        <v>1.4166666665696539</v>
      </c>
      <c r="DE830" s="89">
        <f>AA830</f>
        <v>14.083333333313931</v>
      </c>
      <c r="DF830" s="89">
        <f t="shared" si="183"/>
        <v>1.4166666665696539</v>
      </c>
      <c r="DG830" s="89">
        <f>AB830</f>
        <v>112.66666666668607</v>
      </c>
      <c r="DH830" s="89">
        <f t="shared" si="170"/>
        <v>2.0000000000582077</v>
      </c>
    </row>
    <row r="831" spans="1:112" s="63" customFormat="1" x14ac:dyDescent="0.2">
      <c r="A831" s="65">
        <v>5279</v>
      </c>
      <c r="B831" s="72">
        <f t="shared" si="171"/>
        <v>46204</v>
      </c>
      <c r="C831" s="60" t="str">
        <f t="shared" si="172"/>
        <v>PRT 2026 7 #5279</v>
      </c>
      <c r="D831" s="60" t="str">
        <f t="shared" si="173"/>
        <v>PRATU BSPC LRC #3</v>
      </c>
      <c r="E831" s="61">
        <v>5279</v>
      </c>
      <c r="F831" s="62" t="s">
        <v>843</v>
      </c>
      <c r="G831" s="62" t="str">
        <f>INDEX([1]List!$D$2:$D$60,MATCH(F831,[1]List!$B$2:$B$60,0))</f>
        <v>CIF</v>
      </c>
      <c r="H831" s="62" t="s">
        <v>844</v>
      </c>
      <c r="I831" s="62" t="s">
        <v>681</v>
      </c>
      <c r="J831" s="61">
        <f>IF(F831="","",IF(F831="TIE LRC",COUNTIF($F$2:$F831,"TIE")+COUNTIF($F$2:$F831,"TME")+COUNTIF($F$2:$F831,"TIE LRC")+COUNTIF($F$2:$F831,"TIE MRC"),IF(F831="TIE MRC",COUNTIF($F$2:$F831,"TIE")+COUNTIF($F$2:$F831,"TME")+COUNTIF($F$2:$F831,"TIE LRC")+COUNTIF($F$2:$F831,"TIE MRC"),IF(F831="PLNBB LRC",COUNTIF($F$2:$F831,"PLNBB")+COUNTIF($F$2:$F831,"PLNBB LRC")+COUNTIF($F$2:$F831,"PLNBB MRC"),IF(F831="PLNBB MRC",COUNTIF($F$2:$F831,"PLNBB")+COUNTIF($F$2:$F831,"PLNBB LRC")+COUNTIF($F$2:$F831,"PLNBB MRC"),IF(F831="HE MRC",COUNTIF($F$2:$F831,"HE")+COUNTIF($F$2:$F831,"HE LRC")+COUNTIF($F$2:$F831,"HE MRC"),IF(F831="HE LRC",COUNTIF($F$2:$F831,"HE")+COUNTIF($F$2:$F831,"HE LRC")+COUNTIF($F$2:$F831,"HE MRC"),COUNTIF($F$2:$F831,F831))))))))</f>
        <v>3</v>
      </c>
      <c r="K831" s="63" t="s">
        <v>879</v>
      </c>
      <c r="L831" s="63" t="s">
        <v>197</v>
      </c>
      <c r="N831" s="64" t="s">
        <v>320</v>
      </c>
      <c r="O831" s="69" t="s">
        <v>567</v>
      </c>
      <c r="P831" s="65"/>
      <c r="Q831" s="69">
        <v>46202</v>
      </c>
      <c r="R831" s="66"/>
      <c r="S831" s="69">
        <v>46196</v>
      </c>
      <c r="T831" s="67">
        <v>46217.208333333336</v>
      </c>
      <c r="U831" s="67">
        <f>V831</f>
        <v>46222.027777777781</v>
      </c>
      <c r="V831" s="67">
        <v>46222.027777777781</v>
      </c>
      <c r="W831" s="67">
        <v>46222.326388888891</v>
      </c>
      <c r="X831" s="67">
        <v>46223.340277777781</v>
      </c>
      <c r="Y831" s="67">
        <v>46223.395833333336</v>
      </c>
      <c r="Z831" s="67">
        <v>46223.430555555555</v>
      </c>
      <c r="AA831" s="53">
        <f t="shared" si="174"/>
        <v>115.66666666668607</v>
      </c>
      <c r="AB831" s="53">
        <f t="shared" si="181"/>
        <v>25.666666666686069</v>
      </c>
      <c r="AC831" s="53">
        <f t="shared" si="182"/>
        <v>1.3333333333139308</v>
      </c>
      <c r="AD831" s="53">
        <v>0.33</v>
      </c>
      <c r="AE831" s="53">
        <v>2.75</v>
      </c>
      <c r="AF831" s="53">
        <v>0</v>
      </c>
      <c r="AG831" s="53">
        <v>0.5</v>
      </c>
      <c r="AH831" s="53">
        <v>0</v>
      </c>
      <c r="AI831" s="53">
        <f t="shared" si="169"/>
        <v>3.25</v>
      </c>
      <c r="AJ831" s="77">
        <f t="shared" si="179"/>
        <v>3.58</v>
      </c>
      <c r="AK831" s="77"/>
      <c r="AL831" s="77"/>
      <c r="AM831" s="77"/>
      <c r="AN831" s="77"/>
      <c r="AO831" s="68">
        <v>7402.0839999999998</v>
      </c>
      <c r="AP831" s="68">
        <v>7399.18</v>
      </c>
      <c r="AQ831" s="67">
        <f t="shared" si="176"/>
        <v>46222.027777777781</v>
      </c>
      <c r="AR831" s="67">
        <v>46222.038194444445</v>
      </c>
      <c r="AS831" s="67">
        <f t="shared" si="177"/>
        <v>46223.340277777781</v>
      </c>
      <c r="AT831" s="67">
        <v>46223.416666666664</v>
      </c>
      <c r="AU831" s="67">
        <f t="shared" si="149"/>
        <v>46223.416666666664</v>
      </c>
      <c r="AV831" s="67">
        <v>46223.427083333336</v>
      </c>
      <c r="AW831" s="102">
        <v>4011</v>
      </c>
      <c r="AX831" s="102">
        <v>6330</v>
      </c>
      <c r="AY831" s="55">
        <v>36.64</v>
      </c>
      <c r="AZ831" s="55">
        <v>15.01</v>
      </c>
      <c r="BA831" s="55">
        <v>4.9800000000000004</v>
      </c>
      <c r="BB831" s="55">
        <v>6.68</v>
      </c>
      <c r="BC831" s="55">
        <v>7.86</v>
      </c>
      <c r="BD831" s="55">
        <v>41.54</v>
      </c>
      <c r="BE831" s="55">
        <v>36.770000000000003</v>
      </c>
      <c r="BF831" s="55">
        <v>0.25</v>
      </c>
      <c r="BG831" s="55">
        <v>0.43</v>
      </c>
      <c r="BH831" s="55">
        <v>0.4</v>
      </c>
      <c r="BI831" s="55">
        <v>55.74</v>
      </c>
      <c r="BJ831" s="55">
        <v>4.24</v>
      </c>
      <c r="BK831" s="55">
        <v>0.92</v>
      </c>
      <c r="BL831" s="55">
        <v>1.17</v>
      </c>
      <c r="BM831" s="55">
        <v>17.07</v>
      </c>
      <c r="BN831" s="56">
        <v>60</v>
      </c>
      <c r="BO831" s="55" t="s">
        <v>97</v>
      </c>
      <c r="BP831" s="55" t="s">
        <v>100</v>
      </c>
      <c r="BQ831" s="56">
        <v>1160</v>
      </c>
      <c r="BR831" s="55">
        <v>37.94</v>
      </c>
      <c r="BS831" s="55">
        <v>16.07</v>
      </c>
      <c r="BT831" s="55">
        <v>29.92</v>
      </c>
      <c r="BU831" s="55">
        <v>5.45</v>
      </c>
      <c r="BV831" s="55">
        <v>2.98</v>
      </c>
      <c r="BW831" s="55">
        <v>0.36</v>
      </c>
      <c r="BX831" s="55">
        <v>0.57999999999999996</v>
      </c>
      <c r="BY831" s="55">
        <v>0.51</v>
      </c>
      <c r="BZ831" s="55">
        <v>5.0999999999999996</v>
      </c>
      <c r="CA831" s="55">
        <v>0.96</v>
      </c>
      <c r="CB831" s="55">
        <v>0.14000000000000001</v>
      </c>
      <c r="CC831" s="100">
        <v>4.2000000000000003E-2</v>
      </c>
      <c r="CD831" s="55">
        <v>99</v>
      </c>
      <c r="CE831" s="55">
        <v>98</v>
      </c>
      <c r="CF831" s="55">
        <v>79</v>
      </c>
      <c r="CG831" s="55">
        <v>19</v>
      </c>
      <c r="CH831" s="55"/>
      <c r="CI831" s="102">
        <v>4041</v>
      </c>
      <c r="CJ831" s="55"/>
      <c r="CK831" s="55">
        <v>36.229999999999997</v>
      </c>
      <c r="CL831" s="55"/>
      <c r="CM831" s="55">
        <v>4.3600000000000003</v>
      </c>
      <c r="CN831" s="55"/>
      <c r="CO831" s="55"/>
      <c r="CP831" s="55"/>
      <c r="CQ831" s="55">
        <v>0.23</v>
      </c>
      <c r="CR831" s="102">
        <v>4008</v>
      </c>
      <c r="CS831" s="102">
        <v>36.340000000000003</v>
      </c>
      <c r="CT831" s="102">
        <v>5.0999999999999996</v>
      </c>
      <c r="CU831" s="102">
        <v>0.25</v>
      </c>
      <c r="CV831" s="55"/>
      <c r="CW831" s="73">
        <f t="shared" si="184"/>
        <v>330.07494423763251</v>
      </c>
      <c r="CX831" s="74">
        <f>AP831/(AB831-AI831)</f>
        <v>330.07494423763251</v>
      </c>
      <c r="CY831" s="71">
        <v>500</v>
      </c>
      <c r="CZ831" s="67">
        <f>IF(AND(DATE(YEAR(T831),MONTH(T831),DAY(T831))&gt;=(S831-3),DATE(YEAR(T831),MONTH(T831),DAY(T831))&lt;=(S831+3)),T831,V831)</f>
        <v>46222.027777777781</v>
      </c>
      <c r="DA831" s="74">
        <f>CZ831-U831</f>
        <v>0</v>
      </c>
      <c r="DB831" s="53">
        <f>(((AR831-AQ831)*24)+DD831+AB831+((AV831-AU831)*24))/24</f>
        <v>1.3784722222262644</v>
      </c>
      <c r="DC831" s="53">
        <f>(AT831-AS831)*24</f>
        <v>1.8333333331975155</v>
      </c>
      <c r="DD831" s="53">
        <f>(W831-AR831)*24</f>
        <v>6.9166666666860692</v>
      </c>
      <c r="DE831" s="53">
        <f>AA831</f>
        <v>115.66666666668607</v>
      </c>
      <c r="DF831" s="53">
        <f t="shared" si="183"/>
        <v>6.9166666666860692</v>
      </c>
      <c r="DG831" s="53">
        <f>AB831</f>
        <v>25.666666666686069</v>
      </c>
      <c r="DH831" s="53">
        <f t="shared" si="170"/>
        <v>1.8333333331975155</v>
      </c>
    </row>
    <row r="832" spans="1:112" s="63" customFormat="1" x14ac:dyDescent="0.2">
      <c r="A832" s="65">
        <v>5280</v>
      </c>
      <c r="B832" s="72">
        <f t="shared" si="171"/>
        <v>46204</v>
      </c>
      <c r="C832" s="60" t="str">
        <f t="shared" si="172"/>
        <v>PRT 2026 7 #5280</v>
      </c>
      <c r="D832" s="60" t="str">
        <f t="shared" si="173"/>
        <v>PRATU PLNBB NIAGA #31</v>
      </c>
      <c r="E832" s="61">
        <v>5280</v>
      </c>
      <c r="F832" s="62" t="s">
        <v>314</v>
      </c>
      <c r="G832" s="62" t="str">
        <f>INDEX([1]List!$D$2:$D$60,MATCH(F832,[1]List!$B$2:$B$60,0))</f>
        <v>CIF</v>
      </c>
      <c r="H832" s="62" t="s">
        <v>809</v>
      </c>
      <c r="I832" s="62" t="s">
        <v>334</v>
      </c>
      <c r="J832" s="61">
        <f>IF(F832="","",IF(F832="TIE LRC",COUNTIF($F$2:$F832,"TIE")+COUNTIF($F$2:$F832,"TME")+COUNTIF($F$2:$F832,"TIE LRC")+COUNTIF($F$2:$F832,"TIE MRC"),IF(F832="TIE MRC",COUNTIF($F$2:$F832,"TIE")+COUNTIF($F$2:$F832,"TME")+COUNTIF($F$2:$F832,"TIE LRC")+COUNTIF($F$2:$F832,"TIE MRC"),IF(F832="PLNBB LRC",COUNTIF($F$2:$F832,"PLNBB")+COUNTIF($F$2:$F832,"PLNBB LRC")+COUNTIF($F$2:$F832,"PLNBB MRC"),IF(F832="PLNBB MRC",COUNTIF($F$2:$F832,"PLNBB")+COUNTIF($F$2:$F832,"PLNBB LRC")+COUNTIF($F$2:$F832,"PLNBB MRC"),IF(F832="HE MRC",COUNTIF($F$2:$F832,"HE")+COUNTIF($F$2:$F832,"HE LRC")+COUNTIF($F$2:$F832,"HE MRC"),IF(F832="HE LRC",COUNTIF($F$2:$F832,"HE")+COUNTIF($F$2:$F832,"HE LRC")+COUNTIF($F$2:$F832,"HE MRC"),COUNTIF($F$2:$F832,F832))))))))</f>
        <v>31</v>
      </c>
      <c r="K832" s="63" t="s">
        <v>880</v>
      </c>
      <c r="L832" s="63" t="s">
        <v>881</v>
      </c>
      <c r="N832" s="64" t="s">
        <v>318</v>
      </c>
      <c r="O832" s="69" t="s">
        <v>567</v>
      </c>
      <c r="P832" s="65"/>
      <c r="Q832" s="69">
        <v>46200</v>
      </c>
      <c r="R832" s="66"/>
      <c r="S832" s="69">
        <v>46220</v>
      </c>
      <c r="T832" s="67">
        <v>46220.5625</v>
      </c>
      <c r="U832" s="67">
        <f>T832</f>
        <v>46220.5625</v>
      </c>
      <c r="V832" s="67">
        <v>46222.597222222219</v>
      </c>
      <c r="W832" s="67">
        <v>46222.711805555555</v>
      </c>
      <c r="X832" s="67">
        <v>46223.489583333336</v>
      </c>
      <c r="Y832" s="67">
        <v>46223.524305555555</v>
      </c>
      <c r="Z832" s="67">
        <v>46223.559027777781</v>
      </c>
      <c r="AA832" s="53">
        <f t="shared" si="174"/>
        <v>48.833333333255723</v>
      </c>
      <c r="AB832" s="53">
        <f t="shared" si="181"/>
        <v>19.5</v>
      </c>
      <c r="AC832" s="53">
        <f t="shared" si="182"/>
        <v>0.83333333325572312</v>
      </c>
      <c r="AD832" s="53">
        <v>0.33</v>
      </c>
      <c r="AE832" s="53">
        <v>2.08</v>
      </c>
      <c r="AF832" s="53">
        <v>1.67</v>
      </c>
      <c r="AG832" s="53">
        <v>0</v>
      </c>
      <c r="AH832" s="53">
        <v>0</v>
      </c>
      <c r="AI832" s="53">
        <f t="shared" si="169"/>
        <v>3.75</v>
      </c>
      <c r="AJ832" s="77">
        <f t="shared" si="179"/>
        <v>4.08</v>
      </c>
      <c r="AK832" s="77"/>
      <c r="AL832" s="77"/>
      <c r="AM832" s="77"/>
      <c r="AN832" s="77"/>
      <c r="AO832" s="68">
        <v>7511.05</v>
      </c>
      <c r="AP832" s="68">
        <v>7509.5630000000001</v>
      </c>
      <c r="AQ832" s="67">
        <f t="shared" si="176"/>
        <v>46222.597222222219</v>
      </c>
      <c r="AR832" s="67">
        <v>46222.607638888891</v>
      </c>
      <c r="AS832" s="67">
        <f t="shared" si="177"/>
        <v>46223.489583333336</v>
      </c>
      <c r="AT832" s="67">
        <v>46223.545138888891</v>
      </c>
      <c r="AU832" s="67">
        <f t="shared" si="149"/>
        <v>46223.545138888891</v>
      </c>
      <c r="AV832" s="67">
        <v>46223.555555555555</v>
      </c>
      <c r="AW832" s="102">
        <v>4433</v>
      </c>
      <c r="AX832" s="102">
        <v>6545</v>
      </c>
      <c r="AY832" s="55">
        <v>32.270000000000003</v>
      </c>
      <c r="AZ832" s="55">
        <v>12.38</v>
      </c>
      <c r="BA832" s="55">
        <v>4.97</v>
      </c>
      <c r="BB832" s="55">
        <v>6.43</v>
      </c>
      <c r="BC832" s="55">
        <v>7.34</v>
      </c>
      <c r="BD832" s="55">
        <v>41.98</v>
      </c>
      <c r="BE832" s="55">
        <v>39.21</v>
      </c>
      <c r="BF832" s="55">
        <v>1.04</v>
      </c>
      <c r="BG832" s="55">
        <v>1.65</v>
      </c>
      <c r="BH832" s="55">
        <v>1.53</v>
      </c>
      <c r="BI832" s="55">
        <v>60.34</v>
      </c>
      <c r="BJ832" s="55">
        <v>4.3499999999999996</v>
      </c>
      <c r="BK832" s="55">
        <v>1.18</v>
      </c>
      <c r="BL832" s="55">
        <v>1.45</v>
      </c>
      <c r="BM832" s="55">
        <v>13.98</v>
      </c>
      <c r="BN832" s="56">
        <v>53</v>
      </c>
      <c r="BO832" s="55" t="s">
        <v>100</v>
      </c>
      <c r="BP832" s="55" t="s">
        <v>100</v>
      </c>
      <c r="BQ832" s="56">
        <v>1150</v>
      </c>
      <c r="BR832" s="55">
        <v>39.450000000000003</v>
      </c>
      <c r="BS832" s="55">
        <v>19.25</v>
      </c>
      <c r="BT832" s="55">
        <v>27.4</v>
      </c>
      <c r="BU832" s="55">
        <v>4.66</v>
      </c>
      <c r="BV832" s="55">
        <v>2.5099999999999998</v>
      </c>
      <c r="BW832" s="55">
        <v>0.61</v>
      </c>
      <c r="BX832" s="55">
        <v>1.1100000000000001</v>
      </c>
      <c r="BY832" s="55">
        <v>0.86</v>
      </c>
      <c r="BZ832" s="55">
        <v>3.61</v>
      </c>
      <c r="CA832" s="55">
        <v>0.4</v>
      </c>
      <c r="CB832" s="55">
        <v>0.01</v>
      </c>
      <c r="CC832" s="100">
        <v>5.0999999999999997E-2</v>
      </c>
      <c r="CD832" s="55">
        <v>100</v>
      </c>
      <c r="CE832" s="55">
        <v>99</v>
      </c>
      <c r="CF832" s="55">
        <v>98</v>
      </c>
      <c r="CG832" s="55">
        <v>15</v>
      </c>
      <c r="CH832" s="55"/>
      <c r="CI832" s="102">
        <v>4450</v>
      </c>
      <c r="CJ832" s="55"/>
      <c r="CK832" s="55">
        <v>32.01</v>
      </c>
      <c r="CL832" s="55"/>
      <c r="CM832" s="55">
        <v>4.9000000000000004</v>
      </c>
      <c r="CN832" s="55"/>
      <c r="CO832" s="55"/>
      <c r="CP832" s="55"/>
      <c r="CQ832" s="55">
        <v>1.04</v>
      </c>
      <c r="CR832" s="102">
        <v>4449</v>
      </c>
      <c r="CS832" s="102">
        <v>32.26</v>
      </c>
      <c r="CT832" s="102">
        <v>4.03</v>
      </c>
      <c r="CU832" s="102">
        <v>0.89</v>
      </c>
      <c r="CV832" s="55"/>
      <c r="CW832" s="73">
        <f t="shared" si="184"/>
        <v>476.7976507936508</v>
      </c>
      <c r="CX832" s="74">
        <f>AP832/(AB832-AI832)</f>
        <v>476.7976507936508</v>
      </c>
      <c r="CY832" s="71">
        <v>500</v>
      </c>
      <c r="CZ832" s="67">
        <f>IF(AND(DATE(YEAR(T832),MONTH(T832),DAY(T832))&gt;=(S832-3),DATE(YEAR(T832),MONTH(T832),DAY(T832))&lt;=(S832+3)),T832,V832)</f>
        <v>46220.5625</v>
      </c>
      <c r="DA832" s="74">
        <f>CZ832-U832</f>
        <v>0</v>
      </c>
      <c r="DB832" s="53">
        <f>(((AR832-AQ832)*24)+DD832+AB832+((AV832-AU832)*24))/24</f>
        <v>0.9375</v>
      </c>
      <c r="DC832" s="53">
        <f>(AT832-AS832)*24</f>
        <v>1.3333333333139308</v>
      </c>
      <c r="DD832" s="53">
        <f>(W832-AR832)*24</f>
        <v>2.4999999999417923</v>
      </c>
      <c r="DE832" s="53">
        <f>AA832</f>
        <v>48.833333333255723</v>
      </c>
      <c r="DF832" s="53">
        <f t="shared" si="183"/>
        <v>2.4999999999417923</v>
      </c>
      <c r="DG832" s="53">
        <f>AB832</f>
        <v>19.5</v>
      </c>
      <c r="DH832" s="53">
        <f t="shared" si="170"/>
        <v>1.3333333333139308</v>
      </c>
    </row>
    <row r="833" spans="1:112" s="63" customFormat="1" x14ac:dyDescent="0.2">
      <c r="A833" s="65">
        <v>5281</v>
      </c>
      <c r="B833" s="72">
        <f t="shared" si="171"/>
        <v>46204</v>
      </c>
      <c r="C833" s="60" t="str">
        <f t="shared" si="172"/>
        <v>PRT 2026 7 #5281</v>
      </c>
      <c r="D833" s="60" t="str">
        <f t="shared" si="173"/>
        <v>PRATU IGN #1</v>
      </c>
      <c r="E833" s="61">
        <v>5281</v>
      </c>
      <c r="F833" s="62" t="s">
        <v>277</v>
      </c>
      <c r="G833" s="62" t="str">
        <f>INDEX([1]List!$D$2:$D$60,MATCH(F833,[1]List!$B$2:$B$60,0))</f>
        <v>CIF</v>
      </c>
      <c r="H833" s="62" t="s">
        <v>882</v>
      </c>
      <c r="I833" s="62" t="s">
        <v>883</v>
      </c>
      <c r="J833" s="61">
        <f>IF(F833="","",IF(F833="TIE LRC",COUNTIF($F$2:$F833,"TIE")+COUNTIF($F$2:$F833,"TME")+COUNTIF($F$2:$F833,"TIE LRC")+COUNTIF($F$2:$F833,"TIE MRC"),IF(F833="TIE MRC",COUNTIF($F$2:$F833,"TIE")+COUNTIF($F$2:$F833,"TME")+COUNTIF($F$2:$F833,"TIE LRC")+COUNTIF($F$2:$F833,"TIE MRC"),IF(F833="PLNBB LRC",COUNTIF($F$2:$F833,"PLNBB")+COUNTIF($F$2:$F833,"PLNBB LRC")+COUNTIF($F$2:$F833,"PLNBB MRC"),IF(F833="PLNBB MRC",COUNTIF($F$2:$F833,"PLNBB")+COUNTIF($F$2:$F833,"PLNBB LRC")+COUNTIF($F$2:$F833,"PLNBB MRC"),IF(F833="HE MRC",COUNTIF($F$2:$F833,"HE")+COUNTIF($F$2:$F833,"HE LRC")+COUNTIF($F$2:$F833,"HE MRC"),IF(F833="HE LRC",COUNTIF($F$2:$F833,"HE")+COUNTIF($F$2:$F833,"HE LRC")+COUNTIF($F$2:$F833,"HE MRC"),COUNTIF($F$2:$F833,F833))))))))</f>
        <v>1</v>
      </c>
      <c r="K833" s="63" t="s">
        <v>884</v>
      </c>
      <c r="L833" s="63" t="s">
        <v>885</v>
      </c>
      <c r="N833" s="64" t="s">
        <v>320</v>
      </c>
      <c r="O833" s="69" t="s">
        <v>610</v>
      </c>
      <c r="P833" s="65"/>
      <c r="Q833" s="69">
        <v>46209</v>
      </c>
      <c r="R833" s="66"/>
      <c r="S833" s="69">
        <v>46223</v>
      </c>
      <c r="T833" s="67">
        <v>46218.5</v>
      </c>
      <c r="U833" s="67">
        <f>V833</f>
        <v>46223.454861111109</v>
      </c>
      <c r="V833" s="67">
        <v>46223.454861111109</v>
      </c>
      <c r="W833" s="67">
        <v>46223.5</v>
      </c>
      <c r="X833" s="67">
        <v>46223.965277777781</v>
      </c>
      <c r="Y833" s="67">
        <v>46224.010416666664</v>
      </c>
      <c r="Z833" s="67">
        <v>46224.045138888891</v>
      </c>
      <c r="AA833" s="53">
        <f t="shared" si="174"/>
        <v>118.91666666662786</v>
      </c>
      <c r="AB833" s="53">
        <f t="shared" si="181"/>
        <v>12.249999999941792</v>
      </c>
      <c r="AC833" s="53">
        <f t="shared" si="182"/>
        <v>1.0833333331975155</v>
      </c>
      <c r="AD833" s="53">
        <v>0</v>
      </c>
      <c r="AE833" s="53">
        <v>1.67</v>
      </c>
      <c r="AF833" s="53">
        <v>3</v>
      </c>
      <c r="AG833" s="53">
        <v>0.5</v>
      </c>
      <c r="AH833" s="53">
        <v>0</v>
      </c>
      <c r="AI833" s="53">
        <f t="shared" si="169"/>
        <v>5.17</v>
      </c>
      <c r="AJ833" s="77">
        <f t="shared" si="179"/>
        <v>5.17</v>
      </c>
      <c r="AK833" s="77"/>
      <c r="AL833" s="77"/>
      <c r="AM833" s="77"/>
      <c r="AN833" s="77"/>
      <c r="AO833" s="68">
        <v>7519.3609999999999</v>
      </c>
      <c r="AP833" s="68">
        <v>7513.6049999999996</v>
      </c>
      <c r="AQ833" s="67">
        <f t="shared" si="176"/>
        <v>46223.454861111109</v>
      </c>
      <c r="AR833" s="67">
        <v>46223.465277777781</v>
      </c>
      <c r="AS833" s="67">
        <f t="shared" si="177"/>
        <v>46223.965277777781</v>
      </c>
      <c r="AT833" s="67">
        <v>46224.03125</v>
      </c>
      <c r="AU833" s="67">
        <f t="shared" si="149"/>
        <v>46224.03125</v>
      </c>
      <c r="AV833" s="67">
        <v>46224.045138888891</v>
      </c>
      <c r="AW833" s="102">
        <v>4046</v>
      </c>
      <c r="AX833" s="102">
        <v>6222</v>
      </c>
      <c r="AY833" s="55">
        <v>34.979999999999997</v>
      </c>
      <c r="AZ833" s="55">
        <v>16.09</v>
      </c>
      <c r="BA833" s="55">
        <v>4.88</v>
      </c>
      <c r="BB833" s="55">
        <v>6.3</v>
      </c>
      <c r="BC833" s="55">
        <v>7.51</v>
      </c>
      <c r="BD833" s="55">
        <v>39.799999999999997</v>
      </c>
      <c r="BE833" s="55">
        <v>37.81</v>
      </c>
      <c r="BF833" s="55">
        <v>0.2</v>
      </c>
      <c r="BG833" s="55">
        <v>0.34</v>
      </c>
      <c r="BH833" s="55">
        <v>0.31</v>
      </c>
      <c r="BI833" s="55">
        <v>55.84</v>
      </c>
      <c r="BJ833" s="55">
        <v>4.3099999999999996</v>
      </c>
      <c r="BK833" s="55">
        <v>0.83</v>
      </c>
      <c r="BL833" s="55">
        <v>1.07</v>
      </c>
      <c r="BM833" s="55">
        <v>16.37</v>
      </c>
      <c r="BN833" s="56">
        <v>60</v>
      </c>
      <c r="BO833" s="55" t="s">
        <v>97</v>
      </c>
      <c r="BP833" s="55" t="s">
        <v>97</v>
      </c>
      <c r="BQ833" s="56">
        <v>1170</v>
      </c>
      <c r="BR833" s="55">
        <v>37.68</v>
      </c>
      <c r="BS833" s="55">
        <v>24.14</v>
      </c>
      <c r="BT833" s="55">
        <v>25.65</v>
      </c>
      <c r="BU833" s="55">
        <v>4.63</v>
      </c>
      <c r="BV833" s="55" t="s">
        <v>886</v>
      </c>
      <c r="BW833" s="55">
        <v>0.28999999999999998</v>
      </c>
      <c r="BX833" s="55">
        <v>0.74</v>
      </c>
      <c r="BY833" s="55">
        <v>1.33</v>
      </c>
      <c r="BZ833" s="55">
        <v>2.89</v>
      </c>
      <c r="CA833" s="55">
        <v>0.33</v>
      </c>
      <c r="CB833" s="55">
        <v>0.14000000000000001</v>
      </c>
      <c r="CC833" s="100">
        <v>3.7999999999999999E-2</v>
      </c>
      <c r="CD833" s="55">
        <v>98</v>
      </c>
      <c r="CE833" s="55">
        <v>97</v>
      </c>
      <c r="CF833" s="55">
        <v>78</v>
      </c>
      <c r="CG833" s="55">
        <v>20</v>
      </c>
      <c r="CH833" s="55"/>
      <c r="CI833" s="102">
        <v>4195</v>
      </c>
      <c r="CJ833" s="55"/>
      <c r="CK833" s="55">
        <v>34.299999999999997</v>
      </c>
      <c r="CL833" s="55"/>
      <c r="CM833" s="55">
        <v>4.2300000000000004</v>
      </c>
      <c r="CN833" s="55"/>
      <c r="CO833" s="55"/>
      <c r="CP833" s="55"/>
      <c r="CQ833" s="55">
        <v>0.16</v>
      </c>
      <c r="CR833" s="102">
        <v>4062</v>
      </c>
      <c r="CS833" s="102">
        <v>35.32</v>
      </c>
      <c r="CT833" s="102">
        <v>4.03</v>
      </c>
      <c r="CU833" s="102">
        <v>0.18</v>
      </c>
      <c r="CV833" s="55"/>
      <c r="CW833" s="73">
        <f t="shared" si="184"/>
        <v>1061.2436440765214</v>
      </c>
      <c r="CX833" s="74">
        <f>AP833/(AB833-AI833)</f>
        <v>1061.2436440765214</v>
      </c>
      <c r="CY833" s="71">
        <v>500</v>
      </c>
      <c r="CZ833" s="67">
        <f>IF(AND(DATE(YEAR(T833),MONTH(T833),DAY(T833))&gt;=(S833-3),DATE(YEAR(T833),MONTH(T833),DAY(T833))&lt;=(S833+3)),T833,V833)</f>
        <v>46223.454861111109</v>
      </c>
      <c r="DA833" s="74">
        <f>CZ833-U833</f>
        <v>0</v>
      </c>
      <c r="DB833" s="53">
        <f>(((AR833-AQ833)*24)+DD833+AB833+((AV833-AU833)*24))/24</f>
        <v>0.56944444444525288</v>
      </c>
      <c r="DC833" s="53">
        <f>(AT833-AS833)*24</f>
        <v>1.5833333332557231</v>
      </c>
      <c r="DD833" s="53">
        <f>(W833-AR833)*24</f>
        <v>0.83333333325572312</v>
      </c>
      <c r="DE833" s="53">
        <f>AA833</f>
        <v>118.91666666662786</v>
      </c>
      <c r="DF833" s="53">
        <f t="shared" si="183"/>
        <v>0.83333333325572312</v>
      </c>
      <c r="DG833" s="53">
        <f>AB833</f>
        <v>12.249999999941792</v>
      </c>
      <c r="DH833" s="53">
        <f t="shared" si="170"/>
        <v>1.5833333332557231</v>
      </c>
    </row>
    <row r="834" spans="1:112" s="63" customFormat="1" x14ac:dyDescent="0.2">
      <c r="A834" s="65">
        <v>5282</v>
      </c>
      <c r="B834" s="72">
        <f t="shared" si="171"/>
        <v>46204</v>
      </c>
      <c r="C834" s="60" t="str">
        <f t="shared" si="172"/>
        <v>PRT 2026 7 #5282</v>
      </c>
      <c r="D834" s="60" t="str">
        <f t="shared" si="173"/>
        <v>PRATU PTBA #168</v>
      </c>
      <c r="E834" s="61">
        <v>5282</v>
      </c>
      <c r="F834" s="62" t="s">
        <v>98</v>
      </c>
      <c r="G834" s="62" t="str">
        <f>INDEX([1]List!$D$2:$D$60,MATCH(F834,[1]List!$B$2:$B$60,0))</f>
        <v>FOB</v>
      </c>
      <c r="H834" s="62" t="s">
        <v>156</v>
      </c>
      <c r="I834" s="62" t="s">
        <v>157</v>
      </c>
      <c r="J834" s="61">
        <f>IF(F834="","",IF(F834="TIE LRC",COUNTIF($F$2:$F834,"TIE")+COUNTIF($F$2:$F834,"TME")+COUNTIF($F$2:$F834,"TIE LRC")+COUNTIF($F$2:$F834,"TIE MRC"),IF(F834="TIE MRC",COUNTIF($F$2:$F834,"TIE")+COUNTIF($F$2:$F834,"TME")+COUNTIF($F$2:$F834,"TIE LRC")+COUNTIF($F$2:$F834,"TIE MRC"),IF(F834="PLNBB LRC",COUNTIF($F$2:$F834,"PLNBB")+COUNTIF($F$2:$F834,"PLNBB LRC")+COUNTIF($F$2:$F834,"PLNBB MRC"),IF(F834="PLNBB MRC",COUNTIF($F$2:$F834,"PLNBB")+COUNTIF($F$2:$F834,"PLNBB LRC")+COUNTIF($F$2:$F834,"PLNBB MRC"),IF(F834="HE MRC",COUNTIF($F$2:$F834,"HE")+COUNTIF($F$2:$F834,"HE LRC")+COUNTIF($F$2:$F834,"HE MRC"),IF(F834="HE LRC",COUNTIF($F$2:$F834,"HE")+COUNTIF($F$2:$F834,"HE LRC")+COUNTIF($F$2:$F834,"HE MRC"),COUNTIF($F$2:$F834,F834))))))))</f>
        <v>168</v>
      </c>
      <c r="L834" s="63" t="s">
        <v>532</v>
      </c>
      <c r="N834" s="64" t="s">
        <v>318</v>
      </c>
      <c r="O834" s="69" t="s">
        <v>394</v>
      </c>
      <c r="P834" s="65"/>
      <c r="Q834" s="69">
        <v>46219</v>
      </c>
      <c r="R834" s="66"/>
      <c r="S834" s="69">
        <v>46218</v>
      </c>
      <c r="T834" s="67">
        <v>46220.666666666664</v>
      </c>
      <c r="U834" s="67">
        <f>T834</f>
        <v>46220.666666666664</v>
      </c>
      <c r="V834" s="67">
        <v>46223.583333333336</v>
      </c>
      <c r="W834" s="67">
        <v>46223.65625</v>
      </c>
      <c r="X834" s="67">
        <v>46224.756944444445</v>
      </c>
      <c r="Y834" s="67">
        <v>46224.8125</v>
      </c>
      <c r="Z834" s="67">
        <v>46224.850694444445</v>
      </c>
      <c r="AA834" s="53">
        <f t="shared" si="174"/>
        <v>70.000000000116415</v>
      </c>
      <c r="AB834" s="53">
        <f t="shared" si="181"/>
        <v>27.75</v>
      </c>
      <c r="AC834" s="53">
        <f t="shared" si="182"/>
        <v>1.3333333333139308</v>
      </c>
      <c r="AD834" s="53">
        <v>0.33</v>
      </c>
      <c r="AE834" s="53">
        <v>2.5</v>
      </c>
      <c r="AF834" s="53">
        <v>4.5</v>
      </c>
      <c r="AG834" s="53">
        <v>0</v>
      </c>
      <c r="AH834" s="53">
        <v>0</v>
      </c>
      <c r="AI834" s="53">
        <f t="shared" si="169"/>
        <v>7</v>
      </c>
      <c r="AJ834" s="77">
        <f t="shared" si="179"/>
        <v>7.33</v>
      </c>
      <c r="AK834" s="77"/>
      <c r="AL834" s="77"/>
      <c r="AM834" s="77"/>
      <c r="AN834" s="77"/>
      <c r="AO834" s="68">
        <v>12016.862999999999</v>
      </c>
      <c r="AP834" s="68">
        <v>12015.843000000001</v>
      </c>
      <c r="AQ834" s="67">
        <f t="shared" si="176"/>
        <v>46223.583333333336</v>
      </c>
      <c r="AR834" s="67">
        <v>46223.597222222219</v>
      </c>
      <c r="AS834" s="67">
        <f t="shared" si="177"/>
        <v>46224.756944444445</v>
      </c>
      <c r="AT834" s="67">
        <v>46224.833333333336</v>
      </c>
      <c r="AU834" s="67">
        <f t="shared" si="149"/>
        <v>46224.833333333336</v>
      </c>
      <c r="AV834" s="67">
        <v>46224.847222222219</v>
      </c>
      <c r="AW834" s="102">
        <v>4659</v>
      </c>
      <c r="AX834" s="102">
        <v>6575</v>
      </c>
      <c r="AY834" s="55">
        <v>29.15</v>
      </c>
      <c r="AZ834" s="55">
        <v>10.3</v>
      </c>
      <c r="BA834" s="55">
        <v>6.73</v>
      </c>
      <c r="BB834" s="55">
        <v>8.52</v>
      </c>
      <c r="BC834" s="55">
        <v>9.5</v>
      </c>
      <c r="BD834" s="55">
        <v>38.799999999999997</v>
      </c>
      <c r="BE834" s="55">
        <v>42.38</v>
      </c>
      <c r="BF834" s="55">
        <v>0.56999999999999995</v>
      </c>
      <c r="BG834" s="55">
        <v>0.89</v>
      </c>
      <c r="BH834" s="55">
        <v>0.8</v>
      </c>
      <c r="BI834" s="55">
        <v>61.34</v>
      </c>
      <c r="BJ834" s="55">
        <v>4.34</v>
      </c>
      <c r="BK834" s="55">
        <v>0.96</v>
      </c>
      <c r="BL834" s="55">
        <v>1.18</v>
      </c>
      <c r="BM834" s="55">
        <v>13.82</v>
      </c>
      <c r="BN834" s="56">
        <v>60</v>
      </c>
      <c r="BO834" s="55" t="s">
        <v>97</v>
      </c>
      <c r="BP834" s="55" t="s">
        <v>100</v>
      </c>
      <c r="BQ834" s="56">
        <v>1180</v>
      </c>
      <c r="BR834" s="55">
        <v>47.41</v>
      </c>
      <c r="BS834" s="55">
        <v>23.2</v>
      </c>
      <c r="BT834" s="55">
        <v>13.05</v>
      </c>
      <c r="BU834" s="55">
        <v>6.32</v>
      </c>
      <c r="BV834" s="55">
        <v>2.1800000000000002</v>
      </c>
      <c r="BW834" s="55">
        <v>1.2</v>
      </c>
      <c r="BX834" s="55">
        <v>0.65</v>
      </c>
      <c r="BY834" s="55">
        <v>0.67</v>
      </c>
      <c r="BZ834" s="55">
        <v>4.8600000000000003</v>
      </c>
      <c r="CA834" s="55">
        <v>0.1</v>
      </c>
      <c r="CB834" s="55">
        <v>0.28999999999999998</v>
      </c>
      <c r="CC834" s="100">
        <v>2.4E-2</v>
      </c>
      <c r="CD834" s="55">
        <v>100</v>
      </c>
      <c r="CE834" s="55">
        <v>99</v>
      </c>
      <c r="CF834" s="55">
        <v>79</v>
      </c>
      <c r="CG834" s="55">
        <v>19</v>
      </c>
      <c r="CH834" s="55"/>
      <c r="CI834" s="102">
        <v>4906</v>
      </c>
      <c r="CJ834" s="55"/>
      <c r="CK834" s="55">
        <v>28.26</v>
      </c>
      <c r="CL834" s="55">
        <v>14.36</v>
      </c>
      <c r="CM834" s="55">
        <v>5.3</v>
      </c>
      <c r="CN834" s="55">
        <v>6.33</v>
      </c>
      <c r="CO834" s="55">
        <v>39.369999999999997</v>
      </c>
      <c r="CP834" s="55">
        <v>39.94</v>
      </c>
      <c r="CQ834" s="55">
        <v>0.44</v>
      </c>
      <c r="CR834" s="102" t="s">
        <v>319</v>
      </c>
      <c r="CS834" s="102" t="s">
        <v>319</v>
      </c>
      <c r="CT834" s="102" t="s">
        <v>319</v>
      </c>
      <c r="CU834" s="102" t="s">
        <v>319</v>
      </c>
      <c r="CV834" s="55"/>
      <c r="CW834" s="73">
        <f t="shared" si="184"/>
        <v>579.07677108433734</v>
      </c>
      <c r="CX834" s="74">
        <f>AP834/(AB834-AI834)</f>
        <v>579.07677108433734</v>
      </c>
      <c r="CY834" s="71">
        <v>500</v>
      </c>
      <c r="CZ834" s="67">
        <f>IF(AND(DATE(YEAR(T834),MONTH(T834),DAY(T834))&gt;=(S834-3),DATE(YEAR(T834),MONTH(T834),DAY(T834))&lt;=(S834+3)),T834,V834)</f>
        <v>46220.666666666664</v>
      </c>
      <c r="DA834" s="74">
        <f>CZ834-U834</f>
        <v>0</v>
      </c>
      <c r="DB834" s="53">
        <f>(((AR834-AQ834)*24)+DD834+AB834+((AV834-AU834)*24))/24</f>
        <v>1.2430555555474712</v>
      </c>
      <c r="DC834" s="53">
        <f>(AT834-AS834)*24</f>
        <v>1.8333333333721384</v>
      </c>
      <c r="DD834" s="53">
        <f>(W834-AR834)*24</f>
        <v>1.4166666667442769</v>
      </c>
      <c r="DE834" s="53">
        <f>AA834</f>
        <v>70.000000000116415</v>
      </c>
      <c r="DF834" s="53">
        <f t="shared" si="183"/>
        <v>1.4166666667442769</v>
      </c>
      <c r="DG834" s="53">
        <f>AB834</f>
        <v>27.75</v>
      </c>
      <c r="DH834" s="53">
        <f t="shared" si="170"/>
        <v>1.8333333333721384</v>
      </c>
    </row>
    <row r="835" spans="1:112" s="63" customFormat="1" x14ac:dyDescent="0.2">
      <c r="A835" s="65">
        <v>5283</v>
      </c>
      <c r="B835" s="72">
        <f t="shared" si="171"/>
        <v>46204</v>
      </c>
      <c r="C835" s="60" t="str">
        <f t="shared" si="172"/>
        <v>PRT 2026 7 #5283</v>
      </c>
      <c r="D835" s="60" t="str">
        <f t="shared" si="173"/>
        <v>PRATU SSN #56</v>
      </c>
      <c r="E835" s="61">
        <v>5283</v>
      </c>
      <c r="F835" s="62" t="s">
        <v>551</v>
      </c>
      <c r="G835" s="62" t="str">
        <f>INDEX([1]List!$D$2:$D$60,MATCH(F835,[1]List!$B$2:$B$60,0))</f>
        <v>CIF</v>
      </c>
      <c r="H835" s="62" t="s">
        <v>552</v>
      </c>
      <c r="I835" s="62" t="s">
        <v>285</v>
      </c>
      <c r="J835" s="61">
        <f>IF(F835="","",IF(F835="TIE LRC",COUNTIF($F$2:$F835,"TIE")+COUNTIF($F$2:$F835,"TME")+COUNTIF($F$2:$F835,"TIE LRC")+COUNTIF($F$2:$F835,"TIE MRC"),IF(F835="TIE MRC",COUNTIF($F$2:$F835,"TIE")+COUNTIF($F$2:$F835,"TME")+COUNTIF($F$2:$F835,"TIE LRC")+COUNTIF($F$2:$F835,"TIE MRC"),IF(F835="PLNBB LRC",COUNTIF($F$2:$F835,"PLNBB")+COUNTIF($F$2:$F835,"PLNBB LRC")+COUNTIF($F$2:$F835,"PLNBB MRC"),IF(F835="PLNBB MRC",COUNTIF($F$2:$F835,"PLNBB")+COUNTIF($F$2:$F835,"PLNBB LRC")+COUNTIF($F$2:$F835,"PLNBB MRC"),IF(F835="HE MRC",COUNTIF($F$2:$F835,"HE")+COUNTIF($F$2:$F835,"HE LRC")+COUNTIF($F$2:$F835,"HE MRC"),IF(F835="HE LRC",COUNTIF($F$2:$F835,"HE")+COUNTIF($F$2:$F835,"HE LRC")+COUNTIF($F$2:$F835,"HE MRC"),COUNTIF($F$2:$F835,F835))))))))</f>
        <v>56</v>
      </c>
      <c r="K835" s="63" t="s">
        <v>798</v>
      </c>
      <c r="L835" s="63" t="s">
        <v>799</v>
      </c>
      <c r="N835" s="64" t="s">
        <v>320</v>
      </c>
      <c r="O835" s="69" t="s">
        <v>104</v>
      </c>
      <c r="P835" s="65"/>
      <c r="Q835" s="69">
        <v>46208</v>
      </c>
      <c r="R835" s="66"/>
      <c r="S835" s="69">
        <v>46215</v>
      </c>
      <c r="T835" s="67">
        <v>46219.361111111109</v>
      </c>
      <c r="U835" s="67">
        <f>V835</f>
        <v>46224.076388888891</v>
      </c>
      <c r="V835" s="67">
        <v>46224.076388888891</v>
      </c>
      <c r="W835" s="67">
        <v>46224.09375</v>
      </c>
      <c r="X835" s="67">
        <v>46225.15625</v>
      </c>
      <c r="Y835" s="67">
        <v>46225.201388888891</v>
      </c>
      <c r="Z835" s="67">
        <v>46225.236111111109</v>
      </c>
      <c r="AA835" s="53">
        <f t="shared" si="174"/>
        <v>113.16666666674428</v>
      </c>
      <c r="AB835" s="53">
        <f t="shared" si="181"/>
        <v>26.583333333372138</v>
      </c>
      <c r="AC835" s="53">
        <f t="shared" si="182"/>
        <v>1.0833333333721384</v>
      </c>
      <c r="AD835" s="53">
        <v>2.5</v>
      </c>
      <c r="AE835" s="53">
        <v>3</v>
      </c>
      <c r="AF835" s="53">
        <v>3.17</v>
      </c>
      <c r="AG835" s="53">
        <v>0.5</v>
      </c>
      <c r="AH835" s="53">
        <v>0</v>
      </c>
      <c r="AI835" s="53">
        <f t="shared" si="169"/>
        <v>6.67</v>
      </c>
      <c r="AJ835" s="77">
        <f t="shared" si="179"/>
        <v>9.17</v>
      </c>
      <c r="AK835" s="77"/>
      <c r="AL835" s="77"/>
      <c r="AM835" s="77"/>
      <c r="AN835" s="77"/>
      <c r="AO835" s="68">
        <v>9008.8029999999999</v>
      </c>
      <c r="AP835" s="68">
        <v>9004.1370000000006</v>
      </c>
      <c r="AQ835" s="67">
        <f t="shared" si="176"/>
        <v>46224.076388888891</v>
      </c>
      <c r="AR835" s="67">
        <v>46224.086805555555</v>
      </c>
      <c r="AS835" s="67">
        <f t="shared" si="177"/>
        <v>46225.15625</v>
      </c>
      <c r="AT835" s="67">
        <v>46225.222222222219</v>
      </c>
      <c r="AU835" s="67">
        <f t="shared" si="149"/>
        <v>46225.222222222219</v>
      </c>
      <c r="AV835" s="67">
        <v>46225.232638888891</v>
      </c>
      <c r="AW835" s="102">
        <v>4045</v>
      </c>
      <c r="AX835" s="102">
        <v>6233</v>
      </c>
      <c r="AY835" s="55">
        <v>35.11</v>
      </c>
      <c r="AZ835" s="55">
        <v>18.66</v>
      </c>
      <c r="BA835" s="55">
        <v>4.96</v>
      </c>
      <c r="BB835" s="55">
        <v>6.22</v>
      </c>
      <c r="BC835" s="55">
        <v>7.65</v>
      </c>
      <c r="BD835" s="55">
        <v>40.409999999999997</v>
      </c>
      <c r="BE835" s="55">
        <v>34.71</v>
      </c>
      <c r="BF835" s="55">
        <v>0.24</v>
      </c>
      <c r="BG835" s="55">
        <v>0.4</v>
      </c>
      <c r="BH835" s="55">
        <v>0.37</v>
      </c>
      <c r="BI835" s="55">
        <v>52.88</v>
      </c>
      <c r="BJ835" s="55">
        <v>4.3</v>
      </c>
      <c r="BK835" s="55">
        <v>0.87</v>
      </c>
      <c r="BL835" s="55">
        <v>1.1599999999999999</v>
      </c>
      <c r="BM835" s="55">
        <v>16.77</v>
      </c>
      <c r="BN835" s="56">
        <v>60</v>
      </c>
      <c r="BO835" s="55" t="s">
        <v>97</v>
      </c>
      <c r="BP835" s="55" t="s">
        <v>97</v>
      </c>
      <c r="BQ835" s="56">
        <v>1240</v>
      </c>
      <c r="BR835" s="55">
        <v>46.77</v>
      </c>
      <c r="BS835" s="55">
        <v>38.49</v>
      </c>
      <c r="BT835" s="55">
        <v>8.86</v>
      </c>
      <c r="BU835" s="55">
        <v>1.68</v>
      </c>
      <c r="BV835" s="55">
        <v>0.83</v>
      </c>
      <c r="BW835" s="55">
        <v>7.0000000000000007E-2</v>
      </c>
      <c r="BX835" s="55">
        <v>0.64</v>
      </c>
      <c r="BY835" s="55">
        <v>1.67</v>
      </c>
      <c r="BZ835" s="55">
        <v>0.75</v>
      </c>
      <c r="CA835" s="55">
        <v>0.18</v>
      </c>
      <c r="CB835" s="55">
        <v>0.06</v>
      </c>
      <c r="CC835" s="100">
        <v>0.03</v>
      </c>
      <c r="CD835" s="55">
        <v>99</v>
      </c>
      <c r="CE835" s="55">
        <v>98</v>
      </c>
      <c r="CF835" s="55">
        <v>79</v>
      </c>
      <c r="CG835" s="55">
        <v>20</v>
      </c>
      <c r="CH835" s="55"/>
      <c r="CI835" s="102">
        <v>4134</v>
      </c>
      <c r="CJ835" s="55"/>
      <c r="CK835" s="55">
        <v>34.44</v>
      </c>
      <c r="CL835" s="55"/>
      <c r="CM835" s="55">
        <v>4.47</v>
      </c>
      <c r="CN835" s="55"/>
      <c r="CO835" s="55"/>
      <c r="CP835" s="55"/>
      <c r="CQ835" s="55">
        <v>0.11</v>
      </c>
      <c r="CR835" s="102">
        <v>4012</v>
      </c>
      <c r="CS835" s="102">
        <v>36.1</v>
      </c>
      <c r="CT835" s="102">
        <v>4.21</v>
      </c>
      <c r="CU835" s="102">
        <v>0.21</v>
      </c>
      <c r="CV835" s="55"/>
      <c r="CW835" s="73">
        <f t="shared" si="184"/>
        <v>452.16623702623644</v>
      </c>
      <c r="CX835" s="74">
        <f>AP835/(AB835-AI835)</f>
        <v>452.16623702623644</v>
      </c>
      <c r="CY835" s="71">
        <v>500</v>
      </c>
      <c r="CZ835" s="67">
        <f>IF(AND(DATE(YEAR(T835),MONTH(T835),DAY(T835))&gt;=(S835-3),DATE(YEAR(T835),MONTH(T835),DAY(T835))&lt;=(S835+3)),T835,V835)</f>
        <v>46224.076388888891</v>
      </c>
      <c r="DA835" s="74">
        <f>CZ835-U835</f>
        <v>0</v>
      </c>
      <c r="DB835" s="53">
        <f>(((AR835-AQ835)*24)+DD835+AB835+((AV835-AU835)*24))/24</f>
        <v>1.1354166666715173</v>
      </c>
      <c r="DC835" s="53">
        <f>(AT835-AS835)*24</f>
        <v>1.5833333332557231</v>
      </c>
      <c r="DD835" s="53">
        <f>(W835-AR835)*24</f>
        <v>0.16666666668606922</v>
      </c>
      <c r="DE835" s="53">
        <f>AA835</f>
        <v>113.16666666674428</v>
      </c>
      <c r="DF835" s="53">
        <f t="shared" si="183"/>
        <v>0.16666666668606922</v>
      </c>
      <c r="DG835" s="53">
        <f>AB835</f>
        <v>26.583333333372138</v>
      </c>
      <c r="DH835" s="53">
        <f t="shared" si="170"/>
        <v>1.5833333332557231</v>
      </c>
    </row>
    <row r="836" spans="1:112" s="63" customFormat="1" x14ac:dyDescent="0.2">
      <c r="A836" s="65">
        <v>5284</v>
      </c>
      <c r="B836" s="72">
        <f t="shared" si="171"/>
        <v>46204</v>
      </c>
      <c r="C836" s="60" t="str">
        <f t="shared" si="172"/>
        <v>PRT 2026 7 #5284</v>
      </c>
      <c r="D836" s="60" t="str">
        <f t="shared" si="173"/>
        <v>PRATU PLNBB NIAGA #32</v>
      </c>
      <c r="E836" s="61">
        <v>5284</v>
      </c>
      <c r="F836" s="62" t="s">
        <v>314</v>
      </c>
      <c r="G836" s="62" t="str">
        <f>INDEX([1]List!$D$2:$D$60,MATCH(F836,[1]List!$B$2:$B$60,0))</f>
        <v>CIF</v>
      </c>
      <c r="H836" s="62" t="s">
        <v>187</v>
      </c>
      <c r="I836" s="62" t="s">
        <v>845</v>
      </c>
      <c r="J836" s="61">
        <f>IF(F836="","",IF(F836="TIE LRC",COUNTIF($F$2:$F836,"TIE")+COUNTIF($F$2:$F836,"TME")+COUNTIF($F$2:$F836,"TIE LRC")+COUNTIF($F$2:$F836,"TIE MRC"),IF(F836="TIE MRC",COUNTIF($F$2:$F836,"TIE")+COUNTIF($F$2:$F836,"TME")+COUNTIF($F$2:$F836,"TIE LRC")+COUNTIF($F$2:$F836,"TIE MRC"),IF(F836="PLNBB LRC",COUNTIF($F$2:$F836,"PLNBB")+COUNTIF($F$2:$F836,"PLNBB LRC")+COUNTIF($F$2:$F836,"PLNBB MRC"),IF(F836="PLNBB MRC",COUNTIF($F$2:$F836,"PLNBB")+COUNTIF($F$2:$F836,"PLNBB LRC")+COUNTIF($F$2:$F836,"PLNBB MRC"),IF(F836="HE MRC",COUNTIF($F$2:$F836,"HE")+COUNTIF($F$2:$F836,"HE LRC")+COUNTIF($F$2:$F836,"HE MRC"),IF(F836="HE LRC",COUNTIF($F$2:$F836,"HE")+COUNTIF($F$2:$F836,"HE LRC")+COUNTIF($F$2:$F836,"HE MRC"),COUNTIF($F$2:$F836,F836))))))))</f>
        <v>32</v>
      </c>
      <c r="K836" s="63" t="s">
        <v>102</v>
      </c>
      <c r="L836" s="63" t="s">
        <v>178</v>
      </c>
      <c r="N836" s="64" t="s">
        <v>318</v>
      </c>
      <c r="O836" s="69" t="s">
        <v>104</v>
      </c>
      <c r="P836" s="65"/>
      <c r="Q836" s="69">
        <v>46186</v>
      </c>
      <c r="R836" s="66"/>
      <c r="S836" s="69">
        <v>46216</v>
      </c>
      <c r="T836" s="67">
        <v>46219.583333333336</v>
      </c>
      <c r="U836" s="67">
        <f>T836</f>
        <v>46219.583333333336</v>
      </c>
      <c r="V836" s="67">
        <v>46224.888888888891</v>
      </c>
      <c r="W836" s="67">
        <v>46225.041666666664</v>
      </c>
      <c r="X836" s="67">
        <v>46225.715277777781</v>
      </c>
      <c r="Y836" s="67">
        <v>46225.784722222219</v>
      </c>
      <c r="Z836" s="67">
        <v>46225.819444444445</v>
      </c>
      <c r="AA836" s="53">
        <f t="shared" si="174"/>
        <v>127.33333333331393</v>
      </c>
      <c r="AB836" s="53">
        <f t="shared" si="181"/>
        <v>17.833333333313931</v>
      </c>
      <c r="AC836" s="53">
        <f t="shared" si="182"/>
        <v>1.6666666665114462</v>
      </c>
      <c r="AD836" s="53">
        <v>0.08</v>
      </c>
      <c r="AE836" s="53">
        <v>1.67</v>
      </c>
      <c r="AF836" s="53">
        <v>3.08</v>
      </c>
      <c r="AG836" s="53">
        <v>0</v>
      </c>
      <c r="AH836" s="53">
        <v>0</v>
      </c>
      <c r="AI836" s="53">
        <f t="shared" si="169"/>
        <v>4.75</v>
      </c>
      <c r="AJ836" s="77">
        <f t="shared" si="179"/>
        <v>4.83</v>
      </c>
      <c r="AK836" s="77"/>
      <c r="AL836" s="77"/>
      <c r="AM836" s="77"/>
      <c r="AN836" s="77"/>
      <c r="AO836" s="68">
        <v>10012.742</v>
      </c>
      <c r="AP836" s="68">
        <v>10001.914000000001</v>
      </c>
      <c r="AQ836" s="67">
        <f t="shared" si="176"/>
        <v>46224.888888888891</v>
      </c>
      <c r="AR836" s="67">
        <v>46224.899305555555</v>
      </c>
      <c r="AS836" s="67">
        <f t="shared" si="177"/>
        <v>46225.715277777781</v>
      </c>
      <c r="AT836" s="67">
        <v>46225.805555555555</v>
      </c>
      <c r="AU836" s="67">
        <f t="shared" si="149"/>
        <v>46225.805555555555</v>
      </c>
      <c r="AV836" s="67">
        <v>46225.815972222219</v>
      </c>
      <c r="AW836" s="102">
        <v>4033</v>
      </c>
      <c r="AX836" s="102">
        <v>6224</v>
      </c>
      <c r="AY836" s="55">
        <v>35.200000000000003</v>
      </c>
      <c r="AZ836" s="55">
        <v>13.41</v>
      </c>
      <c r="BA836" s="55">
        <v>4.83</v>
      </c>
      <c r="BB836" s="55">
        <v>6.45</v>
      </c>
      <c r="BC836" s="55">
        <v>7.45</v>
      </c>
      <c r="BD836" s="55">
        <v>40.880000000000003</v>
      </c>
      <c r="BE836" s="55">
        <v>39.26</v>
      </c>
      <c r="BF836" s="55">
        <v>0.18</v>
      </c>
      <c r="BG836" s="55">
        <v>0.3</v>
      </c>
      <c r="BH836" s="55">
        <v>0.28000000000000003</v>
      </c>
      <c r="BI836" s="55">
        <v>56.2</v>
      </c>
      <c r="BJ836" s="55">
        <v>4.3099999999999996</v>
      </c>
      <c r="BK836" s="55">
        <v>0.88</v>
      </c>
      <c r="BL836" s="55">
        <v>1.1000000000000001</v>
      </c>
      <c r="BM836" s="55">
        <v>18.510000000000002</v>
      </c>
      <c r="BN836" s="56">
        <v>60</v>
      </c>
      <c r="BO836" s="55" t="s">
        <v>100</v>
      </c>
      <c r="BP836" s="55" t="s">
        <v>100</v>
      </c>
      <c r="BQ836" s="56">
        <v>1240</v>
      </c>
      <c r="BR836" s="55">
        <v>23.2</v>
      </c>
      <c r="BS836" s="55">
        <v>12.67</v>
      </c>
      <c r="BT836" s="55">
        <v>21.54</v>
      </c>
      <c r="BU836" s="55">
        <v>22.93</v>
      </c>
      <c r="BV836" s="55">
        <v>11.6</v>
      </c>
      <c r="BW836" s="55">
        <v>0.9</v>
      </c>
      <c r="BX836" s="55">
        <v>0.53</v>
      </c>
      <c r="BY836" s="55">
        <v>0.36</v>
      </c>
      <c r="BZ836" s="55">
        <v>5.7</v>
      </c>
      <c r="CA836" s="55">
        <v>0.17</v>
      </c>
      <c r="CB836" s="55">
        <v>0.35</v>
      </c>
      <c r="CC836" s="100">
        <v>5.3999999999999999E-2</v>
      </c>
      <c r="CD836" s="55">
        <v>99</v>
      </c>
      <c r="CE836" s="55">
        <v>98</v>
      </c>
      <c r="CF836" s="55">
        <v>78</v>
      </c>
      <c r="CG836" s="55">
        <v>20</v>
      </c>
      <c r="CH836" s="55"/>
      <c r="CI836" s="102">
        <v>4054</v>
      </c>
      <c r="CJ836" s="55"/>
      <c r="CK836" s="55">
        <v>34.96</v>
      </c>
      <c r="CL836" s="55"/>
      <c r="CM836" s="55">
        <v>4.71</v>
      </c>
      <c r="CN836" s="55"/>
      <c r="CO836" s="55"/>
      <c r="CP836" s="55"/>
      <c r="CQ836" s="55">
        <v>0.17</v>
      </c>
      <c r="CR836" s="102">
        <v>4022</v>
      </c>
      <c r="CS836" s="102">
        <v>35.869999999999997</v>
      </c>
      <c r="CT836" s="102">
        <v>4.9000000000000004</v>
      </c>
      <c r="CU836" s="102">
        <v>0.19</v>
      </c>
      <c r="CV836" s="55"/>
      <c r="CW836" s="73">
        <f t="shared" si="184"/>
        <v>764.47750318584713</v>
      </c>
      <c r="CX836" s="74">
        <f>AP836/(AB836-AI836)</f>
        <v>764.47750318584713</v>
      </c>
      <c r="CY836" s="71">
        <v>500</v>
      </c>
      <c r="CZ836" s="67">
        <f>IF(AND(DATE(YEAR(T836),MONTH(T836),DAY(T836))&gt;=(S836-3),DATE(YEAR(T836),MONTH(T836),DAY(T836))&lt;=(S836+3)),T836,V836)</f>
        <v>46219.583333333336</v>
      </c>
      <c r="DA836" s="74">
        <f>CZ836-U836</f>
        <v>0</v>
      </c>
      <c r="DB836" s="53">
        <f>(((AR836-AQ836)*24)+DD836+AB836+((AV836-AU836)*24))/24</f>
        <v>0.90624999999272404</v>
      </c>
      <c r="DC836" s="53">
        <f>(AT836-AS836)*24</f>
        <v>2.1666666665696539</v>
      </c>
      <c r="DD836" s="53">
        <f>(W836-AR836)*24</f>
        <v>3.4166666666278616</v>
      </c>
      <c r="DE836" s="53">
        <f>AA836</f>
        <v>127.33333333331393</v>
      </c>
      <c r="DF836" s="53">
        <f t="shared" si="183"/>
        <v>3.4166666666278616</v>
      </c>
      <c r="DG836" s="53">
        <f>AB836</f>
        <v>17.833333333313931</v>
      </c>
      <c r="DH836" s="53">
        <f t="shared" si="170"/>
        <v>2.1666666665696539</v>
      </c>
    </row>
    <row r="837" spans="1:112" s="63" customFormat="1" x14ac:dyDescent="0.2">
      <c r="A837" s="65">
        <v>5285</v>
      </c>
      <c r="B837" s="72">
        <f t="shared" si="171"/>
        <v>46204</v>
      </c>
      <c r="C837" s="60" t="str">
        <f t="shared" si="172"/>
        <v>PRT 2026 7 #5285</v>
      </c>
      <c r="D837" s="60" t="str">
        <f t="shared" si="173"/>
        <v>PRATU BGG #176</v>
      </c>
      <c r="E837" s="61">
        <v>5285</v>
      </c>
      <c r="F837" s="62" t="s">
        <v>240</v>
      </c>
      <c r="G837" s="62" t="str">
        <f>INDEX([1]List!$D$2:$D$60,MATCH(F837,[1]List!$B$2:$B$60,0))</f>
        <v>CIF</v>
      </c>
      <c r="H837" s="62" t="s">
        <v>211</v>
      </c>
      <c r="I837" s="62" t="s">
        <v>163</v>
      </c>
      <c r="J837" s="61">
        <f>IF(F837="","",IF(F837="TIE LRC",COUNTIF($F$2:$F837,"TIE")+COUNTIF($F$2:$F837,"TME")+COUNTIF($F$2:$F837,"TIE LRC")+COUNTIF($F$2:$F837,"TIE MRC"),IF(F837="TIE MRC",COUNTIF($F$2:$F837,"TIE")+COUNTIF($F$2:$F837,"TME")+COUNTIF($F$2:$F837,"TIE LRC")+COUNTIF($F$2:$F837,"TIE MRC"),IF(F837="PLNBB LRC",COUNTIF($F$2:$F837,"PLNBB")+COUNTIF($F$2:$F837,"PLNBB LRC")+COUNTIF($F$2:$F837,"PLNBB MRC"),IF(F837="PLNBB MRC",COUNTIF($F$2:$F837,"PLNBB")+COUNTIF($F$2:$F837,"PLNBB LRC")+COUNTIF($F$2:$F837,"PLNBB MRC"),IF(F837="HE MRC",COUNTIF($F$2:$F837,"HE")+COUNTIF($F$2:$F837,"HE LRC")+COUNTIF($F$2:$F837,"HE MRC"),IF(F837="HE LRC",COUNTIF($F$2:$F837,"HE")+COUNTIF($F$2:$F837,"HE LRC")+COUNTIF($F$2:$F837,"HE MRC"),COUNTIF($F$2:$F837,F837))))))))</f>
        <v>176</v>
      </c>
      <c r="K837" s="63" t="s">
        <v>273</v>
      </c>
      <c r="L837" s="63" t="s">
        <v>274</v>
      </c>
      <c r="N837" s="64" t="s">
        <v>320</v>
      </c>
      <c r="O837" s="69" t="s">
        <v>473</v>
      </c>
      <c r="P837" s="65"/>
      <c r="Q837" s="69">
        <v>46213</v>
      </c>
      <c r="R837" s="66"/>
      <c r="S837" s="69">
        <v>46230</v>
      </c>
      <c r="T837" s="67">
        <v>46221.006944444445</v>
      </c>
      <c r="U837" s="67">
        <f>V837</f>
        <v>46225.270833333336</v>
      </c>
      <c r="V837" s="67">
        <v>46225.270833333336</v>
      </c>
      <c r="W837" s="67">
        <v>46225.336805555555</v>
      </c>
      <c r="X837" s="67">
        <v>46226.135416666664</v>
      </c>
      <c r="Y837" s="67">
        <v>46226.239583333336</v>
      </c>
      <c r="Z837" s="67">
        <v>46226.263888888891</v>
      </c>
      <c r="AA837" s="53">
        <f t="shared" si="174"/>
        <v>102.33333333337214</v>
      </c>
      <c r="AB837" s="53">
        <f t="shared" si="181"/>
        <v>21.666666666744277</v>
      </c>
      <c r="AC837" s="53">
        <f t="shared" si="182"/>
        <v>2.5000000001164153</v>
      </c>
      <c r="AD837" s="53">
        <v>0</v>
      </c>
      <c r="AE837" s="53">
        <v>1.58</v>
      </c>
      <c r="AF837" s="53">
        <v>9.17</v>
      </c>
      <c r="AG837" s="53">
        <v>0.25</v>
      </c>
      <c r="AH837" s="53">
        <v>0</v>
      </c>
      <c r="AI837" s="53">
        <f t="shared" si="169"/>
        <v>11</v>
      </c>
      <c r="AJ837" s="77">
        <f t="shared" si="179"/>
        <v>11</v>
      </c>
      <c r="AK837" s="77"/>
      <c r="AL837" s="77"/>
      <c r="AM837" s="77"/>
      <c r="AN837" s="77"/>
      <c r="AO837" s="68">
        <v>8699.2369999999992</v>
      </c>
      <c r="AP837" s="68">
        <v>8696.4210000000003</v>
      </c>
      <c r="AQ837" s="67">
        <f t="shared" si="176"/>
        <v>46225.270833333336</v>
      </c>
      <c r="AR837" s="67">
        <v>46225.28125</v>
      </c>
      <c r="AS837" s="67">
        <f t="shared" si="177"/>
        <v>46226.135416666664</v>
      </c>
      <c r="AT837" s="67">
        <v>46226.25</v>
      </c>
      <c r="AU837" s="67">
        <f t="shared" si="149"/>
        <v>46226.25</v>
      </c>
      <c r="AV837" s="67">
        <v>46226.260416666664</v>
      </c>
      <c r="AW837" s="102">
        <v>4597</v>
      </c>
      <c r="AX837" s="102">
        <v>6603</v>
      </c>
      <c r="AY837" s="55">
        <v>30.38</v>
      </c>
      <c r="AZ837" s="55">
        <v>13.01</v>
      </c>
      <c r="BA837" s="55">
        <v>4.0199999999999996</v>
      </c>
      <c r="BB837" s="55">
        <v>5.0199999999999996</v>
      </c>
      <c r="BC837" s="55">
        <v>5.77</v>
      </c>
      <c r="BD837" s="55">
        <v>41.6</v>
      </c>
      <c r="BE837" s="55">
        <v>40.369999999999997</v>
      </c>
      <c r="BF837" s="55">
        <v>0.22</v>
      </c>
      <c r="BG837" s="55">
        <v>0.33</v>
      </c>
      <c r="BH837" s="55">
        <v>0.31</v>
      </c>
      <c r="BI837" s="55">
        <v>58.75</v>
      </c>
      <c r="BJ837" s="55">
        <v>4.3099999999999996</v>
      </c>
      <c r="BK837" s="55">
        <v>0.95</v>
      </c>
      <c r="BL837" s="55">
        <v>1.1599999999999999</v>
      </c>
      <c r="BM837" s="55">
        <v>17.690000000000001</v>
      </c>
      <c r="BN837" s="56">
        <v>59</v>
      </c>
      <c r="BO837" s="55" t="s">
        <v>100</v>
      </c>
      <c r="BP837" s="55" t="s">
        <v>100</v>
      </c>
      <c r="BQ837" s="56">
        <v>1240</v>
      </c>
      <c r="BR837" s="55">
        <v>35.78</v>
      </c>
      <c r="BS837" s="55">
        <v>24.25</v>
      </c>
      <c r="BT837" s="55">
        <v>14.94</v>
      </c>
      <c r="BU837" s="55">
        <v>14.27</v>
      </c>
      <c r="BV837" s="55">
        <v>1.44</v>
      </c>
      <c r="BW837" s="55">
        <v>0.87</v>
      </c>
      <c r="BX837" s="55">
        <v>0.46</v>
      </c>
      <c r="BY837" s="55">
        <v>0.92</v>
      </c>
      <c r="BZ837" s="55">
        <v>6.43</v>
      </c>
      <c r="CA837" s="55">
        <v>0.43</v>
      </c>
      <c r="CB837" s="55">
        <v>0.19</v>
      </c>
      <c r="CC837" s="100">
        <v>5.1999999999999998E-2</v>
      </c>
      <c r="CD837" s="55">
        <v>99</v>
      </c>
      <c r="CE837" s="55">
        <v>98</v>
      </c>
      <c r="CF837" s="55">
        <v>78</v>
      </c>
      <c r="CG837" s="55">
        <v>19</v>
      </c>
      <c r="CH837" s="55"/>
      <c r="CI837" s="102">
        <v>4602</v>
      </c>
      <c r="CJ837" s="55"/>
      <c r="CK837" s="55">
        <v>30.74</v>
      </c>
      <c r="CL837" s="55"/>
      <c r="CM837" s="55">
        <v>3.97</v>
      </c>
      <c r="CN837" s="55"/>
      <c r="CO837" s="55"/>
      <c r="CP837" s="55"/>
      <c r="CQ837" s="55">
        <v>0.17</v>
      </c>
      <c r="CR837" s="102">
        <v>4539</v>
      </c>
      <c r="CS837" s="102">
        <v>31.47</v>
      </c>
      <c r="CT837" s="102">
        <v>5.21</v>
      </c>
      <c r="CU837" s="102">
        <v>0.31</v>
      </c>
      <c r="CV837" s="55"/>
      <c r="CW837" s="73">
        <f t="shared" si="184"/>
        <v>815.28946874406802</v>
      </c>
      <c r="CX837" s="74">
        <f>AP837/(AB837-AI837)</f>
        <v>815.28946874406802</v>
      </c>
      <c r="CY837" s="71">
        <v>500</v>
      </c>
      <c r="CZ837" s="67">
        <f>IF(AND(DATE(YEAR(T837),MONTH(T837),DAY(T837))&gt;=(S837-3),DATE(YEAR(T837),MONTH(T837),DAY(T837))&lt;=(S837+3)),T837,V837)</f>
        <v>46225.270833333336</v>
      </c>
      <c r="DA837" s="74">
        <f>CZ837-U837</f>
        <v>0</v>
      </c>
      <c r="DB837" s="53">
        <f>(((AR837-AQ837)*24)+DD837+AB837+((AV837-AU837)*24))/24</f>
        <v>0.97916666666424135</v>
      </c>
      <c r="DC837" s="53">
        <f>(AT837-AS837)*24</f>
        <v>2.7500000000582077</v>
      </c>
      <c r="DD837" s="53">
        <f>(W837-AR837)*24</f>
        <v>1.3333333333139308</v>
      </c>
      <c r="DE837" s="53">
        <f>AA837</f>
        <v>102.33333333337214</v>
      </c>
      <c r="DF837" s="53">
        <f t="shared" si="183"/>
        <v>1.3333333333139308</v>
      </c>
      <c r="DG837" s="53">
        <f>AB837</f>
        <v>21.666666666744277</v>
      </c>
      <c r="DH837" s="53">
        <f t="shared" si="170"/>
        <v>2.7500000000582077</v>
      </c>
    </row>
    <row r="838" spans="1:112" s="63" customFormat="1" x14ac:dyDescent="0.2">
      <c r="A838" s="65">
        <v>5286</v>
      </c>
      <c r="B838" s="72">
        <f t="shared" si="171"/>
        <v>46204</v>
      </c>
      <c r="C838" s="60" t="str">
        <f t="shared" si="172"/>
        <v>PRT 2026 7 #5286</v>
      </c>
      <c r="D838" s="60" t="str">
        <f t="shared" si="173"/>
        <v>PRATU PLNBB NIAGA #33</v>
      </c>
      <c r="E838" s="61">
        <v>5286</v>
      </c>
      <c r="F838" s="62" t="s">
        <v>314</v>
      </c>
      <c r="G838" s="62" t="str">
        <f>INDEX([1]List!$D$2:$D$60,MATCH(F838,[1]List!$B$2:$B$60,0))</f>
        <v>CIF</v>
      </c>
      <c r="H838" s="62" t="s">
        <v>887</v>
      </c>
      <c r="I838" s="62" t="s">
        <v>888</v>
      </c>
      <c r="J838" s="61">
        <f>IF(F838="","",IF(F838="TIE LRC",COUNTIF($F$2:$F838,"TIE")+COUNTIF($F$2:$F838,"TME")+COUNTIF($F$2:$F838,"TIE LRC")+COUNTIF($F$2:$F838,"TIE MRC"),IF(F838="TIE MRC",COUNTIF($F$2:$F838,"TIE")+COUNTIF($F$2:$F838,"TME")+COUNTIF($F$2:$F838,"TIE LRC")+COUNTIF($F$2:$F838,"TIE MRC"),IF(F838="PLNBB LRC",COUNTIF($F$2:$F838,"PLNBB")+COUNTIF($F$2:$F838,"PLNBB LRC")+COUNTIF($F$2:$F838,"PLNBB MRC"),IF(F838="PLNBB MRC",COUNTIF($F$2:$F838,"PLNBB")+COUNTIF($F$2:$F838,"PLNBB LRC")+COUNTIF($F$2:$F838,"PLNBB MRC"),IF(F838="HE MRC",COUNTIF($F$2:$F838,"HE")+COUNTIF($F$2:$F838,"HE LRC")+COUNTIF($F$2:$F838,"HE MRC"),IF(F838="HE LRC",COUNTIF($F$2:$F838,"HE")+COUNTIF($F$2:$F838,"HE LRC")+COUNTIF($F$2:$F838,"HE MRC"),COUNTIF($F$2:$F838,F838))))))))</f>
        <v>33</v>
      </c>
      <c r="K838" s="63" t="s">
        <v>889</v>
      </c>
      <c r="L838" s="63" t="s">
        <v>890</v>
      </c>
      <c r="N838" s="64" t="s">
        <v>318</v>
      </c>
      <c r="O838" s="69" t="s">
        <v>104</v>
      </c>
      <c r="P838" s="65"/>
      <c r="Q838" s="69">
        <v>46203</v>
      </c>
      <c r="R838" s="66"/>
      <c r="S838" s="69">
        <v>46221</v>
      </c>
      <c r="T838" s="67">
        <v>46221.208333333336</v>
      </c>
      <c r="U838" s="67">
        <f>T838</f>
        <v>46221.208333333336</v>
      </c>
      <c r="V838" s="67">
        <v>46225.854166666664</v>
      </c>
      <c r="W838" s="67">
        <v>46225.951388888891</v>
      </c>
      <c r="X838" s="67">
        <v>46226.486111111109</v>
      </c>
      <c r="Y838" s="67">
        <v>46226.541666666664</v>
      </c>
      <c r="Z838" s="67">
        <v>46226.565972222219</v>
      </c>
      <c r="AA838" s="53">
        <f t="shared" si="174"/>
        <v>111.49999999988358</v>
      </c>
      <c r="AB838" s="53">
        <f t="shared" si="181"/>
        <v>14.166666666569654</v>
      </c>
      <c r="AC838" s="53">
        <f t="shared" si="182"/>
        <v>1.3333333333139308</v>
      </c>
      <c r="AD838" s="53">
        <v>0</v>
      </c>
      <c r="AE838" s="53">
        <v>1.67</v>
      </c>
      <c r="AF838" s="53">
        <v>2.33</v>
      </c>
      <c r="AG838" s="53">
        <v>0.08</v>
      </c>
      <c r="AH838" s="53">
        <v>0</v>
      </c>
      <c r="AI838" s="53">
        <f t="shared" si="169"/>
        <v>4.08</v>
      </c>
      <c r="AJ838" s="77">
        <f t="shared" si="179"/>
        <v>4.08</v>
      </c>
      <c r="AK838" s="77"/>
      <c r="AL838" s="77"/>
      <c r="AM838" s="77"/>
      <c r="AN838" s="77"/>
      <c r="AO838" s="68">
        <v>7501.31</v>
      </c>
      <c r="AP838" s="68">
        <v>7495.9430000000002</v>
      </c>
      <c r="AQ838" s="67">
        <f t="shared" si="176"/>
        <v>46225.854166666664</v>
      </c>
      <c r="AR838" s="67">
        <v>46225.864583333336</v>
      </c>
      <c r="AS838" s="67">
        <f t="shared" si="177"/>
        <v>46226.486111111109</v>
      </c>
      <c r="AT838" s="67">
        <v>46226.552083333336</v>
      </c>
      <c r="AU838" s="67">
        <f t="shared" si="149"/>
        <v>46226.552083333336</v>
      </c>
      <c r="AV838" s="67">
        <v>46226.5625</v>
      </c>
      <c r="AW838" s="102">
        <v>5471</v>
      </c>
      <c r="AX838" s="102">
        <v>6802</v>
      </c>
      <c r="AY838" s="55">
        <v>19.57</v>
      </c>
      <c r="AZ838" s="55">
        <v>10.18</v>
      </c>
      <c r="BA838" s="55">
        <v>5.67</v>
      </c>
      <c r="BB838" s="55">
        <v>6.33</v>
      </c>
      <c r="BC838" s="55">
        <v>7.05</v>
      </c>
      <c r="BD838" s="55">
        <v>40.770000000000003</v>
      </c>
      <c r="BE838" s="55">
        <v>42.72</v>
      </c>
      <c r="BF838" s="55">
        <v>0.76</v>
      </c>
      <c r="BG838" s="55">
        <v>1.02</v>
      </c>
      <c r="BH838" s="55">
        <v>0.95</v>
      </c>
      <c r="BI838" s="55">
        <v>62.78</v>
      </c>
      <c r="BJ838" s="55">
        <v>4.34</v>
      </c>
      <c r="BK838" s="55">
        <v>0.75</v>
      </c>
      <c r="BL838" s="55">
        <v>1.02</v>
      </c>
      <c r="BM838" s="55">
        <v>14.77</v>
      </c>
      <c r="BN838" s="56">
        <v>51</v>
      </c>
      <c r="BO838" s="55" t="s">
        <v>97</v>
      </c>
      <c r="BP838" s="55" t="s">
        <v>100</v>
      </c>
      <c r="BQ838" s="56">
        <v>1150</v>
      </c>
      <c r="BR838" s="55">
        <v>35.26</v>
      </c>
      <c r="BS838" s="55">
        <v>20.46</v>
      </c>
      <c r="BT838" s="55">
        <v>22.81</v>
      </c>
      <c r="BU838" s="55">
        <v>7.97</v>
      </c>
      <c r="BV838" s="55">
        <v>2.34</v>
      </c>
      <c r="BW838" s="55">
        <v>0.63</v>
      </c>
      <c r="BX838" s="55">
        <v>0.92</v>
      </c>
      <c r="BY838" s="55">
        <v>0.96</v>
      </c>
      <c r="BZ838" s="55">
        <v>7.52</v>
      </c>
      <c r="CA838" s="55">
        <v>0.06</v>
      </c>
      <c r="CB838" s="55">
        <v>1.27</v>
      </c>
      <c r="CC838" s="100">
        <v>7.3999999999999996E-2</v>
      </c>
      <c r="CD838" s="55">
        <v>99</v>
      </c>
      <c r="CE838" s="55">
        <v>97</v>
      </c>
      <c r="CF838" s="55">
        <v>79</v>
      </c>
      <c r="CG838" s="55">
        <v>21</v>
      </c>
      <c r="CH838" s="55"/>
      <c r="CI838" s="102">
        <v>5487</v>
      </c>
      <c r="CJ838" s="55"/>
      <c r="CK838" s="55">
        <v>19.239999999999998</v>
      </c>
      <c r="CL838" s="55"/>
      <c r="CM838" s="55">
        <v>5.95</v>
      </c>
      <c r="CN838" s="55"/>
      <c r="CO838" s="55"/>
      <c r="CP838" s="55"/>
      <c r="CQ838" s="55">
        <v>0.8</v>
      </c>
      <c r="CR838" s="102">
        <v>4303</v>
      </c>
      <c r="CS838" s="102">
        <v>29.02</v>
      </c>
      <c r="CT838" s="102">
        <v>4.17</v>
      </c>
      <c r="CU838" s="102">
        <v>0.53</v>
      </c>
      <c r="CV838" s="55"/>
      <c r="CW838" s="73">
        <f t="shared" si="184"/>
        <v>743.15363516907757</v>
      </c>
      <c r="CX838" s="74">
        <f>AP838/(AB838-AI838)</f>
        <v>743.15363516907757</v>
      </c>
      <c r="CY838" s="71">
        <v>500</v>
      </c>
      <c r="CZ838" s="67">
        <f>IF(AND(DATE(YEAR(T838),MONTH(T838),DAY(T838))&gt;=(S838-3),DATE(YEAR(T838),MONTH(T838),DAY(T838))&lt;=(S838+3)),T838,V838)</f>
        <v>46221.208333333336</v>
      </c>
      <c r="DA838" s="74">
        <f>CZ838-U838</f>
        <v>0</v>
      </c>
      <c r="DB838" s="53">
        <f>(((AR838-AQ838)*24)+DD838+AB838+((AV838-AU838)*24))/24</f>
        <v>0.69791666666424135</v>
      </c>
      <c r="DC838" s="53">
        <f>(AT838-AS838)*24</f>
        <v>1.5833333334303461</v>
      </c>
      <c r="DD838" s="53">
        <f>(W838-AR838)*24</f>
        <v>2.0833333333139308</v>
      </c>
      <c r="DE838" s="53">
        <f>AA838</f>
        <v>111.49999999988358</v>
      </c>
      <c r="DF838" s="53">
        <f t="shared" si="183"/>
        <v>2.0833333333139308</v>
      </c>
      <c r="DG838" s="53">
        <f>AB838</f>
        <v>14.166666666569654</v>
      </c>
      <c r="DH838" s="53">
        <f t="shared" si="170"/>
        <v>1.5833333334303461</v>
      </c>
    </row>
    <row r="839" spans="1:112" s="63" customFormat="1" x14ac:dyDescent="0.2">
      <c r="A839" s="65">
        <v>5287</v>
      </c>
      <c r="B839" s="72">
        <f t="shared" si="171"/>
        <v>46204</v>
      </c>
      <c r="C839" s="60" t="str">
        <f t="shared" si="172"/>
        <v>PRT 2026 7 #5287</v>
      </c>
      <c r="D839" s="60" t="str">
        <f t="shared" si="173"/>
        <v>PRATU MADHUCON #24</v>
      </c>
      <c r="E839" s="61">
        <v>5287</v>
      </c>
      <c r="F839" s="62" t="s">
        <v>624</v>
      </c>
      <c r="G839" s="62" t="str">
        <f>INDEX([1]List!$D$2:$D$60,MATCH(F839,[1]List!$B$2:$B$60,0))</f>
        <v>CIF</v>
      </c>
      <c r="H839" s="62" t="s">
        <v>625</v>
      </c>
      <c r="I839" s="62" t="s">
        <v>689</v>
      </c>
      <c r="J839" s="61">
        <f>IF(F839="","",IF(F839="TIE LRC",COUNTIF($F$2:$F839,"TIE")+COUNTIF($F$2:$F839,"TME")+COUNTIF($F$2:$F839,"TIE LRC")+COUNTIF($F$2:$F839,"TIE MRC"),IF(F839="TIE MRC",COUNTIF($F$2:$F839,"TIE")+COUNTIF($F$2:$F839,"TME")+COUNTIF($F$2:$F839,"TIE LRC")+COUNTIF($F$2:$F839,"TIE MRC"),IF(F839="PLNBB LRC",COUNTIF($F$2:$F839,"PLNBB")+COUNTIF($F$2:$F839,"PLNBB LRC")+COUNTIF($F$2:$F839,"PLNBB MRC"),IF(F839="PLNBB MRC",COUNTIF($F$2:$F839,"PLNBB")+COUNTIF($F$2:$F839,"PLNBB LRC")+COUNTIF($F$2:$F839,"PLNBB MRC"),IF(F839="HE MRC",COUNTIF($F$2:$F839,"HE")+COUNTIF($F$2:$F839,"HE LRC")+COUNTIF($F$2:$F839,"HE MRC"),IF(F839="HE LRC",COUNTIF($F$2:$F839,"HE")+COUNTIF($F$2:$F839,"HE LRC")+COUNTIF($F$2:$F839,"HE MRC"),COUNTIF($F$2:$F839,F839))))))))</f>
        <v>24</v>
      </c>
      <c r="K839" s="63" t="s">
        <v>480</v>
      </c>
      <c r="L839" s="63" t="s">
        <v>590</v>
      </c>
      <c r="N839" s="64" t="s">
        <v>320</v>
      </c>
      <c r="O839" s="69" t="s">
        <v>104</v>
      </c>
      <c r="P839" s="65"/>
      <c r="Q839" s="69">
        <v>46213</v>
      </c>
      <c r="R839" s="66"/>
      <c r="S839" s="69">
        <v>46214</v>
      </c>
      <c r="T839" s="67">
        <v>46220.201388888891</v>
      </c>
      <c r="U839" s="67">
        <f>V839</f>
        <v>46226.284722222219</v>
      </c>
      <c r="V839" s="67">
        <v>46226.284722222219</v>
      </c>
      <c r="W839" s="67">
        <v>46226.427083333336</v>
      </c>
      <c r="X839" s="67">
        <v>46226.958333333336</v>
      </c>
      <c r="Y839" s="67">
        <v>46227.013888888891</v>
      </c>
      <c r="Z839" s="67">
        <v>46227.038194444445</v>
      </c>
      <c r="AA839" s="53">
        <f t="shared" si="174"/>
        <v>145.99999999988358</v>
      </c>
      <c r="AB839" s="53">
        <f t="shared" si="181"/>
        <v>14.083333333313931</v>
      </c>
      <c r="AC839" s="53">
        <f t="shared" si="182"/>
        <v>1.3333333333139308</v>
      </c>
      <c r="AD839" s="53">
        <v>0.33</v>
      </c>
      <c r="AE839" s="53">
        <v>1.92</v>
      </c>
      <c r="AF839" s="53">
        <v>0</v>
      </c>
      <c r="AG839" s="53">
        <v>0</v>
      </c>
      <c r="AH839" s="53">
        <v>0</v>
      </c>
      <c r="AI839" s="53">
        <f t="shared" si="169"/>
        <v>1.92</v>
      </c>
      <c r="AJ839" s="77">
        <f t="shared" si="179"/>
        <v>2.25</v>
      </c>
      <c r="AK839" s="77"/>
      <c r="AL839" s="77"/>
      <c r="AM839" s="77"/>
      <c r="AN839" s="77"/>
      <c r="AO839" s="68">
        <v>8750.6849999999995</v>
      </c>
      <c r="AP839" s="68">
        <v>8749.4110000000001</v>
      </c>
      <c r="AQ839" s="67">
        <f t="shared" si="176"/>
        <v>46226.284722222219</v>
      </c>
      <c r="AR839" s="67">
        <v>46226.295138888891</v>
      </c>
      <c r="AS839" s="67">
        <f t="shared" si="177"/>
        <v>46226.958333333336</v>
      </c>
      <c r="AT839" s="67">
        <v>46227.024305555555</v>
      </c>
      <c r="AU839" s="67">
        <f t="shared" si="149"/>
        <v>46227.024305555555</v>
      </c>
      <c r="AV839" s="67">
        <v>46227.034722222219</v>
      </c>
      <c r="AW839" s="102">
        <v>4112</v>
      </c>
      <c r="AX839" s="102">
        <v>6322</v>
      </c>
      <c r="AY839" s="55">
        <v>34.950000000000003</v>
      </c>
      <c r="AZ839" s="55">
        <v>10.34</v>
      </c>
      <c r="BA839" s="55">
        <v>4.43</v>
      </c>
      <c r="BB839" s="55">
        <v>6.11</v>
      </c>
      <c r="BC839" s="55">
        <v>6.81</v>
      </c>
      <c r="BD839" s="55">
        <v>43.18</v>
      </c>
      <c r="BE839" s="55">
        <v>40.369999999999997</v>
      </c>
      <c r="BF839" s="55">
        <v>0.26</v>
      </c>
      <c r="BG839" s="55">
        <v>0.43</v>
      </c>
      <c r="BH839" s="55">
        <v>0.4</v>
      </c>
      <c r="BI839" s="55">
        <v>58.41</v>
      </c>
      <c r="BJ839" s="55">
        <v>4.26</v>
      </c>
      <c r="BK839" s="55">
        <v>0.96</v>
      </c>
      <c r="BL839" s="55">
        <v>1.1499999999999999</v>
      </c>
      <c r="BM839" s="55">
        <v>19.559999999999999</v>
      </c>
      <c r="BN839" s="56">
        <v>60</v>
      </c>
      <c r="BO839" s="55" t="s">
        <v>100</v>
      </c>
      <c r="BP839" s="55" t="s">
        <v>100</v>
      </c>
      <c r="BQ839" s="56">
        <v>1160</v>
      </c>
      <c r="BR839" s="55">
        <v>19.32</v>
      </c>
      <c r="BS839" s="55">
        <v>15.19</v>
      </c>
      <c r="BT839" s="55">
        <v>42.76</v>
      </c>
      <c r="BU839" s="55">
        <v>10.44</v>
      </c>
      <c r="BV839" s="55">
        <v>2.13</v>
      </c>
      <c r="BW839" s="55">
        <v>0.28000000000000003</v>
      </c>
      <c r="BX839" s="55">
        <v>0.39</v>
      </c>
      <c r="BY839" s="55">
        <v>0.85</v>
      </c>
      <c r="BZ839" s="55">
        <v>7.15</v>
      </c>
      <c r="CA839" s="55">
        <v>1.1200000000000001</v>
      </c>
      <c r="CB839" s="55">
        <v>0.36</v>
      </c>
      <c r="CC839" s="100">
        <v>0.06</v>
      </c>
      <c r="CD839" s="55">
        <v>99</v>
      </c>
      <c r="CE839" s="55">
        <v>97</v>
      </c>
      <c r="CF839" s="55">
        <v>79</v>
      </c>
      <c r="CG839" s="55">
        <v>20</v>
      </c>
      <c r="CH839" s="55"/>
      <c r="CI839" s="102">
        <v>4128</v>
      </c>
      <c r="CJ839" s="55"/>
      <c r="CK839" s="55">
        <v>34.64</v>
      </c>
      <c r="CL839" s="55"/>
      <c r="CM839" s="55">
        <v>4.1900000000000004</v>
      </c>
      <c r="CN839" s="55"/>
      <c r="CO839" s="55"/>
      <c r="CP839" s="55"/>
      <c r="CQ839" s="55">
        <v>0.14000000000000001</v>
      </c>
      <c r="CR839" s="102">
        <v>4061</v>
      </c>
      <c r="CS839" s="102">
        <v>34.92</v>
      </c>
      <c r="CT839" s="102">
        <v>4.9400000000000004</v>
      </c>
      <c r="CU839" s="102">
        <v>0.21</v>
      </c>
      <c r="CV839" s="55"/>
      <c r="CW839" s="73">
        <f t="shared" si="184"/>
        <v>719.32674705513489</v>
      </c>
      <c r="CX839" s="74">
        <f>AP839/(AB839-AI839)</f>
        <v>719.32674705513489</v>
      </c>
      <c r="CY839" s="71">
        <v>500</v>
      </c>
      <c r="CZ839" s="67">
        <f>IF(AND(DATE(YEAR(T839),MONTH(T839),DAY(T839))&gt;=(S839-3),DATE(YEAR(T839),MONTH(T839),DAY(T839))&lt;=(S839+3)),T839,V839)</f>
        <v>46226.284722222219</v>
      </c>
      <c r="DA839" s="74">
        <f>CZ839-U839</f>
        <v>0</v>
      </c>
      <c r="DB839" s="53">
        <f>(((AR839-AQ839)*24)+DD839+AB839+((AV839-AU839)*24))/24</f>
        <v>0.73958333333575865</v>
      </c>
      <c r="DC839" s="53">
        <f>(AT839-AS839)*24</f>
        <v>1.5833333332557231</v>
      </c>
      <c r="DD839" s="53">
        <f>(W839-AR839)*24</f>
        <v>3.1666666666860692</v>
      </c>
      <c r="DE839" s="53">
        <f>AA839</f>
        <v>145.99999999988358</v>
      </c>
      <c r="DF839" s="53">
        <f t="shared" si="183"/>
        <v>3.1666666666860692</v>
      </c>
      <c r="DG839" s="53">
        <f>AB839</f>
        <v>14.083333333313931</v>
      </c>
      <c r="DH839" s="53">
        <f t="shared" si="170"/>
        <v>1.5833333332557231</v>
      </c>
    </row>
    <row r="840" spans="1:112" s="63" customFormat="1" x14ac:dyDescent="0.2">
      <c r="A840" s="65">
        <v>5288</v>
      </c>
      <c r="B840" s="72">
        <f t="shared" si="171"/>
        <v>46204</v>
      </c>
      <c r="C840" s="60" t="str">
        <f t="shared" si="172"/>
        <v>PRT 2026 7 #5288</v>
      </c>
      <c r="D840" s="60" t="str">
        <f t="shared" si="173"/>
        <v>PRATU PTBA #169</v>
      </c>
      <c r="E840" s="61">
        <v>5288</v>
      </c>
      <c r="F840" s="62" t="s">
        <v>98</v>
      </c>
      <c r="G840" s="62" t="str">
        <f>INDEX([1]List!$D$2:$D$60,MATCH(F840,[1]List!$B$2:$B$60,0))</f>
        <v>FOB</v>
      </c>
      <c r="H840" s="62" t="s">
        <v>156</v>
      </c>
      <c r="I840" s="62" t="s">
        <v>157</v>
      </c>
      <c r="J840" s="61">
        <f>IF(F840="","",IF(F840="TIE LRC",COUNTIF($F$2:$F840,"TIE")+COUNTIF($F$2:$F840,"TME")+COUNTIF($F$2:$F840,"TIE LRC")+COUNTIF($F$2:$F840,"TIE MRC"),IF(F840="TIE MRC",COUNTIF($F$2:$F840,"TIE")+COUNTIF($F$2:$F840,"TME")+COUNTIF($F$2:$F840,"TIE LRC")+COUNTIF($F$2:$F840,"TIE MRC"),IF(F840="PLNBB LRC",COUNTIF($F$2:$F840,"PLNBB")+COUNTIF($F$2:$F840,"PLNBB LRC")+COUNTIF($F$2:$F840,"PLNBB MRC"),IF(F840="PLNBB MRC",COUNTIF($F$2:$F840,"PLNBB")+COUNTIF($F$2:$F840,"PLNBB LRC")+COUNTIF($F$2:$F840,"PLNBB MRC"),IF(F840="HE MRC",COUNTIF($F$2:$F840,"HE")+COUNTIF($F$2:$F840,"HE LRC")+COUNTIF($F$2:$F840,"HE MRC"),IF(F840="HE LRC",COUNTIF($F$2:$F840,"HE")+COUNTIF($F$2:$F840,"HE LRC")+COUNTIF($F$2:$F840,"HE MRC"),COUNTIF($F$2:$F840,F840))))))))</f>
        <v>169</v>
      </c>
      <c r="K840" s="63" t="s">
        <v>198</v>
      </c>
      <c r="L840" s="63" t="s">
        <v>196</v>
      </c>
      <c r="N840" s="64" t="s">
        <v>318</v>
      </c>
      <c r="O840" s="69" t="s">
        <v>104</v>
      </c>
      <c r="P840" s="65"/>
      <c r="Q840" s="69">
        <v>46215</v>
      </c>
      <c r="R840" s="66"/>
      <c r="S840" s="69">
        <v>46220</v>
      </c>
      <c r="T840" s="67">
        <v>46221.229166666664</v>
      </c>
      <c r="U840" s="67">
        <f>T840</f>
        <v>46221.229166666664</v>
      </c>
      <c r="V840" s="67">
        <v>46226.631944444445</v>
      </c>
      <c r="W840" s="67">
        <v>46227.003472222219</v>
      </c>
      <c r="X840" s="67">
        <v>46227.739583333336</v>
      </c>
      <c r="Y840" s="67">
        <v>46227.791666666664</v>
      </c>
      <c r="Z840" s="67">
        <v>46227.815972222219</v>
      </c>
      <c r="AA840" s="53">
        <f t="shared" si="174"/>
        <v>129.66666666674428</v>
      </c>
      <c r="AB840" s="53">
        <f t="shared" si="181"/>
        <v>18.916666666686069</v>
      </c>
      <c r="AC840" s="53">
        <f t="shared" si="182"/>
        <v>1.2499999998835847</v>
      </c>
      <c r="AD840" s="53">
        <v>0</v>
      </c>
      <c r="AE840" s="53">
        <v>2.5</v>
      </c>
      <c r="AF840" s="53">
        <v>0</v>
      </c>
      <c r="AG840" s="53">
        <v>1.75</v>
      </c>
      <c r="AH840" s="53">
        <v>0</v>
      </c>
      <c r="AI840" s="53">
        <f t="shared" si="169"/>
        <v>4.25</v>
      </c>
      <c r="AJ840" s="77">
        <f t="shared" si="179"/>
        <v>4.25</v>
      </c>
      <c r="AK840" s="77"/>
      <c r="AL840" s="77"/>
      <c r="AM840" s="77"/>
      <c r="AN840" s="77"/>
      <c r="AO840" s="68">
        <v>10440.789000000001</v>
      </c>
      <c r="AP840" s="68">
        <v>10432.482</v>
      </c>
      <c r="AQ840" s="67">
        <f t="shared" si="176"/>
        <v>46226.631944444445</v>
      </c>
      <c r="AR840" s="67">
        <v>46226.642361111109</v>
      </c>
      <c r="AS840" s="67">
        <f t="shared" si="177"/>
        <v>46227.739583333336</v>
      </c>
      <c r="AT840" s="67">
        <v>46227.802083333336</v>
      </c>
      <c r="AU840" s="67">
        <f t="shared" ref="AU840:AU902" si="185">AT840</f>
        <v>46227.802083333336</v>
      </c>
      <c r="AV840" s="67">
        <v>46227.8125</v>
      </c>
      <c r="AW840" s="102">
        <v>4562</v>
      </c>
      <c r="AX840" s="102">
        <v>6441</v>
      </c>
      <c r="AY840" s="55">
        <v>29.17</v>
      </c>
      <c r="AZ840" s="55">
        <v>10.81</v>
      </c>
      <c r="BA840" s="55">
        <v>7.41</v>
      </c>
      <c r="BB840" s="55">
        <v>9.33</v>
      </c>
      <c r="BC840" s="55">
        <v>10.46</v>
      </c>
      <c r="BD840" s="55">
        <v>36.770000000000003</v>
      </c>
      <c r="BE840" s="55">
        <v>43.09</v>
      </c>
      <c r="BF840" s="55">
        <v>0.35</v>
      </c>
      <c r="BG840" s="55">
        <v>0.55000000000000004</v>
      </c>
      <c r="BH840" s="55">
        <v>0.49</v>
      </c>
      <c r="BI840" s="55">
        <v>58.31</v>
      </c>
      <c r="BJ840" s="55">
        <v>4.29</v>
      </c>
      <c r="BK840" s="55">
        <v>0.92</v>
      </c>
      <c r="BL840" s="55">
        <v>1.1499999999999999</v>
      </c>
      <c r="BM840" s="55">
        <v>15.9</v>
      </c>
      <c r="BN840" s="56">
        <v>60</v>
      </c>
      <c r="BO840" s="55" t="s">
        <v>97</v>
      </c>
      <c r="BP840" s="55" t="s">
        <v>97</v>
      </c>
      <c r="BQ840" s="56">
        <v>1200</v>
      </c>
      <c r="BR840" s="55">
        <v>60.61</v>
      </c>
      <c r="BS840" s="55">
        <v>18.739999999999998</v>
      </c>
      <c r="BT840" s="55">
        <v>7.07</v>
      </c>
      <c r="BU840" s="55">
        <v>4.7300000000000004</v>
      </c>
      <c r="BV840" s="55">
        <v>2.06</v>
      </c>
      <c r="BW840" s="55">
        <v>0.65</v>
      </c>
      <c r="BX840" s="55">
        <v>0.52</v>
      </c>
      <c r="BY840" s="55">
        <v>0.65</v>
      </c>
      <c r="BZ840" s="55">
        <v>4.58</v>
      </c>
      <c r="CA840" s="55">
        <v>0.15</v>
      </c>
      <c r="CB840" s="55">
        <v>0.23</v>
      </c>
      <c r="CC840" s="100">
        <v>2.1999999999999999E-2</v>
      </c>
      <c r="CD840" s="55">
        <v>100</v>
      </c>
      <c r="CE840" s="55">
        <v>98</v>
      </c>
      <c r="CF840" s="55">
        <v>79</v>
      </c>
      <c r="CG840" s="55">
        <v>19</v>
      </c>
      <c r="CH840" s="55"/>
      <c r="CI840" s="102">
        <v>4905</v>
      </c>
      <c r="CJ840" s="55"/>
      <c r="CK840" s="55">
        <v>29.22</v>
      </c>
      <c r="CL840" s="55">
        <v>15.52</v>
      </c>
      <c r="CM840" s="55">
        <v>5.74</v>
      </c>
      <c r="CN840" s="55">
        <v>6.85</v>
      </c>
      <c r="CO840" s="55">
        <v>40.72</v>
      </c>
      <c r="CP840" s="55">
        <v>36.909999999999997</v>
      </c>
      <c r="CQ840" s="55">
        <v>0.41</v>
      </c>
      <c r="CR840" s="102">
        <v>4588</v>
      </c>
      <c r="CS840" s="102">
        <v>30.83</v>
      </c>
      <c r="CT840" s="102">
        <v>4.38</v>
      </c>
      <c r="CU840" s="102">
        <v>0.37</v>
      </c>
      <c r="CV840" s="55"/>
      <c r="CW840" s="73">
        <f t="shared" si="184"/>
        <v>711.30559090814995</v>
      </c>
      <c r="CX840" s="74">
        <f>AP840/(AB840-AI840)</f>
        <v>711.30559090814995</v>
      </c>
      <c r="CY840" s="71">
        <v>500</v>
      </c>
      <c r="CZ840" s="67">
        <f>IF(AND(DATE(YEAR(T840),MONTH(T840),DAY(T840))&gt;=(S840-3),DATE(YEAR(T840),MONTH(T840),DAY(T840))&lt;=(S840+3)),T840,V840)</f>
        <v>46221.229166666664</v>
      </c>
      <c r="DA840" s="74">
        <f>CZ840-U840</f>
        <v>0</v>
      </c>
      <c r="DB840" s="53">
        <f>(((AR840-AQ840)*24)+DD840+AB840+((AV840-AU840)*24))/24</f>
        <v>1.1701388888832298</v>
      </c>
      <c r="DC840" s="53">
        <f>(AT840-AS840)*24</f>
        <v>1.5</v>
      </c>
      <c r="DD840" s="53">
        <f>(W840-AR840)*24</f>
        <v>8.6666666666278616</v>
      </c>
      <c r="DE840" s="53">
        <f>AA840</f>
        <v>129.66666666674428</v>
      </c>
      <c r="DF840" s="53">
        <f t="shared" si="183"/>
        <v>8.6666666666278616</v>
      </c>
      <c r="DG840" s="53">
        <f>AB840</f>
        <v>18.916666666686069</v>
      </c>
      <c r="DH840" s="53">
        <f t="shared" si="170"/>
        <v>1.5</v>
      </c>
    </row>
    <row r="841" spans="1:112" s="63" customFormat="1" x14ac:dyDescent="0.2">
      <c r="A841" s="65">
        <v>5289</v>
      </c>
      <c r="B841" s="72">
        <f t="shared" si="171"/>
        <v>46204</v>
      </c>
      <c r="C841" s="60" t="str">
        <f t="shared" si="172"/>
        <v>PRT 2026 7 #5289</v>
      </c>
      <c r="D841" s="60" t="str">
        <f t="shared" si="173"/>
        <v>PRATU PLNBB NIAGA #34</v>
      </c>
      <c r="E841" s="61">
        <v>5289</v>
      </c>
      <c r="F841" s="62" t="s">
        <v>314</v>
      </c>
      <c r="G841" s="62" t="str">
        <f>INDEX([1]List!$D$2:$D$60,MATCH(F841,[1]List!$B$2:$B$60,0))</f>
        <v>CIF</v>
      </c>
      <c r="H841" s="62" t="s">
        <v>187</v>
      </c>
      <c r="I841" s="62" t="s">
        <v>845</v>
      </c>
      <c r="J841" s="61">
        <f>IF(F841="","",IF(F841="TIE LRC",COUNTIF($F$2:$F841,"TIE")+COUNTIF($F$2:$F841,"TME")+COUNTIF($F$2:$F841,"TIE LRC")+COUNTIF($F$2:$F841,"TIE MRC"),IF(F841="TIE MRC",COUNTIF($F$2:$F841,"TIE")+COUNTIF($F$2:$F841,"TME")+COUNTIF($F$2:$F841,"TIE LRC")+COUNTIF($F$2:$F841,"TIE MRC"),IF(F841="PLNBB LRC",COUNTIF($F$2:$F841,"PLNBB")+COUNTIF($F$2:$F841,"PLNBB LRC")+COUNTIF($F$2:$F841,"PLNBB MRC"),IF(F841="PLNBB MRC",COUNTIF($F$2:$F841,"PLNBB")+COUNTIF($F$2:$F841,"PLNBB LRC")+COUNTIF($F$2:$F841,"PLNBB MRC"),IF(F841="HE MRC",COUNTIF($F$2:$F841,"HE")+COUNTIF($F$2:$F841,"HE LRC")+COUNTIF($F$2:$F841,"HE MRC"),IF(F841="HE LRC",COUNTIF($F$2:$F841,"HE")+COUNTIF($F$2:$F841,"HE LRC")+COUNTIF($F$2:$F841,"HE MRC"),COUNTIF($F$2:$F841,F841))))))))</f>
        <v>34</v>
      </c>
      <c r="K841" s="63" t="s">
        <v>891</v>
      </c>
      <c r="L841" s="63" t="s">
        <v>892</v>
      </c>
      <c r="N841" s="64" t="s">
        <v>320</v>
      </c>
      <c r="O841" s="69" t="s">
        <v>610</v>
      </c>
      <c r="P841" s="65"/>
      <c r="Q841" s="69">
        <v>46205</v>
      </c>
      <c r="R841" s="66"/>
      <c r="S841" s="69">
        <v>46221</v>
      </c>
      <c r="T841" s="67">
        <v>46220.4375</v>
      </c>
      <c r="U841" s="67">
        <f>T841</f>
        <v>46220.4375</v>
      </c>
      <c r="V841" s="67">
        <v>46227.083333333336</v>
      </c>
      <c r="W841" s="67">
        <v>46227.736111111109</v>
      </c>
      <c r="X841" s="67">
        <v>46228.243055555555</v>
      </c>
      <c r="Y841" s="67">
        <v>46228.28125</v>
      </c>
      <c r="Z841" s="67">
        <v>46228.305555555555</v>
      </c>
      <c r="AA841" s="53">
        <f t="shared" si="174"/>
        <v>159.50000000005821</v>
      </c>
      <c r="AB841" s="53">
        <f t="shared" si="181"/>
        <v>13.083333333372138</v>
      </c>
      <c r="AC841" s="53">
        <f t="shared" si="182"/>
        <v>0.91666666668606922</v>
      </c>
      <c r="AD841" s="53">
        <v>0.17</v>
      </c>
      <c r="AE841" s="53">
        <v>1.25</v>
      </c>
      <c r="AF841" s="53">
        <v>0</v>
      </c>
      <c r="AG841" s="53">
        <v>0</v>
      </c>
      <c r="AH841" s="53">
        <v>0</v>
      </c>
      <c r="AI841" s="53">
        <f t="shared" si="169"/>
        <v>1.25</v>
      </c>
      <c r="AJ841" s="77">
        <f t="shared" si="179"/>
        <v>1.42</v>
      </c>
      <c r="AK841" s="77"/>
      <c r="AL841" s="77"/>
      <c r="AM841" s="77"/>
      <c r="AN841" s="77"/>
      <c r="AO841" s="68">
        <v>9014.2150000000001</v>
      </c>
      <c r="AP841" s="68">
        <v>9013.0689999999995</v>
      </c>
      <c r="AQ841" s="67">
        <f t="shared" si="176"/>
        <v>46227.083333333336</v>
      </c>
      <c r="AR841" s="67">
        <v>46227.09375</v>
      </c>
      <c r="AS841" s="67">
        <f t="shared" si="177"/>
        <v>46228.243055555555</v>
      </c>
      <c r="AT841" s="67">
        <v>46228.291666666664</v>
      </c>
      <c r="AU841" s="67">
        <f t="shared" si="185"/>
        <v>46228.291666666664</v>
      </c>
      <c r="AV841" s="67">
        <v>46228.302083333336</v>
      </c>
      <c r="AW841" s="102">
        <v>4023</v>
      </c>
      <c r="AX841" s="102">
        <v>6207</v>
      </c>
      <c r="AY841" s="55">
        <v>35.19</v>
      </c>
      <c r="AZ841" s="55">
        <v>10.79</v>
      </c>
      <c r="BA841" s="55">
        <v>4.66</v>
      </c>
      <c r="BB841" s="55">
        <v>6.42</v>
      </c>
      <c r="BC841" s="55">
        <v>7.2</v>
      </c>
      <c r="BD841" s="55">
        <v>42.97</v>
      </c>
      <c r="BE841" s="55">
        <v>39.82</v>
      </c>
      <c r="BF841" s="55">
        <v>0.18</v>
      </c>
      <c r="BG841" s="55">
        <v>0.3</v>
      </c>
      <c r="BH841" s="55">
        <v>0.28000000000000003</v>
      </c>
      <c r="BI841" s="55">
        <v>57.88</v>
      </c>
      <c r="BJ841" s="55">
        <v>4.34</v>
      </c>
      <c r="BK841" s="55">
        <v>0.83</v>
      </c>
      <c r="BL841" s="55">
        <v>1</v>
      </c>
      <c r="BM841" s="55">
        <v>19.489999999999998</v>
      </c>
      <c r="BN841" s="56">
        <v>57</v>
      </c>
      <c r="BO841" s="55" t="s">
        <v>100</v>
      </c>
      <c r="BP841" s="55" t="s">
        <v>100</v>
      </c>
      <c r="BQ841" s="56">
        <v>1250</v>
      </c>
      <c r="BR841" s="55">
        <v>16.8</v>
      </c>
      <c r="BS841" s="55">
        <v>10.220000000000001</v>
      </c>
      <c r="BT841" s="55">
        <v>19.02</v>
      </c>
      <c r="BU841" s="55">
        <v>30.71</v>
      </c>
      <c r="BV841" s="55">
        <v>16.100000000000001</v>
      </c>
      <c r="BW841" s="55">
        <v>0.9</v>
      </c>
      <c r="BX841" s="55">
        <v>0.5</v>
      </c>
      <c r="BY841" s="55">
        <v>0.3</v>
      </c>
      <c r="BZ841" s="55">
        <v>4.93</v>
      </c>
      <c r="CA841" s="55">
        <v>0.19</v>
      </c>
      <c r="CB841" s="55">
        <v>0.32</v>
      </c>
      <c r="CC841" s="100">
        <v>0.08</v>
      </c>
      <c r="CD841" s="55">
        <v>99</v>
      </c>
      <c r="CE841" s="55">
        <v>98</v>
      </c>
      <c r="CF841" s="55">
        <v>78</v>
      </c>
      <c r="CG841" s="55">
        <v>20</v>
      </c>
      <c r="CH841" s="55"/>
      <c r="CI841" s="102">
        <v>4055</v>
      </c>
      <c r="CJ841" s="55"/>
      <c r="CK841" s="55">
        <v>34.94</v>
      </c>
      <c r="CL841" s="55"/>
      <c r="CM841" s="55">
        <v>4.68</v>
      </c>
      <c r="CN841" s="55"/>
      <c r="CO841" s="55"/>
      <c r="CP841" s="55"/>
      <c r="CQ841" s="55">
        <v>0.19</v>
      </c>
      <c r="CR841" s="102">
        <v>4137</v>
      </c>
      <c r="CS841" s="102">
        <v>34.25</v>
      </c>
      <c r="CT841" s="102">
        <v>5.1100000000000003</v>
      </c>
      <c r="CU841" s="102">
        <v>0.28000000000000003</v>
      </c>
      <c r="CV841" s="55"/>
      <c r="CW841" s="73">
        <f t="shared" si="184"/>
        <v>761.66780281440367</v>
      </c>
      <c r="CX841" s="74">
        <f>AP841/(AB841-AI841)</f>
        <v>761.66780281440367</v>
      </c>
      <c r="CY841" s="71">
        <v>500</v>
      </c>
      <c r="CZ841" s="67">
        <f>IF(AND(DATE(YEAR(T841),MONTH(T841),DAY(T841))&gt;=(S841-3),DATE(YEAR(T841),MONTH(T841),DAY(T841))&lt;=(S841+3)),T841,V841)</f>
        <v>46220.4375</v>
      </c>
      <c r="DA841" s="74">
        <f>CZ841-U841</f>
        <v>0</v>
      </c>
      <c r="DB841" s="53">
        <f>(((AR841-AQ841)*24)+DD841+AB841+((AV841-AU841)*24))/24</f>
        <v>1.2083333333357587</v>
      </c>
      <c r="DC841" s="53">
        <f>(AT841-AS841)*24</f>
        <v>1.1666666666278616</v>
      </c>
      <c r="DD841" s="53">
        <f>(W841-AR841)*24</f>
        <v>15.416666666627862</v>
      </c>
      <c r="DE841" s="53">
        <f>AA841</f>
        <v>159.50000000005821</v>
      </c>
      <c r="DF841" s="53">
        <f t="shared" si="183"/>
        <v>15.416666666627862</v>
      </c>
      <c r="DG841" s="53">
        <f>AB841</f>
        <v>13.083333333372138</v>
      </c>
      <c r="DH841" s="53">
        <f t="shared" si="170"/>
        <v>1.1666666666278616</v>
      </c>
    </row>
    <row r="842" spans="1:112" s="63" customFormat="1" x14ac:dyDescent="0.2">
      <c r="A842" s="65">
        <v>5290</v>
      </c>
      <c r="B842" s="72">
        <f t="shared" si="171"/>
        <v>46204</v>
      </c>
      <c r="C842" s="60" t="str">
        <f t="shared" si="172"/>
        <v>PRT 2026 7 #5290</v>
      </c>
      <c r="D842" s="60" t="str">
        <f t="shared" si="173"/>
        <v>PRATU PLNBB NIAGA #35</v>
      </c>
      <c r="E842" s="61">
        <v>5290</v>
      </c>
      <c r="F842" s="62" t="s">
        <v>314</v>
      </c>
      <c r="G842" s="62" t="str">
        <f>INDEX([1]List!$D$2:$D$60,MATCH(F842,[1]List!$B$2:$B$60,0))</f>
        <v>CIF</v>
      </c>
      <c r="H842" s="62" t="s">
        <v>809</v>
      </c>
      <c r="I842" s="62" t="s">
        <v>334</v>
      </c>
      <c r="J842" s="61">
        <f>IF(F842="","",IF(F842="TIE LRC",COUNTIF($F$2:$F842,"TIE")+COUNTIF($F$2:$F842,"TME")+COUNTIF($F$2:$F842,"TIE LRC")+COUNTIF($F$2:$F842,"TIE MRC"),IF(F842="TIE MRC",COUNTIF($F$2:$F842,"TIE")+COUNTIF($F$2:$F842,"TME")+COUNTIF($F$2:$F842,"TIE LRC")+COUNTIF($F$2:$F842,"TIE MRC"),IF(F842="PLNBB LRC",COUNTIF($F$2:$F842,"PLNBB")+COUNTIF($F$2:$F842,"PLNBB LRC")+COUNTIF($F$2:$F842,"PLNBB MRC"),IF(F842="PLNBB MRC",COUNTIF($F$2:$F842,"PLNBB")+COUNTIF($F$2:$F842,"PLNBB LRC")+COUNTIF($F$2:$F842,"PLNBB MRC"),IF(F842="HE MRC",COUNTIF($F$2:$F842,"HE")+COUNTIF($F$2:$F842,"HE LRC")+COUNTIF($F$2:$F842,"HE MRC"),IF(F842="HE LRC",COUNTIF($F$2:$F842,"HE")+COUNTIF($F$2:$F842,"HE LRC")+COUNTIF($F$2:$F842,"HE MRC"),COUNTIF($F$2:$F842,F842))))))))</f>
        <v>35</v>
      </c>
      <c r="K842" s="63" t="s">
        <v>193</v>
      </c>
      <c r="L842" s="63" t="s">
        <v>194</v>
      </c>
      <c r="N842" s="64" t="s">
        <v>318</v>
      </c>
      <c r="O842" s="69" t="s">
        <v>567</v>
      </c>
      <c r="P842" s="65"/>
      <c r="Q842" s="69"/>
      <c r="R842" s="66"/>
      <c r="S842" s="69">
        <v>46221</v>
      </c>
      <c r="T842" s="67">
        <v>46221.555555555555</v>
      </c>
      <c r="U842" s="67">
        <f>T842</f>
        <v>46221.555555555555</v>
      </c>
      <c r="V842" s="67">
        <v>46227.895833333336</v>
      </c>
      <c r="W842" s="67">
        <v>46228.256944444445</v>
      </c>
      <c r="X842" s="67">
        <v>46228.677083333336</v>
      </c>
      <c r="Y842" s="67">
        <v>46228.739583333336</v>
      </c>
      <c r="Z842" s="67">
        <v>46228.763888888891</v>
      </c>
      <c r="AA842" s="53">
        <f t="shared" si="174"/>
        <v>152.16666666674428</v>
      </c>
      <c r="AB842" s="53">
        <f t="shared" si="181"/>
        <v>11.583333333372138</v>
      </c>
      <c r="AC842" s="53">
        <f t="shared" si="182"/>
        <v>1.5</v>
      </c>
      <c r="AD842" s="53">
        <v>0.25</v>
      </c>
      <c r="AE842" s="53">
        <v>2</v>
      </c>
      <c r="AF842" s="53">
        <v>0</v>
      </c>
      <c r="AG842" s="53">
        <v>0</v>
      </c>
      <c r="AH842" s="53">
        <v>0</v>
      </c>
      <c r="AI842" s="53">
        <f t="shared" si="169"/>
        <v>2</v>
      </c>
      <c r="AJ842" s="77">
        <f t="shared" si="179"/>
        <v>2.25</v>
      </c>
      <c r="AK842" s="77"/>
      <c r="AL842" s="77"/>
      <c r="AM842" s="77"/>
      <c r="AN842" s="77"/>
      <c r="AO842" s="68">
        <v>7504.91</v>
      </c>
      <c r="AP842" s="68">
        <v>7502.7219999999998</v>
      </c>
      <c r="AQ842" s="67">
        <f t="shared" si="176"/>
        <v>46227.895833333336</v>
      </c>
      <c r="AR842" s="67">
        <v>46227.90625</v>
      </c>
      <c r="AS842" s="67">
        <f t="shared" si="177"/>
        <v>46228.677083333336</v>
      </c>
      <c r="AT842" s="67">
        <v>46228.75</v>
      </c>
      <c r="AU842" s="67">
        <f t="shared" si="185"/>
        <v>46228.75</v>
      </c>
      <c r="AV842" s="67">
        <v>46228.760416666664</v>
      </c>
      <c r="AW842" s="102">
        <v>4442</v>
      </c>
      <c r="AX842" s="102">
        <v>6675</v>
      </c>
      <c r="AY842" s="55">
        <v>33.450000000000003</v>
      </c>
      <c r="AZ842" s="55">
        <v>12.41</v>
      </c>
      <c r="BA842" s="55">
        <v>3.91</v>
      </c>
      <c r="BB842" s="55">
        <v>5.14</v>
      </c>
      <c r="BC842" s="55">
        <v>5.87</v>
      </c>
      <c r="BD842" s="55">
        <v>42.33</v>
      </c>
      <c r="BE842" s="55">
        <v>40.119999999999997</v>
      </c>
      <c r="BF842" s="55">
        <v>0.98</v>
      </c>
      <c r="BG842" s="55">
        <v>1.56</v>
      </c>
      <c r="BH842" s="55">
        <v>1.47</v>
      </c>
      <c r="BI842" s="55">
        <v>61.29</v>
      </c>
      <c r="BJ842" s="55">
        <v>4.3899999999999997</v>
      </c>
      <c r="BK842" s="55">
        <v>1.1499999999999999</v>
      </c>
      <c r="BL842" s="55">
        <v>1.39</v>
      </c>
      <c r="BM842" s="55">
        <v>14.34</v>
      </c>
      <c r="BN842" s="56">
        <v>52</v>
      </c>
      <c r="BO842" s="55" t="s">
        <v>100</v>
      </c>
      <c r="BP842" s="55" t="s">
        <v>100</v>
      </c>
      <c r="BQ842" s="56">
        <v>1150</v>
      </c>
      <c r="BR842" s="55">
        <v>35.42</v>
      </c>
      <c r="BS842" s="55">
        <v>18.78</v>
      </c>
      <c r="BT842" s="55">
        <v>30.77</v>
      </c>
      <c r="BU842" s="55">
        <v>5.9</v>
      </c>
      <c r="BV842" s="55">
        <v>2.61</v>
      </c>
      <c r="BW842" s="55">
        <v>0.83</v>
      </c>
      <c r="BX842" s="55">
        <v>0.31</v>
      </c>
      <c r="BY842" s="55">
        <v>0.75</v>
      </c>
      <c r="BZ842" s="55">
        <v>4.0599999999999996</v>
      </c>
      <c r="CA842" s="55">
        <v>0.45</v>
      </c>
      <c r="CB842" s="55">
        <v>0.13</v>
      </c>
      <c r="CC842" s="100">
        <v>5.8000000000000003E-2</v>
      </c>
      <c r="CD842" s="55">
        <v>100</v>
      </c>
      <c r="CE842" s="55">
        <v>99</v>
      </c>
      <c r="CF842" s="55">
        <v>99</v>
      </c>
      <c r="CG842" s="55">
        <v>15</v>
      </c>
      <c r="CH842" s="55"/>
      <c r="CI842" s="102"/>
      <c r="CJ842" s="55"/>
      <c r="CK842" s="55"/>
      <c r="CL842" s="55"/>
      <c r="CM842" s="55"/>
      <c r="CN842" s="55"/>
      <c r="CO842" s="55"/>
      <c r="CP842" s="55"/>
      <c r="CQ842" s="55"/>
      <c r="CR842" s="102"/>
      <c r="CS842" s="102"/>
      <c r="CT842" s="102"/>
      <c r="CU842" s="102"/>
      <c r="CV842" s="55"/>
      <c r="CW842" s="73">
        <f t="shared" si="184"/>
        <v>782.89273043161245</v>
      </c>
      <c r="CX842" s="74">
        <f>AP842/(AB842-AI842)</f>
        <v>782.89273043161245</v>
      </c>
      <c r="CY842" s="71">
        <v>500</v>
      </c>
      <c r="CZ842" s="67">
        <f>IF(AND(DATE(YEAR(T842),MONTH(T842),DAY(T842))&gt;=(S842-3),DATE(YEAR(T842),MONTH(T842),DAY(T842))&lt;=(S842+3)),T842,V842)</f>
        <v>46221.555555555555</v>
      </c>
      <c r="DA842" s="74">
        <f>CZ842-U842</f>
        <v>0</v>
      </c>
      <c r="DB842" s="53">
        <f>(((AR842-AQ842)*24)+DD842+AB842+((AV842-AU842)*24))/24</f>
        <v>0.85416666666424135</v>
      </c>
      <c r="DC842" s="53">
        <f>(AT842-AS842)*24</f>
        <v>1.7499999999417923</v>
      </c>
      <c r="DD842" s="53">
        <f>(W842-AR842)*24</f>
        <v>8.4166666666860692</v>
      </c>
      <c r="DE842" s="53">
        <f>AA842</f>
        <v>152.16666666674428</v>
      </c>
      <c r="DF842" s="53">
        <f t="shared" si="183"/>
        <v>8.4166666666860692</v>
      </c>
      <c r="DG842" s="53">
        <f>AB842</f>
        <v>11.583333333372138</v>
      </c>
      <c r="DH842" s="53">
        <f t="shared" si="170"/>
        <v>1.7499999999417923</v>
      </c>
    </row>
    <row r="843" spans="1:112" s="63" customFormat="1" x14ac:dyDescent="0.2">
      <c r="A843" s="65">
        <v>5291</v>
      </c>
      <c r="B843" s="72">
        <f t="shared" si="171"/>
        <v>46204</v>
      </c>
      <c r="C843" s="60" t="str">
        <f t="shared" si="172"/>
        <v>PRT 2026 7 #5291</v>
      </c>
      <c r="D843" s="60" t="str">
        <f t="shared" si="173"/>
        <v>PRATU BAS #12</v>
      </c>
      <c r="E843" s="61">
        <v>5291</v>
      </c>
      <c r="F843" s="62" t="s">
        <v>488</v>
      </c>
      <c r="G843" s="62" t="str">
        <f>INDEX([1]List!$D$2:$D$60,MATCH(F843,[1]List!$B$2:$B$60,0))</f>
        <v>CIF</v>
      </c>
      <c r="H843" s="62" t="s">
        <v>576</v>
      </c>
      <c r="I843" s="62" t="s">
        <v>163</v>
      </c>
      <c r="J843" s="61">
        <f>IF(F843="","",IF(F843="TIE LRC",COUNTIF($F$2:$F843,"TIE")+COUNTIF($F$2:$F843,"TME")+COUNTIF($F$2:$F843,"TIE LRC")+COUNTIF($F$2:$F843,"TIE MRC"),IF(F843="TIE MRC",COUNTIF($F$2:$F843,"TIE")+COUNTIF($F$2:$F843,"TME")+COUNTIF($F$2:$F843,"TIE LRC")+COUNTIF($F$2:$F843,"TIE MRC"),IF(F843="PLNBB LRC",COUNTIF($F$2:$F843,"PLNBB")+COUNTIF($F$2:$F843,"PLNBB LRC")+COUNTIF($F$2:$F843,"PLNBB MRC"),IF(F843="PLNBB MRC",COUNTIF($F$2:$F843,"PLNBB")+COUNTIF($F$2:$F843,"PLNBB LRC")+COUNTIF($F$2:$F843,"PLNBB MRC"),IF(F843="HE MRC",COUNTIF($F$2:$F843,"HE")+COUNTIF($F$2:$F843,"HE LRC")+COUNTIF($F$2:$F843,"HE MRC"),IF(F843="HE LRC",COUNTIF($F$2:$F843,"HE")+COUNTIF($F$2:$F843,"HE LRC")+COUNTIF($F$2:$F843,"HE MRC"),COUNTIF($F$2:$F843,F843))))))))</f>
        <v>12</v>
      </c>
      <c r="K843" s="63" t="s">
        <v>244</v>
      </c>
      <c r="L843" s="63" t="s">
        <v>239</v>
      </c>
      <c r="N843" s="64" t="s">
        <v>320</v>
      </c>
      <c r="O843" s="69" t="s">
        <v>201</v>
      </c>
      <c r="P843" s="65"/>
      <c r="Q843" s="69">
        <v>46208</v>
      </c>
      <c r="R843" s="66"/>
      <c r="S843" s="69">
        <v>46014</v>
      </c>
      <c r="T843" s="67">
        <v>46221.1875</v>
      </c>
      <c r="U843" s="67">
        <f>V843</f>
        <v>46228.350694444445</v>
      </c>
      <c r="V843" s="67">
        <v>46228.350694444445</v>
      </c>
      <c r="W843" s="67">
        <v>46228.420138888891</v>
      </c>
      <c r="X843" s="67">
        <v>46229.253472222219</v>
      </c>
      <c r="Y843" s="67">
        <v>46229.315972222219</v>
      </c>
      <c r="Z843" s="67">
        <v>46229.340277777781</v>
      </c>
      <c r="AA843" s="53">
        <f t="shared" si="174"/>
        <v>171.91666666668607</v>
      </c>
      <c r="AB843" s="53">
        <f t="shared" si="181"/>
        <v>21.499999999883585</v>
      </c>
      <c r="AC843" s="53">
        <f t="shared" si="182"/>
        <v>1.5</v>
      </c>
      <c r="AD843" s="53">
        <v>0.25</v>
      </c>
      <c r="AE843" s="53">
        <v>2.83</v>
      </c>
      <c r="AF843" s="53">
        <v>2.83</v>
      </c>
      <c r="AG843" s="53">
        <v>0.25</v>
      </c>
      <c r="AH843" s="53">
        <v>0</v>
      </c>
      <c r="AI843" s="53">
        <f t="shared" si="169"/>
        <v>5.91</v>
      </c>
      <c r="AJ843" s="77">
        <f t="shared" si="179"/>
        <v>6.16</v>
      </c>
      <c r="AK843" s="77"/>
      <c r="AL843" s="77"/>
      <c r="AM843" s="77"/>
      <c r="AN843" s="77"/>
      <c r="AO843" s="68">
        <v>8500.3580000000002</v>
      </c>
      <c r="AP843" s="68">
        <v>8497.5949999999993</v>
      </c>
      <c r="AQ843" s="67">
        <f t="shared" si="176"/>
        <v>46228.350694444445</v>
      </c>
      <c r="AR843" s="67">
        <v>46228.361111111109</v>
      </c>
      <c r="AS843" s="67">
        <f t="shared" si="177"/>
        <v>46229.253472222219</v>
      </c>
      <c r="AT843" s="67">
        <v>46229.326388888891</v>
      </c>
      <c r="AU843" s="67">
        <f t="shared" si="185"/>
        <v>46229.326388888891</v>
      </c>
      <c r="AV843" s="67">
        <v>46229.336805555555</v>
      </c>
      <c r="AW843" s="102">
        <v>4063</v>
      </c>
      <c r="AX843" s="102">
        <v>6255</v>
      </c>
      <c r="AY843" s="55">
        <v>35.049999999999997</v>
      </c>
      <c r="AZ843" s="55">
        <v>12.71</v>
      </c>
      <c r="BA843" s="55">
        <v>4.9800000000000004</v>
      </c>
      <c r="BB843" s="55">
        <v>6.69</v>
      </c>
      <c r="BC843" s="55">
        <v>7.66</v>
      </c>
      <c r="BD843" s="55">
        <v>41.42</v>
      </c>
      <c r="BE843" s="55">
        <v>39.18</v>
      </c>
      <c r="BF843" s="55">
        <v>0.22</v>
      </c>
      <c r="BG843" s="55">
        <v>0.37</v>
      </c>
      <c r="BH843" s="55">
        <v>0.34</v>
      </c>
      <c r="BI843" s="55">
        <v>52.78</v>
      </c>
      <c r="BJ843" s="55">
        <v>4.25</v>
      </c>
      <c r="BK843" s="55">
        <v>0.85</v>
      </c>
      <c r="BL843" s="55">
        <v>1.05</v>
      </c>
      <c r="BM843" s="55">
        <v>22.42</v>
      </c>
      <c r="BN843" s="56">
        <v>60</v>
      </c>
      <c r="BO843" s="55" t="s">
        <v>97</v>
      </c>
      <c r="BP843" s="55" t="s">
        <v>100</v>
      </c>
      <c r="BQ843" s="56">
        <v>1160</v>
      </c>
      <c r="BR843" s="55">
        <v>40.6</v>
      </c>
      <c r="BS843" s="55">
        <v>21.77</v>
      </c>
      <c r="BT843" s="55">
        <v>17.23</v>
      </c>
      <c r="BU843" s="55">
        <v>11.27</v>
      </c>
      <c r="BV843" s="55">
        <v>2.6</v>
      </c>
      <c r="BW843" s="55">
        <v>0.68</v>
      </c>
      <c r="BX843" s="55">
        <v>0.45</v>
      </c>
      <c r="BY843" s="55">
        <v>1.27</v>
      </c>
      <c r="BZ843" s="55">
        <v>3.21</v>
      </c>
      <c r="CA843" s="55">
        <v>0.75</v>
      </c>
      <c r="CB843" s="55">
        <v>0.16</v>
      </c>
      <c r="CC843" s="100">
        <v>4.5999999999999999E-2</v>
      </c>
      <c r="CD843" s="55">
        <v>99</v>
      </c>
      <c r="CE843" s="55">
        <v>98</v>
      </c>
      <c r="CF843" s="55">
        <v>78</v>
      </c>
      <c r="CG843" s="55">
        <v>20</v>
      </c>
      <c r="CH843" s="55"/>
      <c r="CI843" s="102">
        <v>4111</v>
      </c>
      <c r="CJ843" s="55"/>
      <c r="CK843" s="55">
        <v>34.700000000000003</v>
      </c>
      <c r="CL843" s="55"/>
      <c r="CM843" s="55">
        <v>5.83</v>
      </c>
      <c r="CN843" s="55"/>
      <c r="CO843" s="55"/>
      <c r="CP843" s="55"/>
      <c r="CQ843" s="55">
        <v>0.27</v>
      </c>
      <c r="CR843" s="102">
        <v>3975</v>
      </c>
      <c r="CS843" s="102">
        <v>36.479999999999997</v>
      </c>
      <c r="CT843" s="102">
        <v>4.9800000000000004</v>
      </c>
      <c r="CU843" s="102">
        <v>0.25</v>
      </c>
      <c r="CV843" s="55"/>
      <c r="CW843" s="73">
        <f t="shared" si="184"/>
        <v>545.06703015160065</v>
      </c>
      <c r="CX843" s="74">
        <f>AP843/(AB843-AI843)</f>
        <v>545.06703015160065</v>
      </c>
      <c r="CY843" s="71">
        <v>500</v>
      </c>
      <c r="CZ843" s="67">
        <f>IF(AND(DATE(YEAR(T843),MONTH(T843),DAY(T843))&gt;=(S843-3),DATE(YEAR(T843),MONTH(T843),DAY(T843))&lt;=(S843+3)),T843,V843)</f>
        <v>46228.350694444445</v>
      </c>
      <c r="DA843" s="74">
        <f>CZ843-U843</f>
        <v>0</v>
      </c>
      <c r="DB843" s="53">
        <f>(((AR843-AQ843)*24)+DD843+AB843+((AV843-AU843)*24))/24</f>
        <v>0.97569444443797693</v>
      </c>
      <c r="DC843" s="53">
        <f>(AT843-AS843)*24</f>
        <v>1.7500000001164153</v>
      </c>
      <c r="DD843" s="53">
        <f>(W843-AR843)*24</f>
        <v>1.4166666667442769</v>
      </c>
      <c r="DE843" s="53">
        <f>AA843</f>
        <v>171.91666666668607</v>
      </c>
      <c r="DF843" s="53">
        <f t="shared" si="183"/>
        <v>1.4166666667442769</v>
      </c>
      <c r="DG843" s="53">
        <f>AB843</f>
        <v>21.499999999883585</v>
      </c>
      <c r="DH843" s="53">
        <f t="shared" si="170"/>
        <v>1.7500000001164153</v>
      </c>
    </row>
    <row r="844" spans="1:112" s="63" customFormat="1" x14ac:dyDescent="0.2">
      <c r="A844" s="65">
        <v>5292</v>
      </c>
      <c r="B844" s="72">
        <f t="shared" si="171"/>
        <v>46204</v>
      </c>
      <c r="C844" s="60" t="str">
        <f t="shared" si="172"/>
        <v>PRT 2026 7 #5292</v>
      </c>
      <c r="D844" s="60" t="str">
        <f t="shared" si="173"/>
        <v>PRATU PTBA #170</v>
      </c>
      <c r="E844" s="61">
        <v>5292</v>
      </c>
      <c r="F844" s="62" t="s">
        <v>98</v>
      </c>
      <c r="G844" s="62" t="str">
        <f>INDEX([1]List!$D$2:$D$60,MATCH(F844,[1]List!$B$2:$B$60,0))</f>
        <v>FOB</v>
      </c>
      <c r="H844" s="62" t="s">
        <v>156</v>
      </c>
      <c r="I844" s="62" t="s">
        <v>157</v>
      </c>
      <c r="J844" s="61">
        <f>IF(F844="","",IF(F844="TIE LRC",COUNTIF($F$2:$F844,"TIE")+COUNTIF($F$2:$F844,"TME")+COUNTIF($F$2:$F844,"TIE LRC")+COUNTIF($F$2:$F844,"TIE MRC"),IF(F844="TIE MRC",COUNTIF($F$2:$F844,"TIE")+COUNTIF($F$2:$F844,"TME")+COUNTIF($F$2:$F844,"TIE LRC")+COUNTIF($F$2:$F844,"TIE MRC"),IF(F844="PLNBB LRC",COUNTIF($F$2:$F844,"PLNBB")+COUNTIF($F$2:$F844,"PLNBB LRC")+COUNTIF($F$2:$F844,"PLNBB MRC"),IF(F844="PLNBB MRC",COUNTIF($F$2:$F844,"PLNBB")+COUNTIF($F$2:$F844,"PLNBB LRC")+COUNTIF($F$2:$F844,"PLNBB MRC"),IF(F844="HE MRC",COUNTIF($F$2:$F844,"HE")+COUNTIF($F$2:$F844,"HE LRC")+COUNTIF($F$2:$F844,"HE MRC"),IF(F844="HE LRC",COUNTIF($F$2:$F844,"HE")+COUNTIF($F$2:$F844,"HE LRC")+COUNTIF($F$2:$F844,"HE MRC"),COUNTIF($F$2:$F844,F844))))))))</f>
        <v>170</v>
      </c>
      <c r="K844" s="63" t="s">
        <v>676</v>
      </c>
      <c r="L844" s="63" t="s">
        <v>677</v>
      </c>
      <c r="N844" s="64" t="s">
        <v>318</v>
      </c>
      <c r="O844" s="69" t="s">
        <v>104</v>
      </c>
      <c r="P844" s="65"/>
      <c r="Q844" s="69">
        <v>46219</v>
      </c>
      <c r="R844" s="66"/>
      <c r="S844" s="69">
        <v>46221</v>
      </c>
      <c r="T844" s="67">
        <v>46222.125</v>
      </c>
      <c r="U844" s="67">
        <f>T844</f>
        <v>46222.125</v>
      </c>
      <c r="V844" s="67">
        <v>46228.791666666664</v>
      </c>
      <c r="W844" s="67">
        <v>46229.138888888891</v>
      </c>
      <c r="X844" s="67">
        <v>46229.746527777781</v>
      </c>
      <c r="Y844" s="67">
        <v>46229.8125</v>
      </c>
      <c r="Z844" s="67">
        <v>46229.847222222219</v>
      </c>
      <c r="AA844" s="53">
        <f t="shared" si="174"/>
        <v>159.99999999994179</v>
      </c>
      <c r="AB844" s="53">
        <f t="shared" si="181"/>
        <v>16.166666666627862</v>
      </c>
      <c r="AC844" s="53">
        <f t="shared" si="182"/>
        <v>1.5833333332557231</v>
      </c>
      <c r="AD844" s="53">
        <v>0.17</v>
      </c>
      <c r="AE844" s="53">
        <v>3.67</v>
      </c>
      <c r="AF844" s="53">
        <v>0</v>
      </c>
      <c r="AG844" s="53">
        <v>0.5</v>
      </c>
      <c r="AH844" s="53">
        <v>0</v>
      </c>
      <c r="AI844" s="53">
        <f t="shared" si="169"/>
        <v>4.17</v>
      </c>
      <c r="AJ844" s="77">
        <f t="shared" si="179"/>
        <v>4.34</v>
      </c>
      <c r="AK844" s="77"/>
      <c r="AL844" s="77"/>
      <c r="AM844" s="77"/>
      <c r="AN844" s="77"/>
      <c r="AO844" s="68">
        <v>7963.7420000000002</v>
      </c>
      <c r="AP844" s="68">
        <v>7962.7219999999998</v>
      </c>
      <c r="AQ844" s="67">
        <f t="shared" si="176"/>
        <v>46228.791666666664</v>
      </c>
      <c r="AR844" s="67">
        <v>46228.802083333336</v>
      </c>
      <c r="AS844" s="67">
        <f t="shared" si="177"/>
        <v>46229.746527777781</v>
      </c>
      <c r="AT844" s="67">
        <v>46229.833333333336</v>
      </c>
      <c r="AU844" s="67">
        <f t="shared" si="185"/>
        <v>46229.833333333336</v>
      </c>
      <c r="AV844" s="67">
        <v>46229.84375</v>
      </c>
      <c r="AW844" s="54">
        <v>4897</v>
      </c>
      <c r="AX844" s="54">
        <v>6176</v>
      </c>
      <c r="AY844" s="55">
        <v>29.84</v>
      </c>
      <c r="AZ844" s="55">
        <v>11.52</v>
      </c>
      <c r="BA844" s="55">
        <v>3.07</v>
      </c>
      <c r="BB844" s="55">
        <v>3.87</v>
      </c>
      <c r="BC844" s="55">
        <v>4.37</v>
      </c>
      <c r="BD844" s="55">
        <v>40.770000000000003</v>
      </c>
      <c r="BE844" s="55">
        <v>43.84</v>
      </c>
      <c r="BF844" s="55">
        <v>0.46</v>
      </c>
      <c r="BG844" s="55">
        <v>0.69</v>
      </c>
      <c r="BH844" s="55">
        <v>0.66</v>
      </c>
      <c r="BI844" s="55">
        <v>62.48</v>
      </c>
      <c r="BJ844" s="55">
        <v>4.3099999999999996</v>
      </c>
      <c r="BK844" s="55">
        <v>0.98</v>
      </c>
      <c r="BL844" s="55">
        <v>1.1599999999999999</v>
      </c>
      <c r="BM844" s="55">
        <v>16.260000000000002</v>
      </c>
      <c r="BN844" s="56">
        <v>60</v>
      </c>
      <c r="BO844" s="55" t="s">
        <v>97</v>
      </c>
      <c r="BP844" s="55" t="s">
        <v>100</v>
      </c>
      <c r="BQ844" s="56">
        <v>1160</v>
      </c>
      <c r="BR844" s="55">
        <v>46.57</v>
      </c>
      <c r="BS844" s="55">
        <v>28.41</v>
      </c>
      <c r="BT844" s="55">
        <v>9.2899999999999991</v>
      </c>
      <c r="BU844" s="55">
        <v>6.46</v>
      </c>
      <c r="BV844" s="55">
        <v>2.5</v>
      </c>
      <c r="BW844" s="55">
        <v>1.58</v>
      </c>
      <c r="BX844" s="55">
        <v>0.57999999999999996</v>
      </c>
      <c r="BY844" s="55">
        <v>0.77</v>
      </c>
      <c r="BZ844" s="55">
        <v>3.35</v>
      </c>
      <c r="CA844" s="55">
        <v>0.08</v>
      </c>
      <c r="CB844" s="55">
        <v>0.39</v>
      </c>
      <c r="CC844" s="100">
        <v>0.04</v>
      </c>
      <c r="CD844" s="55">
        <v>100</v>
      </c>
      <c r="CE844" s="55">
        <v>99</v>
      </c>
      <c r="CF844" s="55">
        <v>79</v>
      </c>
      <c r="CG844" s="55">
        <v>19</v>
      </c>
      <c r="CH844" s="55"/>
      <c r="CI844" s="54">
        <v>4909</v>
      </c>
      <c r="CJ844" s="55"/>
      <c r="CK844" s="55">
        <v>28.27</v>
      </c>
      <c r="CL844" s="55">
        <v>14.25</v>
      </c>
      <c r="CM844" s="55">
        <v>4.82</v>
      </c>
      <c r="CN844" s="55">
        <v>5.76</v>
      </c>
      <c r="CO844" s="55">
        <v>39.130000000000003</v>
      </c>
      <c r="CP844" s="55">
        <v>40.86</v>
      </c>
      <c r="CQ844" s="55">
        <v>0.36</v>
      </c>
      <c r="CR844" s="54">
        <v>4602</v>
      </c>
      <c r="CS844" s="54">
        <v>30.2</v>
      </c>
      <c r="CT844" s="54">
        <v>6.37</v>
      </c>
      <c r="CU844" s="54">
        <v>0.38</v>
      </c>
      <c r="CV844" s="55"/>
      <c r="CW844" s="73">
        <f t="shared" si="184"/>
        <v>663.74454015218862</v>
      </c>
      <c r="CX844" s="74">
        <f>AP844/(AB844-AI844)</f>
        <v>663.74454015218862</v>
      </c>
      <c r="CY844" s="71">
        <v>500</v>
      </c>
      <c r="CZ844" s="67">
        <f>IF(AND(DATE(YEAR(T844),MONTH(T844),DAY(T844))&gt;=(S844-3),DATE(YEAR(T844),MONTH(T844),DAY(T844))&lt;=(S844+3)),T844,V844)</f>
        <v>46222.125</v>
      </c>
      <c r="DA844" s="74">
        <f>CZ844-U844</f>
        <v>0</v>
      </c>
      <c r="DB844" s="53">
        <f>(((AR844-AQ844)*24)+DD844+AB844+((AV844-AU844)*24))/24</f>
        <v>1.03125</v>
      </c>
      <c r="DC844" s="53">
        <f>(AT844-AS844)*24</f>
        <v>2.0833333333139308</v>
      </c>
      <c r="DD844" s="53">
        <f>(W844-AR844)*24</f>
        <v>8.0833333333139308</v>
      </c>
      <c r="DE844" s="53">
        <f>AA844</f>
        <v>159.99999999994179</v>
      </c>
      <c r="DF844" s="53">
        <f t="shared" si="183"/>
        <v>8.0833333333139308</v>
      </c>
      <c r="DG844" s="53">
        <f>AB844</f>
        <v>16.166666666627862</v>
      </c>
      <c r="DH844" s="53">
        <f t="shared" si="170"/>
        <v>2.0833333333139308</v>
      </c>
    </row>
    <row r="845" spans="1:112" s="63" customFormat="1" x14ac:dyDescent="0.2">
      <c r="A845" s="65">
        <v>5293</v>
      </c>
      <c r="B845" s="72">
        <f t="shared" si="171"/>
        <v>46204</v>
      </c>
      <c r="C845" s="60" t="str">
        <f t="shared" si="172"/>
        <v>PRT 2026 7 #5293</v>
      </c>
      <c r="D845" s="60" t="str">
        <f t="shared" si="173"/>
        <v>PRATU BJG #1</v>
      </c>
      <c r="E845" s="61">
        <v>5293</v>
      </c>
      <c r="F845" s="62" t="s">
        <v>893</v>
      </c>
      <c r="G845" s="62" t="str">
        <f>INDEX([1]List!$D$2:$D$60,MATCH(F845,[1]List!$B$2:$B$60,0))</f>
        <v>CIF</v>
      </c>
      <c r="H845" s="62" t="s">
        <v>894</v>
      </c>
      <c r="I845" s="62" t="s">
        <v>895</v>
      </c>
      <c r="J845" s="61">
        <f>IF(F845="","",IF(F845="TIE LRC",COUNTIF($F$2:$F845,"TIE")+COUNTIF($F$2:$F845,"TME")+COUNTIF($F$2:$F845,"TIE LRC")+COUNTIF($F$2:$F845,"TIE MRC"),IF(F845="TIE MRC",COUNTIF($F$2:$F845,"TIE")+COUNTIF($F$2:$F845,"TME")+COUNTIF($F$2:$F845,"TIE LRC")+COUNTIF($F$2:$F845,"TIE MRC"),IF(F845="PLNBB LRC",COUNTIF($F$2:$F845,"PLNBB")+COUNTIF($F$2:$F845,"PLNBB LRC")+COUNTIF($F$2:$F845,"PLNBB MRC"),IF(F845="PLNBB MRC",COUNTIF($F$2:$F845,"PLNBB")+COUNTIF($F$2:$F845,"PLNBB LRC")+COUNTIF($F$2:$F845,"PLNBB MRC"),IF(F845="HE MRC",COUNTIF($F$2:$F845,"HE")+COUNTIF($F$2:$F845,"HE LRC")+COUNTIF($F$2:$F845,"HE MRC"),IF(F845="HE LRC",COUNTIF($F$2:$F845,"HE")+COUNTIF($F$2:$F845,"HE LRC")+COUNTIF($F$2:$F845,"HE MRC"),COUNTIF($F$2:$F845,F845))))))))</f>
        <v>1</v>
      </c>
      <c r="K845" s="63" t="s">
        <v>712</v>
      </c>
      <c r="L845" s="63" t="s">
        <v>896</v>
      </c>
      <c r="N845" s="64" t="s">
        <v>320</v>
      </c>
      <c r="O845" s="69" t="s">
        <v>611</v>
      </c>
      <c r="P845" s="65"/>
      <c r="Q845" s="69">
        <v>46211</v>
      </c>
      <c r="R845" s="66"/>
      <c r="S845" s="69">
        <v>46223</v>
      </c>
      <c r="T845" s="67">
        <v>46221.25</v>
      </c>
      <c r="U845" s="67">
        <f>T845</f>
        <v>46221.25</v>
      </c>
      <c r="V845" s="67">
        <v>46229.375</v>
      </c>
      <c r="W845" s="67">
        <v>46229.663194444445</v>
      </c>
      <c r="X845" s="67">
        <v>46230.121527777781</v>
      </c>
      <c r="Y845" s="67">
        <v>46230.166666666664</v>
      </c>
      <c r="Z845" s="67">
        <v>46230.201388888891</v>
      </c>
      <c r="AA845" s="53">
        <f t="shared" si="174"/>
        <v>195</v>
      </c>
      <c r="AB845" s="53">
        <f t="shared" si="181"/>
        <v>12.083333333255723</v>
      </c>
      <c r="AC845" s="53">
        <f t="shared" si="182"/>
        <v>1.0833333331975155</v>
      </c>
      <c r="AD845" s="53">
        <v>0.25</v>
      </c>
      <c r="AE845" s="53">
        <v>1</v>
      </c>
      <c r="AF845" s="53">
        <v>0</v>
      </c>
      <c r="AG845" s="53">
        <v>0.5</v>
      </c>
      <c r="AH845" s="53">
        <v>0</v>
      </c>
      <c r="AI845" s="53">
        <f t="shared" ref="AI845:AI902" si="186">SUM(AE845:AH845)</f>
        <v>1.5</v>
      </c>
      <c r="AJ845" s="77">
        <f t="shared" si="179"/>
        <v>1.75</v>
      </c>
      <c r="AK845" s="77"/>
      <c r="AL845" s="77"/>
      <c r="AM845" s="77"/>
      <c r="AN845" s="77"/>
      <c r="AO845" s="68">
        <v>7511.3710000000001</v>
      </c>
      <c r="AP845" s="68">
        <v>7510.36</v>
      </c>
      <c r="AQ845" s="67">
        <f t="shared" si="176"/>
        <v>46229.375</v>
      </c>
      <c r="AR845" s="67">
        <v>46229.385416666664</v>
      </c>
      <c r="AS845" s="67">
        <f t="shared" si="177"/>
        <v>46230.121527777781</v>
      </c>
      <c r="AT845" s="67">
        <v>46230.1875</v>
      </c>
      <c r="AU845" s="67">
        <f t="shared" si="185"/>
        <v>46230.1875</v>
      </c>
      <c r="AV845" s="67">
        <v>46230.197916666664</v>
      </c>
      <c r="AW845" s="54">
        <v>4153</v>
      </c>
      <c r="AX845" s="54">
        <v>6492</v>
      </c>
      <c r="AY845" s="55">
        <v>36.03</v>
      </c>
      <c r="AZ845" s="55">
        <v>17.22</v>
      </c>
      <c r="BA845" s="55">
        <v>3.76</v>
      </c>
      <c r="BB845" s="55">
        <v>4.8600000000000003</v>
      </c>
      <c r="BC845" s="55">
        <v>5.87</v>
      </c>
      <c r="BD845" s="55">
        <v>41.31</v>
      </c>
      <c r="BE845" s="55">
        <v>36.61</v>
      </c>
      <c r="BF845" s="55">
        <v>0.12</v>
      </c>
      <c r="BG845" s="55">
        <v>0.19</v>
      </c>
      <c r="BH845" s="55">
        <v>0.18</v>
      </c>
      <c r="BI845" s="55">
        <v>56.78</v>
      </c>
      <c r="BJ845" s="55">
        <v>3.78</v>
      </c>
      <c r="BK845" s="55">
        <v>0.85</v>
      </c>
      <c r="BL845" s="55">
        <v>1.0900000000000001</v>
      </c>
      <c r="BM845" s="55">
        <v>16.36</v>
      </c>
      <c r="BN845" s="56">
        <v>59</v>
      </c>
      <c r="BO845" s="55" t="s">
        <v>100</v>
      </c>
      <c r="BP845" s="55" t="s">
        <v>100</v>
      </c>
      <c r="BQ845" s="56">
        <v>1240</v>
      </c>
      <c r="BR845" s="55">
        <v>13.44</v>
      </c>
      <c r="BS845" s="55">
        <v>5.0599999999999996</v>
      </c>
      <c r="BT845" s="55">
        <v>23.48</v>
      </c>
      <c r="BU845" s="55">
        <v>28.41</v>
      </c>
      <c r="BV845" s="55">
        <v>21.75</v>
      </c>
      <c r="BW845" s="55">
        <v>0.77</v>
      </c>
      <c r="BX845" s="55">
        <v>0.35</v>
      </c>
      <c r="BY845" s="55">
        <v>0.23</v>
      </c>
      <c r="BZ845" s="55">
        <v>6.04</v>
      </c>
      <c r="CA845" s="55">
        <v>0.22</v>
      </c>
      <c r="CB845" s="55">
        <v>0.26</v>
      </c>
      <c r="CC845" s="100">
        <v>5.6000000000000001E-2</v>
      </c>
      <c r="CD845" s="55">
        <v>99</v>
      </c>
      <c r="CE845" s="55">
        <v>98</v>
      </c>
      <c r="CF845" s="55">
        <v>78</v>
      </c>
      <c r="CG845" s="55">
        <v>20</v>
      </c>
      <c r="CH845" s="55"/>
      <c r="CI845" s="54">
        <v>4186</v>
      </c>
      <c r="CJ845" s="55"/>
      <c r="CK845" s="55">
        <v>35.92</v>
      </c>
      <c r="CL845" s="55"/>
      <c r="CM845" s="55">
        <v>2.97</v>
      </c>
      <c r="CN845" s="55"/>
      <c r="CO845" s="55"/>
      <c r="CP845" s="55"/>
      <c r="CQ845" s="55">
        <v>0.08</v>
      </c>
      <c r="CR845" s="54">
        <v>4128</v>
      </c>
      <c r="CS845" s="54">
        <v>35.76</v>
      </c>
      <c r="CT845" s="54">
        <v>4.5199999999999996</v>
      </c>
      <c r="CU845" s="54">
        <v>0.18</v>
      </c>
      <c r="CV845" s="55"/>
      <c r="CW845" s="73">
        <f t="shared" si="184"/>
        <v>709.64031496583391</v>
      </c>
      <c r="CX845" s="74">
        <f>AP845/(AB845-AI845)</f>
        <v>709.64031496583391</v>
      </c>
      <c r="CY845" s="71">
        <v>500</v>
      </c>
      <c r="CZ845" s="67">
        <f>IF(AND(DATE(YEAR(T845),MONTH(T845),DAY(T845))&gt;=(S845-3),DATE(YEAR(T845),MONTH(T845),DAY(T845))&lt;=(S845+3)),T845,V845)</f>
        <v>46221.25</v>
      </c>
      <c r="DA845" s="74">
        <f>CZ845-U845</f>
        <v>0</v>
      </c>
      <c r="DB845" s="53">
        <f>(((AR845-AQ845)*24)+DD845+AB845+((AV845-AU845)*24))/24</f>
        <v>0.80208333332848269</v>
      </c>
      <c r="DC845" s="53">
        <f>(AT845-AS845)*24</f>
        <v>1.5833333332557231</v>
      </c>
      <c r="DD845" s="53">
        <f>(W845-AR845)*24</f>
        <v>6.6666666667442769</v>
      </c>
      <c r="DE845" s="53">
        <f>AA845</f>
        <v>195</v>
      </c>
      <c r="DF845" s="53">
        <f t="shared" si="183"/>
        <v>6.6666666667442769</v>
      </c>
      <c r="DG845" s="53">
        <f>AB845</f>
        <v>12.083333333255723</v>
      </c>
      <c r="DH845" s="53">
        <f t="shared" si="170"/>
        <v>1.5833333332557231</v>
      </c>
    </row>
    <row r="846" spans="1:112" s="63" customFormat="1" x14ac:dyDescent="0.2">
      <c r="A846" s="65">
        <v>5294</v>
      </c>
      <c r="B846" s="72">
        <f t="shared" si="171"/>
        <v>46204</v>
      </c>
      <c r="C846" s="60" t="str">
        <f t="shared" si="172"/>
        <v>PRT 2026 7 #5294</v>
      </c>
      <c r="D846" s="60" t="str">
        <f t="shared" si="173"/>
        <v>PRATU PTBA #171</v>
      </c>
      <c r="E846" s="61">
        <v>5294</v>
      </c>
      <c r="F846" s="62" t="s">
        <v>98</v>
      </c>
      <c r="G846" s="62" t="str">
        <f>INDEX([1]List!$D$2:$D$60,MATCH(F846,[1]List!$B$2:$B$60,0))</f>
        <v>FOB</v>
      </c>
      <c r="H846" s="62" t="s">
        <v>156</v>
      </c>
      <c r="I846" s="62" t="s">
        <v>157</v>
      </c>
      <c r="J846" s="61">
        <f>IF(F846="","",IF(F846="TIE LRC",COUNTIF($F$2:$F846,"TIE")+COUNTIF($F$2:$F846,"TME")+COUNTIF($F$2:$F846,"TIE LRC")+COUNTIF($F$2:$F846,"TIE MRC"),IF(F846="TIE MRC",COUNTIF($F$2:$F846,"TIE")+COUNTIF($F$2:$F846,"TME")+COUNTIF($F$2:$F846,"TIE LRC")+COUNTIF($F$2:$F846,"TIE MRC"),IF(F846="PLNBB LRC",COUNTIF($F$2:$F846,"PLNBB")+COUNTIF($F$2:$F846,"PLNBB LRC")+COUNTIF($F$2:$F846,"PLNBB MRC"),IF(F846="PLNBB MRC",COUNTIF($F$2:$F846,"PLNBB")+COUNTIF($F$2:$F846,"PLNBB LRC")+COUNTIF($F$2:$F846,"PLNBB MRC"),IF(F846="HE MRC",COUNTIF($F$2:$F846,"HE")+COUNTIF($F$2:$F846,"HE LRC")+COUNTIF($F$2:$F846,"HE MRC"),IF(F846="HE LRC",COUNTIF($F$2:$F846,"HE")+COUNTIF($F$2:$F846,"HE LRC")+COUNTIF($F$2:$F846,"HE MRC"),COUNTIF($F$2:$F846,F846))))))))</f>
        <v>171</v>
      </c>
      <c r="K846" s="63" t="s">
        <v>101</v>
      </c>
      <c r="L846" s="63" t="s">
        <v>190</v>
      </c>
      <c r="N846" s="64" t="s">
        <v>318</v>
      </c>
      <c r="O846" s="69" t="s">
        <v>104</v>
      </c>
      <c r="P846" s="65"/>
      <c r="Q846" s="69">
        <v>46218</v>
      </c>
      <c r="R846" s="66"/>
      <c r="S846" s="69">
        <v>46222</v>
      </c>
      <c r="T846" s="67">
        <v>46222.604166666664</v>
      </c>
      <c r="U846" s="67">
        <f>T846</f>
        <v>46222.604166666664</v>
      </c>
      <c r="V846" s="67">
        <v>46229.875</v>
      </c>
      <c r="W846" s="67">
        <v>46230.114583333336</v>
      </c>
      <c r="X846" s="67">
        <v>46230.65625</v>
      </c>
      <c r="Y846" s="67">
        <v>46230.739583333336</v>
      </c>
      <c r="Z846" s="67">
        <v>46230.774305555555</v>
      </c>
      <c r="AA846" s="53">
        <f t="shared" si="174"/>
        <v>174.50000000005821</v>
      </c>
      <c r="AB846" s="53">
        <f t="shared" si="181"/>
        <v>15</v>
      </c>
      <c r="AC846" s="53">
        <f t="shared" si="182"/>
        <v>2.0000000000582077</v>
      </c>
      <c r="AD846" s="53">
        <v>0.08</v>
      </c>
      <c r="AE846" s="53">
        <v>1.25</v>
      </c>
      <c r="AF846" s="53">
        <v>0</v>
      </c>
      <c r="AG846" s="53">
        <v>0.5</v>
      </c>
      <c r="AH846" s="53">
        <v>0</v>
      </c>
      <c r="AI846" s="53">
        <f t="shared" si="186"/>
        <v>1.75</v>
      </c>
      <c r="AJ846" s="77">
        <f t="shared" si="179"/>
        <v>1.83</v>
      </c>
      <c r="AK846" s="77"/>
      <c r="AL846" s="77"/>
      <c r="AM846" s="77"/>
      <c r="AN846" s="77"/>
      <c r="AO846" s="68">
        <v>10013.349</v>
      </c>
      <c r="AP846" s="68">
        <v>10007.861000000001</v>
      </c>
      <c r="AQ846" s="67">
        <f t="shared" si="176"/>
        <v>46229.875</v>
      </c>
      <c r="AR846" s="67">
        <v>46229.885416666664</v>
      </c>
      <c r="AS846" s="67">
        <f t="shared" si="177"/>
        <v>46230.65625</v>
      </c>
      <c r="AT846" s="67">
        <v>46230.760416666664</v>
      </c>
      <c r="AU846" s="67">
        <f t="shared" si="185"/>
        <v>46230.760416666664</v>
      </c>
      <c r="AV846" s="67">
        <v>46230.770833333336</v>
      </c>
      <c r="AW846" s="54">
        <v>4756</v>
      </c>
      <c r="AX846" s="54">
        <v>6786</v>
      </c>
      <c r="AY846" s="55">
        <v>29.92</v>
      </c>
      <c r="AZ846" s="55">
        <v>13.18</v>
      </c>
      <c r="BA846" s="55">
        <v>4</v>
      </c>
      <c r="BB846" s="55">
        <v>4.96</v>
      </c>
      <c r="BC846" s="55">
        <v>5.71</v>
      </c>
      <c r="BD846" s="55">
        <v>38.99</v>
      </c>
      <c r="BE846" s="55">
        <v>42.87</v>
      </c>
      <c r="BF846" s="55">
        <v>0.36</v>
      </c>
      <c r="BG846" s="55">
        <v>0.55000000000000004</v>
      </c>
      <c r="BH846" s="55">
        <v>0.52</v>
      </c>
      <c r="BI846" s="55">
        <v>60.29</v>
      </c>
      <c r="BJ846" s="55">
        <v>4.3600000000000003</v>
      </c>
      <c r="BK846" s="55">
        <v>0.95</v>
      </c>
      <c r="BL846" s="55">
        <v>1.1599999999999999</v>
      </c>
      <c r="BM846" s="55">
        <v>15.81</v>
      </c>
      <c r="BN846" s="56">
        <v>60</v>
      </c>
      <c r="BO846" s="55" t="s">
        <v>97</v>
      </c>
      <c r="BP846" s="55" t="s">
        <v>100</v>
      </c>
      <c r="BQ846" s="56">
        <v>1160</v>
      </c>
      <c r="BR846" s="55">
        <v>35.29</v>
      </c>
      <c r="BS846" s="55">
        <v>20.9</v>
      </c>
      <c r="BT846" s="55">
        <v>21.55</v>
      </c>
      <c r="BU846" s="55">
        <v>9.5399999999999991</v>
      </c>
      <c r="BV846" s="55">
        <v>2.75</v>
      </c>
      <c r="BW846" s="55">
        <v>0.78</v>
      </c>
      <c r="BX846" s="55">
        <v>0.06</v>
      </c>
      <c r="BY846" s="55">
        <v>0.81</v>
      </c>
      <c r="BZ846" s="55">
        <v>7</v>
      </c>
      <c r="CA846" s="55">
        <v>0.54</v>
      </c>
      <c r="CB846" s="55">
        <v>0.27</v>
      </c>
      <c r="CC846" s="100">
        <v>3.6999999999999998E-2</v>
      </c>
      <c r="CD846" s="55">
        <v>100</v>
      </c>
      <c r="CE846" s="55">
        <v>99</v>
      </c>
      <c r="CF846" s="55">
        <v>78</v>
      </c>
      <c r="CG846" s="55">
        <v>19</v>
      </c>
      <c r="CH846" s="55"/>
      <c r="CI846" s="54">
        <v>4908</v>
      </c>
      <c r="CJ846" s="55"/>
      <c r="CK846" s="55">
        <v>28.07</v>
      </c>
      <c r="CL846" s="55">
        <v>14.21</v>
      </c>
      <c r="CM846" s="55">
        <v>5.15</v>
      </c>
      <c r="CN846" s="55">
        <v>6.14</v>
      </c>
      <c r="CO846" s="55">
        <v>39.380000000000003</v>
      </c>
      <c r="CP846" s="55">
        <v>40.270000000000003</v>
      </c>
      <c r="CQ846" s="55">
        <v>0.43</v>
      </c>
      <c r="CR846" s="54">
        <v>4572</v>
      </c>
      <c r="CS846" s="54">
        <v>29.93</v>
      </c>
      <c r="CT846" s="54">
        <v>3.38</v>
      </c>
      <c r="CU846" s="98">
        <v>0.4</v>
      </c>
      <c r="CV846" s="55"/>
      <c r="CW846" s="73">
        <f t="shared" si="184"/>
        <v>755.31026415094345</v>
      </c>
      <c r="CX846" s="74">
        <f>AP846/(AB846-AI846)</f>
        <v>755.31026415094345</v>
      </c>
      <c r="CY846" s="71">
        <v>500</v>
      </c>
      <c r="CZ846" s="67">
        <f>IF(AND(DATE(YEAR(T846),MONTH(T846),DAY(T846))&gt;=(S846-3),DATE(YEAR(T846),MONTH(T846),DAY(T846))&lt;=(S846+3)),T846,V846)</f>
        <v>46222.604166666664</v>
      </c>
      <c r="DA846" s="74">
        <f>CZ846-U846</f>
        <v>0</v>
      </c>
      <c r="DB846" s="53">
        <f>(((AR846-AQ846)*24)+DD846+AB846+((AV846-AU846)*24))/24</f>
        <v>0.87500000000727596</v>
      </c>
      <c r="DC846" s="53">
        <f>(AT846-AS846)*24</f>
        <v>2.4999999999417923</v>
      </c>
      <c r="DD846" s="53">
        <f>(W846-AR846)*24</f>
        <v>5.5000000001164153</v>
      </c>
      <c r="DE846" s="53">
        <f>AA846</f>
        <v>174.50000000005821</v>
      </c>
      <c r="DF846" s="53">
        <f t="shared" si="183"/>
        <v>5.5000000001164153</v>
      </c>
      <c r="DG846" s="53">
        <f>AB846</f>
        <v>15</v>
      </c>
      <c r="DH846" s="53">
        <f t="shared" si="170"/>
        <v>2.4999999999417923</v>
      </c>
    </row>
    <row r="847" spans="1:112" s="85" customFormat="1" x14ac:dyDescent="0.2">
      <c r="A847" s="80">
        <v>5295</v>
      </c>
      <c r="B847" s="81">
        <f t="shared" si="171"/>
        <v>46204</v>
      </c>
      <c r="C847" s="82" t="str">
        <f t="shared" si="172"/>
        <v>PRT 2026 7 #5295</v>
      </c>
      <c r="D847" s="82" t="str">
        <f t="shared" si="173"/>
        <v>PRATU SPE #68</v>
      </c>
      <c r="E847" s="83">
        <v>5295</v>
      </c>
      <c r="F847" s="84" t="s">
        <v>326</v>
      </c>
      <c r="G847" s="84" t="str">
        <f>INDEX([1]List!$D$2:$D$60,MATCH(F847,[1]List!$B$2:$B$60,0))</f>
        <v>CIF</v>
      </c>
      <c r="H847" s="84" t="s">
        <v>469</v>
      </c>
      <c r="I847" s="84" t="s">
        <v>470</v>
      </c>
      <c r="J847" s="83">
        <f>IF(F847="","",IF(F847="TIE LRC",COUNTIF($F$2:$F847,"TIE")+COUNTIF($F$2:$F847,"TME")+COUNTIF($F$2:$F847,"TIE LRC")+COUNTIF($F$2:$F847,"TIE MRC"),IF(F847="TIE MRC",COUNTIF($F$2:$F847,"TIE")+COUNTIF($F$2:$F847,"TME")+COUNTIF($F$2:$F847,"TIE LRC")+COUNTIF($F$2:$F847,"TIE MRC"),IF(F847="PLNBB LRC",COUNTIF($F$2:$F847,"PLNBB")+COUNTIF($F$2:$F847,"PLNBB LRC")+COUNTIF($F$2:$F847,"PLNBB MRC"),IF(F847="PLNBB MRC",COUNTIF($F$2:$F847,"PLNBB")+COUNTIF($F$2:$F847,"PLNBB LRC")+COUNTIF($F$2:$F847,"PLNBB MRC"),IF(F847="HE MRC",COUNTIF($F$2:$F847,"HE")+COUNTIF($F$2:$F847,"HE LRC")+COUNTIF($F$2:$F847,"HE MRC"),IF(F847="HE LRC",COUNTIF($F$2:$F847,"HE")+COUNTIF($F$2:$F847,"HE LRC")+COUNTIF($F$2:$F847,"HE MRC"),COUNTIF($F$2:$F847,F847))))))))</f>
        <v>68</v>
      </c>
      <c r="K847" s="85" t="s">
        <v>233</v>
      </c>
      <c r="L847" s="85" t="s">
        <v>234</v>
      </c>
      <c r="N847" s="86" t="s">
        <v>308</v>
      </c>
      <c r="O847" s="76" t="s">
        <v>473</v>
      </c>
      <c r="P847" s="80"/>
      <c r="Q847" s="76">
        <v>46211</v>
      </c>
      <c r="R847" s="87"/>
      <c r="S847" s="76">
        <v>46216</v>
      </c>
      <c r="T847" s="88">
        <v>46221.666666666664</v>
      </c>
      <c r="U847" s="88">
        <f>V847</f>
        <v>46222.954861111109</v>
      </c>
      <c r="V847" s="88">
        <v>46222.954861111109</v>
      </c>
      <c r="W847" s="88">
        <v>46228.0625</v>
      </c>
      <c r="X847" s="88">
        <v>46231.423611111109</v>
      </c>
      <c r="Y847" s="88">
        <v>46231.5</v>
      </c>
      <c r="Z847" s="88">
        <v>46231.572916666664</v>
      </c>
      <c r="AA847" s="89">
        <f t="shared" si="174"/>
        <v>30.916666666686069</v>
      </c>
      <c r="AB847" s="89">
        <f t="shared" si="181"/>
        <v>82.5</v>
      </c>
      <c r="AC847" s="89">
        <f t="shared" si="182"/>
        <v>1.8333333333721384</v>
      </c>
      <c r="AD847" s="89">
        <v>0</v>
      </c>
      <c r="AE847" s="89">
        <v>0</v>
      </c>
      <c r="AF847" s="89">
        <v>12</v>
      </c>
      <c r="AG847" s="89">
        <v>2.17</v>
      </c>
      <c r="AH847" s="89">
        <v>0</v>
      </c>
      <c r="AI847" s="89">
        <f t="shared" si="186"/>
        <v>14.17</v>
      </c>
      <c r="AJ847" s="90">
        <f t="shared" si="179"/>
        <v>14.17</v>
      </c>
      <c r="AK847" s="90"/>
      <c r="AL847" s="90"/>
      <c r="AM847" s="90"/>
      <c r="AN847" s="90"/>
      <c r="AO847" s="91">
        <v>7651.1130000000003</v>
      </c>
      <c r="AP847" s="91">
        <v>7649.1040000000003</v>
      </c>
      <c r="AQ847" s="88">
        <f t="shared" si="176"/>
        <v>46222.954861111109</v>
      </c>
      <c r="AR847" s="88">
        <v>46222.96875</v>
      </c>
      <c r="AS847" s="88">
        <f t="shared" si="177"/>
        <v>46231.423611111109</v>
      </c>
      <c r="AT847" s="88">
        <v>46231.503472222219</v>
      </c>
      <c r="AU847" s="88">
        <v>46231.545138888891</v>
      </c>
      <c r="AV847" s="88">
        <v>46231.559027777781</v>
      </c>
      <c r="AW847" s="92">
        <v>4145</v>
      </c>
      <c r="AX847" s="92">
        <v>6371</v>
      </c>
      <c r="AY847" s="93">
        <v>34.94</v>
      </c>
      <c r="AZ847" s="93">
        <v>17.52</v>
      </c>
      <c r="BA847" s="93">
        <v>6.28</v>
      </c>
      <c r="BB847" s="93">
        <v>4.95</v>
      </c>
      <c r="BC847" s="93">
        <v>6.28</v>
      </c>
      <c r="BD847" s="93">
        <v>40.200000000000003</v>
      </c>
      <c r="BE847" s="93">
        <v>36</v>
      </c>
      <c r="BF847" s="93">
        <v>0.28999999999999998</v>
      </c>
      <c r="BG847" s="93">
        <v>0.37</v>
      </c>
      <c r="BH847" s="93">
        <v>0.45</v>
      </c>
      <c r="BI847" s="93">
        <v>53.85</v>
      </c>
      <c r="BJ847" s="93">
        <v>4.25</v>
      </c>
      <c r="BK847" s="93">
        <v>0.88</v>
      </c>
      <c r="BL847" s="93">
        <v>1.1499999999999999</v>
      </c>
      <c r="BM847" s="93">
        <v>16.850000000000001</v>
      </c>
      <c r="BN847" s="94">
        <v>60</v>
      </c>
      <c r="BO847" s="93" t="s">
        <v>97</v>
      </c>
      <c r="BP847" s="93" t="s">
        <v>100</v>
      </c>
      <c r="BQ847" s="94">
        <v>1180</v>
      </c>
      <c r="BR847" s="93">
        <v>48.98</v>
      </c>
      <c r="BS847" s="93">
        <v>26.01</v>
      </c>
      <c r="BT847" s="93">
        <v>982</v>
      </c>
      <c r="BU847" s="93">
        <v>6.74</v>
      </c>
      <c r="BV847" s="93">
        <v>2.2799999999999998</v>
      </c>
      <c r="BW847" s="93">
        <v>0.77</v>
      </c>
      <c r="BX847" s="93">
        <v>0.57999999999999996</v>
      </c>
      <c r="BY847" s="93">
        <v>0.92</v>
      </c>
      <c r="BZ847" s="93">
        <v>3.43</v>
      </c>
      <c r="CA847" s="93">
        <v>0.92</v>
      </c>
      <c r="CB847" s="93">
        <v>7.0000000000000007E-2</v>
      </c>
      <c r="CC847" s="101">
        <v>0.4</v>
      </c>
      <c r="CD847" s="93">
        <v>99</v>
      </c>
      <c r="CE847" s="93">
        <v>98</v>
      </c>
      <c r="CF847" s="93">
        <v>79</v>
      </c>
      <c r="CG847" s="93">
        <v>20</v>
      </c>
      <c r="CH847" s="93"/>
      <c r="CI847" s="92">
        <v>4171</v>
      </c>
      <c r="CJ847" s="93"/>
      <c r="CK847" s="93">
        <v>34.31</v>
      </c>
      <c r="CL847" s="93"/>
      <c r="CM847" s="93">
        <v>4.76</v>
      </c>
      <c r="CN847" s="93"/>
      <c r="CO847" s="93"/>
      <c r="CP847" s="93"/>
      <c r="CQ847" s="93">
        <v>0.28000000000000003</v>
      </c>
      <c r="CR847" s="92">
        <v>4103</v>
      </c>
      <c r="CS847" s="92">
        <v>34.93</v>
      </c>
      <c r="CT847" s="92">
        <v>5.38</v>
      </c>
      <c r="CU847" s="92">
        <v>0.23</v>
      </c>
      <c r="CV847" s="93"/>
      <c r="CW847" s="95">
        <f t="shared" si="184"/>
        <v>111.94356797892581</v>
      </c>
      <c r="CX847" s="96">
        <f>AP847/(AB847-AI847)</f>
        <v>111.94356797892581</v>
      </c>
      <c r="CY847" s="97">
        <v>100</v>
      </c>
      <c r="CZ847" s="88">
        <f>IF(AND(DATE(YEAR(T847),MONTH(T847),DAY(T847))&gt;=(S847-3),DATE(YEAR(T847),MONTH(T847),DAY(T847))&lt;=(S847+3)),T847,V847)</f>
        <v>46222.954861111109</v>
      </c>
      <c r="DA847" s="96">
        <f>CZ847-U847</f>
        <v>0</v>
      </c>
      <c r="DB847" s="89">
        <f>(((AR847-AQ847)*24)+DD847+AB847+((AV847-AU847)*24))/24</f>
        <v>8.5590277777810115</v>
      </c>
      <c r="DC847" s="89">
        <f>(AT847-AS847)*24</f>
        <v>1.9166666666278616</v>
      </c>
      <c r="DD847" s="89">
        <f>(W847-AR847)*24</f>
        <v>122.25</v>
      </c>
      <c r="DE847" s="89">
        <f>AA847</f>
        <v>30.916666666686069</v>
      </c>
      <c r="DF847" s="89">
        <f t="shared" si="183"/>
        <v>122.25</v>
      </c>
      <c r="DG847" s="89">
        <f>AB847</f>
        <v>82.5</v>
      </c>
      <c r="DH847" s="89">
        <f t="shared" si="170"/>
        <v>1.9166666666278616</v>
      </c>
    </row>
    <row r="848" spans="1:112" s="63" customFormat="1" x14ac:dyDescent="0.2">
      <c r="A848" s="65">
        <v>5296</v>
      </c>
      <c r="B848" s="72">
        <f t="shared" si="171"/>
        <v>46204</v>
      </c>
      <c r="C848" s="60" t="str">
        <f t="shared" si="172"/>
        <v>PRT 2026 7 #5296</v>
      </c>
      <c r="D848" s="60" t="str">
        <f t="shared" si="173"/>
        <v>PRATU BAS #13</v>
      </c>
      <c r="E848" s="61">
        <v>5296</v>
      </c>
      <c r="F848" s="62" t="s">
        <v>488</v>
      </c>
      <c r="G848" s="62" t="str">
        <f>INDEX([1]List!$D$2:$D$60,MATCH(F848,[1]List!$B$2:$B$60,0))</f>
        <v>CIF</v>
      </c>
      <c r="H848" s="62" t="s">
        <v>576</v>
      </c>
      <c r="I848" s="62" t="s">
        <v>163</v>
      </c>
      <c r="J848" s="61">
        <f>IF(F848="","",IF(F848="TIE LRC",COUNTIF($F$2:$F848,"TIE")+COUNTIF($F$2:$F848,"TME")+COUNTIF($F$2:$F848,"TIE LRC")+COUNTIF($F$2:$F848,"TIE MRC"),IF(F848="TIE MRC",COUNTIF($F$2:$F848,"TIE")+COUNTIF($F$2:$F848,"TME")+COUNTIF($F$2:$F848,"TIE LRC")+COUNTIF($F$2:$F848,"TIE MRC"),IF(F848="PLNBB LRC",COUNTIF($F$2:$F848,"PLNBB")+COUNTIF($F$2:$F848,"PLNBB LRC")+COUNTIF($F$2:$F848,"PLNBB MRC"),IF(F848="PLNBB MRC",COUNTIF($F$2:$F848,"PLNBB")+COUNTIF($F$2:$F848,"PLNBB LRC")+COUNTIF($F$2:$F848,"PLNBB MRC"),IF(F848="HE MRC",COUNTIF($F$2:$F848,"HE")+COUNTIF($F$2:$F848,"HE LRC")+COUNTIF($F$2:$F848,"HE MRC"),IF(F848="HE LRC",COUNTIF($F$2:$F848,"HE")+COUNTIF($F$2:$F848,"HE LRC")+COUNTIF($F$2:$F848,"HE MRC"),COUNTIF($F$2:$F848,F848))))))))</f>
        <v>13</v>
      </c>
      <c r="K848" s="63" t="s">
        <v>302</v>
      </c>
      <c r="L848" s="63" t="s">
        <v>629</v>
      </c>
      <c r="N848" s="64" t="s">
        <v>320</v>
      </c>
      <c r="O848" s="69" t="s">
        <v>201</v>
      </c>
      <c r="P848" s="65"/>
      <c r="Q848" s="69">
        <v>46211</v>
      </c>
      <c r="R848" s="66"/>
      <c r="S848" s="69">
        <v>46018</v>
      </c>
      <c r="T848" s="67">
        <v>46221.458333333336</v>
      </c>
      <c r="U848" s="67">
        <f>V848</f>
        <v>46230.361111111109</v>
      </c>
      <c r="V848" s="67">
        <v>46230.361111111109</v>
      </c>
      <c r="W848" s="67">
        <v>46230.784722222219</v>
      </c>
      <c r="X848" s="67">
        <v>46231.774305555555</v>
      </c>
      <c r="Y848" s="67">
        <v>46231.829861111109</v>
      </c>
      <c r="Z848" s="67">
        <v>46231.854166666664</v>
      </c>
      <c r="AA848" s="53">
        <f t="shared" si="174"/>
        <v>213.66666666656965</v>
      </c>
      <c r="AB848" s="53">
        <f t="shared" si="181"/>
        <v>25.083333333372138</v>
      </c>
      <c r="AC848" s="53">
        <f t="shared" si="182"/>
        <v>1.3333333333139308</v>
      </c>
      <c r="AD848" s="53">
        <v>0.17</v>
      </c>
      <c r="AE848" s="53">
        <v>0</v>
      </c>
      <c r="AF848" s="53">
        <v>5.17</v>
      </c>
      <c r="AG848" s="53">
        <v>0.25</v>
      </c>
      <c r="AH848" s="53">
        <v>0</v>
      </c>
      <c r="AI848" s="53">
        <f t="shared" si="186"/>
        <v>5.42</v>
      </c>
      <c r="AJ848" s="77">
        <f t="shared" si="179"/>
        <v>5.59</v>
      </c>
      <c r="AK848" s="77"/>
      <c r="AL848" s="77"/>
      <c r="AM848" s="77"/>
      <c r="AN848" s="77"/>
      <c r="AO848" s="68">
        <v>8818.8790000000008</v>
      </c>
      <c r="AP848" s="68">
        <v>8816.0589999999993</v>
      </c>
      <c r="AQ848" s="67">
        <f t="shared" si="176"/>
        <v>46230.361111111109</v>
      </c>
      <c r="AR848" s="67">
        <v>46230.371527777781</v>
      </c>
      <c r="AS848" s="67">
        <f t="shared" si="177"/>
        <v>46231.774305555555</v>
      </c>
      <c r="AT848" s="67">
        <v>46231.840277777781</v>
      </c>
      <c r="AU848" s="67">
        <f t="shared" si="185"/>
        <v>46231.840277777781</v>
      </c>
      <c r="AV848" s="67">
        <v>46231.850694444445</v>
      </c>
      <c r="AW848" s="54">
        <v>4074</v>
      </c>
      <c r="AX848" s="54">
        <v>6257</v>
      </c>
      <c r="AY848" s="55">
        <v>34.89</v>
      </c>
      <c r="AZ848" s="55">
        <v>14.87</v>
      </c>
      <c r="BA848" s="55">
        <v>4.9800000000000004</v>
      </c>
      <c r="BB848" s="55">
        <v>6.51</v>
      </c>
      <c r="BC848" s="55">
        <v>7.65</v>
      </c>
      <c r="BD848" s="55">
        <v>40.049999999999997</v>
      </c>
      <c r="BE848" s="55">
        <v>38.57</v>
      </c>
      <c r="BF848" s="55">
        <v>0.21</v>
      </c>
      <c r="BG848" s="55">
        <v>0.34</v>
      </c>
      <c r="BH848" s="55">
        <v>0.32</v>
      </c>
      <c r="BI848" s="55">
        <v>56.87</v>
      </c>
      <c r="BJ848" s="55">
        <v>4.1900000000000004</v>
      </c>
      <c r="BK848" s="55">
        <v>0.88</v>
      </c>
      <c r="BL848" s="55">
        <v>1.1200000000000001</v>
      </c>
      <c r="BM848" s="55">
        <v>16.41</v>
      </c>
      <c r="BN848" s="56">
        <v>60</v>
      </c>
      <c r="BO848" s="55" t="s">
        <v>97</v>
      </c>
      <c r="BP848" s="55" t="s">
        <v>100</v>
      </c>
      <c r="BQ848" s="56">
        <v>1190</v>
      </c>
      <c r="BR848" s="55">
        <v>35.06</v>
      </c>
      <c r="BS848" s="55">
        <v>23.06</v>
      </c>
      <c r="BT848" s="55">
        <v>18.29</v>
      </c>
      <c r="BU848" s="55">
        <v>13.65</v>
      </c>
      <c r="BV848" s="55">
        <v>2.86</v>
      </c>
      <c r="BW848" s="55">
        <v>0.55000000000000004</v>
      </c>
      <c r="BX848" s="55">
        <v>0.39</v>
      </c>
      <c r="BY848" s="55">
        <v>1.19</v>
      </c>
      <c r="BZ848" s="55">
        <v>3.95</v>
      </c>
      <c r="CA848" s="55">
        <v>0.82</v>
      </c>
      <c r="CB848" s="55">
        <v>0.19</v>
      </c>
      <c r="CC848" s="100">
        <v>4.9000000000000002E-2</v>
      </c>
      <c r="CD848" s="55">
        <v>99</v>
      </c>
      <c r="CE848" s="55">
        <v>98</v>
      </c>
      <c r="CF848" s="55">
        <v>78</v>
      </c>
      <c r="CG848" s="55">
        <v>20</v>
      </c>
      <c r="CH848" s="55"/>
      <c r="CI848" s="54">
        <v>4115</v>
      </c>
      <c r="CJ848" s="55"/>
      <c r="CK848" s="55">
        <v>34.53</v>
      </c>
      <c r="CL848" s="55"/>
      <c r="CM848" s="55">
        <v>5.86</v>
      </c>
      <c r="CN848" s="55"/>
      <c r="CO848" s="55"/>
      <c r="CP848" s="55"/>
      <c r="CQ848" s="55">
        <v>0.2</v>
      </c>
      <c r="CR848" s="54">
        <v>4002</v>
      </c>
      <c r="CS848" s="54">
        <v>36.18</v>
      </c>
      <c r="CT848" s="54">
        <v>4.38</v>
      </c>
      <c r="CU848" s="54">
        <v>0.24</v>
      </c>
      <c r="CV848" s="55"/>
      <c r="CW848" s="73">
        <f t="shared" si="184"/>
        <v>448.35017799538576</v>
      </c>
      <c r="CX848" s="74">
        <f>AP848/(AB848-AI848)</f>
        <v>448.35017799538576</v>
      </c>
      <c r="CY848" s="71">
        <v>500</v>
      </c>
      <c r="CZ848" s="67">
        <f>IF(AND(DATE(YEAR(T848),MONTH(T848),DAY(T848))&gt;=(S848-3),DATE(YEAR(T848),MONTH(T848),DAY(T848))&lt;=(S848+3)),T848,V848)</f>
        <v>46230.361111111109</v>
      </c>
      <c r="DA848" s="74">
        <f>CZ848-U848</f>
        <v>0</v>
      </c>
      <c r="DB848" s="53">
        <f>(((AR848-AQ848)*24)+DD848+AB848+((AV848-AU848)*24))/24</f>
        <v>1.4791666666642413</v>
      </c>
      <c r="DC848" s="53">
        <f>(AT848-AS848)*24</f>
        <v>1.5833333334303461</v>
      </c>
      <c r="DD848" s="53">
        <f>(W848-AR848)*24</f>
        <v>9.9166666665114462</v>
      </c>
      <c r="DE848" s="53">
        <f>AA848</f>
        <v>213.66666666656965</v>
      </c>
      <c r="DF848" s="53">
        <f t="shared" si="183"/>
        <v>9.9166666665114462</v>
      </c>
      <c r="DG848" s="53">
        <f>AB848</f>
        <v>25.083333333372138</v>
      </c>
      <c r="DH848" s="53">
        <f t="shared" si="170"/>
        <v>1.5833333334303461</v>
      </c>
    </row>
    <row r="849" spans="1:112" s="63" customFormat="1" x14ac:dyDescent="0.2">
      <c r="A849" s="65">
        <v>5297</v>
      </c>
      <c r="B849" s="72">
        <f t="shared" si="171"/>
        <v>46204</v>
      </c>
      <c r="C849" s="60" t="str">
        <f t="shared" si="172"/>
        <v>PRT 2026 7 #5297</v>
      </c>
      <c r="D849" s="60" t="str">
        <f t="shared" si="173"/>
        <v>PRATU BGG #177</v>
      </c>
      <c r="E849" s="61">
        <v>5297</v>
      </c>
      <c r="F849" s="62" t="s">
        <v>240</v>
      </c>
      <c r="G849" s="62" t="str">
        <f>INDEX([1]List!$D$2:$D$60,MATCH(F849,[1]List!$B$2:$B$60,0))</f>
        <v>CIF</v>
      </c>
      <c r="H849" s="62" t="s">
        <v>211</v>
      </c>
      <c r="I849" s="62" t="s">
        <v>163</v>
      </c>
      <c r="J849" s="61">
        <f>IF(F849="","",IF(F849="TIE LRC",COUNTIF($F$2:$F849,"TIE")+COUNTIF($F$2:$F849,"TME")+COUNTIF($F$2:$F849,"TIE LRC")+COUNTIF($F$2:$F849,"TIE MRC"),IF(F849="TIE MRC",COUNTIF($F$2:$F849,"TIE")+COUNTIF($F$2:$F849,"TME")+COUNTIF($F$2:$F849,"TIE LRC")+COUNTIF($F$2:$F849,"TIE MRC"),IF(F849="PLNBB LRC",COUNTIF($F$2:$F849,"PLNBB")+COUNTIF($F$2:$F849,"PLNBB LRC")+COUNTIF($F$2:$F849,"PLNBB MRC"),IF(F849="PLNBB MRC",COUNTIF($F$2:$F849,"PLNBB")+COUNTIF($F$2:$F849,"PLNBB LRC")+COUNTIF($F$2:$F849,"PLNBB MRC"),IF(F849="HE MRC",COUNTIF($F$2:$F849,"HE")+COUNTIF($F$2:$F849,"HE LRC")+COUNTIF($F$2:$F849,"HE MRC"),IF(F849="HE LRC",COUNTIF($F$2:$F849,"HE")+COUNTIF($F$2:$F849,"HE LRC")+COUNTIF($F$2:$F849,"HE MRC"),COUNTIF($F$2:$F849,F849))))))))</f>
        <v>177</v>
      </c>
      <c r="K849" s="63" t="s">
        <v>547</v>
      </c>
      <c r="L849" s="63" t="s">
        <v>548</v>
      </c>
      <c r="N849" s="64" t="s">
        <v>318</v>
      </c>
      <c r="O849" s="69" t="s">
        <v>104</v>
      </c>
      <c r="P849" s="65"/>
      <c r="Q849" s="69">
        <v>46217</v>
      </c>
      <c r="R849" s="66"/>
      <c r="S849" s="69">
        <v>46231</v>
      </c>
      <c r="T849" s="67">
        <v>46223.6875</v>
      </c>
      <c r="U849" s="67">
        <f>V849</f>
        <v>46230.802083333336</v>
      </c>
      <c r="V849" s="67">
        <v>46230.802083333336</v>
      </c>
      <c r="W849" s="67">
        <v>46231.340277777781</v>
      </c>
      <c r="X849" s="67">
        <v>46231.944444444445</v>
      </c>
      <c r="Y849" s="67">
        <v>46232.003472222219</v>
      </c>
      <c r="Z849" s="67">
        <v>46232.027777777781</v>
      </c>
      <c r="AA849" s="53">
        <f t="shared" si="174"/>
        <v>170.75000000005821</v>
      </c>
      <c r="AB849" s="53">
        <f t="shared" si="181"/>
        <v>15.916666666511446</v>
      </c>
      <c r="AC849" s="53">
        <f t="shared" si="182"/>
        <v>1.4166666665696539</v>
      </c>
      <c r="AD849" s="53">
        <v>0</v>
      </c>
      <c r="AE849" s="53">
        <v>1.42</v>
      </c>
      <c r="AF849" s="53">
        <v>1.75</v>
      </c>
      <c r="AG849" s="53">
        <v>0.25</v>
      </c>
      <c r="AH849" s="53">
        <v>0</v>
      </c>
      <c r="AI849" s="53">
        <f t="shared" si="186"/>
        <v>3.42</v>
      </c>
      <c r="AJ849" s="77">
        <f t="shared" si="179"/>
        <v>3.42</v>
      </c>
      <c r="AK849" s="77"/>
      <c r="AL849" s="77"/>
      <c r="AM849" s="77"/>
      <c r="AN849" s="77"/>
      <c r="AO849" s="68">
        <v>8003.5169999999998</v>
      </c>
      <c r="AP849" s="68">
        <v>7998.2020000000002</v>
      </c>
      <c r="AQ849" s="67">
        <f t="shared" si="176"/>
        <v>46230.802083333336</v>
      </c>
      <c r="AR849" s="67">
        <v>46230.8125</v>
      </c>
      <c r="AS849" s="67">
        <f t="shared" si="177"/>
        <v>46231.944444444445</v>
      </c>
      <c r="AT849" s="67">
        <v>46232.013888888891</v>
      </c>
      <c r="AU849" s="67">
        <f t="shared" si="185"/>
        <v>46232.013888888891</v>
      </c>
      <c r="AV849" s="67">
        <v>46232.024305555555</v>
      </c>
      <c r="AW849" s="54">
        <v>4599</v>
      </c>
      <c r="AX849" s="54">
        <v>6655</v>
      </c>
      <c r="AY849" s="55">
        <v>30.9</v>
      </c>
      <c r="AZ849" s="55">
        <v>16.62</v>
      </c>
      <c r="BA849" s="55">
        <v>4.28</v>
      </c>
      <c r="BB849" s="55">
        <v>5.16</v>
      </c>
      <c r="BC849" s="55">
        <v>6.19</v>
      </c>
      <c r="BD849" s="55">
        <v>36.07</v>
      </c>
      <c r="BE849" s="55">
        <v>36.07</v>
      </c>
      <c r="BF849" s="55">
        <v>0.21</v>
      </c>
      <c r="BG849" s="55">
        <v>0.32</v>
      </c>
      <c r="BH849" s="55">
        <v>0.3</v>
      </c>
      <c r="BI849" s="55">
        <v>57.75</v>
      </c>
      <c r="BJ849" s="55">
        <v>4.34</v>
      </c>
      <c r="BK849" s="55">
        <v>0.92</v>
      </c>
      <c r="BL849" s="55">
        <v>1.18</v>
      </c>
      <c r="BM849" s="55">
        <v>14.96</v>
      </c>
      <c r="BN849" s="56">
        <v>58</v>
      </c>
      <c r="BO849" s="55" t="s">
        <v>100</v>
      </c>
      <c r="BP849" s="55" t="s">
        <v>100</v>
      </c>
      <c r="BQ849" s="56">
        <v>1240</v>
      </c>
      <c r="BR849" s="55">
        <v>37.76</v>
      </c>
      <c r="BS849" s="55">
        <v>23.49</v>
      </c>
      <c r="BT849" s="55">
        <v>14.69</v>
      </c>
      <c r="BU849" s="55">
        <v>15.21</v>
      </c>
      <c r="BV849" s="55">
        <v>1.53</v>
      </c>
      <c r="BW849" s="55">
        <v>0.66</v>
      </c>
      <c r="BX849" s="55">
        <v>0.44</v>
      </c>
      <c r="BY849" s="55">
        <v>1.04</v>
      </c>
      <c r="BZ849" s="55">
        <v>4.55</v>
      </c>
      <c r="CA849" s="55">
        <v>0.49</v>
      </c>
      <c r="CB849" s="55">
        <v>0.15</v>
      </c>
      <c r="CC849" s="100">
        <v>4.3999999999999997E-2</v>
      </c>
      <c r="CD849" s="55">
        <v>99</v>
      </c>
      <c r="CE849" s="55">
        <v>98</v>
      </c>
      <c r="CF849" s="55">
        <v>78</v>
      </c>
      <c r="CG849" s="55">
        <v>19</v>
      </c>
      <c r="CH849" s="55"/>
      <c r="CI849" s="54">
        <v>4610</v>
      </c>
      <c r="CJ849" s="55"/>
      <c r="CK849" s="55">
        <v>30.75</v>
      </c>
      <c r="CL849" s="55"/>
      <c r="CM849" s="55">
        <v>3.91</v>
      </c>
      <c r="CN849" s="55"/>
      <c r="CO849" s="55"/>
      <c r="CP849" s="55"/>
      <c r="CQ849" s="55">
        <v>0.19</v>
      </c>
      <c r="CR849" s="54">
        <v>4472</v>
      </c>
      <c r="CS849" s="54">
        <v>31.72</v>
      </c>
      <c r="CT849" s="54">
        <v>4.29</v>
      </c>
      <c r="CU849" s="54">
        <v>0.34</v>
      </c>
      <c r="CV849" s="55"/>
      <c r="CW849" s="73">
        <f t="shared" si="184"/>
        <v>640.02683383030239</v>
      </c>
      <c r="CX849" s="74">
        <f>AP849/(AB849-AI849)</f>
        <v>640.02683383030239</v>
      </c>
      <c r="CY849" s="71">
        <v>500</v>
      </c>
      <c r="CZ849" s="67">
        <f>IF(AND(DATE(YEAR(T849),MONTH(T849),DAY(T849))&gt;=(S849-3),DATE(YEAR(T849),MONTH(T849),DAY(T849))&lt;=(S849+3)),T849,V849)</f>
        <v>46230.802083333336</v>
      </c>
      <c r="DA849" s="74">
        <f>CZ849-U849</f>
        <v>0</v>
      </c>
      <c r="DB849" s="53">
        <f>(((AR849-AQ849)*24)+DD849+AB849+((AV849-AU849)*24))/24</f>
        <v>1.2118055555474712</v>
      </c>
      <c r="DC849" s="53">
        <f>(AT849-AS849)*24</f>
        <v>1.6666666666860692</v>
      </c>
      <c r="DD849" s="53">
        <f>(W849-AR849)*24</f>
        <v>12.666666666744277</v>
      </c>
      <c r="DE849" s="53">
        <f>AA849</f>
        <v>170.75000000005821</v>
      </c>
      <c r="DF849" s="53">
        <f t="shared" si="183"/>
        <v>12.666666666744277</v>
      </c>
      <c r="DG849" s="53">
        <f>AB849</f>
        <v>15.916666666511446</v>
      </c>
      <c r="DH849" s="53">
        <f t="shared" ref="DH849:DH902" si="187">DC849</f>
        <v>1.6666666666860692</v>
      </c>
    </row>
    <row r="850" spans="1:112" s="63" customFormat="1" x14ac:dyDescent="0.2">
      <c r="A850" s="65">
        <v>5298</v>
      </c>
      <c r="B850" s="72">
        <f t="shared" si="171"/>
        <v>46204</v>
      </c>
      <c r="C850" s="60" t="str">
        <f t="shared" si="172"/>
        <v>PRT 2026 7 #5298</v>
      </c>
      <c r="D850" s="60" t="str">
        <f t="shared" si="173"/>
        <v>PRATU SAE #1</v>
      </c>
      <c r="E850" s="61">
        <v>5298</v>
      </c>
      <c r="F850" s="62" t="s">
        <v>897</v>
      </c>
      <c r="G850" s="62" t="str">
        <f>INDEX([1]List!$D$2:$D$60,MATCH(F850,[1]List!$B$2:$B$60,0))</f>
        <v>CIF</v>
      </c>
      <c r="H850" s="62" t="s">
        <v>898</v>
      </c>
      <c r="I850" s="62" t="s">
        <v>328</v>
      </c>
      <c r="J850" s="61">
        <f>IF(F850="","",IF(F850="TIE LRC",COUNTIF($F$2:$F850,"TIE")+COUNTIF($F$2:$F850,"TME")+COUNTIF($F$2:$F850,"TIE LRC")+COUNTIF($F$2:$F850,"TIE MRC"),IF(F850="TIE MRC",COUNTIF($F$2:$F850,"TIE")+COUNTIF($F$2:$F850,"TME")+COUNTIF($F$2:$F850,"TIE LRC")+COUNTIF($F$2:$F850,"TIE MRC"),IF(F850="PLNBB LRC",COUNTIF($F$2:$F850,"PLNBB")+COUNTIF($F$2:$F850,"PLNBB LRC")+COUNTIF($F$2:$F850,"PLNBB MRC"),IF(F850="PLNBB MRC",COUNTIF($F$2:$F850,"PLNBB")+COUNTIF($F$2:$F850,"PLNBB LRC")+COUNTIF($F$2:$F850,"PLNBB MRC"),IF(F850="HE MRC",COUNTIF($F$2:$F850,"HE")+COUNTIF($F$2:$F850,"HE LRC")+COUNTIF($F$2:$F850,"HE MRC"),IF(F850="HE LRC",COUNTIF($F$2:$F850,"HE")+COUNTIF($F$2:$F850,"HE LRC")+COUNTIF($F$2:$F850,"HE MRC"),COUNTIF($F$2:$F850,F850))))))))</f>
        <v>1</v>
      </c>
      <c r="K850" s="63" t="s">
        <v>899</v>
      </c>
      <c r="L850" s="63" t="s">
        <v>900</v>
      </c>
      <c r="N850" s="64" t="s">
        <v>320</v>
      </c>
      <c r="O850" s="69" t="s">
        <v>610</v>
      </c>
      <c r="P850" s="65"/>
      <c r="Q850" s="69">
        <v>46205</v>
      </c>
      <c r="R850" s="66"/>
      <c r="S850" s="69">
        <v>46219</v>
      </c>
      <c r="T850" s="67">
        <v>46221.729166666664</v>
      </c>
      <c r="U850" s="67">
        <f>T850</f>
        <v>46221.729166666664</v>
      </c>
      <c r="V850" s="67">
        <v>46231.899305555555</v>
      </c>
      <c r="W850" s="67">
        <v>46231.96875</v>
      </c>
      <c r="X850" s="67">
        <v>46232.260416666664</v>
      </c>
      <c r="Y850" s="67">
        <v>46232.319444444445</v>
      </c>
      <c r="Z850" s="67">
        <v>46232.34375</v>
      </c>
      <c r="AA850" s="53">
        <f t="shared" si="174"/>
        <v>244.08333333337214</v>
      </c>
      <c r="AB850" s="53">
        <f t="shared" si="181"/>
        <v>8.4166666666860692</v>
      </c>
      <c r="AC850" s="53">
        <f t="shared" si="182"/>
        <v>1.4166666667442769</v>
      </c>
      <c r="AD850" s="53">
        <v>0.17</v>
      </c>
      <c r="AE850" s="53">
        <v>0.5</v>
      </c>
      <c r="AF850" s="53">
        <v>0</v>
      </c>
      <c r="AG850" s="53">
        <v>0</v>
      </c>
      <c r="AH850" s="53">
        <v>0</v>
      </c>
      <c r="AI850" s="53">
        <f t="shared" si="186"/>
        <v>0.5</v>
      </c>
      <c r="AJ850" s="77">
        <f t="shared" si="179"/>
        <v>0.67</v>
      </c>
      <c r="AK850" s="77"/>
      <c r="AL850" s="77"/>
      <c r="AM850" s="77"/>
      <c r="AN850" s="77"/>
      <c r="AO850" s="68">
        <v>7442.5379999999996</v>
      </c>
      <c r="AP850" s="68">
        <v>7440.1220000000003</v>
      </c>
      <c r="AQ850" s="67">
        <f t="shared" si="176"/>
        <v>46231.899305555555</v>
      </c>
      <c r="AR850" s="67">
        <v>46231.909722222219</v>
      </c>
      <c r="AS850" s="67">
        <f t="shared" si="177"/>
        <v>46232.260416666664</v>
      </c>
      <c r="AT850" s="67">
        <v>46232.329861111109</v>
      </c>
      <c r="AU850" s="67">
        <f t="shared" si="185"/>
        <v>46232.329861111109</v>
      </c>
      <c r="AV850" s="67">
        <v>46232.340277777781</v>
      </c>
      <c r="AW850" s="54">
        <v>4132</v>
      </c>
      <c r="AX850" s="54">
        <v>6540</v>
      </c>
      <c r="AY850" s="55">
        <v>36.82</v>
      </c>
      <c r="AZ850" s="55">
        <v>22.31</v>
      </c>
      <c r="BA850" s="55">
        <v>4.3099999999999996</v>
      </c>
      <c r="BB850" s="55">
        <v>5.3</v>
      </c>
      <c r="BC850" s="55">
        <v>6.82</v>
      </c>
      <c r="BD850" s="55">
        <v>35.1</v>
      </c>
      <c r="BE850" s="55">
        <v>37.29</v>
      </c>
      <c r="BF850" s="55">
        <v>0.2</v>
      </c>
      <c r="BG850" s="55">
        <v>0.35</v>
      </c>
      <c r="BH850" s="55">
        <v>0.32</v>
      </c>
      <c r="BI850" s="55">
        <v>53.25</v>
      </c>
      <c r="BJ850" s="55">
        <v>3.88</v>
      </c>
      <c r="BK850" s="55">
        <v>0.89</v>
      </c>
      <c r="BL850" s="55">
        <v>1.23</v>
      </c>
      <c r="BM850" s="55">
        <v>14.12</v>
      </c>
      <c r="BN850" s="56">
        <v>60</v>
      </c>
      <c r="BO850" s="55" t="s">
        <v>100</v>
      </c>
      <c r="BP850" s="55" t="s">
        <v>100</v>
      </c>
      <c r="BQ850" s="56">
        <v>1240</v>
      </c>
      <c r="BR850" s="55">
        <v>31.05</v>
      </c>
      <c r="BS850" s="55">
        <v>24.46</v>
      </c>
      <c r="BT850" s="55">
        <v>16.34</v>
      </c>
      <c r="BU850" s="55">
        <v>18.02</v>
      </c>
      <c r="BV850" s="55">
        <v>2</v>
      </c>
      <c r="BW850" s="55">
        <v>0.97</v>
      </c>
      <c r="BX850" s="55">
        <v>0.39</v>
      </c>
      <c r="BY850" s="55">
        <v>0.74</v>
      </c>
      <c r="BZ850" s="55">
        <v>5.0599999999999996</v>
      </c>
      <c r="CA850" s="55">
        <v>0.78</v>
      </c>
      <c r="CB850" s="55">
        <v>0.18</v>
      </c>
      <c r="CC850" s="100">
        <v>2.4E-2</v>
      </c>
      <c r="CD850" s="55">
        <v>99</v>
      </c>
      <c r="CE850" s="55">
        <v>98</v>
      </c>
      <c r="CF850" s="55">
        <v>79</v>
      </c>
      <c r="CG850" s="55">
        <v>20</v>
      </c>
      <c r="CH850" s="55"/>
      <c r="CI850" s="54">
        <v>4157</v>
      </c>
      <c r="CJ850" s="55"/>
      <c r="CK850" s="55">
        <v>36.78</v>
      </c>
      <c r="CL850" s="55"/>
      <c r="CM850" s="55">
        <v>2.52</v>
      </c>
      <c r="CN850" s="55"/>
      <c r="CO850" s="55"/>
      <c r="CP850" s="55"/>
      <c r="CQ850" s="55">
        <v>0.11</v>
      </c>
      <c r="CR850" s="54">
        <v>4037</v>
      </c>
      <c r="CS850" s="54">
        <v>35.82</v>
      </c>
      <c r="CT850" s="54">
        <v>3.68</v>
      </c>
      <c r="CU850" s="54">
        <v>0.2</v>
      </c>
      <c r="CV850" s="55"/>
      <c r="CW850" s="73">
        <f t="shared" si="184"/>
        <v>939.80488420822303</v>
      </c>
      <c r="CX850" s="74">
        <f>AP850/(AB850-AI850)</f>
        <v>939.80488420822303</v>
      </c>
      <c r="CY850" s="71">
        <v>500</v>
      </c>
      <c r="CZ850" s="67">
        <f>IF(AND(DATE(YEAR(T850),MONTH(T850),DAY(T850))&gt;=(S850-3),DATE(YEAR(T850),MONTH(T850),DAY(T850))&lt;=(S850+3)),T850,V850)</f>
        <v>46221.729166666664</v>
      </c>
      <c r="DA850" s="74">
        <f>CZ850-U850</f>
        <v>0</v>
      </c>
      <c r="DB850" s="53">
        <f>(((AR850-AQ850)*24)+DD850+AB850+((AV850-AU850)*24))/24</f>
        <v>0.43055555556202307</v>
      </c>
      <c r="DC850" s="53">
        <f>(AT850-AS850)*24</f>
        <v>1.6666666666860692</v>
      </c>
      <c r="DD850" s="53">
        <f>(W850-AR850)*24</f>
        <v>1.4166666667442769</v>
      </c>
      <c r="DE850" s="53">
        <f>AA850</f>
        <v>244.08333333337214</v>
      </c>
      <c r="DF850" s="53">
        <f t="shared" si="183"/>
        <v>1.4166666667442769</v>
      </c>
      <c r="DG850" s="53">
        <f>AB850</f>
        <v>8.4166666666860692</v>
      </c>
      <c r="DH850" s="53">
        <f t="shared" si="187"/>
        <v>1.6666666666860692</v>
      </c>
    </row>
    <row r="851" spans="1:112" s="63" customFormat="1" x14ac:dyDescent="0.2">
      <c r="A851" s="65">
        <v>5299</v>
      </c>
      <c r="B851" s="72">
        <f t="shared" si="171"/>
        <v>46204</v>
      </c>
      <c r="C851" s="60" t="str">
        <f t="shared" si="172"/>
        <v>PRT 2026 7 #5299</v>
      </c>
      <c r="D851" s="60" t="str">
        <f t="shared" si="173"/>
        <v>PRATU MIP #11</v>
      </c>
      <c r="E851" s="61">
        <v>5299</v>
      </c>
      <c r="F851" s="62" t="s">
        <v>298</v>
      </c>
      <c r="G851" s="62" t="str">
        <f>INDEX([1]List!$D$2:$D$60,MATCH(F851,[1]List!$B$2:$B$60,0))</f>
        <v>FOB</v>
      </c>
      <c r="H851" s="62" t="s">
        <v>299</v>
      </c>
      <c r="I851" s="62"/>
      <c r="J851" s="61">
        <f>IF(F851="","",IF(F851="TIE LRC",COUNTIF($F$2:$F851,"TIE")+COUNTIF($F$2:$F851,"TME")+COUNTIF($F$2:$F851,"TIE LRC")+COUNTIF($F$2:$F851,"TIE MRC"),IF(F851="TIE MRC",COUNTIF($F$2:$F851,"TIE")+COUNTIF($F$2:$F851,"TME")+COUNTIF($F$2:$F851,"TIE LRC")+COUNTIF($F$2:$F851,"TIE MRC"),IF(F851="PLNBB LRC",COUNTIF($F$2:$F851,"PLNBB")+COUNTIF($F$2:$F851,"PLNBB LRC")+COUNTIF($F$2:$F851,"PLNBB MRC"),IF(F851="PLNBB MRC",COUNTIF($F$2:$F851,"PLNBB")+COUNTIF($F$2:$F851,"PLNBB LRC")+COUNTIF($F$2:$F851,"PLNBB MRC"),IF(F851="HE MRC",COUNTIF($F$2:$F851,"HE")+COUNTIF($F$2:$F851,"HE LRC")+COUNTIF($F$2:$F851,"HE MRC"),IF(F851="HE LRC",COUNTIF($F$2:$F851,"HE")+COUNTIF($F$2:$F851,"HE LRC")+COUNTIF($F$2:$F851,"HE MRC"),COUNTIF($F$2:$F851,F851))))))))</f>
        <v>11</v>
      </c>
      <c r="K851" s="63" t="s">
        <v>901</v>
      </c>
      <c r="L851" s="63" t="s">
        <v>902</v>
      </c>
      <c r="N851" s="64" t="s">
        <v>318</v>
      </c>
      <c r="O851" s="69" t="s">
        <v>610</v>
      </c>
      <c r="P851" s="65"/>
      <c r="Q851" s="69"/>
      <c r="R851" s="66"/>
      <c r="S851" s="69">
        <v>46226</v>
      </c>
      <c r="T851" s="67">
        <v>46221.979166666664</v>
      </c>
      <c r="U851" s="67">
        <f>V851</f>
        <v>46232.065972222219</v>
      </c>
      <c r="V851" s="67">
        <v>46232.065972222219</v>
      </c>
      <c r="W851" s="67">
        <v>46232.333333333336</v>
      </c>
      <c r="X851" s="67">
        <v>46232.666666666664</v>
      </c>
      <c r="Y851" s="67">
        <v>46232.722222222219</v>
      </c>
      <c r="Z851" s="67">
        <v>46232.746527777781</v>
      </c>
      <c r="AA851" s="53">
        <f t="shared" si="174"/>
        <v>242.08333333331393</v>
      </c>
      <c r="AB851" s="53">
        <f t="shared" si="181"/>
        <v>9.3333333331975155</v>
      </c>
      <c r="AC851" s="53">
        <f t="shared" si="182"/>
        <v>1.3333333333139308</v>
      </c>
      <c r="AD851" s="53">
        <v>0</v>
      </c>
      <c r="AE851" s="53">
        <v>0.75</v>
      </c>
      <c r="AF851" s="53">
        <v>0</v>
      </c>
      <c r="AG851" s="53">
        <v>0.25</v>
      </c>
      <c r="AH851" s="53">
        <v>0</v>
      </c>
      <c r="AI851" s="53">
        <f t="shared" si="186"/>
        <v>1</v>
      </c>
      <c r="AJ851" s="77">
        <f t="shared" si="179"/>
        <v>1</v>
      </c>
      <c r="AK851" s="77"/>
      <c r="AL851" s="77"/>
      <c r="AM851" s="77"/>
      <c r="AN851" s="77"/>
      <c r="AO851" s="68">
        <v>8013</v>
      </c>
      <c r="AP851" s="68">
        <v>7970.3890000000001</v>
      </c>
      <c r="AQ851" s="67">
        <f t="shared" si="176"/>
        <v>46232.065972222219</v>
      </c>
      <c r="AR851" s="67">
        <v>46232.076388888891</v>
      </c>
      <c r="AS851" s="67">
        <f t="shared" si="177"/>
        <v>46232.666666666664</v>
      </c>
      <c r="AT851" s="67">
        <v>46232.732638888891</v>
      </c>
      <c r="AU851" s="67">
        <f t="shared" si="185"/>
        <v>46232.732638888891</v>
      </c>
      <c r="AV851" s="67">
        <v>46232.743055555555</v>
      </c>
      <c r="AW851" s="54">
        <v>4227</v>
      </c>
      <c r="AX851" s="54">
        <v>6552</v>
      </c>
      <c r="AY851" s="55">
        <v>35.49</v>
      </c>
      <c r="AZ851" s="55">
        <v>13.54</v>
      </c>
      <c r="BA851" s="55">
        <v>4.37</v>
      </c>
      <c r="BB851" s="55">
        <v>5.86</v>
      </c>
      <c r="BC851" s="55">
        <v>6.78</v>
      </c>
      <c r="BD851" s="55">
        <v>40.880000000000003</v>
      </c>
      <c r="BE851" s="55">
        <v>39.72</v>
      </c>
      <c r="BF851" s="55">
        <v>0.34</v>
      </c>
      <c r="BG851" s="55">
        <v>0.56000000000000005</v>
      </c>
      <c r="BH851" s="55">
        <v>0.52</v>
      </c>
      <c r="BI851" s="55">
        <v>58.78</v>
      </c>
      <c r="BJ851" s="55">
        <v>4.25</v>
      </c>
      <c r="BK851" s="55">
        <v>0.95</v>
      </c>
      <c r="BL851" s="55">
        <v>1.18</v>
      </c>
      <c r="BM851" s="55">
        <v>16.170000000000002</v>
      </c>
      <c r="BN851" s="56">
        <v>61</v>
      </c>
      <c r="BO851" s="55" t="s">
        <v>97</v>
      </c>
      <c r="BP851" s="55" t="s">
        <v>97</v>
      </c>
      <c r="BQ851" s="56">
        <v>1310</v>
      </c>
      <c r="BR851" s="55">
        <v>48.68</v>
      </c>
      <c r="BS851" s="55">
        <v>30.03</v>
      </c>
      <c r="BT851" s="55">
        <v>8.1199999999999992</v>
      </c>
      <c r="BU851" s="55">
        <v>4.17</v>
      </c>
      <c r="BV851" s="55">
        <v>1.8</v>
      </c>
      <c r="BW851" s="55">
        <v>0.46</v>
      </c>
      <c r="BX851" s="55">
        <v>0.44</v>
      </c>
      <c r="BY851" s="55">
        <v>0.88</v>
      </c>
      <c r="BZ851" s="55">
        <v>5.08</v>
      </c>
      <c r="CA851" s="55">
        <v>0.17</v>
      </c>
      <c r="CB851" s="55">
        <v>0.18</v>
      </c>
      <c r="CC851" s="100">
        <v>4.2000000000000003E-2</v>
      </c>
      <c r="CD851" s="55">
        <v>98</v>
      </c>
      <c r="CE851" s="55">
        <v>97</v>
      </c>
      <c r="CF851" s="55">
        <v>78</v>
      </c>
      <c r="CG851" s="55">
        <v>19</v>
      </c>
      <c r="CH851" s="55"/>
      <c r="CI851" s="54"/>
      <c r="CJ851" s="55"/>
      <c r="CK851" s="55"/>
      <c r="CL851" s="55"/>
      <c r="CM851" s="55"/>
      <c r="CN851" s="55"/>
      <c r="CO851" s="55"/>
      <c r="CP851" s="55"/>
      <c r="CQ851" s="55"/>
      <c r="CR851" s="54"/>
      <c r="CS851" s="54"/>
      <c r="CT851" s="54"/>
      <c r="CU851" s="54"/>
      <c r="CV851" s="55"/>
      <c r="CW851" s="73">
        <f t="shared" si="184"/>
        <v>956.4466800155883</v>
      </c>
      <c r="CX851" s="74">
        <f>AP851/(AB851-AI851)</f>
        <v>956.4466800155883</v>
      </c>
      <c r="CY851" s="71">
        <v>500</v>
      </c>
      <c r="CZ851" s="67">
        <f>IF(AND(DATE(YEAR(T851),MONTH(T851),DAY(T851))&gt;=(S851-3),DATE(YEAR(T851),MONTH(T851),DAY(T851))&lt;=(S851+3)),T851,V851)</f>
        <v>46232.065972222219</v>
      </c>
      <c r="DA851" s="74">
        <f>CZ851-U851</f>
        <v>0</v>
      </c>
      <c r="DB851" s="53">
        <f>(((AR851-AQ851)*24)+DD851+AB851+((AV851-AU851)*24))/24</f>
        <v>0.66666666666424135</v>
      </c>
      <c r="DC851" s="53">
        <f>(AT851-AS851)*24</f>
        <v>1.5833333334303461</v>
      </c>
      <c r="DD851" s="53">
        <f>(W851-AR851)*24</f>
        <v>6.1666666666860692</v>
      </c>
      <c r="DE851" s="53">
        <f>AA851</f>
        <v>242.08333333331393</v>
      </c>
      <c r="DF851" s="53">
        <f t="shared" si="183"/>
        <v>6.1666666666860692</v>
      </c>
      <c r="DG851" s="53">
        <f>AB851</f>
        <v>9.3333333331975155</v>
      </c>
      <c r="DH851" s="53">
        <f t="shared" si="187"/>
        <v>1.5833333334303461</v>
      </c>
    </row>
    <row r="852" spans="1:112" s="63" customFormat="1" x14ac:dyDescent="0.2">
      <c r="A852" s="65">
        <v>5300</v>
      </c>
      <c r="B852" s="72">
        <f t="shared" si="171"/>
        <v>46204</v>
      </c>
      <c r="C852" s="60" t="str">
        <f t="shared" si="172"/>
        <v>PRT 2026 7 #5300</v>
      </c>
      <c r="D852" s="60" t="str">
        <f t="shared" si="173"/>
        <v>PRATU SAE #2</v>
      </c>
      <c r="E852" s="61">
        <v>5300</v>
      </c>
      <c r="F852" s="62" t="s">
        <v>897</v>
      </c>
      <c r="G852" s="62" t="str">
        <f>INDEX([1]List!$D$2:$D$60,MATCH(F852,[1]List!$B$2:$B$60,0))</f>
        <v>CIF</v>
      </c>
      <c r="H852" s="62" t="s">
        <v>898</v>
      </c>
      <c r="I852" s="62" t="s">
        <v>328</v>
      </c>
      <c r="J852" s="61">
        <f>IF(F852="","",IF(F852="TIE LRC",COUNTIF($F$2:$F852,"TIE")+COUNTIF($F$2:$F852,"TME")+COUNTIF($F$2:$F852,"TIE LRC")+COUNTIF($F$2:$F852,"TIE MRC"),IF(F852="TIE MRC",COUNTIF($F$2:$F852,"TIE")+COUNTIF($F$2:$F852,"TME")+COUNTIF($F$2:$F852,"TIE LRC")+COUNTIF($F$2:$F852,"TIE MRC"),IF(F852="PLNBB LRC",COUNTIF($F$2:$F852,"PLNBB")+COUNTIF($F$2:$F852,"PLNBB LRC")+COUNTIF($F$2:$F852,"PLNBB MRC"),IF(F852="PLNBB MRC",COUNTIF($F$2:$F852,"PLNBB")+COUNTIF($F$2:$F852,"PLNBB LRC")+COUNTIF($F$2:$F852,"PLNBB MRC"),IF(F852="HE MRC",COUNTIF($F$2:$F852,"HE")+COUNTIF($F$2:$F852,"HE LRC")+COUNTIF($F$2:$F852,"HE MRC"),IF(F852="HE LRC",COUNTIF($F$2:$F852,"HE")+COUNTIF($F$2:$F852,"HE LRC")+COUNTIF($F$2:$F852,"HE MRC"),COUNTIF($F$2:$F852,F852))))))))</f>
        <v>2</v>
      </c>
      <c r="K852" s="63" t="s">
        <v>636</v>
      </c>
      <c r="L852" s="63" t="s">
        <v>637</v>
      </c>
      <c r="N852" s="64" t="s">
        <v>320</v>
      </c>
      <c r="O852" s="69" t="s">
        <v>473</v>
      </c>
      <c r="P852" s="65"/>
      <c r="Q852" s="69">
        <v>46211</v>
      </c>
      <c r="R852" s="66"/>
      <c r="S852" s="69">
        <v>46240</v>
      </c>
      <c r="T852" s="67">
        <v>46222.5625</v>
      </c>
      <c r="U852" s="67">
        <f>V852</f>
        <v>46232.381944444445</v>
      </c>
      <c r="V852" s="67">
        <v>46232.381944444445</v>
      </c>
      <c r="W852" s="67">
        <v>46232.65625</v>
      </c>
      <c r="X852" s="67">
        <v>46233.048611111109</v>
      </c>
      <c r="Y852" s="67">
        <v>46233.111111111109</v>
      </c>
      <c r="Z852" s="67">
        <v>46233.135416666664</v>
      </c>
      <c r="AA852" s="53">
        <f t="shared" si="174"/>
        <v>235.66666666668607</v>
      </c>
      <c r="AB852" s="53">
        <f t="shared" si="181"/>
        <v>10.916666666627862</v>
      </c>
      <c r="AC852" s="53">
        <f t="shared" si="182"/>
        <v>1.5</v>
      </c>
      <c r="AD852" s="53">
        <v>0.25</v>
      </c>
      <c r="AE852" s="53">
        <v>0.75</v>
      </c>
      <c r="AF852" s="53">
        <v>0</v>
      </c>
      <c r="AG852" s="53">
        <v>0.25</v>
      </c>
      <c r="AH852" s="53">
        <v>0</v>
      </c>
      <c r="AI852" s="53">
        <f t="shared" si="186"/>
        <v>1</v>
      </c>
      <c r="AJ852" s="77">
        <f t="shared" si="179"/>
        <v>1.25</v>
      </c>
      <c r="AK852" s="77"/>
      <c r="AL852" s="77"/>
      <c r="AM852" s="77"/>
      <c r="AN852" s="77"/>
      <c r="AO852" s="68">
        <v>7508.1719999999996</v>
      </c>
      <c r="AP852" s="68">
        <v>7506.7640000000001</v>
      </c>
      <c r="AQ852" s="67">
        <f t="shared" si="176"/>
        <v>46232.381944444445</v>
      </c>
      <c r="AR852" s="67">
        <v>46232.392361111109</v>
      </c>
      <c r="AS852" s="67">
        <f t="shared" si="177"/>
        <v>46233.048611111109</v>
      </c>
      <c r="AT852" s="67">
        <v>46233.121527777781</v>
      </c>
      <c r="AU852" s="67">
        <f t="shared" si="185"/>
        <v>46233.121527777781</v>
      </c>
      <c r="AV852" s="67">
        <v>46233.131944444445</v>
      </c>
      <c r="AW852" s="54">
        <v>4143</v>
      </c>
      <c r="AX852" s="54">
        <v>6562</v>
      </c>
      <c r="AY852" s="55">
        <v>36.86</v>
      </c>
      <c r="AZ852" s="55">
        <v>19.66</v>
      </c>
      <c r="BA852" s="55">
        <v>2.1800000000000002</v>
      </c>
      <c r="BB852" s="55">
        <v>2.78</v>
      </c>
      <c r="BC852" s="55">
        <v>3.46</v>
      </c>
      <c r="BD852" s="55">
        <v>40.67</v>
      </c>
      <c r="BE852" s="55">
        <v>36.89</v>
      </c>
      <c r="BF852" s="55">
        <v>0.1</v>
      </c>
      <c r="BG852" s="55">
        <v>0.17</v>
      </c>
      <c r="BH852" s="55">
        <v>0.16</v>
      </c>
      <c r="BI852" s="55">
        <v>54.25</v>
      </c>
      <c r="BJ852" s="55">
        <v>3.92</v>
      </c>
      <c r="BK852" s="55">
        <v>0.84</v>
      </c>
      <c r="BL852" s="55">
        <v>1.08</v>
      </c>
      <c r="BM852" s="55">
        <v>18.420000000000002</v>
      </c>
      <c r="BN852" s="56">
        <v>57</v>
      </c>
      <c r="BO852" s="55" t="s">
        <v>100</v>
      </c>
      <c r="BP852" s="55" t="s">
        <v>100</v>
      </c>
      <c r="BQ852" s="56">
        <v>1240</v>
      </c>
      <c r="BR852" s="55">
        <v>14.35</v>
      </c>
      <c r="BS852" s="55">
        <v>20.87</v>
      </c>
      <c r="BT852" s="55">
        <v>19.57</v>
      </c>
      <c r="BU852" s="55">
        <v>32.950000000000003</v>
      </c>
      <c r="BV852" s="55">
        <v>4.17</v>
      </c>
      <c r="BW852" s="55">
        <v>0.98</v>
      </c>
      <c r="BX852" s="55">
        <v>0.28000000000000003</v>
      </c>
      <c r="BY852" s="55">
        <v>0.52</v>
      </c>
      <c r="BZ852" s="55">
        <v>4.7</v>
      </c>
      <c r="CA852" s="55">
        <v>1.36</v>
      </c>
      <c r="CB852" s="55">
        <v>0.26</v>
      </c>
      <c r="CC852" s="100">
        <v>6.8000000000000005E-2</v>
      </c>
      <c r="CD852" s="55">
        <v>99</v>
      </c>
      <c r="CE852" s="55">
        <v>98</v>
      </c>
      <c r="CF852" s="55">
        <v>79</v>
      </c>
      <c r="CG852" s="55">
        <v>20</v>
      </c>
      <c r="CH852" s="55"/>
      <c r="CI852" s="54">
        <v>4162</v>
      </c>
      <c r="CJ852" s="55"/>
      <c r="CK852" s="55">
        <v>36.79</v>
      </c>
      <c r="CL852" s="55"/>
      <c r="CM852" s="55">
        <v>1.9</v>
      </c>
      <c r="CN852" s="55"/>
      <c r="CO852" s="55"/>
      <c r="CP852" s="55"/>
      <c r="CQ852" s="55">
        <v>0.1</v>
      </c>
      <c r="CR852" s="54">
        <v>4024</v>
      </c>
      <c r="CS852" s="98">
        <v>36.1</v>
      </c>
      <c r="CT852" s="54">
        <v>4.16</v>
      </c>
      <c r="CU852" s="54">
        <v>0.22</v>
      </c>
      <c r="CV852" s="55"/>
      <c r="CW852" s="73">
        <f t="shared" si="184"/>
        <v>756.98460504497893</v>
      </c>
      <c r="CX852" s="74">
        <f>AP852/(AB852-AI852)</f>
        <v>756.98460504497893</v>
      </c>
      <c r="CY852" s="71">
        <v>500</v>
      </c>
      <c r="CZ852" s="67">
        <f>IF(AND(DATE(YEAR(T852),MONTH(T852),DAY(T852))&gt;=(S852-3),DATE(YEAR(T852),MONTH(T852),DAY(T852))&lt;=(S852+3)),T852,V852)</f>
        <v>46232.381944444445</v>
      </c>
      <c r="DA852" s="74">
        <f>CZ852-U852</f>
        <v>0</v>
      </c>
      <c r="DB852" s="53">
        <f>(((AR852-AQ852)*24)+DD852+AB852+((AV852-AU852)*24))/24</f>
        <v>0.73958333332848269</v>
      </c>
      <c r="DC852" s="53">
        <f>(AT852-AS852)*24</f>
        <v>1.7500000001164153</v>
      </c>
      <c r="DD852" s="53">
        <f>(W852-AR852)*24</f>
        <v>6.3333333333721384</v>
      </c>
      <c r="DE852" s="53">
        <f>AA852</f>
        <v>235.66666666668607</v>
      </c>
      <c r="DF852" s="53">
        <f t="shared" si="183"/>
        <v>6.3333333333721384</v>
      </c>
      <c r="DG852" s="53">
        <f>AB852</f>
        <v>10.916666666627862</v>
      </c>
      <c r="DH852" s="53">
        <f t="shared" si="187"/>
        <v>1.7500000001164153</v>
      </c>
    </row>
    <row r="853" spans="1:112" s="63" customFormat="1" x14ac:dyDescent="0.2">
      <c r="A853" s="65">
        <v>5301</v>
      </c>
      <c r="B853" s="72">
        <f t="shared" si="171"/>
        <v>46204</v>
      </c>
      <c r="C853" s="60" t="str">
        <f t="shared" si="172"/>
        <v>PRT 2026 7 #5301</v>
      </c>
      <c r="D853" s="60" t="str">
        <f t="shared" si="173"/>
        <v>PRATU PLNBB NIAGA #36</v>
      </c>
      <c r="E853" s="61">
        <v>5301</v>
      </c>
      <c r="F853" s="62" t="s">
        <v>314</v>
      </c>
      <c r="G853" s="62" t="str">
        <f>INDEX([1]List!$D$2:$D$60,MATCH(F853,[1]List!$B$2:$B$60,0))</f>
        <v>CIF</v>
      </c>
      <c r="H853" s="62" t="s">
        <v>809</v>
      </c>
      <c r="I853" s="62" t="s">
        <v>334</v>
      </c>
      <c r="J853" s="61">
        <f>IF(F853="","",IF(F853="TIE LRC",COUNTIF($F$2:$F853,"TIE")+COUNTIF($F$2:$F853,"TME")+COUNTIF($F$2:$F853,"TIE LRC")+COUNTIF($F$2:$F853,"TIE MRC"),IF(F853="TIE MRC",COUNTIF($F$2:$F853,"TIE")+COUNTIF($F$2:$F853,"TME")+COUNTIF($F$2:$F853,"TIE LRC")+COUNTIF($F$2:$F853,"TIE MRC"),IF(F853="PLNBB LRC",COUNTIF($F$2:$F853,"PLNBB")+COUNTIF($F$2:$F853,"PLNBB LRC")+COUNTIF($F$2:$F853,"PLNBB MRC"),IF(F853="PLNBB MRC",COUNTIF($F$2:$F853,"PLNBB")+COUNTIF($F$2:$F853,"PLNBB LRC")+COUNTIF($F$2:$F853,"PLNBB MRC"),IF(F853="HE MRC",COUNTIF($F$2:$F853,"HE")+COUNTIF($F$2:$F853,"HE LRC")+COUNTIF($F$2:$F853,"HE MRC"),IF(F853="HE LRC",COUNTIF($F$2:$F853,"HE")+COUNTIF($F$2:$F853,"HE LRC")+COUNTIF($F$2:$F853,"HE MRC"),COUNTIF($F$2:$F853,F853))))))))</f>
        <v>36</v>
      </c>
      <c r="K853" s="63" t="s">
        <v>903</v>
      </c>
      <c r="L853" s="63" t="s">
        <v>904</v>
      </c>
      <c r="N853" s="64" t="s">
        <v>318</v>
      </c>
      <c r="O853" s="69" t="s">
        <v>610</v>
      </c>
      <c r="P853" s="65"/>
      <c r="Q853" s="69"/>
      <c r="R853" s="66"/>
      <c r="S853" s="69">
        <v>46223</v>
      </c>
      <c r="T853" s="67">
        <v>46223.979166666664</v>
      </c>
      <c r="U853" s="67">
        <f>T853</f>
        <v>46223.979166666664</v>
      </c>
      <c r="V853" s="67">
        <v>46232.770833333336</v>
      </c>
      <c r="W853" s="67">
        <v>46233.03125</v>
      </c>
      <c r="X853" s="67">
        <v>46233.545138888891</v>
      </c>
      <c r="Y853" s="67">
        <v>46233.677083333336</v>
      </c>
      <c r="Z853" s="67">
        <v>46233.701388888891</v>
      </c>
      <c r="AA853" s="53">
        <f t="shared" si="174"/>
        <v>211.00000000011642</v>
      </c>
      <c r="AB853" s="53">
        <f t="shared" si="181"/>
        <v>15.500000000058208</v>
      </c>
      <c r="AC853" s="53">
        <f t="shared" si="182"/>
        <v>3.1666666666860692</v>
      </c>
      <c r="AD853" s="53">
        <v>0.33</v>
      </c>
      <c r="AE853" s="53">
        <v>2</v>
      </c>
      <c r="AF853" s="53">
        <v>0</v>
      </c>
      <c r="AG853" s="53">
        <v>0.25</v>
      </c>
      <c r="AH853" s="53">
        <v>0</v>
      </c>
      <c r="AI853" s="53">
        <f t="shared" si="186"/>
        <v>2.25</v>
      </c>
      <c r="AJ853" s="77">
        <f t="shared" si="179"/>
        <v>2.58</v>
      </c>
      <c r="AK853" s="77"/>
      <c r="AL853" s="77"/>
      <c r="AM853" s="77"/>
      <c r="AN853" s="77"/>
      <c r="AO853" s="68">
        <v>7545.0140000000001</v>
      </c>
      <c r="AP853" s="68">
        <v>7543.77</v>
      </c>
      <c r="AQ853" s="67">
        <f t="shared" si="176"/>
        <v>46232.770833333336</v>
      </c>
      <c r="AR853" s="67">
        <v>46232.78125</v>
      </c>
      <c r="AS853" s="67">
        <f t="shared" si="177"/>
        <v>46233.545138888891</v>
      </c>
      <c r="AT853" s="67">
        <v>46233.6875</v>
      </c>
      <c r="AU853" s="67">
        <f t="shared" si="185"/>
        <v>46233.6875</v>
      </c>
      <c r="AV853" s="67">
        <v>46233.697916666664</v>
      </c>
      <c r="AW853" s="54">
        <v>4517</v>
      </c>
      <c r="AX853" s="54">
        <v>6742</v>
      </c>
      <c r="AY853" s="55">
        <v>33.01</v>
      </c>
      <c r="AZ853" s="55">
        <v>16.75</v>
      </c>
      <c r="BA853" s="55">
        <v>4.47</v>
      </c>
      <c r="BB853" s="55">
        <v>5.56</v>
      </c>
      <c r="BC853" s="55">
        <v>6.68</v>
      </c>
      <c r="BD853" s="55">
        <v>40.229999999999997</v>
      </c>
      <c r="BE853" s="55">
        <v>37.46</v>
      </c>
      <c r="BF853" s="55">
        <v>0.8</v>
      </c>
      <c r="BG853" s="55">
        <v>1.27</v>
      </c>
      <c r="BH853" s="55">
        <v>1.19</v>
      </c>
      <c r="BI853" s="55">
        <v>60.52</v>
      </c>
      <c r="BJ853" s="55">
        <v>4.1900000000000004</v>
      </c>
      <c r="BK853" s="55">
        <v>1.1000000000000001</v>
      </c>
      <c r="BL853" s="55">
        <v>1.27</v>
      </c>
      <c r="BM853" s="55">
        <v>10.89</v>
      </c>
      <c r="BN853" s="56">
        <v>48</v>
      </c>
      <c r="BO853" s="55" t="s">
        <v>100</v>
      </c>
      <c r="BP853" s="55" t="s">
        <v>100</v>
      </c>
      <c r="BQ853" s="56">
        <v>1150</v>
      </c>
      <c r="BR853" s="55">
        <v>36.799999999999997</v>
      </c>
      <c r="BS853" s="55">
        <v>19.88</v>
      </c>
      <c r="BT853" s="55">
        <v>26.31</v>
      </c>
      <c r="BU853" s="55">
        <v>6.45</v>
      </c>
      <c r="BV853" s="55">
        <v>1.86</v>
      </c>
      <c r="BW853" s="55">
        <v>0.78</v>
      </c>
      <c r="BX853" s="55">
        <v>0.81</v>
      </c>
      <c r="BY853" s="55">
        <v>0.73</v>
      </c>
      <c r="BZ853" s="55">
        <v>5.78</v>
      </c>
      <c r="CA853" s="55">
        <v>0.41</v>
      </c>
      <c r="CB853" s="55">
        <v>0.2</v>
      </c>
      <c r="CC853" s="100">
        <v>5.1999999999999998E-2</v>
      </c>
      <c r="CD853" s="55">
        <v>100</v>
      </c>
      <c r="CE853" s="55">
        <v>98</v>
      </c>
      <c r="CF853" s="55">
        <v>98</v>
      </c>
      <c r="CG853" s="55">
        <v>15</v>
      </c>
      <c r="CH853" s="55"/>
      <c r="CI853" s="54"/>
      <c r="CJ853" s="55"/>
      <c r="CK853" s="55"/>
      <c r="CL853" s="55"/>
      <c r="CM853" s="55"/>
      <c r="CN853" s="55"/>
      <c r="CO853" s="55"/>
      <c r="CP853" s="55"/>
      <c r="CQ853" s="55"/>
      <c r="CR853" s="54"/>
      <c r="CS853" s="54"/>
      <c r="CT853" s="54"/>
      <c r="CU853" s="54"/>
      <c r="CV853" s="55"/>
      <c r="CW853" s="73">
        <f t="shared" si="184"/>
        <v>569.34113207297059</v>
      </c>
      <c r="CX853" s="74">
        <f>AP853/(AB853-AI853)</f>
        <v>569.34113207297059</v>
      </c>
      <c r="CY853" s="71">
        <v>500</v>
      </c>
      <c r="CZ853" s="67">
        <f>IF(AND(DATE(YEAR(T853),MONTH(T853),DAY(T853))&gt;=(S853-3),DATE(YEAR(T853),MONTH(T853),DAY(T853))&lt;=(S853+3)),T853,V853)</f>
        <v>46223.979166666664</v>
      </c>
      <c r="DA853" s="74">
        <f>CZ853-U853</f>
        <v>0</v>
      </c>
      <c r="DB853" s="53">
        <f>(((AR853-AQ853)*24)+DD853+AB853+((AV853-AU853)*24))/24</f>
        <v>0.91666666666424135</v>
      </c>
      <c r="DC853" s="53">
        <f>(AT853-AS853)*24</f>
        <v>3.4166666666278616</v>
      </c>
      <c r="DD853" s="53">
        <f>(W853-AR853)*24</f>
        <v>6</v>
      </c>
      <c r="DE853" s="53">
        <f>AA853</f>
        <v>211.00000000011642</v>
      </c>
      <c r="DF853" s="53">
        <f t="shared" si="183"/>
        <v>6</v>
      </c>
      <c r="DG853" s="53">
        <f>AB853</f>
        <v>15.500000000058208</v>
      </c>
      <c r="DH853" s="53">
        <f t="shared" si="187"/>
        <v>3.4166666666278616</v>
      </c>
    </row>
    <row r="854" spans="1:112" s="63" customFormat="1" x14ac:dyDescent="0.2">
      <c r="A854" s="65">
        <v>5302</v>
      </c>
      <c r="B854" s="72">
        <f t="shared" si="171"/>
        <v>46204</v>
      </c>
      <c r="C854" s="60" t="str">
        <f t="shared" si="172"/>
        <v>PRT 2026 7 #5302</v>
      </c>
      <c r="D854" s="60" t="str">
        <f t="shared" si="173"/>
        <v>PRATU MADHUCON #25</v>
      </c>
      <c r="E854" s="61">
        <v>5302</v>
      </c>
      <c r="F854" s="62" t="s">
        <v>624</v>
      </c>
      <c r="G854" s="62" t="str">
        <f>INDEX([1]List!$D$2:$D$60,MATCH(F854,[1]List!$B$2:$B$60,0))</f>
        <v>CIF</v>
      </c>
      <c r="H854" s="62" t="s">
        <v>625</v>
      </c>
      <c r="I854" s="62" t="s">
        <v>689</v>
      </c>
      <c r="J854" s="61">
        <f>IF(F854="","",IF(F854="TIE LRC",COUNTIF($F$2:$F854,"TIE")+COUNTIF($F$2:$F854,"TME")+COUNTIF($F$2:$F854,"TIE LRC")+COUNTIF($F$2:$F854,"TIE MRC"),IF(F854="TIE MRC",COUNTIF($F$2:$F854,"TIE")+COUNTIF($F$2:$F854,"TME")+COUNTIF($F$2:$F854,"TIE LRC")+COUNTIF($F$2:$F854,"TIE MRC"),IF(F854="PLNBB LRC",COUNTIF($F$2:$F854,"PLNBB")+COUNTIF($F$2:$F854,"PLNBB LRC")+COUNTIF($F$2:$F854,"PLNBB MRC"),IF(F854="PLNBB MRC",COUNTIF($F$2:$F854,"PLNBB")+COUNTIF($F$2:$F854,"PLNBB LRC")+COUNTIF($F$2:$F854,"PLNBB MRC"),IF(F854="HE MRC",COUNTIF($F$2:$F854,"HE")+COUNTIF($F$2:$F854,"HE LRC")+COUNTIF($F$2:$F854,"HE MRC"),IF(F854="HE LRC",COUNTIF($F$2:$F854,"HE")+COUNTIF($F$2:$F854,"HE LRC")+COUNTIF($F$2:$F854,"HE MRC"),COUNTIF($F$2:$F854,F854))))))))</f>
        <v>25</v>
      </c>
      <c r="K854" s="63" t="s">
        <v>404</v>
      </c>
      <c r="L854" s="63" t="s">
        <v>403</v>
      </c>
      <c r="N854" s="64" t="s">
        <v>320</v>
      </c>
      <c r="O854" s="69" t="s">
        <v>104</v>
      </c>
      <c r="P854" s="65"/>
      <c r="Q854" s="69">
        <v>46216</v>
      </c>
      <c r="R854" s="66"/>
      <c r="S854" s="69">
        <v>46219</v>
      </c>
      <c r="T854" s="67">
        <v>46223.416666666664</v>
      </c>
      <c r="U854" s="67">
        <f>V854</f>
        <v>46233.170138888891</v>
      </c>
      <c r="V854" s="67">
        <v>46233.170138888891</v>
      </c>
      <c r="W854" s="67">
        <v>46233.350694444445</v>
      </c>
      <c r="X854" s="67">
        <v>46234.079861111109</v>
      </c>
      <c r="Y854" s="67">
        <v>46234.128472222219</v>
      </c>
      <c r="Z854" s="67">
        <v>46234.152777777781</v>
      </c>
      <c r="AA854" s="53">
        <f t="shared" si="174"/>
        <v>234.08333333343035</v>
      </c>
      <c r="AB854" s="53">
        <f t="shared" si="181"/>
        <v>18.666666666569654</v>
      </c>
      <c r="AC854" s="53">
        <f t="shared" si="182"/>
        <v>1.1666666666278616</v>
      </c>
      <c r="AD854" s="53">
        <v>0.33</v>
      </c>
      <c r="AE854" s="53">
        <v>2.5</v>
      </c>
      <c r="AF854" s="53">
        <v>0.57999999999999996</v>
      </c>
      <c r="AG854" s="53">
        <v>0.25</v>
      </c>
      <c r="AH854" s="53">
        <v>0</v>
      </c>
      <c r="AI854" s="53">
        <f t="shared" si="186"/>
        <v>3.33</v>
      </c>
      <c r="AJ854" s="77">
        <f t="shared" si="179"/>
        <v>3.66</v>
      </c>
      <c r="AK854" s="77"/>
      <c r="AL854" s="77"/>
      <c r="AM854" s="77"/>
      <c r="AN854" s="77"/>
      <c r="AO854" s="68">
        <v>8750.5149999999994</v>
      </c>
      <c r="AP854" s="68">
        <v>8749.2860000000001</v>
      </c>
      <c r="AQ854" s="67">
        <f t="shared" si="176"/>
        <v>46233.170138888891</v>
      </c>
      <c r="AR854" s="67">
        <v>46233.180555555555</v>
      </c>
      <c r="AS854" s="67">
        <f t="shared" si="177"/>
        <v>46234.079861111109</v>
      </c>
      <c r="AT854" s="67">
        <v>46234.138888888891</v>
      </c>
      <c r="AU854" s="67">
        <f t="shared" si="185"/>
        <v>46234.138888888891</v>
      </c>
      <c r="AV854" s="67">
        <v>46234.149305555555</v>
      </c>
      <c r="AW854" s="54">
        <v>4117</v>
      </c>
      <c r="AX854" s="54">
        <v>6329</v>
      </c>
      <c r="AY854" s="55">
        <v>34.950000000000003</v>
      </c>
      <c r="AZ854" s="55">
        <v>16.32</v>
      </c>
      <c r="BA854" s="55">
        <v>4.9800000000000004</v>
      </c>
      <c r="BB854" s="55">
        <v>6.4</v>
      </c>
      <c r="BC854" s="55">
        <v>7.65</v>
      </c>
      <c r="BD854" s="55">
        <v>40.6</v>
      </c>
      <c r="BE854" s="55">
        <v>36.68</v>
      </c>
      <c r="BF854" s="55">
        <v>0.23</v>
      </c>
      <c r="BG854" s="55">
        <v>0.39</v>
      </c>
      <c r="BH854" s="55">
        <v>0.36</v>
      </c>
      <c r="BI854" s="55">
        <v>54.62</v>
      </c>
      <c r="BJ854" s="55">
        <v>4.1900000000000004</v>
      </c>
      <c r="BK854" s="55">
        <v>0.87</v>
      </c>
      <c r="BL854" s="55">
        <v>1.1299999999999999</v>
      </c>
      <c r="BM854" s="55">
        <v>17.3</v>
      </c>
      <c r="BN854" s="56">
        <v>60</v>
      </c>
      <c r="BO854" s="55" t="s">
        <v>97</v>
      </c>
      <c r="BP854" s="55" t="s">
        <v>100</v>
      </c>
      <c r="BQ854" s="56">
        <v>1150</v>
      </c>
      <c r="BR854" s="55">
        <v>29.28</v>
      </c>
      <c r="BS854" s="55">
        <v>15.09</v>
      </c>
      <c r="BT854" s="55">
        <v>38.67</v>
      </c>
      <c r="BU854" s="55">
        <v>6.98</v>
      </c>
      <c r="BV854" s="55">
        <v>2.2200000000000002</v>
      </c>
      <c r="BW854" s="55">
        <v>0.46</v>
      </c>
      <c r="BX854" s="55">
        <v>0.39</v>
      </c>
      <c r="BY854" s="55">
        <v>0.95</v>
      </c>
      <c r="BZ854" s="55">
        <v>4.5599999999999996</v>
      </c>
      <c r="CA854" s="55">
        <v>1.3</v>
      </c>
      <c r="CB854" s="55">
        <v>0.08</v>
      </c>
      <c r="CC854" s="100">
        <v>5.3999999999999999E-2</v>
      </c>
      <c r="CD854" s="55">
        <v>99</v>
      </c>
      <c r="CE854" s="55">
        <v>98</v>
      </c>
      <c r="CF854" s="55">
        <v>78</v>
      </c>
      <c r="CG854" s="55">
        <v>20</v>
      </c>
      <c r="CH854" s="55"/>
      <c r="CI854" s="54">
        <v>4142</v>
      </c>
      <c r="CJ854" s="55"/>
      <c r="CK854" s="55">
        <v>34.520000000000003</v>
      </c>
      <c r="CL854" s="55"/>
      <c r="CM854" s="55">
        <v>4.5</v>
      </c>
      <c r="CN854" s="55"/>
      <c r="CO854" s="55"/>
      <c r="CP854" s="55"/>
      <c r="CQ854" s="55">
        <v>0.15</v>
      </c>
      <c r="CR854" s="54">
        <v>4038</v>
      </c>
      <c r="CS854" s="54">
        <v>34.630000000000003</v>
      </c>
      <c r="CT854" s="54">
        <v>4.7300000000000004</v>
      </c>
      <c r="CU854" s="54">
        <v>0.23</v>
      </c>
      <c r="CV854" s="55"/>
      <c r="CW854" s="73">
        <f t="shared" si="184"/>
        <v>570.48159096209588</v>
      </c>
      <c r="CX854" s="74">
        <f>AP854/(AB854-AI854)</f>
        <v>570.48159096209588</v>
      </c>
      <c r="CY854" s="71">
        <v>500</v>
      </c>
      <c r="CZ854" s="67">
        <f>IF(AND(DATE(YEAR(T854),MONTH(T854),DAY(T854))&gt;=(S854-3),DATE(YEAR(T854),MONTH(T854),DAY(T854))&lt;=(S854+3)),T854,V854)</f>
        <v>46233.170138888891</v>
      </c>
      <c r="DA854" s="74">
        <f>CZ854-U854</f>
        <v>0</v>
      </c>
      <c r="DB854" s="53">
        <f>(((AR854-AQ854)*24)+DD854+AB854+((AV854-AU854)*24))/24</f>
        <v>0.96874999999272404</v>
      </c>
      <c r="DC854" s="53">
        <f>(AT854-AS854)*24</f>
        <v>1.4166666667442769</v>
      </c>
      <c r="DD854" s="53">
        <f>(W854-AR854)*24</f>
        <v>4.0833333333721384</v>
      </c>
      <c r="DE854" s="53">
        <f>AA854</f>
        <v>234.08333333343035</v>
      </c>
      <c r="DF854" s="53">
        <f t="shared" si="183"/>
        <v>4.0833333333721384</v>
      </c>
      <c r="DG854" s="53">
        <f>AB854</f>
        <v>18.666666666569654</v>
      </c>
      <c r="DH854" s="53">
        <f t="shared" si="187"/>
        <v>1.4166666667442769</v>
      </c>
    </row>
    <row r="855" spans="1:112" s="63" customFormat="1" x14ac:dyDescent="0.2">
      <c r="A855" s="65">
        <v>5303</v>
      </c>
      <c r="B855" s="72">
        <f t="shared" ref="B855:B902" si="188">EOMONTH(Y855,-1)+1</f>
        <v>46204</v>
      </c>
      <c r="C855" s="60" t="str">
        <f t="shared" ref="C855:C902" si="189">"PRT"&amp;" "&amp;YEAR(T855)&amp;" "&amp;MONTH(T855)&amp;" #"&amp;A855</f>
        <v>PRT 2026 7 #5303</v>
      </c>
      <c r="D855" s="60" t="str">
        <f t="shared" ref="D855:D902" si="190">"PRATU "&amp;F855&amp;" #"&amp;J855</f>
        <v>PRATU BSL #1</v>
      </c>
      <c r="E855" s="61">
        <v>5303</v>
      </c>
      <c r="F855" s="62" t="s">
        <v>382</v>
      </c>
      <c r="G855" s="62" t="str">
        <f>INDEX([1]List!$D$2:$D$60,MATCH(F855,[1]List!$B$2:$B$60,0))</f>
        <v>FOB</v>
      </c>
      <c r="H855" s="62" t="s">
        <v>383</v>
      </c>
      <c r="I855" s="62" t="s">
        <v>155</v>
      </c>
      <c r="J855" s="61">
        <f>IF(F855="","",IF(F855="TIE LRC",COUNTIF($F$2:$F855,"TIE")+COUNTIF($F$2:$F855,"TME")+COUNTIF($F$2:$F855,"TIE LRC")+COUNTIF($F$2:$F855,"TIE MRC"),IF(F855="TIE MRC",COUNTIF($F$2:$F855,"TIE")+COUNTIF($F$2:$F855,"TME")+COUNTIF($F$2:$F855,"TIE LRC")+COUNTIF($F$2:$F855,"TIE MRC"),IF(F855="PLNBB LRC",COUNTIF($F$2:$F855,"PLNBB")+COUNTIF($F$2:$F855,"PLNBB LRC")+COUNTIF($F$2:$F855,"PLNBB MRC"),IF(F855="PLNBB MRC",COUNTIF($F$2:$F855,"PLNBB")+COUNTIF($F$2:$F855,"PLNBB LRC")+COUNTIF($F$2:$F855,"PLNBB MRC"),IF(F855="HE MRC",COUNTIF($F$2:$F855,"HE")+COUNTIF($F$2:$F855,"HE LRC")+COUNTIF($F$2:$F855,"HE MRC"),IF(F855="HE LRC",COUNTIF($F$2:$F855,"HE")+COUNTIF($F$2:$F855,"HE LRC")+COUNTIF($F$2:$F855,"HE MRC"),COUNTIF($F$2:$F855,F855))))))))</f>
        <v>1</v>
      </c>
      <c r="K855" s="63" t="s">
        <v>834</v>
      </c>
      <c r="L855" s="63" t="s">
        <v>835</v>
      </c>
      <c r="N855" s="64" t="s">
        <v>318</v>
      </c>
      <c r="O855" s="69" t="s">
        <v>201</v>
      </c>
      <c r="P855" s="65"/>
      <c r="Q855" s="69">
        <v>46217</v>
      </c>
      <c r="R855" s="66"/>
      <c r="S855" s="69">
        <v>46226</v>
      </c>
      <c r="T855" s="67">
        <v>46225.416666666664</v>
      </c>
      <c r="U855" s="67">
        <f>T855</f>
        <v>46225.416666666664</v>
      </c>
      <c r="V855" s="67">
        <v>46233.739583333336</v>
      </c>
      <c r="W855" s="67">
        <v>46233.961805555555</v>
      </c>
      <c r="X855" s="67">
        <v>46234.392361111109</v>
      </c>
      <c r="Y855" s="67">
        <v>46234.427083333336</v>
      </c>
      <c r="Z855" s="67">
        <v>46234.451388888891</v>
      </c>
      <c r="AA855" s="53">
        <f t="shared" si="174"/>
        <v>199.75000000011642</v>
      </c>
      <c r="AB855" s="53">
        <f t="shared" si="181"/>
        <v>11.166666666744277</v>
      </c>
      <c r="AC855" s="53">
        <f t="shared" si="182"/>
        <v>0.8333333334303461</v>
      </c>
      <c r="AD855" s="53">
        <v>0.25</v>
      </c>
      <c r="AE855" s="53">
        <v>1</v>
      </c>
      <c r="AF855" s="53">
        <v>0</v>
      </c>
      <c r="AG855" s="53">
        <v>0</v>
      </c>
      <c r="AH855" s="53">
        <v>0</v>
      </c>
      <c r="AI855" s="53">
        <f t="shared" si="186"/>
        <v>1</v>
      </c>
      <c r="AJ855" s="77">
        <f t="shared" si="179"/>
        <v>1.25</v>
      </c>
      <c r="AK855" s="77"/>
      <c r="AL855" s="77"/>
      <c r="AM855" s="77"/>
      <c r="AN855" s="77"/>
      <c r="AO855" s="68">
        <v>7353.2929999999997</v>
      </c>
      <c r="AP855" s="68">
        <v>7351.9610000000002</v>
      </c>
      <c r="AQ855" s="67">
        <f t="shared" si="176"/>
        <v>46233.739583333336</v>
      </c>
      <c r="AR855" s="67">
        <v>46233.75</v>
      </c>
      <c r="AS855" s="67">
        <f t="shared" si="177"/>
        <v>46234.392361111109</v>
      </c>
      <c r="AT855" s="67">
        <v>46234.4375</v>
      </c>
      <c r="AU855" s="67">
        <f t="shared" si="185"/>
        <v>46234.4375</v>
      </c>
      <c r="AV855" s="67">
        <v>46234.447916666664</v>
      </c>
      <c r="AW855" s="54">
        <v>4623</v>
      </c>
      <c r="AX855" s="54">
        <v>6545</v>
      </c>
      <c r="AY855" s="55">
        <v>29.36</v>
      </c>
      <c r="AZ855" s="55">
        <v>15.52</v>
      </c>
      <c r="BA855" s="55">
        <v>5.49</v>
      </c>
      <c r="BB855" s="55">
        <v>6.56</v>
      </c>
      <c r="BC855" s="55">
        <v>7.77</v>
      </c>
      <c r="BD855" s="55">
        <v>41.44</v>
      </c>
      <c r="BE855" s="55">
        <v>36.479999999999997</v>
      </c>
      <c r="BF855" s="55">
        <v>0.35</v>
      </c>
      <c r="BG855" s="55">
        <v>0.54</v>
      </c>
      <c r="BH855" s="55">
        <v>0.5</v>
      </c>
      <c r="BI855" s="55">
        <v>57.36</v>
      </c>
      <c r="BJ855" s="55">
        <v>4.2300000000000004</v>
      </c>
      <c r="BK855" s="55">
        <v>1.08</v>
      </c>
      <c r="BL855" s="55">
        <v>1.39</v>
      </c>
      <c r="BM855" s="55">
        <v>14.83</v>
      </c>
      <c r="BN855" s="56">
        <v>59</v>
      </c>
      <c r="BO855" s="55" t="s">
        <v>97</v>
      </c>
      <c r="BP855" s="55" t="s">
        <v>100</v>
      </c>
      <c r="BQ855" s="56">
        <v>1170</v>
      </c>
      <c r="BR855" s="55">
        <v>54.5</v>
      </c>
      <c r="BS855" s="55">
        <v>18.649999999999999</v>
      </c>
      <c r="BT855" s="55">
        <v>9.6199999999999992</v>
      </c>
      <c r="BU855" s="55">
        <v>6.95</v>
      </c>
      <c r="BV855" s="55">
        <v>1.43</v>
      </c>
      <c r="BW855" s="55">
        <v>1.08</v>
      </c>
      <c r="BX855" s="55">
        <v>0.52</v>
      </c>
      <c r="BY855" s="55">
        <v>0.8</v>
      </c>
      <c r="BZ855" s="55">
        <v>5.9</v>
      </c>
      <c r="CA855" s="55">
        <v>0.14000000000000001</v>
      </c>
      <c r="CB855" s="55">
        <v>0.42</v>
      </c>
      <c r="CC855" s="100">
        <v>0.03</v>
      </c>
      <c r="CD855" s="55">
        <v>98</v>
      </c>
      <c r="CE855" s="55">
        <v>97</v>
      </c>
      <c r="CF855" s="55">
        <v>78</v>
      </c>
      <c r="CG855" s="55">
        <v>19</v>
      </c>
      <c r="CH855" s="55"/>
      <c r="CI855" s="54">
        <v>4663</v>
      </c>
      <c r="CJ855" s="55"/>
      <c r="CK855" s="55">
        <v>28.62</v>
      </c>
      <c r="CL855" s="55"/>
      <c r="CM855" s="55">
        <v>4.9000000000000004</v>
      </c>
      <c r="CN855" s="55"/>
      <c r="CO855" s="55"/>
      <c r="CP855" s="55"/>
      <c r="CQ855" s="55">
        <v>0.3</v>
      </c>
      <c r="CR855" s="54">
        <v>4610</v>
      </c>
      <c r="CS855" s="54">
        <v>30.82</v>
      </c>
      <c r="CT855" s="54">
        <v>3.92</v>
      </c>
      <c r="CU855" s="54">
        <v>0.3</v>
      </c>
      <c r="CV855" s="55"/>
      <c r="CW855" s="73">
        <f t="shared" si="184"/>
        <v>723.14370491251248</v>
      </c>
      <c r="CX855" s="74">
        <f>AP855/(AB855-AI855)</f>
        <v>723.14370491251248</v>
      </c>
      <c r="CY855" s="71">
        <v>500</v>
      </c>
      <c r="CZ855" s="67">
        <f>IF(AND(DATE(YEAR(T855),MONTH(T855),DAY(T855))&gt;=(S855-3),DATE(YEAR(T855),MONTH(T855),DAY(T855))&lt;=(S855+3)),T855,V855)</f>
        <v>46225.416666666664</v>
      </c>
      <c r="DA855" s="74">
        <f>CZ855-U855</f>
        <v>0</v>
      </c>
      <c r="DB855" s="53">
        <f>(((AR855-AQ855)*24)+DD855+AB855+((AV855-AU855)*24))/24</f>
        <v>0.69791666666424135</v>
      </c>
      <c r="DC855" s="53">
        <f>(AT855-AS855)*24</f>
        <v>1.0833333333721384</v>
      </c>
      <c r="DD855" s="53">
        <f>(W855-AR855)*24</f>
        <v>5.0833333333139308</v>
      </c>
      <c r="DE855" s="53">
        <f>AA855</f>
        <v>199.75000000011642</v>
      </c>
      <c r="DF855" s="53">
        <f t="shared" si="183"/>
        <v>5.0833333333139308</v>
      </c>
      <c r="DG855" s="53">
        <f>AB855</f>
        <v>11.166666666744277</v>
      </c>
      <c r="DH855" s="53">
        <f t="shared" si="187"/>
        <v>1.0833333333721384</v>
      </c>
    </row>
    <row r="856" spans="1:112" s="42" customFormat="1" x14ac:dyDescent="0.2">
      <c r="A856" s="40">
        <v>5304</v>
      </c>
      <c r="B856" s="29">
        <f t="shared" si="188"/>
        <v>46235</v>
      </c>
      <c r="C856" s="41" t="str">
        <f t="shared" si="189"/>
        <v>PRT 2026 7 #5304</v>
      </c>
      <c r="D856" s="41" t="str">
        <f t="shared" si="190"/>
        <v>PRATU GEL LRC #65</v>
      </c>
      <c r="E856" s="39">
        <v>5304</v>
      </c>
      <c r="F856" s="38" t="s">
        <v>300</v>
      </c>
      <c r="G856" s="38" t="str">
        <f>INDEX([1]List!$D$2:$D$60,MATCH(F856,[1]List!$B$2:$B$60,0))</f>
        <v>CIF</v>
      </c>
      <c r="H856" s="38" t="s">
        <v>392</v>
      </c>
      <c r="I856" s="38" t="s">
        <v>262</v>
      </c>
      <c r="J856" s="39">
        <f>IF(F856="","",IF(F856="TIE LRC",COUNTIF($F$2:$F856,"TIE")+COUNTIF($F$2:$F856,"TME")+COUNTIF($F$2:$F856,"TIE LRC")+COUNTIF($F$2:$F856,"TIE MRC"),IF(F856="TIE MRC",COUNTIF($F$2:$F856,"TIE")+COUNTIF($F$2:$F856,"TME")+COUNTIF($F$2:$F856,"TIE LRC")+COUNTIF($F$2:$F856,"TIE MRC"),IF(F856="PLNBB LRC",COUNTIF($F$2:$F856,"PLNBB")+COUNTIF($F$2:$F856,"PLNBB LRC")+COUNTIF($F$2:$F856,"PLNBB MRC"),IF(F856="PLNBB MRC",COUNTIF($F$2:$F856,"PLNBB")+COUNTIF($F$2:$F856,"PLNBB LRC")+COUNTIF($F$2:$F856,"PLNBB MRC"),IF(F856="HE MRC",COUNTIF($F$2:$F856,"HE")+COUNTIF($F$2:$F856,"HE LRC")+COUNTIF($F$2:$F856,"HE MRC"),IF(F856="HE LRC",COUNTIF($F$2:$F856,"HE")+COUNTIF($F$2:$F856,"HE LRC")+COUNTIF($F$2:$F856,"HE MRC"),COUNTIF($F$2:$F856,F856))))))))</f>
        <v>65</v>
      </c>
      <c r="K856" s="42" t="s">
        <v>434</v>
      </c>
      <c r="L856" s="42" t="s">
        <v>435</v>
      </c>
      <c r="N856" s="43" t="s">
        <v>320</v>
      </c>
      <c r="O856" s="70" t="s">
        <v>104</v>
      </c>
      <c r="P856" s="40"/>
      <c r="Q856" s="70">
        <v>46207</v>
      </c>
      <c r="R856" s="44"/>
      <c r="S856" s="70">
        <v>46233</v>
      </c>
      <c r="T856" s="57">
        <v>46223.916666666664</v>
      </c>
      <c r="U856" s="57">
        <f>V856</f>
        <v>46234.215277777781</v>
      </c>
      <c r="V856" s="57">
        <v>46234.215277777781</v>
      </c>
      <c r="W856" s="57">
        <v>46234.392361111109</v>
      </c>
      <c r="X856" s="57">
        <v>46235.673611111109</v>
      </c>
      <c r="Y856" s="57">
        <v>46235.770833333336</v>
      </c>
      <c r="Z856" s="57">
        <v>46235.795138888891</v>
      </c>
      <c r="AA856" s="51">
        <f t="shared" ref="AA856:AA902" si="191">(V856-T856)*24</f>
        <v>247.16666666680248</v>
      </c>
      <c r="AB856" s="51">
        <f t="shared" si="181"/>
        <v>33.083333333430346</v>
      </c>
      <c r="AC856" s="51">
        <f t="shared" si="182"/>
        <v>2.3333333334303461</v>
      </c>
      <c r="AD856" s="51">
        <v>0.5</v>
      </c>
      <c r="AE856" s="51">
        <v>2.75</v>
      </c>
      <c r="AF856" s="51">
        <v>10.25</v>
      </c>
      <c r="AG856" s="51">
        <v>1.5</v>
      </c>
      <c r="AH856" s="51">
        <v>0</v>
      </c>
      <c r="AI856" s="51">
        <f t="shared" si="186"/>
        <v>14.5</v>
      </c>
      <c r="AJ856" s="78">
        <f t="shared" si="179"/>
        <v>15</v>
      </c>
      <c r="AK856" s="78"/>
      <c r="AL856" s="78"/>
      <c r="AM856" s="78"/>
      <c r="AN856" s="78"/>
      <c r="AO856" s="45">
        <v>10003.002</v>
      </c>
      <c r="AP856" s="45">
        <v>9983.1630000000005</v>
      </c>
      <c r="AQ856" s="57">
        <f t="shared" si="176"/>
        <v>46234.215277777781</v>
      </c>
      <c r="AR856" s="57">
        <v>46234.225694444445</v>
      </c>
      <c r="AS856" s="57">
        <f t="shared" si="177"/>
        <v>46235.673611111109</v>
      </c>
      <c r="AT856" s="57">
        <v>46235.78125</v>
      </c>
      <c r="AU856" s="57">
        <f t="shared" si="185"/>
        <v>46235.78125</v>
      </c>
      <c r="AV856" s="57">
        <v>46235.791666666664</v>
      </c>
      <c r="AW856" s="46">
        <v>4086</v>
      </c>
      <c r="AX856" s="46">
        <v>6286</v>
      </c>
      <c r="AY856" s="30">
        <v>34.99</v>
      </c>
      <c r="AZ856" s="30">
        <v>16.350000000000001</v>
      </c>
      <c r="BA856" s="30">
        <v>4.32</v>
      </c>
      <c r="BB856" s="30">
        <v>5.56</v>
      </c>
      <c r="BC856" s="30">
        <v>6.65</v>
      </c>
      <c r="BD856" s="30">
        <v>41.41</v>
      </c>
      <c r="BE856" s="30">
        <v>36.68</v>
      </c>
      <c r="BF856" s="30">
        <v>0.23</v>
      </c>
      <c r="BG856" s="30">
        <v>0.38</v>
      </c>
      <c r="BH856" s="30">
        <v>0.36</v>
      </c>
      <c r="BI856" s="30">
        <v>55.78</v>
      </c>
      <c r="BJ856" s="30">
        <v>4.21</v>
      </c>
      <c r="BK856" s="30">
        <v>0.83</v>
      </c>
      <c r="BL856" s="30">
        <v>1.06</v>
      </c>
      <c r="BM856" s="30">
        <v>16.97</v>
      </c>
      <c r="BN856" s="34">
        <v>60</v>
      </c>
      <c r="BO856" s="30" t="s">
        <v>97</v>
      </c>
      <c r="BP856" s="30" t="s">
        <v>100</v>
      </c>
      <c r="BQ856" s="34">
        <v>1150</v>
      </c>
      <c r="BR856" s="30">
        <v>22.41</v>
      </c>
      <c r="BS856" s="30">
        <v>14.66</v>
      </c>
      <c r="BT856" s="30">
        <v>44.7</v>
      </c>
      <c r="BU856" s="30">
        <v>7.84</v>
      </c>
      <c r="BV856" s="30">
        <v>1.96</v>
      </c>
      <c r="BW856" s="30">
        <v>0.33</v>
      </c>
      <c r="BX856" s="30">
        <v>0.38</v>
      </c>
      <c r="BY856" s="30">
        <v>1.08</v>
      </c>
      <c r="BZ856" s="30">
        <v>5.45</v>
      </c>
      <c r="CA856" s="30">
        <v>1.1000000000000001</v>
      </c>
      <c r="CB856" s="30">
        <v>0.08</v>
      </c>
      <c r="CC856" s="99">
        <v>0.06</v>
      </c>
      <c r="CD856" s="30">
        <v>99</v>
      </c>
      <c r="CE856" s="30">
        <v>98</v>
      </c>
      <c r="CF856" s="30">
        <v>78</v>
      </c>
      <c r="CG856" s="30">
        <v>20</v>
      </c>
      <c r="CH856" s="30"/>
      <c r="CI856" s="46">
        <v>4139</v>
      </c>
      <c r="CJ856" s="30"/>
      <c r="CK856" s="30">
        <v>34.49</v>
      </c>
      <c r="CL856" s="30"/>
      <c r="CM856" s="30">
        <v>4.26</v>
      </c>
      <c r="CN856" s="30"/>
      <c r="CO856" s="30"/>
      <c r="CP856" s="30"/>
      <c r="CQ856" s="30">
        <v>0.15</v>
      </c>
      <c r="CR856" s="46">
        <v>4038</v>
      </c>
      <c r="CS856" s="46">
        <v>36.42</v>
      </c>
      <c r="CT856" s="46">
        <v>4.84</v>
      </c>
      <c r="CU856" s="46">
        <v>0.22</v>
      </c>
      <c r="CV856" s="30"/>
      <c r="CW856" s="58">
        <f t="shared" si="184"/>
        <v>537.21056501961709</v>
      </c>
      <c r="CX856" s="59">
        <f>AP856/(AB856-AI856)</f>
        <v>537.21056501961709</v>
      </c>
      <c r="CY856" s="79">
        <v>500</v>
      </c>
      <c r="CZ856" s="57">
        <f>IF(AND(DATE(YEAR(T856),MONTH(T856),DAY(T856))&gt;=(S856-3),DATE(YEAR(T856),MONTH(T856),DAY(T856))&lt;=(S856+3)),T856,V856)</f>
        <v>46234.215277777781</v>
      </c>
      <c r="DA856" s="59">
        <f>CZ856-U856</f>
        <v>0</v>
      </c>
      <c r="DB856" s="51">
        <f>(((AR856-AQ856)*24)+DD856+AB856+((AV856-AU856)*24))/24</f>
        <v>1.5659722222189885</v>
      </c>
      <c r="DC856" s="51">
        <f>(AT856-AS856)*24</f>
        <v>2.5833333333721384</v>
      </c>
      <c r="DD856" s="51">
        <f>(W856-AR856)*24</f>
        <v>3.9999999999417923</v>
      </c>
      <c r="DE856" s="51">
        <f>AA856</f>
        <v>247.16666666680248</v>
      </c>
      <c r="DF856" s="51">
        <f t="shared" si="183"/>
        <v>3.9999999999417923</v>
      </c>
      <c r="DG856" s="51">
        <f>AB856</f>
        <v>33.083333333430346</v>
      </c>
      <c r="DH856" s="51">
        <f t="shared" si="187"/>
        <v>2.5833333333721384</v>
      </c>
    </row>
    <row r="857" spans="1:112" s="42" customFormat="1" x14ac:dyDescent="0.2">
      <c r="A857" s="40">
        <v>5305</v>
      </c>
      <c r="B857" s="29">
        <f t="shared" si="188"/>
        <v>46235</v>
      </c>
      <c r="C857" s="41" t="str">
        <f t="shared" si="189"/>
        <v>PRT 2026 7 #5305</v>
      </c>
      <c r="D857" s="41" t="str">
        <f t="shared" si="190"/>
        <v>PRATU PLNBB NIAGA #37</v>
      </c>
      <c r="E857" s="39">
        <v>5305</v>
      </c>
      <c r="F857" s="38" t="s">
        <v>314</v>
      </c>
      <c r="G857" s="38" t="str">
        <f>INDEX([1]List!$D$2:$D$60,MATCH(F857,[1]List!$B$2:$B$60,0))</f>
        <v>CIF</v>
      </c>
      <c r="H857" s="38" t="s">
        <v>809</v>
      </c>
      <c r="I857" s="38"/>
      <c r="J857" s="39">
        <f>IF(F857="","",IF(F857="TIE LRC",COUNTIF($F$2:$F857,"TIE")+COUNTIF($F$2:$F857,"TME")+COUNTIF($F$2:$F857,"TIE LRC")+COUNTIF($F$2:$F857,"TIE MRC"),IF(F857="TIE MRC",COUNTIF($F$2:$F857,"TIE")+COUNTIF($F$2:$F857,"TME")+COUNTIF($F$2:$F857,"TIE LRC")+COUNTIF($F$2:$F857,"TIE MRC"),IF(F857="PLNBB LRC",COUNTIF($F$2:$F857,"PLNBB")+COUNTIF($F$2:$F857,"PLNBB LRC")+COUNTIF($F$2:$F857,"PLNBB MRC"),IF(F857="PLNBB MRC",COUNTIF($F$2:$F857,"PLNBB")+COUNTIF($F$2:$F857,"PLNBB LRC")+COUNTIF($F$2:$F857,"PLNBB MRC"),IF(F857="HE MRC",COUNTIF($F$2:$F857,"HE")+COUNTIF($F$2:$F857,"HE LRC")+COUNTIF($F$2:$F857,"HE MRC"),IF(F857="HE LRC",COUNTIF($F$2:$F857,"HE")+COUNTIF($F$2:$F857,"HE LRC")+COUNTIF($F$2:$F857,"HE MRC"),COUNTIF($F$2:$F857,F857))))))))</f>
        <v>37</v>
      </c>
      <c r="K857" s="42" t="s">
        <v>905</v>
      </c>
      <c r="L857" s="42" t="s">
        <v>906</v>
      </c>
      <c r="N857" s="43" t="s">
        <v>318</v>
      </c>
      <c r="O857" s="70" t="s">
        <v>104</v>
      </c>
      <c r="P857" s="40"/>
      <c r="Q857" s="70"/>
      <c r="R857" s="44"/>
      <c r="S857" s="70">
        <v>46232</v>
      </c>
      <c r="T857" s="57">
        <v>46232.625</v>
      </c>
      <c r="U857" s="57">
        <f>T857</f>
        <v>46232.625</v>
      </c>
      <c r="V857" s="57">
        <v>46234.520833333336</v>
      </c>
      <c r="W857" s="57">
        <v>46235.125</v>
      </c>
      <c r="X857" s="57">
        <v>46235.954861111109</v>
      </c>
      <c r="Y857" s="57">
        <v>46236.013888888891</v>
      </c>
      <c r="Z857" s="57">
        <v>46236.038194444445</v>
      </c>
      <c r="AA857" s="51">
        <f t="shared" si="191"/>
        <v>45.500000000058208</v>
      </c>
      <c r="AB857" s="51">
        <f t="shared" si="181"/>
        <v>21.333333333372138</v>
      </c>
      <c r="AC857" s="51">
        <f t="shared" si="182"/>
        <v>1.4166666667442769</v>
      </c>
      <c r="AD857" s="51">
        <v>0.42</v>
      </c>
      <c r="AE857" s="51">
        <v>2.42</v>
      </c>
      <c r="AF857" s="51">
        <v>3.17</v>
      </c>
      <c r="AG857" s="51">
        <v>0.25</v>
      </c>
      <c r="AH857" s="51">
        <v>0</v>
      </c>
      <c r="AI857" s="51">
        <f t="shared" si="186"/>
        <v>5.84</v>
      </c>
      <c r="AJ857" s="78">
        <f t="shared" si="179"/>
        <v>6.26</v>
      </c>
      <c r="AK857" s="78"/>
      <c r="AL857" s="78"/>
      <c r="AM857" s="78"/>
      <c r="AN857" s="78"/>
      <c r="AO857" s="45">
        <v>7506.33</v>
      </c>
      <c r="AP857" s="45">
        <v>7504.7129999999997</v>
      </c>
      <c r="AQ857" s="57">
        <f t="shared" si="176"/>
        <v>46234.520833333336</v>
      </c>
      <c r="AR857" s="57">
        <v>46234.53125</v>
      </c>
      <c r="AS857" s="57">
        <f t="shared" si="177"/>
        <v>46235.954861111109</v>
      </c>
      <c r="AT857" s="57">
        <v>46236.024305555555</v>
      </c>
      <c r="AU857" s="57">
        <f t="shared" si="185"/>
        <v>46236.024305555555</v>
      </c>
      <c r="AV857" s="57">
        <v>46236.034722222219</v>
      </c>
      <c r="AW857" s="46">
        <v>4474</v>
      </c>
      <c r="AX857" s="46">
        <v>6675</v>
      </c>
      <c r="AY857" s="30">
        <v>32.979999999999997</v>
      </c>
      <c r="AZ857" s="30">
        <v>12.12</v>
      </c>
      <c r="BA857" s="30">
        <v>4.4800000000000004</v>
      </c>
      <c r="BB857" s="30">
        <v>5.87</v>
      </c>
      <c r="BC857" s="30">
        <v>6.68</v>
      </c>
      <c r="BD857" s="30">
        <v>41.21</v>
      </c>
      <c r="BE857" s="30">
        <v>40.799999999999997</v>
      </c>
      <c r="BF857" s="30">
        <v>0.98</v>
      </c>
      <c r="BG857" s="30">
        <v>1.56</v>
      </c>
      <c r="BH857" s="30">
        <v>1.46</v>
      </c>
      <c r="BI857" s="30">
        <v>60.48</v>
      </c>
      <c r="BJ857" s="30">
        <v>4.38</v>
      </c>
      <c r="BK857" s="30">
        <v>1.1000000000000001</v>
      </c>
      <c r="BL857" s="30">
        <v>1.34</v>
      </c>
      <c r="BM857" s="30">
        <v>14.77</v>
      </c>
      <c r="BN857" s="34">
        <v>52</v>
      </c>
      <c r="BO857" s="30" t="s">
        <v>100</v>
      </c>
      <c r="BP857" s="30" t="s">
        <v>100</v>
      </c>
      <c r="BQ857" s="34">
        <v>1150</v>
      </c>
      <c r="BR857" s="30">
        <v>32.94</v>
      </c>
      <c r="BS857" s="30">
        <v>18.98</v>
      </c>
      <c r="BT857" s="30">
        <v>32.61</v>
      </c>
      <c r="BU857" s="30">
        <v>5.97</v>
      </c>
      <c r="BV857" s="30">
        <v>22.6</v>
      </c>
      <c r="BW857" s="30">
        <v>0.56000000000000005</v>
      </c>
      <c r="BX857" s="30">
        <v>0.79</v>
      </c>
      <c r="BY857" s="30">
        <v>0.75</v>
      </c>
      <c r="BZ857" s="30">
        <v>4.22</v>
      </c>
      <c r="CA857" s="30">
        <v>0.46</v>
      </c>
      <c r="CB857" s="30">
        <v>0.12</v>
      </c>
      <c r="CC857" s="99">
        <v>4.3999999999999997E-2</v>
      </c>
      <c r="CD857" s="30">
        <v>100</v>
      </c>
      <c r="CE857" s="30">
        <v>98</v>
      </c>
      <c r="CF857" s="30">
        <v>98</v>
      </c>
      <c r="CG857" s="30">
        <v>15</v>
      </c>
      <c r="CH857" s="30"/>
      <c r="CI857" s="46"/>
      <c r="CJ857" s="30"/>
      <c r="CK857" s="30"/>
      <c r="CL857" s="30"/>
      <c r="CM857" s="30"/>
      <c r="CN857" s="30"/>
      <c r="CO857" s="30"/>
      <c r="CP857" s="30"/>
      <c r="CQ857" s="30"/>
      <c r="CR857" s="46">
        <v>4398</v>
      </c>
      <c r="CS857" s="46">
        <v>32.78</v>
      </c>
      <c r="CT857" s="46">
        <v>4.82</v>
      </c>
      <c r="CU857" s="46">
        <v>1.1100000000000001</v>
      </c>
      <c r="CV857" s="30"/>
      <c r="CW857" s="58">
        <f t="shared" si="184"/>
        <v>484.38336918983669</v>
      </c>
      <c r="CX857" s="59">
        <f>AP857/(AB857-AI857)</f>
        <v>484.38336918983669</v>
      </c>
      <c r="CY857" s="79">
        <v>500</v>
      </c>
      <c r="CZ857" s="57">
        <f>IF(AND(DATE(YEAR(T857),MONTH(T857),DAY(T857))&gt;=(S857-3),DATE(YEAR(T857),MONTH(T857),DAY(T857))&lt;=(S857+3)),T857,V857)</f>
        <v>46232.625</v>
      </c>
      <c r="DA857" s="59">
        <f>CZ857-U857</f>
        <v>0</v>
      </c>
      <c r="DB857" s="51">
        <f>(((AR857-AQ857)*24)+DD857+AB857+((AV857-AU857)*24))/24</f>
        <v>1.5034722222189885</v>
      </c>
      <c r="DC857" s="51">
        <f>(AT857-AS857)*24</f>
        <v>1.6666666666860692</v>
      </c>
      <c r="DD857" s="51">
        <f>(W857-AR857)*24</f>
        <v>14.25</v>
      </c>
      <c r="DE857" s="51">
        <f>AA857</f>
        <v>45.500000000058208</v>
      </c>
      <c r="DF857" s="51">
        <f t="shared" si="183"/>
        <v>14.25</v>
      </c>
      <c r="DG857" s="51">
        <f>AB857</f>
        <v>21.333333333372138</v>
      </c>
      <c r="DH857" s="51">
        <f t="shared" si="187"/>
        <v>1.6666666666860692</v>
      </c>
    </row>
    <row r="858" spans="1:112" s="42" customFormat="1" x14ac:dyDescent="0.2">
      <c r="A858" s="40">
        <v>5306</v>
      </c>
      <c r="B858" s="29">
        <f t="shared" si="188"/>
        <v>46235</v>
      </c>
      <c r="C858" s="41" t="str">
        <f t="shared" si="189"/>
        <v>PRT 2026 7 #5306</v>
      </c>
      <c r="D858" s="41" t="str">
        <f t="shared" si="190"/>
        <v>PRATU BJG #2</v>
      </c>
      <c r="E858" s="39">
        <v>5306</v>
      </c>
      <c r="F858" s="38" t="s">
        <v>893</v>
      </c>
      <c r="G858" s="38" t="str">
        <f>INDEX([1]List!$D$2:$D$60,MATCH(F858,[1]List!$B$2:$B$60,0))</f>
        <v>CIF</v>
      </c>
      <c r="H858" s="38" t="s">
        <v>894</v>
      </c>
      <c r="I858" s="38" t="s">
        <v>895</v>
      </c>
      <c r="J858" s="39">
        <f>IF(F858="","",IF(F858="TIE LRC",COUNTIF($F$2:$F858,"TIE")+COUNTIF($F$2:$F858,"TME")+COUNTIF($F$2:$F858,"TIE LRC")+COUNTIF($F$2:$F858,"TIE MRC"),IF(F858="TIE MRC",COUNTIF($F$2:$F858,"TIE")+COUNTIF($F$2:$F858,"TME")+COUNTIF($F$2:$F858,"TIE LRC")+COUNTIF($F$2:$F858,"TIE MRC"),IF(F858="PLNBB LRC",COUNTIF($F$2:$F858,"PLNBB")+COUNTIF($F$2:$F858,"PLNBB LRC")+COUNTIF($F$2:$F858,"PLNBB MRC"),IF(F858="PLNBB MRC",COUNTIF($F$2:$F858,"PLNBB")+COUNTIF($F$2:$F858,"PLNBB LRC")+COUNTIF($F$2:$F858,"PLNBB MRC"),IF(F858="HE MRC",COUNTIF($F$2:$F858,"HE")+COUNTIF($F$2:$F858,"HE LRC")+COUNTIF($F$2:$F858,"HE MRC"),IF(F858="HE LRC",COUNTIF($F$2:$F858,"HE")+COUNTIF($F$2:$F858,"HE LRC")+COUNTIF($F$2:$F858,"HE MRC"),COUNTIF($F$2:$F858,F858))))))))</f>
        <v>2</v>
      </c>
      <c r="K858" s="42" t="s">
        <v>907</v>
      </c>
      <c r="L858" s="42" t="s">
        <v>908</v>
      </c>
      <c r="N858" s="43" t="s">
        <v>320</v>
      </c>
      <c r="O858" s="70" t="s">
        <v>567</v>
      </c>
      <c r="P858" s="40"/>
      <c r="Q858" s="70">
        <v>46215</v>
      </c>
      <c r="R858" s="44"/>
      <c r="S858" s="70">
        <v>46230</v>
      </c>
      <c r="T858" s="57">
        <v>46225.020833333336</v>
      </c>
      <c r="U858" s="57">
        <f>V858</f>
        <v>46235.850694444445</v>
      </c>
      <c r="V858" s="57">
        <v>46235.850694444445</v>
      </c>
      <c r="W858" s="57">
        <v>46236.03125</v>
      </c>
      <c r="X858" s="57">
        <v>46236.548611111109</v>
      </c>
      <c r="Y858" s="57">
        <v>46236.600694444445</v>
      </c>
      <c r="Z858" s="57">
        <v>46236.625</v>
      </c>
      <c r="AA858" s="51">
        <f t="shared" si="191"/>
        <v>259.91666666662786</v>
      </c>
      <c r="AB858" s="51">
        <f t="shared" si="181"/>
        <v>13.666666666686069</v>
      </c>
      <c r="AC858" s="51">
        <f t="shared" si="182"/>
        <v>1.2500000000582077</v>
      </c>
      <c r="AD858" s="51">
        <v>0.25</v>
      </c>
      <c r="AE858" s="51">
        <v>0.83</v>
      </c>
      <c r="AF858" s="51">
        <v>0</v>
      </c>
      <c r="AG858" s="51">
        <v>0.25</v>
      </c>
      <c r="AH858" s="51">
        <v>0</v>
      </c>
      <c r="AI858" s="51">
        <f t="shared" si="186"/>
        <v>1.08</v>
      </c>
      <c r="AJ858" s="78">
        <f t="shared" si="179"/>
        <v>1.33</v>
      </c>
      <c r="AK858" s="78"/>
      <c r="AL858" s="78"/>
      <c r="AM858" s="78"/>
      <c r="AN858" s="78"/>
      <c r="AO858" s="45">
        <v>7522.45</v>
      </c>
      <c r="AP858" s="45">
        <v>7520.0249999999996</v>
      </c>
      <c r="AQ858" s="57">
        <f t="shared" si="176"/>
        <v>46235.850694444445</v>
      </c>
      <c r="AR858" s="57">
        <v>46235.861111111109</v>
      </c>
      <c r="AS858" s="57">
        <f t="shared" si="177"/>
        <v>46236.548611111109</v>
      </c>
      <c r="AT858" s="57">
        <v>46236.611111111109</v>
      </c>
      <c r="AU858" s="57">
        <f t="shared" si="185"/>
        <v>46236.611111111109</v>
      </c>
      <c r="AV858" s="57">
        <v>46236.621527777781</v>
      </c>
      <c r="AW858" s="46">
        <v>4161</v>
      </c>
      <c r="AX858" s="46">
        <v>6461</v>
      </c>
      <c r="AY858" s="30">
        <v>35.6</v>
      </c>
      <c r="AZ858" s="30">
        <v>15.82</v>
      </c>
      <c r="BA858" s="30">
        <v>3.98</v>
      </c>
      <c r="BB858" s="30">
        <v>5.2</v>
      </c>
      <c r="BC858" s="30">
        <v>6.18</v>
      </c>
      <c r="BD858" s="30">
        <v>41.81</v>
      </c>
      <c r="BE858" s="30">
        <v>37.17</v>
      </c>
      <c r="BF858" s="30">
        <v>0.27</v>
      </c>
      <c r="BG858" s="30">
        <v>0.44</v>
      </c>
      <c r="BH858" s="30">
        <v>0.42</v>
      </c>
      <c r="BI858" s="30">
        <v>55.25</v>
      </c>
      <c r="BJ858" s="30">
        <v>4</v>
      </c>
      <c r="BK858" s="30">
        <v>0.88</v>
      </c>
      <c r="BL858" s="30">
        <v>1.1100000000000001</v>
      </c>
      <c r="BM858" s="30">
        <v>18.5</v>
      </c>
      <c r="BN858" s="34">
        <v>59</v>
      </c>
      <c r="BO858" s="30" t="s">
        <v>100</v>
      </c>
      <c r="BP858" s="30" t="s">
        <v>100</v>
      </c>
      <c r="BQ858" s="34">
        <v>1240</v>
      </c>
      <c r="BR858" s="30">
        <v>32.1</v>
      </c>
      <c r="BS858" s="30">
        <v>10.199999999999999</v>
      </c>
      <c r="BT858" s="30">
        <v>14</v>
      </c>
      <c r="BU858" s="30">
        <v>24.37</v>
      </c>
      <c r="BV858" s="30">
        <v>10.85</v>
      </c>
      <c r="BW858" s="30">
        <v>0.98</v>
      </c>
      <c r="BX858" s="30">
        <v>0.65</v>
      </c>
      <c r="BY858" s="30">
        <v>0.72</v>
      </c>
      <c r="BZ858" s="30">
        <v>5.71</v>
      </c>
      <c r="CA858" s="30">
        <v>0.14000000000000001</v>
      </c>
      <c r="CB858" s="30">
        <v>0.28000000000000003</v>
      </c>
      <c r="CC858" s="99">
        <v>6.0999999999999999E-2</v>
      </c>
      <c r="CD858" s="30">
        <v>98</v>
      </c>
      <c r="CE858" s="30">
        <v>97</v>
      </c>
      <c r="CF858" s="30">
        <v>79</v>
      </c>
      <c r="CG858" s="30">
        <v>20</v>
      </c>
      <c r="CH858" s="30"/>
      <c r="CI858" s="46">
        <v>4194</v>
      </c>
      <c r="CJ858" s="30"/>
      <c r="CK858" s="30">
        <v>35.22</v>
      </c>
      <c r="CL858" s="30"/>
      <c r="CM858" s="30">
        <v>3.95</v>
      </c>
      <c r="CN858" s="30"/>
      <c r="CO858" s="30"/>
      <c r="CP858" s="30"/>
      <c r="CQ858" s="30">
        <v>0.28999999999999998</v>
      </c>
      <c r="CR858" s="46">
        <v>4094</v>
      </c>
      <c r="CS858" s="46">
        <v>35.28</v>
      </c>
      <c r="CT858" s="46">
        <v>5.12</v>
      </c>
      <c r="CU858" s="33">
        <v>0.2</v>
      </c>
      <c r="CV858" s="30"/>
      <c r="CW858" s="58">
        <f t="shared" si="184"/>
        <v>597.45961334653657</v>
      </c>
      <c r="CX858" s="59">
        <f>AP858/(AB858-AI858)</f>
        <v>597.45961334653657</v>
      </c>
      <c r="CY858" s="79">
        <v>500</v>
      </c>
      <c r="CZ858" s="57">
        <f>IF(AND(DATE(YEAR(T858),MONTH(T858),DAY(T858))&gt;=(S858-3),DATE(YEAR(T858),MONTH(T858),DAY(T858))&lt;=(S858+3)),T858,V858)</f>
        <v>46235.850694444445</v>
      </c>
      <c r="DA858" s="59">
        <f>CZ858-U858</f>
        <v>0</v>
      </c>
      <c r="DB858" s="51">
        <f>(((AR858-AQ858)*24)+DD858+AB858+((AV858-AU858)*24))/24</f>
        <v>0.76041666667151731</v>
      </c>
      <c r="DC858" s="51">
        <f>(AT858-AS858)*24</f>
        <v>1.5</v>
      </c>
      <c r="DD858" s="51">
        <f>(W858-AR858)*24</f>
        <v>4.0833333333721384</v>
      </c>
      <c r="DE858" s="51">
        <f>AA858</f>
        <v>259.91666666662786</v>
      </c>
      <c r="DF858" s="51">
        <f t="shared" si="183"/>
        <v>4.0833333333721384</v>
      </c>
      <c r="DG858" s="51">
        <f>AB858</f>
        <v>13.666666666686069</v>
      </c>
      <c r="DH858" s="51">
        <f t="shared" si="187"/>
        <v>1.5</v>
      </c>
    </row>
    <row r="859" spans="1:112" s="42" customFormat="1" x14ac:dyDescent="0.2">
      <c r="A859" s="40">
        <v>5307</v>
      </c>
      <c r="B859" s="29">
        <f t="shared" si="188"/>
        <v>46235</v>
      </c>
      <c r="C859" s="41" t="str">
        <f t="shared" si="189"/>
        <v>PRT 2026 7 #5307</v>
      </c>
      <c r="D859" s="41" t="str">
        <f t="shared" si="190"/>
        <v>PRATU PTBA #172</v>
      </c>
      <c r="E859" s="39">
        <v>5307</v>
      </c>
      <c r="F859" s="38" t="s">
        <v>98</v>
      </c>
      <c r="G859" s="38" t="str">
        <f>INDEX([1]List!$D$2:$D$60,MATCH(F859,[1]List!$B$2:$B$60,0))</f>
        <v>FOB</v>
      </c>
      <c r="H859" s="38" t="s">
        <v>156</v>
      </c>
      <c r="I859" s="38" t="s">
        <v>157</v>
      </c>
      <c r="J859" s="39">
        <f>IF(F859="","",IF(F859="TIE LRC",COUNTIF($F$2:$F859,"TIE")+COUNTIF($F$2:$F859,"TME")+COUNTIF($F$2:$F859,"TIE LRC")+COUNTIF($F$2:$F859,"TIE MRC"),IF(F859="TIE MRC",COUNTIF($F$2:$F859,"TIE")+COUNTIF($F$2:$F859,"TME")+COUNTIF($F$2:$F859,"TIE LRC")+COUNTIF($F$2:$F859,"TIE MRC"),IF(F859="PLNBB LRC",COUNTIF($F$2:$F859,"PLNBB")+COUNTIF($F$2:$F859,"PLNBB LRC")+COUNTIF($F$2:$F859,"PLNBB MRC"),IF(F859="PLNBB MRC",COUNTIF($F$2:$F859,"PLNBB")+COUNTIF($F$2:$F859,"PLNBB LRC")+COUNTIF($F$2:$F859,"PLNBB MRC"),IF(F859="HE MRC",COUNTIF($F$2:$F859,"HE")+COUNTIF($F$2:$F859,"HE LRC")+COUNTIF($F$2:$F859,"HE MRC"),IF(F859="HE LRC",COUNTIF($F$2:$F859,"HE")+COUNTIF($F$2:$F859,"HE LRC")+COUNTIF($F$2:$F859,"HE MRC"),COUNTIF($F$2:$F859,F859))))))))</f>
        <v>172</v>
      </c>
      <c r="L859" s="42" t="s">
        <v>224</v>
      </c>
      <c r="N859" s="43" t="s">
        <v>318</v>
      </c>
      <c r="O859" s="70" t="s">
        <v>104</v>
      </c>
      <c r="P859" s="40"/>
      <c r="Q859" s="70">
        <v>46223</v>
      </c>
      <c r="R859" s="44"/>
      <c r="S859" s="70">
        <v>46225</v>
      </c>
      <c r="T859" s="57">
        <v>46230.333333333336</v>
      </c>
      <c r="U859" s="57">
        <f>V859</f>
        <v>46236.069444444445</v>
      </c>
      <c r="V859" s="57">
        <v>46236.069444444445</v>
      </c>
      <c r="W859" s="57">
        <v>46236.5625</v>
      </c>
      <c r="X859" s="57">
        <v>46236.996527777781</v>
      </c>
      <c r="Y859" s="57">
        <v>46237.059027777781</v>
      </c>
      <c r="Z859" s="57">
        <v>46237.086805555555</v>
      </c>
      <c r="AA859" s="51">
        <f t="shared" si="191"/>
        <v>137.66666666662786</v>
      </c>
      <c r="AB859" s="51">
        <f t="shared" si="181"/>
        <v>11.916666666744277</v>
      </c>
      <c r="AC859" s="51">
        <f t="shared" si="182"/>
        <v>1.5</v>
      </c>
      <c r="AD859" s="51">
        <v>0.25</v>
      </c>
      <c r="AE859" s="51">
        <v>1.5</v>
      </c>
      <c r="AF859" s="51">
        <v>0</v>
      </c>
      <c r="AG859" s="51">
        <v>0.25</v>
      </c>
      <c r="AH859" s="51">
        <v>0</v>
      </c>
      <c r="AI859" s="51">
        <f t="shared" si="186"/>
        <v>1.75</v>
      </c>
      <c r="AJ859" s="78">
        <f t="shared" si="179"/>
        <v>2</v>
      </c>
      <c r="AK859" s="78"/>
      <c r="AL859" s="78"/>
      <c r="AM859" s="78"/>
      <c r="AN859" s="78"/>
      <c r="AO859" s="45">
        <v>8605.0669999999991</v>
      </c>
      <c r="AP859" s="45">
        <v>8603.7019999999993</v>
      </c>
      <c r="AQ859" s="57">
        <f t="shared" si="176"/>
        <v>46236.069444444445</v>
      </c>
      <c r="AR859" s="57">
        <v>46236.083333333336</v>
      </c>
      <c r="AS859" s="57">
        <f t="shared" si="177"/>
        <v>46236.996527777781</v>
      </c>
      <c r="AT859" s="57">
        <v>46237.069444444445</v>
      </c>
      <c r="AU859" s="57">
        <f t="shared" si="185"/>
        <v>46237.069444444445</v>
      </c>
      <c r="AV859" s="57">
        <v>46237.083333333336</v>
      </c>
      <c r="AW859" s="46">
        <v>4660</v>
      </c>
      <c r="AX859" s="46">
        <v>6724</v>
      </c>
      <c r="AY859" s="30">
        <v>30.69</v>
      </c>
      <c r="AZ859" s="30">
        <v>11.54</v>
      </c>
      <c r="BA859" s="30">
        <v>5.27</v>
      </c>
      <c r="BB859" s="30">
        <v>6.73</v>
      </c>
      <c r="BC859" s="30">
        <v>7.61</v>
      </c>
      <c r="BD859" s="30">
        <v>39.75</v>
      </c>
      <c r="BE859" s="30">
        <v>41.98</v>
      </c>
      <c r="BF859" s="30">
        <v>0.34</v>
      </c>
      <c r="BG859" s="30">
        <v>0.54</v>
      </c>
      <c r="BH859" s="30">
        <v>0.5</v>
      </c>
      <c r="BI859" s="30">
        <v>61.34</v>
      </c>
      <c r="BJ859" s="30">
        <v>4.28</v>
      </c>
      <c r="BK859" s="30">
        <v>0.96</v>
      </c>
      <c r="BL859" s="30">
        <v>1.17</v>
      </c>
      <c r="BM859" s="30">
        <v>14.71</v>
      </c>
      <c r="BN859" s="34">
        <v>60</v>
      </c>
      <c r="BO859" s="30" t="s">
        <v>97</v>
      </c>
      <c r="BP859" s="30" t="s">
        <v>97</v>
      </c>
      <c r="BQ859" s="34">
        <v>1180</v>
      </c>
      <c r="BR859" s="30">
        <v>61</v>
      </c>
      <c r="BS859" s="30">
        <v>17.59</v>
      </c>
      <c r="BT859" s="30">
        <v>8.33</v>
      </c>
      <c r="BU859" s="30">
        <v>4.6399999999999997</v>
      </c>
      <c r="BV859" s="30">
        <v>2.35</v>
      </c>
      <c r="BW859" s="30">
        <v>0.94</v>
      </c>
      <c r="BX859" s="30">
        <v>0.57999999999999996</v>
      </c>
      <c r="BY859" s="30">
        <v>0.59</v>
      </c>
      <c r="BZ859" s="30">
        <v>3.6</v>
      </c>
      <c r="CA859" s="30">
        <v>7.0000000000000007E-2</v>
      </c>
      <c r="CB859" s="30">
        <v>0.28999999999999998</v>
      </c>
      <c r="CC859" s="99">
        <v>3.7999999999999999E-2</v>
      </c>
      <c r="CD859" s="30">
        <v>100</v>
      </c>
      <c r="CE859" s="30">
        <v>98</v>
      </c>
      <c r="CF859" s="30">
        <v>79</v>
      </c>
      <c r="CG859" s="30">
        <v>18</v>
      </c>
      <c r="CH859" s="30"/>
      <c r="CI859" s="46">
        <v>4913</v>
      </c>
      <c r="CJ859" s="30"/>
      <c r="CK859" s="30">
        <v>28</v>
      </c>
      <c r="CL859" s="30">
        <v>14.08</v>
      </c>
      <c r="CM859" s="30">
        <v>3.67</v>
      </c>
      <c r="CN859" s="30">
        <v>4.38</v>
      </c>
      <c r="CO859" s="30">
        <v>39.409999999999997</v>
      </c>
      <c r="CP859" s="30">
        <v>42.13</v>
      </c>
      <c r="CQ859" s="30">
        <v>0.67</v>
      </c>
      <c r="CR859" s="46" t="s">
        <v>319</v>
      </c>
      <c r="CS859" s="46" t="s">
        <v>319</v>
      </c>
      <c r="CT859" s="46" t="s">
        <v>319</v>
      </c>
      <c r="CU859" s="46" t="s">
        <v>319</v>
      </c>
      <c r="CV859" s="30"/>
      <c r="CW859" s="58">
        <f t="shared" si="184"/>
        <v>846.26577048534295</v>
      </c>
      <c r="CX859" s="59">
        <f>AP859/(AB859-AI859)</f>
        <v>846.26577048534295</v>
      </c>
      <c r="CY859" s="79">
        <v>500</v>
      </c>
      <c r="CZ859" s="57">
        <f>IF(AND(DATE(YEAR(T859),MONTH(T859),DAY(T859))&gt;=(S859-3),DATE(YEAR(T859),MONTH(T859),DAY(T859))&lt;=(S859+3)),T859,V859)</f>
        <v>46236.069444444445</v>
      </c>
      <c r="DA859" s="59">
        <f>CZ859-U859</f>
        <v>0</v>
      </c>
      <c r="DB859" s="51">
        <f>(((AR859-AQ859)*24)+DD859+AB859+((AV859-AU859)*24))/24</f>
        <v>1.0034722222262644</v>
      </c>
      <c r="DC859" s="51">
        <f>(AT859-AS859)*24</f>
        <v>1.7499999999417923</v>
      </c>
      <c r="DD859" s="51">
        <f>(W859-AR859)*24</f>
        <v>11.499999999941792</v>
      </c>
      <c r="DE859" s="51">
        <f>AA859</f>
        <v>137.66666666662786</v>
      </c>
      <c r="DF859" s="51">
        <f t="shared" si="183"/>
        <v>11.499999999941792</v>
      </c>
      <c r="DG859" s="51">
        <f>AB859</f>
        <v>11.916666666744277</v>
      </c>
      <c r="DH859" s="51">
        <f t="shared" si="187"/>
        <v>1.7499999999417923</v>
      </c>
    </row>
    <row r="860" spans="1:112" s="42" customFormat="1" x14ac:dyDescent="0.2">
      <c r="A860" s="40">
        <v>5308</v>
      </c>
      <c r="B860" s="29">
        <f t="shared" si="188"/>
        <v>46235</v>
      </c>
      <c r="C860" s="41" t="str">
        <f t="shared" si="189"/>
        <v>PRT 2026 7 #5308</v>
      </c>
      <c r="D860" s="41" t="str">
        <f t="shared" si="190"/>
        <v>PRATU MIP #12</v>
      </c>
      <c r="E860" s="39">
        <v>5308</v>
      </c>
      <c r="F860" s="38" t="s">
        <v>298</v>
      </c>
      <c r="G860" s="38" t="str">
        <f>INDEX([1]List!$D$2:$D$60,MATCH(F860,[1]List!$B$2:$B$60,0))</f>
        <v>FOB</v>
      </c>
      <c r="H860" s="38" t="s">
        <v>299</v>
      </c>
      <c r="I860" s="38"/>
      <c r="J860" s="39">
        <f>IF(F860="","",IF(F860="TIE LRC",COUNTIF($F$2:$F860,"TIE")+COUNTIF($F$2:$F860,"TME")+COUNTIF($F$2:$F860,"TIE LRC")+COUNTIF($F$2:$F860,"TIE MRC"),IF(F860="TIE MRC",COUNTIF($F$2:$F860,"TIE")+COUNTIF($F$2:$F860,"TME")+COUNTIF($F$2:$F860,"TIE LRC")+COUNTIF($F$2:$F860,"TIE MRC"),IF(F860="PLNBB LRC",COUNTIF($F$2:$F860,"PLNBB")+COUNTIF($F$2:$F860,"PLNBB LRC")+COUNTIF($F$2:$F860,"PLNBB MRC"),IF(F860="PLNBB MRC",COUNTIF($F$2:$F860,"PLNBB")+COUNTIF($F$2:$F860,"PLNBB LRC")+COUNTIF($F$2:$F860,"PLNBB MRC"),IF(F860="HE MRC",COUNTIF($F$2:$F860,"HE")+COUNTIF($F$2:$F860,"HE LRC")+COUNTIF($F$2:$F860,"HE MRC"),IF(F860="HE LRC",COUNTIF($F$2:$F860,"HE")+COUNTIF($F$2:$F860,"HE LRC")+COUNTIF($F$2:$F860,"HE MRC"),COUNTIF($F$2:$F860,F860))))))))</f>
        <v>12</v>
      </c>
      <c r="K860" s="42" t="s">
        <v>345</v>
      </c>
      <c r="L860" s="42" t="s">
        <v>346</v>
      </c>
      <c r="N860" s="43" t="s">
        <v>320</v>
      </c>
      <c r="O860" s="70" t="s">
        <v>610</v>
      </c>
      <c r="P860" s="40"/>
      <c r="Q860" s="70"/>
      <c r="R860" s="44"/>
      <c r="S860" s="70">
        <v>46228</v>
      </c>
      <c r="T860" s="57">
        <v>46225.208333333336</v>
      </c>
      <c r="U860" s="57">
        <f>T860</f>
        <v>46225.208333333336</v>
      </c>
      <c r="V860" s="57">
        <v>46236.659722222219</v>
      </c>
      <c r="W860" s="57">
        <v>46237.003472222219</v>
      </c>
      <c r="X860" s="57">
        <v>46237.489583333336</v>
      </c>
      <c r="Y860" s="57">
        <v>46237.555555555555</v>
      </c>
      <c r="Z860" s="57">
        <v>46237.579861111109</v>
      </c>
      <c r="AA860" s="51">
        <f t="shared" si="191"/>
        <v>274.83333333319752</v>
      </c>
      <c r="AB860" s="51">
        <f t="shared" si="181"/>
        <v>13.250000000058208</v>
      </c>
      <c r="AC860" s="51">
        <f t="shared" si="182"/>
        <v>1.5833333332557231</v>
      </c>
      <c r="AD860" s="51">
        <v>0.17</v>
      </c>
      <c r="AE860" s="51">
        <v>1.08</v>
      </c>
      <c r="AF860" s="51">
        <v>0.92</v>
      </c>
      <c r="AG860" s="51">
        <v>0.25</v>
      </c>
      <c r="AH860" s="51">
        <v>0</v>
      </c>
      <c r="AI860" s="51">
        <f t="shared" si="186"/>
        <v>2.25</v>
      </c>
      <c r="AJ860" s="78">
        <f t="shared" si="179"/>
        <v>2.42</v>
      </c>
      <c r="AK860" s="78"/>
      <c r="AL860" s="78"/>
      <c r="AM860" s="78"/>
      <c r="AN860" s="78"/>
      <c r="AO860" s="45">
        <v>7947</v>
      </c>
      <c r="AP860" s="45">
        <v>7928.7340000000004</v>
      </c>
      <c r="AQ860" s="57">
        <f t="shared" si="176"/>
        <v>46236.659722222219</v>
      </c>
      <c r="AR860" s="57">
        <v>46236.670138888891</v>
      </c>
      <c r="AS860" s="57">
        <f t="shared" si="177"/>
        <v>46237.489583333336</v>
      </c>
      <c r="AT860" s="57">
        <v>46237.565972222219</v>
      </c>
      <c r="AU860" s="57">
        <f t="shared" si="185"/>
        <v>46237.565972222219</v>
      </c>
      <c r="AV860" s="57">
        <v>46237.576388888891</v>
      </c>
      <c r="AW860" s="46">
        <v>4227</v>
      </c>
      <c r="AX860" s="46">
        <v>6596</v>
      </c>
      <c r="AY860" s="30">
        <v>35.909999999999997</v>
      </c>
      <c r="AZ860" s="30">
        <v>13.79</v>
      </c>
      <c r="BA860" s="30">
        <v>3.23</v>
      </c>
      <c r="BB860" s="30">
        <v>4.34</v>
      </c>
      <c r="BC860" s="30">
        <v>5.03</v>
      </c>
      <c r="BD860" s="30">
        <v>40.840000000000003</v>
      </c>
      <c r="BE860" s="30">
        <v>41.03</v>
      </c>
      <c r="BF860" s="30">
        <v>0.28000000000000003</v>
      </c>
      <c r="BG860" s="30">
        <v>0.45</v>
      </c>
      <c r="BH860" s="30">
        <v>0.43</v>
      </c>
      <c r="BI860" s="30">
        <v>59.05</v>
      </c>
      <c r="BJ860" s="30">
        <v>4.3099999999999996</v>
      </c>
      <c r="BK860" s="30">
        <v>0.97</v>
      </c>
      <c r="BL860" s="30">
        <v>1.18</v>
      </c>
      <c r="BM860" s="30">
        <v>17.170000000000002</v>
      </c>
      <c r="BN860" s="34">
        <v>61</v>
      </c>
      <c r="BO860" s="30" t="s">
        <v>100</v>
      </c>
      <c r="BP860" s="30" t="s">
        <v>100</v>
      </c>
      <c r="BQ860" s="34">
        <v>1250</v>
      </c>
      <c r="BR860" s="30">
        <v>37.53</v>
      </c>
      <c r="BS860" s="30">
        <v>26.09</v>
      </c>
      <c r="BT860" s="30">
        <v>8.49</v>
      </c>
      <c r="BU860" s="30">
        <v>13.11</v>
      </c>
      <c r="BV860" s="30">
        <v>3.16</v>
      </c>
      <c r="BW860" s="30">
        <v>0.79</v>
      </c>
      <c r="BX860" s="30">
        <v>0.46</v>
      </c>
      <c r="BY860" s="30">
        <v>1</v>
      </c>
      <c r="BZ860" s="30">
        <v>8.84</v>
      </c>
      <c r="CA860" s="30">
        <v>0.2</v>
      </c>
      <c r="CB860" s="30">
        <v>0.37</v>
      </c>
      <c r="CC860" s="99">
        <v>4.5999999999999999E-2</v>
      </c>
      <c r="CD860" s="30">
        <v>99</v>
      </c>
      <c r="CE860" s="30">
        <v>98</v>
      </c>
      <c r="CF860" s="30">
        <v>78</v>
      </c>
      <c r="CG860" s="30">
        <v>20</v>
      </c>
      <c r="CH860" s="30"/>
      <c r="CI860" s="46"/>
      <c r="CJ860" s="30"/>
      <c r="CK860" s="30"/>
      <c r="CL860" s="30"/>
      <c r="CM860" s="30"/>
      <c r="CN860" s="30"/>
      <c r="CO860" s="30"/>
      <c r="CP860" s="30"/>
      <c r="CQ860" s="30"/>
      <c r="CR860" s="46">
        <v>4102</v>
      </c>
      <c r="CS860" s="46">
        <v>34.97</v>
      </c>
      <c r="CT860" s="46">
        <v>4.63</v>
      </c>
      <c r="CU860" s="46">
        <v>0.26</v>
      </c>
      <c r="CV860" s="30"/>
      <c r="CW860" s="58">
        <f t="shared" si="184"/>
        <v>720.7939999961859</v>
      </c>
      <c r="CX860" s="59">
        <f>AP860/(AB860-AI860)</f>
        <v>720.7939999961859</v>
      </c>
      <c r="CY860" s="79">
        <v>500</v>
      </c>
      <c r="CZ860" s="57">
        <f>IF(AND(DATE(YEAR(T860),MONTH(T860),DAY(T860))&gt;=(S860-3),DATE(YEAR(T860),MONTH(T860),DAY(T860))&lt;=(S860+3)),T860,V860)</f>
        <v>46225.208333333336</v>
      </c>
      <c r="DA860" s="59">
        <f>CZ860-U860</f>
        <v>0</v>
      </c>
      <c r="DB860" s="51">
        <f>(((AR860-AQ860)*24)+DD860+AB860+((AV860-AU860)*24))/24</f>
        <v>0.90625000000727596</v>
      </c>
      <c r="DC860" s="51">
        <f>(AT860-AS860)*24</f>
        <v>1.8333333331975155</v>
      </c>
      <c r="DD860" s="51">
        <f>(W860-AR860)*24</f>
        <v>7.9999999998835847</v>
      </c>
      <c r="DE860" s="51">
        <f>AA860</f>
        <v>274.83333333319752</v>
      </c>
      <c r="DF860" s="51">
        <f t="shared" si="183"/>
        <v>7.9999999998835847</v>
      </c>
      <c r="DG860" s="51">
        <f>AB860</f>
        <v>13.250000000058208</v>
      </c>
      <c r="DH860" s="51">
        <f t="shared" si="187"/>
        <v>1.8333333331975155</v>
      </c>
    </row>
    <row r="861" spans="1:112" s="42" customFormat="1" x14ac:dyDescent="0.2">
      <c r="A861" s="40">
        <v>5309</v>
      </c>
      <c r="B861" s="29">
        <f t="shared" si="188"/>
        <v>46235</v>
      </c>
      <c r="C861" s="41" t="str">
        <f t="shared" si="189"/>
        <v>PRT 2026 7 #5309</v>
      </c>
      <c r="D861" s="41" t="str">
        <f t="shared" si="190"/>
        <v>PRATU PLNBB NIAGA #38</v>
      </c>
      <c r="E861" s="39">
        <v>5309</v>
      </c>
      <c r="F861" s="38" t="s">
        <v>314</v>
      </c>
      <c r="G861" s="38" t="str">
        <f>INDEX([1]List!$D$2:$D$60,MATCH(F861,[1]List!$B$2:$B$60,0))</f>
        <v>CIF</v>
      </c>
      <c r="H861" s="38" t="s">
        <v>887</v>
      </c>
      <c r="I861" s="38"/>
      <c r="J861" s="39">
        <f>IF(F861="","",IF(F861="TIE LRC",COUNTIF($F$2:$F861,"TIE")+COUNTIF($F$2:$F861,"TME")+COUNTIF($F$2:$F861,"TIE LRC")+COUNTIF($F$2:$F861,"TIE MRC"),IF(F861="TIE MRC",COUNTIF($F$2:$F861,"TIE")+COUNTIF($F$2:$F861,"TME")+COUNTIF($F$2:$F861,"TIE LRC")+COUNTIF($F$2:$F861,"TIE MRC"),IF(F861="PLNBB LRC",COUNTIF($F$2:$F861,"PLNBB")+COUNTIF($F$2:$F861,"PLNBB LRC")+COUNTIF($F$2:$F861,"PLNBB MRC"),IF(F861="PLNBB MRC",COUNTIF($F$2:$F861,"PLNBB")+COUNTIF($F$2:$F861,"PLNBB LRC")+COUNTIF($F$2:$F861,"PLNBB MRC"),IF(F861="HE MRC",COUNTIF($F$2:$F861,"HE")+COUNTIF($F$2:$F861,"HE LRC")+COUNTIF($F$2:$F861,"HE MRC"),IF(F861="HE LRC",COUNTIF($F$2:$F861,"HE")+COUNTIF($F$2:$F861,"HE LRC")+COUNTIF($F$2:$F861,"HE MRC"),COUNTIF($F$2:$F861,F861))))))))</f>
        <v>38</v>
      </c>
      <c r="K861" s="42" t="s">
        <v>909</v>
      </c>
      <c r="L861" s="42" t="s">
        <v>910</v>
      </c>
      <c r="N861" s="43" t="s">
        <v>318</v>
      </c>
      <c r="O861" s="70" t="s">
        <v>104</v>
      </c>
      <c r="P861" s="40"/>
      <c r="Q861" s="70"/>
      <c r="R861" s="44"/>
      <c r="S861" s="70">
        <v>46231</v>
      </c>
      <c r="T861" s="57">
        <v>46231.072916666664</v>
      </c>
      <c r="U861" s="57">
        <f>T861</f>
        <v>46231.072916666664</v>
      </c>
      <c r="V861" s="57">
        <v>46237.125</v>
      </c>
      <c r="W861" s="57">
        <v>46237.347222222219</v>
      </c>
      <c r="X861" s="57">
        <v>46237.954861111109</v>
      </c>
      <c r="Y861" s="57">
        <v>46238.003472222219</v>
      </c>
      <c r="Z861" s="57">
        <v>46238.027777777781</v>
      </c>
      <c r="AA861" s="51">
        <f t="shared" si="191"/>
        <v>145.25000000005821</v>
      </c>
      <c r="AB861" s="51">
        <f t="shared" si="181"/>
        <v>15.75</v>
      </c>
      <c r="AC861" s="51">
        <f t="shared" si="182"/>
        <v>1.1666666666278616</v>
      </c>
      <c r="AD861" s="51">
        <v>0.08</v>
      </c>
      <c r="AE861" s="51">
        <v>1.83</v>
      </c>
      <c r="AF861" s="51">
        <v>0</v>
      </c>
      <c r="AG861" s="51">
        <v>0</v>
      </c>
      <c r="AH861" s="51">
        <v>0</v>
      </c>
      <c r="AI861" s="51">
        <f t="shared" si="186"/>
        <v>1.83</v>
      </c>
      <c r="AJ861" s="78">
        <f t="shared" si="179"/>
        <v>1.9100000000000001</v>
      </c>
      <c r="AK861" s="78"/>
      <c r="AL861" s="78"/>
      <c r="AM861" s="78"/>
      <c r="AN861" s="78"/>
      <c r="AO861" s="45">
        <v>7502.48</v>
      </c>
      <c r="AP861" s="45">
        <v>7406.991</v>
      </c>
      <c r="AQ861" s="57">
        <f t="shared" si="176"/>
        <v>46237.125</v>
      </c>
      <c r="AR861" s="57">
        <v>46237.135416666664</v>
      </c>
      <c r="AS861" s="57">
        <f t="shared" si="177"/>
        <v>46237.954861111109</v>
      </c>
      <c r="AT861" s="57">
        <v>46238.013888888891</v>
      </c>
      <c r="AU861" s="57">
        <f t="shared" si="185"/>
        <v>46238.013888888891</v>
      </c>
      <c r="AV861" s="57">
        <v>46238.024305555555</v>
      </c>
      <c r="AW861" s="46">
        <v>5455</v>
      </c>
      <c r="AX861" s="46">
        <v>6762</v>
      </c>
      <c r="AY861" s="30">
        <v>19.329999999999998</v>
      </c>
      <c r="AZ861" s="30">
        <v>14.02</v>
      </c>
      <c r="BA861" s="30">
        <v>5.7</v>
      </c>
      <c r="BB861" s="30">
        <v>6.08</v>
      </c>
      <c r="BC861" s="30">
        <v>7.07</v>
      </c>
      <c r="BD861" s="30">
        <v>40.56</v>
      </c>
      <c r="BE861" s="30">
        <v>39.340000000000003</v>
      </c>
      <c r="BF861" s="30">
        <v>0.76</v>
      </c>
      <c r="BG861" s="30">
        <v>1.01</v>
      </c>
      <c r="BH861" s="30">
        <v>0.94</v>
      </c>
      <c r="BI861" s="30">
        <v>60.78</v>
      </c>
      <c r="BJ861" s="30">
        <v>4.04</v>
      </c>
      <c r="BK861" s="30">
        <v>0.9</v>
      </c>
      <c r="BL861" s="30">
        <v>1.1299999999999999</v>
      </c>
      <c r="BM861" s="30">
        <v>13.37</v>
      </c>
      <c r="BN861" s="34">
        <v>50</v>
      </c>
      <c r="BO861" s="30" t="s">
        <v>97</v>
      </c>
      <c r="BP861" s="30" t="s">
        <v>100</v>
      </c>
      <c r="BQ861" s="34">
        <v>1190</v>
      </c>
      <c r="BR861" s="30">
        <v>37.590000000000003</v>
      </c>
      <c r="BS861" s="30">
        <v>23.28</v>
      </c>
      <c r="BT861" s="30">
        <v>18.760000000000002</v>
      </c>
      <c r="BU861" s="30">
        <v>7.12</v>
      </c>
      <c r="BV861" s="30">
        <v>1.85</v>
      </c>
      <c r="BW861" s="30">
        <v>0.96</v>
      </c>
      <c r="BX861" s="30">
        <v>0.6</v>
      </c>
      <c r="BY861" s="30">
        <v>1.06</v>
      </c>
      <c r="BZ861" s="30">
        <v>0.06</v>
      </c>
      <c r="CA861" s="30">
        <v>1.0900000000000001</v>
      </c>
      <c r="CB861" s="30">
        <v>7.63</v>
      </c>
      <c r="CC861" s="99">
        <v>4.9000000000000002E-2</v>
      </c>
      <c r="CD861" s="30">
        <v>98</v>
      </c>
      <c r="CE861" s="30">
        <v>97</v>
      </c>
      <c r="CF861" s="30">
        <v>78</v>
      </c>
      <c r="CG861" s="30">
        <v>21</v>
      </c>
      <c r="CH861" s="30"/>
      <c r="CI861" s="46"/>
      <c r="CJ861" s="30"/>
      <c r="CK861" s="30"/>
      <c r="CL861" s="30"/>
      <c r="CM861" s="30"/>
      <c r="CN861" s="30"/>
      <c r="CO861" s="30"/>
      <c r="CP861" s="30"/>
      <c r="CQ861" s="30"/>
      <c r="CR861" s="46">
        <v>4681</v>
      </c>
      <c r="CS861" s="46">
        <v>28.27</v>
      </c>
      <c r="CT861" s="46">
        <v>4.92</v>
      </c>
      <c r="CU861" s="46">
        <v>0.6</v>
      </c>
      <c r="CV861" s="30"/>
      <c r="CW861" s="58">
        <f t="shared" si="184"/>
        <v>532.11142241379309</v>
      </c>
      <c r="CX861" s="59">
        <f>AP861/(AB861-AI861)</f>
        <v>532.11142241379309</v>
      </c>
      <c r="CY861" s="79">
        <v>500</v>
      </c>
      <c r="CZ861" s="57">
        <f>IF(AND(DATE(YEAR(T861),MONTH(T861),DAY(T861))&gt;=(S861-3),DATE(YEAR(T861),MONTH(T861),DAY(T861))&lt;=(S861+3)),T861,V861)</f>
        <v>46231.072916666664</v>
      </c>
      <c r="DA861" s="59">
        <f>CZ861-U861</f>
        <v>0</v>
      </c>
      <c r="DB861" s="51">
        <f>(((AR861-AQ861)*24)+DD861+AB861+((AV861-AU861)*24))/24</f>
        <v>0.88888888888322981</v>
      </c>
      <c r="DC861" s="51">
        <f>(AT861-AS861)*24</f>
        <v>1.4166666667442769</v>
      </c>
      <c r="DD861" s="51">
        <f>(W861-AR861)*24</f>
        <v>5.0833333333139308</v>
      </c>
      <c r="DE861" s="51">
        <f>AA861</f>
        <v>145.25000000005821</v>
      </c>
      <c r="DF861" s="51">
        <f t="shared" si="183"/>
        <v>5.0833333333139308</v>
      </c>
      <c r="DG861" s="51">
        <f>AB861</f>
        <v>15.75</v>
      </c>
      <c r="DH861" s="51">
        <f t="shared" si="187"/>
        <v>1.4166666667442769</v>
      </c>
    </row>
    <row r="862" spans="1:112" s="42" customFormat="1" x14ac:dyDescent="0.2">
      <c r="A862" s="40">
        <v>5310</v>
      </c>
      <c r="B862" s="29">
        <f t="shared" si="188"/>
        <v>46235</v>
      </c>
      <c r="C862" s="41" t="str">
        <f t="shared" si="189"/>
        <v>PRT 2026 7 #5310</v>
      </c>
      <c r="D862" s="41" t="str">
        <f t="shared" si="190"/>
        <v>PRATU PLNBB NIAGA #39</v>
      </c>
      <c r="E862" s="39">
        <v>5310</v>
      </c>
      <c r="F862" s="38" t="s">
        <v>314</v>
      </c>
      <c r="G862" s="38" t="str">
        <f>INDEX([1]List!$D$2:$D$60,MATCH(F862,[1]List!$B$2:$B$60,0))</f>
        <v>CIF</v>
      </c>
      <c r="H862" s="38" t="s">
        <v>187</v>
      </c>
      <c r="I862" s="38" t="s">
        <v>845</v>
      </c>
      <c r="J862" s="39">
        <f>IF(F862="","",IF(F862="TIE LRC",COUNTIF($F$2:$F862,"TIE")+COUNTIF($F$2:$F862,"TME")+COUNTIF($F$2:$F862,"TIE LRC")+COUNTIF($F$2:$F862,"TIE MRC"),IF(F862="TIE MRC",COUNTIF($F$2:$F862,"TIE")+COUNTIF($F$2:$F862,"TME")+COUNTIF($F$2:$F862,"TIE LRC")+COUNTIF($F$2:$F862,"TIE MRC"),IF(F862="PLNBB LRC",COUNTIF($F$2:$F862,"PLNBB")+COUNTIF($F$2:$F862,"PLNBB LRC")+COUNTIF($F$2:$F862,"PLNBB MRC"),IF(F862="PLNBB MRC",COUNTIF($F$2:$F862,"PLNBB")+COUNTIF($F$2:$F862,"PLNBB LRC")+COUNTIF($F$2:$F862,"PLNBB MRC"),IF(F862="HE MRC",COUNTIF($F$2:$F862,"HE")+COUNTIF($F$2:$F862,"HE LRC")+COUNTIF($F$2:$F862,"HE MRC"),IF(F862="HE LRC",COUNTIF($F$2:$F862,"HE")+COUNTIF($F$2:$F862,"HE LRC")+COUNTIF($F$2:$F862,"HE MRC"),COUNTIF($F$2:$F862,F862))))))))</f>
        <v>39</v>
      </c>
      <c r="K862" s="42" t="s">
        <v>911</v>
      </c>
      <c r="L862" s="42" t="s">
        <v>912</v>
      </c>
      <c r="N862" s="43" t="s">
        <v>320</v>
      </c>
      <c r="O862" s="70" t="s">
        <v>610</v>
      </c>
      <c r="P862" s="40"/>
      <c r="Q862" s="70">
        <v>46209</v>
      </c>
      <c r="R862" s="44"/>
      <c r="S862" s="70">
        <v>46225</v>
      </c>
      <c r="T862" s="57">
        <v>46225.3125</v>
      </c>
      <c r="U862" s="57">
        <f>T862</f>
        <v>46225.3125</v>
      </c>
      <c r="V862" s="57">
        <v>46237.628472222219</v>
      </c>
      <c r="W862" s="57">
        <v>46237.711805555555</v>
      </c>
      <c r="X862" s="57">
        <v>46238.416666666664</v>
      </c>
      <c r="Y862" s="57">
        <v>46238.493055555555</v>
      </c>
      <c r="Z862" s="57">
        <v>46238.517361111109</v>
      </c>
      <c r="AA862" s="51">
        <f t="shared" si="191"/>
        <v>295.58333333325572</v>
      </c>
      <c r="AB862" s="51">
        <f t="shared" si="181"/>
        <v>18.75</v>
      </c>
      <c r="AC862" s="51">
        <f t="shared" si="182"/>
        <v>1.8333333333721384</v>
      </c>
      <c r="AD862" s="51">
        <v>0.17</v>
      </c>
      <c r="AE862" s="51">
        <v>2.75</v>
      </c>
      <c r="AF862" s="51">
        <v>1.58</v>
      </c>
      <c r="AG862" s="51">
        <v>0.25</v>
      </c>
      <c r="AH862" s="51">
        <v>0</v>
      </c>
      <c r="AI862" s="51">
        <f t="shared" si="186"/>
        <v>4.58</v>
      </c>
      <c r="AJ862" s="78">
        <f t="shared" si="179"/>
        <v>4.75</v>
      </c>
      <c r="AK862" s="78"/>
      <c r="AL862" s="78"/>
      <c r="AM862" s="78"/>
      <c r="AN862" s="78"/>
      <c r="AO862" s="45">
        <v>10006.848</v>
      </c>
      <c r="AP862" s="45">
        <v>10003.878000000001</v>
      </c>
      <c r="AQ862" s="57">
        <f t="shared" si="176"/>
        <v>46237.628472222219</v>
      </c>
      <c r="AR862" s="57">
        <v>46237.638888888891</v>
      </c>
      <c r="AS862" s="57">
        <f t="shared" si="177"/>
        <v>46238.416666666664</v>
      </c>
      <c r="AT862" s="57">
        <v>46238.503472222219</v>
      </c>
      <c r="AU862" s="57">
        <f t="shared" si="185"/>
        <v>46238.503472222219</v>
      </c>
      <c r="AV862" s="57">
        <v>46238.513888888891</v>
      </c>
      <c r="AW862" s="46">
        <v>4034</v>
      </c>
      <c r="AX862" s="46">
        <v>6203</v>
      </c>
      <c r="AY862" s="30">
        <v>34.96</v>
      </c>
      <c r="AZ862" s="30">
        <v>12.81</v>
      </c>
      <c r="BA862" s="30">
        <v>4.9800000000000004</v>
      </c>
      <c r="BB862" s="30">
        <v>6.68</v>
      </c>
      <c r="BC862" s="30">
        <v>7.66</v>
      </c>
      <c r="BD862" s="30">
        <v>40.67</v>
      </c>
      <c r="BE862" s="30">
        <v>39.840000000000003</v>
      </c>
      <c r="BF862" s="30">
        <v>0.2</v>
      </c>
      <c r="BG862" s="30">
        <v>0.34</v>
      </c>
      <c r="BH862" s="30">
        <v>0.31</v>
      </c>
      <c r="BI862" s="30">
        <v>57.88</v>
      </c>
      <c r="BJ862" s="30">
        <v>4.34</v>
      </c>
      <c r="BK862" s="30">
        <v>0.85</v>
      </c>
      <c r="BL862" s="30">
        <v>1.06</v>
      </c>
      <c r="BM862" s="30">
        <v>17.170000000000002</v>
      </c>
      <c r="BN862" s="34">
        <v>58</v>
      </c>
      <c r="BO862" s="30" t="s">
        <v>97</v>
      </c>
      <c r="BP862" s="30" t="s">
        <v>100</v>
      </c>
      <c r="BQ862" s="34">
        <v>1200</v>
      </c>
      <c r="BR862" s="30">
        <v>39.78</v>
      </c>
      <c r="BS862" s="30">
        <v>21.41</v>
      </c>
      <c r="BT862" s="30">
        <v>17.329999999999998</v>
      </c>
      <c r="BU862" s="30">
        <v>8.3699999999999992</v>
      </c>
      <c r="BV862" s="30">
        <v>2.34</v>
      </c>
      <c r="BW862" s="30">
        <v>0.92</v>
      </c>
      <c r="BX862" s="30">
        <v>0.62</v>
      </c>
      <c r="BY862" s="30">
        <v>0.94</v>
      </c>
      <c r="BZ862" s="30">
        <v>7.65</v>
      </c>
      <c r="CA862" s="30">
        <v>0.06</v>
      </c>
      <c r="CB862" s="30">
        <v>0.56999999999999995</v>
      </c>
      <c r="CC862" s="99">
        <v>5.8000000000000003E-2</v>
      </c>
      <c r="CD862" s="30">
        <v>99</v>
      </c>
      <c r="CE862" s="30">
        <v>98</v>
      </c>
      <c r="CF862" s="30">
        <v>79</v>
      </c>
      <c r="CG862" s="30">
        <v>20</v>
      </c>
      <c r="CH862" s="30"/>
      <c r="CI862" s="46">
        <v>4063</v>
      </c>
      <c r="CJ862" s="30"/>
      <c r="CK862" s="30">
        <v>34.869999999999997</v>
      </c>
      <c r="CL862" s="30"/>
      <c r="CM862" s="30">
        <v>4.91</v>
      </c>
      <c r="CN862" s="30"/>
      <c r="CO862" s="30"/>
      <c r="CP862" s="30"/>
      <c r="CQ862" s="30">
        <v>0.19</v>
      </c>
      <c r="CR862" s="46">
        <v>4048</v>
      </c>
      <c r="CS862" s="46">
        <v>36.19</v>
      </c>
      <c r="CT862" s="46">
        <v>4.93</v>
      </c>
      <c r="CU862" s="46">
        <v>0.22</v>
      </c>
      <c r="CV862" s="30"/>
      <c r="CW862" s="58">
        <f t="shared" si="184"/>
        <v>705.98997882851097</v>
      </c>
      <c r="CX862" s="59">
        <f>AP862/(AB862-AI862)</f>
        <v>705.98997882851097</v>
      </c>
      <c r="CY862" s="79">
        <v>500</v>
      </c>
      <c r="CZ862" s="57">
        <f>IF(AND(DATE(YEAR(T862),MONTH(T862),DAY(T862))&gt;=(S862-3),DATE(YEAR(T862),MONTH(T862),DAY(T862))&lt;=(S862+3)),T862,V862)</f>
        <v>46225.3125</v>
      </c>
      <c r="DA862" s="59">
        <f>CZ862-U862</f>
        <v>0</v>
      </c>
      <c r="DB862" s="51">
        <f>(((AR862-AQ862)*24)+DD862+AB862+((AV862-AU862)*24))/24</f>
        <v>0.87500000000727596</v>
      </c>
      <c r="DC862" s="51">
        <f>(AT862-AS862)*24</f>
        <v>2.0833333333139308</v>
      </c>
      <c r="DD862" s="51">
        <f>(W862-AR862)*24</f>
        <v>1.7499999999417923</v>
      </c>
      <c r="DE862" s="51">
        <f>AA862</f>
        <v>295.58333333325572</v>
      </c>
      <c r="DF862" s="51">
        <f t="shared" si="183"/>
        <v>1.7499999999417923</v>
      </c>
      <c r="DG862" s="51">
        <f>AB862</f>
        <v>18.75</v>
      </c>
      <c r="DH862" s="51">
        <f t="shared" si="187"/>
        <v>2.0833333333139308</v>
      </c>
    </row>
    <row r="863" spans="1:112" s="42" customFormat="1" x14ac:dyDescent="0.2">
      <c r="A863" s="40">
        <v>5311</v>
      </c>
      <c r="B863" s="29">
        <f t="shared" si="188"/>
        <v>46235</v>
      </c>
      <c r="C863" s="41" t="str">
        <f t="shared" si="189"/>
        <v>PRT 2026 7 #5311</v>
      </c>
      <c r="D863" s="41" t="str">
        <f t="shared" si="190"/>
        <v>PRATU PLNBB NIAGA #40</v>
      </c>
      <c r="E863" s="39">
        <v>5311</v>
      </c>
      <c r="F863" s="38" t="s">
        <v>314</v>
      </c>
      <c r="G863" s="38" t="str">
        <f>INDEX([1]List!$D$2:$D$60,MATCH(F863,[1]List!$B$2:$B$60,0))</f>
        <v>CIF</v>
      </c>
      <c r="H863" s="38" t="s">
        <v>809</v>
      </c>
      <c r="I863" s="38"/>
      <c r="J863" s="39">
        <f>IF(F863="","",IF(F863="TIE LRC",COUNTIF($F$2:$F863,"TIE")+COUNTIF($F$2:$F863,"TME")+COUNTIF($F$2:$F863,"TIE LRC")+COUNTIF($F$2:$F863,"TIE MRC"),IF(F863="TIE MRC",COUNTIF($F$2:$F863,"TIE")+COUNTIF($F$2:$F863,"TME")+COUNTIF($F$2:$F863,"TIE LRC")+COUNTIF($F$2:$F863,"TIE MRC"),IF(F863="PLNBB LRC",COUNTIF($F$2:$F863,"PLNBB")+COUNTIF($F$2:$F863,"PLNBB LRC")+COUNTIF($F$2:$F863,"PLNBB MRC"),IF(F863="PLNBB MRC",COUNTIF($F$2:$F863,"PLNBB")+COUNTIF($F$2:$F863,"PLNBB LRC")+COUNTIF($F$2:$F863,"PLNBB MRC"),IF(F863="HE MRC",COUNTIF($F$2:$F863,"HE")+COUNTIF($F$2:$F863,"HE LRC")+COUNTIF($F$2:$F863,"HE MRC"),IF(F863="HE LRC",COUNTIF($F$2:$F863,"HE")+COUNTIF($F$2:$F863,"HE LRC")+COUNTIF($F$2:$F863,"HE MRC"),COUNTIF($F$2:$F863,F863))))))))</f>
        <v>40</v>
      </c>
      <c r="K863" s="42" t="s">
        <v>913</v>
      </c>
      <c r="L863" s="42" t="s">
        <v>914</v>
      </c>
      <c r="N863" s="43" t="s">
        <v>318</v>
      </c>
      <c r="O863" s="70" t="s">
        <v>610</v>
      </c>
      <c r="P863" s="40"/>
      <c r="Q863" s="70"/>
      <c r="R863" s="44"/>
      <c r="S863" s="70">
        <v>46224</v>
      </c>
      <c r="T863" s="57">
        <v>46224.003472222219</v>
      </c>
      <c r="U863" s="57">
        <f>T863</f>
        <v>46224.003472222219</v>
      </c>
      <c r="V863" s="57">
        <v>46238.076388888891</v>
      </c>
      <c r="W863" s="57">
        <v>46238.340277777781</v>
      </c>
      <c r="X863" s="57">
        <v>46238.78125</v>
      </c>
      <c r="Y863" s="57">
        <v>46238.871527777781</v>
      </c>
      <c r="Z863" s="57">
        <v>46238.90625</v>
      </c>
      <c r="AA863" s="51">
        <f t="shared" si="191"/>
        <v>337.75000000011642</v>
      </c>
      <c r="AB863" s="51">
        <f t="shared" si="181"/>
        <v>12.75</v>
      </c>
      <c r="AC863" s="51">
        <f t="shared" si="182"/>
        <v>2.1666666667442769</v>
      </c>
      <c r="AD863" s="51">
        <v>0.33</v>
      </c>
      <c r="AE863" s="51">
        <v>0.83</v>
      </c>
      <c r="AF863" s="51">
        <v>0</v>
      </c>
      <c r="AG863" s="51">
        <v>0</v>
      </c>
      <c r="AH863" s="51">
        <v>0</v>
      </c>
      <c r="AI863" s="51">
        <f t="shared" si="186"/>
        <v>0.83</v>
      </c>
      <c r="AJ863" s="78">
        <f t="shared" si="179"/>
        <v>1.1599999999999999</v>
      </c>
      <c r="AK863" s="78"/>
      <c r="AL863" s="78"/>
      <c r="AM863" s="78"/>
      <c r="AN863" s="78"/>
      <c r="AO863" s="45">
        <v>7772.0259999999998</v>
      </c>
      <c r="AP863" s="45">
        <v>7770.2860000000001</v>
      </c>
      <c r="AQ863" s="57">
        <f t="shared" si="176"/>
        <v>46238.076388888891</v>
      </c>
      <c r="AR863" s="57">
        <v>46238.086805555555</v>
      </c>
      <c r="AS863" s="57">
        <f t="shared" si="177"/>
        <v>46238.78125</v>
      </c>
      <c r="AT863" s="57">
        <v>46238.892361111109</v>
      </c>
      <c r="AU863" s="57">
        <f t="shared" si="185"/>
        <v>46238.892361111109</v>
      </c>
      <c r="AV863" s="57">
        <v>46238.902777777781</v>
      </c>
      <c r="AW863" s="46">
        <v>4514</v>
      </c>
      <c r="AX863" s="46">
        <v>6746</v>
      </c>
      <c r="AY863" s="30">
        <v>33.090000000000003</v>
      </c>
      <c r="AZ863" s="30">
        <v>13.62</v>
      </c>
      <c r="BA863" s="30">
        <v>4.8</v>
      </c>
      <c r="BB863" s="30">
        <v>6.2</v>
      </c>
      <c r="BC863" s="30">
        <v>7.18</v>
      </c>
      <c r="BD863" s="30">
        <v>40.25</v>
      </c>
      <c r="BE863" s="30">
        <v>39.93</v>
      </c>
      <c r="BF863" s="30">
        <v>0.8</v>
      </c>
      <c r="BG863" s="30">
        <v>1.28</v>
      </c>
      <c r="BH863" s="30">
        <v>1.19</v>
      </c>
      <c r="BI863" s="30">
        <v>60.48</v>
      </c>
      <c r="BJ863" s="30">
        <v>4.3099999999999996</v>
      </c>
      <c r="BK863" s="30">
        <v>1.1399999999999999</v>
      </c>
      <c r="BL863" s="30">
        <v>1.42</v>
      </c>
      <c r="BM863" s="30">
        <v>13.22</v>
      </c>
      <c r="BN863" s="34">
        <v>50</v>
      </c>
      <c r="BO863" s="30" t="s">
        <v>100</v>
      </c>
      <c r="BP863" s="30" t="s">
        <v>100</v>
      </c>
      <c r="BQ863" s="34">
        <v>1150</v>
      </c>
      <c r="BR863" s="30">
        <v>33.69</v>
      </c>
      <c r="BS863" s="30">
        <v>18.77</v>
      </c>
      <c r="BT863" s="30">
        <v>31.18</v>
      </c>
      <c r="BU863" s="30">
        <v>6.48</v>
      </c>
      <c r="BV863" s="30">
        <v>2.0299999999999998</v>
      </c>
      <c r="BW863" s="30">
        <v>0.56999999999999995</v>
      </c>
      <c r="BX863" s="30">
        <v>0.85</v>
      </c>
      <c r="BY863" s="30">
        <v>0.87</v>
      </c>
      <c r="BZ863" s="30">
        <v>4.92</v>
      </c>
      <c r="CA863" s="30">
        <v>0.4</v>
      </c>
      <c r="CB863" s="30">
        <v>0.22</v>
      </c>
      <c r="CC863" s="99">
        <v>4.9000000000000002E-2</v>
      </c>
      <c r="CD863" s="30">
        <v>100</v>
      </c>
      <c r="CE863" s="30">
        <v>99</v>
      </c>
      <c r="CF863" s="30">
        <v>99</v>
      </c>
      <c r="CG863" s="30">
        <v>16</v>
      </c>
      <c r="CH863" s="30"/>
      <c r="CI863" s="46"/>
      <c r="CJ863" s="30"/>
      <c r="CK863" s="30"/>
      <c r="CL863" s="30"/>
      <c r="CM863" s="30"/>
      <c r="CN863" s="30"/>
      <c r="CO863" s="30"/>
      <c r="CP863" s="30"/>
      <c r="CQ863" s="30"/>
      <c r="CR863" s="46">
        <v>4416</v>
      </c>
      <c r="CS863" s="46">
        <v>33.28</v>
      </c>
      <c r="CT863" s="46">
        <v>5.83</v>
      </c>
      <c r="CU863" s="46">
        <v>0.99</v>
      </c>
      <c r="CV863" s="30"/>
      <c r="CW863" s="58">
        <f t="shared" si="184"/>
        <v>651.86963087248319</v>
      </c>
      <c r="CX863" s="59">
        <f>AP863/(AB863-AI863)</f>
        <v>651.86963087248319</v>
      </c>
      <c r="CY863" s="79">
        <v>500</v>
      </c>
      <c r="CZ863" s="57">
        <f>IF(AND(DATE(YEAR(T863),MONTH(T863),DAY(T863))&gt;=(S863-3),DATE(YEAR(T863),MONTH(T863),DAY(T863))&lt;=(S863+3)),T863,V863)</f>
        <v>46224.003472222219</v>
      </c>
      <c r="DA863" s="59">
        <f>CZ863-U863</f>
        <v>0</v>
      </c>
      <c r="DB863" s="51">
        <f>(((AR863-AQ863)*24)+DD863+AB863+((AV863-AU863)*24))/24</f>
        <v>0.80555555556202307</v>
      </c>
      <c r="DC863" s="51">
        <f>(AT863-AS863)*24</f>
        <v>2.6666666666278616</v>
      </c>
      <c r="DD863" s="51">
        <f>(W863-AR863)*24</f>
        <v>6.0833333334303461</v>
      </c>
      <c r="DE863" s="51">
        <f>AA863</f>
        <v>337.75000000011642</v>
      </c>
      <c r="DF863" s="51">
        <f t="shared" si="183"/>
        <v>6.0833333334303461</v>
      </c>
      <c r="DG863" s="51">
        <f>AB863</f>
        <v>12.75</v>
      </c>
      <c r="DH863" s="51">
        <f t="shared" si="187"/>
        <v>2.6666666666278616</v>
      </c>
    </row>
    <row r="864" spans="1:112" s="42" customFormat="1" x14ac:dyDescent="0.2">
      <c r="A864" s="40">
        <v>5312</v>
      </c>
      <c r="B864" s="29">
        <f t="shared" si="188"/>
        <v>46235</v>
      </c>
      <c r="C864" s="41" t="str">
        <f t="shared" si="189"/>
        <v>PRT 2026 7 #5312</v>
      </c>
      <c r="D864" s="41" t="str">
        <f t="shared" si="190"/>
        <v>PRATU MIP #13</v>
      </c>
      <c r="E864" s="39">
        <v>5312</v>
      </c>
      <c r="F864" s="38" t="s">
        <v>298</v>
      </c>
      <c r="G864" s="38" t="str">
        <f>INDEX([1]List!$D$2:$D$60,MATCH(F864,[1]List!$B$2:$B$60,0))</f>
        <v>FOB</v>
      </c>
      <c r="H864" s="38" t="s">
        <v>299</v>
      </c>
      <c r="I864" s="38"/>
      <c r="J864" s="39">
        <f>IF(F864="","",IF(F864="TIE LRC",COUNTIF($F$2:$F864,"TIE")+COUNTIF($F$2:$F864,"TME")+COUNTIF($F$2:$F864,"TIE LRC")+COUNTIF($F$2:$F864,"TIE MRC"),IF(F864="TIE MRC",COUNTIF($F$2:$F864,"TIE")+COUNTIF($F$2:$F864,"TME")+COUNTIF($F$2:$F864,"TIE LRC")+COUNTIF($F$2:$F864,"TIE MRC"),IF(F864="PLNBB LRC",COUNTIF($F$2:$F864,"PLNBB")+COUNTIF($F$2:$F864,"PLNBB LRC")+COUNTIF($F$2:$F864,"PLNBB MRC"),IF(F864="PLNBB MRC",COUNTIF($F$2:$F864,"PLNBB")+COUNTIF($F$2:$F864,"PLNBB LRC")+COUNTIF($F$2:$F864,"PLNBB MRC"),IF(F864="HE MRC",COUNTIF($F$2:$F864,"HE")+COUNTIF($F$2:$F864,"HE LRC")+COUNTIF($F$2:$F864,"HE MRC"),IF(F864="HE LRC",COUNTIF($F$2:$F864,"HE")+COUNTIF($F$2:$F864,"HE LRC")+COUNTIF($F$2:$F864,"HE MRC"),COUNTIF($F$2:$F864,F864))))))))</f>
        <v>13</v>
      </c>
      <c r="K864" s="42" t="s">
        <v>729</v>
      </c>
      <c r="L864" s="42" t="s">
        <v>915</v>
      </c>
      <c r="N864" s="43" t="s">
        <v>320</v>
      </c>
      <c r="O864" s="70" t="s">
        <v>567</v>
      </c>
      <c r="P864" s="40"/>
      <c r="Q864" s="70"/>
      <c r="R864" s="44"/>
      <c r="S864" s="70">
        <v>46230</v>
      </c>
      <c r="T864" s="57">
        <v>46225.3125</v>
      </c>
      <c r="U864" s="57">
        <f>V864</f>
        <v>46238.545138888891</v>
      </c>
      <c r="V864" s="57">
        <v>46238.545138888891</v>
      </c>
      <c r="W864" s="57">
        <v>46238.805555555555</v>
      </c>
      <c r="X864" s="57">
        <v>46239.350694444445</v>
      </c>
      <c r="Y864" s="57">
        <v>46239.416666666664</v>
      </c>
      <c r="Z864" s="57">
        <v>46239.451388888891</v>
      </c>
      <c r="AA864" s="51">
        <f t="shared" si="191"/>
        <v>317.58333333337214</v>
      </c>
      <c r="AB864" s="51">
        <f t="shared" si="181"/>
        <v>14.666666666627862</v>
      </c>
      <c r="AC864" s="51">
        <f t="shared" si="182"/>
        <v>1.5833333332557231</v>
      </c>
      <c r="AD864" s="51">
        <v>0.17</v>
      </c>
      <c r="AE864" s="51">
        <v>2.67</v>
      </c>
      <c r="AF864" s="51">
        <v>0</v>
      </c>
      <c r="AG864" s="51">
        <v>0</v>
      </c>
      <c r="AH864" s="51">
        <v>0</v>
      </c>
      <c r="AI864" s="51">
        <f t="shared" si="186"/>
        <v>2.67</v>
      </c>
      <c r="AJ864" s="78">
        <f t="shared" si="179"/>
        <v>2.84</v>
      </c>
      <c r="AK864" s="78"/>
      <c r="AL864" s="78"/>
      <c r="AM864" s="78"/>
      <c r="AN864" s="78"/>
      <c r="AO864" s="45">
        <v>8262</v>
      </c>
      <c r="AP864" s="45">
        <v>8256.4770000000008</v>
      </c>
      <c r="AQ864" s="57">
        <f t="shared" si="176"/>
        <v>46238.545138888891</v>
      </c>
      <c r="AR864" s="57">
        <v>46238.555555555555</v>
      </c>
      <c r="AS864" s="57">
        <f t="shared" si="177"/>
        <v>46239.350694444445</v>
      </c>
      <c r="AT864" s="57">
        <v>46239.4375</v>
      </c>
      <c r="AU864" s="57">
        <f t="shared" si="185"/>
        <v>46239.4375</v>
      </c>
      <c r="AV864" s="57">
        <v>46239.447916666664</v>
      </c>
      <c r="AW864" s="46">
        <v>4206</v>
      </c>
      <c r="AX864" s="46">
        <v>6572</v>
      </c>
      <c r="AY864" s="30">
        <v>36.01</v>
      </c>
      <c r="AZ864" s="30">
        <v>13.97</v>
      </c>
      <c r="BA864" s="30">
        <v>3.73</v>
      </c>
      <c r="BB864" s="30">
        <v>5.0199999999999996</v>
      </c>
      <c r="BC864" s="30">
        <v>5.84</v>
      </c>
      <c r="BD864" s="30">
        <v>41.47</v>
      </c>
      <c r="BE864" s="30">
        <v>39.54</v>
      </c>
      <c r="BF864" s="30">
        <v>0.31</v>
      </c>
      <c r="BG864" s="30">
        <v>0.52</v>
      </c>
      <c r="BH864" s="30">
        <v>0.49</v>
      </c>
      <c r="BI864" s="30">
        <v>59.34</v>
      </c>
      <c r="BJ864" s="30">
        <v>4.3</v>
      </c>
      <c r="BK864" s="30">
        <v>0.92</v>
      </c>
      <c r="BL864" s="30">
        <v>1.1399999999999999</v>
      </c>
      <c r="BM864" s="30">
        <v>16.03</v>
      </c>
      <c r="BN864" s="34">
        <v>61</v>
      </c>
      <c r="BO864" s="30" t="s">
        <v>100</v>
      </c>
      <c r="BP864" s="30" t="s">
        <v>100</v>
      </c>
      <c r="BQ864" s="34">
        <v>1250</v>
      </c>
      <c r="BR864" s="30">
        <v>37.06</v>
      </c>
      <c r="BS864" s="30">
        <v>26.68</v>
      </c>
      <c r="BT864" s="30">
        <v>10.26</v>
      </c>
      <c r="BU864" s="30">
        <v>10.96</v>
      </c>
      <c r="BV864" s="30">
        <v>1.96</v>
      </c>
      <c r="BW864" s="30">
        <v>0.7</v>
      </c>
      <c r="BX864" s="30">
        <v>0.57999999999999996</v>
      </c>
      <c r="BY864" s="30">
        <v>0.72</v>
      </c>
      <c r="BZ864" s="30">
        <v>10.41</v>
      </c>
      <c r="CA864" s="30">
        <v>0.23</v>
      </c>
      <c r="CB864" s="30">
        <v>0.44</v>
      </c>
      <c r="CC864" s="99">
        <v>5.7000000000000002E-2</v>
      </c>
      <c r="CD864" s="30">
        <v>98</v>
      </c>
      <c r="CE864" s="30">
        <v>97</v>
      </c>
      <c r="CF864" s="30">
        <v>79</v>
      </c>
      <c r="CG864" s="30">
        <v>20</v>
      </c>
      <c r="CH864" s="30"/>
      <c r="CI864" s="46"/>
      <c r="CJ864" s="30"/>
      <c r="CK864" s="30"/>
      <c r="CL864" s="30"/>
      <c r="CM864" s="30"/>
      <c r="CN864" s="30"/>
      <c r="CO864" s="30"/>
      <c r="CP864" s="30"/>
      <c r="CQ864" s="30"/>
      <c r="CR864" s="46">
        <v>4126</v>
      </c>
      <c r="CS864" s="46">
        <v>34.479999999999997</v>
      </c>
      <c r="CT864" s="46">
        <v>4.29</v>
      </c>
      <c r="CU864" s="46">
        <v>0.24</v>
      </c>
      <c r="CV864" s="30"/>
      <c r="CW864" s="58">
        <f t="shared" si="184"/>
        <v>688.2309252592421</v>
      </c>
      <c r="CX864" s="59">
        <f>AP864/(AB864-AI864)</f>
        <v>688.2309252592421</v>
      </c>
      <c r="CY864" s="79">
        <v>500</v>
      </c>
      <c r="CZ864" s="57">
        <f>IF(AND(DATE(YEAR(T864),MONTH(T864),DAY(T864))&gt;=(S864-3),DATE(YEAR(T864),MONTH(T864),DAY(T864))&lt;=(S864+3)),T864,V864)</f>
        <v>46238.545138888891</v>
      </c>
      <c r="DA864" s="59">
        <f>CZ864-U864</f>
        <v>0</v>
      </c>
      <c r="DB864" s="51">
        <f>(((AR864-AQ864)*24)+DD864+AB864+((AV864-AU864)*24))/24</f>
        <v>0.88194444443797693</v>
      </c>
      <c r="DC864" s="51">
        <f>(AT864-AS864)*24</f>
        <v>2.0833333333139308</v>
      </c>
      <c r="DD864" s="51">
        <f>(W864-AR864)*24</f>
        <v>6</v>
      </c>
      <c r="DE864" s="51">
        <f>AA864</f>
        <v>317.58333333337214</v>
      </c>
      <c r="DF864" s="51">
        <f t="shared" si="183"/>
        <v>6</v>
      </c>
      <c r="DG864" s="51">
        <f>AB864</f>
        <v>14.666666666627862</v>
      </c>
      <c r="DH864" s="51">
        <f t="shared" si="187"/>
        <v>2.0833333333139308</v>
      </c>
    </row>
    <row r="865" spans="1:112" s="42" customFormat="1" x14ac:dyDescent="0.2">
      <c r="A865" s="40">
        <v>5313</v>
      </c>
      <c r="B865" s="29">
        <f t="shared" si="188"/>
        <v>46235</v>
      </c>
      <c r="C865" s="41" t="str">
        <f t="shared" si="189"/>
        <v>PRT 2026 7 #5313</v>
      </c>
      <c r="D865" s="41" t="str">
        <f t="shared" si="190"/>
        <v>PRATU PLNBB NIAGA #41</v>
      </c>
      <c r="E865" s="39">
        <v>5313</v>
      </c>
      <c r="F865" s="38" t="s">
        <v>314</v>
      </c>
      <c r="G865" s="38" t="str">
        <f>INDEX([1]List!$D$2:$D$60,MATCH(F865,[1]List!$B$2:$B$60,0))</f>
        <v>CIF</v>
      </c>
      <c r="H865" s="38" t="s">
        <v>809</v>
      </c>
      <c r="I865" s="38"/>
      <c r="J865" s="39">
        <f>IF(F865="","",IF(F865="TIE LRC",COUNTIF($F$2:$F865,"TIE")+COUNTIF($F$2:$F865,"TME")+COUNTIF($F$2:$F865,"TIE LRC")+COUNTIF($F$2:$F865,"TIE MRC"),IF(F865="TIE MRC",COUNTIF($F$2:$F865,"TIE")+COUNTIF($F$2:$F865,"TME")+COUNTIF($F$2:$F865,"TIE LRC")+COUNTIF($F$2:$F865,"TIE MRC"),IF(F865="PLNBB LRC",COUNTIF($F$2:$F865,"PLNBB")+COUNTIF($F$2:$F865,"PLNBB LRC")+COUNTIF($F$2:$F865,"PLNBB MRC"),IF(F865="PLNBB MRC",COUNTIF($F$2:$F865,"PLNBB")+COUNTIF($F$2:$F865,"PLNBB LRC")+COUNTIF($F$2:$F865,"PLNBB MRC"),IF(F865="HE MRC",COUNTIF($F$2:$F865,"HE")+COUNTIF($F$2:$F865,"HE LRC")+COUNTIF($F$2:$F865,"HE MRC"),IF(F865="HE LRC",COUNTIF($F$2:$F865,"HE")+COUNTIF($F$2:$F865,"HE LRC")+COUNTIF($F$2:$F865,"HE MRC"),COUNTIF($F$2:$F865,F865))))))))</f>
        <v>41</v>
      </c>
      <c r="K865" s="42" t="s">
        <v>916</v>
      </c>
      <c r="L865" s="42" t="s">
        <v>917</v>
      </c>
      <c r="N865" s="43" t="s">
        <v>318</v>
      </c>
      <c r="O865" s="70" t="s">
        <v>104</v>
      </c>
      <c r="P865" s="40"/>
      <c r="Q865" s="70"/>
      <c r="R865" s="44"/>
      <c r="S865" s="70">
        <v>46230</v>
      </c>
      <c r="T865" s="57">
        <v>46230.513888888891</v>
      </c>
      <c r="U865" s="57">
        <f>T865</f>
        <v>46230.513888888891</v>
      </c>
      <c r="V865" s="57">
        <v>46238.951388888891</v>
      </c>
      <c r="W865" s="57">
        <v>46239.222222222219</v>
      </c>
      <c r="X865" s="57">
        <v>46239.815972222219</v>
      </c>
      <c r="Y865" s="57">
        <v>46239.871527777781</v>
      </c>
      <c r="Z865" s="57">
        <v>46239.90625</v>
      </c>
      <c r="AA865" s="51">
        <f t="shared" si="191"/>
        <v>202.5</v>
      </c>
      <c r="AB865" s="51">
        <f t="shared" si="181"/>
        <v>15.583333333488554</v>
      </c>
      <c r="AC865" s="51">
        <f t="shared" si="182"/>
        <v>1.3333333334885538</v>
      </c>
      <c r="AD865" s="51">
        <v>0.17</v>
      </c>
      <c r="AE865" s="51">
        <v>1.67</v>
      </c>
      <c r="AF865" s="51">
        <v>1.08</v>
      </c>
      <c r="AG865" s="51">
        <v>0.5</v>
      </c>
      <c r="AH865" s="51">
        <v>0</v>
      </c>
      <c r="AI865" s="51">
        <f t="shared" si="186"/>
        <v>3.25</v>
      </c>
      <c r="AJ865" s="78">
        <f t="shared" si="179"/>
        <v>3.42</v>
      </c>
      <c r="AK865" s="78"/>
      <c r="AL865" s="78"/>
      <c r="AM865" s="78"/>
      <c r="AN865" s="78"/>
      <c r="AO865" s="45">
        <v>7517.71</v>
      </c>
      <c r="AP865" s="45">
        <v>7511.9769999999999</v>
      </c>
      <c r="AQ865" s="57">
        <f t="shared" ref="AQ865:AQ902" si="192">V865</f>
        <v>46238.951388888891</v>
      </c>
      <c r="AR865" s="57">
        <v>46238.961805555555</v>
      </c>
      <c r="AS865" s="57">
        <f t="shared" si="177"/>
        <v>46239.815972222219</v>
      </c>
      <c r="AT865" s="57">
        <v>46239.892361111109</v>
      </c>
      <c r="AU865" s="57">
        <f t="shared" si="185"/>
        <v>46239.892361111109</v>
      </c>
      <c r="AV865" s="57">
        <v>46239.902777777781</v>
      </c>
      <c r="AW865" s="46">
        <v>4462</v>
      </c>
      <c r="AX865" s="46">
        <v>6744</v>
      </c>
      <c r="AY865" s="30">
        <v>33.840000000000003</v>
      </c>
      <c r="AZ865" s="30">
        <v>11.43</v>
      </c>
      <c r="BA865" s="30">
        <v>4.17</v>
      </c>
      <c r="BB865" s="30">
        <v>5.58</v>
      </c>
      <c r="BC865" s="30">
        <v>6.3</v>
      </c>
      <c r="BD865" s="30">
        <v>40.65</v>
      </c>
      <c r="BE865" s="30">
        <v>42.34</v>
      </c>
      <c r="BF865" s="30">
        <v>1.1100000000000001</v>
      </c>
      <c r="BG865" s="30">
        <v>1.78</v>
      </c>
      <c r="BH865" s="30">
        <v>1.67</v>
      </c>
      <c r="BI865" s="30">
        <v>61.13</v>
      </c>
      <c r="BJ865" s="30">
        <v>4.38</v>
      </c>
      <c r="BK865" s="30">
        <v>1.1100000000000001</v>
      </c>
      <c r="BL865" s="30">
        <v>1.34</v>
      </c>
      <c r="BM865" s="30">
        <v>14.89</v>
      </c>
      <c r="BN865" s="34">
        <v>51</v>
      </c>
      <c r="BO865" s="30" t="s">
        <v>100</v>
      </c>
      <c r="BP865" s="30" t="s">
        <v>100</v>
      </c>
      <c r="BQ865" s="34">
        <v>1150</v>
      </c>
      <c r="BR865" s="30">
        <v>38.39</v>
      </c>
      <c r="BS865" s="30">
        <v>17.329999999999998</v>
      </c>
      <c r="BT865" s="30">
        <v>28.28</v>
      </c>
      <c r="BU865" s="30">
        <v>5.86</v>
      </c>
      <c r="BV865" s="30">
        <v>2.65</v>
      </c>
      <c r="BW865" s="30">
        <v>0.66</v>
      </c>
      <c r="BX865" s="30">
        <v>1.1499999999999999</v>
      </c>
      <c r="BY865" s="30">
        <v>0.85</v>
      </c>
      <c r="BZ865" s="30">
        <v>4.34</v>
      </c>
      <c r="CA865" s="30">
        <v>0.36</v>
      </c>
      <c r="CB865" s="30">
        <v>0.12</v>
      </c>
      <c r="CC865" s="99">
        <v>4.5999999999999999E-2</v>
      </c>
      <c r="CD865" s="30">
        <v>100</v>
      </c>
      <c r="CE865" s="30">
        <v>98</v>
      </c>
      <c r="CF865" s="30">
        <v>98</v>
      </c>
      <c r="CG865" s="30">
        <v>16</v>
      </c>
      <c r="CH865" s="30"/>
      <c r="CI865" s="46"/>
      <c r="CJ865" s="30"/>
      <c r="CK865" s="30"/>
      <c r="CL865" s="30"/>
      <c r="CM865" s="30"/>
      <c r="CN865" s="30"/>
      <c r="CO865" s="30"/>
      <c r="CP865" s="30"/>
      <c r="CQ865" s="30"/>
      <c r="CR865" s="46">
        <v>4482</v>
      </c>
      <c r="CS865" s="46">
        <v>32.130000000000003</v>
      </c>
      <c r="CT865" s="33">
        <v>5.2</v>
      </c>
      <c r="CU865" s="33">
        <v>1.1000000000000001</v>
      </c>
      <c r="CV865" s="30"/>
      <c r="CW865" s="58">
        <f t="shared" si="184"/>
        <v>609.07921620855063</v>
      </c>
      <c r="CX865" s="59">
        <f>AP865/(AB865-AI865)</f>
        <v>609.07921620855063</v>
      </c>
      <c r="CY865" s="79">
        <v>500</v>
      </c>
      <c r="CZ865" s="57">
        <f>IF(AND(DATE(YEAR(T865),MONTH(T865),DAY(T865))&gt;=(S865-3),DATE(YEAR(T865),MONTH(T865),DAY(T865))&lt;=(S865+3)),T865,V865)</f>
        <v>46230.513888888891</v>
      </c>
      <c r="DA865" s="59">
        <f>CZ865-U865</f>
        <v>0</v>
      </c>
      <c r="DB865" s="51">
        <f>(((AR865-AQ865)*24)+DD865+AB865+((AV865-AU865)*24))/24</f>
        <v>0.93055555556202307</v>
      </c>
      <c r="DC865" s="51">
        <f>(AT865-AS865)*24</f>
        <v>1.8333333333721384</v>
      </c>
      <c r="DD865" s="51">
        <f>(W865-AR865)*24</f>
        <v>6.2499999999417923</v>
      </c>
      <c r="DE865" s="51">
        <f>AA865</f>
        <v>202.5</v>
      </c>
      <c r="DF865" s="51">
        <f t="shared" si="183"/>
        <v>6.2499999999417923</v>
      </c>
      <c r="DG865" s="51">
        <f>AB865</f>
        <v>15.583333333488554</v>
      </c>
      <c r="DH865" s="51">
        <f t="shared" si="187"/>
        <v>1.8333333333721384</v>
      </c>
    </row>
    <row r="866" spans="1:112" s="42" customFormat="1" x14ac:dyDescent="0.2">
      <c r="A866" s="40">
        <v>5314</v>
      </c>
      <c r="B866" s="29">
        <f t="shared" si="188"/>
        <v>46235</v>
      </c>
      <c r="C866" s="41" t="str">
        <f t="shared" si="189"/>
        <v>PRT 2026 7 #5314</v>
      </c>
      <c r="D866" s="41" t="str">
        <f t="shared" si="190"/>
        <v>PRATU MADHUCON #26</v>
      </c>
      <c r="E866" s="39">
        <v>5314</v>
      </c>
      <c r="F866" s="38" t="s">
        <v>624</v>
      </c>
      <c r="G866" s="38" t="str">
        <f>INDEX([1]List!$D$2:$D$60,MATCH(F866,[1]List!$B$2:$B$60,0))</f>
        <v>CIF</v>
      </c>
      <c r="H866" s="38" t="s">
        <v>625</v>
      </c>
      <c r="I866" s="38" t="s">
        <v>689</v>
      </c>
      <c r="J866" s="39">
        <f>IF(F866="","",IF(F866="TIE LRC",COUNTIF($F$2:$F866,"TIE")+COUNTIF($F$2:$F866,"TME")+COUNTIF($F$2:$F866,"TIE LRC")+COUNTIF($F$2:$F866,"TIE MRC"),IF(F866="TIE MRC",COUNTIF($F$2:$F866,"TIE")+COUNTIF($F$2:$F866,"TME")+COUNTIF($F$2:$F866,"TIE LRC")+COUNTIF($F$2:$F866,"TIE MRC"),IF(F866="PLNBB LRC",COUNTIF($F$2:$F866,"PLNBB")+COUNTIF($F$2:$F866,"PLNBB LRC")+COUNTIF($F$2:$F866,"PLNBB MRC"),IF(F866="PLNBB MRC",COUNTIF($F$2:$F866,"PLNBB")+COUNTIF($F$2:$F866,"PLNBB LRC")+COUNTIF($F$2:$F866,"PLNBB MRC"),IF(F866="HE MRC",COUNTIF($F$2:$F866,"HE")+COUNTIF($F$2:$F866,"HE LRC")+COUNTIF($F$2:$F866,"HE MRC"),IF(F866="HE LRC",COUNTIF($F$2:$F866,"HE")+COUNTIF($F$2:$F866,"HE LRC")+COUNTIF($F$2:$F866,"HE MRC"),COUNTIF($F$2:$F866,F866))))))))</f>
        <v>26</v>
      </c>
      <c r="K866" s="42" t="s">
        <v>282</v>
      </c>
      <c r="L866" s="42" t="s">
        <v>283</v>
      </c>
      <c r="N866" s="43" t="s">
        <v>320</v>
      </c>
      <c r="O866" s="70" t="s">
        <v>104</v>
      </c>
      <c r="P866" s="40"/>
      <c r="Q866" s="70">
        <v>46219</v>
      </c>
      <c r="R866" s="44"/>
      <c r="S866" s="70">
        <v>46222</v>
      </c>
      <c r="T866" s="57">
        <v>46227.215277777781</v>
      </c>
      <c r="U866" s="57">
        <f t="shared" ref="U866:U876" si="193">V866</f>
        <v>46239.46875</v>
      </c>
      <c r="V866" s="57">
        <v>46239.46875</v>
      </c>
      <c r="W866" s="57">
        <v>46239.663194444445</v>
      </c>
      <c r="X866" s="57">
        <v>46240.454861111109</v>
      </c>
      <c r="Y866" s="57">
        <v>46240.496527777781</v>
      </c>
      <c r="Z866" s="57">
        <v>46240.53125</v>
      </c>
      <c r="AA866" s="51">
        <f t="shared" si="191"/>
        <v>294.08333333325572</v>
      </c>
      <c r="AB866" s="51">
        <f t="shared" si="181"/>
        <v>20.000000000058208</v>
      </c>
      <c r="AC866" s="51">
        <f t="shared" si="182"/>
        <v>1.0000000001164153</v>
      </c>
      <c r="AD866" s="51">
        <v>0.42</v>
      </c>
      <c r="AE866" s="51">
        <v>2.58</v>
      </c>
      <c r="AF866" s="51">
        <v>0</v>
      </c>
      <c r="AG866" s="51">
        <v>0.5</v>
      </c>
      <c r="AH866" s="51">
        <v>0</v>
      </c>
      <c r="AI866" s="51">
        <f t="shared" si="186"/>
        <v>3.08</v>
      </c>
      <c r="AJ866" s="78">
        <f t="shared" si="179"/>
        <v>3.5</v>
      </c>
      <c r="AK866" s="78"/>
      <c r="AL866" s="78"/>
      <c r="AM866" s="78"/>
      <c r="AN866" s="78"/>
      <c r="AO866" s="45">
        <v>8727.6309999999994</v>
      </c>
      <c r="AP866" s="45">
        <v>8724.7810000000009</v>
      </c>
      <c r="AQ866" s="57">
        <f t="shared" si="192"/>
        <v>46239.46875</v>
      </c>
      <c r="AR866" s="57">
        <v>46239.479166666664</v>
      </c>
      <c r="AS866" s="57">
        <f t="shared" si="177"/>
        <v>46240.454861111109</v>
      </c>
      <c r="AT866" s="57">
        <v>46240.517361111109</v>
      </c>
      <c r="AU866" s="57">
        <f t="shared" si="185"/>
        <v>46240.517361111109</v>
      </c>
      <c r="AV866" s="57">
        <v>46240.527777777781</v>
      </c>
      <c r="AW866" s="46">
        <v>4114</v>
      </c>
      <c r="AX866" s="46">
        <v>6324</v>
      </c>
      <c r="AY866" s="30">
        <v>34.94</v>
      </c>
      <c r="AZ866" s="30">
        <v>18.12</v>
      </c>
      <c r="BA866" s="30">
        <v>4.66</v>
      </c>
      <c r="BB866" s="30">
        <v>5.87</v>
      </c>
      <c r="BC866" s="30">
        <v>7.17</v>
      </c>
      <c r="BD866" s="30">
        <v>42.31</v>
      </c>
      <c r="BE866" s="30">
        <v>33.700000000000003</v>
      </c>
      <c r="BF866" s="30">
        <v>0.2</v>
      </c>
      <c r="BG866" s="30">
        <v>0.33</v>
      </c>
      <c r="BH866" s="30">
        <v>0.31</v>
      </c>
      <c r="BI866" s="30">
        <v>53.8</v>
      </c>
      <c r="BJ866" s="30">
        <v>4.21</v>
      </c>
      <c r="BK866" s="30">
        <v>0.84</v>
      </c>
      <c r="BL866" s="30">
        <v>1.1100000000000001</v>
      </c>
      <c r="BM866" s="30">
        <v>16.86</v>
      </c>
      <c r="BN866" s="34">
        <v>60</v>
      </c>
      <c r="BO866" s="30" t="s">
        <v>100</v>
      </c>
      <c r="BP866" s="30" t="s">
        <v>100</v>
      </c>
      <c r="BQ866" s="34">
        <v>1150</v>
      </c>
      <c r="BR866" s="30">
        <v>15.52</v>
      </c>
      <c r="BS866" s="30">
        <v>12.36</v>
      </c>
      <c r="BT866" s="30">
        <v>49.08</v>
      </c>
      <c r="BU866" s="30">
        <v>10.49</v>
      </c>
      <c r="BV866" s="30">
        <v>2.88</v>
      </c>
      <c r="BW866" s="30">
        <v>0.17</v>
      </c>
      <c r="BX866" s="30">
        <v>0.34</v>
      </c>
      <c r="BY866" s="30">
        <v>0.78</v>
      </c>
      <c r="BZ866" s="30">
        <v>6.54</v>
      </c>
      <c r="CA866" s="30">
        <v>1.73</v>
      </c>
      <c r="CB866" s="30">
        <v>0.11</v>
      </c>
      <c r="CC866" s="99">
        <v>6.7000000000000004E-2</v>
      </c>
      <c r="CD866" s="30">
        <v>999</v>
      </c>
      <c r="CE866" s="30">
        <v>98</v>
      </c>
      <c r="CF866" s="30">
        <v>79</v>
      </c>
      <c r="CG866" s="30">
        <v>19</v>
      </c>
      <c r="CH866" s="30"/>
      <c r="CI866" s="46">
        <v>4138</v>
      </c>
      <c r="CJ866" s="30"/>
      <c r="CK866" s="30">
        <v>34.369999999999997</v>
      </c>
      <c r="CL866" s="30"/>
      <c r="CM866" s="30">
        <v>4.43</v>
      </c>
      <c r="CN866" s="30"/>
      <c r="CO866" s="30"/>
      <c r="CP866" s="30"/>
      <c r="CQ866" s="30">
        <v>0.15</v>
      </c>
      <c r="CR866" s="46">
        <v>4001</v>
      </c>
      <c r="CS866" s="30">
        <v>36.1</v>
      </c>
      <c r="CT866" s="30">
        <v>5.39</v>
      </c>
      <c r="CU866" s="30">
        <v>0.22</v>
      </c>
      <c r="CV866" s="30"/>
      <c r="CW866" s="58">
        <f t="shared" si="184"/>
        <v>515.64899527009368</v>
      </c>
      <c r="CX866" s="59">
        <f>AP866/(AB866-AI866)</f>
        <v>515.64899527009368</v>
      </c>
      <c r="CY866" s="79">
        <v>500</v>
      </c>
      <c r="CZ866" s="57">
        <f>IF(AND(DATE(YEAR(T866),MONTH(T866),DAY(T866))&gt;=(S866-3),DATE(YEAR(T866),MONTH(T866),DAY(T866))&lt;=(S866+3)),T866,V866)</f>
        <v>46239.46875</v>
      </c>
      <c r="DA866" s="59">
        <f>CZ866-U866</f>
        <v>0</v>
      </c>
      <c r="DB866" s="51">
        <f>(((AR866-AQ866)*24)+DD866+AB866+((AV866-AU866)*24))/24</f>
        <v>1.0381944444525288</v>
      </c>
      <c r="DC866" s="51">
        <f>(AT866-AS866)*24</f>
        <v>1.5</v>
      </c>
      <c r="DD866" s="51">
        <f>(W866-AR866)*24</f>
        <v>4.4166666667442769</v>
      </c>
      <c r="DE866" s="51">
        <f>AA866</f>
        <v>294.08333333325572</v>
      </c>
      <c r="DF866" s="51">
        <f t="shared" si="183"/>
        <v>4.4166666667442769</v>
      </c>
      <c r="DG866" s="51">
        <f>AB866</f>
        <v>20.000000000058208</v>
      </c>
      <c r="DH866" s="51">
        <f t="shared" si="187"/>
        <v>1.5</v>
      </c>
    </row>
    <row r="867" spans="1:112" s="42" customFormat="1" x14ac:dyDescent="0.2">
      <c r="A867" s="40">
        <v>5315</v>
      </c>
      <c r="B867" s="29">
        <f t="shared" si="188"/>
        <v>46235</v>
      </c>
      <c r="C867" s="41" t="str">
        <f t="shared" si="189"/>
        <v>PRT 2026 7 #5315</v>
      </c>
      <c r="D867" s="41" t="str">
        <f t="shared" si="190"/>
        <v>PRATU BSL #2</v>
      </c>
      <c r="E867" s="39">
        <v>5315</v>
      </c>
      <c r="F867" s="38" t="s">
        <v>382</v>
      </c>
      <c r="G867" s="38" t="str">
        <f>INDEX([1]List!$D$2:$D$60,MATCH(F867,[1]List!$B$2:$B$60,0))</f>
        <v>FOB</v>
      </c>
      <c r="H867" s="38" t="s">
        <v>383</v>
      </c>
      <c r="I867" s="38" t="s">
        <v>155</v>
      </c>
      <c r="J867" s="39">
        <f>IF(F867="","",IF(F867="TIE LRC",COUNTIF($F$2:$F867,"TIE")+COUNTIF($F$2:$F867,"TME")+COUNTIF($F$2:$F867,"TIE LRC")+COUNTIF($F$2:$F867,"TIE MRC"),IF(F867="TIE MRC",COUNTIF($F$2:$F867,"TIE")+COUNTIF($F$2:$F867,"TME")+COUNTIF($F$2:$F867,"TIE LRC")+COUNTIF($F$2:$F867,"TIE MRC"),IF(F867="PLNBB LRC",COUNTIF($F$2:$F867,"PLNBB")+COUNTIF($F$2:$F867,"PLNBB LRC")+COUNTIF($F$2:$F867,"PLNBB MRC"),IF(F867="PLNBB MRC",COUNTIF($F$2:$F867,"PLNBB")+COUNTIF($F$2:$F867,"PLNBB LRC")+COUNTIF($F$2:$F867,"PLNBB MRC"),IF(F867="HE MRC",COUNTIF($F$2:$F867,"HE")+COUNTIF($F$2:$F867,"HE LRC")+COUNTIF($F$2:$F867,"HE MRC"),IF(F867="HE LRC",COUNTIF($F$2:$F867,"HE")+COUNTIF($F$2:$F867,"HE LRC")+COUNTIF($F$2:$F867,"HE MRC"),COUNTIF($F$2:$F867,F867))))))))</f>
        <v>2</v>
      </c>
      <c r="K867" s="42" t="s">
        <v>918</v>
      </c>
      <c r="L867" s="42" t="s">
        <v>919</v>
      </c>
      <c r="N867" s="43" t="s">
        <v>318</v>
      </c>
      <c r="O867" s="70" t="s">
        <v>473</v>
      </c>
      <c r="P867" s="40"/>
      <c r="Q867" s="70">
        <v>46212</v>
      </c>
      <c r="R867" s="44"/>
      <c r="S867" s="70">
        <v>46227</v>
      </c>
      <c r="T867" s="57">
        <v>46234.791666666664</v>
      </c>
      <c r="U867" s="57">
        <f t="shared" si="193"/>
        <v>46239.934027777781</v>
      </c>
      <c r="V867" s="57">
        <v>46239.934027777781</v>
      </c>
      <c r="W867" s="57">
        <v>46240.381944444445</v>
      </c>
      <c r="X867" s="57">
        <v>46240.84375</v>
      </c>
      <c r="Y867" s="57">
        <v>46240.888888888891</v>
      </c>
      <c r="Z867" s="57">
        <v>46240.923611111109</v>
      </c>
      <c r="AA867" s="51">
        <f t="shared" si="191"/>
        <v>123.41666666680248</v>
      </c>
      <c r="AB867" s="51">
        <f t="shared" si="181"/>
        <v>12.166666666686069</v>
      </c>
      <c r="AC867" s="51">
        <f t="shared" si="182"/>
        <v>1.0833333333721384</v>
      </c>
      <c r="AD867" s="51">
        <v>1.33</v>
      </c>
      <c r="AE867" s="51">
        <v>1</v>
      </c>
      <c r="AF867" s="51">
        <v>0</v>
      </c>
      <c r="AG867" s="51">
        <v>0.5</v>
      </c>
      <c r="AH867" s="51">
        <v>0</v>
      </c>
      <c r="AI867" s="51">
        <f t="shared" si="186"/>
        <v>1.5</v>
      </c>
      <c r="AJ867" s="78">
        <f t="shared" si="179"/>
        <v>2.83</v>
      </c>
      <c r="AK867" s="78"/>
      <c r="AL867" s="78"/>
      <c r="AM867" s="78"/>
      <c r="AN867" s="78"/>
      <c r="AO867" s="45">
        <v>7275.634</v>
      </c>
      <c r="AP867" s="45">
        <v>7239.6980000000003</v>
      </c>
      <c r="AQ867" s="57">
        <f t="shared" si="192"/>
        <v>46239.934027777781</v>
      </c>
      <c r="AR867" s="57">
        <v>46239.944444444445</v>
      </c>
      <c r="AS867" s="57">
        <f t="shared" si="177"/>
        <v>46240.84375</v>
      </c>
      <c r="AT867" s="57">
        <v>46240.909722222219</v>
      </c>
      <c r="AU867" s="57">
        <f t="shared" si="185"/>
        <v>46240.909722222219</v>
      </c>
      <c r="AV867" s="57">
        <v>46240.920138888891</v>
      </c>
      <c r="AW867" s="46">
        <v>4714</v>
      </c>
      <c r="AX867" s="46">
        <v>6677</v>
      </c>
      <c r="AY867" s="30">
        <v>29.39</v>
      </c>
      <c r="AZ867" s="30">
        <v>10.48</v>
      </c>
      <c r="BA867" s="30">
        <v>4.87</v>
      </c>
      <c r="BB867" s="30">
        <v>6.18</v>
      </c>
      <c r="BC867" s="30">
        <v>6.9</v>
      </c>
      <c r="BD867" s="30">
        <v>42.13</v>
      </c>
      <c r="BE867" s="30">
        <v>41.21</v>
      </c>
      <c r="BF867" s="30">
        <v>0.28000000000000003</v>
      </c>
      <c r="BG867" s="30">
        <v>0.42</v>
      </c>
      <c r="BH867" s="30">
        <v>0.39</v>
      </c>
      <c r="BI867" s="30">
        <v>60.88</v>
      </c>
      <c r="BJ867" s="30">
        <v>4.3099999999999996</v>
      </c>
      <c r="BK867" s="30">
        <v>1.1399999999999999</v>
      </c>
      <c r="BL867" s="30">
        <v>1.37</v>
      </c>
      <c r="BM867" s="30">
        <v>16.66</v>
      </c>
      <c r="BN867" s="34">
        <v>58</v>
      </c>
      <c r="BO867" s="30" t="s">
        <v>97</v>
      </c>
      <c r="BP867" s="30" t="s">
        <v>100</v>
      </c>
      <c r="BQ867" s="34">
        <v>1190</v>
      </c>
      <c r="BR867" s="30">
        <v>44.32</v>
      </c>
      <c r="BS867" s="30">
        <v>18.23</v>
      </c>
      <c r="BT867" s="30">
        <v>12.42</v>
      </c>
      <c r="BU867" s="30">
        <v>10.97</v>
      </c>
      <c r="BV867" s="30">
        <v>1.1200000000000001</v>
      </c>
      <c r="BW867" s="30">
        <v>0.84</v>
      </c>
      <c r="BX867" s="30">
        <v>0.54</v>
      </c>
      <c r="BY867" s="30">
        <v>0.88</v>
      </c>
      <c r="BZ867" s="30">
        <v>9.99</v>
      </c>
      <c r="CA867" s="30">
        <v>0.13</v>
      </c>
      <c r="CB867" s="30">
        <v>0.56000000000000005</v>
      </c>
      <c r="CC867" s="99">
        <v>0.04</v>
      </c>
      <c r="CD867" s="30">
        <v>99</v>
      </c>
      <c r="CE867" s="30">
        <v>98</v>
      </c>
      <c r="CF867" s="30">
        <v>79</v>
      </c>
      <c r="CG867" s="30">
        <v>19</v>
      </c>
      <c r="CH867" s="30"/>
      <c r="CI867" s="46">
        <v>4748</v>
      </c>
      <c r="CJ867" s="30"/>
      <c r="CK867" s="30">
        <v>29.1</v>
      </c>
      <c r="CL867" s="30"/>
      <c r="CM867" s="30">
        <v>4.43</v>
      </c>
      <c r="CN867" s="30"/>
      <c r="CO867" s="30"/>
      <c r="CP867" s="30"/>
      <c r="CQ867" s="30">
        <v>0.26</v>
      </c>
      <c r="CR867" s="46">
        <v>4592</v>
      </c>
      <c r="CS867" s="30">
        <v>29.63</v>
      </c>
      <c r="CT867" s="30">
        <v>6.39</v>
      </c>
      <c r="CU867" s="30">
        <v>0.41</v>
      </c>
      <c r="CV867" s="30"/>
      <c r="CW867" s="58">
        <f t="shared" si="184"/>
        <v>678.72168749876539</v>
      </c>
      <c r="CX867" s="59">
        <f>AP867/(AB867-AI867)</f>
        <v>678.72168749876539</v>
      </c>
      <c r="CY867" s="79">
        <v>500</v>
      </c>
      <c r="CZ867" s="57">
        <f>IF(AND(DATE(YEAR(T867),MONTH(T867),DAY(T867))&gt;=(S867-3),DATE(YEAR(T867),MONTH(T867),DAY(T867))&lt;=(S867+3)),T867,V867)</f>
        <v>46239.934027777781</v>
      </c>
      <c r="DA867" s="59">
        <f>CZ867-U867</f>
        <v>0</v>
      </c>
      <c r="DB867" s="51">
        <f>(((AR867-AQ867)*24)+DD867+AB867+((AV867-AU867)*24))/24</f>
        <v>0.96527777778101154</v>
      </c>
      <c r="DC867" s="51">
        <f>(AT867-AS867)*24</f>
        <v>1.5833333332557231</v>
      </c>
      <c r="DD867" s="51">
        <f>(W867-AR867)*24</f>
        <v>10.5</v>
      </c>
      <c r="DE867" s="51">
        <f>AA867</f>
        <v>123.41666666680248</v>
      </c>
      <c r="DF867" s="51">
        <f t="shared" si="183"/>
        <v>10.5</v>
      </c>
      <c r="DG867" s="51">
        <f>AB867</f>
        <v>12.166666666686069</v>
      </c>
      <c r="DH867" s="51">
        <f t="shared" si="187"/>
        <v>1.5833333332557231</v>
      </c>
    </row>
    <row r="868" spans="1:112" s="42" customFormat="1" x14ac:dyDescent="0.2">
      <c r="A868" s="40">
        <v>5316</v>
      </c>
      <c r="B868" s="29">
        <f t="shared" si="188"/>
        <v>46235</v>
      </c>
      <c r="C868" s="41" t="str">
        <f t="shared" si="189"/>
        <v>PRT 2026 7 #5316</v>
      </c>
      <c r="D868" s="41" t="str">
        <f t="shared" si="190"/>
        <v>PRATU MIP #14</v>
      </c>
      <c r="E868" s="39">
        <v>5316</v>
      </c>
      <c r="F868" s="38" t="s">
        <v>298</v>
      </c>
      <c r="G868" s="38" t="str">
        <f>INDEX([1]List!$D$2:$D$60,MATCH(F868,[1]List!$B$2:$B$60,0))</f>
        <v>FOB</v>
      </c>
      <c r="H868" s="38" t="s">
        <v>299</v>
      </c>
      <c r="I868" s="38"/>
      <c r="J868" s="39">
        <f>IF(F868="","",IF(F868="TIE LRC",COUNTIF($F$2:$F868,"TIE")+COUNTIF($F$2:$F868,"TME")+COUNTIF($F$2:$F868,"TIE LRC")+COUNTIF($F$2:$F868,"TIE MRC"),IF(F868="TIE MRC",COUNTIF($F$2:$F868,"TIE")+COUNTIF($F$2:$F868,"TME")+COUNTIF($F$2:$F868,"TIE LRC")+COUNTIF($F$2:$F868,"TIE MRC"),IF(F868="PLNBB LRC",COUNTIF($F$2:$F868,"PLNBB")+COUNTIF($F$2:$F868,"PLNBB LRC")+COUNTIF($F$2:$F868,"PLNBB MRC"),IF(F868="PLNBB MRC",COUNTIF($F$2:$F868,"PLNBB")+COUNTIF($F$2:$F868,"PLNBB LRC")+COUNTIF($F$2:$F868,"PLNBB MRC"),IF(F868="HE MRC",COUNTIF($F$2:$F868,"HE")+COUNTIF($F$2:$F868,"HE LRC")+COUNTIF($F$2:$F868,"HE MRC"),IF(F868="HE LRC",COUNTIF($F$2:$F868,"HE")+COUNTIF($F$2:$F868,"HE LRC")+COUNTIF($F$2:$F868,"HE MRC"),COUNTIF($F$2:$F868,F868))))))))</f>
        <v>14</v>
      </c>
      <c r="K868" s="42" t="s">
        <v>920</v>
      </c>
      <c r="L868" s="42" t="s">
        <v>921</v>
      </c>
      <c r="N868" s="43" t="s">
        <v>320</v>
      </c>
      <c r="O868" s="70" t="s">
        <v>104</v>
      </c>
      <c r="P868" s="40"/>
      <c r="Q868" s="70"/>
      <c r="R868" s="44"/>
      <c r="S868" s="70">
        <v>46232</v>
      </c>
      <c r="T868" s="57">
        <v>46227.833333333336</v>
      </c>
      <c r="U868" s="57">
        <f t="shared" si="193"/>
        <v>46240.604166666664</v>
      </c>
      <c r="V868" s="57">
        <v>46240.604166666664</v>
      </c>
      <c r="W868" s="57">
        <v>46240.78125</v>
      </c>
      <c r="X868" s="57">
        <v>46241.25</v>
      </c>
      <c r="Y868" s="57">
        <v>46241.333333333336</v>
      </c>
      <c r="Z868" s="57">
        <v>46241.368055555555</v>
      </c>
      <c r="AA868" s="51">
        <f t="shared" si="191"/>
        <v>306.49999999988358</v>
      </c>
      <c r="AB868" s="51">
        <f t="shared" si="181"/>
        <v>13.250000000058208</v>
      </c>
      <c r="AC868" s="51">
        <f t="shared" si="182"/>
        <v>2.0000000000582077</v>
      </c>
      <c r="AD868" s="51">
        <v>0.33</v>
      </c>
      <c r="AE868" s="51">
        <v>0.83</v>
      </c>
      <c r="AF868" s="51">
        <v>0</v>
      </c>
      <c r="AG868" s="51">
        <v>0</v>
      </c>
      <c r="AH868" s="51">
        <v>0</v>
      </c>
      <c r="AI868" s="51">
        <f t="shared" si="186"/>
        <v>0.83</v>
      </c>
      <c r="AJ868" s="78">
        <f t="shared" si="179"/>
        <v>1.1599999999999999</v>
      </c>
      <c r="AK868" s="78"/>
      <c r="AL868" s="78"/>
      <c r="AM868" s="78"/>
      <c r="AN868" s="78"/>
      <c r="AO868" s="45">
        <v>9002.7659999999996</v>
      </c>
      <c r="AP868" s="45">
        <v>9000.5920000000006</v>
      </c>
      <c r="AQ868" s="57">
        <f t="shared" si="192"/>
        <v>46240.604166666664</v>
      </c>
      <c r="AR868" s="57">
        <v>46240.614583333336</v>
      </c>
      <c r="AS868" s="57">
        <f t="shared" si="177"/>
        <v>46241.25</v>
      </c>
      <c r="AT868" s="57">
        <v>46241.354166666664</v>
      </c>
      <c r="AU868" s="57">
        <f t="shared" si="185"/>
        <v>46241.354166666664</v>
      </c>
      <c r="AV868" s="57">
        <v>46241.364583333336</v>
      </c>
      <c r="AW868" s="46">
        <v>4241</v>
      </c>
      <c r="AX868" s="46">
        <v>6549</v>
      </c>
      <c r="AY868" s="30">
        <v>35.24</v>
      </c>
      <c r="AZ868" s="30">
        <v>10.26</v>
      </c>
      <c r="BA868" s="30">
        <v>4.01</v>
      </c>
      <c r="BB868" s="30">
        <v>5.56</v>
      </c>
      <c r="BC868" s="30">
        <v>6.2</v>
      </c>
      <c r="BD868" s="30">
        <v>44.03</v>
      </c>
      <c r="BE868" s="30">
        <v>40.15</v>
      </c>
      <c r="BF868" s="30">
        <v>0.27</v>
      </c>
      <c r="BG868" s="30">
        <v>0.44</v>
      </c>
      <c r="BH868" s="30">
        <v>0.41</v>
      </c>
      <c r="BI868" s="30">
        <v>60.25</v>
      </c>
      <c r="BJ868" s="30">
        <v>4.3499999999999996</v>
      </c>
      <c r="BK868" s="30">
        <v>0.95</v>
      </c>
      <c r="BL868" s="30">
        <v>1.1299999999999999</v>
      </c>
      <c r="BM868" s="30">
        <v>18.260000000000002</v>
      </c>
      <c r="BN868" s="34">
        <v>61</v>
      </c>
      <c r="BO868" s="30" t="s">
        <v>100</v>
      </c>
      <c r="BP868" s="30" t="s">
        <v>100</v>
      </c>
      <c r="BQ868" s="34">
        <v>1290</v>
      </c>
      <c r="BR868" s="30">
        <v>37.81</v>
      </c>
      <c r="BS868" s="30">
        <v>27.21</v>
      </c>
      <c r="BT868" s="30">
        <v>7.63</v>
      </c>
      <c r="BU868" s="30">
        <v>12.24</v>
      </c>
      <c r="BV868" s="30">
        <v>2.54</v>
      </c>
      <c r="BW868" s="30">
        <v>0.93</v>
      </c>
      <c r="BX868" s="30">
        <v>0.47</v>
      </c>
      <c r="BY868" s="30">
        <v>0.86</v>
      </c>
      <c r="BZ868" s="30">
        <v>9.69</v>
      </c>
      <c r="CA868" s="30">
        <v>0.25</v>
      </c>
      <c r="CB868" s="30">
        <v>0.36</v>
      </c>
      <c r="CC868" s="99">
        <v>5.1999999999999998E-2</v>
      </c>
      <c r="CD868" s="30">
        <v>98</v>
      </c>
      <c r="CE868" s="30">
        <v>97</v>
      </c>
      <c r="CF868" s="30">
        <v>78</v>
      </c>
      <c r="CG868" s="30">
        <v>20</v>
      </c>
      <c r="CH868" s="30"/>
      <c r="CI868" s="46"/>
      <c r="CJ868" s="30"/>
      <c r="CK868" s="30"/>
      <c r="CL868" s="30"/>
      <c r="CM868" s="30"/>
      <c r="CN868" s="30"/>
      <c r="CO868" s="30"/>
      <c r="CP868" s="30"/>
      <c r="CQ868" s="30"/>
      <c r="CR868" s="46">
        <v>4183</v>
      </c>
      <c r="CS868" s="30">
        <v>34.39</v>
      </c>
      <c r="CT868" s="30">
        <v>4.96</v>
      </c>
      <c r="CU868" s="30">
        <v>0.25</v>
      </c>
      <c r="CV868" s="30"/>
      <c r="CW868" s="58">
        <f t="shared" si="184"/>
        <v>724.68534621238473</v>
      </c>
      <c r="CX868" s="59">
        <f>AP868/(AB868-AI868)</f>
        <v>724.68534621238473</v>
      </c>
      <c r="CY868" s="79">
        <v>500</v>
      </c>
      <c r="CZ868" s="57">
        <f>IF(AND(DATE(YEAR(T868),MONTH(T868),DAY(T868))&gt;=(S868-3),DATE(YEAR(T868),MONTH(T868),DAY(T868))&lt;=(S868+3)),T868,V868)</f>
        <v>46240.604166666664</v>
      </c>
      <c r="DA868" s="59">
        <f>CZ868-U868</f>
        <v>0</v>
      </c>
      <c r="DB868" s="51">
        <f>(((AR868-AQ868)*24)+DD868+AB868+((AV868-AU868)*24))/24</f>
        <v>0.73958333334303461</v>
      </c>
      <c r="DC868" s="51">
        <f>(AT868-AS868)*24</f>
        <v>2.4999999999417923</v>
      </c>
      <c r="DD868" s="51">
        <f>(W868-AR868)*24</f>
        <v>3.9999999999417923</v>
      </c>
      <c r="DE868" s="51">
        <f>AA868</f>
        <v>306.49999999988358</v>
      </c>
      <c r="DF868" s="51">
        <f t="shared" si="183"/>
        <v>3.9999999999417923</v>
      </c>
      <c r="DG868" s="51">
        <f>AB868</f>
        <v>13.250000000058208</v>
      </c>
      <c r="DH868" s="51">
        <f t="shared" si="187"/>
        <v>2.4999999999417923</v>
      </c>
    </row>
    <row r="869" spans="1:112" s="42" customFormat="1" x14ac:dyDescent="0.2">
      <c r="A869" s="40">
        <v>5317</v>
      </c>
      <c r="B869" s="29">
        <f t="shared" si="188"/>
        <v>46235</v>
      </c>
      <c r="C869" s="41" t="str">
        <f t="shared" si="189"/>
        <v>PRT 2026 7 #5317</v>
      </c>
      <c r="D869" s="41" t="str">
        <f t="shared" si="190"/>
        <v>PRATU PTBA #173</v>
      </c>
      <c r="E869" s="39">
        <v>5317</v>
      </c>
      <c r="F869" s="38" t="s">
        <v>98</v>
      </c>
      <c r="G869" s="38" t="str">
        <f>INDEX([1]List!$D$2:$D$60,MATCH(F869,[1]List!$B$2:$B$60,0))</f>
        <v>FOB</v>
      </c>
      <c r="H869" s="38" t="s">
        <v>156</v>
      </c>
      <c r="I869" s="38" t="s">
        <v>157</v>
      </c>
      <c r="J869" s="39">
        <f>IF(F869="","",IF(F869="TIE LRC",COUNTIF($F$2:$F869,"TIE")+COUNTIF($F$2:$F869,"TME")+COUNTIF($F$2:$F869,"TIE LRC")+COUNTIF($F$2:$F869,"TIE MRC"),IF(F869="TIE MRC",COUNTIF($F$2:$F869,"TIE")+COUNTIF($F$2:$F869,"TME")+COUNTIF($F$2:$F869,"TIE LRC")+COUNTIF($F$2:$F869,"TIE MRC"),IF(F869="PLNBB LRC",COUNTIF($F$2:$F869,"PLNBB")+COUNTIF($F$2:$F869,"PLNBB LRC")+COUNTIF($F$2:$F869,"PLNBB MRC"),IF(F869="PLNBB MRC",COUNTIF($F$2:$F869,"PLNBB")+COUNTIF($F$2:$F869,"PLNBB LRC")+COUNTIF($F$2:$F869,"PLNBB MRC"),IF(F869="HE MRC",COUNTIF($F$2:$F869,"HE")+COUNTIF($F$2:$F869,"HE LRC")+COUNTIF($F$2:$F869,"HE MRC"),IF(F869="HE LRC",COUNTIF($F$2:$F869,"HE")+COUNTIF($F$2:$F869,"HE LRC")+COUNTIF($F$2:$F869,"HE MRC"),COUNTIF($F$2:$F869,F869))))))))</f>
        <v>173</v>
      </c>
      <c r="K869" s="42" t="s">
        <v>922</v>
      </c>
      <c r="L869" s="42" t="s">
        <v>850</v>
      </c>
      <c r="N869" s="43" t="s">
        <v>318</v>
      </c>
      <c r="O869" s="70" t="s">
        <v>201</v>
      </c>
      <c r="P869" s="40"/>
      <c r="Q869" s="70">
        <v>46220</v>
      </c>
      <c r="R869" s="44"/>
      <c r="S869" s="70">
        <v>46226</v>
      </c>
      <c r="T869" s="57">
        <v>46230.833333333336</v>
      </c>
      <c r="U869" s="57">
        <f t="shared" si="193"/>
        <v>46241.055555555555</v>
      </c>
      <c r="V869" s="57">
        <v>46241.055555555555</v>
      </c>
      <c r="W869" s="57">
        <v>46241.25</v>
      </c>
      <c r="X869" s="57">
        <v>46242.440972222219</v>
      </c>
      <c r="Y869" s="57">
        <v>46242.503472222219</v>
      </c>
      <c r="Z869" s="57">
        <v>46242.538194444445</v>
      </c>
      <c r="AA869" s="51">
        <f t="shared" si="191"/>
        <v>245.33333333325572</v>
      </c>
      <c r="AB869" s="51">
        <f t="shared" si="181"/>
        <v>30.083333333255723</v>
      </c>
      <c r="AC869" s="51">
        <f t="shared" si="182"/>
        <v>1.5</v>
      </c>
      <c r="AD869" s="51">
        <v>0.42</v>
      </c>
      <c r="AE869" s="51">
        <v>4.42</v>
      </c>
      <c r="AF869" s="51">
        <v>0.83</v>
      </c>
      <c r="AG869" s="51">
        <v>2</v>
      </c>
      <c r="AH869" s="51">
        <v>0</v>
      </c>
      <c r="AI869" s="51">
        <f t="shared" si="186"/>
        <v>7.25</v>
      </c>
      <c r="AJ869" s="78">
        <f t="shared" si="179"/>
        <v>7.67</v>
      </c>
      <c r="AK869" s="78"/>
      <c r="AL869" s="78"/>
      <c r="AM869" s="78"/>
      <c r="AN869" s="78"/>
      <c r="AO869" s="45">
        <v>12320.62</v>
      </c>
      <c r="AP869" s="45">
        <v>12319.258</v>
      </c>
      <c r="AQ869" s="57">
        <f t="shared" si="192"/>
        <v>46241.055555555555</v>
      </c>
      <c r="AR869" s="57">
        <v>46241.065972222219</v>
      </c>
      <c r="AS869" s="57">
        <f t="shared" si="177"/>
        <v>46242.440972222219</v>
      </c>
      <c r="AT869" s="57">
        <v>46242.524305555555</v>
      </c>
      <c r="AU869" s="57">
        <f t="shared" si="185"/>
        <v>46242.524305555555</v>
      </c>
      <c r="AV869" s="57">
        <v>46242.534722222219</v>
      </c>
      <c r="AW869" s="46">
        <v>4878</v>
      </c>
      <c r="AX869" s="46">
        <v>6929</v>
      </c>
      <c r="AY869" s="30">
        <v>29.6</v>
      </c>
      <c r="AZ869" s="30">
        <v>8.8000000000000007</v>
      </c>
      <c r="BA869" s="30">
        <v>3.51</v>
      </c>
      <c r="BB869" s="30">
        <v>4.55</v>
      </c>
      <c r="BC869" s="30">
        <v>4.99</v>
      </c>
      <c r="BD869" s="30">
        <v>42.35</v>
      </c>
      <c r="BE869" s="30">
        <v>44.3</v>
      </c>
      <c r="BF869" s="30">
        <v>0.38</v>
      </c>
      <c r="BG869" s="30">
        <v>0.56999999999999995</v>
      </c>
      <c r="BH869" s="30">
        <v>0.54</v>
      </c>
      <c r="BI869" s="30">
        <v>65.34</v>
      </c>
      <c r="BJ869" s="30">
        <v>4.21</v>
      </c>
      <c r="BK869" s="30">
        <v>0.98</v>
      </c>
      <c r="BL869" s="30">
        <v>1.1299999999999999</v>
      </c>
      <c r="BM869" s="30">
        <v>15.63</v>
      </c>
      <c r="BN869" s="34">
        <v>60</v>
      </c>
      <c r="BO869" s="30" t="s">
        <v>97</v>
      </c>
      <c r="BP869" s="30" t="s">
        <v>100</v>
      </c>
      <c r="BQ869" s="34">
        <v>1170</v>
      </c>
      <c r="BR869" s="30">
        <v>35.57</v>
      </c>
      <c r="BS869" s="30">
        <v>25.45</v>
      </c>
      <c r="BT869" s="30">
        <v>16.809999999999999</v>
      </c>
      <c r="BU869" s="30">
        <v>10.7</v>
      </c>
      <c r="BV869" s="30">
        <v>1.6</v>
      </c>
      <c r="BW869" s="30">
        <v>0.98</v>
      </c>
      <c r="BX869" s="30">
        <v>0.47</v>
      </c>
      <c r="BY869" s="30">
        <v>0.62</v>
      </c>
      <c r="BZ869" s="30">
        <v>7.07</v>
      </c>
      <c r="CA869" s="30">
        <v>0.18</v>
      </c>
      <c r="CB869" s="30">
        <v>0.56000000000000005</v>
      </c>
      <c r="CC869" s="99">
        <v>4.2000000000000003E-2</v>
      </c>
      <c r="CD869" s="30">
        <v>100</v>
      </c>
      <c r="CE869" s="30">
        <v>99</v>
      </c>
      <c r="CF869" s="30">
        <v>78</v>
      </c>
      <c r="CG869" s="30">
        <v>18</v>
      </c>
      <c r="CH869" s="30"/>
      <c r="CI869" s="46">
        <v>4917</v>
      </c>
      <c r="CJ869" s="30"/>
      <c r="CK869" s="30">
        <v>28.92</v>
      </c>
      <c r="CL869" s="30">
        <v>14.46</v>
      </c>
      <c r="CM869" s="30">
        <v>4.3899999999999997</v>
      </c>
      <c r="CN869" s="30">
        <v>5.28</v>
      </c>
      <c r="CO869" s="30">
        <v>39.01</v>
      </c>
      <c r="CP869" s="30">
        <v>41.25</v>
      </c>
      <c r="CQ869" s="30">
        <v>0.49</v>
      </c>
      <c r="CR869" s="46">
        <v>4662</v>
      </c>
      <c r="CS869" s="30">
        <v>29.52</v>
      </c>
      <c r="CT869" s="30">
        <v>3.92</v>
      </c>
      <c r="CU869" s="30">
        <v>0.42</v>
      </c>
      <c r="CV869" s="30"/>
      <c r="CW869" s="58">
        <f t="shared" si="184"/>
        <v>539.52954744708927</v>
      </c>
      <c r="CX869" s="59">
        <f>AP869/(AB869-AI869)</f>
        <v>539.52954744708927</v>
      </c>
      <c r="CY869" s="79">
        <v>500</v>
      </c>
      <c r="CZ869" s="57">
        <f>IF(AND(DATE(YEAR(T869),MONTH(T869),DAY(T869))&gt;=(S869-3),DATE(YEAR(T869),MONTH(T869),DAY(T869))&lt;=(S869+3)),T869,V869)</f>
        <v>46241.055555555555</v>
      </c>
      <c r="DA869" s="59">
        <f>CZ869-U869</f>
        <v>0</v>
      </c>
      <c r="DB869" s="51">
        <f>(((AR869-AQ869)*24)+DD869+AB869+((AV869-AU869)*24))/24</f>
        <v>1.4583333333284827</v>
      </c>
      <c r="DC869" s="51">
        <f>(AT869-AS869)*24</f>
        <v>2.0000000000582077</v>
      </c>
      <c r="DD869" s="51">
        <f>(W869-AR869)*24</f>
        <v>4.4166666667442769</v>
      </c>
      <c r="DE869" s="51">
        <f>AA869</f>
        <v>245.33333333325572</v>
      </c>
      <c r="DF869" s="51">
        <f t="shared" si="183"/>
        <v>4.4166666667442769</v>
      </c>
      <c r="DG869" s="51">
        <f>AB869</f>
        <v>30.083333333255723</v>
      </c>
      <c r="DH869" s="51">
        <f t="shared" si="187"/>
        <v>2.0000000000582077</v>
      </c>
    </row>
    <row r="870" spans="1:112" s="42" customFormat="1" x14ac:dyDescent="0.2">
      <c r="A870" s="40">
        <v>5318</v>
      </c>
      <c r="B870" s="29">
        <f t="shared" si="188"/>
        <v>46235</v>
      </c>
      <c r="C870" s="41" t="str">
        <f t="shared" si="189"/>
        <v>PRT 2026 7 #5318</v>
      </c>
      <c r="D870" s="41" t="str">
        <f t="shared" si="190"/>
        <v>PRATU TIE LRC #28</v>
      </c>
      <c r="E870" s="39">
        <v>5318</v>
      </c>
      <c r="F870" s="38" t="s">
        <v>238</v>
      </c>
      <c r="G870" s="38" t="str">
        <f>INDEX([1]List!$D$2:$D$60,MATCH(F870,[1]List!$B$2:$B$60,0))</f>
        <v>CIF</v>
      </c>
      <c r="H870" s="38" t="s">
        <v>311</v>
      </c>
      <c r="I870" s="38" t="s">
        <v>163</v>
      </c>
      <c r="J870" s="39">
        <f>IF(F870="","",IF(F870="TIE LRC",COUNTIF($F$2:$F870,"TIE")+COUNTIF($F$2:$F870,"TME")+COUNTIF($F$2:$F870,"TIE LRC")+COUNTIF($F$2:$F870,"TIE MRC"),IF(F870="TIE MRC",COUNTIF($F$2:$F870,"TIE")+COUNTIF($F$2:$F870,"TME")+COUNTIF($F$2:$F870,"TIE LRC")+COUNTIF($F$2:$F870,"TIE MRC"),IF(F870="PLNBB LRC",COUNTIF($F$2:$F870,"PLNBB")+COUNTIF($F$2:$F870,"PLNBB LRC")+COUNTIF($F$2:$F870,"PLNBB MRC"),IF(F870="PLNBB MRC",COUNTIF($F$2:$F870,"PLNBB")+COUNTIF($F$2:$F870,"PLNBB LRC")+COUNTIF($F$2:$F870,"PLNBB MRC"),IF(F870="HE MRC",COUNTIF($F$2:$F870,"HE")+COUNTIF($F$2:$F870,"HE LRC")+COUNTIF($F$2:$F870,"HE MRC"),IF(F870="HE LRC",COUNTIF($F$2:$F870,"HE")+COUNTIF($F$2:$F870,"HE LRC")+COUNTIF($F$2:$F870,"HE MRC"),COUNTIF($F$2:$F870,F870))))))))</f>
        <v>28</v>
      </c>
      <c r="K870" s="42" t="s">
        <v>763</v>
      </c>
      <c r="L870" s="42" t="s">
        <v>764</v>
      </c>
      <c r="N870" s="43" t="s">
        <v>320</v>
      </c>
      <c r="O870" s="70" t="s">
        <v>610</v>
      </c>
      <c r="P870" s="40"/>
      <c r="Q870" s="70">
        <v>46219</v>
      </c>
      <c r="R870" s="44"/>
      <c r="S870" s="70">
        <v>46217</v>
      </c>
      <c r="T870" s="57">
        <v>46229.4375</v>
      </c>
      <c r="U870" s="57">
        <f t="shared" si="193"/>
        <v>46241.423611111109</v>
      </c>
      <c r="V870" s="57">
        <v>46241.423611111109</v>
      </c>
      <c r="W870" s="57">
        <v>46242.350694444445</v>
      </c>
      <c r="X870" s="57">
        <v>46243</v>
      </c>
      <c r="Y870" s="57">
        <v>46243.048611111109</v>
      </c>
      <c r="Z870" s="57">
        <v>46243.083333333336</v>
      </c>
      <c r="AA870" s="51">
        <f t="shared" si="191"/>
        <v>287.66666666662786</v>
      </c>
      <c r="AB870" s="51">
        <f t="shared" si="181"/>
        <v>16.749999999941792</v>
      </c>
      <c r="AC870" s="51">
        <f t="shared" si="182"/>
        <v>1.1666666666278616</v>
      </c>
      <c r="AD870" s="51">
        <v>0.75</v>
      </c>
      <c r="AE870" s="51">
        <v>2</v>
      </c>
      <c r="AF870" s="51">
        <v>0</v>
      </c>
      <c r="AG870" s="51">
        <v>0</v>
      </c>
      <c r="AH870" s="51">
        <v>0</v>
      </c>
      <c r="AI870" s="51">
        <f t="shared" si="186"/>
        <v>2</v>
      </c>
      <c r="AJ870" s="78">
        <f t="shared" ref="AJ870:AJ902" si="194">SUM(AD870:AH870)</f>
        <v>2.75</v>
      </c>
      <c r="AK870" s="78"/>
      <c r="AL870" s="78"/>
      <c r="AM870" s="78"/>
      <c r="AN870" s="78"/>
      <c r="AO870" s="45">
        <v>8512.5889999999999</v>
      </c>
      <c r="AP870" s="45">
        <v>8509.5859999999993</v>
      </c>
      <c r="AQ870" s="57">
        <f t="shared" si="192"/>
        <v>46241.423611111109</v>
      </c>
      <c r="AR870" s="57">
        <v>46241.434027777781</v>
      </c>
      <c r="AS870" s="57">
        <f t="shared" si="177"/>
        <v>46243</v>
      </c>
      <c r="AT870" s="57">
        <v>46243.069444444445</v>
      </c>
      <c r="AU870" s="57">
        <f t="shared" si="185"/>
        <v>46243.069444444445</v>
      </c>
      <c r="AV870" s="57">
        <v>46243.079861111109</v>
      </c>
      <c r="AW870" s="46">
        <v>4210</v>
      </c>
      <c r="AX870" s="46">
        <v>6563</v>
      </c>
      <c r="AY870" s="30">
        <v>35.86</v>
      </c>
      <c r="AZ870" s="30">
        <v>11.52</v>
      </c>
      <c r="BA870" s="30">
        <v>4.7</v>
      </c>
      <c r="BB870" s="30">
        <v>6.48</v>
      </c>
      <c r="BC870" s="30">
        <v>7.32</v>
      </c>
      <c r="BD870" s="30">
        <v>42.29</v>
      </c>
      <c r="BE870" s="30">
        <v>39.71</v>
      </c>
      <c r="BF870" s="30">
        <v>0.28999999999999998</v>
      </c>
      <c r="BG870" s="30">
        <v>0.49</v>
      </c>
      <c r="BH870" s="30">
        <v>0.45</v>
      </c>
      <c r="BI870" s="30">
        <v>59.85</v>
      </c>
      <c r="BJ870" s="30">
        <v>4.01</v>
      </c>
      <c r="BK870" s="30">
        <v>0.8</v>
      </c>
      <c r="BL870" s="30">
        <v>1.07</v>
      </c>
      <c r="BM870" s="30">
        <v>16.86</v>
      </c>
      <c r="BN870" s="34">
        <v>60</v>
      </c>
      <c r="BO870" s="30" t="s">
        <v>100</v>
      </c>
      <c r="BP870" s="30" t="s">
        <v>100</v>
      </c>
      <c r="BQ870" s="34">
        <v>1260</v>
      </c>
      <c r="BR870" s="30">
        <v>36.090000000000003</v>
      </c>
      <c r="BS870" s="30">
        <v>28.36</v>
      </c>
      <c r="BT870" s="30">
        <v>9.69</v>
      </c>
      <c r="BU870" s="30">
        <v>14.27</v>
      </c>
      <c r="BV870" s="30">
        <v>2.33</v>
      </c>
      <c r="BW870" s="30">
        <v>0.87</v>
      </c>
      <c r="BX870" s="30">
        <v>0.37</v>
      </c>
      <c r="BY870" s="30">
        <v>1.27</v>
      </c>
      <c r="BZ870" s="30">
        <v>7.06</v>
      </c>
      <c r="CA870" s="30">
        <v>0.5</v>
      </c>
      <c r="CB870" s="30">
        <v>0.18</v>
      </c>
      <c r="CC870" s="99">
        <v>0.04</v>
      </c>
      <c r="CD870" s="30">
        <v>99</v>
      </c>
      <c r="CE870" s="30">
        <v>98</v>
      </c>
      <c r="CF870" s="30">
        <v>79</v>
      </c>
      <c r="CG870" s="30">
        <v>18</v>
      </c>
      <c r="CH870" s="30"/>
      <c r="CI870" s="46">
        <v>4217</v>
      </c>
      <c r="CJ870" s="30"/>
      <c r="CK870" s="30">
        <v>35.1</v>
      </c>
      <c r="CL870" s="30"/>
      <c r="CM870" s="30">
        <v>4.74</v>
      </c>
      <c r="CN870" s="30"/>
      <c r="CO870" s="30"/>
      <c r="CP870" s="30"/>
      <c r="CQ870" s="30">
        <v>0.28999999999999998</v>
      </c>
      <c r="CR870" s="46">
        <v>4048</v>
      </c>
      <c r="CS870" s="30">
        <v>35.380000000000003</v>
      </c>
      <c r="CT870" s="30">
        <v>4.2300000000000004</v>
      </c>
      <c r="CU870" s="30">
        <v>0.21</v>
      </c>
      <c r="CV870" s="30"/>
      <c r="CW870" s="58">
        <f t="shared" si="184"/>
        <v>576.92108474803933</v>
      </c>
      <c r="CX870" s="59">
        <f>AP870/(AB870-AI870)</f>
        <v>576.92108474803933</v>
      </c>
      <c r="CY870" s="79">
        <v>500</v>
      </c>
      <c r="CZ870" s="57">
        <f>IF(AND(DATE(YEAR(T870),MONTH(T870),DAY(T870))&gt;=(S870-3),DATE(YEAR(T870),MONTH(T870),DAY(T870))&lt;=(S870+3)),T870,V870)</f>
        <v>46241.423611111109</v>
      </c>
      <c r="DA870" s="59">
        <f>CZ870-U870</f>
        <v>0</v>
      </c>
      <c r="DB870" s="51">
        <f>(((AR870-AQ870)*24)+DD870+AB870+((AV870-AU870)*24))/24</f>
        <v>1.6354166666642413</v>
      </c>
      <c r="DC870" s="51">
        <f>(AT870-AS870)*24</f>
        <v>1.6666666666860692</v>
      </c>
      <c r="DD870" s="51">
        <f>(W870-AR870)*24</f>
        <v>21.999999999941792</v>
      </c>
      <c r="DE870" s="51">
        <f>AA870</f>
        <v>287.66666666662786</v>
      </c>
      <c r="DF870" s="51">
        <f t="shared" si="183"/>
        <v>21.999999999941792</v>
      </c>
      <c r="DG870" s="51">
        <f>AB870</f>
        <v>16.749999999941792</v>
      </c>
      <c r="DH870" s="51">
        <f t="shared" si="187"/>
        <v>1.6666666666860692</v>
      </c>
    </row>
    <row r="871" spans="1:112" s="42" customFormat="1" x14ac:dyDescent="0.2">
      <c r="A871" s="40">
        <v>5319</v>
      </c>
      <c r="B871" s="29">
        <f t="shared" si="188"/>
        <v>46235</v>
      </c>
      <c r="C871" s="41" t="str">
        <f t="shared" si="189"/>
        <v>PRT 2026 7 #5319</v>
      </c>
      <c r="D871" s="41" t="str">
        <f t="shared" si="190"/>
        <v>PRATU BSPC LRC #4</v>
      </c>
      <c r="E871" s="39">
        <v>5319</v>
      </c>
      <c r="F871" s="38" t="s">
        <v>843</v>
      </c>
      <c r="G871" s="38" t="str">
        <f>INDEX([1]List!$D$2:$D$60,MATCH(F871,[1]List!$B$2:$B$60,0))</f>
        <v>CIF</v>
      </c>
      <c r="H871" s="38" t="s">
        <v>844</v>
      </c>
      <c r="I871" s="38" t="s">
        <v>681</v>
      </c>
      <c r="J871" s="39">
        <f>IF(F871="","",IF(F871="TIE LRC",COUNTIF($F$2:$F871,"TIE")+COUNTIF($F$2:$F871,"TME")+COUNTIF($F$2:$F871,"TIE LRC")+COUNTIF($F$2:$F871,"TIE MRC"),IF(F871="TIE MRC",COUNTIF($F$2:$F871,"TIE")+COUNTIF($F$2:$F871,"TME")+COUNTIF($F$2:$F871,"TIE LRC")+COUNTIF($F$2:$F871,"TIE MRC"),IF(F871="PLNBB LRC",COUNTIF($F$2:$F871,"PLNBB")+COUNTIF($F$2:$F871,"PLNBB LRC")+COUNTIF($F$2:$F871,"PLNBB MRC"),IF(F871="PLNBB MRC",COUNTIF($F$2:$F871,"PLNBB")+COUNTIF($F$2:$F871,"PLNBB LRC")+COUNTIF($F$2:$F871,"PLNBB MRC"),IF(F871="HE MRC",COUNTIF($F$2:$F871,"HE")+COUNTIF($F$2:$F871,"HE LRC")+COUNTIF($F$2:$F871,"HE MRC"),IF(F871="HE LRC",COUNTIF($F$2:$F871,"HE")+COUNTIF($F$2:$F871,"HE LRC")+COUNTIF($F$2:$F871,"HE MRC"),COUNTIF($F$2:$F871,F871))))))))</f>
        <v>4</v>
      </c>
      <c r="K871" s="42" t="s">
        <v>923</v>
      </c>
      <c r="L871" s="42" t="s">
        <v>628</v>
      </c>
      <c r="N871" s="43" t="s">
        <v>320</v>
      </c>
      <c r="O871" s="70" t="s">
        <v>201</v>
      </c>
      <c r="P871" s="40"/>
      <c r="Q871" s="70">
        <v>46218</v>
      </c>
      <c r="R871" s="44"/>
      <c r="S871" s="70">
        <v>46224</v>
      </c>
      <c r="T871" s="57">
        <v>46230.625</v>
      </c>
      <c r="U871" s="57">
        <f t="shared" si="193"/>
        <v>46232.121527777781</v>
      </c>
      <c r="V871" s="57">
        <v>46232.121527777781</v>
      </c>
      <c r="W871" s="57">
        <v>46232.375</v>
      </c>
      <c r="X871" s="57">
        <v>46243.909722222219</v>
      </c>
      <c r="Y871" s="57">
        <v>46244.083333333336</v>
      </c>
      <c r="Z871" s="57">
        <v>46244.118055555555</v>
      </c>
      <c r="AA871" s="51">
        <f t="shared" si="191"/>
        <v>35.916666666744277</v>
      </c>
      <c r="AB871" s="51">
        <f t="shared" si="181"/>
        <v>281.00000000005821</v>
      </c>
      <c r="AC871" s="51">
        <f t="shared" si="182"/>
        <v>4.1666666668024845</v>
      </c>
      <c r="AD871" s="51">
        <v>0</v>
      </c>
      <c r="AE871" s="51">
        <v>2.17</v>
      </c>
      <c r="AF871" s="51">
        <v>9</v>
      </c>
      <c r="AG871" s="51">
        <v>12.08</v>
      </c>
      <c r="AH871" s="51">
        <v>3.58</v>
      </c>
      <c r="AI871" s="51">
        <f t="shared" si="186"/>
        <v>26.83</v>
      </c>
      <c r="AJ871" s="78">
        <f t="shared" si="194"/>
        <v>26.83</v>
      </c>
      <c r="AK871" s="78"/>
      <c r="AL871" s="78"/>
      <c r="AM871" s="78"/>
      <c r="AN871" s="78"/>
      <c r="AO871" s="45">
        <v>9501.7639999999992</v>
      </c>
      <c r="AP871" s="45">
        <v>9481.5220000000008</v>
      </c>
      <c r="AQ871" s="57">
        <f t="shared" si="192"/>
        <v>46232.121527777781</v>
      </c>
      <c r="AR871" s="57">
        <v>46232.135416666664</v>
      </c>
      <c r="AS871" s="57">
        <f t="shared" si="177"/>
        <v>46243.909722222219</v>
      </c>
      <c r="AT871" s="57">
        <v>46244.104166666664</v>
      </c>
      <c r="AU871" s="57">
        <f t="shared" si="185"/>
        <v>46244.104166666664</v>
      </c>
      <c r="AV871" s="57">
        <v>46244.114583333336</v>
      </c>
      <c r="AW871" s="46">
        <v>4018</v>
      </c>
      <c r="AX871" s="46">
        <v>6361</v>
      </c>
      <c r="AY871" s="30">
        <v>36.83</v>
      </c>
      <c r="AZ871" s="30">
        <v>15.62</v>
      </c>
      <c r="BA871" s="30">
        <v>4.4400000000000004</v>
      </c>
      <c r="BB871" s="30">
        <v>5.93</v>
      </c>
      <c r="BC871" s="30">
        <v>7.03</v>
      </c>
      <c r="BD871" s="30">
        <v>41.86</v>
      </c>
      <c r="BE871" s="30">
        <v>36.590000000000003</v>
      </c>
      <c r="BF871" s="30">
        <v>0.22</v>
      </c>
      <c r="BG871" s="30">
        <v>0.38</v>
      </c>
      <c r="BH871" s="30">
        <v>0.36</v>
      </c>
      <c r="BI871" s="30">
        <v>55.74</v>
      </c>
      <c r="BJ871" s="30">
        <v>4.24</v>
      </c>
      <c r="BK871" s="30">
        <v>0.92</v>
      </c>
      <c r="BL871" s="30">
        <v>1.1000000000000001</v>
      </c>
      <c r="BM871" s="30">
        <v>17.25</v>
      </c>
      <c r="BN871" s="34">
        <v>60</v>
      </c>
      <c r="BO871" s="30" t="s">
        <v>97</v>
      </c>
      <c r="BP871" s="30" t="s">
        <v>100</v>
      </c>
      <c r="BQ871" s="34">
        <v>1160</v>
      </c>
      <c r="BR871" s="30">
        <v>45.38</v>
      </c>
      <c r="BS871" s="30">
        <v>15.08</v>
      </c>
      <c r="BT871" s="30">
        <v>18.82</v>
      </c>
      <c r="BU871" s="30">
        <v>7.68</v>
      </c>
      <c r="BV871" s="30">
        <v>2.86</v>
      </c>
      <c r="BW871" s="30">
        <v>0.53</v>
      </c>
      <c r="BX871" s="30">
        <v>0.72</v>
      </c>
      <c r="BY871" s="30">
        <v>0.52</v>
      </c>
      <c r="BZ871" s="30">
        <v>7.96</v>
      </c>
      <c r="CA871" s="30">
        <v>0.28000000000000003</v>
      </c>
      <c r="CB871" s="30">
        <v>0.17</v>
      </c>
      <c r="CC871" s="99">
        <v>0.04</v>
      </c>
      <c r="CD871" s="30">
        <v>98</v>
      </c>
      <c r="CE871" s="30">
        <v>97</v>
      </c>
      <c r="CF871" s="30">
        <v>78</v>
      </c>
      <c r="CG871" s="30">
        <v>19</v>
      </c>
      <c r="CH871" s="30"/>
      <c r="CI871" s="46">
        <v>4054</v>
      </c>
      <c r="CJ871" s="30"/>
      <c r="CK871" s="30">
        <v>36.69</v>
      </c>
      <c r="CL871" s="30"/>
      <c r="CM871" s="30">
        <v>4.22</v>
      </c>
      <c r="CN871" s="30"/>
      <c r="CO871" s="30"/>
      <c r="CP871" s="30"/>
      <c r="CQ871" s="30">
        <v>0.22</v>
      </c>
      <c r="CR871" s="46">
        <v>4072</v>
      </c>
      <c r="CS871" s="30">
        <v>35.39</v>
      </c>
      <c r="CT871" s="30">
        <v>4.83</v>
      </c>
      <c r="CU871" s="30">
        <v>0.25</v>
      </c>
      <c r="CV871" s="30"/>
      <c r="CW871" s="58">
        <f t="shared" si="184"/>
        <v>37.303859621504621</v>
      </c>
      <c r="CX871" s="59">
        <f>AP871/(AB871-AI871)</f>
        <v>37.303859621504621</v>
      </c>
      <c r="CY871" s="79">
        <v>500</v>
      </c>
      <c r="CZ871" s="57">
        <f>IF(AND(DATE(YEAR(T871),MONTH(T871),DAY(T871))&gt;=(S871-3),DATE(YEAR(T871),MONTH(T871),DAY(T871))&lt;=(S871+3)),T871,V871)</f>
        <v>46232.121527777781</v>
      </c>
      <c r="DA871" s="59">
        <f>CZ871-U871</f>
        <v>0</v>
      </c>
      <c r="DB871" s="51">
        <f>(((AR871-AQ871)*24)+DD871+AB871+((AV871-AU871)*24))/24</f>
        <v>11.972222222226264</v>
      </c>
      <c r="DC871" s="51">
        <f>(AT871-AS871)*24</f>
        <v>4.6666666666860692</v>
      </c>
      <c r="DD871" s="51">
        <f>(W871-AR871)*24</f>
        <v>5.7500000000582077</v>
      </c>
      <c r="DE871" s="51">
        <f>AA871</f>
        <v>35.916666666744277</v>
      </c>
      <c r="DF871" s="51">
        <f t="shared" si="183"/>
        <v>5.7500000000582077</v>
      </c>
      <c r="DG871" s="51">
        <f>AB871</f>
        <v>281.00000000005821</v>
      </c>
      <c r="DH871" s="51">
        <f t="shared" si="187"/>
        <v>4.6666666666860692</v>
      </c>
    </row>
    <row r="872" spans="1:112" s="42" customFormat="1" x14ac:dyDescent="0.2">
      <c r="A872" s="40">
        <v>5320</v>
      </c>
      <c r="B872" s="29">
        <f t="shared" si="188"/>
        <v>46235</v>
      </c>
      <c r="C872" s="41" t="str">
        <f t="shared" si="189"/>
        <v>PRT 2026 8 #5320</v>
      </c>
      <c r="D872" s="41" t="str">
        <f t="shared" si="190"/>
        <v>PRATU PTBA #174</v>
      </c>
      <c r="E872" s="39">
        <v>5320</v>
      </c>
      <c r="F872" s="38" t="s">
        <v>98</v>
      </c>
      <c r="G872" s="38" t="str">
        <f>INDEX([1]List!$D$2:$D$60,MATCH(F872,[1]List!$B$2:$B$60,0))</f>
        <v>FOB</v>
      </c>
      <c r="H872" s="38" t="s">
        <v>156</v>
      </c>
      <c r="I872" s="38" t="s">
        <v>157</v>
      </c>
      <c r="J872" s="39">
        <f>IF(F872="","",IF(F872="TIE LRC",COUNTIF($F$2:$F872,"TIE")+COUNTIF($F$2:$F872,"TME")+COUNTIF($F$2:$F872,"TIE LRC")+COUNTIF($F$2:$F872,"TIE MRC"),IF(F872="TIE MRC",COUNTIF($F$2:$F872,"TIE")+COUNTIF($F$2:$F872,"TME")+COUNTIF($F$2:$F872,"TIE LRC")+COUNTIF($F$2:$F872,"TIE MRC"),IF(F872="PLNBB LRC",COUNTIF($F$2:$F872,"PLNBB")+COUNTIF($F$2:$F872,"PLNBB LRC")+COUNTIF($F$2:$F872,"PLNBB MRC"),IF(F872="PLNBB MRC",COUNTIF($F$2:$F872,"PLNBB")+COUNTIF($F$2:$F872,"PLNBB LRC")+COUNTIF($F$2:$F872,"PLNBB MRC"),IF(F872="HE MRC",COUNTIF($F$2:$F872,"HE")+COUNTIF($F$2:$F872,"HE LRC")+COUNTIF($F$2:$F872,"HE MRC"),IF(F872="HE LRC",COUNTIF($F$2:$F872,"HE")+COUNTIF($F$2:$F872,"HE LRC")+COUNTIF($F$2:$F872,"HE MRC"),COUNTIF($F$2:$F872,F872))))))))</f>
        <v>174</v>
      </c>
      <c r="L872" s="42" t="s">
        <v>336</v>
      </c>
      <c r="N872" s="43" t="s">
        <v>318</v>
      </c>
      <c r="O872" s="70" t="s">
        <v>104</v>
      </c>
      <c r="P872" s="40"/>
      <c r="Q872" s="70">
        <v>46232</v>
      </c>
      <c r="R872" s="44"/>
      <c r="S872" s="70">
        <v>46239</v>
      </c>
      <c r="T872" s="57">
        <v>46235.527777777781</v>
      </c>
      <c r="U872" s="57">
        <f t="shared" si="193"/>
        <v>46242.625</v>
      </c>
      <c r="V872" s="57">
        <v>46242.625</v>
      </c>
      <c r="W872" s="57">
        <v>46243.020833333336</v>
      </c>
      <c r="X872" s="57">
        <v>46244.190972222219</v>
      </c>
      <c r="Y872" s="57">
        <v>46244.253472222219</v>
      </c>
      <c r="Z872" s="57">
        <v>46244.291666666664</v>
      </c>
      <c r="AA872" s="51">
        <f t="shared" si="191"/>
        <v>170.33333333325572</v>
      </c>
      <c r="AB872" s="51">
        <f t="shared" si="181"/>
        <v>29.583333333197515</v>
      </c>
      <c r="AC872" s="51">
        <f t="shared" si="182"/>
        <v>1.5</v>
      </c>
      <c r="AD872" s="51">
        <v>0</v>
      </c>
      <c r="AE872" s="51">
        <v>4.83</v>
      </c>
      <c r="AF872" s="51">
        <v>0</v>
      </c>
      <c r="AG872" s="51">
        <v>0.08</v>
      </c>
      <c r="AH872" s="51">
        <v>0</v>
      </c>
      <c r="AI872" s="51">
        <f t="shared" si="186"/>
        <v>4.91</v>
      </c>
      <c r="AJ872" s="78">
        <f t="shared" si="194"/>
        <v>4.91</v>
      </c>
      <c r="AK872" s="78"/>
      <c r="AL872" s="78"/>
      <c r="AM872" s="78"/>
      <c r="AN872" s="78"/>
      <c r="AO872" s="45">
        <v>11809.287</v>
      </c>
      <c r="AP872" s="45">
        <v>11808.199000000001</v>
      </c>
      <c r="AQ872" s="57">
        <f t="shared" si="192"/>
        <v>46242.625</v>
      </c>
      <c r="AR872" s="57">
        <v>46242.638888888891</v>
      </c>
      <c r="AS872" s="57">
        <f t="shared" si="177"/>
        <v>46244.190972222219</v>
      </c>
      <c r="AT872" s="57">
        <v>46244.274305555555</v>
      </c>
      <c r="AU872" s="57">
        <f t="shared" si="185"/>
        <v>46244.274305555555</v>
      </c>
      <c r="AV872" s="57">
        <v>46244.288194444445</v>
      </c>
      <c r="AW872" s="46">
        <v>4746</v>
      </c>
      <c r="AX872" s="46">
        <v>6786</v>
      </c>
      <c r="AY872" s="30">
        <v>30.07</v>
      </c>
      <c r="AZ872" s="30">
        <v>9.57</v>
      </c>
      <c r="BA872" s="30">
        <v>5.72</v>
      </c>
      <c r="BB872" s="30">
        <v>7.4</v>
      </c>
      <c r="BC872" s="30">
        <v>8.18</v>
      </c>
      <c r="BD872" s="30">
        <v>40.98</v>
      </c>
      <c r="BE872" s="30">
        <v>42.05</v>
      </c>
      <c r="BF872" s="30">
        <v>0.36</v>
      </c>
      <c r="BG872" s="30">
        <v>0.55000000000000004</v>
      </c>
      <c r="BH872" s="30">
        <v>0.51</v>
      </c>
      <c r="BI872" s="30">
        <v>63.45</v>
      </c>
      <c r="BJ872" s="30">
        <v>4.32</v>
      </c>
      <c r="BK872" s="30">
        <v>0.98</v>
      </c>
      <c r="BL872" s="30">
        <v>1.18</v>
      </c>
      <c r="BM872" s="30">
        <v>13.82</v>
      </c>
      <c r="BN872" s="34">
        <v>59</v>
      </c>
      <c r="BO872" s="30" t="s">
        <v>97</v>
      </c>
      <c r="BP872" s="30" t="s">
        <v>97</v>
      </c>
      <c r="BQ872" s="34">
        <v>1360</v>
      </c>
      <c r="BR872" s="30">
        <v>68.17</v>
      </c>
      <c r="BS872" s="30">
        <v>10.06</v>
      </c>
      <c r="BT872" s="30">
        <v>13.37</v>
      </c>
      <c r="BU872" s="30">
        <v>2.71</v>
      </c>
      <c r="BV872" s="30">
        <v>1.24</v>
      </c>
      <c r="BW872" s="30">
        <v>0.56999999999999995</v>
      </c>
      <c r="BX872" s="30">
        <v>0.5</v>
      </c>
      <c r="BY872" s="30">
        <v>0.45</v>
      </c>
      <c r="BZ872" s="30">
        <v>2.67</v>
      </c>
      <c r="CA872" s="30">
        <v>0.1</v>
      </c>
      <c r="CB872" s="30">
        <v>0.14000000000000001</v>
      </c>
      <c r="CC872" s="99">
        <v>3.7999999999999999E-2</v>
      </c>
      <c r="CD872" s="30">
        <v>100</v>
      </c>
      <c r="CE872" s="30">
        <v>99</v>
      </c>
      <c r="CF872" s="30">
        <v>78</v>
      </c>
      <c r="CG872" s="30">
        <v>18</v>
      </c>
      <c r="CH872" s="30"/>
      <c r="CI872" s="46">
        <v>4916</v>
      </c>
      <c r="CJ872" s="30"/>
      <c r="CK872" s="30">
        <v>28.15</v>
      </c>
      <c r="CL872" s="30">
        <v>14.25</v>
      </c>
      <c r="CM872" s="30">
        <v>6.26</v>
      </c>
      <c r="CN872" s="30">
        <v>7.47</v>
      </c>
      <c r="CO872" s="30">
        <v>39.020000000000003</v>
      </c>
      <c r="CP872" s="30">
        <v>39.26</v>
      </c>
      <c r="CQ872" s="30">
        <v>0.73</v>
      </c>
      <c r="CR872" s="46" t="s">
        <v>319</v>
      </c>
      <c r="CS872" s="30" t="s">
        <v>319</v>
      </c>
      <c r="CT872" s="30" t="s">
        <v>319</v>
      </c>
      <c r="CU872" s="30" t="s">
        <v>319</v>
      </c>
      <c r="CV872" s="30"/>
      <c r="CW872" s="58">
        <f t="shared" si="184"/>
        <v>478.58142394211023</v>
      </c>
      <c r="CX872" s="59">
        <f>AP872/(AB872-AI872)</f>
        <v>478.58142394211023</v>
      </c>
      <c r="CY872" s="79">
        <v>500</v>
      </c>
      <c r="CZ872" s="57">
        <f>IF(AND(DATE(YEAR(T872),MONTH(T872),DAY(T872))&gt;=(S872-3),DATE(YEAR(T872),MONTH(T872),DAY(T872))&lt;=(S872+3)),T872,V872)</f>
        <v>46242.625</v>
      </c>
      <c r="DA872" s="59">
        <f>CZ872-U872</f>
        <v>0</v>
      </c>
      <c r="DB872" s="51">
        <f>(((AR872-AQ872)*24)+DD872+AB872+((AV872-AU872)*24))/24</f>
        <v>1.6423611111094942</v>
      </c>
      <c r="DC872" s="51">
        <f>(AT872-AS872)*24</f>
        <v>2.0000000000582077</v>
      </c>
      <c r="DD872" s="51">
        <f>(W872-AR872)*24</f>
        <v>9.1666666666860692</v>
      </c>
      <c r="DE872" s="51">
        <f>AA872</f>
        <v>170.33333333325572</v>
      </c>
      <c r="DF872" s="51">
        <f t="shared" si="183"/>
        <v>9.1666666666860692</v>
      </c>
      <c r="DG872" s="51">
        <f>AB872</f>
        <v>29.583333333197515</v>
      </c>
      <c r="DH872" s="51">
        <f t="shared" si="187"/>
        <v>2.0000000000582077</v>
      </c>
    </row>
    <row r="873" spans="1:112" s="42" customFormat="1" x14ac:dyDescent="0.2">
      <c r="A873" s="40">
        <v>5321</v>
      </c>
      <c r="B873" s="29">
        <f t="shared" si="188"/>
        <v>46235</v>
      </c>
      <c r="C873" s="41" t="str">
        <f t="shared" si="189"/>
        <v>PRT 2026 7 #5321</v>
      </c>
      <c r="D873" s="41" t="str">
        <f t="shared" si="190"/>
        <v>PRATU MADHUCON #27</v>
      </c>
      <c r="E873" s="39">
        <v>5321</v>
      </c>
      <c r="F873" s="38" t="s">
        <v>624</v>
      </c>
      <c r="G873" s="38" t="str">
        <f>INDEX([1]List!$D$2:$D$60,MATCH(F873,[1]List!$B$2:$B$60,0))</f>
        <v>CIF</v>
      </c>
      <c r="H873" s="38" t="s">
        <v>625</v>
      </c>
      <c r="I873" s="38" t="s">
        <v>689</v>
      </c>
      <c r="J873" s="39">
        <f>IF(F873="","",IF(F873="TIE LRC",COUNTIF($F$2:$F873,"TIE")+COUNTIF($F$2:$F873,"TME")+COUNTIF($F$2:$F873,"TIE LRC")+COUNTIF($F$2:$F873,"TIE MRC"),IF(F873="TIE MRC",COUNTIF($F$2:$F873,"TIE")+COUNTIF($F$2:$F873,"TME")+COUNTIF($F$2:$F873,"TIE LRC")+COUNTIF($F$2:$F873,"TIE MRC"),IF(F873="PLNBB LRC",COUNTIF($F$2:$F873,"PLNBB")+COUNTIF($F$2:$F873,"PLNBB LRC")+COUNTIF($F$2:$F873,"PLNBB MRC"),IF(F873="PLNBB MRC",COUNTIF($F$2:$F873,"PLNBB")+COUNTIF($F$2:$F873,"PLNBB LRC")+COUNTIF($F$2:$F873,"PLNBB MRC"),IF(F873="HE MRC",COUNTIF($F$2:$F873,"HE")+COUNTIF($F$2:$F873,"HE LRC")+COUNTIF($F$2:$F873,"HE MRC"),IF(F873="HE LRC",COUNTIF($F$2:$F873,"HE")+COUNTIF($F$2:$F873,"HE LRC")+COUNTIF($F$2:$F873,"HE MRC"),COUNTIF($F$2:$F873,F873))))))))</f>
        <v>27</v>
      </c>
      <c r="K873" s="42" t="s">
        <v>852</v>
      </c>
      <c r="L873" s="42" t="s">
        <v>853</v>
      </c>
      <c r="N873" s="43" t="s">
        <v>320</v>
      </c>
      <c r="O873" s="70" t="s">
        <v>201</v>
      </c>
      <c r="P873" s="40"/>
      <c r="Q873" s="70">
        <v>46223</v>
      </c>
      <c r="R873" s="44"/>
      <c r="S873" s="70">
        <v>46227</v>
      </c>
      <c r="T873" s="57">
        <v>46231.541666666664</v>
      </c>
      <c r="U873" s="57">
        <f t="shared" si="193"/>
        <v>46244.152777777781</v>
      </c>
      <c r="V873" s="57">
        <v>46244.152777777781</v>
      </c>
      <c r="W873" s="57">
        <v>46244.201388888891</v>
      </c>
      <c r="X873" s="57">
        <v>46245</v>
      </c>
      <c r="Y873" s="57">
        <v>46245.048611111109</v>
      </c>
      <c r="Z873" s="57">
        <v>46245.083333333336</v>
      </c>
      <c r="AA873" s="51">
        <f t="shared" si="191"/>
        <v>302.66666666680248</v>
      </c>
      <c r="AB873" s="51">
        <f t="shared" si="181"/>
        <v>20.333333333255723</v>
      </c>
      <c r="AC873" s="51">
        <f t="shared" si="182"/>
        <v>1.1666666666278616</v>
      </c>
      <c r="AD873" s="51">
        <v>0</v>
      </c>
      <c r="AE873" s="51">
        <v>2.83</v>
      </c>
      <c r="AF873" s="51">
        <v>0</v>
      </c>
      <c r="AG873" s="51">
        <v>0.08</v>
      </c>
      <c r="AH873" s="51">
        <v>0</v>
      </c>
      <c r="AI873" s="51">
        <f t="shared" si="186"/>
        <v>2.91</v>
      </c>
      <c r="AJ873" s="78">
        <f t="shared" si="194"/>
        <v>2.91</v>
      </c>
      <c r="AK873" s="78"/>
      <c r="AL873" s="78"/>
      <c r="AM873" s="78"/>
      <c r="AN873" s="78"/>
      <c r="AO873" s="45">
        <v>9501.5220000000008</v>
      </c>
      <c r="AP873" s="45">
        <v>9496.9470000000001</v>
      </c>
      <c r="AQ873" s="57">
        <f t="shared" si="192"/>
        <v>46244.152777777781</v>
      </c>
      <c r="AR873" s="57">
        <v>46244.163194444445</v>
      </c>
      <c r="AS873" s="57">
        <f t="shared" si="177"/>
        <v>46245</v>
      </c>
      <c r="AT873" s="57">
        <v>46245.069444444445</v>
      </c>
      <c r="AU873" s="57">
        <f t="shared" si="185"/>
        <v>46245.069444444445</v>
      </c>
      <c r="AV873" s="57">
        <v>46245.079861111109</v>
      </c>
      <c r="AW873" s="46">
        <v>4118</v>
      </c>
      <c r="AX873" s="46">
        <v>6332</v>
      </c>
      <c r="AY873" s="30">
        <v>34.96</v>
      </c>
      <c r="AZ873" s="30">
        <v>17.32</v>
      </c>
      <c r="BA873" s="30">
        <v>4.47</v>
      </c>
      <c r="BB873" s="30">
        <v>5.68</v>
      </c>
      <c r="BC873" s="30">
        <v>6.87</v>
      </c>
      <c r="BD873" s="30">
        <v>41.06</v>
      </c>
      <c r="BE873" s="30">
        <v>35.94</v>
      </c>
      <c r="BF873" s="30">
        <v>0.24</v>
      </c>
      <c r="BG873" s="30">
        <v>0.39</v>
      </c>
      <c r="BH873" s="30">
        <v>0.36</v>
      </c>
      <c r="BI873" s="30">
        <v>55.78</v>
      </c>
      <c r="BJ873" s="30">
        <v>4.24</v>
      </c>
      <c r="BK873" s="30">
        <v>0.88</v>
      </c>
      <c r="BL873" s="30">
        <v>1.1399999999999999</v>
      </c>
      <c r="BM873" s="30">
        <v>15.8</v>
      </c>
      <c r="BN873" s="34">
        <v>60</v>
      </c>
      <c r="BO873" s="30" t="s">
        <v>97</v>
      </c>
      <c r="BP873" s="30" t="s">
        <v>100</v>
      </c>
      <c r="BQ873" s="34">
        <v>1200</v>
      </c>
      <c r="BR873" s="30">
        <v>22.84</v>
      </c>
      <c r="BS873" s="30">
        <v>14.56</v>
      </c>
      <c r="BT873" s="30">
        <v>43.46</v>
      </c>
      <c r="BU873" s="30">
        <v>9.41</v>
      </c>
      <c r="BV873" s="30">
        <v>2.15</v>
      </c>
      <c r="BW873" s="30">
        <v>0.25</v>
      </c>
      <c r="BX873" s="30">
        <v>0.34</v>
      </c>
      <c r="BY873" s="30">
        <v>0.82</v>
      </c>
      <c r="BZ873" s="30">
        <v>4.96</v>
      </c>
      <c r="CA873" s="30">
        <v>1.1200000000000001</v>
      </c>
      <c r="CB873" s="30">
        <v>0.09</v>
      </c>
      <c r="CC873" s="99">
        <v>6.2E-2</v>
      </c>
      <c r="CD873" s="30">
        <v>99</v>
      </c>
      <c r="CE873" s="30">
        <v>98</v>
      </c>
      <c r="CF873" s="30">
        <v>79</v>
      </c>
      <c r="CG873" s="30">
        <v>20</v>
      </c>
      <c r="CH873" s="30"/>
      <c r="CI873" s="46">
        <v>4128</v>
      </c>
      <c r="CJ873" s="30"/>
      <c r="CK873" s="30">
        <v>34.590000000000003</v>
      </c>
      <c r="CL873" s="30"/>
      <c r="CM873" s="30">
        <v>4.3</v>
      </c>
      <c r="CN873" s="30"/>
      <c r="CO873" s="30"/>
      <c r="CP873" s="30"/>
      <c r="CQ873" s="30">
        <v>0.14000000000000001</v>
      </c>
      <c r="CR873" s="46">
        <v>4038</v>
      </c>
      <c r="CS873" s="30">
        <v>35.119999999999997</v>
      </c>
      <c r="CT873" s="30">
        <v>4.2699999999999996</v>
      </c>
      <c r="CU873" s="30">
        <v>0.23</v>
      </c>
      <c r="CV873" s="30"/>
      <c r="CW873" s="58">
        <f t="shared" si="184"/>
        <v>545.07061412142548</v>
      </c>
      <c r="CX873" s="59">
        <f>AP873/(AB873-AI873)</f>
        <v>545.07061412142548</v>
      </c>
      <c r="CY873" s="79">
        <v>500</v>
      </c>
      <c r="CZ873" s="57">
        <f>IF(AND(DATE(YEAR(T873),MONTH(T873),DAY(T873))&gt;=(S873-3),DATE(YEAR(T873),MONTH(T873),DAY(T873))&lt;=(S873+3)),T873,V873)</f>
        <v>46244.152777777781</v>
      </c>
      <c r="DA873" s="59">
        <f>CZ873-U873</f>
        <v>0</v>
      </c>
      <c r="DB873" s="51">
        <f>(((AR873-AQ873)*24)+DD873+AB873+((AV873-AU873)*24))/24</f>
        <v>0.90624999999272404</v>
      </c>
      <c r="DC873" s="51">
        <f>(AT873-AS873)*24</f>
        <v>1.6666666666860692</v>
      </c>
      <c r="DD873" s="51">
        <f>(W873-AR873)*24</f>
        <v>0.91666666668606922</v>
      </c>
      <c r="DE873" s="51">
        <f>AA873</f>
        <v>302.66666666680248</v>
      </c>
      <c r="DF873" s="51">
        <f t="shared" si="183"/>
        <v>0.91666666668606922</v>
      </c>
      <c r="DG873" s="51">
        <f>AB873</f>
        <v>20.333333333255723</v>
      </c>
      <c r="DH873" s="51">
        <f t="shared" si="187"/>
        <v>1.6666666666860692</v>
      </c>
    </row>
    <row r="874" spans="1:112" s="42" customFormat="1" x14ac:dyDescent="0.2">
      <c r="A874" s="40">
        <v>5322</v>
      </c>
      <c r="B874" s="29">
        <f t="shared" si="188"/>
        <v>46235</v>
      </c>
      <c r="C874" s="41" t="str">
        <f t="shared" si="189"/>
        <v>PRT 2026 7 #5322</v>
      </c>
      <c r="D874" s="41" t="str">
        <f t="shared" si="190"/>
        <v>PRATU PTBA #175</v>
      </c>
      <c r="E874" s="39">
        <v>5322</v>
      </c>
      <c r="F874" s="38" t="s">
        <v>98</v>
      </c>
      <c r="G874" s="38" t="str">
        <f>INDEX([1]List!$D$2:$D$60,MATCH(F874,[1]List!$B$2:$B$60,0))</f>
        <v>FOB</v>
      </c>
      <c r="H874" s="38" t="s">
        <v>156</v>
      </c>
      <c r="I874" s="38" t="s">
        <v>157</v>
      </c>
      <c r="J874" s="39">
        <f>IF(F874="","",IF(F874="TIE LRC",COUNTIF($F$2:$F874,"TIE")+COUNTIF($F$2:$F874,"TME")+COUNTIF($F$2:$F874,"TIE LRC")+COUNTIF($F$2:$F874,"TIE MRC"),IF(F874="TIE MRC",COUNTIF($F$2:$F874,"TIE")+COUNTIF($F$2:$F874,"TME")+COUNTIF($F$2:$F874,"TIE LRC")+COUNTIF($F$2:$F874,"TIE MRC"),IF(F874="PLNBB LRC",COUNTIF($F$2:$F874,"PLNBB")+COUNTIF($F$2:$F874,"PLNBB LRC")+COUNTIF($F$2:$F874,"PLNBB MRC"),IF(F874="PLNBB MRC",COUNTIF($F$2:$F874,"PLNBB")+COUNTIF($F$2:$F874,"PLNBB LRC")+COUNTIF($F$2:$F874,"PLNBB MRC"),IF(F874="HE MRC",COUNTIF($F$2:$F874,"HE")+COUNTIF($F$2:$F874,"HE LRC")+COUNTIF($F$2:$F874,"HE MRC"),IF(F874="HE LRC",COUNTIF($F$2:$F874,"HE")+COUNTIF($F$2:$F874,"HE LRC")+COUNTIF($F$2:$F874,"HE MRC"),COUNTIF($F$2:$F874,F874))))))))</f>
        <v>175</v>
      </c>
      <c r="K874" s="42" t="s">
        <v>653</v>
      </c>
      <c r="L874" s="42" t="s">
        <v>160</v>
      </c>
      <c r="N874" s="43" t="s">
        <v>318</v>
      </c>
      <c r="O874" s="70" t="s">
        <v>104</v>
      </c>
      <c r="P874" s="40"/>
      <c r="Q874" s="70">
        <v>46224</v>
      </c>
      <c r="R874" s="44"/>
      <c r="S874" s="70">
        <v>46228</v>
      </c>
      <c r="T874" s="57">
        <v>46232.916666666664</v>
      </c>
      <c r="U874" s="57">
        <f t="shared" si="193"/>
        <v>46244.329861111109</v>
      </c>
      <c r="V874" s="57">
        <v>46244.329861111109</v>
      </c>
      <c r="W874" s="57">
        <v>46245.003472222219</v>
      </c>
      <c r="X874" s="57">
        <v>46245.527777777781</v>
      </c>
      <c r="Y874" s="57">
        <v>46245.579861111109</v>
      </c>
      <c r="Z874" s="57">
        <v>46245.614583333336</v>
      </c>
      <c r="AA874" s="51">
        <f t="shared" si="191"/>
        <v>273.91666666668607</v>
      </c>
      <c r="AB874" s="51">
        <f t="shared" si="181"/>
        <v>13.833333333372138</v>
      </c>
      <c r="AC874" s="51">
        <f t="shared" si="182"/>
        <v>1.2499999998835847</v>
      </c>
      <c r="AD874" s="51">
        <v>0</v>
      </c>
      <c r="AE874" s="51">
        <v>0.92</v>
      </c>
      <c r="AF874" s="51">
        <v>0</v>
      </c>
      <c r="AG874" s="51">
        <v>0.25</v>
      </c>
      <c r="AH874" s="51">
        <v>0</v>
      </c>
      <c r="AI874" s="51">
        <f t="shared" si="186"/>
        <v>1.17</v>
      </c>
      <c r="AJ874" s="78">
        <f t="shared" si="194"/>
        <v>1.17</v>
      </c>
      <c r="AK874" s="78"/>
      <c r="AL874" s="78"/>
      <c r="AM874" s="78"/>
      <c r="AN874" s="78"/>
      <c r="AO874" s="45">
        <v>9817.9740000000002</v>
      </c>
      <c r="AP874" s="45">
        <v>9812.5540000000001</v>
      </c>
      <c r="AQ874" s="57">
        <f t="shared" si="192"/>
        <v>46244.329861111109</v>
      </c>
      <c r="AR874" s="57">
        <v>46244.340277777781</v>
      </c>
      <c r="AS874" s="57">
        <f t="shared" si="177"/>
        <v>46245.527777777781</v>
      </c>
      <c r="AT874" s="57">
        <v>46245.600694444445</v>
      </c>
      <c r="AU874" s="57">
        <f t="shared" si="185"/>
        <v>46245.600694444445</v>
      </c>
      <c r="AV874" s="57">
        <v>46245.611111111109</v>
      </c>
      <c r="AW874" s="46">
        <v>4779</v>
      </c>
      <c r="AX874" s="46">
        <v>6841</v>
      </c>
      <c r="AY874" s="30">
        <v>30.15</v>
      </c>
      <c r="AZ874" s="30">
        <v>9.17</v>
      </c>
      <c r="BA874" s="30">
        <v>3.58</v>
      </c>
      <c r="BB874" s="30">
        <v>4.66</v>
      </c>
      <c r="BC874" s="30">
        <v>5.13</v>
      </c>
      <c r="BD874" s="30">
        <v>41.75</v>
      </c>
      <c r="BE874" s="30">
        <v>44.42</v>
      </c>
      <c r="BF874" s="30">
        <v>0.45</v>
      </c>
      <c r="BG874" s="30">
        <v>0.67</v>
      </c>
      <c r="BH874" s="30">
        <v>0.64</v>
      </c>
      <c r="BI874" s="30">
        <v>64.45</v>
      </c>
      <c r="BJ874" s="30">
        <v>4.24</v>
      </c>
      <c r="BK874" s="30">
        <v>0.92</v>
      </c>
      <c r="BL874" s="30">
        <v>1.07</v>
      </c>
      <c r="BM874" s="30">
        <v>15.98</v>
      </c>
      <c r="BN874" s="34">
        <v>60</v>
      </c>
      <c r="BO874" s="30" t="s">
        <v>97</v>
      </c>
      <c r="BP874" s="30" t="s">
        <v>100</v>
      </c>
      <c r="BQ874" s="34">
        <v>1240</v>
      </c>
      <c r="BR874" s="30">
        <v>44.94</v>
      </c>
      <c r="BS874" s="30">
        <v>24.92</v>
      </c>
      <c r="BT874" s="30">
        <v>12.19</v>
      </c>
      <c r="BU874" s="30">
        <v>5.92</v>
      </c>
      <c r="BV874" s="30">
        <v>2.33</v>
      </c>
      <c r="BW874" s="30">
        <v>1.1100000000000001</v>
      </c>
      <c r="BX874" s="30">
        <v>0.68</v>
      </c>
      <c r="BY874" s="30">
        <v>0.87</v>
      </c>
      <c r="BZ874" s="30">
        <v>6.57</v>
      </c>
      <c r="CA874" s="30">
        <v>0.17</v>
      </c>
      <c r="CB874" s="30">
        <v>0.31</v>
      </c>
      <c r="CC874" s="99">
        <v>3.5999999999999997E-2</v>
      </c>
      <c r="CD874" s="30">
        <v>100</v>
      </c>
      <c r="CE874" s="30">
        <v>99</v>
      </c>
      <c r="CF874" s="30">
        <v>79</v>
      </c>
      <c r="CG874" s="30">
        <v>19</v>
      </c>
      <c r="CH874" s="30"/>
      <c r="CI874" s="46">
        <v>4908</v>
      </c>
      <c r="CJ874" s="30"/>
      <c r="CK874" s="30">
        <v>28.32</v>
      </c>
      <c r="CL874" s="30">
        <v>14.52</v>
      </c>
      <c r="CM874" s="30">
        <v>5.15</v>
      </c>
      <c r="CN874" s="30">
        <v>6.14</v>
      </c>
      <c r="CO874" s="30">
        <v>39.020000000000003</v>
      </c>
      <c r="CP874" s="30">
        <v>40.33</v>
      </c>
      <c r="CQ874" s="30">
        <v>0.69</v>
      </c>
      <c r="CR874" s="46">
        <v>4588</v>
      </c>
      <c r="CS874" s="30">
        <v>30.29</v>
      </c>
      <c r="CT874" s="30">
        <v>5.1100000000000003</v>
      </c>
      <c r="CU874" s="30">
        <v>0.42</v>
      </c>
      <c r="CV874" s="30"/>
      <c r="CW874" s="58">
        <f t="shared" si="184"/>
        <v>774.87923137430357</v>
      </c>
      <c r="CX874" s="59">
        <f>AP874/(AB874-AI874)</f>
        <v>774.87923137430357</v>
      </c>
      <c r="CY874" s="79">
        <v>500</v>
      </c>
      <c r="CZ874" s="57">
        <f>IF(AND(DATE(YEAR(T874),MONTH(T874),DAY(T874))&gt;=(S874-3),DATE(YEAR(T874),MONTH(T874),DAY(T874))&lt;=(S874+3)),T874,V874)</f>
        <v>46244.329861111109</v>
      </c>
      <c r="DA874" s="59">
        <f>CZ874-U874</f>
        <v>0</v>
      </c>
      <c r="DB874" s="51">
        <f>(((AR874-AQ874)*24)+DD874+AB874+((AV874-AU874)*24))/24</f>
        <v>1.2604166666642413</v>
      </c>
      <c r="DC874" s="51">
        <f>(AT874-AS874)*24</f>
        <v>1.7499999999417923</v>
      </c>
      <c r="DD874" s="51">
        <f>(W874-AR874)*24</f>
        <v>15.916666666511446</v>
      </c>
      <c r="DE874" s="51">
        <f>AA874</f>
        <v>273.91666666668607</v>
      </c>
      <c r="DF874" s="51">
        <f t="shared" si="183"/>
        <v>15.916666666511446</v>
      </c>
      <c r="DG874" s="51">
        <f>AB874</f>
        <v>13.833333333372138</v>
      </c>
      <c r="DH874" s="51">
        <f t="shared" si="187"/>
        <v>1.7499999999417923</v>
      </c>
    </row>
    <row r="875" spans="1:112" s="42" customFormat="1" x14ac:dyDescent="0.2">
      <c r="A875" s="40">
        <v>5323</v>
      </c>
      <c r="B875" s="29">
        <f t="shared" si="188"/>
        <v>46235</v>
      </c>
      <c r="C875" s="41" t="str">
        <f t="shared" si="189"/>
        <v>PRT 2026 7 #5323</v>
      </c>
      <c r="D875" s="41" t="str">
        <f t="shared" si="190"/>
        <v>PRATU SSN #57</v>
      </c>
      <c r="E875" s="39">
        <v>5323</v>
      </c>
      <c r="F875" s="38" t="s">
        <v>551</v>
      </c>
      <c r="G875" s="38" t="str">
        <f>INDEX([1]List!$D$2:$D$60,MATCH(F875,[1]List!$B$2:$B$60,0))</f>
        <v>CIF</v>
      </c>
      <c r="H875" s="38" t="s">
        <v>552</v>
      </c>
      <c r="I875" s="38" t="s">
        <v>285</v>
      </c>
      <c r="J875" s="39">
        <f>IF(F875="","",IF(F875="TIE LRC",COUNTIF($F$2:$F875,"TIE")+COUNTIF($F$2:$F875,"TME")+COUNTIF($F$2:$F875,"TIE LRC")+COUNTIF($F$2:$F875,"TIE MRC"),IF(F875="TIE MRC",COUNTIF($F$2:$F875,"TIE")+COUNTIF($F$2:$F875,"TME")+COUNTIF($F$2:$F875,"TIE LRC")+COUNTIF($F$2:$F875,"TIE MRC"),IF(F875="PLNBB LRC",COUNTIF($F$2:$F875,"PLNBB")+COUNTIF($F$2:$F875,"PLNBB LRC")+COUNTIF($F$2:$F875,"PLNBB MRC"),IF(F875="PLNBB MRC",COUNTIF($F$2:$F875,"PLNBB")+COUNTIF($F$2:$F875,"PLNBB LRC")+COUNTIF($F$2:$F875,"PLNBB MRC"),IF(F875="HE MRC",COUNTIF($F$2:$F875,"HE")+COUNTIF($F$2:$F875,"HE LRC")+COUNTIF($F$2:$F875,"HE MRC"),IF(F875="HE LRC",COUNTIF($F$2:$F875,"HE")+COUNTIF($F$2:$F875,"HE LRC")+COUNTIF($F$2:$F875,"HE MRC"),COUNTIF($F$2:$F875,F875))))))))</f>
        <v>57</v>
      </c>
      <c r="K875" s="42" t="s">
        <v>924</v>
      </c>
      <c r="L875" s="42" t="s">
        <v>740</v>
      </c>
      <c r="N875" s="43" t="s">
        <v>320</v>
      </c>
      <c r="O875" s="70" t="s">
        <v>104</v>
      </c>
      <c r="P875" s="40"/>
      <c r="Q875" s="70">
        <v>46222</v>
      </c>
      <c r="R875" s="44"/>
      <c r="S875" s="70">
        <v>46250</v>
      </c>
      <c r="T875" s="57">
        <v>46232.333333333336</v>
      </c>
      <c r="U875" s="57">
        <f t="shared" si="193"/>
        <v>46245.111111111109</v>
      </c>
      <c r="V875" s="57">
        <v>46245.111111111109</v>
      </c>
      <c r="W875" s="57">
        <v>46245.5625</v>
      </c>
      <c r="X875" s="57">
        <v>46246.121527777781</v>
      </c>
      <c r="Y875" s="57">
        <v>46246.149305555555</v>
      </c>
      <c r="Z875" s="57">
        <v>46246.184027777781</v>
      </c>
      <c r="AA875" s="51">
        <f t="shared" si="191"/>
        <v>306.66666666656965</v>
      </c>
      <c r="AB875" s="51">
        <f t="shared" si="181"/>
        <v>14.083333333313931</v>
      </c>
      <c r="AC875" s="51">
        <f t="shared" si="182"/>
        <v>0.6666666665696539</v>
      </c>
      <c r="AD875" s="51">
        <v>0</v>
      </c>
      <c r="AE875" s="51">
        <v>2</v>
      </c>
      <c r="AF875" s="51">
        <v>0</v>
      </c>
      <c r="AG875" s="51">
        <v>0.5</v>
      </c>
      <c r="AH875" s="51">
        <v>0</v>
      </c>
      <c r="AI875" s="51">
        <f t="shared" si="186"/>
        <v>2.5</v>
      </c>
      <c r="AJ875" s="78">
        <f t="shared" si="194"/>
        <v>2.5</v>
      </c>
      <c r="AK875" s="78"/>
      <c r="AL875" s="78"/>
      <c r="AM875" s="78"/>
      <c r="AN875" s="78"/>
      <c r="AO875" s="45">
        <v>8501.8510000000006</v>
      </c>
      <c r="AP875" s="45">
        <v>8496.4120000000003</v>
      </c>
      <c r="AQ875" s="57">
        <f t="shared" si="192"/>
        <v>46245.111111111109</v>
      </c>
      <c r="AR875" s="57">
        <v>46245.121527777781</v>
      </c>
      <c r="AS875" s="57">
        <f t="shared" si="177"/>
        <v>46246.121527777781</v>
      </c>
      <c r="AT875" s="57">
        <v>46246.170138888891</v>
      </c>
      <c r="AU875" s="57">
        <f t="shared" si="185"/>
        <v>46246.170138888891</v>
      </c>
      <c r="AV875" s="57">
        <v>46246.180555555555</v>
      </c>
      <c r="AW875" s="46">
        <v>4088</v>
      </c>
      <c r="AX875" s="46">
        <v>6280</v>
      </c>
      <c r="AY875" s="30">
        <v>34.909999999999997</v>
      </c>
      <c r="AZ875" s="30">
        <v>13.41</v>
      </c>
      <c r="BA875" s="30">
        <v>4.68</v>
      </c>
      <c r="BB875" s="30">
        <v>6.22</v>
      </c>
      <c r="BC875" s="30">
        <v>7.18</v>
      </c>
      <c r="BD875" s="30">
        <v>40.96</v>
      </c>
      <c r="BE875" s="30">
        <v>39.409999999999997</v>
      </c>
      <c r="BF875" s="30">
        <v>0.23</v>
      </c>
      <c r="BG875" s="30">
        <v>0.37</v>
      </c>
      <c r="BH875" s="30">
        <v>0.35</v>
      </c>
      <c r="BI875" s="30">
        <v>56.65</v>
      </c>
      <c r="BJ875" s="30">
        <v>4.24</v>
      </c>
      <c r="BK875" s="30">
        <v>0.88</v>
      </c>
      <c r="BL875" s="30">
        <v>1.0900000000000001</v>
      </c>
      <c r="BM875" s="30">
        <v>18.3</v>
      </c>
      <c r="BN875" s="34">
        <v>60</v>
      </c>
      <c r="BO875" s="30" t="s">
        <v>97</v>
      </c>
      <c r="BP875" s="30" t="s">
        <v>100</v>
      </c>
      <c r="BQ875" s="34">
        <v>1170</v>
      </c>
      <c r="BR875" s="30">
        <v>32.14</v>
      </c>
      <c r="BS875" s="30">
        <v>23.23</v>
      </c>
      <c r="BT875" s="30">
        <v>29.31</v>
      </c>
      <c r="BU875" s="30">
        <v>6.68</v>
      </c>
      <c r="BV875" s="30">
        <v>2.11</v>
      </c>
      <c r="BW875" s="30">
        <v>0.37</v>
      </c>
      <c r="BX875" s="30">
        <v>0.44</v>
      </c>
      <c r="BY875" s="30">
        <v>1.1399999999999999</v>
      </c>
      <c r="BZ875" s="30">
        <v>3.69</v>
      </c>
      <c r="CA875" s="30">
        <v>0.82</v>
      </c>
      <c r="CB875" s="30">
        <v>0.08</v>
      </c>
      <c r="CC875" s="99">
        <v>5.1999999999999998E-2</v>
      </c>
      <c r="CD875" s="30">
        <v>99</v>
      </c>
      <c r="CE875" s="30">
        <v>98</v>
      </c>
      <c r="CF875" s="30">
        <v>79</v>
      </c>
      <c r="CG875" s="30">
        <v>18</v>
      </c>
      <c r="CH875" s="30"/>
      <c r="CI875" s="46">
        <v>4136</v>
      </c>
      <c r="CJ875" s="30"/>
      <c r="CK875" s="30">
        <v>34.14</v>
      </c>
      <c r="CL875" s="30"/>
      <c r="CM875" s="30">
        <v>4.87</v>
      </c>
      <c r="CN875" s="30"/>
      <c r="CO875" s="30"/>
      <c r="CP875" s="30"/>
      <c r="CQ875" s="30">
        <v>0.13</v>
      </c>
      <c r="CR875" s="46">
        <v>4032</v>
      </c>
      <c r="CS875" s="30">
        <v>36.29</v>
      </c>
      <c r="CT875" s="30">
        <v>5.03</v>
      </c>
      <c r="CU875" s="30">
        <v>0.18</v>
      </c>
      <c r="CV875" s="30"/>
      <c r="CW875" s="58">
        <f t="shared" si="184"/>
        <v>733.50319424583301</v>
      </c>
      <c r="CX875" s="59">
        <f>AP875/(AB875-AI875)</f>
        <v>733.50319424583301</v>
      </c>
      <c r="CY875" s="79">
        <v>500</v>
      </c>
      <c r="CZ875" s="57">
        <f>IF(AND(DATE(YEAR(T875),MONTH(T875),DAY(T875))&gt;=(S875-3),DATE(YEAR(T875),MONTH(T875),DAY(T875))&lt;=(S875+3)),T875,V875)</f>
        <v>46245.111111111109</v>
      </c>
      <c r="DA875" s="59">
        <f>CZ875-U875</f>
        <v>0</v>
      </c>
      <c r="DB875" s="51">
        <f>(((AR875-AQ875)*24)+DD875+AB875+((AV875-AU875)*24))/24</f>
        <v>1.0486111111094942</v>
      </c>
      <c r="DC875" s="51">
        <f>(AT875-AS875)*24</f>
        <v>1.1666666666278616</v>
      </c>
      <c r="DD875" s="51">
        <f>(W875-AR875)*24</f>
        <v>10.583333333255723</v>
      </c>
      <c r="DE875" s="51">
        <f>AA875</f>
        <v>306.66666666656965</v>
      </c>
      <c r="DF875" s="51">
        <f t="shared" si="183"/>
        <v>10.583333333255723</v>
      </c>
      <c r="DG875" s="51">
        <f>AB875</f>
        <v>14.083333333313931</v>
      </c>
      <c r="DH875" s="51">
        <f t="shared" si="187"/>
        <v>1.1666666666278616</v>
      </c>
    </row>
    <row r="876" spans="1:112" s="42" customFormat="1" x14ac:dyDescent="0.2">
      <c r="A876" s="40">
        <v>5324</v>
      </c>
      <c r="B876" s="29">
        <f t="shared" si="188"/>
        <v>46235</v>
      </c>
      <c r="C876" s="41" t="str">
        <f t="shared" si="189"/>
        <v>PRT 2026 7 #5324</v>
      </c>
      <c r="D876" s="41" t="str">
        <f t="shared" si="190"/>
        <v>PRATU PTBA #176</v>
      </c>
      <c r="E876" s="39">
        <v>5324</v>
      </c>
      <c r="F876" s="38" t="s">
        <v>98</v>
      </c>
      <c r="G876" s="38" t="str">
        <f>INDEX([1]List!$D$2:$D$60,MATCH(F876,[1]List!$B$2:$B$60,0))</f>
        <v>FOB</v>
      </c>
      <c r="H876" s="38" t="s">
        <v>156</v>
      </c>
      <c r="I876" s="38" t="s">
        <v>157</v>
      </c>
      <c r="J876" s="39">
        <f>IF(F876="","",IF(F876="TIE LRC",COUNTIF($F$2:$F876,"TIE")+COUNTIF($F$2:$F876,"TME")+COUNTIF($F$2:$F876,"TIE LRC")+COUNTIF($F$2:$F876,"TIE MRC"),IF(F876="TIE MRC",COUNTIF($F$2:$F876,"TIE")+COUNTIF($F$2:$F876,"TME")+COUNTIF($F$2:$F876,"TIE LRC")+COUNTIF($F$2:$F876,"TIE MRC"),IF(F876="PLNBB LRC",COUNTIF($F$2:$F876,"PLNBB")+COUNTIF($F$2:$F876,"PLNBB LRC")+COUNTIF($F$2:$F876,"PLNBB MRC"),IF(F876="PLNBB MRC",COUNTIF($F$2:$F876,"PLNBB")+COUNTIF($F$2:$F876,"PLNBB LRC")+COUNTIF($F$2:$F876,"PLNBB MRC"),IF(F876="HE MRC",COUNTIF($F$2:$F876,"HE")+COUNTIF($F$2:$F876,"HE LRC")+COUNTIF($F$2:$F876,"HE MRC"),IF(F876="HE LRC",COUNTIF($F$2:$F876,"HE")+COUNTIF($F$2:$F876,"HE LRC")+COUNTIF($F$2:$F876,"HE MRC"),COUNTIF($F$2:$F876,F876))))))))</f>
        <v>176</v>
      </c>
      <c r="K876" s="42" t="s">
        <v>446</v>
      </c>
      <c r="L876" s="42" t="s">
        <v>447</v>
      </c>
      <c r="N876" s="43" t="s">
        <v>318</v>
      </c>
      <c r="O876" s="70" t="s">
        <v>104</v>
      </c>
      <c r="P876" s="40"/>
      <c r="Q876" s="70">
        <v>46227</v>
      </c>
      <c r="R876" s="44"/>
      <c r="S876" s="70">
        <v>46229</v>
      </c>
      <c r="T876" s="57">
        <v>46233.270833333336</v>
      </c>
      <c r="U876" s="57">
        <f t="shared" si="193"/>
        <v>46245.701388888891</v>
      </c>
      <c r="V876" s="57">
        <v>46245.701388888891</v>
      </c>
      <c r="W876" s="57">
        <v>46246.107638888891</v>
      </c>
      <c r="X876" s="57">
        <v>46246.763888888891</v>
      </c>
      <c r="Y876" s="57">
        <v>46246.802083333336</v>
      </c>
      <c r="Z876" s="57">
        <v>46246.836805555555</v>
      </c>
      <c r="AA876" s="51">
        <f t="shared" si="191"/>
        <v>298.33333333331393</v>
      </c>
      <c r="AB876" s="51">
        <f t="shared" si="181"/>
        <v>16.666666666686069</v>
      </c>
      <c r="AC876" s="51">
        <f t="shared" si="182"/>
        <v>0.91666666668606922</v>
      </c>
      <c r="AD876" s="51">
        <v>0.33</v>
      </c>
      <c r="AE876" s="51">
        <v>1.5</v>
      </c>
      <c r="AF876" s="51">
        <v>0</v>
      </c>
      <c r="AG876" s="51">
        <v>0</v>
      </c>
      <c r="AH876" s="51">
        <v>0</v>
      </c>
      <c r="AI876" s="51">
        <f t="shared" si="186"/>
        <v>1.5</v>
      </c>
      <c r="AJ876" s="78">
        <f t="shared" si="194"/>
        <v>1.83</v>
      </c>
      <c r="AK876" s="78"/>
      <c r="AL876" s="78"/>
      <c r="AM876" s="78"/>
      <c r="AN876" s="78"/>
      <c r="AO876" s="45">
        <v>10020.335999999999</v>
      </c>
      <c r="AP876" s="45">
        <v>10014.888000000001</v>
      </c>
      <c r="AQ876" s="57">
        <f t="shared" si="192"/>
        <v>46245.701388888891</v>
      </c>
      <c r="AR876" s="57">
        <v>46245.711805555555</v>
      </c>
      <c r="AS876" s="57">
        <f t="shared" si="177"/>
        <v>46246.763888888891</v>
      </c>
      <c r="AT876" s="57">
        <v>46246.822916666664</v>
      </c>
      <c r="AU876" s="57">
        <f t="shared" si="185"/>
        <v>46246.822916666664</v>
      </c>
      <c r="AV876" s="57">
        <v>46246.833333333336</v>
      </c>
      <c r="AW876" s="46">
        <v>4670</v>
      </c>
      <c r="AX876" s="46">
        <v>6685</v>
      </c>
      <c r="AY876" s="30">
        <v>30.14</v>
      </c>
      <c r="AZ876" s="30">
        <v>16.37</v>
      </c>
      <c r="BA876" s="30">
        <v>5.31</v>
      </c>
      <c r="BB876" s="30">
        <v>6.36</v>
      </c>
      <c r="BC876" s="30">
        <v>7.6</v>
      </c>
      <c r="BD876" s="30">
        <v>39.840000000000003</v>
      </c>
      <c r="BE876" s="30">
        <v>37.43</v>
      </c>
      <c r="BF876" s="30">
        <v>0.36</v>
      </c>
      <c r="BG876" s="30">
        <v>0.56000000000000005</v>
      </c>
      <c r="BH876" s="30">
        <v>0.51</v>
      </c>
      <c r="BI876" s="30">
        <v>57.88</v>
      </c>
      <c r="BJ876" s="30">
        <v>4.25</v>
      </c>
      <c r="BK876" s="30">
        <v>0.92</v>
      </c>
      <c r="BL876" s="30">
        <v>1.19</v>
      </c>
      <c r="BM876" s="30">
        <v>13.79</v>
      </c>
      <c r="BN876" s="34">
        <v>60</v>
      </c>
      <c r="BO876" s="30" t="s">
        <v>97</v>
      </c>
      <c r="BP876" s="30" t="s">
        <v>100</v>
      </c>
      <c r="BQ876" s="34">
        <v>1250</v>
      </c>
      <c r="BR876" s="30">
        <v>48.84</v>
      </c>
      <c r="BS876" s="30">
        <v>24.41</v>
      </c>
      <c r="BT876" s="30">
        <v>9.07</v>
      </c>
      <c r="BU876" s="30">
        <v>5.47</v>
      </c>
      <c r="BV876" s="30">
        <v>1.94</v>
      </c>
      <c r="BW876" s="30">
        <v>1.91</v>
      </c>
      <c r="BX876" s="30">
        <v>0.55000000000000004</v>
      </c>
      <c r="BY876" s="30">
        <v>0.92</v>
      </c>
      <c r="BZ876" s="30">
        <v>6.5</v>
      </c>
      <c r="CA876" s="30">
        <v>0.13</v>
      </c>
      <c r="CB876" s="30">
        <v>0.26</v>
      </c>
      <c r="CC876" s="99">
        <v>3.5999999999999997E-2</v>
      </c>
      <c r="CD876" s="30">
        <v>100</v>
      </c>
      <c r="CE876" s="30">
        <v>99</v>
      </c>
      <c r="CF876" s="30">
        <v>78</v>
      </c>
      <c r="CG876" s="30">
        <v>19</v>
      </c>
      <c r="CH876" s="30"/>
      <c r="CI876" s="46">
        <v>4907</v>
      </c>
      <c r="CJ876" s="30"/>
      <c r="CK876" s="30">
        <v>28.6</v>
      </c>
      <c r="CL876" s="30">
        <v>14.37</v>
      </c>
      <c r="CM876" s="30">
        <v>5.71</v>
      </c>
      <c r="CN876" s="30">
        <v>6.85</v>
      </c>
      <c r="CO876" s="30">
        <v>39.04</v>
      </c>
      <c r="CP876" s="30">
        <v>39.74</v>
      </c>
      <c r="CQ876" s="30">
        <v>0.7</v>
      </c>
      <c r="CR876" s="46">
        <v>4601</v>
      </c>
      <c r="CS876" s="30">
        <v>30.83</v>
      </c>
      <c r="CT876" s="30">
        <v>4.87</v>
      </c>
      <c r="CU876" s="30">
        <v>0.39</v>
      </c>
      <c r="CV876" s="30"/>
      <c r="CW876" s="58">
        <f t="shared" si="184"/>
        <v>660.32228571344103</v>
      </c>
      <c r="CX876" s="59">
        <f>AP876/(AB876-AI876)</f>
        <v>660.32228571344103</v>
      </c>
      <c r="CY876" s="79">
        <v>500</v>
      </c>
      <c r="CZ876" s="57">
        <f>IF(AND(DATE(YEAR(T876),MONTH(T876),DAY(T876))&gt;=(S876-3),DATE(YEAR(T876),MONTH(T876),DAY(T876))&lt;=(S876+3)),T876,V876)</f>
        <v>46245.701388888891</v>
      </c>
      <c r="DA876" s="59">
        <f>CZ876-U876</f>
        <v>0</v>
      </c>
      <c r="DB876" s="51">
        <f>(((AR876-AQ876)*24)+DD876+AB876+((AV876-AU876)*24))/24</f>
        <v>1.1111111111167702</v>
      </c>
      <c r="DC876" s="51">
        <f>(AT876-AS876)*24</f>
        <v>1.4166666665696539</v>
      </c>
      <c r="DD876" s="51">
        <f>(W876-AR876)*24</f>
        <v>9.5000000000582077</v>
      </c>
      <c r="DE876" s="51">
        <f>AA876</f>
        <v>298.33333333331393</v>
      </c>
      <c r="DF876" s="51">
        <f t="shared" si="183"/>
        <v>9.5000000000582077</v>
      </c>
      <c r="DG876" s="51">
        <f>AB876</f>
        <v>16.666666666686069</v>
      </c>
      <c r="DH876" s="51">
        <f t="shared" si="187"/>
        <v>1.4166666665696539</v>
      </c>
    </row>
    <row r="877" spans="1:112" s="42" customFormat="1" x14ac:dyDescent="0.2">
      <c r="A877" s="40">
        <v>5325</v>
      </c>
      <c r="B877" s="29">
        <f t="shared" si="188"/>
        <v>46235</v>
      </c>
      <c r="C877" s="41" t="str">
        <f t="shared" si="189"/>
        <v>PRT 2026 7 #5325</v>
      </c>
      <c r="D877" s="41" t="str">
        <f t="shared" si="190"/>
        <v>PRATU MADHUCON #28</v>
      </c>
      <c r="E877" s="39">
        <v>5325</v>
      </c>
      <c r="F877" s="38" t="s">
        <v>624</v>
      </c>
      <c r="G877" s="38" t="str">
        <f>INDEX([1]List!$D$2:$D$60,MATCH(F877,[1]List!$B$2:$B$60,0))</f>
        <v>CIF</v>
      </c>
      <c r="H877" s="38" t="s">
        <v>625</v>
      </c>
      <c r="I877" s="38" t="s">
        <v>689</v>
      </c>
      <c r="J877" s="39">
        <f>IF(F877="","",IF(F877="TIE LRC",COUNTIF($F$2:$F877,"TIE")+COUNTIF($F$2:$F877,"TME")+COUNTIF($F$2:$F877,"TIE LRC")+COUNTIF($F$2:$F877,"TIE MRC"),IF(F877="TIE MRC",COUNTIF($F$2:$F877,"TIE")+COUNTIF($F$2:$F877,"TME")+COUNTIF($F$2:$F877,"TIE LRC")+COUNTIF($F$2:$F877,"TIE MRC"),IF(F877="PLNBB LRC",COUNTIF($F$2:$F877,"PLNBB")+COUNTIF($F$2:$F877,"PLNBB LRC")+COUNTIF($F$2:$F877,"PLNBB MRC"),IF(F877="PLNBB MRC",COUNTIF($F$2:$F877,"PLNBB")+COUNTIF($F$2:$F877,"PLNBB LRC")+COUNTIF($F$2:$F877,"PLNBB MRC"),IF(F877="HE MRC",COUNTIF($F$2:$F877,"HE")+COUNTIF($F$2:$F877,"HE LRC")+COUNTIF($F$2:$F877,"HE MRC"),IF(F877="HE LRC",COUNTIF($F$2:$F877,"HE")+COUNTIF($F$2:$F877,"HE LRC")+COUNTIF($F$2:$F877,"HE MRC"),COUNTIF($F$2:$F877,F877))))))))</f>
        <v>28</v>
      </c>
      <c r="K877" s="42" t="s">
        <v>925</v>
      </c>
      <c r="L877" s="42" t="s">
        <v>926</v>
      </c>
      <c r="N877" s="43" t="s">
        <v>320</v>
      </c>
      <c r="O877" s="70" t="s">
        <v>567</v>
      </c>
      <c r="P877" s="40"/>
      <c r="Q877" s="70">
        <v>46219</v>
      </c>
      <c r="R877" s="44"/>
      <c r="S877" s="70">
        <v>46231</v>
      </c>
      <c r="T877" s="57">
        <v>46232.479166666664</v>
      </c>
      <c r="U877" s="57">
        <f>T877</f>
        <v>46232.479166666664</v>
      </c>
      <c r="V877" s="57">
        <v>46246.222222222219</v>
      </c>
      <c r="W877" s="57">
        <v>46246.666666666664</v>
      </c>
      <c r="X877" s="57">
        <v>46247.402777777781</v>
      </c>
      <c r="Y877" s="57">
        <v>46247.472222222219</v>
      </c>
      <c r="Z877" s="57">
        <v>46247.506944444445</v>
      </c>
      <c r="AA877" s="51">
        <f t="shared" si="191"/>
        <v>329.83333333331393</v>
      </c>
      <c r="AB877" s="51">
        <f t="shared" si="181"/>
        <v>19.333333333313931</v>
      </c>
      <c r="AC877" s="51">
        <f t="shared" si="182"/>
        <v>1.6666666665114462</v>
      </c>
      <c r="AD877" s="51">
        <v>0.08</v>
      </c>
      <c r="AE877" s="51">
        <v>4.25</v>
      </c>
      <c r="AF877" s="51">
        <v>0</v>
      </c>
      <c r="AG877" s="51">
        <v>0</v>
      </c>
      <c r="AH877" s="51">
        <v>0</v>
      </c>
      <c r="AI877" s="51">
        <f t="shared" si="186"/>
        <v>4.25</v>
      </c>
      <c r="AJ877" s="78">
        <f t="shared" si="194"/>
        <v>4.33</v>
      </c>
      <c r="AK877" s="78"/>
      <c r="AL877" s="78"/>
      <c r="AM877" s="78"/>
      <c r="AN877" s="78"/>
      <c r="AO877" s="45">
        <v>9000.6</v>
      </c>
      <c r="AP877" s="45">
        <v>8995.3799999999992</v>
      </c>
      <c r="AQ877" s="57">
        <f t="shared" si="192"/>
        <v>46246.222222222219</v>
      </c>
      <c r="AR877" s="57">
        <v>46246.232638888891</v>
      </c>
      <c r="AS877" s="57">
        <f t="shared" si="177"/>
        <v>46247.402777777781</v>
      </c>
      <c r="AT877" s="57">
        <v>46247.493055555555</v>
      </c>
      <c r="AU877" s="57">
        <f t="shared" si="185"/>
        <v>46247.493055555555</v>
      </c>
      <c r="AV877" s="57">
        <v>46247.503472222219</v>
      </c>
      <c r="AW877" s="46">
        <v>4119</v>
      </c>
      <c r="AX877" s="46">
        <v>6329</v>
      </c>
      <c r="AY877" s="30">
        <v>34.92</v>
      </c>
      <c r="AZ877" s="30">
        <v>14.79</v>
      </c>
      <c r="BA877" s="30">
        <v>4.83</v>
      </c>
      <c r="BB877" s="30">
        <v>6.32</v>
      </c>
      <c r="BC877" s="30">
        <v>7.42</v>
      </c>
      <c r="BD877" s="30">
        <v>41.2</v>
      </c>
      <c r="BE877" s="30">
        <v>37.69</v>
      </c>
      <c r="BF877" s="30">
        <v>0.21</v>
      </c>
      <c r="BG877" s="30">
        <v>0.35</v>
      </c>
      <c r="BH877" s="30">
        <v>0.33</v>
      </c>
      <c r="BI877" s="30">
        <v>55.88</v>
      </c>
      <c r="BJ877" s="30">
        <v>4.21</v>
      </c>
      <c r="BK877" s="30">
        <v>0.9</v>
      </c>
      <c r="BL877" s="30">
        <v>1.1399999999999999</v>
      </c>
      <c r="BM877" s="30">
        <v>17.62</v>
      </c>
      <c r="BN877" s="34">
        <v>60</v>
      </c>
      <c r="BO877" s="30" t="s">
        <v>100</v>
      </c>
      <c r="BP877" s="30" t="s">
        <v>100</v>
      </c>
      <c r="BQ877" s="34">
        <v>1160</v>
      </c>
      <c r="BR877" s="30">
        <v>14.65</v>
      </c>
      <c r="BS877" s="30">
        <v>13.08</v>
      </c>
      <c r="BT877" s="30">
        <v>52.08</v>
      </c>
      <c r="BU877" s="30">
        <v>9.6199999999999992</v>
      </c>
      <c r="BV877" s="30">
        <v>2.29</v>
      </c>
      <c r="BW877" s="30">
        <v>0.17</v>
      </c>
      <c r="BX877" s="30">
        <v>0.34</v>
      </c>
      <c r="BY877" s="30">
        <v>0.62</v>
      </c>
      <c r="BZ877" s="30">
        <v>5.51</v>
      </c>
      <c r="CA877" s="30">
        <v>1.55</v>
      </c>
      <c r="CB877" s="30">
        <v>0.09</v>
      </c>
      <c r="CC877" s="99">
        <v>5.7000000000000002E-2</v>
      </c>
      <c r="CD877" s="30">
        <v>99</v>
      </c>
      <c r="CE877" s="30">
        <v>98</v>
      </c>
      <c r="CF877" s="30">
        <v>78</v>
      </c>
      <c r="CG877" s="30">
        <v>20</v>
      </c>
      <c r="CH877" s="30"/>
      <c r="CI877" s="46">
        <v>4135</v>
      </c>
      <c r="CJ877" s="30"/>
      <c r="CK877" s="30">
        <v>34.58</v>
      </c>
      <c r="CL877" s="30"/>
      <c r="CM877" s="30">
        <v>4.3899999999999997</v>
      </c>
      <c r="CN877" s="30"/>
      <c r="CO877" s="30"/>
      <c r="CP877" s="30"/>
      <c r="CQ877" s="30">
        <v>0.15</v>
      </c>
      <c r="CR877" s="46">
        <v>4042</v>
      </c>
      <c r="CS877" s="30">
        <v>35.020000000000003</v>
      </c>
      <c r="CT877" s="30">
        <v>4.82</v>
      </c>
      <c r="CU877" s="30">
        <v>0.22</v>
      </c>
      <c r="CV877" s="30"/>
      <c r="CW877" s="58">
        <f t="shared" si="184"/>
        <v>596.37878453115388</v>
      </c>
      <c r="CX877" s="59">
        <f>AP877/(AB877-AI877)</f>
        <v>596.37878453115388</v>
      </c>
      <c r="CY877" s="79">
        <v>500</v>
      </c>
      <c r="CZ877" s="57">
        <f>IF(AND(DATE(YEAR(T877),MONTH(T877),DAY(T877))&gt;=(S877-3),DATE(YEAR(T877),MONTH(T877),DAY(T877))&lt;=(S877+3)),T877,V877)</f>
        <v>46232.479166666664</v>
      </c>
      <c r="DA877" s="59">
        <f>CZ877-U877</f>
        <v>0</v>
      </c>
      <c r="DB877" s="51">
        <f>(((AR877-AQ877)*24)+DD877+AB877+((AV877-AU877)*24))/24</f>
        <v>1.2604166666642413</v>
      </c>
      <c r="DC877" s="51">
        <f>(AT877-AS877)*24</f>
        <v>2.1666666665696539</v>
      </c>
      <c r="DD877" s="51">
        <f>(W877-AR877)*24</f>
        <v>10.416666666569654</v>
      </c>
      <c r="DE877" s="51">
        <f>AA877</f>
        <v>329.83333333331393</v>
      </c>
      <c r="DF877" s="51">
        <f t="shared" si="183"/>
        <v>10.416666666569654</v>
      </c>
      <c r="DG877" s="51">
        <f>AB877</f>
        <v>19.333333333313931</v>
      </c>
      <c r="DH877" s="51">
        <f t="shared" si="187"/>
        <v>2.1666666665696539</v>
      </c>
    </row>
    <row r="878" spans="1:112" s="42" customFormat="1" x14ac:dyDescent="0.2">
      <c r="A878" s="40">
        <v>5326</v>
      </c>
      <c r="B878" s="29">
        <f t="shared" si="188"/>
        <v>46235</v>
      </c>
      <c r="C878" s="41" t="str">
        <f t="shared" si="189"/>
        <v>PRT 2026 7 #5326</v>
      </c>
      <c r="D878" s="41" t="str">
        <f t="shared" si="190"/>
        <v>PRATU PTBA #177</v>
      </c>
      <c r="E878" s="39">
        <v>5326</v>
      </c>
      <c r="F878" s="38" t="s">
        <v>98</v>
      </c>
      <c r="G878" s="38" t="str">
        <f>INDEX([1]List!$D$2:$D$60,MATCH(F878,[1]List!$B$2:$B$60,0))</f>
        <v>FOB</v>
      </c>
      <c r="H878" s="38" t="s">
        <v>156</v>
      </c>
      <c r="I878" s="38" t="s">
        <v>157</v>
      </c>
      <c r="J878" s="39">
        <f>IF(F878="","",IF(F878="TIE LRC",COUNTIF($F$2:$F878,"TIE")+COUNTIF($F$2:$F878,"TME")+COUNTIF($F$2:$F878,"TIE LRC")+COUNTIF($F$2:$F878,"TIE MRC"),IF(F878="TIE MRC",COUNTIF($F$2:$F878,"TIE")+COUNTIF($F$2:$F878,"TME")+COUNTIF($F$2:$F878,"TIE LRC")+COUNTIF($F$2:$F878,"TIE MRC"),IF(F878="PLNBB LRC",COUNTIF($F$2:$F878,"PLNBB")+COUNTIF($F$2:$F878,"PLNBB LRC")+COUNTIF($F$2:$F878,"PLNBB MRC"),IF(F878="PLNBB MRC",COUNTIF($F$2:$F878,"PLNBB")+COUNTIF($F$2:$F878,"PLNBB LRC")+COUNTIF($F$2:$F878,"PLNBB MRC"),IF(F878="HE MRC",COUNTIF($F$2:$F878,"HE")+COUNTIF($F$2:$F878,"HE LRC")+COUNTIF($F$2:$F878,"HE MRC"),IF(F878="HE LRC",COUNTIF($F$2:$F878,"HE")+COUNTIF($F$2:$F878,"HE LRC")+COUNTIF($F$2:$F878,"HE MRC"),COUNTIF($F$2:$F878,F878))))))))</f>
        <v>177</v>
      </c>
      <c r="K878" s="42" t="s">
        <v>183</v>
      </c>
      <c r="L878" s="42" t="s">
        <v>153</v>
      </c>
      <c r="N878" s="43" t="s">
        <v>318</v>
      </c>
      <c r="O878" s="70" t="s">
        <v>104</v>
      </c>
      <c r="P878" s="40"/>
      <c r="Q878" s="70">
        <v>46222</v>
      </c>
      <c r="R878" s="44"/>
      <c r="S878" s="70">
        <v>46238</v>
      </c>
      <c r="T878" s="57">
        <v>46233.458333333336</v>
      </c>
      <c r="U878" s="57">
        <f>V878</f>
        <v>46246.885416666664</v>
      </c>
      <c r="V878" s="57">
        <v>46246.885416666664</v>
      </c>
      <c r="W878" s="57">
        <v>46247.5</v>
      </c>
      <c r="X878" s="57">
        <v>46248.888888888891</v>
      </c>
      <c r="Y878" s="57">
        <v>46248.958333333336</v>
      </c>
      <c r="Z878" s="57">
        <v>46248.993055555555</v>
      </c>
      <c r="AA878" s="51">
        <f t="shared" si="191"/>
        <v>322.24999999988358</v>
      </c>
      <c r="AB878" s="51">
        <f t="shared" si="181"/>
        <v>35.000000000058208</v>
      </c>
      <c r="AC878" s="51">
        <f t="shared" si="182"/>
        <v>1.6666666666860692</v>
      </c>
      <c r="AD878" s="51">
        <v>0.33</v>
      </c>
      <c r="AE878" s="51">
        <v>5.08</v>
      </c>
      <c r="AF878" s="51">
        <v>1.75</v>
      </c>
      <c r="AG878" s="51">
        <v>1.92</v>
      </c>
      <c r="AH878" s="51">
        <v>0</v>
      </c>
      <c r="AI878" s="51">
        <f t="shared" si="186"/>
        <v>8.75</v>
      </c>
      <c r="AJ878" s="78">
        <f t="shared" si="194"/>
        <v>9.08</v>
      </c>
      <c r="AK878" s="78"/>
      <c r="AL878" s="78"/>
      <c r="AM878" s="78"/>
      <c r="AN878" s="78"/>
      <c r="AO878" s="45">
        <v>10459.633</v>
      </c>
      <c r="AP878" s="45">
        <v>10457.169</v>
      </c>
      <c r="AQ878" s="57">
        <f t="shared" si="192"/>
        <v>46246.885416666664</v>
      </c>
      <c r="AR878" s="57">
        <v>46246.895833333336</v>
      </c>
      <c r="AS878" s="57">
        <f t="shared" si="177"/>
        <v>46248.888888888891</v>
      </c>
      <c r="AT878" s="57">
        <v>46248.979166666664</v>
      </c>
      <c r="AU878" s="57">
        <f t="shared" si="185"/>
        <v>46248.979166666664</v>
      </c>
      <c r="AV878" s="57">
        <v>46248.989583333336</v>
      </c>
      <c r="AW878" s="46">
        <v>4697</v>
      </c>
      <c r="AX878" s="46">
        <v>6622</v>
      </c>
      <c r="AY878" s="30">
        <v>29.07</v>
      </c>
      <c r="AZ878" s="30">
        <v>8.9</v>
      </c>
      <c r="BA878" s="30">
        <v>6.32</v>
      </c>
      <c r="BB878" s="30">
        <v>8.1199999999999992</v>
      </c>
      <c r="BC878" s="30">
        <v>8.91</v>
      </c>
      <c r="BD878" s="30">
        <v>40.33</v>
      </c>
      <c r="BE878" s="30">
        <v>42.65</v>
      </c>
      <c r="BF878" s="30">
        <v>0.48</v>
      </c>
      <c r="BG878" s="30">
        <v>0.75</v>
      </c>
      <c r="BH878" s="30">
        <v>0.68</v>
      </c>
      <c r="BI878" s="30">
        <v>62.38</v>
      </c>
      <c r="BJ878" s="30">
        <v>4.3099999999999996</v>
      </c>
      <c r="BK878" s="30">
        <v>0.95</v>
      </c>
      <c r="BL878" s="30">
        <v>1.1399999999999999</v>
      </c>
      <c r="BM878" s="30">
        <v>14.72</v>
      </c>
      <c r="BN878" s="34">
        <v>59</v>
      </c>
      <c r="BO878" s="30" t="s">
        <v>97</v>
      </c>
      <c r="BP878" s="30" t="s">
        <v>100</v>
      </c>
      <c r="BQ878" s="34">
        <v>1200</v>
      </c>
      <c r="BR878" s="30">
        <v>55.53</v>
      </c>
      <c r="BS878" s="30">
        <v>19.559999999999999</v>
      </c>
      <c r="BT878" s="30">
        <v>8.32</v>
      </c>
      <c r="BU878" s="30">
        <v>5.2</v>
      </c>
      <c r="BV878" s="30">
        <v>1.58</v>
      </c>
      <c r="BW878" s="30">
        <v>1.37</v>
      </c>
      <c r="BX878" s="30">
        <v>0.52</v>
      </c>
      <c r="BY878" s="30">
        <v>0.7</v>
      </c>
      <c r="BZ878" s="30">
        <v>6.79</v>
      </c>
      <c r="CA878" s="30">
        <v>0.11</v>
      </c>
      <c r="CB878" s="30">
        <v>0.24</v>
      </c>
      <c r="CC878" s="99">
        <v>3.2000000000000001E-2</v>
      </c>
      <c r="CD878" s="30">
        <v>100</v>
      </c>
      <c r="CE878" s="30">
        <v>98</v>
      </c>
      <c r="CF878" s="30">
        <v>78</v>
      </c>
      <c r="CG878" s="30">
        <v>19</v>
      </c>
      <c r="CH878" s="30"/>
      <c r="CI878" s="46">
        <v>4908</v>
      </c>
      <c r="CJ878" s="30"/>
      <c r="CK878" s="30">
        <v>28.35</v>
      </c>
      <c r="CL878" s="30">
        <v>14.21</v>
      </c>
      <c r="CM878" s="30">
        <v>3.51</v>
      </c>
      <c r="CN878" s="30">
        <v>4.2</v>
      </c>
      <c r="CO878" s="30">
        <v>39.369999999999997</v>
      </c>
      <c r="CP878" s="30">
        <v>42.22</v>
      </c>
      <c r="CQ878" s="30">
        <v>0.38</v>
      </c>
      <c r="CR878" s="46">
        <v>4652</v>
      </c>
      <c r="CS878" s="30">
        <v>29.89</v>
      </c>
      <c r="CT878" s="30">
        <v>4.62</v>
      </c>
      <c r="CU878" s="30">
        <v>0.4</v>
      </c>
      <c r="CV878" s="30"/>
      <c r="CW878" s="58">
        <f t="shared" si="184"/>
        <v>398.36834285625952</v>
      </c>
      <c r="CX878" s="59">
        <f>AP878/(AB878-AI878)</f>
        <v>398.36834285625952</v>
      </c>
      <c r="CY878" s="79">
        <v>500</v>
      </c>
      <c r="CZ878" s="57">
        <f>IF(AND(DATE(YEAR(T878),MONTH(T878),DAY(T878))&gt;=(S878-3),DATE(YEAR(T878),MONTH(T878),DAY(T878))&lt;=(S878+3)),T878,V878)</f>
        <v>46246.885416666664</v>
      </c>
      <c r="DA878" s="59">
        <f>CZ878-U878</f>
        <v>0</v>
      </c>
      <c r="DB878" s="51">
        <f>(((AR878-AQ878)*24)+DD878+AB878+((AV878-AU878)*24))/24</f>
        <v>2.0833333333430346</v>
      </c>
      <c r="DC878" s="51">
        <f>(AT878-AS878)*24</f>
        <v>2.1666666665696539</v>
      </c>
      <c r="DD878" s="51">
        <f>(W878-AR878)*24</f>
        <v>14.499999999941792</v>
      </c>
      <c r="DE878" s="51">
        <f>AA878</f>
        <v>322.24999999988358</v>
      </c>
      <c r="DF878" s="51">
        <f t="shared" si="183"/>
        <v>14.499999999941792</v>
      </c>
      <c r="DG878" s="51">
        <f>AB878</f>
        <v>35.000000000058208</v>
      </c>
      <c r="DH878" s="51">
        <f t="shared" si="187"/>
        <v>2.1666666665696539</v>
      </c>
    </row>
    <row r="879" spans="1:112" s="42" customFormat="1" x14ac:dyDescent="0.2">
      <c r="A879" s="40">
        <v>5327</v>
      </c>
      <c r="B879" s="29">
        <f t="shared" si="188"/>
        <v>46235</v>
      </c>
      <c r="C879" s="41" t="str">
        <f t="shared" si="189"/>
        <v>PRT 2026 7 #5327</v>
      </c>
      <c r="D879" s="41" t="str">
        <f t="shared" si="190"/>
        <v>PRATU MIP #15</v>
      </c>
      <c r="E879" s="39">
        <v>5327</v>
      </c>
      <c r="F879" s="38" t="s">
        <v>298</v>
      </c>
      <c r="G879" s="38" t="str">
        <f>INDEX([1]List!$D$2:$D$60,MATCH(F879,[1]List!$B$2:$B$60,0))</f>
        <v>FOB</v>
      </c>
      <c r="H879" s="38" t="s">
        <v>299</v>
      </c>
      <c r="I879" s="38"/>
      <c r="J879" s="39">
        <f>IF(F879="","",IF(F879="TIE LRC",COUNTIF($F$2:$F879,"TIE")+COUNTIF($F$2:$F879,"TME")+COUNTIF($F$2:$F879,"TIE LRC")+COUNTIF($F$2:$F879,"TIE MRC"),IF(F879="TIE MRC",COUNTIF($F$2:$F879,"TIE")+COUNTIF($F$2:$F879,"TME")+COUNTIF($F$2:$F879,"TIE LRC")+COUNTIF($F$2:$F879,"TIE MRC"),IF(F879="PLNBB LRC",COUNTIF($F$2:$F879,"PLNBB")+COUNTIF($F$2:$F879,"PLNBB LRC")+COUNTIF($F$2:$F879,"PLNBB MRC"),IF(F879="PLNBB MRC",COUNTIF($F$2:$F879,"PLNBB")+COUNTIF($F$2:$F879,"PLNBB LRC")+COUNTIF($F$2:$F879,"PLNBB MRC"),IF(F879="HE MRC",COUNTIF($F$2:$F879,"HE")+COUNTIF($F$2:$F879,"HE LRC")+COUNTIF($F$2:$F879,"HE MRC"),IF(F879="HE LRC",COUNTIF($F$2:$F879,"HE")+COUNTIF($F$2:$F879,"HE LRC")+COUNTIF($F$2:$F879,"HE MRC"),COUNTIF($F$2:$F879,F879))))))))</f>
        <v>15</v>
      </c>
      <c r="K879" s="42" t="s">
        <v>140</v>
      </c>
      <c r="L879" s="42" t="s">
        <v>458</v>
      </c>
      <c r="N879" s="43" t="s">
        <v>320</v>
      </c>
      <c r="O879" s="70" t="s">
        <v>610</v>
      </c>
      <c r="P879" s="40"/>
      <c r="Q879" s="70"/>
      <c r="R879" s="44"/>
      <c r="S879" s="70">
        <v>46233</v>
      </c>
      <c r="T879" s="57">
        <v>46233.916666666664</v>
      </c>
      <c r="U879" s="57">
        <f>T879</f>
        <v>46233.916666666664</v>
      </c>
      <c r="V879" s="57">
        <v>46247.5625</v>
      </c>
      <c r="W879" s="57">
        <v>46248.972222222219</v>
      </c>
      <c r="X879" s="57">
        <v>46249.684027777781</v>
      </c>
      <c r="Y879" s="57">
        <v>46249.729166666664</v>
      </c>
      <c r="Z879" s="57">
        <v>46249.763888888891</v>
      </c>
      <c r="AA879" s="51">
        <f t="shared" si="191"/>
        <v>327.50000000005821</v>
      </c>
      <c r="AB879" s="51">
        <f t="shared" si="181"/>
        <v>18.166666666686069</v>
      </c>
      <c r="AC879" s="51">
        <f t="shared" si="182"/>
        <v>1.0833333331975155</v>
      </c>
      <c r="AD879" s="51">
        <v>0.08</v>
      </c>
      <c r="AE879" s="51">
        <v>2.83</v>
      </c>
      <c r="AF879" s="51">
        <v>0</v>
      </c>
      <c r="AG879" s="51">
        <v>0.5</v>
      </c>
      <c r="AH879" s="51">
        <v>0</v>
      </c>
      <c r="AI879" s="51">
        <f t="shared" si="186"/>
        <v>3.33</v>
      </c>
      <c r="AJ879" s="78">
        <f t="shared" si="194"/>
        <v>3.41</v>
      </c>
      <c r="AK879" s="78"/>
      <c r="AL879" s="78"/>
      <c r="AM879" s="78"/>
      <c r="AN879" s="78"/>
      <c r="AO879" s="45">
        <v>8517.2240000000002</v>
      </c>
      <c r="AP879" s="45">
        <v>8506.5509999999995</v>
      </c>
      <c r="AQ879" s="57">
        <f t="shared" si="192"/>
        <v>46247.5625</v>
      </c>
      <c r="AR879" s="57">
        <v>46247.572916666664</v>
      </c>
      <c r="AS879" s="57">
        <f t="shared" si="177"/>
        <v>46249.684027777781</v>
      </c>
      <c r="AT879" s="57">
        <v>46249.75</v>
      </c>
      <c r="AU879" s="57">
        <f t="shared" si="185"/>
        <v>46249.75</v>
      </c>
      <c r="AV879" s="57">
        <v>46249.760416666664</v>
      </c>
      <c r="AW879" s="46">
        <v>4274</v>
      </c>
      <c r="AX879" s="46">
        <v>6556</v>
      </c>
      <c r="AY879" s="30">
        <v>34.799999999999997</v>
      </c>
      <c r="AZ879" s="30">
        <v>12.08</v>
      </c>
      <c r="BA879" s="30">
        <v>4.1500000000000004</v>
      </c>
      <c r="BB879" s="30">
        <v>5.6</v>
      </c>
      <c r="BC879" s="30">
        <v>6.37</v>
      </c>
      <c r="BD879" s="30">
        <v>42.9</v>
      </c>
      <c r="BE879" s="30">
        <v>39.42</v>
      </c>
      <c r="BF879" s="30">
        <v>0.27</v>
      </c>
      <c r="BG879" s="30">
        <v>0.42</v>
      </c>
      <c r="BH879" s="30">
        <v>0.45</v>
      </c>
      <c r="BI879" s="30">
        <v>59.75</v>
      </c>
      <c r="BJ879" s="30">
        <v>4.25</v>
      </c>
      <c r="BK879" s="30">
        <v>0.95</v>
      </c>
      <c r="BL879" s="30">
        <v>1.1499999999999999</v>
      </c>
      <c r="BM879" s="30">
        <v>17</v>
      </c>
      <c r="BN879" s="34">
        <v>99</v>
      </c>
      <c r="BO879" s="30" t="s">
        <v>100</v>
      </c>
      <c r="BP879" s="30" t="s">
        <v>100</v>
      </c>
      <c r="BQ879" s="34">
        <v>1240</v>
      </c>
      <c r="BR879" s="30">
        <v>58.24</v>
      </c>
      <c r="BS879" s="30">
        <v>19.64</v>
      </c>
      <c r="BT879" s="30">
        <v>4.68</v>
      </c>
      <c r="BU879" s="30">
        <v>6.49</v>
      </c>
      <c r="BV879" s="30">
        <v>1.93</v>
      </c>
      <c r="BW879" s="30">
        <v>0.61</v>
      </c>
      <c r="BX879" s="30">
        <v>0.43</v>
      </c>
      <c r="BY879" s="30">
        <v>0.82</v>
      </c>
      <c r="BZ879" s="30">
        <v>6.8</v>
      </c>
      <c r="CA879" s="30">
        <v>0.16</v>
      </c>
      <c r="CB879" s="30">
        <v>0.21</v>
      </c>
      <c r="CC879" s="99">
        <v>4.3999999999999997E-2</v>
      </c>
      <c r="CD879" s="30">
        <v>99</v>
      </c>
      <c r="CE879" s="30">
        <v>98</v>
      </c>
      <c r="CF879" s="30">
        <v>79</v>
      </c>
      <c r="CG879" s="30">
        <v>19</v>
      </c>
      <c r="CH879" s="30"/>
      <c r="CI879" s="46"/>
      <c r="CJ879" s="30"/>
      <c r="CK879" s="30"/>
      <c r="CL879" s="30"/>
      <c r="CM879" s="30"/>
      <c r="CN879" s="30"/>
      <c r="CO879" s="30"/>
      <c r="CP879" s="30"/>
      <c r="CQ879" s="30"/>
      <c r="CR879" s="46">
        <v>4172</v>
      </c>
      <c r="CS879" s="30">
        <v>34.979999999999997</v>
      </c>
      <c r="CT879" s="30">
        <v>4.18</v>
      </c>
      <c r="CU879" s="30">
        <v>0.2</v>
      </c>
      <c r="CV879" s="30"/>
      <c r="CW879" s="58">
        <f t="shared" si="184"/>
        <v>573.34650640230564</v>
      </c>
      <c r="CX879" s="59">
        <f>AP879/(AB879-AI879)</f>
        <v>573.34650640230564</v>
      </c>
      <c r="CY879" s="79">
        <v>500</v>
      </c>
      <c r="CZ879" s="57">
        <f>IF(AND(DATE(YEAR(T879),MONTH(T879),DAY(T879))&gt;=(S879-3),DATE(YEAR(T879),MONTH(T879),DAY(T879))&lt;=(S879+3)),T879,V879)</f>
        <v>46233.916666666664</v>
      </c>
      <c r="DA879" s="59">
        <f>CZ879-U879</f>
        <v>0</v>
      </c>
      <c r="DB879" s="51">
        <f>(((AR879-AQ879)*24)+DD879+AB879+((AV879-AU879)*24))/24</f>
        <v>2.1770833333284827</v>
      </c>
      <c r="DC879" s="51">
        <f>(AT879-AS879)*24</f>
        <v>1.5833333332557231</v>
      </c>
      <c r="DD879" s="51">
        <f>(W879-AR879)*24</f>
        <v>33.583333333313931</v>
      </c>
      <c r="DE879" s="51">
        <f>AA879</f>
        <v>327.50000000005821</v>
      </c>
      <c r="DF879" s="51">
        <f t="shared" si="183"/>
        <v>33.583333333313931</v>
      </c>
      <c r="DG879" s="51">
        <f>AB879</f>
        <v>18.166666666686069</v>
      </c>
      <c r="DH879" s="51">
        <f t="shared" si="187"/>
        <v>1.5833333332557231</v>
      </c>
    </row>
    <row r="880" spans="1:112" s="42" customFormat="1" x14ac:dyDescent="0.2">
      <c r="A880" s="40">
        <v>5328</v>
      </c>
      <c r="B880" s="29">
        <f t="shared" si="188"/>
        <v>46235</v>
      </c>
      <c r="C880" s="41" t="str">
        <f t="shared" si="189"/>
        <v>PRT 2026 8 #5328</v>
      </c>
      <c r="D880" s="41" t="str">
        <f t="shared" si="190"/>
        <v>PRATU PTBA #178</v>
      </c>
      <c r="E880" s="39">
        <v>5328</v>
      </c>
      <c r="F880" s="38" t="s">
        <v>98</v>
      </c>
      <c r="G880" s="38" t="str">
        <f>INDEX([1]List!$D$2:$D$60,MATCH(F880,[1]List!$B$2:$B$60,0))</f>
        <v>FOB</v>
      </c>
      <c r="H880" s="38" t="s">
        <v>156</v>
      </c>
      <c r="I880" s="38" t="s">
        <v>157</v>
      </c>
      <c r="J880" s="39">
        <f>IF(F880="","",IF(F880="TIE LRC",COUNTIF($F$2:$F880,"TIE")+COUNTIF($F$2:$F880,"TME")+COUNTIF($F$2:$F880,"TIE LRC")+COUNTIF($F$2:$F880,"TIE MRC"),IF(F880="TIE MRC",COUNTIF($F$2:$F880,"TIE")+COUNTIF($F$2:$F880,"TME")+COUNTIF($F$2:$F880,"TIE LRC")+COUNTIF($F$2:$F880,"TIE MRC"),IF(F880="PLNBB LRC",COUNTIF($F$2:$F880,"PLNBB")+COUNTIF($F$2:$F880,"PLNBB LRC")+COUNTIF($F$2:$F880,"PLNBB MRC"),IF(F880="PLNBB MRC",COUNTIF($F$2:$F880,"PLNBB")+COUNTIF($F$2:$F880,"PLNBB LRC")+COUNTIF($F$2:$F880,"PLNBB MRC"),IF(F880="HE MRC",COUNTIF($F$2:$F880,"HE")+COUNTIF($F$2:$F880,"HE LRC")+COUNTIF($F$2:$F880,"HE MRC"),IF(F880="HE LRC",COUNTIF($F$2:$F880,"HE")+COUNTIF($F$2:$F880,"HE LRC")+COUNTIF($F$2:$F880,"HE MRC"),COUNTIF($F$2:$F880,F880))))))))</f>
        <v>178</v>
      </c>
      <c r="K880" s="42" t="s">
        <v>927</v>
      </c>
      <c r="L880" s="42" t="s">
        <v>928</v>
      </c>
      <c r="N880" s="43" t="s">
        <v>318</v>
      </c>
      <c r="O880" s="70" t="s">
        <v>610</v>
      </c>
      <c r="P880" s="40"/>
      <c r="Q880" s="70">
        <v>46230</v>
      </c>
      <c r="R880" s="44"/>
      <c r="S880" s="70">
        <v>46240</v>
      </c>
      <c r="T880" s="57">
        <v>46235.208333333336</v>
      </c>
      <c r="U880" s="57">
        <f>V880</f>
        <v>46249.03125</v>
      </c>
      <c r="V880" s="57">
        <v>46249.03125</v>
      </c>
      <c r="W880" s="57">
        <v>46249.375</v>
      </c>
      <c r="X880" s="57">
        <v>46250.180555555555</v>
      </c>
      <c r="Y880" s="57">
        <v>46250.243055555555</v>
      </c>
      <c r="Z880" s="57">
        <v>46250.277777777781</v>
      </c>
      <c r="AA880" s="51">
        <f t="shared" si="191"/>
        <v>331.74999999994179</v>
      </c>
      <c r="AB880" s="51">
        <f t="shared" si="181"/>
        <v>20.833333333313931</v>
      </c>
      <c r="AC880" s="51">
        <f t="shared" si="182"/>
        <v>1.5</v>
      </c>
      <c r="AD880" s="51">
        <v>0.17</v>
      </c>
      <c r="AE880" s="51">
        <v>2.08</v>
      </c>
      <c r="AF880" s="51">
        <v>1.75</v>
      </c>
      <c r="AG880" s="51">
        <v>0.5</v>
      </c>
      <c r="AH880" s="51">
        <v>0</v>
      </c>
      <c r="AI880" s="51">
        <f t="shared" si="186"/>
        <v>4.33</v>
      </c>
      <c r="AJ880" s="78">
        <f t="shared" si="194"/>
        <v>4.5</v>
      </c>
      <c r="AK880" s="78"/>
      <c r="AL880" s="78"/>
      <c r="AM880" s="78"/>
      <c r="AN880" s="78"/>
      <c r="AO880" s="45">
        <v>9505.1869999999999</v>
      </c>
      <c r="AP880" s="45">
        <v>9502.7549999999992</v>
      </c>
      <c r="AQ880" s="57">
        <f t="shared" si="192"/>
        <v>46249.03125</v>
      </c>
      <c r="AR880" s="57">
        <v>46249.041666666664</v>
      </c>
      <c r="AS880" s="57">
        <f t="shared" si="177"/>
        <v>46250.180555555555</v>
      </c>
      <c r="AT880" s="57">
        <v>46250.263888888891</v>
      </c>
      <c r="AU880" s="57">
        <f t="shared" si="185"/>
        <v>46250.263888888891</v>
      </c>
      <c r="AV880" s="57">
        <v>46250.274305555555</v>
      </c>
      <c r="AW880" s="46">
        <v>4925</v>
      </c>
      <c r="AX880" s="46">
        <v>6998</v>
      </c>
      <c r="AY880" s="30">
        <v>29.63</v>
      </c>
      <c r="AZ880" s="30">
        <v>10.18</v>
      </c>
      <c r="BA880" s="30">
        <v>3.23</v>
      </c>
      <c r="BB880" s="30">
        <v>4.12</v>
      </c>
      <c r="BC880" s="30">
        <v>4.59</v>
      </c>
      <c r="BD880" s="30">
        <v>41.76</v>
      </c>
      <c r="BE880" s="30">
        <v>43.94</v>
      </c>
      <c r="BF880" s="30">
        <v>0.52</v>
      </c>
      <c r="BG880" s="30">
        <v>0.78</v>
      </c>
      <c r="BH880" s="30">
        <v>0.75</v>
      </c>
      <c r="BI880" s="30">
        <v>64.88</v>
      </c>
      <c r="BJ880" s="30">
        <v>4.25</v>
      </c>
      <c r="BK880" s="30">
        <v>0.92</v>
      </c>
      <c r="BL880" s="30">
        <v>1.07</v>
      </c>
      <c r="BM880" s="30">
        <v>14.98</v>
      </c>
      <c r="BN880" s="34">
        <v>60</v>
      </c>
      <c r="BO880" s="30" t="s">
        <v>97</v>
      </c>
      <c r="BP880" s="30" t="s">
        <v>100</v>
      </c>
      <c r="BQ880" s="34">
        <v>1170</v>
      </c>
      <c r="BR880" s="30">
        <v>45.43</v>
      </c>
      <c r="BS880" s="30">
        <v>23.15</v>
      </c>
      <c r="BT880" s="30">
        <v>14.12</v>
      </c>
      <c r="BU880" s="30">
        <v>6.11</v>
      </c>
      <c r="BV880" s="30">
        <v>2.17</v>
      </c>
      <c r="BW880" s="30">
        <v>1.17</v>
      </c>
      <c r="BX880" s="30">
        <v>0.79</v>
      </c>
      <c r="BY880" s="30">
        <v>1.17</v>
      </c>
      <c r="BZ880" s="30">
        <v>0.68</v>
      </c>
      <c r="CA880" s="30">
        <v>0.11</v>
      </c>
      <c r="CB880" s="30">
        <v>0.32</v>
      </c>
      <c r="CC880" s="99">
        <v>3.7999999999999999E-2</v>
      </c>
      <c r="CD880" s="30">
        <v>100</v>
      </c>
      <c r="CE880" s="30">
        <v>999</v>
      </c>
      <c r="CF880" s="30">
        <v>78</v>
      </c>
      <c r="CG880" s="30">
        <v>19</v>
      </c>
      <c r="CH880" s="30"/>
      <c r="CI880" s="46">
        <v>4918</v>
      </c>
      <c r="CJ880" s="30"/>
      <c r="CK880" s="30">
        <v>28.52</v>
      </c>
      <c r="CL880" s="30">
        <v>14.46</v>
      </c>
      <c r="CM880" s="30">
        <v>5.61</v>
      </c>
      <c r="CN880" s="30">
        <v>6.71</v>
      </c>
      <c r="CO880" s="30">
        <v>39.17</v>
      </c>
      <c r="CP880" s="30">
        <v>39.659999999999997</v>
      </c>
      <c r="CQ880" s="30">
        <v>0.45</v>
      </c>
      <c r="CR880" s="46">
        <v>4648</v>
      </c>
      <c r="CS880" s="30">
        <v>29.1</v>
      </c>
      <c r="CT880" s="30">
        <v>5.81</v>
      </c>
      <c r="CU880" s="30">
        <v>0.37</v>
      </c>
      <c r="CV880" s="30"/>
      <c r="CW880" s="58">
        <f t="shared" si="184"/>
        <v>575.8082205621796</v>
      </c>
      <c r="CX880" s="59">
        <f>AP880/(AB880-AI880)</f>
        <v>575.8082205621796</v>
      </c>
      <c r="CY880" s="79">
        <v>500</v>
      </c>
      <c r="CZ880" s="57">
        <f>IF(AND(DATE(YEAR(T880),MONTH(T880),DAY(T880))&gt;=(S880-3),DATE(YEAR(T880),MONTH(T880),DAY(T880))&lt;=(S880+3)),T880,V880)</f>
        <v>46249.03125</v>
      </c>
      <c r="DA880" s="59">
        <f>CZ880-U880</f>
        <v>0</v>
      </c>
      <c r="DB880" s="51">
        <f>(((AR880-AQ880)*24)+DD880+AB880+((AV880-AU880)*24))/24</f>
        <v>1.2222222222189885</v>
      </c>
      <c r="DC880" s="51">
        <f>(AT880-AS880)*24</f>
        <v>2.0000000000582077</v>
      </c>
      <c r="DD880" s="51">
        <f>(W880-AR880)*24</f>
        <v>8.0000000000582077</v>
      </c>
      <c r="DE880" s="51">
        <f>AA880</f>
        <v>331.74999999994179</v>
      </c>
      <c r="DF880" s="51">
        <f t="shared" si="183"/>
        <v>8.0000000000582077</v>
      </c>
      <c r="DG880" s="51">
        <f>AB880</f>
        <v>20.833333333313931</v>
      </c>
      <c r="DH880" s="51">
        <f t="shared" si="187"/>
        <v>2.0000000000582077</v>
      </c>
    </row>
    <row r="881" spans="1:112" s="42" customFormat="1" x14ac:dyDescent="0.2">
      <c r="A881" s="40">
        <v>5329</v>
      </c>
      <c r="B881" s="29">
        <f t="shared" si="188"/>
        <v>46235</v>
      </c>
      <c r="C881" s="41" t="str">
        <f t="shared" si="189"/>
        <v>PRT 2026 7 #5329</v>
      </c>
      <c r="D881" s="41" t="str">
        <f t="shared" si="190"/>
        <v>PRATU GEL LRC #66</v>
      </c>
      <c r="E881" s="39">
        <v>5329</v>
      </c>
      <c r="F881" s="38" t="s">
        <v>300</v>
      </c>
      <c r="G881" s="38" t="str">
        <f>INDEX([1]List!$D$2:$D$60,MATCH(F881,[1]List!$B$2:$B$60,0))</f>
        <v>CIF</v>
      </c>
      <c r="H881" s="38" t="s">
        <v>392</v>
      </c>
      <c r="I881" s="109" t="s">
        <v>262</v>
      </c>
      <c r="J881" s="39">
        <f>IF(F881="","",IF(F881="TIE LRC",COUNTIF($F$2:$F881,"TIE")+COUNTIF($F$2:$F881,"TME")+COUNTIF($F$2:$F881,"TIE LRC")+COUNTIF($F$2:$F881,"TIE MRC"),IF(F881="TIE MRC",COUNTIF($F$2:$F881,"TIE")+COUNTIF($F$2:$F881,"TME")+COUNTIF($F$2:$F881,"TIE LRC")+COUNTIF($F$2:$F881,"TIE MRC"),IF(F881="PLNBB LRC",COUNTIF($F$2:$F881,"PLNBB")+COUNTIF($F$2:$F881,"PLNBB LRC")+COUNTIF($F$2:$F881,"PLNBB MRC"),IF(F881="PLNBB MRC",COUNTIF($F$2:$F881,"PLNBB")+COUNTIF($F$2:$F881,"PLNBB LRC")+COUNTIF($F$2:$F881,"PLNBB MRC"),IF(F881="HE MRC",COUNTIF($F$2:$F881,"HE")+COUNTIF($F$2:$F881,"HE LRC")+COUNTIF($F$2:$F881,"HE MRC"),IF(F881="HE LRC",COUNTIF($F$2:$F881,"HE")+COUNTIF($F$2:$F881,"HE LRC")+COUNTIF($F$2:$F881,"HE MRC"),COUNTIF($F$2:$F881,F881))))))))</f>
        <v>66</v>
      </c>
      <c r="K881" s="42" t="s">
        <v>929</v>
      </c>
      <c r="L881" s="42" t="s">
        <v>930</v>
      </c>
      <c r="N881" s="43" t="s">
        <v>320</v>
      </c>
      <c r="O881" s="70" t="s">
        <v>567</v>
      </c>
      <c r="P881" s="40"/>
      <c r="Q881" s="70">
        <v>46226</v>
      </c>
      <c r="R881" s="44"/>
      <c r="S881" s="70">
        <v>46252</v>
      </c>
      <c r="T881" s="57">
        <v>46234.416666666664</v>
      </c>
      <c r="U881" s="57">
        <f>V881</f>
        <v>46249.791666666664</v>
      </c>
      <c r="V881" s="57">
        <v>46249.791666666664</v>
      </c>
      <c r="W881" s="57">
        <v>46250.020833333336</v>
      </c>
      <c r="X881" s="57">
        <v>46250.84375</v>
      </c>
      <c r="Y881" s="57">
        <v>46250.895833333336</v>
      </c>
      <c r="Z881" s="57">
        <v>46250.930555555555</v>
      </c>
      <c r="AA881" s="51">
        <f t="shared" si="191"/>
        <v>369</v>
      </c>
      <c r="AB881" s="51">
        <f t="shared" si="181"/>
        <v>21</v>
      </c>
      <c r="AC881" s="51">
        <f t="shared" si="182"/>
        <v>1.2500000000582077</v>
      </c>
      <c r="AD881" s="51">
        <v>0.25</v>
      </c>
      <c r="AE881" s="51">
        <v>2.25</v>
      </c>
      <c r="AF881" s="51">
        <v>0</v>
      </c>
      <c r="AG881" s="51">
        <v>0</v>
      </c>
      <c r="AH881" s="51">
        <v>0</v>
      </c>
      <c r="AI881" s="51">
        <f t="shared" si="186"/>
        <v>2.25</v>
      </c>
      <c r="AJ881" s="78">
        <f t="shared" si="194"/>
        <v>2.5</v>
      </c>
      <c r="AK881" s="78"/>
      <c r="AL881" s="78"/>
      <c r="AM881" s="78"/>
      <c r="AN881" s="78"/>
      <c r="AO881" s="45">
        <v>10004.361000000001</v>
      </c>
      <c r="AP881" s="45">
        <v>9976.7829999999994</v>
      </c>
      <c r="AQ881" s="57">
        <f t="shared" si="192"/>
        <v>46249.791666666664</v>
      </c>
      <c r="AR881" s="57">
        <v>46249.802083333336</v>
      </c>
      <c r="AS881" s="57">
        <f t="shared" si="177"/>
        <v>46250.84375</v>
      </c>
      <c r="AT881" s="57">
        <v>46250.916666666664</v>
      </c>
      <c r="AU881" s="57">
        <f t="shared" si="185"/>
        <v>46250.916666666664</v>
      </c>
      <c r="AV881" s="57">
        <v>46250.927083333336</v>
      </c>
      <c r="AW881" s="46">
        <v>4081</v>
      </c>
      <c r="AX881" s="46">
        <v>6272</v>
      </c>
      <c r="AY881" s="30">
        <v>34.93</v>
      </c>
      <c r="AZ881" s="30">
        <v>14.08</v>
      </c>
      <c r="BA881" s="30">
        <v>4.63</v>
      </c>
      <c r="BB881" s="30">
        <v>6.12</v>
      </c>
      <c r="BC881" s="30">
        <v>7.12</v>
      </c>
      <c r="BD881" s="30">
        <v>41.85</v>
      </c>
      <c r="BE881" s="30">
        <v>37.950000000000003</v>
      </c>
      <c r="BF881" s="30">
        <v>0.23</v>
      </c>
      <c r="BG881" s="30">
        <v>0.38</v>
      </c>
      <c r="BH881" s="30">
        <v>0.35</v>
      </c>
      <c r="BI881" s="30">
        <v>56.25</v>
      </c>
      <c r="BJ881" s="30">
        <v>4.25</v>
      </c>
      <c r="BK881" s="30">
        <v>0.85</v>
      </c>
      <c r="BL881" s="30">
        <v>1.07</v>
      </c>
      <c r="BM881" s="30">
        <v>18.149999999999999</v>
      </c>
      <c r="BN881" s="34">
        <v>60</v>
      </c>
      <c r="BO881" s="30" t="s">
        <v>97</v>
      </c>
      <c r="BP881" s="30" t="s">
        <v>100</v>
      </c>
      <c r="BQ881" s="34">
        <v>1190</v>
      </c>
      <c r="BR881" s="30">
        <v>23.51</v>
      </c>
      <c r="BS881" s="30">
        <v>14.88</v>
      </c>
      <c r="BT881" s="30">
        <v>40.74</v>
      </c>
      <c r="BU881" s="30">
        <v>11.14</v>
      </c>
      <c r="BV881" s="30">
        <v>2.38</v>
      </c>
      <c r="BW881" s="30">
        <v>0.31</v>
      </c>
      <c r="BX881" s="30">
        <v>0.37</v>
      </c>
      <c r="BY881" s="30">
        <v>1.05</v>
      </c>
      <c r="BZ881" s="30">
        <v>4.4400000000000004</v>
      </c>
      <c r="CA881" s="30">
        <v>1.06</v>
      </c>
      <c r="CB881" s="30">
        <v>0.1</v>
      </c>
      <c r="CC881" s="99">
        <v>6.0999999999999999E-2</v>
      </c>
      <c r="CD881" s="30">
        <v>99</v>
      </c>
      <c r="CE881" s="30">
        <v>98</v>
      </c>
      <c r="CF881" s="30">
        <v>78</v>
      </c>
      <c r="CG881" s="30">
        <v>20</v>
      </c>
      <c r="CH881" s="30"/>
      <c r="CI881" s="46">
        <v>4137</v>
      </c>
      <c r="CJ881" s="30"/>
      <c r="CK881" s="30">
        <v>34.520000000000003</v>
      </c>
      <c r="CL881" s="30"/>
      <c r="CM881" s="30">
        <v>4.2</v>
      </c>
      <c r="CN881" s="30"/>
      <c r="CO881" s="30"/>
      <c r="CP881" s="30"/>
      <c r="CQ881" s="30">
        <v>0.15</v>
      </c>
      <c r="CR881" s="46">
        <v>4092</v>
      </c>
      <c r="CS881" s="30">
        <v>35.11</v>
      </c>
      <c r="CT881" s="30">
        <v>5.33</v>
      </c>
      <c r="CU881" s="30">
        <v>0.24</v>
      </c>
      <c r="CV881" s="30"/>
      <c r="CW881" s="58">
        <f t="shared" si="184"/>
        <v>532.09509333333335</v>
      </c>
      <c r="CX881" s="59">
        <f>AP881/(AB881-AI881)</f>
        <v>532.09509333333335</v>
      </c>
      <c r="CY881" s="79">
        <v>500</v>
      </c>
      <c r="CZ881" s="57">
        <f>IF(AND(DATE(YEAR(T881),MONTH(T881),DAY(T881))&gt;=(S881-3),DATE(YEAR(T881),MONTH(T881),DAY(T881))&lt;=(S881+3)),T881,V881)</f>
        <v>46249.791666666664</v>
      </c>
      <c r="DA881" s="59">
        <f>CZ881-U881</f>
        <v>0</v>
      </c>
      <c r="DB881" s="51">
        <f>(((AR881-AQ881)*24)+DD881+AB881+((AV881-AU881)*24))/24</f>
        <v>1.1145833333430346</v>
      </c>
      <c r="DC881" s="51">
        <f>(AT881-AS881)*24</f>
        <v>1.7499999999417923</v>
      </c>
      <c r="DD881" s="51">
        <f>(W881-AR881)*24</f>
        <v>5.25</v>
      </c>
      <c r="DE881" s="51">
        <f>AA881</f>
        <v>369</v>
      </c>
      <c r="DF881" s="51">
        <f t="shared" si="183"/>
        <v>5.25</v>
      </c>
      <c r="DG881" s="51">
        <f>AB881</f>
        <v>21</v>
      </c>
      <c r="DH881" s="51">
        <f t="shared" si="187"/>
        <v>1.7499999999417923</v>
      </c>
    </row>
    <row r="882" spans="1:112" s="42" customFormat="1" x14ac:dyDescent="0.2">
      <c r="A882" s="40">
        <v>5330</v>
      </c>
      <c r="B882" s="29">
        <f t="shared" si="188"/>
        <v>46235</v>
      </c>
      <c r="C882" s="41" t="str">
        <f t="shared" si="189"/>
        <v>PRT 2026 8 #5330</v>
      </c>
      <c r="D882" s="41" t="str">
        <f t="shared" si="190"/>
        <v>PRATU PTBA #179</v>
      </c>
      <c r="E882" s="39">
        <v>5330</v>
      </c>
      <c r="F882" s="38" t="s">
        <v>98</v>
      </c>
      <c r="G882" s="38" t="str">
        <f>INDEX([1]List!$D$2:$D$60,MATCH(F882,[1]List!$B$2:$B$60,0))</f>
        <v>FOB</v>
      </c>
      <c r="H882" s="38" t="s">
        <v>156</v>
      </c>
      <c r="I882" s="38" t="s">
        <v>157</v>
      </c>
      <c r="J882" s="39">
        <f>IF(F882="","",IF(F882="TIE LRC",COUNTIF($F$2:$F882,"TIE")+COUNTIF($F$2:$F882,"TME")+COUNTIF($F$2:$F882,"TIE LRC")+COUNTIF($F$2:$F882,"TIE MRC"),IF(F882="TIE MRC",COUNTIF($F$2:$F882,"TIE")+COUNTIF($F$2:$F882,"TME")+COUNTIF($F$2:$F882,"TIE LRC")+COUNTIF($F$2:$F882,"TIE MRC"),IF(F882="PLNBB LRC",COUNTIF($F$2:$F882,"PLNBB")+COUNTIF($F$2:$F882,"PLNBB LRC")+COUNTIF($F$2:$F882,"PLNBB MRC"),IF(F882="PLNBB MRC",COUNTIF($F$2:$F882,"PLNBB")+COUNTIF($F$2:$F882,"PLNBB LRC")+COUNTIF($F$2:$F882,"PLNBB MRC"),IF(F882="HE MRC",COUNTIF($F$2:$F882,"HE")+COUNTIF($F$2:$F882,"HE LRC")+COUNTIF($F$2:$F882,"HE MRC"),IF(F882="HE LRC",COUNTIF($F$2:$F882,"HE")+COUNTIF($F$2:$F882,"HE LRC")+COUNTIF($F$2:$F882,"HE MRC"),COUNTIF($F$2:$F882,F882))))))))</f>
        <v>179</v>
      </c>
      <c r="K882" s="42" t="s">
        <v>167</v>
      </c>
      <c r="L882" s="42" t="s">
        <v>152</v>
      </c>
      <c r="N882" s="43" t="s">
        <v>318</v>
      </c>
      <c r="O882" s="70" t="s">
        <v>104</v>
      </c>
      <c r="P882" s="40"/>
      <c r="Q882" s="70">
        <v>46229</v>
      </c>
      <c r="R882" s="44"/>
      <c r="S882" s="70">
        <v>46244</v>
      </c>
      <c r="T882" s="57">
        <v>46235.729166666664</v>
      </c>
      <c r="U882" s="57">
        <f>V882</f>
        <v>46250.319444444445</v>
      </c>
      <c r="V882" s="57">
        <v>46250.319444444445</v>
      </c>
      <c r="W882" s="57">
        <v>46250.854166666664</v>
      </c>
      <c r="X882" s="57">
        <v>46251.78125</v>
      </c>
      <c r="Y882" s="57">
        <v>46251.840277777781</v>
      </c>
      <c r="Z882" s="57">
        <v>46251.875</v>
      </c>
      <c r="AA882" s="51">
        <f t="shared" si="191"/>
        <v>350.16666666674428</v>
      </c>
      <c r="AB882" s="51">
        <f t="shared" si="181"/>
        <v>23.666666666802485</v>
      </c>
      <c r="AC882" s="51">
        <f t="shared" si="182"/>
        <v>1.4166666667442769</v>
      </c>
      <c r="AD882" s="51">
        <v>0.42</v>
      </c>
      <c r="AE882" s="51">
        <v>3.5</v>
      </c>
      <c r="AF882" s="51">
        <v>0</v>
      </c>
      <c r="AG882" s="51">
        <v>0.5</v>
      </c>
      <c r="AH882" s="51">
        <v>0</v>
      </c>
      <c r="AI882" s="51">
        <f t="shared" si="186"/>
        <v>4</v>
      </c>
      <c r="AJ882" s="78">
        <f t="shared" si="194"/>
        <v>4.42</v>
      </c>
      <c r="AK882" s="78"/>
      <c r="AL882" s="78"/>
      <c r="AM882" s="78"/>
      <c r="AN882" s="78"/>
      <c r="AO882" s="45">
        <v>10402.147999999999</v>
      </c>
      <c r="AP882" s="45">
        <v>10374.868</v>
      </c>
      <c r="AQ882" s="57">
        <f t="shared" si="192"/>
        <v>46250.319444444445</v>
      </c>
      <c r="AR882" s="57">
        <v>46250.329861111109</v>
      </c>
      <c r="AS882" s="57">
        <f t="shared" si="177"/>
        <v>46251.78125</v>
      </c>
      <c r="AT882" s="57">
        <v>46251.861111111109</v>
      </c>
      <c r="AU882" s="57">
        <f t="shared" si="185"/>
        <v>46251.861111111109</v>
      </c>
      <c r="AV882" s="57">
        <v>46251.871527777781</v>
      </c>
      <c r="AW882" s="46">
        <v>4744</v>
      </c>
      <c r="AX882" s="46">
        <v>6821</v>
      </c>
      <c r="AY882" s="30">
        <v>30.46</v>
      </c>
      <c r="AZ882" s="30">
        <v>10.119999999999999</v>
      </c>
      <c r="BA882" s="30">
        <v>3.66</v>
      </c>
      <c r="BB882" s="30">
        <v>4.7</v>
      </c>
      <c r="BC882" s="30">
        <v>5.26</v>
      </c>
      <c r="BD882" s="30">
        <v>42.62</v>
      </c>
      <c r="BE882" s="30">
        <v>42.53</v>
      </c>
      <c r="BF882" s="30">
        <v>0.26</v>
      </c>
      <c r="BG882" s="30">
        <v>0.4</v>
      </c>
      <c r="BH882" s="30">
        <v>0.38</v>
      </c>
      <c r="BI882" s="30">
        <v>63.41</v>
      </c>
      <c r="BJ882" s="30">
        <v>4.26</v>
      </c>
      <c r="BK882" s="30">
        <v>0.95</v>
      </c>
      <c r="BL882" s="30">
        <v>1.1200000000000001</v>
      </c>
      <c r="BM882" s="30">
        <v>16.190000000000001</v>
      </c>
      <c r="BN882" s="34">
        <v>57</v>
      </c>
      <c r="BO882" s="30" t="s">
        <v>97</v>
      </c>
      <c r="BP882" s="30" t="s">
        <v>100</v>
      </c>
      <c r="BQ882" s="34">
        <v>1200</v>
      </c>
      <c r="BR882" s="30">
        <v>34.549999999999997</v>
      </c>
      <c r="BS882" s="30">
        <v>25.37</v>
      </c>
      <c r="BT882" s="30">
        <v>18.22</v>
      </c>
      <c r="BU882" s="30">
        <v>8.52</v>
      </c>
      <c r="BV882" s="30">
        <v>1</v>
      </c>
      <c r="BW882" s="30">
        <v>1.02</v>
      </c>
      <c r="BX882" s="30">
        <v>0.48</v>
      </c>
      <c r="BY882" s="30">
        <v>0.9</v>
      </c>
      <c r="BZ882" s="30">
        <v>8.81</v>
      </c>
      <c r="CA882" s="30">
        <v>0.36</v>
      </c>
      <c r="CB882" s="30">
        <v>0.24</v>
      </c>
      <c r="CC882" s="99">
        <v>5.8000000000000003E-2</v>
      </c>
      <c r="CD882" s="30">
        <v>100</v>
      </c>
      <c r="CE882" s="30">
        <v>99</v>
      </c>
      <c r="CF882" s="30">
        <v>79</v>
      </c>
      <c r="CG882" s="30">
        <v>19</v>
      </c>
      <c r="CH882" s="30"/>
      <c r="CI882" s="46">
        <v>4910</v>
      </c>
      <c r="CJ882" s="30"/>
      <c r="CK882" s="30">
        <v>28.08</v>
      </c>
      <c r="CL882" s="30">
        <v>14.2</v>
      </c>
      <c r="CM882" s="30">
        <v>3.41</v>
      </c>
      <c r="CN882" s="30">
        <v>4.07</v>
      </c>
      <c r="CO882" s="30">
        <v>39.49</v>
      </c>
      <c r="CP882" s="30">
        <v>42.24</v>
      </c>
      <c r="CQ882" s="30">
        <v>0.35</v>
      </c>
      <c r="CR882" s="46">
        <v>4582</v>
      </c>
      <c r="CS882" s="30">
        <v>30.28</v>
      </c>
      <c r="CT882" s="30">
        <v>5.0199999999999996</v>
      </c>
      <c r="CU882" s="30">
        <v>0.4</v>
      </c>
      <c r="CV882" s="30"/>
      <c r="CW882" s="58">
        <f t="shared" si="184"/>
        <v>527.53566101330603</v>
      </c>
      <c r="CX882" s="59">
        <f>AP882/(AB882-AI882)</f>
        <v>527.53566101330603</v>
      </c>
      <c r="CY882" s="79">
        <v>500</v>
      </c>
      <c r="CZ882" s="57">
        <f>IF(AND(DATE(YEAR(T882),MONTH(T882),DAY(T882))&gt;=(S882-3),DATE(YEAR(T882),MONTH(T882),DAY(T882))&lt;=(S882+3)),T882,V882)</f>
        <v>46250.319444444445</v>
      </c>
      <c r="DA882" s="59">
        <f>CZ882-U882</f>
        <v>0</v>
      </c>
      <c r="DB882" s="51">
        <f>(((AR882-AQ882)*24)+DD882+AB882+((AV882-AU882)*24))/24</f>
        <v>1.531250000007276</v>
      </c>
      <c r="DC882" s="51">
        <f>(AT882-AS882)*24</f>
        <v>1.9166666666278616</v>
      </c>
      <c r="DD882" s="51">
        <f>(W882-AR882)*24</f>
        <v>12.583333333313931</v>
      </c>
      <c r="DE882" s="51">
        <f>AA882</f>
        <v>350.16666666674428</v>
      </c>
      <c r="DF882" s="51">
        <f t="shared" si="183"/>
        <v>12.583333333313931</v>
      </c>
      <c r="DG882" s="51">
        <f>AB882</f>
        <v>23.666666666802485</v>
      </c>
      <c r="DH882" s="51">
        <f t="shared" si="187"/>
        <v>1.9166666666278616</v>
      </c>
    </row>
    <row r="883" spans="1:112" s="42" customFormat="1" x14ac:dyDescent="0.2">
      <c r="A883" s="40">
        <v>5331</v>
      </c>
      <c r="B883" s="29">
        <f t="shared" si="188"/>
        <v>46235</v>
      </c>
      <c r="C883" s="41" t="str">
        <f t="shared" si="189"/>
        <v>PRT 2026 7 #5331</v>
      </c>
      <c r="D883" s="41" t="str">
        <f t="shared" si="190"/>
        <v>PRATU MIP #16</v>
      </c>
      <c r="E883" s="39">
        <v>5331</v>
      </c>
      <c r="F883" s="38" t="s">
        <v>298</v>
      </c>
      <c r="G883" s="38" t="str">
        <f>INDEX([1]List!$D$2:$D$60,MATCH(F883,[1]List!$B$2:$B$60,0))</f>
        <v>FOB</v>
      </c>
      <c r="H883" s="38" t="s">
        <v>299</v>
      </c>
      <c r="I883" s="38"/>
      <c r="J883" s="39">
        <f>IF(F883="","",IF(F883="TIE LRC",COUNTIF($F$2:$F883,"TIE")+COUNTIF($F$2:$F883,"TME")+COUNTIF($F$2:$F883,"TIE LRC")+COUNTIF($F$2:$F883,"TIE MRC"),IF(F883="TIE MRC",COUNTIF($F$2:$F883,"TIE")+COUNTIF($F$2:$F883,"TME")+COUNTIF($F$2:$F883,"TIE LRC")+COUNTIF($F$2:$F883,"TIE MRC"),IF(F883="PLNBB LRC",COUNTIF($F$2:$F883,"PLNBB")+COUNTIF($F$2:$F883,"PLNBB LRC")+COUNTIF($F$2:$F883,"PLNBB MRC"),IF(F883="PLNBB MRC",COUNTIF($F$2:$F883,"PLNBB")+COUNTIF($F$2:$F883,"PLNBB LRC")+COUNTIF($F$2:$F883,"PLNBB MRC"),IF(F883="HE MRC",COUNTIF($F$2:$F883,"HE")+COUNTIF($F$2:$F883,"HE LRC")+COUNTIF($F$2:$F883,"HE MRC"),IF(F883="HE LRC",COUNTIF($F$2:$F883,"HE")+COUNTIF($F$2:$F883,"HE LRC")+COUNTIF($F$2:$F883,"HE MRC"),COUNTIF($F$2:$F883,F883))))))))</f>
        <v>16</v>
      </c>
      <c r="K883" s="42" t="s">
        <v>115</v>
      </c>
      <c r="L883" s="42" t="s">
        <v>116</v>
      </c>
      <c r="N883" s="43" t="s">
        <v>320</v>
      </c>
      <c r="O883" s="70" t="s">
        <v>473</v>
      </c>
      <c r="P883" s="40"/>
      <c r="Q883" s="70"/>
      <c r="R883" s="44"/>
      <c r="S883" s="70">
        <v>46234</v>
      </c>
      <c r="T883" s="57">
        <v>46234.75</v>
      </c>
      <c r="U883" s="57">
        <f>T883</f>
        <v>46234.75</v>
      </c>
      <c r="V883" s="57">
        <v>46250.958333333336</v>
      </c>
      <c r="W883" s="57">
        <v>46251.416666666664</v>
      </c>
      <c r="X883" s="57">
        <v>46252.263888888891</v>
      </c>
      <c r="Y883" s="57">
        <v>46252.34375</v>
      </c>
      <c r="Z883" s="57">
        <v>46252.378472222219</v>
      </c>
      <c r="AA883" s="51">
        <f t="shared" si="191"/>
        <v>389.00000000005821</v>
      </c>
      <c r="AB883" s="51">
        <f t="shared" si="181"/>
        <v>22.250000000058208</v>
      </c>
      <c r="AC883" s="51">
        <f t="shared" si="182"/>
        <v>1.9166666666278616</v>
      </c>
      <c r="AD883" s="51">
        <v>0</v>
      </c>
      <c r="AE883" s="51">
        <v>2.5</v>
      </c>
      <c r="AF883" s="51">
        <v>6</v>
      </c>
      <c r="AG883" s="51">
        <v>0</v>
      </c>
      <c r="AH883" s="51">
        <v>0</v>
      </c>
      <c r="AI883" s="51">
        <f t="shared" si="186"/>
        <v>8.5</v>
      </c>
      <c r="AJ883" s="78">
        <f t="shared" si="194"/>
        <v>8.5</v>
      </c>
      <c r="AK883" s="78"/>
      <c r="AL883" s="78"/>
      <c r="AM883" s="78"/>
      <c r="AN883" s="78"/>
      <c r="AO883" s="45">
        <v>7509</v>
      </c>
      <c r="AP883" s="45">
        <v>7506.7809999999999</v>
      </c>
      <c r="AQ883" s="57">
        <f t="shared" si="192"/>
        <v>46250.958333333336</v>
      </c>
      <c r="AR883" s="57">
        <v>46250.96875</v>
      </c>
      <c r="AS883" s="57">
        <f t="shared" si="177"/>
        <v>46252.263888888891</v>
      </c>
      <c r="AT883" s="57">
        <v>46252.364583333336</v>
      </c>
      <c r="AU883" s="57">
        <f t="shared" si="185"/>
        <v>46252.364583333336</v>
      </c>
      <c r="AV883" s="57">
        <v>46252.375</v>
      </c>
      <c r="AW883" s="46">
        <v>4148</v>
      </c>
      <c r="AX883" s="46">
        <v>6352</v>
      </c>
      <c r="AY883" s="30">
        <v>34.700000000000003</v>
      </c>
      <c r="AZ883" s="30">
        <v>12.96</v>
      </c>
      <c r="BA883" s="30">
        <v>5.35</v>
      </c>
      <c r="BB883" s="30">
        <v>7.13</v>
      </c>
      <c r="BC883" s="30">
        <v>8.19</v>
      </c>
      <c r="BD883" s="30">
        <v>40.619999999999997</v>
      </c>
      <c r="BE883" s="30">
        <v>39.29</v>
      </c>
      <c r="BF883" s="30">
        <v>0.26</v>
      </c>
      <c r="BG883" s="30">
        <v>0.43</v>
      </c>
      <c r="BH883" s="30">
        <v>0.39</v>
      </c>
      <c r="BI883" s="30">
        <v>58.5</v>
      </c>
      <c r="BJ883" s="30">
        <v>4.3099999999999996</v>
      </c>
      <c r="BK883" s="30">
        <v>0.96</v>
      </c>
      <c r="BL883" s="30">
        <v>1.2</v>
      </c>
      <c r="BM883" s="30">
        <v>15.95</v>
      </c>
      <c r="BN883" s="34">
        <v>60</v>
      </c>
      <c r="BO883" s="30" t="s">
        <v>97</v>
      </c>
      <c r="BP883" s="30" t="s">
        <v>97</v>
      </c>
      <c r="BQ883" s="34">
        <v>1230</v>
      </c>
      <c r="BR883" s="30">
        <v>47.23</v>
      </c>
      <c r="BS883" s="30">
        <v>23.51</v>
      </c>
      <c r="BT883" s="30">
        <v>10.43</v>
      </c>
      <c r="BU883" s="30">
        <v>7.11</v>
      </c>
      <c r="BV883" s="30">
        <v>2.2400000000000002</v>
      </c>
      <c r="BW883" s="30">
        <v>0.49</v>
      </c>
      <c r="BX883" s="30">
        <v>0.53</v>
      </c>
      <c r="BY883" s="30">
        <v>0.91</v>
      </c>
      <c r="BZ883" s="30">
        <v>7.1</v>
      </c>
      <c r="CA883" s="30">
        <v>0.15</v>
      </c>
      <c r="CB883" s="30">
        <v>0.28999999999999998</v>
      </c>
      <c r="CC883" s="99">
        <v>2.1999999999999999E-2</v>
      </c>
      <c r="CD883" s="30">
        <v>99</v>
      </c>
      <c r="CE883" s="30">
        <v>98</v>
      </c>
      <c r="CF883" s="30">
        <v>79</v>
      </c>
      <c r="CG883" s="30">
        <v>19</v>
      </c>
      <c r="CH883" s="30"/>
      <c r="CI883" s="46"/>
      <c r="CJ883" s="30"/>
      <c r="CK883" s="30"/>
      <c r="CL883" s="30"/>
      <c r="CM883" s="30"/>
      <c r="CN883" s="30"/>
      <c r="CO883" s="30"/>
      <c r="CP883" s="30"/>
      <c r="CQ883" s="30"/>
      <c r="CR883" s="46">
        <v>4201</v>
      </c>
      <c r="CS883" s="30">
        <v>33.9</v>
      </c>
      <c r="CT883" s="30">
        <v>4.92</v>
      </c>
      <c r="CU883" s="30">
        <v>0.25</v>
      </c>
      <c r="CV883" s="30"/>
      <c r="CW883" s="58">
        <f t="shared" si="184"/>
        <v>545.94770908859789</v>
      </c>
      <c r="CX883" s="59">
        <f>AP883/(AB883-AI883)</f>
        <v>545.94770908859789</v>
      </c>
      <c r="CY883" s="79">
        <v>500</v>
      </c>
      <c r="CZ883" s="57">
        <f>IF(AND(DATE(YEAR(T883),MONTH(T883),DAY(T883))&gt;=(S883-3),DATE(YEAR(T883),MONTH(T883),DAY(T883))&lt;=(S883+3)),T883,V883)</f>
        <v>46234.75</v>
      </c>
      <c r="DA883" s="59">
        <f>CZ883-U883</f>
        <v>0</v>
      </c>
      <c r="DB883" s="51">
        <f>(((AR883-AQ883)*24)+DD883+AB883+((AV883-AU883)*24))/24</f>
        <v>1.3958333333284827</v>
      </c>
      <c r="DC883" s="51">
        <f>(AT883-AS883)*24</f>
        <v>2.4166666666860692</v>
      </c>
      <c r="DD883" s="51">
        <f>(W883-AR883)*24</f>
        <v>10.749999999941792</v>
      </c>
      <c r="DE883" s="51">
        <f>AA883</f>
        <v>389.00000000005821</v>
      </c>
      <c r="DF883" s="51">
        <f t="shared" si="183"/>
        <v>10.749999999941792</v>
      </c>
      <c r="DG883" s="51">
        <f>AB883</f>
        <v>22.250000000058208</v>
      </c>
      <c r="DH883" s="51">
        <f t="shared" si="187"/>
        <v>2.4166666666860692</v>
      </c>
    </row>
    <row r="884" spans="1:112" s="42" customFormat="1" x14ac:dyDescent="0.2">
      <c r="A884" s="40">
        <v>5332</v>
      </c>
      <c r="B884" s="29">
        <f t="shared" si="188"/>
        <v>46235</v>
      </c>
      <c r="C884" s="41" t="str">
        <f t="shared" si="189"/>
        <v>PRT 2026 8 #5332</v>
      </c>
      <c r="D884" s="41" t="str">
        <f t="shared" si="190"/>
        <v>PRATU MADHUCON #29</v>
      </c>
      <c r="E884" s="39">
        <v>5332</v>
      </c>
      <c r="F884" s="38" t="s">
        <v>624</v>
      </c>
      <c r="G884" s="38" t="str">
        <f>INDEX([1]List!$D$2:$D$60,MATCH(F884,[1]List!$B$2:$B$60,0))</f>
        <v>CIF</v>
      </c>
      <c r="H884" s="38" t="s">
        <v>625</v>
      </c>
      <c r="I884" s="38" t="s">
        <v>689</v>
      </c>
      <c r="J884" s="39">
        <f>IF(F884="","",IF(F884="TIE LRC",COUNTIF($F$2:$F884,"TIE")+COUNTIF($F$2:$F884,"TME")+COUNTIF($F$2:$F884,"TIE LRC")+COUNTIF($F$2:$F884,"TIE MRC"),IF(F884="TIE MRC",COUNTIF($F$2:$F884,"TIE")+COUNTIF($F$2:$F884,"TME")+COUNTIF($F$2:$F884,"TIE LRC")+COUNTIF($F$2:$F884,"TIE MRC"),IF(F884="PLNBB LRC",COUNTIF($F$2:$F884,"PLNBB")+COUNTIF($F$2:$F884,"PLNBB LRC")+COUNTIF($F$2:$F884,"PLNBB MRC"),IF(F884="PLNBB MRC",COUNTIF($F$2:$F884,"PLNBB")+COUNTIF($F$2:$F884,"PLNBB LRC")+COUNTIF($F$2:$F884,"PLNBB MRC"),IF(F884="HE MRC",COUNTIF($F$2:$F884,"HE")+COUNTIF($F$2:$F884,"HE LRC")+COUNTIF($F$2:$F884,"HE MRC"),IF(F884="HE LRC",COUNTIF($F$2:$F884,"HE")+COUNTIF($F$2:$F884,"HE LRC")+COUNTIF($F$2:$F884,"HE MRC"),COUNTIF($F$2:$F884,F884))))))))</f>
        <v>29</v>
      </c>
      <c r="K884" s="42" t="s">
        <v>493</v>
      </c>
      <c r="L884" s="42" t="s">
        <v>494</v>
      </c>
      <c r="N884" s="43" t="s">
        <v>318</v>
      </c>
      <c r="O884" s="70" t="s">
        <v>201</v>
      </c>
      <c r="P884" s="40"/>
      <c r="Q884" s="70">
        <v>46217</v>
      </c>
      <c r="R884" s="44"/>
      <c r="S884" s="70">
        <v>46245</v>
      </c>
      <c r="T884" s="57">
        <v>46238.5</v>
      </c>
      <c r="U884" s="57">
        <f>V884</f>
        <v>46251.902777777781</v>
      </c>
      <c r="V884" s="57">
        <v>46251.902777777781</v>
      </c>
      <c r="W884" s="57">
        <v>46251.947916666664</v>
      </c>
      <c r="X884" s="57">
        <v>46253.069444444445</v>
      </c>
      <c r="Y884" s="57">
        <v>46253.131944444445</v>
      </c>
      <c r="Z884" s="57">
        <v>46253.166666666664</v>
      </c>
      <c r="AA884" s="51">
        <f t="shared" si="191"/>
        <v>321.66666666674428</v>
      </c>
      <c r="AB884" s="51">
        <f t="shared" si="181"/>
        <v>28.416666666744277</v>
      </c>
      <c r="AC884" s="51">
        <f t="shared" si="182"/>
        <v>1.5</v>
      </c>
      <c r="AD884" s="51">
        <v>0.33</v>
      </c>
      <c r="AE884" s="51">
        <v>3.92</v>
      </c>
      <c r="AF884" s="51">
        <v>4.75</v>
      </c>
      <c r="AG884" s="51">
        <v>0.5</v>
      </c>
      <c r="AH884" s="51">
        <v>0</v>
      </c>
      <c r="AI884" s="51">
        <f t="shared" si="186"/>
        <v>9.17</v>
      </c>
      <c r="AJ884" s="78">
        <f t="shared" si="194"/>
        <v>9.5</v>
      </c>
      <c r="AK884" s="78"/>
      <c r="AL884" s="78"/>
      <c r="AM884" s="78"/>
      <c r="AN884" s="78"/>
      <c r="AO884" s="45">
        <v>9505.89</v>
      </c>
      <c r="AP884" s="45">
        <v>9497.9419999999991</v>
      </c>
      <c r="AQ884" s="57">
        <f t="shared" si="192"/>
        <v>46251.902777777781</v>
      </c>
      <c r="AR884" s="57">
        <v>46251.913194444445</v>
      </c>
      <c r="AS884" s="57">
        <f t="shared" si="177"/>
        <v>46253.069444444445</v>
      </c>
      <c r="AT884" s="57">
        <v>46253.152777777781</v>
      </c>
      <c r="AU884" s="57">
        <f t="shared" si="185"/>
        <v>46253.152777777781</v>
      </c>
      <c r="AV884" s="57">
        <v>46253.163194444445</v>
      </c>
      <c r="AW884" s="46">
        <v>4102</v>
      </c>
      <c r="AX884" s="46">
        <v>6264</v>
      </c>
      <c r="AY884" s="30">
        <v>34.51</v>
      </c>
      <c r="AZ884" s="30">
        <v>19.3</v>
      </c>
      <c r="BA884" s="30">
        <v>4.0999999999999996</v>
      </c>
      <c r="BB884" s="30">
        <v>5.05</v>
      </c>
      <c r="BC884" s="30">
        <v>6.26</v>
      </c>
      <c r="BD884" s="30">
        <v>39.49</v>
      </c>
      <c r="BE884" s="30">
        <v>36.159999999999997</v>
      </c>
      <c r="BF884" s="30">
        <v>0.28000000000000003</v>
      </c>
      <c r="BG884" s="30">
        <v>0.45</v>
      </c>
      <c r="BH884" s="30">
        <v>0.42</v>
      </c>
      <c r="BI884" s="30">
        <v>53.39</v>
      </c>
      <c r="BJ884" s="30">
        <v>4.0599999999999996</v>
      </c>
      <c r="BK884" s="30">
        <v>0.98</v>
      </c>
      <c r="BL884" s="30">
        <v>1.3</v>
      </c>
      <c r="BM884" s="30">
        <v>16.88</v>
      </c>
      <c r="BN884" s="34">
        <v>59</v>
      </c>
      <c r="BO884" s="30" t="s">
        <v>97</v>
      </c>
      <c r="BP884" s="30" t="s">
        <v>100</v>
      </c>
      <c r="BQ884" s="34">
        <v>1180</v>
      </c>
      <c r="BR884" s="30">
        <v>44.8</v>
      </c>
      <c r="BS884" s="30">
        <v>22.9</v>
      </c>
      <c r="BT884" s="30">
        <v>18.8</v>
      </c>
      <c r="BU884" s="30">
        <v>4.2</v>
      </c>
      <c r="BV884" s="30">
        <v>2.13</v>
      </c>
      <c r="BW884" s="30">
        <v>0.62</v>
      </c>
      <c r="BX884" s="30">
        <v>0.76</v>
      </c>
      <c r="BY884" s="30">
        <v>1.08</v>
      </c>
      <c r="BZ884" s="30">
        <v>4.09</v>
      </c>
      <c r="CA884" s="30">
        <v>0.43</v>
      </c>
      <c r="CB884" s="30">
        <v>0.18</v>
      </c>
      <c r="CC884" s="99">
        <v>4.3999999999999997E-2</v>
      </c>
      <c r="CD884" s="30">
        <v>100</v>
      </c>
      <c r="CE884" s="30">
        <v>98.76</v>
      </c>
      <c r="CF884" s="30">
        <v>75.11</v>
      </c>
      <c r="CG884" s="30">
        <v>18.39</v>
      </c>
      <c r="CH884" s="30"/>
      <c r="CI884" s="46">
        <v>4134</v>
      </c>
      <c r="CJ884" s="30"/>
      <c r="CK884" s="30">
        <v>34.44</v>
      </c>
      <c r="CL884" s="30"/>
      <c r="CM884" s="30">
        <v>4.4800000000000004</v>
      </c>
      <c r="CN884" s="30"/>
      <c r="CO884" s="30"/>
      <c r="CP884" s="30"/>
      <c r="CQ884" s="30">
        <v>0.15</v>
      </c>
      <c r="CR884" s="46">
        <v>4088</v>
      </c>
      <c r="CS884" s="30">
        <v>35.11</v>
      </c>
      <c r="CT884" s="30">
        <v>4.67</v>
      </c>
      <c r="CU884" s="30">
        <v>0.19</v>
      </c>
      <c r="CV884" s="30"/>
      <c r="CW884" s="58">
        <f t="shared" si="184"/>
        <v>493.48503636794425</v>
      </c>
      <c r="CX884" s="59">
        <f>AP884/(AB884-AI884)</f>
        <v>493.48503636794425</v>
      </c>
      <c r="CY884" s="79">
        <v>500</v>
      </c>
      <c r="CZ884" s="57">
        <f>IF(AND(DATE(YEAR(T884),MONTH(T884),DAY(T884))&gt;=(S884-3),DATE(YEAR(T884),MONTH(T884),DAY(T884))&lt;=(S884+3)),T884,V884)</f>
        <v>46251.902777777781</v>
      </c>
      <c r="DA884" s="59">
        <f>CZ884-U884</f>
        <v>0</v>
      </c>
      <c r="DB884" s="51">
        <f>(((AR884-AQ884)*24)+DD884+AB884+((AV884-AU884)*24))/24</f>
        <v>1.2395833333284827</v>
      </c>
      <c r="DC884" s="51">
        <f>(AT884-AS884)*24</f>
        <v>2.0000000000582077</v>
      </c>
      <c r="DD884" s="51">
        <f>(W884-AR884)*24</f>
        <v>0.83333333325572312</v>
      </c>
      <c r="DE884" s="51">
        <f>AA884</f>
        <v>321.66666666674428</v>
      </c>
      <c r="DF884" s="51">
        <f t="shared" ref="DF884:DF920" si="195">DD884</f>
        <v>0.83333333325572312</v>
      </c>
      <c r="DG884" s="51">
        <f>AB884</f>
        <v>28.416666666744277</v>
      </c>
      <c r="DH884" s="51">
        <f t="shared" si="187"/>
        <v>2.0000000000582077</v>
      </c>
    </row>
    <row r="885" spans="1:112" s="42" customFormat="1" x14ac:dyDescent="0.2">
      <c r="A885" s="40">
        <v>5333</v>
      </c>
      <c r="B885" s="29">
        <f t="shared" si="188"/>
        <v>46235</v>
      </c>
      <c r="C885" s="41" t="str">
        <f t="shared" si="189"/>
        <v>PRT 2026 8 #5333</v>
      </c>
      <c r="D885" s="41" t="str">
        <f t="shared" si="190"/>
        <v>PRATU BSL #3</v>
      </c>
      <c r="E885" s="39">
        <v>5333</v>
      </c>
      <c r="F885" s="38" t="s">
        <v>382</v>
      </c>
      <c r="G885" s="38" t="str">
        <f>INDEX([1]List!$D$2:$D$60,MATCH(F885,[1]List!$B$2:$B$60,0))</f>
        <v>FOB</v>
      </c>
      <c r="H885" s="38" t="s">
        <v>383</v>
      </c>
      <c r="I885" s="38" t="s">
        <v>155</v>
      </c>
      <c r="J885" s="39">
        <f>IF(F885="","",IF(F885="TIE LRC",COUNTIF($F$2:$F885,"TIE")+COUNTIF($F$2:$F885,"TME")+COUNTIF($F$2:$F885,"TIE LRC")+COUNTIF($F$2:$F885,"TIE MRC"),IF(F885="TIE MRC",COUNTIF($F$2:$F885,"TIE")+COUNTIF($F$2:$F885,"TME")+COUNTIF($F$2:$F885,"TIE LRC")+COUNTIF($F$2:$F885,"TIE MRC"),IF(F885="PLNBB LRC",COUNTIF($F$2:$F885,"PLNBB")+COUNTIF($F$2:$F885,"PLNBB LRC")+COUNTIF($F$2:$F885,"PLNBB MRC"),IF(F885="PLNBB MRC",COUNTIF($F$2:$F885,"PLNBB")+COUNTIF($F$2:$F885,"PLNBB LRC")+COUNTIF($F$2:$F885,"PLNBB MRC"),IF(F885="HE MRC",COUNTIF($F$2:$F885,"HE")+COUNTIF($F$2:$F885,"HE LRC")+COUNTIF($F$2:$F885,"HE MRC"),IF(F885="HE LRC",COUNTIF($F$2:$F885,"HE")+COUNTIF($F$2:$F885,"HE LRC")+COUNTIF($F$2:$F885,"HE MRC"),COUNTIF($F$2:$F885,F885))))))))</f>
        <v>3</v>
      </c>
      <c r="K885" s="42" t="s">
        <v>271</v>
      </c>
      <c r="L885" s="42" t="s">
        <v>931</v>
      </c>
      <c r="N885" s="43" t="s">
        <v>320</v>
      </c>
      <c r="O885" s="70" t="s">
        <v>610</v>
      </c>
      <c r="P885" s="40"/>
      <c r="Q885" s="70">
        <v>46217</v>
      </c>
      <c r="R885" s="44"/>
      <c r="S885" s="70">
        <v>46228</v>
      </c>
      <c r="T885" s="57">
        <v>46244.631944444445</v>
      </c>
      <c r="U885" s="57">
        <f>V885</f>
        <v>46252.572916666664</v>
      </c>
      <c r="V885" s="57">
        <v>46252.572916666664</v>
      </c>
      <c r="W885" s="57">
        <v>46253.152777777781</v>
      </c>
      <c r="X885" s="57">
        <v>46253.836805555555</v>
      </c>
      <c r="Y885" s="57">
        <v>46253.881944444445</v>
      </c>
      <c r="Z885" s="57">
        <v>46253.916666666664</v>
      </c>
      <c r="AA885" s="51">
        <f t="shared" si="191"/>
        <v>190.58333333325572</v>
      </c>
      <c r="AB885" s="51">
        <f t="shared" si="181"/>
        <v>17.499999999941792</v>
      </c>
      <c r="AC885" s="51">
        <f t="shared" si="182"/>
        <v>1.0833333333721384</v>
      </c>
      <c r="AD885" s="51">
        <v>0.08</v>
      </c>
      <c r="AE885" s="51">
        <v>3</v>
      </c>
      <c r="AF885" s="51">
        <v>1.75</v>
      </c>
      <c r="AG885" s="51">
        <v>0.5</v>
      </c>
      <c r="AH885" s="51">
        <v>0</v>
      </c>
      <c r="AI885" s="51">
        <f t="shared" si="186"/>
        <v>5.25</v>
      </c>
      <c r="AJ885" s="78">
        <f t="shared" si="194"/>
        <v>5.33</v>
      </c>
      <c r="AK885" s="78"/>
      <c r="AL885" s="78"/>
      <c r="AM885" s="78"/>
      <c r="AN885" s="78"/>
      <c r="AO885" s="45">
        <v>7401.0770000000002</v>
      </c>
      <c r="AP885" s="45">
        <v>7396.2629999999999</v>
      </c>
      <c r="AQ885" s="57">
        <f t="shared" si="192"/>
        <v>46252.572916666664</v>
      </c>
      <c r="AR885" s="57">
        <v>46252.583333333336</v>
      </c>
      <c r="AS885" s="57">
        <f t="shared" si="177"/>
        <v>46253.836805555555</v>
      </c>
      <c r="AT885" s="57">
        <v>46253.902777777781</v>
      </c>
      <c r="AU885" s="57">
        <f t="shared" si="185"/>
        <v>46253.902777777781</v>
      </c>
      <c r="AV885" s="57">
        <v>46253.913194444445</v>
      </c>
      <c r="AW885" s="46">
        <v>4612</v>
      </c>
      <c r="AX885" s="46">
        <v>6693</v>
      </c>
      <c r="AY885" s="30">
        <v>30.95</v>
      </c>
      <c r="AZ885" s="30">
        <v>11.47</v>
      </c>
      <c r="BA885" s="30">
        <v>4.8499999999999996</v>
      </c>
      <c r="BB885" s="30">
        <v>6.22</v>
      </c>
      <c r="BC885" s="30">
        <v>7.03</v>
      </c>
      <c r="BD885" s="30">
        <v>39.06</v>
      </c>
      <c r="BE885" s="30">
        <v>43.25</v>
      </c>
      <c r="BF885" s="30">
        <v>0.27</v>
      </c>
      <c r="BG885" s="30">
        <v>0.14000000000000001</v>
      </c>
      <c r="BH885" s="30">
        <v>0.38</v>
      </c>
      <c r="BI885" s="30">
        <v>61.19</v>
      </c>
      <c r="BJ885" s="30">
        <v>5.14</v>
      </c>
      <c r="BK885" s="30">
        <v>1.08</v>
      </c>
      <c r="BL885" s="30">
        <v>1.31</v>
      </c>
      <c r="BM885" s="30">
        <v>14.56</v>
      </c>
      <c r="BN885" s="34">
        <v>54</v>
      </c>
      <c r="BO885" s="30" t="s">
        <v>97</v>
      </c>
      <c r="BP885" s="30" t="s">
        <v>100</v>
      </c>
      <c r="BQ885" s="34">
        <v>1210</v>
      </c>
      <c r="BR885" s="30">
        <v>47.3</v>
      </c>
      <c r="BS885" s="30">
        <v>21.8</v>
      </c>
      <c r="BT885" s="30">
        <v>10.6</v>
      </c>
      <c r="BU885" s="30">
        <v>8.4</v>
      </c>
      <c r="BV885" s="30">
        <v>2.42</v>
      </c>
      <c r="BW885" s="30">
        <v>0.89</v>
      </c>
      <c r="BX885" s="30">
        <v>0.6</v>
      </c>
      <c r="BY885" s="30">
        <v>0.8</v>
      </c>
      <c r="BZ885" s="30">
        <v>6.5</v>
      </c>
      <c r="CA885" s="30">
        <v>0.15</v>
      </c>
      <c r="CB885" s="30">
        <v>0.54</v>
      </c>
      <c r="CC885" s="99">
        <v>2.9000000000000001E-2</v>
      </c>
      <c r="CD885" s="30">
        <v>100</v>
      </c>
      <c r="CE885" s="30">
        <v>98.24</v>
      </c>
      <c r="CF885" s="30">
        <v>75.11</v>
      </c>
      <c r="CG885" s="30">
        <v>16.37</v>
      </c>
      <c r="CH885" s="30"/>
      <c r="CI885" s="46">
        <v>4668</v>
      </c>
      <c r="CJ885" s="30"/>
      <c r="CK885" s="30">
        <v>29.76</v>
      </c>
      <c r="CL885" s="30"/>
      <c r="CM885" s="30">
        <v>4.82</v>
      </c>
      <c r="CN885" s="30"/>
      <c r="CO885" s="30"/>
      <c r="CP885" s="30"/>
      <c r="CQ885" s="30">
        <v>0.32</v>
      </c>
      <c r="CR885" s="46">
        <v>4573</v>
      </c>
      <c r="CS885" s="30">
        <v>29.37</v>
      </c>
      <c r="CT885" s="30">
        <v>4.91</v>
      </c>
      <c r="CU885" s="30">
        <v>0.34</v>
      </c>
      <c r="CV885" s="30"/>
      <c r="CW885" s="58">
        <f t="shared" si="184"/>
        <v>603.7765714314404</v>
      </c>
      <c r="CX885" s="59">
        <f>AP885/(AB885-AI885)</f>
        <v>603.7765714314404</v>
      </c>
      <c r="CY885" s="79">
        <v>500</v>
      </c>
      <c r="CZ885" s="57">
        <f>IF(AND(DATE(YEAR(T885),MONTH(T885),DAY(T885))&gt;=(S885-3),DATE(YEAR(T885),MONTH(T885),DAY(T885))&lt;=(S885+3)),T885,V885)</f>
        <v>46252.572916666664</v>
      </c>
      <c r="DA885" s="59">
        <f>CZ885-U885</f>
        <v>0</v>
      </c>
      <c r="DB885" s="51">
        <f>(((AR885-AQ885)*24)+DD885+AB885+((AV885-AU885)*24))/24</f>
        <v>1.3194444444452529</v>
      </c>
      <c r="DC885" s="51">
        <f>(AT885-AS885)*24</f>
        <v>1.5833333334303461</v>
      </c>
      <c r="DD885" s="51">
        <f>(W885-AR885)*24</f>
        <v>13.666666666686069</v>
      </c>
      <c r="DE885" s="51">
        <f>AA885</f>
        <v>190.58333333325572</v>
      </c>
      <c r="DF885" s="51">
        <f t="shared" si="195"/>
        <v>13.666666666686069</v>
      </c>
      <c r="DG885" s="51">
        <f>AB885</f>
        <v>17.499999999941792</v>
      </c>
      <c r="DH885" s="51">
        <f t="shared" si="187"/>
        <v>1.5833333334303461</v>
      </c>
    </row>
    <row r="886" spans="1:112" s="42" customFormat="1" x14ac:dyDescent="0.2">
      <c r="A886" s="40">
        <v>5334</v>
      </c>
      <c r="B886" s="29">
        <f t="shared" si="188"/>
        <v>46235</v>
      </c>
      <c r="C886" s="41" t="str">
        <f t="shared" si="189"/>
        <v>PRT 2026 8 #5334</v>
      </c>
      <c r="D886" s="41" t="str">
        <f t="shared" si="190"/>
        <v>PRATU HE #14</v>
      </c>
      <c r="E886" s="39">
        <v>5334</v>
      </c>
      <c r="F886" s="38" t="s">
        <v>139</v>
      </c>
      <c r="G886" s="38" t="str">
        <f>INDEX([1]List!$D$2:$D$60,MATCH(F886,[1]List!$B$2:$B$60,0))</f>
        <v>CIF</v>
      </c>
      <c r="H886" s="38" t="s">
        <v>301</v>
      </c>
      <c r="I886" s="38" t="s">
        <v>155</v>
      </c>
      <c r="J886" s="39">
        <f>IF(F886="","",IF(F886="TIE LRC",COUNTIF($F$2:$F886,"TIE")+COUNTIF($F$2:$F886,"TME")+COUNTIF($F$2:$F886,"TIE LRC")+COUNTIF($F$2:$F886,"TIE MRC"),IF(F886="TIE MRC",COUNTIF($F$2:$F886,"TIE")+COUNTIF($F$2:$F886,"TME")+COUNTIF($F$2:$F886,"TIE LRC")+COUNTIF($F$2:$F886,"TIE MRC"),IF(F886="PLNBB LRC",COUNTIF($F$2:$F886,"PLNBB")+COUNTIF($F$2:$F886,"PLNBB LRC")+COUNTIF($F$2:$F886,"PLNBB MRC"),IF(F886="PLNBB MRC",COUNTIF($F$2:$F886,"PLNBB")+COUNTIF($F$2:$F886,"PLNBB LRC")+COUNTIF($F$2:$F886,"PLNBB MRC"),IF(F886="HE MRC",COUNTIF($F$2:$F886,"HE")+COUNTIF($F$2:$F886,"HE LRC")+COUNTIF($F$2:$F886,"HE MRC"),IF(F886="HE LRC",COUNTIF($F$2:$F886,"HE")+COUNTIF($F$2:$F886,"HE LRC")+COUNTIF($F$2:$F886,"HE MRC"),COUNTIF($F$2:$F886,F886))))))))</f>
        <v>14</v>
      </c>
      <c r="K886" s="42" t="s">
        <v>698</v>
      </c>
      <c r="L886" s="42" t="s">
        <v>699</v>
      </c>
      <c r="N886" s="43" t="s">
        <v>318</v>
      </c>
      <c r="O886" s="70" t="s">
        <v>104</v>
      </c>
      <c r="P886" s="40"/>
      <c r="Q886" s="70">
        <v>46242</v>
      </c>
      <c r="R886" s="44"/>
      <c r="S886" s="70">
        <v>46255</v>
      </c>
      <c r="T886" s="57">
        <v>46249.138888888891</v>
      </c>
      <c r="U886" s="57">
        <f>V886</f>
        <v>46253.211805555555</v>
      </c>
      <c r="V886" s="57">
        <v>46253.211805555555</v>
      </c>
      <c r="W886" s="57">
        <v>46253.784722222219</v>
      </c>
      <c r="X886" s="57">
        <v>46254.510416666664</v>
      </c>
      <c r="Y886" s="57">
        <v>46254.548611111109</v>
      </c>
      <c r="Z886" s="57">
        <v>46254.583333333336</v>
      </c>
      <c r="AA886" s="51">
        <f t="shared" si="191"/>
        <v>97.749999999941792</v>
      </c>
      <c r="AB886" s="51">
        <f t="shared" si="181"/>
        <v>18.333333333372138</v>
      </c>
      <c r="AC886" s="51">
        <f t="shared" si="182"/>
        <v>0.91666666668606922</v>
      </c>
      <c r="AD886" s="51">
        <v>0.17</v>
      </c>
      <c r="AE886" s="51">
        <v>2.17</v>
      </c>
      <c r="AF886" s="51">
        <v>2.08</v>
      </c>
      <c r="AG886" s="51">
        <v>0.5</v>
      </c>
      <c r="AH886" s="51">
        <v>0</v>
      </c>
      <c r="AI886" s="51">
        <f t="shared" si="186"/>
        <v>4.75</v>
      </c>
      <c r="AJ886" s="78">
        <f t="shared" si="194"/>
        <v>4.92</v>
      </c>
      <c r="AK886" s="78"/>
      <c r="AL886" s="78"/>
      <c r="AM886" s="78"/>
      <c r="AN886" s="78"/>
      <c r="AO886" s="45">
        <v>7502.6390000000001</v>
      </c>
      <c r="AP886" s="45">
        <v>7501.4709999999995</v>
      </c>
      <c r="AQ886" s="57">
        <f t="shared" si="192"/>
        <v>46253.211805555555</v>
      </c>
      <c r="AR886" s="57">
        <v>46253.222222222219</v>
      </c>
      <c r="AS886" s="57">
        <f t="shared" si="177"/>
        <v>46254.510416666664</v>
      </c>
      <c r="AT886" s="57">
        <v>46254.569444444445</v>
      </c>
      <c r="AU886" s="57">
        <f t="shared" si="185"/>
        <v>46254.569444444445</v>
      </c>
      <c r="AV886" s="57">
        <v>46254.579861111109</v>
      </c>
      <c r="AW886" s="46">
        <v>4251</v>
      </c>
      <c r="AX886" s="46">
        <v>6508</v>
      </c>
      <c r="AY886" s="30">
        <v>34.68</v>
      </c>
      <c r="AZ886" s="30">
        <v>10.16</v>
      </c>
      <c r="BA886" s="30">
        <v>4.46</v>
      </c>
      <c r="BB886" s="30">
        <v>6.13</v>
      </c>
      <c r="BC886" s="30">
        <v>6.82</v>
      </c>
      <c r="BD886" s="30">
        <v>42.06</v>
      </c>
      <c r="BE886" s="30">
        <v>41.65</v>
      </c>
      <c r="BF886" s="30">
        <v>0.28000000000000003</v>
      </c>
      <c r="BG886" s="30">
        <v>0.47</v>
      </c>
      <c r="BH886" s="30">
        <v>0.43</v>
      </c>
      <c r="BI886" s="30">
        <v>60.69</v>
      </c>
      <c r="BJ886" s="30">
        <v>5.22</v>
      </c>
      <c r="BK886" s="30">
        <v>1.03</v>
      </c>
      <c r="BL886" s="30">
        <v>1.23</v>
      </c>
      <c r="BM886" s="30">
        <v>16.38</v>
      </c>
      <c r="BN886" s="34">
        <v>58</v>
      </c>
      <c r="BO886" s="30" t="s">
        <v>97</v>
      </c>
      <c r="BP886" s="30" t="s">
        <v>100</v>
      </c>
      <c r="BQ886" s="34">
        <v>1190</v>
      </c>
      <c r="BR886" s="30">
        <v>33</v>
      </c>
      <c r="BS886" s="30">
        <v>16.8</v>
      </c>
      <c r="BT886" s="30">
        <v>21.3</v>
      </c>
      <c r="BU886" s="30">
        <v>14.9</v>
      </c>
      <c r="BV886" s="30">
        <v>2.67</v>
      </c>
      <c r="BW886" s="30">
        <v>0.6</v>
      </c>
      <c r="BX886" s="30">
        <v>0.12</v>
      </c>
      <c r="BY886" s="30">
        <v>1.4</v>
      </c>
      <c r="BZ886" s="30">
        <v>8.26</v>
      </c>
      <c r="CA886" s="30">
        <v>0.88</v>
      </c>
      <c r="CB886" s="30">
        <v>0.13</v>
      </c>
      <c r="CC886" s="99">
        <v>3.6999999999999998E-2</v>
      </c>
      <c r="CD886" s="30">
        <v>100</v>
      </c>
      <c r="CE886" s="30">
        <v>96.31</v>
      </c>
      <c r="CF886" s="30">
        <v>79.760000000000005</v>
      </c>
      <c r="CG886" s="30">
        <v>19.13</v>
      </c>
      <c r="CH886" s="30"/>
      <c r="CI886" s="46">
        <v>4172</v>
      </c>
      <c r="CJ886" s="30"/>
      <c r="CK886" s="30">
        <v>36.049999999999997</v>
      </c>
      <c r="CL886" s="30"/>
      <c r="CM886" s="30">
        <v>4.01</v>
      </c>
      <c r="CN886" s="30"/>
      <c r="CO886" s="30"/>
      <c r="CP886" s="30"/>
      <c r="CQ886" s="30">
        <v>0.22</v>
      </c>
      <c r="CR886" s="46">
        <v>4061</v>
      </c>
      <c r="CS886" s="30">
        <v>35.24</v>
      </c>
      <c r="CT886" s="30">
        <v>4.3600000000000003</v>
      </c>
      <c r="CU886" s="30">
        <v>0.16</v>
      </c>
      <c r="CV886" s="30"/>
      <c r="CW886" s="58">
        <f t="shared" si="184"/>
        <v>552.25553374075355</v>
      </c>
      <c r="CX886" s="59">
        <f>AP886/(AB886-AI886)</f>
        <v>552.25553374075355</v>
      </c>
      <c r="CY886" s="79">
        <v>500</v>
      </c>
      <c r="CZ886" s="57">
        <f>IF(AND(DATE(YEAR(T886),MONTH(T886),DAY(T886))&gt;=(S886-3),DATE(YEAR(T886),MONTH(T886),DAY(T886))&lt;=(S886+3)),T886,V886)</f>
        <v>46253.211805555555</v>
      </c>
      <c r="DA886" s="59">
        <f>CZ886-U886</f>
        <v>0</v>
      </c>
      <c r="DB886" s="51">
        <f>(((AR886-AQ886)*24)+DD886+AB886+((AV886-AU886)*24))/24</f>
        <v>1.3472222222189885</v>
      </c>
      <c r="DC886" s="51">
        <f>(AT886-AS886)*24</f>
        <v>1.4166666667442769</v>
      </c>
      <c r="DD886" s="51">
        <f>(W886-AR886)*24</f>
        <v>13.5</v>
      </c>
      <c r="DE886" s="51">
        <f>AA886</f>
        <v>97.749999999941792</v>
      </c>
      <c r="DF886" s="51">
        <f t="shared" si="195"/>
        <v>13.5</v>
      </c>
      <c r="DG886" s="51">
        <f>AB886</f>
        <v>18.333333333372138</v>
      </c>
      <c r="DH886" s="51">
        <f t="shared" si="187"/>
        <v>1.4166666667442769</v>
      </c>
    </row>
    <row r="887" spans="1:112" s="42" customFormat="1" x14ac:dyDescent="0.2">
      <c r="A887" s="40">
        <v>5335</v>
      </c>
      <c r="B887" s="29">
        <f t="shared" si="188"/>
        <v>46235</v>
      </c>
      <c r="C887" s="41" t="str">
        <f t="shared" si="189"/>
        <v>PRT 2026 8 #5335</v>
      </c>
      <c r="D887" s="41" t="str">
        <f t="shared" si="190"/>
        <v>PRATU BGG #178</v>
      </c>
      <c r="E887" s="39">
        <v>5335</v>
      </c>
      <c r="F887" s="38" t="s">
        <v>240</v>
      </c>
      <c r="G887" s="38" t="str">
        <f>INDEX([1]List!$D$2:$D$60,MATCH(F887,[1]List!$B$2:$B$60,0))</f>
        <v>CIF</v>
      </c>
      <c r="H887" s="38" t="s">
        <v>211</v>
      </c>
      <c r="I887" s="38" t="s">
        <v>163</v>
      </c>
      <c r="J887" s="39">
        <f>IF(F887="","",IF(F887="TIE LRC",COUNTIF($F$2:$F887,"TIE")+COUNTIF($F$2:$F887,"TME")+COUNTIF($F$2:$F887,"TIE LRC")+COUNTIF($F$2:$F887,"TIE MRC"),IF(F887="TIE MRC",COUNTIF($F$2:$F887,"TIE")+COUNTIF($F$2:$F887,"TME")+COUNTIF($F$2:$F887,"TIE LRC")+COUNTIF($F$2:$F887,"TIE MRC"),IF(F887="PLNBB LRC",COUNTIF($F$2:$F887,"PLNBB")+COUNTIF($F$2:$F887,"PLNBB LRC")+COUNTIF($F$2:$F887,"PLNBB MRC"),IF(F887="PLNBB MRC",COUNTIF($F$2:$F887,"PLNBB")+COUNTIF($F$2:$F887,"PLNBB LRC")+COUNTIF($F$2:$F887,"PLNBB MRC"),IF(F887="HE MRC",COUNTIF($F$2:$F887,"HE")+COUNTIF($F$2:$F887,"HE LRC")+COUNTIF($F$2:$F887,"HE MRC"),IF(F887="HE LRC",COUNTIF($F$2:$F887,"HE")+COUNTIF($F$2:$F887,"HE LRC")+COUNTIF($F$2:$F887,"HE MRC"),COUNTIF($F$2:$F887,F887))))))))</f>
        <v>178</v>
      </c>
      <c r="K887" s="42" t="s">
        <v>256</v>
      </c>
      <c r="L887" s="42" t="s">
        <v>257</v>
      </c>
      <c r="N887" s="43" t="s">
        <v>320</v>
      </c>
      <c r="O887" s="70" t="s">
        <v>473</v>
      </c>
      <c r="P887" s="40"/>
      <c r="Q887" s="70">
        <v>46241</v>
      </c>
      <c r="R887" s="44"/>
      <c r="S887" s="70">
        <v>46247</v>
      </c>
      <c r="T887" s="57">
        <v>46250.15625</v>
      </c>
      <c r="U887" s="57">
        <f>T887</f>
        <v>46250.15625</v>
      </c>
      <c r="V887" s="57">
        <v>46253.947916666664</v>
      </c>
      <c r="W887" s="57">
        <v>46254.572916666664</v>
      </c>
      <c r="X887" s="57">
        <v>46255.277777777781</v>
      </c>
      <c r="Y887" s="57">
        <v>46255.34375</v>
      </c>
      <c r="Z887" s="57">
        <v>46255.378472222219</v>
      </c>
      <c r="AA887" s="51">
        <f t="shared" si="191"/>
        <v>90.999999999941792</v>
      </c>
      <c r="AB887" s="51">
        <f t="shared" si="181"/>
        <v>18.500000000058208</v>
      </c>
      <c r="AC887" s="51">
        <f t="shared" si="182"/>
        <v>1.5833333332557231</v>
      </c>
      <c r="AD887" s="51">
        <v>0.33</v>
      </c>
      <c r="AE887" s="51">
        <v>3.58</v>
      </c>
      <c r="AF887" s="51">
        <v>0</v>
      </c>
      <c r="AG887" s="51">
        <v>0.5</v>
      </c>
      <c r="AH887" s="51">
        <v>0</v>
      </c>
      <c r="AI887" s="51">
        <f t="shared" si="186"/>
        <v>4.08</v>
      </c>
      <c r="AJ887" s="78">
        <f t="shared" si="194"/>
        <v>4.41</v>
      </c>
      <c r="AK887" s="78"/>
      <c r="AL887" s="78"/>
      <c r="AM887" s="78"/>
      <c r="AN887" s="78"/>
      <c r="AO887" s="45">
        <v>8660.8690000000006</v>
      </c>
      <c r="AP887" s="45">
        <v>8657.3029999999999</v>
      </c>
      <c r="AQ887" s="57">
        <f t="shared" si="192"/>
        <v>46253.947916666664</v>
      </c>
      <c r="AR887" s="57">
        <v>46253.958333333336</v>
      </c>
      <c r="AS887" s="57">
        <f t="shared" si="177"/>
        <v>46255.277777777781</v>
      </c>
      <c r="AT887" s="57">
        <v>46255.364583333336</v>
      </c>
      <c r="AU887" s="57">
        <f t="shared" si="185"/>
        <v>46255.364583333336</v>
      </c>
      <c r="AV887" s="57">
        <v>46255.375</v>
      </c>
      <c r="AW887" s="46">
        <v>4592</v>
      </c>
      <c r="AX887" s="46">
        <v>5840</v>
      </c>
      <c r="AY887" s="30">
        <v>30.02</v>
      </c>
      <c r="AZ887" s="30">
        <v>11.01</v>
      </c>
      <c r="BA887" s="30">
        <v>3.84</v>
      </c>
      <c r="BB887" s="30">
        <v>4.88</v>
      </c>
      <c r="BC887" s="30">
        <v>5.48</v>
      </c>
      <c r="BD887" s="30">
        <v>48.76</v>
      </c>
      <c r="BE887" s="30">
        <v>40.72</v>
      </c>
      <c r="BF887" s="30">
        <v>0.28000000000000003</v>
      </c>
      <c r="BG887" s="30">
        <v>0.33</v>
      </c>
      <c r="BH887" s="30">
        <v>0.31</v>
      </c>
      <c r="BI887" s="30">
        <v>60.89</v>
      </c>
      <c r="BJ887" s="30">
        <v>5.19</v>
      </c>
      <c r="BK887" s="30">
        <v>1.08</v>
      </c>
      <c r="BL887" s="30">
        <v>1.28</v>
      </c>
      <c r="BM887" s="30">
        <v>16.670000000000002</v>
      </c>
      <c r="BN887" s="34">
        <v>58</v>
      </c>
      <c r="BO887" s="30" t="s">
        <v>97</v>
      </c>
      <c r="BP887" s="30" t="s">
        <v>100</v>
      </c>
      <c r="BQ887" s="34">
        <v>1190</v>
      </c>
      <c r="BR887" s="30">
        <v>33.200000000000003</v>
      </c>
      <c r="BS887" s="30">
        <v>22.6</v>
      </c>
      <c r="BT887" s="30">
        <v>18.8</v>
      </c>
      <c r="BU887" s="30">
        <v>15.2</v>
      </c>
      <c r="BV887" s="30">
        <v>2.0099999999999998</v>
      </c>
      <c r="BW887" s="30">
        <v>0.46</v>
      </c>
      <c r="BX887" s="30">
        <v>0.25</v>
      </c>
      <c r="BY887" s="30">
        <v>1.28</v>
      </c>
      <c r="BZ887" s="30">
        <v>5.5</v>
      </c>
      <c r="CA887" s="30">
        <v>0.6</v>
      </c>
      <c r="CB887" s="30">
        <v>0.1</v>
      </c>
      <c r="CC887" s="99">
        <v>2.8000000000000001E-2</v>
      </c>
      <c r="CD887" s="30">
        <v>99.59</v>
      </c>
      <c r="CE887" s="30">
        <v>97.56</v>
      </c>
      <c r="CF887" s="30">
        <v>76.290000000000006</v>
      </c>
      <c r="CG887" s="30">
        <v>20.77</v>
      </c>
      <c r="CH887" s="30"/>
      <c r="CI887" s="46">
        <v>4613</v>
      </c>
      <c r="CJ887" s="30"/>
      <c r="CK887" s="30">
        <v>30.65</v>
      </c>
      <c r="CL887" s="30"/>
      <c r="CM887" s="30">
        <v>3.88</v>
      </c>
      <c r="CN887" s="30"/>
      <c r="CO887" s="30"/>
      <c r="CP887" s="30"/>
      <c r="CQ887" s="30">
        <v>0.16</v>
      </c>
      <c r="CR887" s="46">
        <v>4507</v>
      </c>
      <c r="CS887" s="30">
        <v>30.63</v>
      </c>
      <c r="CT887" s="30">
        <v>4.01</v>
      </c>
      <c r="CU887" s="30">
        <v>0.18</v>
      </c>
      <c r="CV887" s="30"/>
      <c r="CW887" s="58">
        <f t="shared" si="184"/>
        <v>600.36775311824226</v>
      </c>
      <c r="CX887" s="59">
        <f>AP887/(AB887-AI887)</f>
        <v>600.36775311824226</v>
      </c>
      <c r="CY887" s="79">
        <v>500</v>
      </c>
      <c r="CZ887" s="57">
        <f>IF(AND(DATE(YEAR(T887),MONTH(T887),DAY(T887))&gt;=(S887-3),DATE(YEAR(T887),MONTH(T887),DAY(T887))&lt;=(S887+3)),T887,V887)</f>
        <v>46250.15625</v>
      </c>
      <c r="DA887" s="59">
        <f>CZ887-U887</f>
        <v>0</v>
      </c>
      <c r="DB887" s="51">
        <f>(((AR887-AQ887)*24)+DD887+AB887+((AV887-AU887)*24))/24</f>
        <v>1.40625</v>
      </c>
      <c r="DC887" s="51">
        <f>(AT887-AS887)*24</f>
        <v>2.0833333333139308</v>
      </c>
      <c r="DD887" s="51">
        <f>(W887-AR887)*24</f>
        <v>14.749999999883585</v>
      </c>
      <c r="DE887" s="51">
        <f>AA887</f>
        <v>90.999999999941792</v>
      </c>
      <c r="DF887" s="51">
        <f t="shared" si="195"/>
        <v>14.749999999883585</v>
      </c>
      <c r="DG887" s="51">
        <f>AB887</f>
        <v>18.500000000058208</v>
      </c>
      <c r="DH887" s="51">
        <f t="shared" si="187"/>
        <v>2.0833333333139308</v>
      </c>
    </row>
    <row r="888" spans="1:112" s="42" customFormat="1" x14ac:dyDescent="0.2">
      <c r="A888" s="40">
        <v>5336</v>
      </c>
      <c r="B888" s="29">
        <f t="shared" si="188"/>
        <v>46235</v>
      </c>
      <c r="C888" s="41" t="str">
        <f t="shared" si="189"/>
        <v>PRT 2026 8 #5336</v>
      </c>
      <c r="D888" s="41" t="str">
        <f t="shared" si="190"/>
        <v>PRATU PTBA #180</v>
      </c>
      <c r="E888" s="39">
        <v>5336</v>
      </c>
      <c r="F888" s="38" t="s">
        <v>98</v>
      </c>
      <c r="G888" s="38" t="str">
        <f>INDEX([1]List!$D$2:$D$60,MATCH(F888,[1]List!$B$2:$B$60,0))</f>
        <v>FOB</v>
      </c>
      <c r="H888" s="38" t="s">
        <v>156</v>
      </c>
      <c r="I888" s="38" t="s">
        <v>157</v>
      </c>
      <c r="J888" s="39">
        <f>IF(F888="","",IF(F888="TIE LRC",COUNTIF($F$2:$F888,"TIE")+COUNTIF($F$2:$F888,"TME")+COUNTIF($F$2:$F888,"TIE LRC")+COUNTIF($F$2:$F888,"TIE MRC"),IF(F888="TIE MRC",COUNTIF($F$2:$F888,"TIE")+COUNTIF($F$2:$F888,"TME")+COUNTIF($F$2:$F888,"TIE LRC")+COUNTIF($F$2:$F888,"TIE MRC"),IF(F888="PLNBB LRC",COUNTIF($F$2:$F888,"PLNBB")+COUNTIF($F$2:$F888,"PLNBB LRC")+COUNTIF($F$2:$F888,"PLNBB MRC"),IF(F888="PLNBB MRC",COUNTIF($F$2:$F888,"PLNBB")+COUNTIF($F$2:$F888,"PLNBB LRC")+COUNTIF($F$2:$F888,"PLNBB MRC"),IF(F888="HE MRC",COUNTIF($F$2:$F888,"HE")+COUNTIF($F$2:$F888,"HE LRC")+COUNTIF($F$2:$F888,"HE MRC"),IF(F888="HE LRC",COUNTIF($F$2:$F888,"HE")+COUNTIF($F$2:$F888,"HE LRC")+COUNTIF($F$2:$F888,"HE MRC"),COUNTIF($F$2:$F888,F888))))))))</f>
        <v>180</v>
      </c>
      <c r="L888" s="42" t="s">
        <v>224</v>
      </c>
      <c r="N888" s="43" t="s">
        <v>318</v>
      </c>
      <c r="O888" s="70" t="s">
        <v>394</v>
      </c>
      <c r="P888" s="40"/>
      <c r="Q888" s="70">
        <v>46250</v>
      </c>
      <c r="R888" s="44"/>
      <c r="S888" s="70">
        <v>46246</v>
      </c>
      <c r="T888" s="57">
        <v>46252.75</v>
      </c>
      <c r="U888" s="57">
        <f>V888</f>
        <v>46254.614583333336</v>
      </c>
      <c r="V888" s="57">
        <v>46254.614583333336</v>
      </c>
      <c r="W888" s="57">
        <v>46255.364583333336</v>
      </c>
      <c r="X888" s="57">
        <v>46256.059027777781</v>
      </c>
      <c r="Y888" s="57">
        <v>46256.114583333336</v>
      </c>
      <c r="Z888" s="57">
        <v>46256.152777777781</v>
      </c>
      <c r="AA888" s="51">
        <f t="shared" si="191"/>
        <v>44.750000000058208</v>
      </c>
      <c r="AB888" s="51">
        <f t="shared" si="181"/>
        <v>18</v>
      </c>
      <c r="AC888" s="51">
        <f t="shared" si="182"/>
        <v>1.3333333333139308</v>
      </c>
      <c r="AD888" s="51">
        <v>0.08</v>
      </c>
      <c r="AE888" s="51">
        <v>2.17</v>
      </c>
      <c r="AF888" s="51">
        <v>0</v>
      </c>
      <c r="AG888" s="51">
        <v>2</v>
      </c>
      <c r="AH888" s="51">
        <v>0</v>
      </c>
      <c r="AI888" s="51">
        <f t="shared" si="186"/>
        <v>4.17</v>
      </c>
      <c r="AJ888" s="78">
        <f t="shared" si="194"/>
        <v>4.25</v>
      </c>
      <c r="AK888" s="78"/>
      <c r="AL888" s="78"/>
      <c r="AM888" s="78"/>
      <c r="AN888" s="78"/>
      <c r="AO888" s="45">
        <v>8603.1360000000004</v>
      </c>
      <c r="AP888" s="45">
        <v>8602.116</v>
      </c>
      <c r="AQ888" s="57">
        <f t="shared" si="192"/>
        <v>46254.614583333336</v>
      </c>
      <c r="AR888" s="57">
        <v>46254.628472222219</v>
      </c>
      <c r="AS888" s="57">
        <f t="shared" si="177"/>
        <v>46256.059027777781</v>
      </c>
      <c r="AT888" s="57">
        <v>46256.135416666664</v>
      </c>
      <c r="AU888" s="57">
        <f t="shared" si="185"/>
        <v>46256.135416666664</v>
      </c>
      <c r="AV888" s="57">
        <v>46256.152777777781</v>
      </c>
      <c r="AW888" s="46">
        <v>4606</v>
      </c>
      <c r="AX888" s="46">
        <v>6766</v>
      </c>
      <c r="AY888" s="30">
        <v>31.92</v>
      </c>
      <c r="AZ888" s="30">
        <v>8.2899999999999991</v>
      </c>
      <c r="BA888" s="30">
        <v>4.9000000000000004</v>
      </c>
      <c r="BB888" s="30">
        <v>6.6</v>
      </c>
      <c r="BC888" s="30">
        <v>7.2</v>
      </c>
      <c r="BD888" s="30">
        <v>42.37</v>
      </c>
      <c r="BE888" s="30">
        <v>42.74</v>
      </c>
      <c r="BF888" s="30">
        <v>0.38</v>
      </c>
      <c r="BG888" s="30">
        <v>0.6</v>
      </c>
      <c r="BH888" s="30">
        <v>0.56000000000000005</v>
      </c>
      <c r="BI888" s="30">
        <v>63.18</v>
      </c>
      <c r="BJ888" s="30">
        <v>5.49</v>
      </c>
      <c r="BK888" s="30">
        <v>1.08</v>
      </c>
      <c r="BL888" s="30">
        <v>1.27</v>
      </c>
      <c r="BM888" s="30">
        <v>14.85</v>
      </c>
      <c r="BN888" s="34">
        <v>58</v>
      </c>
      <c r="BO888" s="30" t="s">
        <v>97</v>
      </c>
      <c r="BP888" s="30" t="s">
        <v>100</v>
      </c>
      <c r="BQ888" s="34">
        <v>1210</v>
      </c>
      <c r="BR888" s="30">
        <v>56.4</v>
      </c>
      <c r="BS888" s="30">
        <v>20.3</v>
      </c>
      <c r="BT888" s="30">
        <v>6.5</v>
      </c>
      <c r="BU888" s="30">
        <v>5.5</v>
      </c>
      <c r="BV888" s="30">
        <v>2.89</v>
      </c>
      <c r="BW888" s="30">
        <v>0.87</v>
      </c>
      <c r="BX888" s="30">
        <v>0.56000000000000005</v>
      </c>
      <c r="BY888" s="30">
        <v>0.53</v>
      </c>
      <c r="BZ888" s="30">
        <v>5.91</v>
      </c>
      <c r="CA888" s="30">
        <v>0.05</v>
      </c>
      <c r="CB888" s="30">
        <v>0.49</v>
      </c>
      <c r="CC888" s="99">
        <v>4.9000000000000002E-2</v>
      </c>
      <c r="CD888" s="30">
        <v>100</v>
      </c>
      <c r="CE888" s="30">
        <v>98.11</v>
      </c>
      <c r="CF888" s="30">
        <v>77.37</v>
      </c>
      <c r="CG888" s="30">
        <v>19.47</v>
      </c>
      <c r="CH888" s="30"/>
      <c r="CI888" s="46">
        <v>4903</v>
      </c>
      <c r="CJ888" s="30"/>
      <c r="CK888" s="30">
        <v>28.33</v>
      </c>
      <c r="CL888" s="30">
        <v>14.1</v>
      </c>
      <c r="CM888" s="30">
        <v>4.95</v>
      </c>
      <c r="CN888" s="30">
        <v>5.93</v>
      </c>
      <c r="CO888" s="30">
        <v>39</v>
      </c>
      <c r="CP888" s="30">
        <v>40.97</v>
      </c>
      <c r="CQ888" s="30">
        <v>0.35</v>
      </c>
      <c r="CR888" s="46" t="s">
        <v>319</v>
      </c>
      <c r="CS888" s="30" t="s">
        <v>319</v>
      </c>
      <c r="CT888" s="30" t="s">
        <v>319</v>
      </c>
      <c r="CU888" s="30" t="s">
        <v>319</v>
      </c>
      <c r="CV888" s="30"/>
      <c r="CW888" s="58">
        <f t="shared" si="184"/>
        <v>621.98958785249454</v>
      </c>
      <c r="CX888" s="59">
        <f>AP888/(AB888-AI888)</f>
        <v>621.98958785249454</v>
      </c>
      <c r="CY888" s="79">
        <v>500</v>
      </c>
      <c r="CZ888" s="57">
        <f>IF(AND(DATE(YEAR(T888),MONTH(T888),DAY(T888))&gt;=(S888-3),DATE(YEAR(T888),MONTH(T888),DAY(T888))&lt;=(S888+3)),T888,V888)</f>
        <v>46254.614583333336</v>
      </c>
      <c r="DA888" s="59">
        <f>CZ888-U888</f>
        <v>0</v>
      </c>
      <c r="DB888" s="51">
        <f>(((AR888-AQ888)*24)+DD888+AB888+((AV888-AU888)*24))/24</f>
        <v>1.5173611111167702</v>
      </c>
      <c r="DC888" s="51">
        <f>(AT888-AS888)*24</f>
        <v>1.8333333331975155</v>
      </c>
      <c r="DD888" s="51">
        <f>(W888-AR888)*24</f>
        <v>17.666666666802485</v>
      </c>
      <c r="DE888" s="51">
        <f>AA888</f>
        <v>44.750000000058208</v>
      </c>
      <c r="DF888" s="51">
        <f t="shared" si="195"/>
        <v>17.666666666802485</v>
      </c>
      <c r="DG888" s="51">
        <f>AB888</f>
        <v>18</v>
      </c>
      <c r="DH888" s="51">
        <f t="shared" si="187"/>
        <v>1.8333333331975155</v>
      </c>
    </row>
    <row r="889" spans="1:112" s="42" customFormat="1" x14ac:dyDescent="0.2">
      <c r="A889" s="40">
        <v>5337</v>
      </c>
      <c r="B889" s="29">
        <f t="shared" si="188"/>
        <v>46235</v>
      </c>
      <c r="C889" s="41" t="str">
        <f t="shared" si="189"/>
        <v>PRT 2026 8 #5337</v>
      </c>
      <c r="D889" s="41" t="str">
        <f t="shared" si="190"/>
        <v>PRATU SSN #58</v>
      </c>
      <c r="E889" s="39">
        <v>5337</v>
      </c>
      <c r="F889" s="38" t="s">
        <v>551</v>
      </c>
      <c r="G889" s="38" t="str">
        <f>INDEX([1]List!$D$2:$D$60,MATCH(F889,[1]List!$B$2:$B$60,0))</f>
        <v>CIF</v>
      </c>
      <c r="H889" s="38" t="s">
        <v>552</v>
      </c>
      <c r="I889" s="38" t="s">
        <v>285</v>
      </c>
      <c r="J889" s="39">
        <f>IF(F889="","",IF(F889="TIE LRC",COUNTIF($F$2:$F889,"TIE")+COUNTIF($F$2:$F889,"TME")+COUNTIF($F$2:$F889,"TIE LRC")+COUNTIF($F$2:$F889,"TIE MRC"),IF(F889="TIE MRC",COUNTIF($F$2:$F889,"TIE")+COUNTIF($F$2:$F889,"TME")+COUNTIF($F$2:$F889,"TIE LRC")+COUNTIF($F$2:$F889,"TIE MRC"),IF(F889="PLNBB LRC",COUNTIF($F$2:$F889,"PLNBB")+COUNTIF($F$2:$F889,"PLNBB LRC")+COUNTIF($F$2:$F889,"PLNBB MRC"),IF(F889="PLNBB MRC",COUNTIF($F$2:$F889,"PLNBB")+COUNTIF($F$2:$F889,"PLNBB LRC")+COUNTIF($F$2:$F889,"PLNBB MRC"),IF(F889="HE MRC",COUNTIF($F$2:$F889,"HE")+COUNTIF($F$2:$F889,"HE LRC")+COUNTIF($F$2:$F889,"HE MRC"),IF(F889="HE LRC",COUNTIF($F$2:$F889,"HE")+COUNTIF($F$2:$F889,"HE LRC")+COUNTIF($F$2:$F889,"HE MRC"),COUNTIF($F$2:$F889,F889))))))))</f>
        <v>58</v>
      </c>
      <c r="K889" s="42" t="s">
        <v>798</v>
      </c>
      <c r="L889" s="42" t="s">
        <v>799</v>
      </c>
      <c r="N889" s="43" t="s">
        <v>320</v>
      </c>
      <c r="O889" s="70" t="s">
        <v>104</v>
      </c>
      <c r="P889" s="40"/>
      <c r="Q889" s="70">
        <v>46235</v>
      </c>
      <c r="R889" s="44"/>
      <c r="S889" s="70">
        <v>46253</v>
      </c>
      <c r="T889" s="57">
        <v>46250.3125</v>
      </c>
      <c r="U889" s="57">
        <f>T889</f>
        <v>46250.3125</v>
      </c>
      <c r="V889" s="57">
        <v>46255.423611111109</v>
      </c>
      <c r="W889" s="57">
        <v>46256.145833333336</v>
      </c>
      <c r="X889" s="57">
        <v>46257.142361111109</v>
      </c>
      <c r="Y889" s="57">
        <v>46257.1875</v>
      </c>
      <c r="Z889" s="57">
        <v>46257.222222222219</v>
      </c>
      <c r="AA889" s="51">
        <f t="shared" si="191"/>
        <v>122.66666666662786</v>
      </c>
      <c r="AB889" s="51">
        <f t="shared" si="181"/>
        <v>24.999999999941792</v>
      </c>
      <c r="AC889" s="51">
        <f t="shared" si="182"/>
        <v>1.0833333333721384</v>
      </c>
      <c r="AD889" s="51">
        <v>0.5</v>
      </c>
      <c r="AE889" s="51">
        <v>3.5</v>
      </c>
      <c r="AF889" s="51">
        <v>0</v>
      </c>
      <c r="AG889" s="51">
        <v>0.5</v>
      </c>
      <c r="AH889" s="51">
        <v>0</v>
      </c>
      <c r="AI889" s="51">
        <f t="shared" si="186"/>
        <v>4</v>
      </c>
      <c r="AJ889" s="78">
        <f t="shared" si="194"/>
        <v>4.5</v>
      </c>
      <c r="AK889" s="78"/>
      <c r="AL889" s="78"/>
      <c r="AM889" s="78"/>
      <c r="AN889" s="78"/>
      <c r="AO889" s="45">
        <v>9016.4410000000007</v>
      </c>
      <c r="AP889" s="45">
        <v>9012.67</v>
      </c>
      <c r="AQ889" s="57">
        <f t="shared" si="192"/>
        <v>46255.423611111109</v>
      </c>
      <c r="AR889" s="57">
        <v>46255.434027777781</v>
      </c>
      <c r="AS889" s="57">
        <f t="shared" si="177"/>
        <v>46257.142361111109</v>
      </c>
      <c r="AT889" s="57">
        <v>46257.208333333336</v>
      </c>
      <c r="AU889" s="57">
        <f t="shared" si="185"/>
        <v>46257.208333333336</v>
      </c>
      <c r="AV889" s="57">
        <v>46257.21875</v>
      </c>
      <c r="AW889" s="46">
        <v>4104</v>
      </c>
      <c r="AX889" s="46">
        <v>6241</v>
      </c>
      <c r="AY889" s="30">
        <v>34.24</v>
      </c>
      <c r="AZ889" s="30">
        <v>12.02</v>
      </c>
      <c r="BA889" s="30">
        <v>4.6900000000000004</v>
      </c>
      <c r="BB889" s="30">
        <v>6.28</v>
      </c>
      <c r="BC889" s="30">
        <v>7.14</v>
      </c>
      <c r="BD889" s="30">
        <v>42.77</v>
      </c>
      <c r="BE889" s="30">
        <v>38.93</v>
      </c>
      <c r="BF889" s="30">
        <v>0.19</v>
      </c>
      <c r="BG889" s="30">
        <v>0.31</v>
      </c>
      <c r="BH889" s="30">
        <v>0.28000000000000003</v>
      </c>
      <c r="BI889" s="30">
        <v>58.08</v>
      </c>
      <c r="BJ889" s="30">
        <v>4.97</v>
      </c>
      <c r="BK889" s="30">
        <v>1.02</v>
      </c>
      <c r="BL889" s="30">
        <v>1.25</v>
      </c>
      <c r="BM889" s="30">
        <v>17.38</v>
      </c>
      <c r="BN889" s="34">
        <v>58</v>
      </c>
      <c r="BO889" s="30" t="s">
        <v>97</v>
      </c>
      <c r="BP889" s="30" t="s">
        <v>97</v>
      </c>
      <c r="BQ889" s="34">
        <v>1200</v>
      </c>
      <c r="BR889" s="30">
        <v>57.02</v>
      </c>
      <c r="BS889" s="30">
        <v>31</v>
      </c>
      <c r="BT889" s="30">
        <v>6.1</v>
      </c>
      <c r="BU889" s="30">
        <v>1.5</v>
      </c>
      <c r="BV889" s="30">
        <v>0.45</v>
      </c>
      <c r="BW889" s="30">
        <v>0.33</v>
      </c>
      <c r="BX889" s="30">
        <v>0.81</v>
      </c>
      <c r="BY889" s="30">
        <v>1.45</v>
      </c>
      <c r="BZ889" s="30">
        <v>0.89</v>
      </c>
      <c r="CA889" s="30">
        <v>0.11</v>
      </c>
      <c r="CB889" s="30">
        <v>0.16</v>
      </c>
      <c r="CC889" s="99">
        <v>2.4E-2</v>
      </c>
      <c r="CD889" s="30">
        <v>100</v>
      </c>
      <c r="CE889" s="30">
        <v>97.24</v>
      </c>
      <c r="CF889" s="30">
        <v>54.46</v>
      </c>
      <c r="CG889" s="30">
        <v>18.329999999999998</v>
      </c>
      <c r="CH889" s="30"/>
      <c r="CI889" s="46">
        <v>4141</v>
      </c>
      <c r="CJ889" s="30"/>
      <c r="CK889" s="30">
        <v>34.53</v>
      </c>
      <c r="CL889" s="30"/>
      <c r="CM889" s="30">
        <v>4.66</v>
      </c>
      <c r="CN889" s="30"/>
      <c r="CO889" s="30"/>
      <c r="CP889" s="30"/>
      <c r="CQ889" s="30">
        <v>0.14000000000000001</v>
      </c>
      <c r="CR889" s="46">
        <v>4021</v>
      </c>
      <c r="CS889" s="30">
        <v>36.090000000000003</v>
      </c>
      <c r="CT889" s="30">
        <v>4.82</v>
      </c>
      <c r="CU889" s="30">
        <v>0.19</v>
      </c>
      <c r="CV889" s="30"/>
      <c r="CW889" s="58">
        <f t="shared" si="184"/>
        <v>429.17476190595147</v>
      </c>
      <c r="CX889" s="59">
        <f>AP889/(AB889-AI889)</f>
        <v>429.17476190595147</v>
      </c>
      <c r="CY889" s="79">
        <v>500</v>
      </c>
      <c r="CZ889" s="57">
        <f>IF(AND(DATE(YEAR(T889),MONTH(T889),DAY(T889))&gt;=(S889-3),DATE(YEAR(T889),MONTH(T889),DAY(T889))&lt;=(S889+3)),T889,V889)</f>
        <v>46250.3125</v>
      </c>
      <c r="DA889" s="59">
        <f>CZ889-U889</f>
        <v>0</v>
      </c>
      <c r="DB889" s="51">
        <f>(((AR889-AQ889)*24)+DD889+AB889+((AV889-AU889)*24))/24</f>
        <v>1.7743055555547471</v>
      </c>
      <c r="DC889" s="51">
        <f>(AT889-AS889)*24</f>
        <v>1.5833333334303461</v>
      </c>
      <c r="DD889" s="51">
        <f>(W889-AR889)*24</f>
        <v>17.083333333313931</v>
      </c>
      <c r="DE889" s="51">
        <f>AA889</f>
        <v>122.66666666662786</v>
      </c>
      <c r="DF889" s="51">
        <f t="shared" si="195"/>
        <v>17.083333333313931</v>
      </c>
      <c r="DG889" s="51">
        <f>AB889</f>
        <v>24.999999999941792</v>
      </c>
      <c r="DH889" s="51">
        <f t="shared" si="187"/>
        <v>1.5833333334303461</v>
      </c>
    </row>
    <row r="890" spans="1:112" s="42" customFormat="1" x14ac:dyDescent="0.2">
      <c r="A890" s="40">
        <v>5338</v>
      </c>
      <c r="B890" s="29">
        <f t="shared" si="188"/>
        <v>46235</v>
      </c>
      <c r="C890" s="41" t="str">
        <f t="shared" si="189"/>
        <v>PRT 2026 8 #5338</v>
      </c>
      <c r="D890" s="41" t="str">
        <f t="shared" si="190"/>
        <v>PRATU PLNBB NIAGA #42</v>
      </c>
      <c r="E890" s="39">
        <v>5338</v>
      </c>
      <c r="F890" s="38" t="s">
        <v>314</v>
      </c>
      <c r="G890" s="38" t="str">
        <f>INDEX([1]List!$D$2:$D$60,MATCH(F890,[1]List!$B$2:$B$60,0))</f>
        <v>CIF</v>
      </c>
      <c r="H890" s="38" t="s">
        <v>864</v>
      </c>
      <c r="I890" s="38" t="s">
        <v>865</v>
      </c>
      <c r="J890" s="39">
        <f>IF(F890="","",IF(F890="TIE LRC",COUNTIF($F$2:$F890,"TIE")+COUNTIF($F$2:$F890,"TME")+COUNTIF($F$2:$F890,"TIE LRC")+COUNTIF($F$2:$F890,"TIE MRC"),IF(F890="TIE MRC",COUNTIF($F$2:$F890,"TIE")+COUNTIF($F$2:$F890,"TME")+COUNTIF($F$2:$F890,"TIE LRC")+COUNTIF($F$2:$F890,"TIE MRC"),IF(F890="PLNBB LRC",COUNTIF($F$2:$F890,"PLNBB")+COUNTIF($F$2:$F890,"PLNBB LRC")+COUNTIF($F$2:$F890,"PLNBB MRC"),IF(F890="PLNBB MRC",COUNTIF($F$2:$F890,"PLNBB")+COUNTIF($F$2:$F890,"PLNBB LRC")+COUNTIF($F$2:$F890,"PLNBB MRC"),IF(F890="HE MRC",COUNTIF($F$2:$F890,"HE")+COUNTIF($F$2:$F890,"HE LRC")+COUNTIF($F$2:$F890,"HE MRC"),IF(F890="HE LRC",COUNTIF($F$2:$F890,"HE")+COUNTIF($F$2:$F890,"HE LRC")+COUNTIF($F$2:$F890,"HE MRC"),COUNTIF($F$2:$F890,F890))))))))</f>
        <v>42</v>
      </c>
      <c r="K890" s="42" t="s">
        <v>184</v>
      </c>
      <c r="L890" s="42" t="s">
        <v>185</v>
      </c>
      <c r="N890" s="43" t="s">
        <v>318</v>
      </c>
      <c r="O890" s="70" t="s">
        <v>610</v>
      </c>
      <c r="P890" s="40"/>
      <c r="Q890" s="70">
        <v>46239</v>
      </c>
      <c r="R890" s="44"/>
      <c r="S890" s="70">
        <v>46254</v>
      </c>
      <c r="T890" s="57">
        <v>46251.0625</v>
      </c>
      <c r="U890" s="57">
        <f>T890</f>
        <v>46251.0625</v>
      </c>
      <c r="V890" s="57">
        <v>46256.21875</v>
      </c>
      <c r="W890" s="57">
        <v>46256.145833333336</v>
      </c>
      <c r="X890" s="57">
        <v>46257.805555555555</v>
      </c>
      <c r="Y890" s="57">
        <v>46257.84375</v>
      </c>
      <c r="Z890" s="57">
        <v>46257.878472222219</v>
      </c>
      <c r="AA890" s="51">
        <f t="shared" si="191"/>
        <v>123.75</v>
      </c>
      <c r="AB890" s="51">
        <f t="shared" si="181"/>
        <v>40.749999999941792</v>
      </c>
      <c r="AC890" s="51">
        <f t="shared" si="182"/>
        <v>0.91666666668606922</v>
      </c>
      <c r="AD890" s="51">
        <v>0.25</v>
      </c>
      <c r="AE890" s="51">
        <v>1.42</v>
      </c>
      <c r="AF890" s="51">
        <v>0</v>
      </c>
      <c r="AG890" s="51">
        <v>0.5</v>
      </c>
      <c r="AH890" s="51">
        <v>0</v>
      </c>
      <c r="AI890" s="51">
        <f t="shared" si="186"/>
        <v>1.92</v>
      </c>
      <c r="AJ890" s="78">
        <f t="shared" si="194"/>
        <v>2.17</v>
      </c>
      <c r="AK890" s="78"/>
      <c r="AL890" s="78"/>
      <c r="AM890" s="78"/>
      <c r="AN890" s="78"/>
      <c r="AO890" s="45">
        <v>7511.62</v>
      </c>
      <c r="AP890" s="45">
        <v>7508.9690000000001</v>
      </c>
      <c r="AQ890" s="57">
        <f t="shared" si="192"/>
        <v>46256.21875</v>
      </c>
      <c r="AR890" s="57">
        <v>46256.229166666664</v>
      </c>
      <c r="AS890" s="57">
        <f t="shared" si="177"/>
        <v>46257.805555555555</v>
      </c>
      <c r="AT890" s="57">
        <v>46257.864583333336</v>
      </c>
      <c r="AU890" s="57">
        <f t="shared" si="185"/>
        <v>46257.864583333336</v>
      </c>
      <c r="AV890" s="57">
        <v>46257.875</v>
      </c>
      <c r="AW890" s="46">
        <v>4596</v>
      </c>
      <c r="AX890" s="46">
        <v>6689</v>
      </c>
      <c r="AY890" s="30">
        <v>31.28</v>
      </c>
      <c r="AZ890" s="30">
        <v>10.16</v>
      </c>
      <c r="BA890" s="30">
        <v>4.57</v>
      </c>
      <c r="BB890" s="30">
        <v>5.97</v>
      </c>
      <c r="BC890" s="30">
        <v>6.65</v>
      </c>
      <c r="BD890" s="30">
        <v>42.37</v>
      </c>
      <c r="BE890" s="30">
        <v>41.5</v>
      </c>
      <c r="BF890" s="30">
        <v>0.18</v>
      </c>
      <c r="BG890" s="30">
        <v>0.27</v>
      </c>
      <c r="BH890" s="30">
        <v>0.26</v>
      </c>
      <c r="BI890" s="30">
        <v>62.06</v>
      </c>
      <c r="BJ890" s="30">
        <v>4.74</v>
      </c>
      <c r="BK890" s="30">
        <v>0.86</v>
      </c>
      <c r="BL890" s="30">
        <v>1.03</v>
      </c>
      <c r="BM890" s="30">
        <v>15.98</v>
      </c>
      <c r="BN890" s="34">
        <v>52</v>
      </c>
      <c r="BO890" s="30" t="s">
        <v>97</v>
      </c>
      <c r="BP890" s="30" t="s">
        <v>100</v>
      </c>
      <c r="BQ890" s="34">
        <v>1210</v>
      </c>
      <c r="BR890" s="30">
        <v>37.6</v>
      </c>
      <c r="BS890" s="30">
        <v>23.2</v>
      </c>
      <c r="BT890" s="30">
        <v>14.3</v>
      </c>
      <c r="BU890" s="30">
        <v>13.3</v>
      </c>
      <c r="BV890" s="30">
        <v>1.85</v>
      </c>
      <c r="BW890" s="30">
        <v>0.69</v>
      </c>
      <c r="BX890" s="30">
        <v>0.26</v>
      </c>
      <c r="BY890" s="30">
        <v>1.42</v>
      </c>
      <c r="BZ890" s="30">
        <v>6.93</v>
      </c>
      <c r="CA890" s="30">
        <v>0.32</v>
      </c>
      <c r="CB890" s="30">
        <v>0.13</v>
      </c>
      <c r="CC890" s="99">
        <v>4.5999999999999999E-2</v>
      </c>
      <c r="CD890" s="30">
        <v>100</v>
      </c>
      <c r="CE890" s="30">
        <v>98.86</v>
      </c>
      <c r="CF890" s="30">
        <v>78.650000000000006</v>
      </c>
      <c r="CG890" s="30">
        <v>2.42</v>
      </c>
      <c r="CH890" s="30"/>
      <c r="CI890" s="46">
        <v>4539</v>
      </c>
      <c r="CJ890" s="30"/>
      <c r="CK890" s="30">
        <v>31.61</v>
      </c>
      <c r="CL890" s="30"/>
      <c r="CM890" s="30">
        <v>4.62</v>
      </c>
      <c r="CN890" s="30"/>
      <c r="CO890" s="30"/>
      <c r="CP890" s="30"/>
      <c r="CQ890" s="30">
        <v>0.16</v>
      </c>
      <c r="CR890" s="46">
        <v>4551</v>
      </c>
      <c r="CS890" s="30">
        <v>32.479999999999997</v>
      </c>
      <c r="CT890" s="30">
        <v>4.8099999999999996</v>
      </c>
      <c r="CU890" s="30">
        <v>0.16</v>
      </c>
      <c r="CV890" s="30"/>
      <c r="CW890" s="58">
        <f t="shared" si="184"/>
        <v>193.38060777778153</v>
      </c>
      <c r="CX890" s="59">
        <f>AP890/(AB890-AI890)</f>
        <v>193.38060777778153</v>
      </c>
      <c r="CY890" s="79">
        <v>500</v>
      </c>
      <c r="CZ890" s="57">
        <f>IF(AND(DATE(YEAR(T890),MONTH(T890),DAY(T890))&gt;=(S890-3),DATE(YEAR(T890),MONTH(T890),DAY(T890))&lt;=(S890+3)),T890,V890)</f>
        <v>46251.0625</v>
      </c>
      <c r="DA890" s="59">
        <f>CZ890-U890</f>
        <v>0</v>
      </c>
      <c r="DB890" s="51">
        <f>(((AR890-AQ890)*24)+DD890+AB890+((AV890-AU890)*24))/24</f>
        <v>1.6354166666642413</v>
      </c>
      <c r="DC890" s="51">
        <f>(AT890-AS890)*24</f>
        <v>1.4166666667442769</v>
      </c>
      <c r="DD890" s="51">
        <f>(W890-AR890)*24</f>
        <v>-1.9999999998835847</v>
      </c>
      <c r="DE890" s="51">
        <f>AA890</f>
        <v>123.75</v>
      </c>
      <c r="DF890" s="51">
        <f t="shared" si="195"/>
        <v>-1.9999999998835847</v>
      </c>
      <c r="DG890" s="51">
        <f>AB890</f>
        <v>40.749999999941792</v>
      </c>
      <c r="DH890" s="51">
        <f t="shared" si="187"/>
        <v>1.4166666667442769</v>
      </c>
    </row>
    <row r="891" spans="1:112" s="42" customFormat="1" x14ac:dyDescent="0.2">
      <c r="A891" s="40">
        <v>5339</v>
      </c>
      <c r="B891" s="29">
        <f t="shared" si="188"/>
        <v>46235</v>
      </c>
      <c r="C891" s="41" t="str">
        <f t="shared" si="189"/>
        <v>PRT 2026 8 #5339</v>
      </c>
      <c r="D891" s="41" t="str">
        <f t="shared" si="190"/>
        <v>PRATU PLNBB NIAGA #43</v>
      </c>
      <c r="E891" s="39">
        <v>5339</v>
      </c>
      <c r="F891" s="38" t="s">
        <v>314</v>
      </c>
      <c r="G891" s="38" t="str">
        <f>INDEX([1]List!$D$2:$D$60,MATCH(F891,[1]List!$B$2:$B$60,0))</f>
        <v>CIF</v>
      </c>
      <c r="H891" s="38" t="s">
        <v>887</v>
      </c>
      <c r="I891" s="38"/>
      <c r="J891" s="39">
        <f>IF(F891="","",IF(F891="TIE LRC",COUNTIF($F$2:$F891,"TIE")+COUNTIF($F$2:$F891,"TME")+COUNTIF($F$2:$F891,"TIE LRC")+COUNTIF($F$2:$F891,"TIE MRC"),IF(F891="TIE MRC",COUNTIF($F$2:$F891,"TIE")+COUNTIF($F$2:$F891,"TME")+COUNTIF($F$2:$F891,"TIE LRC")+COUNTIF($F$2:$F891,"TIE MRC"),IF(F891="PLNBB LRC",COUNTIF($F$2:$F891,"PLNBB")+COUNTIF($F$2:$F891,"PLNBB LRC")+COUNTIF($F$2:$F891,"PLNBB MRC"),IF(F891="PLNBB MRC",COUNTIF($F$2:$F891,"PLNBB")+COUNTIF($F$2:$F891,"PLNBB LRC")+COUNTIF($F$2:$F891,"PLNBB MRC"),IF(F891="HE MRC",COUNTIF($F$2:$F891,"HE")+COUNTIF($F$2:$F891,"HE LRC")+COUNTIF($F$2:$F891,"HE MRC"),IF(F891="HE LRC",COUNTIF($F$2:$F891,"HE")+COUNTIF($F$2:$F891,"HE LRC")+COUNTIF($F$2:$F891,"HE MRC"),COUNTIF($F$2:$F891,F891))))))))</f>
        <v>43</v>
      </c>
      <c r="K891" s="42" t="s">
        <v>932</v>
      </c>
      <c r="L891" s="42" t="s">
        <v>933</v>
      </c>
      <c r="N891" s="43" t="s">
        <v>320</v>
      </c>
      <c r="O891" s="70" t="s">
        <v>567</v>
      </c>
      <c r="P891" s="40"/>
      <c r="Q891" s="70"/>
      <c r="R891" s="44"/>
      <c r="S891" s="70">
        <v>46252</v>
      </c>
      <c r="T891" s="57">
        <v>46252.666666666664</v>
      </c>
      <c r="U891" s="57">
        <f>T891</f>
        <v>46252.666666666664</v>
      </c>
      <c r="V891" s="57">
        <v>46257.302083333336</v>
      </c>
      <c r="W891" s="57">
        <v>46257.864583333336</v>
      </c>
      <c r="X891" s="57">
        <v>46258.46875</v>
      </c>
      <c r="Y891" s="57">
        <v>46258.496527777781</v>
      </c>
      <c r="Z891" s="57">
        <v>46258.53125</v>
      </c>
      <c r="AA891" s="51">
        <f t="shared" si="191"/>
        <v>111.25000000011642</v>
      </c>
      <c r="AB891" s="51">
        <f t="shared" si="181"/>
        <v>15.166666666686069</v>
      </c>
      <c r="AC891" s="51">
        <f t="shared" si="182"/>
        <v>0.66666666674427688</v>
      </c>
      <c r="AD891" s="51">
        <v>0.42</v>
      </c>
      <c r="AE891" s="51">
        <v>1.83</v>
      </c>
      <c r="AF891" s="51">
        <v>0</v>
      </c>
      <c r="AG891" s="51">
        <v>0.5</v>
      </c>
      <c r="AH891" s="51">
        <v>0</v>
      </c>
      <c r="AI891" s="51">
        <f t="shared" si="186"/>
        <v>2.33</v>
      </c>
      <c r="AJ891" s="78">
        <f t="shared" si="194"/>
        <v>2.75</v>
      </c>
      <c r="AK891" s="78"/>
      <c r="AL891" s="78"/>
      <c r="AM891" s="78"/>
      <c r="AN891" s="78"/>
      <c r="AO891" s="45">
        <v>7502.16</v>
      </c>
      <c r="AP891" s="45">
        <v>7492.6180000000004</v>
      </c>
      <c r="AQ891" s="57">
        <f t="shared" si="192"/>
        <v>46257.302083333336</v>
      </c>
      <c r="AR891" s="57">
        <v>46257.3125</v>
      </c>
      <c r="AS891" s="57">
        <f t="shared" si="177"/>
        <v>46258.46875</v>
      </c>
      <c r="AT891" s="57">
        <v>46258.517361111109</v>
      </c>
      <c r="AU891" s="57">
        <f t="shared" si="185"/>
        <v>46258.517361111109</v>
      </c>
      <c r="AV891" s="57">
        <v>46258.527777777781</v>
      </c>
      <c r="AW891" s="46">
        <v>5460</v>
      </c>
      <c r="AX891" s="46">
        <v>6815</v>
      </c>
      <c r="AY891" s="30">
        <v>19.88</v>
      </c>
      <c r="AZ891" s="30">
        <v>8</v>
      </c>
      <c r="BA891" s="30">
        <v>5.43</v>
      </c>
      <c r="BB891" s="30">
        <v>6.23</v>
      </c>
      <c r="BC891" s="30">
        <v>6.77</v>
      </c>
      <c r="BD891" s="30">
        <v>41.56</v>
      </c>
      <c r="BE891" s="30">
        <v>44.21</v>
      </c>
      <c r="BF891" s="30">
        <v>0.65</v>
      </c>
      <c r="BG891" s="30">
        <v>0.87</v>
      </c>
      <c r="BH891" s="30">
        <v>0.82</v>
      </c>
      <c r="BI891" s="30">
        <v>63.86</v>
      </c>
      <c r="BJ891" s="30">
        <v>5.42</v>
      </c>
      <c r="BK891" s="30">
        <v>1.0900000000000001</v>
      </c>
      <c r="BL891" s="30">
        <v>1.27</v>
      </c>
      <c r="BM891" s="30">
        <v>14.65</v>
      </c>
      <c r="BN891" s="34">
        <v>51</v>
      </c>
      <c r="BO891" s="30" t="s">
        <v>97</v>
      </c>
      <c r="BP891" s="30" t="s">
        <v>100</v>
      </c>
      <c r="BQ891" s="34">
        <v>1210</v>
      </c>
      <c r="BR891" s="30">
        <v>39.299999999999997</v>
      </c>
      <c r="BS891" s="30">
        <v>26.7</v>
      </c>
      <c r="BT891" s="30">
        <v>15.1</v>
      </c>
      <c r="BU891" s="30">
        <v>5.9</v>
      </c>
      <c r="BV891" s="30">
        <v>1.89</v>
      </c>
      <c r="BW891" s="30">
        <v>0.69</v>
      </c>
      <c r="BX891" s="30">
        <v>0.6</v>
      </c>
      <c r="BY891" s="30">
        <v>1.61</v>
      </c>
      <c r="BZ891" s="30">
        <v>7.1</v>
      </c>
      <c r="CA891" s="30">
        <v>0.03</v>
      </c>
      <c r="CB891" s="30">
        <v>1.1299999999999999</v>
      </c>
      <c r="CC891" s="99">
        <v>4.9000000000000002E-2</v>
      </c>
      <c r="CD891" s="30">
        <v>100</v>
      </c>
      <c r="CE891" s="30">
        <v>98.25</v>
      </c>
      <c r="CF891" s="30">
        <v>78.34</v>
      </c>
      <c r="CG891" s="30">
        <v>21.04</v>
      </c>
      <c r="CH891" s="30"/>
      <c r="CI891" s="46"/>
      <c r="CJ891" s="30"/>
      <c r="CK891" s="30"/>
      <c r="CL891" s="30"/>
      <c r="CM891" s="30"/>
      <c r="CN891" s="30"/>
      <c r="CO891" s="30"/>
      <c r="CP891" s="30"/>
      <c r="CQ891" s="30"/>
      <c r="CR891" s="46">
        <v>5371</v>
      </c>
      <c r="CS891" s="30">
        <v>18.64</v>
      </c>
      <c r="CT891" s="30">
        <v>5.96</v>
      </c>
      <c r="CU891" s="30">
        <v>1.35</v>
      </c>
      <c r="CV891" s="30"/>
      <c r="CW891" s="58">
        <f t="shared" si="184"/>
        <v>583.68875616634705</v>
      </c>
      <c r="CX891" s="59">
        <f>AP891/(AB891-AI891)</f>
        <v>583.68875616634705</v>
      </c>
      <c r="CY891" s="79">
        <v>500</v>
      </c>
      <c r="CZ891" s="57">
        <f>IF(AND(DATE(YEAR(T891),MONTH(T891),DAY(T891))&gt;=(S891-3),DATE(YEAR(T891),MONTH(T891),DAY(T891))&lt;=(S891+3)),T891,V891)</f>
        <v>46252.666666666664</v>
      </c>
      <c r="DA891" s="59">
        <f>CZ891-U891</f>
        <v>0</v>
      </c>
      <c r="DB891" s="51">
        <f>(((AR891-AQ891)*24)+DD891+AB891+((AV891-AU891)*24))/24</f>
        <v>1.2048611111167702</v>
      </c>
      <c r="DC891" s="51">
        <f>(AT891-AS891)*24</f>
        <v>1.1666666666278616</v>
      </c>
      <c r="DD891" s="51">
        <f>(W891-AR891)*24</f>
        <v>13.250000000058208</v>
      </c>
      <c r="DE891" s="51">
        <f>AA891</f>
        <v>111.25000000011642</v>
      </c>
      <c r="DF891" s="51">
        <f t="shared" si="195"/>
        <v>13.250000000058208</v>
      </c>
      <c r="DG891" s="51">
        <f>AB891</f>
        <v>15.166666666686069</v>
      </c>
      <c r="DH891" s="51">
        <f t="shared" si="187"/>
        <v>1.1666666666278616</v>
      </c>
    </row>
    <row r="892" spans="1:112" s="42" customFormat="1" x14ac:dyDescent="0.2">
      <c r="A892" s="40">
        <v>5340</v>
      </c>
      <c r="B892" s="29">
        <f t="shared" si="188"/>
        <v>46235</v>
      </c>
      <c r="C892" s="41" t="str">
        <f t="shared" si="189"/>
        <v>PRT 2026 8 #5340</v>
      </c>
      <c r="D892" s="41" t="str">
        <f t="shared" si="190"/>
        <v>PRATU PLNBB NIAGA #44</v>
      </c>
      <c r="E892" s="39">
        <v>5340</v>
      </c>
      <c r="F892" s="38" t="s">
        <v>314</v>
      </c>
      <c r="G892" s="38" t="str">
        <f>INDEX([1]List!$D$2:$D$60,MATCH(F892,[1]List!$B$2:$B$60,0))</f>
        <v>CIF</v>
      </c>
      <c r="H892" s="38" t="s">
        <v>864</v>
      </c>
      <c r="I892" s="38" t="s">
        <v>865</v>
      </c>
      <c r="J892" s="39">
        <f>IF(F892="","",IF(F892="TIE LRC",COUNTIF($F$2:$F892,"TIE")+COUNTIF($F$2:$F892,"TME")+COUNTIF($F$2:$F892,"TIE LRC")+COUNTIF($F$2:$F892,"TIE MRC"),IF(F892="TIE MRC",COUNTIF($F$2:$F892,"TIE")+COUNTIF($F$2:$F892,"TME")+COUNTIF($F$2:$F892,"TIE LRC")+COUNTIF($F$2:$F892,"TIE MRC"),IF(F892="PLNBB LRC",COUNTIF($F$2:$F892,"PLNBB")+COUNTIF($F$2:$F892,"PLNBB LRC")+COUNTIF($F$2:$F892,"PLNBB MRC"),IF(F892="PLNBB MRC",COUNTIF($F$2:$F892,"PLNBB")+COUNTIF($F$2:$F892,"PLNBB LRC")+COUNTIF($F$2:$F892,"PLNBB MRC"),IF(F892="HE MRC",COUNTIF($F$2:$F892,"HE")+COUNTIF($F$2:$F892,"HE LRC")+COUNTIF($F$2:$F892,"HE MRC"),IF(F892="HE LRC",COUNTIF($F$2:$F892,"HE")+COUNTIF($F$2:$F892,"HE LRC")+COUNTIF($F$2:$F892,"HE MRC"),COUNTIF($F$2:$F892,F892))))))))</f>
        <v>44</v>
      </c>
      <c r="K892" s="42" t="s">
        <v>117</v>
      </c>
      <c r="L892" s="42" t="s">
        <v>109</v>
      </c>
      <c r="N892" s="43" t="s">
        <v>318</v>
      </c>
      <c r="O892" s="70" t="s">
        <v>473</v>
      </c>
      <c r="P892" s="40"/>
      <c r="Q892" s="70">
        <v>46238</v>
      </c>
      <c r="R892" s="44"/>
      <c r="S892" s="70">
        <v>46258</v>
      </c>
      <c r="T892" s="57">
        <v>46251.25</v>
      </c>
      <c r="U892" s="57">
        <f>V892</f>
        <v>46257.927083333336</v>
      </c>
      <c r="V892" s="57">
        <v>46257.927083333336</v>
      </c>
      <c r="W892" s="57">
        <v>46258.520833333336</v>
      </c>
      <c r="X892" s="57">
        <v>46259.472222222219</v>
      </c>
      <c r="Y892" s="57">
        <v>46259.503472222219</v>
      </c>
      <c r="Z892" s="57">
        <v>46259.538194444445</v>
      </c>
      <c r="AA892" s="51">
        <f t="shared" si="191"/>
        <v>160.25000000005821</v>
      </c>
      <c r="AB892" s="51">
        <f t="shared" si="181"/>
        <v>23.583333333197515</v>
      </c>
      <c r="AC892" s="51">
        <f t="shared" si="182"/>
        <v>0.75</v>
      </c>
      <c r="AD892" s="51">
        <v>3.33</v>
      </c>
      <c r="AE892" s="51">
        <v>2.42</v>
      </c>
      <c r="AF892" s="51">
        <v>1.83</v>
      </c>
      <c r="AG892" s="51">
        <v>0.5</v>
      </c>
      <c r="AH892" s="51">
        <v>0</v>
      </c>
      <c r="AI892" s="51">
        <f t="shared" si="186"/>
        <v>4.75</v>
      </c>
      <c r="AJ892" s="78">
        <f t="shared" si="194"/>
        <v>8.08</v>
      </c>
      <c r="AK892" s="78"/>
      <c r="AL892" s="78"/>
      <c r="AM892" s="78"/>
      <c r="AN892" s="78"/>
      <c r="AO892" s="45">
        <v>7500.98</v>
      </c>
      <c r="AP892" s="45">
        <v>7496.9870000000001</v>
      </c>
      <c r="AQ892" s="57">
        <f t="shared" si="192"/>
        <v>46257.927083333336</v>
      </c>
      <c r="AR892" s="57">
        <v>46257.9375</v>
      </c>
      <c r="AS892" s="57">
        <f t="shared" si="177"/>
        <v>46259.472222222219</v>
      </c>
      <c r="AT892" s="57">
        <v>46259.524305555555</v>
      </c>
      <c r="AU892" s="57">
        <f t="shared" si="185"/>
        <v>46259.524305555555</v>
      </c>
      <c r="AV892" s="57">
        <v>46259.534722222219</v>
      </c>
      <c r="AW892" s="46">
        <v>4535</v>
      </c>
      <c r="AX892" s="46">
        <v>6608</v>
      </c>
      <c r="AY892" s="30">
        <v>31.37</v>
      </c>
      <c r="AZ892" s="30">
        <v>9.67</v>
      </c>
      <c r="BA892" s="30">
        <v>4.2300000000000004</v>
      </c>
      <c r="BB892" s="30">
        <v>5.57</v>
      </c>
      <c r="BC892" s="30">
        <v>6.17</v>
      </c>
      <c r="BD892" s="30">
        <v>42.98</v>
      </c>
      <c r="BE892" s="30">
        <v>41.78</v>
      </c>
      <c r="BF892" s="30">
        <v>0.21</v>
      </c>
      <c r="BG892" s="30">
        <v>0.33</v>
      </c>
      <c r="BH892" s="30">
        <v>0.31</v>
      </c>
      <c r="BI892" s="30">
        <v>62.03</v>
      </c>
      <c r="BJ892" s="30">
        <v>4.2</v>
      </c>
      <c r="BK892" s="30">
        <v>0.9</v>
      </c>
      <c r="BL892" s="30">
        <v>1.06</v>
      </c>
      <c r="BM892" s="30">
        <v>17.350000000000001</v>
      </c>
      <c r="BN892" s="34">
        <v>54</v>
      </c>
      <c r="BO892" s="30" t="s">
        <v>97</v>
      </c>
      <c r="BP892" s="30" t="s">
        <v>100</v>
      </c>
      <c r="BQ892" s="34">
        <v>1190</v>
      </c>
      <c r="BR892" s="30">
        <v>41</v>
      </c>
      <c r="BS892" s="30">
        <v>24.5</v>
      </c>
      <c r="BT892" s="30">
        <v>12.8</v>
      </c>
      <c r="BU892" s="30">
        <v>12</v>
      </c>
      <c r="BV892" s="30">
        <v>1.41</v>
      </c>
      <c r="BW892" s="30">
        <v>0.62</v>
      </c>
      <c r="BX892" s="30">
        <v>0.28000000000000003</v>
      </c>
      <c r="BY892" s="30">
        <v>1.24</v>
      </c>
      <c r="BZ892" s="30">
        <v>5.74</v>
      </c>
      <c r="CA892" s="30">
        <v>0.26</v>
      </c>
      <c r="CB892" s="30">
        <v>0.15</v>
      </c>
      <c r="CC892" s="99">
        <v>2.9000000000000001E-2</v>
      </c>
      <c r="CD892" s="30">
        <v>100</v>
      </c>
      <c r="CE892" s="30">
        <v>98.35</v>
      </c>
      <c r="CF892" s="30">
        <v>78.319999999999993</v>
      </c>
      <c r="CG892" s="30">
        <v>19.46</v>
      </c>
      <c r="CH892" s="30"/>
      <c r="CI892" s="46">
        <v>4559</v>
      </c>
      <c r="CJ892" s="30"/>
      <c r="CK892" s="30">
        <v>32.450000000000003</v>
      </c>
      <c r="CL892" s="30"/>
      <c r="CM892" s="30">
        <v>3.97</v>
      </c>
      <c r="CN892" s="30"/>
      <c r="CO892" s="30"/>
      <c r="CP892" s="30"/>
      <c r="CQ892" s="30">
        <v>0.17</v>
      </c>
      <c r="CR892" s="46">
        <v>4539</v>
      </c>
      <c r="CS892" s="30">
        <v>32.619999999999997</v>
      </c>
      <c r="CT892" s="30">
        <v>4.57</v>
      </c>
      <c r="CU892" s="30">
        <v>0.17</v>
      </c>
      <c r="CV892" s="30"/>
      <c r="CW892" s="58">
        <f t="shared" ref="CW892:CW902" si="196">CX892</f>
        <v>398.07010619756096</v>
      </c>
      <c r="CX892" s="59">
        <f>AP892/(AB892-AI892)</f>
        <v>398.07010619756096</v>
      </c>
      <c r="CY892" s="79">
        <v>500</v>
      </c>
      <c r="CZ892" s="57">
        <f>IF(AND(DATE(YEAR(T892),MONTH(T892),DAY(T892))&gt;=(S892-3),DATE(YEAR(T892),MONTH(T892),DAY(T892))&lt;=(S892+3)),T892,V892)</f>
        <v>46257.927083333336</v>
      </c>
      <c r="DA892" s="59">
        <f>CZ892-U892</f>
        <v>0</v>
      </c>
      <c r="DB892" s="51">
        <f>(((AR892-AQ892)*24)+DD892+AB892+((AV892-AU892)*24))/24</f>
        <v>1.5868055555474712</v>
      </c>
      <c r="DC892" s="51">
        <f>(AT892-AS892)*24</f>
        <v>1.2500000000582077</v>
      </c>
      <c r="DD892" s="51">
        <f>(W892-AR892)*24</f>
        <v>14.000000000058208</v>
      </c>
      <c r="DE892" s="51">
        <f>AA892</f>
        <v>160.25000000005821</v>
      </c>
      <c r="DF892" s="51">
        <f t="shared" si="195"/>
        <v>14.000000000058208</v>
      </c>
      <c r="DG892" s="51">
        <f>AB892</f>
        <v>23.583333333197515</v>
      </c>
      <c r="DH892" s="51">
        <f t="shared" si="187"/>
        <v>1.2500000000582077</v>
      </c>
    </row>
    <row r="893" spans="1:112" s="42" customFormat="1" x14ac:dyDescent="0.2">
      <c r="A893" s="40">
        <v>5341</v>
      </c>
      <c r="B893" s="29">
        <f t="shared" si="188"/>
        <v>46235</v>
      </c>
      <c r="C893" s="41" t="str">
        <f t="shared" si="189"/>
        <v>PRT 2026 8 #5341</v>
      </c>
      <c r="D893" s="41" t="str">
        <f t="shared" si="190"/>
        <v>PRATU PTBA #181</v>
      </c>
      <c r="E893" s="39">
        <v>5341</v>
      </c>
      <c r="F893" s="38" t="s">
        <v>98</v>
      </c>
      <c r="G893" s="38" t="str">
        <f>INDEX([1]List!$D$2:$D$60,MATCH(F893,[1]List!$B$2:$B$60,0))</f>
        <v>FOB</v>
      </c>
      <c r="H893" s="38" t="s">
        <v>156</v>
      </c>
      <c r="I893" s="38" t="s">
        <v>157</v>
      </c>
      <c r="J893" s="39">
        <f>IF(F893="","",IF(F893="TIE LRC",COUNTIF($F$2:$F893,"TIE")+COUNTIF($F$2:$F893,"TME")+COUNTIF($F$2:$F893,"TIE LRC")+COUNTIF($F$2:$F893,"TIE MRC"),IF(F893="TIE MRC",COUNTIF($F$2:$F893,"TIE")+COUNTIF($F$2:$F893,"TME")+COUNTIF($F$2:$F893,"TIE LRC")+COUNTIF($F$2:$F893,"TIE MRC"),IF(F893="PLNBB LRC",COUNTIF($F$2:$F893,"PLNBB")+COUNTIF($F$2:$F893,"PLNBB LRC")+COUNTIF($F$2:$F893,"PLNBB MRC"),IF(F893="PLNBB MRC",COUNTIF($F$2:$F893,"PLNBB")+COUNTIF($F$2:$F893,"PLNBB LRC")+COUNTIF($F$2:$F893,"PLNBB MRC"),IF(F893="HE MRC",COUNTIF($F$2:$F893,"HE")+COUNTIF($F$2:$F893,"HE LRC")+COUNTIF($F$2:$F893,"HE MRC"),IF(F893="HE LRC",COUNTIF($F$2:$F893,"HE")+COUNTIF($F$2:$F893,"HE LRC")+COUNTIF($F$2:$F893,"HE MRC"),COUNTIF($F$2:$F893,F893))))))))</f>
        <v>181</v>
      </c>
      <c r="K893" s="42" t="s">
        <v>145</v>
      </c>
      <c r="L893" s="42" t="s">
        <v>207</v>
      </c>
      <c r="N893" s="43" t="s">
        <v>320</v>
      </c>
      <c r="O893" s="70" t="s">
        <v>104</v>
      </c>
      <c r="P893" s="40"/>
      <c r="Q893" s="70">
        <v>46246</v>
      </c>
      <c r="R893" s="44"/>
      <c r="S893" s="70">
        <v>46245</v>
      </c>
      <c r="T893" s="57">
        <v>46251.5</v>
      </c>
      <c r="U893" s="57">
        <f>V893</f>
        <v>46258.569444444445</v>
      </c>
      <c r="V893" s="57">
        <v>46258.569444444445</v>
      </c>
      <c r="W893" s="57">
        <v>46259.524305555555</v>
      </c>
      <c r="X893" s="57">
        <v>46260.385416666664</v>
      </c>
      <c r="Y893" s="57">
        <v>46260.423611111109</v>
      </c>
      <c r="Z893" s="57">
        <v>46260.458333333336</v>
      </c>
      <c r="AA893" s="51">
        <f t="shared" si="191"/>
        <v>169.66666666668607</v>
      </c>
      <c r="AB893" s="51">
        <f t="shared" si="181"/>
        <v>21.583333333313931</v>
      </c>
      <c r="AC893" s="51">
        <f t="shared" si="182"/>
        <v>0.91666666668606922</v>
      </c>
      <c r="AD893" s="51">
        <v>0.5</v>
      </c>
      <c r="AE893" s="51">
        <v>3.17</v>
      </c>
      <c r="AF893" s="51">
        <v>0</v>
      </c>
      <c r="AG893" s="51">
        <v>0</v>
      </c>
      <c r="AH893" s="51">
        <v>0</v>
      </c>
      <c r="AI893" s="51">
        <f t="shared" si="186"/>
        <v>3.17</v>
      </c>
      <c r="AJ893" s="78">
        <f t="shared" si="194"/>
        <v>3.67</v>
      </c>
      <c r="AK893" s="78"/>
      <c r="AL893" s="78"/>
      <c r="AM893" s="78"/>
      <c r="AN893" s="78"/>
      <c r="AO893" s="45">
        <v>11011.09</v>
      </c>
      <c r="AP893" s="45">
        <v>10995.59</v>
      </c>
      <c r="AQ893" s="57">
        <f t="shared" si="192"/>
        <v>46258.569444444445</v>
      </c>
      <c r="AR893" s="57">
        <v>46258.579861111109</v>
      </c>
      <c r="AS893" s="57">
        <f t="shared" si="177"/>
        <v>46260.385416666664</v>
      </c>
      <c r="AT893" s="57">
        <v>46260.444444444445</v>
      </c>
      <c r="AU893" s="57">
        <f t="shared" si="185"/>
        <v>46260.444444444445</v>
      </c>
      <c r="AV893" s="57">
        <v>46260.454861111109</v>
      </c>
      <c r="AW893" s="46">
        <v>4574</v>
      </c>
      <c r="AX893" s="46">
        <v>6737</v>
      </c>
      <c r="AY893" s="30">
        <v>32.11</v>
      </c>
      <c r="AZ893" s="30">
        <v>8.1</v>
      </c>
      <c r="BA893" s="30">
        <v>5.05</v>
      </c>
      <c r="BB893" s="30">
        <v>6.83</v>
      </c>
      <c r="BC893" s="30">
        <v>7.43</v>
      </c>
      <c r="BD893" s="30">
        <v>42.52</v>
      </c>
      <c r="BE893" s="30">
        <v>42.55</v>
      </c>
      <c r="BF893" s="30">
        <v>0.33</v>
      </c>
      <c r="BG893" s="30">
        <v>0.52</v>
      </c>
      <c r="BH893" s="30">
        <v>0.48</v>
      </c>
      <c r="BI893" s="30">
        <v>63.8</v>
      </c>
      <c r="BJ893" s="30">
        <v>4.55</v>
      </c>
      <c r="BK893" s="30">
        <v>1.03</v>
      </c>
      <c r="BL893" s="30">
        <v>1.21</v>
      </c>
      <c r="BM893" s="30">
        <v>15.25</v>
      </c>
      <c r="BN893" s="34">
        <v>55</v>
      </c>
      <c r="BO893" s="30" t="s">
        <v>97</v>
      </c>
      <c r="BP893" s="30" t="s">
        <v>100</v>
      </c>
      <c r="BQ893" s="34">
        <v>1180</v>
      </c>
      <c r="BR893" s="30">
        <v>42</v>
      </c>
      <c r="BS893" s="30">
        <v>25.8</v>
      </c>
      <c r="BT893" s="30">
        <v>8.9</v>
      </c>
      <c r="BU893" s="30">
        <v>8.4</v>
      </c>
      <c r="BV893" s="30">
        <v>3.51</v>
      </c>
      <c r="BW893" s="30">
        <v>0.83</v>
      </c>
      <c r="BX893" s="30">
        <v>0.32</v>
      </c>
      <c r="BY893" s="30">
        <v>1.75</v>
      </c>
      <c r="BZ893" s="30">
        <v>7.91</v>
      </c>
      <c r="CA893" s="30">
        <v>0.16</v>
      </c>
      <c r="CB893" s="30">
        <v>0.42</v>
      </c>
      <c r="CC893" s="99">
        <v>4.1000000000000002E-2</v>
      </c>
      <c r="CD893" s="30">
        <v>100</v>
      </c>
      <c r="CE893" s="30">
        <v>98.89</v>
      </c>
      <c r="CF893" s="30">
        <v>78.790000000000006</v>
      </c>
      <c r="CG893" s="30">
        <v>20.12</v>
      </c>
      <c r="CH893" s="30"/>
      <c r="CI893" s="46">
        <v>4903</v>
      </c>
      <c r="CJ893" s="30"/>
      <c r="CK893" s="30">
        <v>28.3</v>
      </c>
      <c r="CL893" s="30">
        <v>14.14</v>
      </c>
      <c r="CM893" s="30">
        <v>5.4</v>
      </c>
      <c r="CN893" s="30">
        <v>6.47</v>
      </c>
      <c r="CO893" s="30">
        <v>39.04</v>
      </c>
      <c r="CP893" s="30">
        <v>40.35</v>
      </c>
      <c r="CQ893" s="30">
        <v>0.62</v>
      </c>
      <c r="CR893" s="46">
        <v>4585</v>
      </c>
      <c r="CS893" s="30">
        <v>30.13</v>
      </c>
      <c r="CT893" s="30">
        <v>4.29</v>
      </c>
      <c r="CU893" s="30">
        <v>0.41</v>
      </c>
      <c r="CV893" s="30"/>
      <c r="CW893" s="58">
        <f t="shared" si="196"/>
        <v>597.15369297673362</v>
      </c>
      <c r="CX893" s="59">
        <f>AP893/(AB893-AI893)</f>
        <v>597.15369297673362</v>
      </c>
      <c r="CY893" s="79">
        <v>500</v>
      </c>
      <c r="CZ893" s="57">
        <f>IF(AND(DATE(YEAR(T893),MONTH(T893),DAY(T893))&gt;=(S893-3),DATE(YEAR(T893),MONTH(T893),DAY(T893))&lt;=(S893+3)),T893,V893)</f>
        <v>46258.569444444445</v>
      </c>
      <c r="DA893" s="59">
        <f>CZ893-U893</f>
        <v>0</v>
      </c>
      <c r="DB893" s="51">
        <f>(((AR893-AQ893)*24)+DD893+AB893+((AV893-AU893)*24))/24</f>
        <v>1.8645833333284827</v>
      </c>
      <c r="DC893" s="51">
        <f>(AT893-AS893)*24</f>
        <v>1.4166666667442769</v>
      </c>
      <c r="DD893" s="51">
        <f>(W893-AR893)*24</f>
        <v>22.666666666686069</v>
      </c>
      <c r="DE893" s="51">
        <f>AA893</f>
        <v>169.66666666668607</v>
      </c>
      <c r="DF893" s="51">
        <f t="shared" si="195"/>
        <v>22.666666666686069</v>
      </c>
      <c r="DG893" s="51">
        <f>AB893</f>
        <v>21.583333333313931</v>
      </c>
      <c r="DH893" s="51">
        <f t="shared" si="187"/>
        <v>1.4166666667442769</v>
      </c>
    </row>
    <row r="894" spans="1:112" s="42" customFormat="1" x14ac:dyDescent="0.2">
      <c r="A894" s="40">
        <v>5342</v>
      </c>
      <c r="B894" s="29">
        <f t="shared" si="188"/>
        <v>46235</v>
      </c>
      <c r="C894" s="41" t="str">
        <f t="shared" si="189"/>
        <v>PRT 2026 8 #5342</v>
      </c>
      <c r="D894" s="41" t="str">
        <f t="shared" si="190"/>
        <v>PRATU PTBA #182</v>
      </c>
      <c r="E894" s="39">
        <v>5342</v>
      </c>
      <c r="F894" s="38" t="s">
        <v>98</v>
      </c>
      <c r="G894" s="38" t="str">
        <f>INDEX([1]List!$D$2:$D$60,MATCH(F894,[1]List!$B$2:$B$60,0))</f>
        <v>FOB</v>
      </c>
      <c r="H894" s="38" t="s">
        <v>156</v>
      </c>
      <c r="I894" s="38" t="s">
        <v>157</v>
      </c>
      <c r="J894" s="39">
        <f>IF(F894="","",IF(F894="TIE LRC",COUNTIF($F$2:$F894,"TIE")+COUNTIF($F$2:$F894,"TME")+COUNTIF($F$2:$F894,"TIE LRC")+COUNTIF($F$2:$F894,"TIE MRC"),IF(F894="TIE MRC",COUNTIF($F$2:$F894,"TIE")+COUNTIF($F$2:$F894,"TME")+COUNTIF($F$2:$F894,"TIE LRC")+COUNTIF($F$2:$F894,"TIE MRC"),IF(F894="PLNBB LRC",COUNTIF($F$2:$F894,"PLNBB")+COUNTIF($F$2:$F894,"PLNBB LRC")+COUNTIF($F$2:$F894,"PLNBB MRC"),IF(F894="PLNBB MRC",COUNTIF($F$2:$F894,"PLNBB")+COUNTIF($F$2:$F894,"PLNBB LRC")+COUNTIF($F$2:$F894,"PLNBB MRC"),IF(F894="HE MRC",COUNTIF($F$2:$F894,"HE")+COUNTIF($F$2:$F894,"HE LRC")+COUNTIF($F$2:$F894,"HE MRC"),IF(F894="HE LRC",COUNTIF($F$2:$F894,"HE")+COUNTIF($F$2:$F894,"HE LRC")+COUNTIF($F$2:$F894,"HE MRC"),COUNTIF($F$2:$F894,F894))))))))</f>
        <v>182</v>
      </c>
      <c r="K894" s="42" t="s">
        <v>198</v>
      </c>
      <c r="L894" s="42" t="s">
        <v>196</v>
      </c>
      <c r="N894" s="43" t="s">
        <v>318</v>
      </c>
      <c r="O894" s="70" t="s">
        <v>104</v>
      </c>
      <c r="P894" s="40"/>
      <c r="Q894" s="70">
        <v>46243</v>
      </c>
      <c r="R894" s="44"/>
      <c r="S894" s="70">
        <v>46249</v>
      </c>
      <c r="T894" s="57">
        <v>46252.104166666664</v>
      </c>
      <c r="U894" s="57">
        <f>T894</f>
        <v>46252.104166666664</v>
      </c>
      <c r="V894" s="57">
        <v>46259.579861111109</v>
      </c>
      <c r="W894" s="57">
        <v>46260.399305555555</v>
      </c>
      <c r="X894" s="57">
        <v>46261.09375</v>
      </c>
      <c r="Y894" s="57">
        <v>46261.135416666664</v>
      </c>
      <c r="Z894" s="57">
        <v>46261.170138888891</v>
      </c>
      <c r="AA894" s="51">
        <f t="shared" si="191"/>
        <v>179.41666666668607</v>
      </c>
      <c r="AB894" s="51">
        <f t="shared" si="181"/>
        <v>17.666666666627862</v>
      </c>
      <c r="AC894" s="51">
        <f t="shared" si="182"/>
        <v>0.99999999994179234</v>
      </c>
      <c r="AD894" s="51">
        <v>0.42</v>
      </c>
      <c r="AE894" s="51">
        <v>2.42</v>
      </c>
      <c r="AF894" s="51">
        <v>0</v>
      </c>
      <c r="AG894" s="51">
        <v>0.5</v>
      </c>
      <c r="AH894" s="51">
        <v>0</v>
      </c>
      <c r="AI894" s="51">
        <f t="shared" si="186"/>
        <v>2.92</v>
      </c>
      <c r="AJ894" s="78">
        <f t="shared" si="194"/>
        <v>3.34</v>
      </c>
      <c r="AK894" s="78"/>
      <c r="AL894" s="78"/>
      <c r="AM894" s="78"/>
      <c r="AN894" s="78"/>
      <c r="AO894" s="45">
        <v>10413.343999999999</v>
      </c>
      <c r="AP894" s="45">
        <v>10405.579</v>
      </c>
      <c r="AQ894" s="57">
        <f t="shared" si="192"/>
        <v>46259.579861111109</v>
      </c>
      <c r="AR894" s="57">
        <v>46259.590277777781</v>
      </c>
      <c r="AS894" s="57">
        <f t="shared" si="177"/>
        <v>46261.09375</v>
      </c>
      <c r="AT894" s="57">
        <v>46261.15625</v>
      </c>
      <c r="AU894" s="57">
        <f t="shared" si="185"/>
        <v>46261.15625</v>
      </c>
      <c r="AV894" s="57">
        <v>46261.166666666664</v>
      </c>
      <c r="AW894" s="46"/>
      <c r="AX894" s="46"/>
      <c r="AY894" s="30"/>
      <c r="AZ894" s="30"/>
      <c r="BA894" s="30"/>
      <c r="BB894" s="30"/>
      <c r="BC894" s="30"/>
      <c r="BD894" s="30"/>
      <c r="BE894" s="30"/>
      <c r="BF894" s="30"/>
      <c r="BG894" s="30"/>
      <c r="BH894" s="30"/>
      <c r="BI894" s="30"/>
      <c r="BJ894" s="30"/>
      <c r="BK894" s="30"/>
      <c r="BL894" s="30"/>
      <c r="BM894" s="30"/>
      <c r="BN894" s="34"/>
      <c r="BO894" s="30"/>
      <c r="BP894" s="30"/>
      <c r="BQ894" s="34"/>
      <c r="BR894" s="30"/>
      <c r="BS894" s="30"/>
      <c r="BT894" s="30"/>
      <c r="BU894" s="30"/>
      <c r="BV894" s="30"/>
      <c r="BW894" s="30"/>
      <c r="BX894" s="30"/>
      <c r="BY894" s="30"/>
      <c r="BZ894" s="30"/>
      <c r="CA894" s="30"/>
      <c r="CB894" s="30"/>
      <c r="CC894" s="99"/>
      <c r="CD894" s="30"/>
      <c r="CE894" s="30"/>
      <c r="CF894" s="30"/>
      <c r="CG894" s="30"/>
      <c r="CH894" s="30"/>
      <c r="CI894" s="46">
        <v>4904</v>
      </c>
      <c r="CJ894" s="30"/>
      <c r="CK894" s="30">
        <v>28.49</v>
      </c>
      <c r="CL894" s="30">
        <v>14.45</v>
      </c>
      <c r="CM894" s="30">
        <v>3.63</v>
      </c>
      <c r="CN894" s="30">
        <v>4.34</v>
      </c>
      <c r="CO894" s="30">
        <v>39.03</v>
      </c>
      <c r="CP894" s="30">
        <v>42.18</v>
      </c>
      <c r="CQ894" s="30">
        <v>0.39</v>
      </c>
      <c r="CR894" s="46">
        <v>4577</v>
      </c>
      <c r="CS894" s="30">
        <v>30.33</v>
      </c>
      <c r="CT894" s="30">
        <v>4.1399999999999997</v>
      </c>
      <c r="CU894" s="30">
        <v>0.39</v>
      </c>
      <c r="CV894" s="30"/>
      <c r="CW894" s="58">
        <f t="shared" si="196"/>
        <v>705.62244575230886</v>
      </c>
      <c r="CX894" s="59">
        <f>AP894/(AB894-AI894)</f>
        <v>705.62244575230886</v>
      </c>
      <c r="CY894" s="79">
        <v>500</v>
      </c>
      <c r="CZ894" s="57">
        <f>IF(AND(DATE(YEAR(T894),MONTH(T894),DAY(T894))&gt;=(S894-3),DATE(YEAR(T894),MONTH(T894),DAY(T894))&lt;=(S894+3)),T894,V894)</f>
        <v>46252.104166666664</v>
      </c>
      <c r="DA894" s="59">
        <f>CZ894-U894</f>
        <v>0</v>
      </c>
      <c r="DB894" s="51">
        <f>(((AR894-AQ894)*24)+DD894+AB894+((AV894-AU894)*24))/24</f>
        <v>1.5659722222189885</v>
      </c>
      <c r="DC894" s="51">
        <f>(AT894-AS894)*24</f>
        <v>1.5</v>
      </c>
      <c r="DD894" s="51">
        <f>(W894-AR894)*24</f>
        <v>19.416666666569654</v>
      </c>
      <c r="DE894" s="51">
        <f>AA894</f>
        <v>179.41666666668607</v>
      </c>
      <c r="DF894" s="51">
        <f t="shared" si="195"/>
        <v>19.416666666569654</v>
      </c>
      <c r="DG894" s="51">
        <f>AB894</f>
        <v>17.666666666627862</v>
      </c>
      <c r="DH894" s="51">
        <f t="shared" si="187"/>
        <v>1.5</v>
      </c>
    </row>
    <row r="895" spans="1:112" s="42" customFormat="1" x14ac:dyDescent="0.2">
      <c r="A895" s="40">
        <v>5343</v>
      </c>
      <c r="B895" s="29">
        <f t="shared" si="188"/>
        <v>46235</v>
      </c>
      <c r="C895" s="41" t="str">
        <f t="shared" si="189"/>
        <v>PRT 2026 8 #5343</v>
      </c>
      <c r="D895" s="41" t="str">
        <f t="shared" si="190"/>
        <v>PRATU PTBA #183</v>
      </c>
      <c r="E895" s="39">
        <v>5343</v>
      </c>
      <c r="F895" s="38" t="s">
        <v>98</v>
      </c>
      <c r="G895" s="38" t="str">
        <f>INDEX([1]List!$D$2:$D$60,MATCH(F895,[1]List!$B$2:$B$60,0))</f>
        <v>FOB</v>
      </c>
      <c r="H895" s="38" t="s">
        <v>156</v>
      </c>
      <c r="I895" s="38" t="s">
        <v>157</v>
      </c>
      <c r="J895" s="39">
        <f>IF(F895="","",IF(F895="TIE LRC",COUNTIF($F$2:$F895,"TIE")+COUNTIF($F$2:$F895,"TME")+COUNTIF($F$2:$F895,"TIE LRC")+COUNTIF($F$2:$F895,"TIE MRC"),IF(F895="TIE MRC",COUNTIF($F$2:$F895,"TIE")+COUNTIF($F$2:$F895,"TME")+COUNTIF($F$2:$F895,"TIE LRC")+COUNTIF($F$2:$F895,"TIE MRC"),IF(F895="PLNBB LRC",COUNTIF($F$2:$F895,"PLNBB")+COUNTIF($F$2:$F895,"PLNBB LRC")+COUNTIF($F$2:$F895,"PLNBB MRC"),IF(F895="PLNBB MRC",COUNTIF($F$2:$F895,"PLNBB")+COUNTIF($F$2:$F895,"PLNBB LRC")+COUNTIF($F$2:$F895,"PLNBB MRC"),IF(F895="HE MRC",COUNTIF($F$2:$F895,"HE")+COUNTIF($F$2:$F895,"HE LRC")+COUNTIF($F$2:$F895,"HE MRC"),IF(F895="HE LRC",COUNTIF($F$2:$F895,"HE")+COUNTIF($F$2:$F895,"HE LRC")+COUNTIF($F$2:$F895,"HE MRC"),COUNTIF($F$2:$F895,F895))))))))</f>
        <v>183</v>
      </c>
      <c r="K895" s="42" t="s">
        <v>191</v>
      </c>
      <c r="L895" s="42" t="s">
        <v>192</v>
      </c>
      <c r="N895" s="43" t="s">
        <v>320</v>
      </c>
      <c r="O895" s="70" t="s">
        <v>104</v>
      </c>
      <c r="P895" s="40"/>
      <c r="Q895" s="70">
        <v>46245</v>
      </c>
      <c r="R895" s="44"/>
      <c r="S895" s="70">
        <v>46251</v>
      </c>
      <c r="T895" s="57">
        <v>46252.583333333336</v>
      </c>
      <c r="U895" s="57">
        <f>T895</f>
        <v>46252.583333333336</v>
      </c>
      <c r="V895" s="57">
        <v>46260.475694444445</v>
      </c>
      <c r="W895" s="57">
        <v>46261.086805555555</v>
      </c>
      <c r="X895" s="57">
        <v>46261.704861111109</v>
      </c>
      <c r="Y895" s="57">
        <v>46261.760416666664</v>
      </c>
      <c r="Z895" s="57">
        <v>46261.795138888891</v>
      </c>
      <c r="AA895" s="51">
        <f t="shared" si="191"/>
        <v>189.41666666662786</v>
      </c>
      <c r="AB895" s="51">
        <f t="shared" si="181"/>
        <v>16.166666666627862</v>
      </c>
      <c r="AC895" s="51">
        <f t="shared" si="182"/>
        <v>1.3333333333139308</v>
      </c>
      <c r="AD895" s="51">
        <v>0.25</v>
      </c>
      <c r="AE895" s="51">
        <v>2.25</v>
      </c>
      <c r="AF895" s="51">
        <v>0.67</v>
      </c>
      <c r="AG895" s="51">
        <v>0</v>
      </c>
      <c r="AH895" s="51">
        <v>0</v>
      </c>
      <c r="AI895" s="51">
        <f t="shared" si="186"/>
        <v>2.92</v>
      </c>
      <c r="AJ895" s="78">
        <f t="shared" si="194"/>
        <v>3.17</v>
      </c>
      <c r="AK895" s="78"/>
      <c r="AL895" s="78"/>
      <c r="AM895" s="78"/>
      <c r="AN895" s="78"/>
      <c r="AO895" s="45">
        <v>10415.870999999999</v>
      </c>
      <c r="AP895" s="45">
        <v>10413.513000000001</v>
      </c>
      <c r="AQ895" s="57">
        <f t="shared" si="192"/>
        <v>46260.475694444445</v>
      </c>
      <c r="AR895" s="57">
        <v>46260.486111111109</v>
      </c>
      <c r="AS895" s="57">
        <f t="shared" si="177"/>
        <v>46261.704861111109</v>
      </c>
      <c r="AT895" s="57">
        <v>46261.78125</v>
      </c>
      <c r="AU895" s="57">
        <f t="shared" si="185"/>
        <v>46261.78125</v>
      </c>
      <c r="AV895" s="57">
        <v>46261.791666666664</v>
      </c>
      <c r="AW895" s="46"/>
      <c r="AX895" s="46"/>
      <c r="AY895" s="30"/>
      <c r="AZ895" s="30"/>
      <c r="BA895" s="30"/>
      <c r="BB895" s="30"/>
      <c r="BC895" s="30"/>
      <c r="BD895" s="30"/>
      <c r="BE895" s="30"/>
      <c r="BF895" s="30"/>
      <c r="BG895" s="30"/>
      <c r="BH895" s="30"/>
      <c r="BI895" s="30"/>
      <c r="BJ895" s="30"/>
      <c r="BK895" s="30"/>
      <c r="BL895" s="30"/>
      <c r="BM895" s="30"/>
      <c r="BN895" s="34"/>
      <c r="BO895" s="30"/>
      <c r="BP895" s="30"/>
      <c r="BQ895" s="34"/>
      <c r="BR895" s="30"/>
      <c r="BS895" s="30"/>
      <c r="BT895" s="30"/>
      <c r="BU895" s="30"/>
      <c r="BV895" s="30"/>
      <c r="BW895" s="30"/>
      <c r="BX895" s="30"/>
      <c r="BY895" s="30"/>
      <c r="BZ895" s="30"/>
      <c r="CA895" s="30"/>
      <c r="CB895" s="30"/>
      <c r="CC895" s="99"/>
      <c r="CD895" s="30"/>
      <c r="CE895" s="30"/>
      <c r="CF895" s="30"/>
      <c r="CG895" s="30"/>
      <c r="CH895" s="30"/>
      <c r="CI895" s="46">
        <v>4903</v>
      </c>
      <c r="CJ895" s="30"/>
      <c r="CK895" s="30">
        <v>28.12</v>
      </c>
      <c r="CL895" s="30">
        <v>14.6</v>
      </c>
      <c r="CM895" s="30">
        <v>4.17</v>
      </c>
      <c r="CN895" s="30">
        <v>4.96</v>
      </c>
      <c r="CO895" s="30">
        <v>39.54</v>
      </c>
      <c r="CP895" s="30">
        <v>40.9</v>
      </c>
      <c r="CQ895" s="30">
        <v>0.44</v>
      </c>
      <c r="CR895" s="46">
        <v>4562</v>
      </c>
      <c r="CS895" s="30">
        <v>30.51</v>
      </c>
      <c r="CT895" s="30">
        <v>4.33</v>
      </c>
      <c r="CU895" s="30">
        <v>0.4</v>
      </c>
      <c r="CV895" s="30"/>
      <c r="CW895" s="58">
        <f t="shared" si="196"/>
        <v>786.12327629822641</v>
      </c>
      <c r="CX895" s="59">
        <f>AP895/(AB895-AI895)</f>
        <v>786.12327629822641</v>
      </c>
      <c r="CY895" s="79">
        <v>500</v>
      </c>
      <c r="CZ895" s="57">
        <f>IF(AND(DATE(YEAR(T895),MONTH(T895),DAY(T895))&gt;=(S895-3),DATE(YEAR(T895),MONTH(T895),DAY(T895))&lt;=(S895+3)),T895,V895)</f>
        <v>46252.583333333336</v>
      </c>
      <c r="DA895" s="59">
        <f>CZ895-U895</f>
        <v>0</v>
      </c>
      <c r="DB895" s="51">
        <f>(((AR895-AQ895)*24)+DD895+AB895+((AV895-AU895)*24))/24</f>
        <v>1.2951388888832298</v>
      </c>
      <c r="DC895" s="51">
        <f>(AT895-AS895)*24</f>
        <v>1.8333333333721384</v>
      </c>
      <c r="DD895" s="51">
        <f>(W895-AR895)*24</f>
        <v>14.416666666686069</v>
      </c>
      <c r="DE895" s="51">
        <f>AA895</f>
        <v>189.41666666662786</v>
      </c>
      <c r="DF895" s="51">
        <f t="shared" si="195"/>
        <v>14.416666666686069</v>
      </c>
      <c r="DG895" s="51">
        <f>AB895</f>
        <v>16.166666666627862</v>
      </c>
      <c r="DH895" s="51">
        <f t="shared" si="187"/>
        <v>1.8333333333721384</v>
      </c>
    </row>
    <row r="896" spans="1:112" s="42" customFormat="1" x14ac:dyDescent="0.2">
      <c r="A896" s="40">
        <v>5344</v>
      </c>
      <c r="B896" s="29">
        <f t="shared" si="188"/>
        <v>46235</v>
      </c>
      <c r="C896" s="41" t="str">
        <f t="shared" si="189"/>
        <v>PRT 2026 8 #5344</v>
      </c>
      <c r="D896" s="41" t="str">
        <f t="shared" si="190"/>
        <v>PRATU PTBA #184</v>
      </c>
      <c r="E896" s="39">
        <v>5344</v>
      </c>
      <c r="F896" s="38" t="s">
        <v>98</v>
      </c>
      <c r="G896" s="38" t="str">
        <f>INDEX([1]List!$D$2:$D$60,MATCH(F896,[1]List!$B$2:$B$60,0))</f>
        <v>FOB</v>
      </c>
      <c r="H896" s="38" t="s">
        <v>156</v>
      </c>
      <c r="I896" s="38" t="s">
        <v>157</v>
      </c>
      <c r="J896" s="39">
        <f>IF(F896="","",IF(F896="TIE LRC",COUNTIF($F$2:$F896,"TIE")+COUNTIF($F$2:$F896,"TME")+COUNTIF($F$2:$F896,"TIE LRC")+COUNTIF($F$2:$F896,"TIE MRC"),IF(F896="TIE MRC",COUNTIF($F$2:$F896,"TIE")+COUNTIF($F$2:$F896,"TME")+COUNTIF($F$2:$F896,"TIE LRC")+COUNTIF($F$2:$F896,"TIE MRC"),IF(F896="PLNBB LRC",COUNTIF($F$2:$F896,"PLNBB")+COUNTIF($F$2:$F896,"PLNBB LRC")+COUNTIF($F$2:$F896,"PLNBB MRC"),IF(F896="PLNBB MRC",COUNTIF($F$2:$F896,"PLNBB")+COUNTIF($F$2:$F896,"PLNBB LRC")+COUNTIF($F$2:$F896,"PLNBB MRC"),IF(F896="HE MRC",COUNTIF($F$2:$F896,"HE")+COUNTIF($F$2:$F896,"HE LRC")+COUNTIF($F$2:$F896,"HE MRC"),IF(F896="HE LRC",COUNTIF($F$2:$F896,"HE")+COUNTIF($F$2:$F896,"HE LRC")+COUNTIF($F$2:$F896,"HE MRC"),COUNTIF($F$2:$F896,F896))))))))</f>
        <v>184</v>
      </c>
      <c r="L896" s="42" t="s">
        <v>460</v>
      </c>
      <c r="N896" s="43" t="s">
        <v>318</v>
      </c>
      <c r="O896" s="70" t="s">
        <v>104</v>
      </c>
      <c r="P896" s="40"/>
      <c r="Q896" s="70">
        <v>46253</v>
      </c>
      <c r="R896" s="44"/>
      <c r="S896" s="70">
        <v>46252</v>
      </c>
      <c r="T896" s="57">
        <v>46255.770833333336</v>
      </c>
      <c r="U896" s="57">
        <f>T896</f>
        <v>46255.770833333336</v>
      </c>
      <c r="V896" s="57">
        <v>46261.1875</v>
      </c>
      <c r="W896" s="57">
        <v>46261.71875</v>
      </c>
      <c r="X896" s="57">
        <v>46262.548611111109</v>
      </c>
      <c r="Y896" s="57">
        <v>46262.607638888891</v>
      </c>
      <c r="Z896" s="57">
        <v>46262.645833333336</v>
      </c>
      <c r="AA896" s="51">
        <f t="shared" si="191"/>
        <v>129.99999999994179</v>
      </c>
      <c r="AB896" s="51">
        <f t="shared" si="181"/>
        <v>21.333333333372138</v>
      </c>
      <c r="AC896" s="51">
        <f t="shared" si="182"/>
        <v>1.4166666667442769</v>
      </c>
      <c r="AD896" s="51">
        <v>0.08</v>
      </c>
      <c r="AE896" s="51">
        <v>1.75</v>
      </c>
      <c r="AF896" s="51">
        <v>0</v>
      </c>
      <c r="AG896" s="51">
        <v>1.83</v>
      </c>
      <c r="AH896" s="51">
        <v>0</v>
      </c>
      <c r="AI896" s="51">
        <f t="shared" si="186"/>
        <v>3.58</v>
      </c>
      <c r="AJ896" s="78">
        <f t="shared" si="194"/>
        <v>3.66</v>
      </c>
      <c r="AK896" s="78"/>
      <c r="AL896" s="78"/>
      <c r="AM896" s="78"/>
      <c r="AN896" s="78"/>
      <c r="AO896" s="45">
        <v>10911.359</v>
      </c>
      <c r="AP896" s="45">
        <v>10909.509</v>
      </c>
      <c r="AQ896" s="57">
        <f t="shared" si="192"/>
        <v>46261.1875</v>
      </c>
      <c r="AR896" s="57">
        <v>46261.201388888891</v>
      </c>
      <c r="AS896" s="57">
        <f t="shared" si="177"/>
        <v>46262.548611111109</v>
      </c>
      <c r="AT896" s="57">
        <v>46262.628472222219</v>
      </c>
      <c r="AU896" s="57">
        <f t="shared" si="185"/>
        <v>46262.628472222219</v>
      </c>
      <c r="AV896" s="57">
        <v>46262.642361111109</v>
      </c>
      <c r="AW896" s="46"/>
      <c r="AX896" s="46"/>
      <c r="AY896" s="30"/>
      <c r="AZ896" s="30"/>
      <c r="BA896" s="30"/>
      <c r="BB896" s="30"/>
      <c r="BC896" s="30"/>
      <c r="BD896" s="30"/>
      <c r="BE896" s="30"/>
      <c r="BF896" s="30"/>
      <c r="BG896" s="30"/>
      <c r="BH896" s="30"/>
      <c r="BI896" s="30"/>
      <c r="BJ896" s="30"/>
      <c r="BK896" s="30"/>
      <c r="BL896" s="30"/>
      <c r="BM896" s="30"/>
      <c r="BN896" s="34"/>
      <c r="BO896" s="30"/>
      <c r="BP896" s="30"/>
      <c r="BQ896" s="34"/>
      <c r="BR896" s="30"/>
      <c r="BS896" s="30"/>
      <c r="BT896" s="30"/>
      <c r="BU896" s="30"/>
      <c r="BV896" s="30"/>
      <c r="BW896" s="30"/>
      <c r="BX896" s="30"/>
      <c r="BY896" s="30"/>
      <c r="BZ896" s="30"/>
      <c r="CA896" s="30"/>
      <c r="CB896" s="30"/>
      <c r="CC896" s="99"/>
      <c r="CD896" s="30"/>
      <c r="CE896" s="30"/>
      <c r="CF896" s="30"/>
      <c r="CG896" s="30"/>
      <c r="CH896" s="30"/>
      <c r="CI896" s="46">
        <v>4908</v>
      </c>
      <c r="CJ896" s="30"/>
      <c r="CK896" s="30">
        <v>28.58</v>
      </c>
      <c r="CL896" s="30">
        <v>14.67</v>
      </c>
      <c r="CM896" s="30">
        <v>4.4000000000000004</v>
      </c>
      <c r="CN896" s="30">
        <v>5.25</v>
      </c>
      <c r="CO896" s="30">
        <v>39.74</v>
      </c>
      <c r="CP896" s="30">
        <v>40.340000000000003</v>
      </c>
      <c r="CQ896" s="30">
        <v>0.79</v>
      </c>
      <c r="CR896" s="46" t="s">
        <v>319</v>
      </c>
      <c r="CS896" s="30" t="s">
        <v>319</v>
      </c>
      <c r="CT896" s="30" t="s">
        <v>319</v>
      </c>
      <c r="CU896" s="30" t="s">
        <v>319</v>
      </c>
      <c r="CV896" s="30"/>
      <c r="CW896" s="58">
        <f t="shared" si="196"/>
        <v>614.50482538356096</v>
      </c>
      <c r="CX896" s="59">
        <f>AP896/(AB896-AI896)</f>
        <v>614.50482538356096</v>
      </c>
      <c r="CY896" s="79">
        <v>500</v>
      </c>
      <c r="CZ896" s="57">
        <f>IF(AND(DATE(YEAR(T896),MONTH(T896),DAY(T896))&gt;=(S896-3),DATE(YEAR(T896),MONTH(T896),DAY(T896))&lt;=(S896+3)),T896,V896)</f>
        <v>46255.770833333336</v>
      </c>
      <c r="DA896" s="59">
        <f>CZ896-U896</f>
        <v>0</v>
      </c>
      <c r="DB896" s="51">
        <f>(((AR896-AQ896)*24)+DD896+AB896+((AV896-AU896)*24))/24</f>
        <v>1.4340277777810115</v>
      </c>
      <c r="DC896" s="51">
        <f>(AT896-AS896)*24</f>
        <v>1.9166666666278616</v>
      </c>
      <c r="DD896" s="51">
        <f>(W896-AR896)*24</f>
        <v>12.416666666627862</v>
      </c>
      <c r="DE896" s="51">
        <f>AA896</f>
        <v>129.99999999994179</v>
      </c>
      <c r="DF896" s="51">
        <f t="shared" si="195"/>
        <v>12.416666666627862</v>
      </c>
      <c r="DG896" s="51">
        <f>AB896</f>
        <v>21.333333333372138</v>
      </c>
      <c r="DH896" s="51">
        <f t="shared" si="187"/>
        <v>1.9166666666278616</v>
      </c>
    </row>
    <row r="897" spans="1:112" s="42" customFormat="1" x14ac:dyDescent="0.2">
      <c r="A897" s="40">
        <v>5345</v>
      </c>
      <c r="B897" s="29">
        <f t="shared" si="188"/>
        <v>46235</v>
      </c>
      <c r="C897" s="41" t="str">
        <f t="shared" si="189"/>
        <v>PRT 2026 8 #5345</v>
      </c>
      <c r="D897" s="41" t="str">
        <f t="shared" si="190"/>
        <v>PRATU BJG #3</v>
      </c>
      <c r="E897" s="39">
        <v>5345</v>
      </c>
      <c r="F897" s="38" t="s">
        <v>893</v>
      </c>
      <c r="G897" s="38" t="str">
        <f>INDEX([1]List!$D$2:$D$60,MATCH(F897,[1]List!$B$2:$B$60,0))</f>
        <v>CIF</v>
      </c>
      <c r="H897" s="38" t="s">
        <v>894</v>
      </c>
      <c r="I897" s="38" t="s">
        <v>895</v>
      </c>
      <c r="J897" s="39">
        <f>IF(F897="","",IF(F897="TIE LRC",COUNTIF($F$2:$F897,"TIE")+COUNTIF($F$2:$F897,"TME")+COUNTIF($F$2:$F897,"TIE LRC")+COUNTIF($F$2:$F897,"TIE MRC"),IF(F897="TIE MRC",COUNTIF($F$2:$F897,"TIE")+COUNTIF($F$2:$F897,"TME")+COUNTIF($F$2:$F897,"TIE LRC")+COUNTIF($F$2:$F897,"TIE MRC"),IF(F897="PLNBB LRC",COUNTIF($F$2:$F897,"PLNBB")+COUNTIF($F$2:$F897,"PLNBB LRC")+COUNTIF($F$2:$F897,"PLNBB MRC"),IF(F897="PLNBB MRC",COUNTIF($F$2:$F897,"PLNBB")+COUNTIF($F$2:$F897,"PLNBB LRC")+COUNTIF($F$2:$F897,"PLNBB MRC"),IF(F897="HE MRC",COUNTIF($F$2:$F897,"HE")+COUNTIF($F$2:$F897,"HE LRC")+COUNTIF($F$2:$F897,"HE MRC"),IF(F897="HE LRC",COUNTIF($F$2:$F897,"HE")+COUNTIF($F$2:$F897,"HE LRC")+COUNTIF($F$2:$F897,"HE MRC"),COUNTIF($F$2:$F897,F897))))))))</f>
        <v>3</v>
      </c>
      <c r="K897" s="42" t="s">
        <v>547</v>
      </c>
      <c r="L897" s="42" t="s">
        <v>548</v>
      </c>
      <c r="N897" s="43" t="s">
        <v>320</v>
      </c>
      <c r="O897" s="70" t="s">
        <v>567</v>
      </c>
      <c r="P897" s="40"/>
      <c r="Q897" s="70">
        <v>46245</v>
      </c>
      <c r="R897" s="44"/>
      <c r="S897" s="70">
        <v>46259</v>
      </c>
      <c r="T897" s="57">
        <v>46253.166666666664</v>
      </c>
      <c r="U897" s="57">
        <f>V897</f>
        <v>46261.815972222219</v>
      </c>
      <c r="V897" s="57">
        <v>46261.815972222219</v>
      </c>
      <c r="W897" s="57">
        <v>46262.347222222219</v>
      </c>
      <c r="X897" s="57">
        <v>46262.850694444445</v>
      </c>
      <c r="Y897" s="57">
        <v>46262.899305555555</v>
      </c>
      <c r="Z897" s="57">
        <v>46262.934027777781</v>
      </c>
      <c r="AA897" s="51">
        <f t="shared" si="191"/>
        <v>207.58333333331393</v>
      </c>
      <c r="AB897" s="51">
        <f t="shared" si="181"/>
        <v>13.250000000058208</v>
      </c>
      <c r="AC897" s="51">
        <f t="shared" si="182"/>
        <v>1.1666666666278616</v>
      </c>
      <c r="AD897" s="51">
        <v>0.17</v>
      </c>
      <c r="AE897" s="51">
        <v>0.67</v>
      </c>
      <c r="AF897" s="51">
        <v>0</v>
      </c>
      <c r="AG897" s="51">
        <v>1.33</v>
      </c>
      <c r="AH897" s="51">
        <v>0</v>
      </c>
      <c r="AI897" s="51">
        <f t="shared" si="186"/>
        <v>2</v>
      </c>
      <c r="AJ897" s="78">
        <f t="shared" si="194"/>
        <v>2.17</v>
      </c>
      <c r="AK897" s="78"/>
      <c r="AL897" s="78"/>
      <c r="AM897" s="78"/>
      <c r="AN897" s="78"/>
      <c r="AO897" s="45">
        <v>7989.9790000000003</v>
      </c>
      <c r="AP897" s="45">
        <v>7978.55</v>
      </c>
      <c r="AQ897" s="57">
        <f t="shared" si="192"/>
        <v>46261.815972222219</v>
      </c>
      <c r="AR897" s="57">
        <v>46261.826388888891</v>
      </c>
      <c r="AS897" s="57">
        <f t="shared" si="177"/>
        <v>46262.850694444445</v>
      </c>
      <c r="AT897" s="57">
        <v>46262.920138888891</v>
      </c>
      <c r="AU897" s="57">
        <f t="shared" si="185"/>
        <v>46262.920138888891</v>
      </c>
      <c r="AV897" s="57">
        <v>46262.930555555555</v>
      </c>
      <c r="AW897" s="46"/>
      <c r="AX897" s="46"/>
      <c r="AY897" s="30"/>
      <c r="AZ897" s="30"/>
      <c r="BA897" s="30"/>
      <c r="BB897" s="30"/>
      <c r="BC897" s="30"/>
      <c r="BD897" s="30"/>
      <c r="BE897" s="30"/>
      <c r="BF897" s="30"/>
      <c r="BG897" s="30"/>
      <c r="BH897" s="30"/>
      <c r="BI897" s="30"/>
      <c r="BJ897" s="30"/>
      <c r="BK897" s="30"/>
      <c r="BL897" s="30"/>
      <c r="BM897" s="30"/>
      <c r="BN897" s="34"/>
      <c r="BO897" s="30"/>
      <c r="BP897" s="30"/>
      <c r="BQ897" s="34"/>
      <c r="BR897" s="30"/>
      <c r="BS897" s="30"/>
      <c r="BT897" s="30"/>
      <c r="BU897" s="30"/>
      <c r="BV897" s="30"/>
      <c r="BW897" s="30"/>
      <c r="BX897" s="30"/>
      <c r="BY897" s="30"/>
      <c r="BZ897" s="30"/>
      <c r="CA897" s="30"/>
      <c r="CB897" s="30"/>
      <c r="CC897" s="99"/>
      <c r="CD897" s="30"/>
      <c r="CE897" s="30"/>
      <c r="CF897" s="30"/>
      <c r="CG897" s="30"/>
      <c r="CH897" s="30"/>
      <c r="CI897" s="46">
        <v>4197</v>
      </c>
      <c r="CJ897" s="30"/>
      <c r="CK897" s="30">
        <v>36.270000000000003</v>
      </c>
      <c r="CL897" s="30"/>
      <c r="CM897" s="30">
        <v>2.4300000000000002</v>
      </c>
      <c r="CN897" s="30"/>
      <c r="CO897" s="30"/>
      <c r="CP897" s="30"/>
      <c r="CQ897" s="30">
        <v>0.09</v>
      </c>
      <c r="CR897" s="46">
        <v>4297</v>
      </c>
      <c r="CS897" s="30">
        <v>34.74</v>
      </c>
      <c r="CT897" s="30">
        <v>2.76</v>
      </c>
      <c r="CU897" s="30">
        <v>0.14000000000000001</v>
      </c>
      <c r="CV897" s="30"/>
      <c r="CW897" s="58">
        <f t="shared" si="196"/>
        <v>709.20444444077498</v>
      </c>
      <c r="CX897" s="59">
        <f>AP897/(AB897-AI897)</f>
        <v>709.20444444077498</v>
      </c>
      <c r="CY897" s="79">
        <v>500</v>
      </c>
      <c r="CZ897" s="57">
        <f>IF(AND(DATE(YEAR(T897),MONTH(T897),DAY(T897))&gt;=(S897-3),DATE(YEAR(T897),MONTH(T897),DAY(T897))&lt;=(S897+3)),T897,V897)</f>
        <v>46261.815972222219</v>
      </c>
      <c r="DA897" s="59">
        <f>CZ897-U897</f>
        <v>0</v>
      </c>
      <c r="DB897" s="51">
        <f>(((AR897-AQ897)*24)+DD897+AB897+((AV897-AU897)*24))/24</f>
        <v>1.09375</v>
      </c>
      <c r="DC897" s="51">
        <f>(AT897-AS897)*24</f>
        <v>1.6666666666860692</v>
      </c>
      <c r="DD897" s="51">
        <f>(W897-AR897)*24</f>
        <v>12.499999999883585</v>
      </c>
      <c r="DE897" s="51">
        <f>AA897</f>
        <v>207.58333333331393</v>
      </c>
      <c r="DF897" s="51">
        <f t="shared" si="195"/>
        <v>12.499999999883585</v>
      </c>
      <c r="DG897" s="51">
        <f>AB897</f>
        <v>13.250000000058208</v>
      </c>
      <c r="DH897" s="51">
        <f t="shared" si="187"/>
        <v>1.6666666666860692</v>
      </c>
    </row>
    <row r="898" spans="1:112" s="42" customFormat="1" x14ac:dyDescent="0.2">
      <c r="A898" s="40">
        <v>5346</v>
      </c>
      <c r="B898" s="29">
        <f t="shared" si="188"/>
        <v>46235</v>
      </c>
      <c r="C898" s="41" t="str">
        <f t="shared" si="189"/>
        <v>PRT 2026 8 #5346</v>
      </c>
      <c r="D898" s="41" t="str">
        <f t="shared" si="190"/>
        <v>PRATU GEL LRC #67</v>
      </c>
      <c r="E898" s="39">
        <v>5346</v>
      </c>
      <c r="F898" s="38" t="s">
        <v>300</v>
      </c>
      <c r="G898" s="38" t="str">
        <f>INDEX([1]List!$D$2:$D$60,MATCH(F898,[1]List!$B$2:$B$60,0))</f>
        <v>CIF</v>
      </c>
      <c r="H898" s="38" t="s">
        <v>392</v>
      </c>
      <c r="I898" s="38"/>
      <c r="J898" s="39">
        <f>IF(F898="","",IF(F898="TIE LRC",COUNTIF($F$2:$F898,"TIE")+COUNTIF($F$2:$F898,"TME")+COUNTIF($F$2:$F898,"TIE LRC")+COUNTIF($F$2:$F898,"TIE MRC"),IF(F898="TIE MRC",COUNTIF($F$2:$F898,"TIE")+COUNTIF($F$2:$F898,"TME")+COUNTIF($F$2:$F898,"TIE LRC")+COUNTIF($F$2:$F898,"TIE MRC"),IF(F898="PLNBB LRC",COUNTIF($F$2:$F898,"PLNBB")+COUNTIF($F$2:$F898,"PLNBB LRC")+COUNTIF($F$2:$F898,"PLNBB MRC"),IF(F898="PLNBB MRC",COUNTIF($F$2:$F898,"PLNBB")+COUNTIF($F$2:$F898,"PLNBB LRC")+COUNTIF($F$2:$F898,"PLNBB MRC"),IF(F898="HE MRC",COUNTIF($F$2:$F898,"HE")+COUNTIF($F$2:$F898,"HE LRC")+COUNTIF($F$2:$F898,"HE MRC"),IF(F898="HE LRC",COUNTIF($F$2:$F898,"HE")+COUNTIF($F$2:$F898,"HE LRC")+COUNTIF($F$2:$F898,"HE MRC"),COUNTIF($F$2:$F898,F898))))))))</f>
        <v>67</v>
      </c>
      <c r="K898" s="42" t="s">
        <v>647</v>
      </c>
      <c r="L898" s="42" t="s">
        <v>648</v>
      </c>
      <c r="N898" s="43" t="s">
        <v>320</v>
      </c>
      <c r="O898" s="70" t="s">
        <v>104</v>
      </c>
      <c r="P898" s="40"/>
      <c r="Q898" s="70"/>
      <c r="R898" s="44"/>
      <c r="S898" s="70">
        <v>46256</v>
      </c>
      <c r="T898" s="57">
        <v>46253.375</v>
      </c>
      <c r="U898" s="57">
        <f>T898</f>
        <v>46253.375</v>
      </c>
      <c r="V898" s="57">
        <v>46262.961805555555</v>
      </c>
      <c r="W898" s="57">
        <v>46263.048611111109</v>
      </c>
      <c r="X898" s="57">
        <v>46263.958333333336</v>
      </c>
      <c r="Y898" s="57">
        <v>46264.03125</v>
      </c>
      <c r="Z898" s="57">
        <v>46264.065972222219</v>
      </c>
      <c r="AA898" s="51">
        <f t="shared" si="191"/>
        <v>230.08333333331393</v>
      </c>
      <c r="AB898" s="51">
        <f t="shared" si="181"/>
        <v>23.583333333372138</v>
      </c>
      <c r="AC898" s="51">
        <f t="shared" si="182"/>
        <v>1.7499999999417923</v>
      </c>
      <c r="AD898" s="51">
        <v>0.33</v>
      </c>
      <c r="AE898" s="51">
        <v>2.83</v>
      </c>
      <c r="AF898" s="51">
        <v>0</v>
      </c>
      <c r="AG898" s="51">
        <v>0.5</v>
      </c>
      <c r="AH898" s="51">
        <v>0</v>
      </c>
      <c r="AI898" s="51">
        <f t="shared" si="186"/>
        <v>3.33</v>
      </c>
      <c r="AJ898" s="78">
        <f t="shared" si="194"/>
        <v>3.66</v>
      </c>
      <c r="AK898" s="78"/>
      <c r="AL898" s="78"/>
      <c r="AM898" s="78"/>
      <c r="AN898" s="78"/>
      <c r="AO898" s="45">
        <v>10003.002</v>
      </c>
      <c r="AP898" s="45">
        <v>10000.031000000001</v>
      </c>
      <c r="AQ898" s="57">
        <f t="shared" si="192"/>
        <v>46262.961805555555</v>
      </c>
      <c r="AR898" s="57">
        <v>46262.972222222219</v>
      </c>
      <c r="AS898" s="57">
        <f t="shared" si="177"/>
        <v>46263.958333333336</v>
      </c>
      <c r="AT898" s="57">
        <v>46264.052083333336</v>
      </c>
      <c r="AU898" s="57">
        <f t="shared" si="185"/>
        <v>46264.052083333336</v>
      </c>
      <c r="AV898" s="57">
        <v>46264.0625</v>
      </c>
      <c r="AW898" s="46"/>
      <c r="AX898" s="46"/>
      <c r="AY898" s="30"/>
      <c r="AZ898" s="30"/>
      <c r="BA898" s="30"/>
      <c r="BB898" s="30"/>
      <c r="BC898" s="30"/>
      <c r="BD898" s="30"/>
      <c r="BE898" s="30"/>
      <c r="BF898" s="30"/>
      <c r="BG898" s="30"/>
      <c r="BH898" s="30"/>
      <c r="BI898" s="30"/>
      <c r="BJ898" s="30"/>
      <c r="BK898" s="30"/>
      <c r="BL898" s="30"/>
      <c r="BM898" s="30"/>
      <c r="BN898" s="34"/>
      <c r="BO898" s="30"/>
      <c r="BP898" s="30"/>
      <c r="BQ898" s="34"/>
      <c r="BR898" s="30"/>
      <c r="BS898" s="30"/>
      <c r="BT898" s="30"/>
      <c r="BU898" s="30"/>
      <c r="BV898" s="30"/>
      <c r="BW898" s="30"/>
      <c r="BX898" s="30"/>
      <c r="BY898" s="30"/>
      <c r="BZ898" s="30"/>
      <c r="CA898" s="30"/>
      <c r="CB898" s="30"/>
      <c r="CC898" s="99"/>
      <c r="CD898" s="30"/>
      <c r="CE898" s="30"/>
      <c r="CF898" s="30"/>
      <c r="CG898" s="30"/>
      <c r="CH898" s="30"/>
      <c r="CI898" s="46"/>
      <c r="CJ898" s="30"/>
      <c r="CK898" s="30"/>
      <c r="CL898" s="30"/>
      <c r="CM898" s="30"/>
      <c r="CN898" s="30"/>
      <c r="CO898" s="30"/>
      <c r="CP898" s="30"/>
      <c r="CQ898" s="30"/>
      <c r="CR898" s="46"/>
      <c r="CS898" s="30"/>
      <c r="CT898" s="30"/>
      <c r="CU898" s="30"/>
      <c r="CV898" s="30"/>
      <c r="CW898" s="58">
        <f t="shared" si="196"/>
        <v>493.74741606225348</v>
      </c>
      <c r="CX898" s="59">
        <f>AP898/(AB898-AI898)</f>
        <v>493.74741606225348</v>
      </c>
      <c r="CY898" s="79">
        <v>500</v>
      </c>
      <c r="CZ898" s="57">
        <f>IF(AND(DATE(YEAR(T898),MONTH(T898),DAY(T898))&gt;=(S898-3),DATE(YEAR(T898),MONTH(T898),DAY(T898))&lt;=(S898+3)),T898,V898)</f>
        <v>46253.375</v>
      </c>
      <c r="DA898" s="59">
        <f>CZ898-U898</f>
        <v>0</v>
      </c>
      <c r="DB898" s="51">
        <f>(((AR898-AQ898)*24)+DD898+AB898+((AV898-AU898)*24))/24</f>
        <v>1.0798611111094942</v>
      </c>
      <c r="DC898" s="51">
        <f>(AT898-AS898)*24</f>
        <v>2.25</v>
      </c>
      <c r="DD898" s="51">
        <f>(W898-AR898)*24</f>
        <v>1.8333333333721384</v>
      </c>
      <c r="DE898" s="51">
        <f>AA898</f>
        <v>230.08333333331393</v>
      </c>
      <c r="DF898" s="51">
        <f t="shared" si="195"/>
        <v>1.8333333333721384</v>
      </c>
      <c r="DG898" s="51">
        <f>AB898</f>
        <v>23.583333333372138</v>
      </c>
      <c r="DH898" s="51">
        <f t="shared" si="187"/>
        <v>2.25</v>
      </c>
    </row>
    <row r="899" spans="1:112" s="42" customFormat="1" x14ac:dyDescent="0.2">
      <c r="A899" s="40">
        <v>5347</v>
      </c>
      <c r="B899" s="29">
        <f t="shared" si="188"/>
        <v>46235</v>
      </c>
      <c r="C899" s="41" t="str">
        <f t="shared" si="189"/>
        <v>PRT 2026 8 #5347</v>
      </c>
      <c r="D899" s="41" t="str">
        <f t="shared" si="190"/>
        <v>PRATU PTBA #185</v>
      </c>
      <c r="E899" s="39">
        <v>5347</v>
      </c>
      <c r="F899" s="38" t="s">
        <v>98</v>
      </c>
      <c r="G899" s="38" t="str">
        <f>INDEX([1]List!$D$2:$D$60,MATCH(F899,[1]List!$B$2:$B$60,0))</f>
        <v>FOB</v>
      </c>
      <c r="H899" s="38" t="s">
        <v>156</v>
      </c>
      <c r="I899" s="38"/>
      <c r="J899" s="39">
        <f>IF(F899="","",IF(F899="TIE LRC",COUNTIF($F$2:$F899,"TIE")+COUNTIF($F$2:$F899,"TME")+COUNTIF($F$2:$F899,"TIE LRC")+COUNTIF($F$2:$F899,"TIE MRC"),IF(F899="TIE MRC",COUNTIF($F$2:$F899,"TIE")+COUNTIF($F$2:$F899,"TME")+COUNTIF($F$2:$F899,"TIE LRC")+COUNTIF($F$2:$F899,"TIE MRC"),IF(F899="PLNBB LRC",COUNTIF($F$2:$F899,"PLNBB")+COUNTIF($F$2:$F899,"PLNBB LRC")+COUNTIF($F$2:$F899,"PLNBB MRC"),IF(F899="PLNBB MRC",COUNTIF($F$2:$F899,"PLNBB")+COUNTIF($F$2:$F899,"PLNBB LRC")+COUNTIF($F$2:$F899,"PLNBB MRC"),IF(F899="HE MRC",COUNTIF($F$2:$F899,"HE")+COUNTIF($F$2:$F899,"HE LRC")+COUNTIF($F$2:$F899,"HE MRC"),IF(F899="HE LRC",COUNTIF($F$2:$F899,"HE")+COUNTIF($F$2:$F899,"HE LRC")+COUNTIF($F$2:$F899,"HE MRC"),COUNTIF($F$2:$F899,F899))))))))</f>
        <v>185</v>
      </c>
      <c r="L899" s="42" t="s">
        <v>137</v>
      </c>
      <c r="N899" s="43" t="s">
        <v>318</v>
      </c>
      <c r="O899" s="70" t="s">
        <v>610</v>
      </c>
      <c r="P899" s="40"/>
      <c r="Q899" s="70"/>
      <c r="R899" s="44"/>
      <c r="S899" s="70">
        <v>46253</v>
      </c>
      <c r="T899" s="57">
        <v>46258.416666666664</v>
      </c>
      <c r="U899" s="57">
        <f>V899</f>
        <v>46262.684027777781</v>
      </c>
      <c r="V899" s="57">
        <v>46262.684027777781</v>
      </c>
      <c r="W899" s="57">
        <v>46262.850694444445</v>
      </c>
      <c r="X899" s="57">
        <v>46264.065972222219</v>
      </c>
      <c r="Y899" s="57">
        <v>46264.131944444445</v>
      </c>
      <c r="Z899" s="57">
        <v>46264.170138888891</v>
      </c>
      <c r="AA899" s="51">
        <f t="shared" si="191"/>
        <v>102.41666666680248</v>
      </c>
      <c r="AB899" s="51">
        <f t="shared" si="181"/>
        <v>30.75</v>
      </c>
      <c r="AC899" s="51">
        <f t="shared" si="182"/>
        <v>1.5833333334303461</v>
      </c>
      <c r="AD899" s="51">
        <v>0.42</v>
      </c>
      <c r="AE899" s="51">
        <v>4.33</v>
      </c>
      <c r="AF899" s="51">
        <v>2.92</v>
      </c>
      <c r="AG899" s="51">
        <v>0</v>
      </c>
      <c r="AH899" s="51">
        <v>0</v>
      </c>
      <c r="AI899" s="51">
        <f t="shared" si="186"/>
        <v>7.25</v>
      </c>
      <c r="AJ899" s="78">
        <f t="shared" si="194"/>
        <v>7.67</v>
      </c>
      <c r="AK899" s="78"/>
      <c r="AL899" s="78"/>
      <c r="AM899" s="78"/>
      <c r="AN899" s="78"/>
      <c r="AO899" s="45">
        <v>10020.191999999999</v>
      </c>
      <c r="AP899" s="45">
        <v>10017.182000000001</v>
      </c>
      <c r="AQ899" s="57">
        <f t="shared" si="192"/>
        <v>46262.684027777781</v>
      </c>
      <c r="AR899" s="57">
        <v>46262.697916666664</v>
      </c>
      <c r="AS899" s="57">
        <f t="shared" si="177"/>
        <v>46264.065972222219</v>
      </c>
      <c r="AT899" s="57">
        <v>46264.152777777781</v>
      </c>
      <c r="AU899" s="57">
        <f t="shared" si="185"/>
        <v>46264.152777777781</v>
      </c>
      <c r="AV899" s="57">
        <v>46264.166666666664</v>
      </c>
      <c r="AW899" s="46"/>
      <c r="AX899" s="46"/>
      <c r="AY899" s="30"/>
      <c r="AZ899" s="30"/>
      <c r="BA899" s="30"/>
      <c r="BB899" s="30"/>
      <c r="BC899" s="30"/>
      <c r="BD899" s="30"/>
      <c r="BE899" s="30"/>
      <c r="BF899" s="30"/>
      <c r="BG899" s="30"/>
      <c r="BH899" s="30"/>
      <c r="BI899" s="30"/>
      <c r="BJ899" s="30"/>
      <c r="BK899" s="30"/>
      <c r="BL899" s="30"/>
      <c r="BM899" s="30"/>
      <c r="BN899" s="34"/>
      <c r="BO899" s="30"/>
      <c r="BP899" s="30"/>
      <c r="BQ899" s="34"/>
      <c r="BR899" s="30"/>
      <c r="BS899" s="30"/>
      <c r="BT899" s="30"/>
      <c r="BU899" s="30"/>
      <c r="BV899" s="30"/>
      <c r="BW899" s="30"/>
      <c r="BX899" s="30"/>
      <c r="BY899" s="30"/>
      <c r="BZ899" s="30"/>
      <c r="CA899" s="30"/>
      <c r="CB899" s="30"/>
      <c r="CC899" s="99"/>
      <c r="CD899" s="30"/>
      <c r="CE899" s="30"/>
      <c r="CF899" s="30"/>
      <c r="CG899" s="30"/>
      <c r="CH899" s="30"/>
      <c r="CI899" s="46"/>
      <c r="CJ899" s="30"/>
      <c r="CK899" s="30"/>
      <c r="CL899" s="30"/>
      <c r="CM899" s="30"/>
      <c r="CN899" s="30"/>
      <c r="CO899" s="30"/>
      <c r="CP899" s="30"/>
      <c r="CQ899" s="30"/>
      <c r="CR899" s="46"/>
      <c r="CS899" s="30"/>
      <c r="CT899" s="30"/>
      <c r="CU899" s="30"/>
      <c r="CV899" s="30"/>
      <c r="CW899" s="58">
        <f t="shared" si="196"/>
        <v>426.26306382978726</v>
      </c>
      <c r="CX899" s="59">
        <f>AP899/(AB899-AI899)</f>
        <v>426.26306382978726</v>
      </c>
      <c r="CY899" s="79">
        <v>500</v>
      </c>
      <c r="CZ899" s="57">
        <f>IF(AND(DATE(YEAR(T899),MONTH(T899),DAY(T899))&gt;=(S899-3),DATE(YEAR(T899),MONTH(T899),DAY(T899))&lt;=(S899+3)),T899,V899)</f>
        <v>46262.684027777781</v>
      </c>
      <c r="DA899" s="59">
        <f>CZ899-U899</f>
        <v>0</v>
      </c>
      <c r="DB899" s="51">
        <f>(((AR899-AQ899)*24)+DD899+AB899+((AV899-AU899)*24))/24</f>
        <v>1.4618055555474712</v>
      </c>
      <c r="DC899" s="51">
        <f>(AT899-AS899)*24</f>
        <v>2.0833333334885538</v>
      </c>
      <c r="DD899" s="51">
        <f>(W899-AR899)*24</f>
        <v>3.6666666667442769</v>
      </c>
      <c r="DE899" s="51">
        <f>AA899</f>
        <v>102.41666666680248</v>
      </c>
      <c r="DF899" s="51">
        <f t="shared" si="195"/>
        <v>3.6666666667442769</v>
      </c>
      <c r="DG899" s="51">
        <f>AB899</f>
        <v>30.75</v>
      </c>
      <c r="DH899" s="51">
        <f t="shared" si="187"/>
        <v>2.0833333334885538</v>
      </c>
    </row>
    <row r="900" spans="1:112" s="42" customFormat="1" x14ac:dyDescent="0.2">
      <c r="A900" s="40">
        <v>5348</v>
      </c>
      <c r="B900" s="29">
        <f t="shared" si="188"/>
        <v>46235</v>
      </c>
      <c r="C900" s="41" t="str">
        <f t="shared" si="189"/>
        <v>PRT 2026 8 #5348</v>
      </c>
      <c r="D900" s="41" t="str">
        <f t="shared" si="190"/>
        <v>PRATU BJG #4</v>
      </c>
      <c r="E900" s="39">
        <v>5348</v>
      </c>
      <c r="F900" s="38" t="s">
        <v>893</v>
      </c>
      <c r="G900" s="38" t="str">
        <f>INDEX([1]List!$D$2:$D$60,MATCH(F900,[1]List!$B$2:$B$60,0))</f>
        <v>CIF</v>
      </c>
      <c r="H900" s="38" t="s">
        <v>894</v>
      </c>
      <c r="I900" s="38" t="s">
        <v>895</v>
      </c>
      <c r="J900" s="39">
        <f>IF(F900="","",IF(F900="TIE LRC",COUNTIF($F$2:$F900,"TIE")+COUNTIF($F$2:$F900,"TME")+COUNTIF($F$2:$F900,"TIE LRC")+COUNTIF($F$2:$F900,"TIE MRC"),IF(F900="TIE MRC",COUNTIF($F$2:$F900,"TIE")+COUNTIF($F$2:$F900,"TME")+COUNTIF($F$2:$F900,"TIE LRC")+COUNTIF($F$2:$F900,"TIE MRC"),IF(F900="PLNBB LRC",COUNTIF($F$2:$F900,"PLNBB")+COUNTIF($F$2:$F900,"PLNBB LRC")+COUNTIF($F$2:$F900,"PLNBB MRC"),IF(F900="PLNBB MRC",COUNTIF($F$2:$F900,"PLNBB")+COUNTIF($F$2:$F900,"PLNBB LRC")+COUNTIF($F$2:$F900,"PLNBB MRC"),IF(F900="HE MRC",COUNTIF($F$2:$F900,"HE")+COUNTIF($F$2:$F900,"HE LRC")+COUNTIF($F$2:$F900,"HE MRC"),IF(F900="HE LRC",COUNTIF($F$2:$F900,"HE")+COUNTIF($F$2:$F900,"HE LRC")+COUNTIF($F$2:$F900,"HE MRC"),COUNTIF($F$2:$F900,F900))))))))</f>
        <v>4</v>
      </c>
      <c r="K900" s="42" t="s">
        <v>288</v>
      </c>
      <c r="L900" s="42" t="s">
        <v>289</v>
      </c>
      <c r="N900" s="43" t="s">
        <v>320</v>
      </c>
      <c r="O900" s="70" t="s">
        <v>567</v>
      </c>
      <c r="P900" s="40"/>
      <c r="Q900" s="70">
        <v>46245</v>
      </c>
      <c r="R900" s="44"/>
      <c r="S900" s="70">
        <v>46272</v>
      </c>
      <c r="T900" s="57">
        <v>46258.1875</v>
      </c>
      <c r="U900" s="57">
        <f>V900</f>
        <v>46264.121527777781</v>
      </c>
      <c r="V900" s="57">
        <v>46264.121527777781</v>
      </c>
      <c r="W900" s="57">
        <v>46264.145833333336</v>
      </c>
      <c r="X900" s="57">
        <v>46264.520833333336</v>
      </c>
      <c r="Y900" s="57">
        <v>46264.559027777781</v>
      </c>
      <c r="Z900" s="57">
        <v>46264.59375</v>
      </c>
      <c r="AA900" s="51">
        <f t="shared" si="191"/>
        <v>142.41666666674428</v>
      </c>
      <c r="AB900" s="51">
        <f t="shared" si="181"/>
        <v>9.9166666666860692</v>
      </c>
      <c r="AC900" s="51">
        <f t="shared" si="182"/>
        <v>0.91666666668606922</v>
      </c>
      <c r="AD900" s="51">
        <v>0.17</v>
      </c>
      <c r="AE900" s="51">
        <v>1</v>
      </c>
      <c r="AF900" s="51">
        <v>0</v>
      </c>
      <c r="AG900" s="51">
        <v>0</v>
      </c>
      <c r="AH900" s="51">
        <v>0</v>
      </c>
      <c r="AI900" s="51">
        <f t="shared" si="186"/>
        <v>1</v>
      </c>
      <c r="AJ900" s="78">
        <f t="shared" si="194"/>
        <v>1.17</v>
      </c>
      <c r="AK900" s="78"/>
      <c r="AL900" s="78"/>
      <c r="AM900" s="78"/>
      <c r="AN900" s="78"/>
      <c r="AO900" s="45">
        <v>7499.9080000000004</v>
      </c>
      <c r="AP900" s="45">
        <v>7498.2820000000002</v>
      </c>
      <c r="AQ900" s="57">
        <f t="shared" si="192"/>
        <v>46264.121527777781</v>
      </c>
      <c r="AR900" s="57">
        <v>46264.131944444445</v>
      </c>
      <c r="AS900" s="57">
        <f t="shared" si="177"/>
        <v>46264.520833333336</v>
      </c>
      <c r="AT900" s="57">
        <v>46264.579861111109</v>
      </c>
      <c r="AU900" s="57">
        <f t="shared" si="185"/>
        <v>46264.579861111109</v>
      </c>
      <c r="AV900" s="57">
        <v>46264.59375</v>
      </c>
      <c r="AW900" s="46"/>
      <c r="AX900" s="46"/>
      <c r="AY900" s="30"/>
      <c r="AZ900" s="30"/>
      <c r="BA900" s="30"/>
      <c r="BB900" s="30"/>
      <c r="BC900" s="30"/>
      <c r="BD900" s="30"/>
      <c r="BE900" s="30"/>
      <c r="BF900" s="30"/>
      <c r="BG900" s="30"/>
      <c r="BH900" s="30"/>
      <c r="BI900" s="30"/>
      <c r="BJ900" s="30"/>
      <c r="BK900" s="30"/>
      <c r="BL900" s="30"/>
      <c r="BM900" s="30"/>
      <c r="BN900" s="34"/>
      <c r="BO900" s="30"/>
      <c r="BP900" s="30"/>
      <c r="BQ900" s="34"/>
      <c r="BR900" s="30"/>
      <c r="BS900" s="30"/>
      <c r="BT900" s="30"/>
      <c r="BU900" s="30"/>
      <c r="BV900" s="30"/>
      <c r="BW900" s="30"/>
      <c r="BX900" s="30"/>
      <c r="BY900" s="30"/>
      <c r="BZ900" s="30"/>
      <c r="CA900" s="30"/>
      <c r="CB900" s="30"/>
      <c r="CC900" s="99"/>
      <c r="CD900" s="30"/>
      <c r="CE900" s="30"/>
      <c r="CF900" s="30"/>
      <c r="CG900" s="30"/>
      <c r="CH900" s="30"/>
      <c r="CI900" s="46">
        <v>4183</v>
      </c>
      <c r="CJ900" s="30"/>
      <c r="CK900" s="30">
        <v>35.99</v>
      </c>
      <c r="CL900" s="30"/>
      <c r="CM900" s="30">
        <v>2.63</v>
      </c>
      <c r="CN900" s="30"/>
      <c r="CO900" s="30"/>
      <c r="CP900" s="30"/>
      <c r="CQ900" s="30">
        <v>0.08</v>
      </c>
      <c r="CR900" s="46">
        <v>4219</v>
      </c>
      <c r="CS900" s="30">
        <v>34.33</v>
      </c>
      <c r="CT900" s="30">
        <v>3.19</v>
      </c>
      <c r="CU900" s="30">
        <v>0.16</v>
      </c>
      <c r="CV900" s="30"/>
      <c r="CW900" s="58">
        <f t="shared" si="196"/>
        <v>840.92882242807673</v>
      </c>
      <c r="CX900" s="59">
        <f>AP900/(AB900-AI900)</f>
        <v>840.92882242807673</v>
      </c>
      <c r="CY900" s="79">
        <v>500</v>
      </c>
      <c r="CZ900" s="57">
        <f>IF(AND(DATE(YEAR(T900),MONTH(T900),DAY(T900))&gt;=(S900-3),DATE(YEAR(T900),MONTH(T900),DAY(T900))&lt;=(S900+3)),T900,V900)</f>
        <v>46264.121527777781</v>
      </c>
      <c r="DA900" s="59">
        <f>CZ900-U900</f>
        <v>0</v>
      </c>
      <c r="DB900" s="51">
        <f>(((AR900-AQ900)*24)+DD900+AB900+((AV900-AU900)*24))/24</f>
        <v>0.45138888889050577</v>
      </c>
      <c r="DC900" s="51">
        <f>(AT900-AS900)*24</f>
        <v>1.4166666665696539</v>
      </c>
      <c r="DD900" s="51">
        <f>(W900-AR900)*24</f>
        <v>0.33333333337213844</v>
      </c>
      <c r="DE900" s="51">
        <f>AA900</f>
        <v>142.41666666674428</v>
      </c>
      <c r="DF900" s="51">
        <f t="shared" si="195"/>
        <v>0.33333333337213844</v>
      </c>
      <c r="DG900" s="51">
        <f>AB900</f>
        <v>9.9166666666860692</v>
      </c>
      <c r="DH900" s="51">
        <f t="shared" si="187"/>
        <v>1.4166666665696539</v>
      </c>
    </row>
    <row r="901" spans="1:112" s="42" customFormat="1" x14ac:dyDescent="0.2">
      <c r="A901" s="40">
        <v>5349</v>
      </c>
      <c r="B901" s="29">
        <f t="shared" si="188"/>
        <v>46235</v>
      </c>
      <c r="C901" s="41" t="str">
        <f t="shared" si="189"/>
        <v>PRT 2026 8 #5349</v>
      </c>
      <c r="D901" s="41" t="str">
        <f t="shared" si="190"/>
        <v>PRATU PLNBB NIAGA #45</v>
      </c>
      <c r="E901" s="39">
        <v>5349</v>
      </c>
      <c r="F901" s="38" t="s">
        <v>314</v>
      </c>
      <c r="G901" s="38" t="str">
        <f>INDEX([1]List!$D$2:$D$60,MATCH(F901,[1]List!$B$2:$B$60,0))</f>
        <v>CIF</v>
      </c>
      <c r="H901" s="38" t="s">
        <v>934</v>
      </c>
      <c r="I901" s="38" t="s">
        <v>935</v>
      </c>
      <c r="J901" s="39">
        <f>IF(F901="","",IF(F901="TIE LRC",COUNTIF($F$2:$F901,"TIE")+COUNTIF($F$2:$F901,"TME")+COUNTIF($F$2:$F901,"TIE LRC")+COUNTIF($F$2:$F901,"TIE MRC"),IF(F901="TIE MRC",COUNTIF($F$2:$F901,"TIE")+COUNTIF($F$2:$F901,"TME")+COUNTIF($F$2:$F901,"TIE LRC")+COUNTIF($F$2:$F901,"TIE MRC"),IF(F901="PLNBB LRC",COUNTIF($F$2:$F901,"PLNBB")+COUNTIF($F$2:$F901,"PLNBB LRC")+COUNTIF($F$2:$F901,"PLNBB MRC"),IF(F901="PLNBB MRC",COUNTIF($F$2:$F901,"PLNBB")+COUNTIF($F$2:$F901,"PLNBB LRC")+COUNTIF($F$2:$F901,"PLNBB MRC"),IF(F901="HE MRC",COUNTIF($F$2:$F901,"HE")+COUNTIF($F$2:$F901,"HE LRC")+COUNTIF($F$2:$F901,"HE MRC"),IF(F901="HE LRC",COUNTIF($F$2:$F901,"HE")+COUNTIF($F$2:$F901,"HE LRC")+COUNTIF($F$2:$F901,"HE MRC"),COUNTIF($F$2:$F901,F901))))))))</f>
        <v>45</v>
      </c>
      <c r="K901" s="42" t="s">
        <v>936</v>
      </c>
      <c r="L901" s="42" t="s">
        <v>730</v>
      </c>
      <c r="N901" s="43" t="s">
        <v>318</v>
      </c>
      <c r="O901" s="70" t="s">
        <v>567</v>
      </c>
      <c r="P901" s="40"/>
      <c r="Q901" s="70">
        <v>46245</v>
      </c>
      <c r="R901" s="44"/>
      <c r="S901" s="70" t="s">
        <v>319</v>
      </c>
      <c r="T901" s="57">
        <v>46260.333333333336</v>
      </c>
      <c r="U901" s="57">
        <f>V901</f>
        <v>46264.21875</v>
      </c>
      <c r="V901" s="57">
        <v>46264.21875</v>
      </c>
      <c r="W901" s="57">
        <v>46264.555555555555</v>
      </c>
      <c r="X901" s="57">
        <v>46265.260416666664</v>
      </c>
      <c r="Y901" s="57">
        <v>46265.302083333336</v>
      </c>
      <c r="Z901" s="57">
        <v>46265.336805555555</v>
      </c>
      <c r="AA901" s="51">
        <f t="shared" si="191"/>
        <v>93.249999999941792</v>
      </c>
      <c r="AB901" s="51">
        <f t="shared" si="181"/>
        <v>17.916666666744277</v>
      </c>
      <c r="AC901" s="51">
        <f t="shared" si="182"/>
        <v>1.0000000001164153</v>
      </c>
      <c r="AD901" s="51">
        <v>0.5</v>
      </c>
      <c r="AE901" s="51">
        <v>1.67</v>
      </c>
      <c r="AF901" s="51">
        <v>0.5</v>
      </c>
      <c r="AG901" s="51">
        <v>0.5</v>
      </c>
      <c r="AH901" s="51">
        <v>0</v>
      </c>
      <c r="AI901" s="51">
        <f t="shared" si="186"/>
        <v>2.67</v>
      </c>
      <c r="AJ901" s="78">
        <f t="shared" si="194"/>
        <v>3.17</v>
      </c>
      <c r="AK901" s="78"/>
      <c r="AL901" s="78"/>
      <c r="AM901" s="78"/>
      <c r="AN901" s="78"/>
      <c r="AO901" s="45">
        <v>7506.5339999999997</v>
      </c>
      <c r="AP901" s="45">
        <v>7500.9440000000004</v>
      </c>
      <c r="AQ901" s="57">
        <f t="shared" si="192"/>
        <v>46264.21875</v>
      </c>
      <c r="AR901" s="57">
        <v>46264.229166666664</v>
      </c>
      <c r="AS901" s="57">
        <f t="shared" si="177"/>
        <v>46265.260416666664</v>
      </c>
      <c r="AT901" s="57">
        <v>46265.322916666664</v>
      </c>
      <c r="AU901" s="57">
        <f t="shared" si="185"/>
        <v>46265.322916666664</v>
      </c>
      <c r="AV901" s="57">
        <v>46265.333333333336</v>
      </c>
      <c r="AW901" s="46"/>
      <c r="AX901" s="46"/>
      <c r="AY901" s="30"/>
      <c r="AZ901" s="30"/>
      <c r="BA901" s="30"/>
      <c r="BB901" s="30"/>
      <c r="BC901" s="30"/>
      <c r="BD901" s="30"/>
      <c r="BE901" s="30"/>
      <c r="BF901" s="30"/>
      <c r="BG901" s="30"/>
      <c r="BH901" s="30"/>
      <c r="BI901" s="30"/>
      <c r="BJ901" s="30"/>
      <c r="BK901" s="30"/>
      <c r="BL901" s="30"/>
      <c r="BM901" s="30"/>
      <c r="BN901" s="34"/>
      <c r="BO901" s="30"/>
      <c r="BP901" s="30"/>
      <c r="BQ901" s="34"/>
      <c r="BR901" s="30"/>
      <c r="BS901" s="30"/>
      <c r="BT901" s="30"/>
      <c r="BU901" s="30"/>
      <c r="BV901" s="30"/>
      <c r="BW901" s="30"/>
      <c r="BX901" s="30"/>
      <c r="BY901" s="30"/>
      <c r="BZ901" s="30"/>
      <c r="CA901" s="30"/>
      <c r="CB901" s="30"/>
      <c r="CC901" s="99"/>
      <c r="CD901" s="30"/>
      <c r="CE901" s="30"/>
      <c r="CF901" s="30"/>
      <c r="CG901" s="30"/>
      <c r="CH901" s="30"/>
      <c r="CI901" s="46">
        <v>4721</v>
      </c>
      <c r="CJ901" s="30"/>
      <c r="CK901" s="30">
        <v>25.3</v>
      </c>
      <c r="CL901" s="30"/>
      <c r="CM901" s="30">
        <v>5</v>
      </c>
      <c r="CN901" s="30"/>
      <c r="CO901" s="30"/>
      <c r="CP901" s="30"/>
      <c r="CQ901" s="30">
        <v>0.33</v>
      </c>
      <c r="CR901" s="46">
        <v>4572</v>
      </c>
      <c r="CS901" s="30">
        <v>28.31</v>
      </c>
      <c r="CT901" s="30">
        <v>4.84</v>
      </c>
      <c r="CU901" s="30">
        <v>0.45</v>
      </c>
      <c r="CV901" s="30"/>
      <c r="CW901" s="58">
        <f t="shared" si="196"/>
        <v>491.9727153451127</v>
      </c>
      <c r="CX901" s="59">
        <f>AP901/(AB901-AI901)</f>
        <v>491.9727153451127</v>
      </c>
      <c r="CY901" s="79">
        <v>500</v>
      </c>
      <c r="CZ901" s="57" t="e">
        <f>IF(AND(DATE(YEAR(T901),MONTH(T901),DAY(T901))&gt;=(S901-3),DATE(YEAR(T901),MONTH(T901),DAY(T901))&lt;=(S901+3)),T901,V901)</f>
        <v>#VALUE!</v>
      </c>
      <c r="DA901" s="59" t="e">
        <f>CZ901-U901</f>
        <v>#VALUE!</v>
      </c>
      <c r="DB901" s="51">
        <f>(((AR901-AQ901)*24)+DD901+AB901+((AV901-AU901)*24))/24</f>
        <v>1.093750000007276</v>
      </c>
      <c r="DC901" s="51">
        <f>(AT901-AS901)*24</f>
        <v>1.5</v>
      </c>
      <c r="DD901" s="51">
        <f>(W901-AR901)*24</f>
        <v>7.8333333333721384</v>
      </c>
      <c r="DE901" s="51">
        <f>AA901</f>
        <v>93.249999999941792</v>
      </c>
      <c r="DF901" s="51">
        <f t="shared" si="195"/>
        <v>7.8333333333721384</v>
      </c>
      <c r="DG901" s="51">
        <f>AB901</f>
        <v>17.916666666744277</v>
      </c>
      <c r="DH901" s="51">
        <f t="shared" si="187"/>
        <v>1.5</v>
      </c>
    </row>
    <row r="902" spans="1:112" s="42" customFormat="1" x14ac:dyDescent="0.2">
      <c r="A902" s="40">
        <v>5350</v>
      </c>
      <c r="B902" s="29">
        <f t="shared" si="188"/>
        <v>46235</v>
      </c>
      <c r="C902" s="41" t="str">
        <f t="shared" si="189"/>
        <v>PRT 2026 8 #5350</v>
      </c>
      <c r="D902" s="41" t="str">
        <f t="shared" si="190"/>
        <v>PRATU BJG #5</v>
      </c>
      <c r="E902" s="39">
        <v>5350</v>
      </c>
      <c r="F902" s="38" t="s">
        <v>893</v>
      </c>
      <c r="G902" s="38" t="str">
        <f>INDEX([1]List!$D$2:$D$60,MATCH(F902,[1]List!$B$2:$B$60,0))</f>
        <v>CIF</v>
      </c>
      <c r="H902" s="38" t="s">
        <v>894</v>
      </c>
      <c r="I902" s="38" t="s">
        <v>895</v>
      </c>
      <c r="J902" s="39">
        <f>IF(F902="","",IF(F902="TIE LRC",COUNTIF($F$2:$F902,"TIE")+COUNTIF($F$2:$F902,"TME")+COUNTIF($F$2:$F902,"TIE LRC")+COUNTIF($F$2:$F902,"TIE MRC"),IF(F902="TIE MRC",COUNTIF($F$2:$F902,"TIE")+COUNTIF($F$2:$F902,"TME")+COUNTIF($F$2:$F902,"TIE LRC")+COUNTIF($F$2:$F902,"TIE MRC"),IF(F902="PLNBB LRC",COUNTIF($F$2:$F902,"PLNBB")+COUNTIF($F$2:$F902,"PLNBB LRC")+COUNTIF($F$2:$F902,"PLNBB MRC"),IF(F902="PLNBB MRC",COUNTIF($F$2:$F902,"PLNBB")+COUNTIF($F$2:$F902,"PLNBB LRC")+COUNTIF($F$2:$F902,"PLNBB MRC"),IF(F902="HE MRC",COUNTIF($F$2:$F902,"HE")+COUNTIF($F$2:$F902,"HE LRC")+COUNTIF($F$2:$F902,"HE MRC"),IF(F902="HE LRC",COUNTIF($F$2:$F902,"HE")+COUNTIF($F$2:$F902,"HE LRC")+COUNTIF($F$2:$F902,"HE MRC"),COUNTIF($F$2:$F902,F902))))))))</f>
        <v>5</v>
      </c>
      <c r="K902" s="42" t="s">
        <v>937</v>
      </c>
      <c r="L902" s="42" t="s">
        <v>938</v>
      </c>
      <c r="N902" s="43" t="s">
        <v>320</v>
      </c>
      <c r="O902" s="70" t="s">
        <v>567</v>
      </c>
      <c r="P902" s="40"/>
      <c r="Q902" s="70">
        <v>46248</v>
      </c>
      <c r="R902" s="44"/>
      <c r="S902" s="70">
        <v>46279</v>
      </c>
      <c r="T902" s="57">
        <v>46258.375</v>
      </c>
      <c r="U902" s="57">
        <f>V902</f>
        <v>46264.649305555555</v>
      </c>
      <c r="V902" s="57">
        <v>46264.649305555555</v>
      </c>
      <c r="W902" s="57">
        <v>46265.006944444445</v>
      </c>
      <c r="X902" s="57">
        <v>46265.892361111109</v>
      </c>
      <c r="Y902" s="57">
        <v>46265.951388888891</v>
      </c>
      <c r="Z902" s="57">
        <v>46265.986111111109</v>
      </c>
      <c r="AA902" s="51">
        <f t="shared" si="191"/>
        <v>150.58333333331393</v>
      </c>
      <c r="AB902" s="51">
        <f t="shared" si="181"/>
        <v>22.666666666686069</v>
      </c>
      <c r="AC902" s="51">
        <f t="shared" si="182"/>
        <v>1.4166666667442769</v>
      </c>
      <c r="AD902" s="51">
        <v>6.42</v>
      </c>
      <c r="AE902" s="51">
        <v>3</v>
      </c>
      <c r="AF902" s="51">
        <v>0</v>
      </c>
      <c r="AG902" s="51">
        <v>0.5</v>
      </c>
      <c r="AH902" s="51">
        <v>0</v>
      </c>
      <c r="AI902" s="51">
        <f t="shared" si="186"/>
        <v>3.5</v>
      </c>
      <c r="AJ902" s="78">
        <f t="shared" si="194"/>
        <v>9.92</v>
      </c>
      <c r="AK902" s="78"/>
      <c r="AL902" s="78"/>
      <c r="AM902" s="78"/>
      <c r="AN902" s="78"/>
      <c r="AO902" s="45">
        <v>7505.1450000000004</v>
      </c>
      <c r="AP902" s="45">
        <v>7501.509</v>
      </c>
      <c r="AQ902" s="57">
        <f t="shared" si="192"/>
        <v>46264.649305555555</v>
      </c>
      <c r="AR902" s="57">
        <v>46264.659722222219</v>
      </c>
      <c r="AS902" s="57">
        <f t="shared" si="177"/>
        <v>46265.892361111109</v>
      </c>
      <c r="AT902" s="57">
        <v>46265.972222222219</v>
      </c>
      <c r="AU902" s="57">
        <f t="shared" si="185"/>
        <v>46265.972222222219</v>
      </c>
      <c r="AV902" s="57">
        <v>46265.982638888891</v>
      </c>
      <c r="AW902" s="46"/>
      <c r="AX902" s="46"/>
      <c r="AY902" s="30"/>
      <c r="AZ902" s="30"/>
      <c r="BA902" s="30"/>
      <c r="BB902" s="30"/>
      <c r="BC902" s="30"/>
      <c r="BD902" s="30"/>
      <c r="BE902" s="30"/>
      <c r="BF902" s="30"/>
      <c r="BG902" s="30"/>
      <c r="BH902" s="30"/>
      <c r="BI902" s="30"/>
      <c r="BJ902" s="30"/>
      <c r="BK902" s="30"/>
      <c r="BL902" s="30"/>
      <c r="BM902" s="30"/>
      <c r="BN902" s="34"/>
      <c r="BO902" s="30"/>
      <c r="BP902" s="30"/>
      <c r="BQ902" s="34"/>
      <c r="BR902" s="30"/>
      <c r="BS902" s="30"/>
      <c r="BT902" s="30"/>
      <c r="BU902" s="30"/>
      <c r="BV902" s="30"/>
      <c r="BW902" s="30"/>
      <c r="BX902" s="30"/>
      <c r="BY902" s="30"/>
      <c r="BZ902" s="30"/>
      <c r="CA902" s="30"/>
      <c r="CB902" s="30"/>
      <c r="CC902" s="99"/>
      <c r="CD902" s="30"/>
      <c r="CE902" s="30"/>
      <c r="CF902" s="30"/>
      <c r="CG902" s="30"/>
      <c r="CH902" s="30"/>
      <c r="CI902" s="46">
        <v>4189</v>
      </c>
      <c r="CJ902" s="30"/>
      <c r="CK902" s="30">
        <v>36.06</v>
      </c>
      <c r="CL902" s="30"/>
      <c r="CM902" s="30">
        <v>2.46</v>
      </c>
      <c r="CN902" s="30"/>
      <c r="CO902" s="30"/>
      <c r="CP902" s="30"/>
      <c r="CQ902" s="30">
        <v>0.11</v>
      </c>
      <c r="CR902" s="46">
        <v>4235</v>
      </c>
      <c r="CS902" s="30">
        <v>34.68</v>
      </c>
      <c r="CT902" s="30">
        <v>3.68</v>
      </c>
      <c r="CU902" s="30">
        <v>0.19</v>
      </c>
      <c r="CV902" s="30"/>
      <c r="CW902" s="58">
        <f t="shared" si="196"/>
        <v>391.38307826047338</v>
      </c>
      <c r="CX902" s="59">
        <f>AP902/(AB902-AI902)</f>
        <v>391.38307826047338</v>
      </c>
      <c r="CY902" s="79">
        <v>500</v>
      </c>
      <c r="CZ902" s="57">
        <f>IF(AND(DATE(YEAR(T902),MONTH(T902),DAY(T902))&gt;=(S902-3),DATE(YEAR(T902),MONTH(T902),DAY(T902))&lt;=(S902+3)),T902,V902)</f>
        <v>46264.649305555555</v>
      </c>
      <c r="DA902" s="59">
        <f>CZ902-U902</f>
        <v>0</v>
      </c>
      <c r="DB902" s="51">
        <f>(((AR902-AQ902)*24)+DD902+AB902+((AV902-AU902)*24))/24</f>
        <v>1.312500000007276</v>
      </c>
      <c r="DC902" s="51">
        <f>(AT902-AS902)*24</f>
        <v>1.9166666666278616</v>
      </c>
      <c r="DD902" s="51">
        <f>(W902-AR902)*24</f>
        <v>8.3333333334303461</v>
      </c>
      <c r="DE902" s="51">
        <f>AA902</f>
        <v>150.58333333331393</v>
      </c>
      <c r="DF902" s="51">
        <f t="shared" si="195"/>
        <v>8.3333333334303461</v>
      </c>
      <c r="DG902" s="51">
        <f>AB902</f>
        <v>22.666666666686069</v>
      </c>
      <c r="DH902" s="51">
        <f t="shared" si="187"/>
        <v>1.9166666666278616</v>
      </c>
    </row>
    <row r="903" spans="1:112" s="63" customFormat="1" x14ac:dyDescent="0.2">
      <c r="A903" s="65"/>
      <c r="B903" s="72"/>
      <c r="C903" s="60"/>
      <c r="D903" s="60"/>
      <c r="E903" s="61"/>
      <c r="F903" s="62"/>
      <c r="G903" s="62"/>
      <c r="H903" s="62"/>
      <c r="I903" s="62"/>
      <c r="J903" s="61"/>
      <c r="N903" s="64"/>
      <c r="O903" s="69"/>
      <c r="P903" s="65"/>
      <c r="Q903" s="69"/>
      <c r="R903" s="66"/>
      <c r="S903" s="69"/>
      <c r="T903" s="67"/>
      <c r="U903" s="67"/>
      <c r="V903" s="67"/>
      <c r="W903" s="67"/>
      <c r="X903" s="67"/>
      <c r="Y903" s="67"/>
      <c r="Z903" s="67"/>
      <c r="AA903" s="53"/>
      <c r="AB903" s="53"/>
      <c r="AC903" s="53"/>
      <c r="AD903" s="53"/>
      <c r="AE903" s="53"/>
      <c r="AF903" s="53"/>
      <c r="AG903" s="53"/>
      <c r="AH903" s="53"/>
      <c r="AI903" s="53"/>
      <c r="AJ903" s="77"/>
      <c r="AK903" s="77"/>
      <c r="AL903" s="77"/>
      <c r="AM903" s="77"/>
      <c r="AN903" s="77"/>
      <c r="AO903" s="68"/>
      <c r="AP903" s="68"/>
      <c r="AQ903" s="67"/>
      <c r="AR903" s="67"/>
      <c r="AS903" s="67"/>
      <c r="AT903" s="67"/>
      <c r="AU903" s="67"/>
      <c r="AV903" s="67"/>
      <c r="AW903" s="54"/>
      <c r="AX903" s="54"/>
      <c r="AY903" s="55"/>
      <c r="AZ903" s="55"/>
      <c r="BA903" s="55"/>
      <c r="BB903" s="55"/>
      <c r="BC903" s="55"/>
      <c r="BD903" s="55"/>
      <c r="BE903" s="55"/>
      <c r="BF903" s="55"/>
      <c r="BG903" s="55"/>
      <c r="BH903" s="55"/>
      <c r="BI903" s="55"/>
      <c r="BJ903" s="55"/>
      <c r="BK903" s="55"/>
      <c r="BL903" s="55"/>
      <c r="BM903" s="55"/>
      <c r="BN903" s="56"/>
      <c r="BO903" s="55"/>
      <c r="BP903" s="55"/>
      <c r="BQ903" s="56"/>
      <c r="BR903" s="55"/>
      <c r="BS903" s="55"/>
      <c r="BT903" s="55"/>
      <c r="BU903" s="55"/>
      <c r="BV903" s="55"/>
      <c r="BW903" s="55"/>
      <c r="BX903" s="55"/>
      <c r="BY903" s="55"/>
      <c r="BZ903" s="55"/>
      <c r="CA903" s="55"/>
      <c r="CB903" s="55"/>
      <c r="CC903" s="100"/>
      <c r="CD903" s="55"/>
      <c r="CE903" s="55"/>
      <c r="CF903" s="55"/>
      <c r="CG903" s="55"/>
      <c r="CH903" s="55"/>
      <c r="CI903" s="54"/>
      <c r="CJ903" s="55"/>
      <c r="CK903" s="55"/>
      <c r="CL903" s="55"/>
      <c r="CM903" s="55"/>
      <c r="CN903" s="55"/>
      <c r="CO903" s="55"/>
      <c r="CP903" s="55"/>
      <c r="CQ903" s="55"/>
      <c r="CR903" s="54"/>
      <c r="CS903" s="55"/>
      <c r="CT903" s="55"/>
      <c r="CU903" s="55"/>
      <c r="CV903" s="55"/>
      <c r="CW903" s="52"/>
      <c r="CX903" s="52"/>
      <c r="CY903" s="71"/>
      <c r="CZ903" s="67"/>
      <c r="DA903" s="52"/>
      <c r="DB903" s="53"/>
      <c r="DC903" s="53"/>
      <c r="DD903" s="53"/>
      <c r="DE903" s="53"/>
      <c r="DF903" s="53"/>
      <c r="DG903" s="53"/>
      <c r="DH903" s="53"/>
    </row>
    <row r="904" spans="1:112" s="63" customFormat="1" x14ac:dyDescent="0.2">
      <c r="A904" s="65"/>
      <c r="B904" s="72"/>
      <c r="C904" s="60"/>
      <c r="D904" s="60"/>
      <c r="E904" s="61"/>
      <c r="F904" s="62"/>
      <c r="G904" s="62"/>
      <c r="H904" s="62"/>
      <c r="I904" s="62"/>
      <c r="J904" s="61"/>
      <c r="N904" s="64"/>
      <c r="O904" s="69"/>
      <c r="P904" s="65"/>
      <c r="Q904" s="69"/>
      <c r="R904" s="66"/>
      <c r="S904" s="69"/>
      <c r="T904" s="67"/>
      <c r="U904" s="67"/>
      <c r="V904" s="67"/>
      <c r="W904" s="67"/>
      <c r="X904" s="67"/>
      <c r="Y904" s="67"/>
      <c r="Z904" s="67"/>
      <c r="AA904" s="53"/>
      <c r="AB904" s="53"/>
      <c r="AC904" s="53"/>
      <c r="AD904" s="53"/>
      <c r="AE904" s="53"/>
      <c r="AF904" s="53"/>
      <c r="AG904" s="53"/>
      <c r="AH904" s="53"/>
      <c r="AI904" s="53"/>
      <c r="AJ904" s="77"/>
      <c r="AK904" s="77"/>
      <c r="AL904" s="77"/>
      <c r="AM904" s="77"/>
      <c r="AN904" s="77"/>
      <c r="AO904" s="68"/>
      <c r="AP904" s="68"/>
      <c r="AQ904" s="67"/>
      <c r="AR904" s="67"/>
      <c r="AS904" s="67"/>
      <c r="AT904" s="67"/>
      <c r="AU904" s="67"/>
      <c r="AV904" s="67"/>
      <c r="AW904" s="54"/>
      <c r="AX904" s="54"/>
      <c r="AY904" s="55"/>
      <c r="AZ904" s="55"/>
      <c r="BA904" s="55"/>
      <c r="BB904" s="55"/>
      <c r="BC904" s="55"/>
      <c r="BD904" s="55"/>
      <c r="BE904" s="55"/>
      <c r="BF904" s="55"/>
      <c r="BG904" s="55"/>
      <c r="BH904" s="55"/>
      <c r="BI904" s="55"/>
      <c r="BJ904" s="55"/>
      <c r="BK904" s="55"/>
      <c r="BL904" s="55"/>
      <c r="BM904" s="55"/>
      <c r="BN904" s="56"/>
      <c r="BO904" s="55"/>
      <c r="BP904" s="55"/>
      <c r="BQ904" s="56"/>
      <c r="BR904" s="55"/>
      <c r="BS904" s="55"/>
      <c r="BT904" s="55"/>
      <c r="BU904" s="55"/>
      <c r="BV904" s="55"/>
      <c r="BW904" s="55"/>
      <c r="BX904" s="55"/>
      <c r="BY904" s="55"/>
      <c r="BZ904" s="55"/>
      <c r="CA904" s="55"/>
      <c r="CB904" s="55"/>
      <c r="CC904" s="100"/>
      <c r="CD904" s="55"/>
      <c r="CE904" s="55"/>
      <c r="CF904" s="55"/>
      <c r="CG904" s="55"/>
      <c r="CH904" s="55"/>
      <c r="CI904" s="54"/>
      <c r="CJ904" s="55"/>
      <c r="CK904" s="55"/>
      <c r="CL904" s="55"/>
      <c r="CM904" s="55"/>
      <c r="CN904" s="55"/>
      <c r="CO904" s="55"/>
      <c r="CP904" s="55"/>
      <c r="CQ904" s="55"/>
      <c r="CR904" s="54"/>
      <c r="CS904" s="55"/>
      <c r="CT904" s="55"/>
      <c r="CU904" s="55"/>
      <c r="CV904" s="55"/>
      <c r="CW904" s="52"/>
      <c r="CX904" s="52"/>
      <c r="CY904" s="71"/>
      <c r="CZ904" s="67"/>
      <c r="DA904" s="52"/>
      <c r="DB904" s="53"/>
      <c r="DC904" s="53"/>
      <c r="DD904" s="53"/>
      <c r="DE904" s="53"/>
      <c r="DF904" s="53"/>
      <c r="DG904" s="53"/>
      <c r="DH904" s="53"/>
    </row>
    <row r="905" spans="1:112" s="63" customFormat="1" x14ac:dyDescent="0.2">
      <c r="A905" s="65"/>
      <c r="B905" s="72"/>
      <c r="C905" s="60"/>
      <c r="D905" s="60"/>
      <c r="E905" s="61"/>
      <c r="F905" s="62"/>
      <c r="G905" s="62"/>
      <c r="H905" s="62"/>
      <c r="I905" s="62"/>
      <c r="J905" s="61"/>
      <c r="N905" s="64"/>
      <c r="O905" s="69"/>
      <c r="P905" s="65"/>
      <c r="Q905" s="69"/>
      <c r="R905" s="66"/>
      <c r="S905" s="69"/>
      <c r="T905" s="67"/>
      <c r="U905" s="67"/>
      <c r="V905" s="67"/>
      <c r="W905" s="67"/>
      <c r="X905" s="67"/>
      <c r="Y905" s="67"/>
      <c r="Z905" s="67"/>
      <c r="AA905" s="53"/>
      <c r="AB905" s="53"/>
      <c r="AC905" s="53"/>
      <c r="AD905" s="53"/>
      <c r="AE905" s="53"/>
      <c r="AF905" s="53"/>
      <c r="AG905" s="53"/>
      <c r="AH905" s="53"/>
      <c r="AI905" s="53"/>
      <c r="AJ905" s="77"/>
      <c r="AK905" s="77"/>
      <c r="AL905" s="77"/>
      <c r="AM905" s="77"/>
      <c r="AN905" s="77"/>
      <c r="AO905" s="68"/>
      <c r="AP905" s="68"/>
      <c r="AQ905" s="67"/>
      <c r="AR905" s="67"/>
      <c r="AS905" s="67"/>
      <c r="AT905" s="67"/>
      <c r="AU905" s="67"/>
      <c r="AV905" s="67"/>
      <c r="AW905" s="54"/>
      <c r="AX905" s="54"/>
      <c r="AY905" s="55"/>
      <c r="AZ905" s="55"/>
      <c r="BA905" s="55"/>
      <c r="BB905" s="55"/>
      <c r="BC905" s="55"/>
      <c r="BD905" s="55"/>
      <c r="BE905" s="55"/>
      <c r="BF905" s="55"/>
      <c r="BG905" s="55"/>
      <c r="BH905" s="55"/>
      <c r="BI905" s="55"/>
      <c r="BJ905" s="55"/>
      <c r="BK905" s="55"/>
      <c r="BL905" s="55"/>
      <c r="BM905" s="55"/>
      <c r="BN905" s="56"/>
      <c r="BO905" s="55"/>
      <c r="BP905" s="55"/>
      <c r="BQ905" s="56"/>
      <c r="BR905" s="55"/>
      <c r="BS905" s="55"/>
      <c r="BT905" s="55"/>
      <c r="BU905" s="55"/>
      <c r="BV905" s="55"/>
      <c r="BW905" s="55"/>
      <c r="BX905" s="55"/>
      <c r="BY905" s="55"/>
      <c r="BZ905" s="55"/>
      <c r="CA905" s="55"/>
      <c r="CB905" s="55"/>
      <c r="CC905" s="100"/>
      <c r="CD905" s="55"/>
      <c r="CE905" s="55"/>
      <c r="CF905" s="55"/>
      <c r="CG905" s="55"/>
      <c r="CH905" s="55"/>
      <c r="CI905" s="54"/>
      <c r="CJ905" s="55"/>
      <c r="CK905" s="55"/>
      <c r="CL905" s="55"/>
      <c r="CM905" s="55"/>
      <c r="CN905" s="55"/>
      <c r="CO905" s="55"/>
      <c r="CP905" s="55"/>
      <c r="CQ905" s="55"/>
      <c r="CR905" s="54"/>
      <c r="CS905" s="55"/>
      <c r="CT905" s="55"/>
      <c r="CU905" s="55"/>
      <c r="CV905" s="55"/>
      <c r="CW905" s="52"/>
      <c r="CX905" s="52"/>
      <c r="CY905" s="71"/>
      <c r="CZ905" s="67"/>
      <c r="DA905" s="52"/>
      <c r="DB905" s="53"/>
      <c r="DC905" s="53"/>
      <c r="DD905" s="53"/>
      <c r="DE905" s="53"/>
      <c r="DF905" s="53"/>
      <c r="DG905" s="53"/>
      <c r="DH905" s="53"/>
    </row>
    <row r="906" spans="1:112" s="63" customFormat="1" x14ac:dyDescent="0.2">
      <c r="A906" s="65"/>
      <c r="B906" s="72"/>
      <c r="C906" s="60"/>
      <c r="D906" s="60"/>
      <c r="E906" s="61"/>
      <c r="F906" s="62"/>
      <c r="G906" s="62"/>
      <c r="H906" s="62"/>
      <c r="I906" s="62"/>
      <c r="J906" s="61"/>
      <c r="N906" s="64"/>
      <c r="O906" s="69"/>
      <c r="P906" s="65"/>
      <c r="Q906" s="69"/>
      <c r="R906" s="66"/>
      <c r="S906" s="69"/>
      <c r="T906" s="67"/>
      <c r="U906" s="67"/>
      <c r="V906" s="67"/>
      <c r="W906" s="67"/>
      <c r="X906" s="67"/>
      <c r="Y906" s="67"/>
      <c r="Z906" s="67"/>
      <c r="AA906" s="53"/>
      <c r="AB906" s="53"/>
      <c r="AC906" s="53"/>
      <c r="AD906" s="53"/>
      <c r="AE906" s="53"/>
      <c r="AF906" s="53"/>
      <c r="AG906" s="53"/>
      <c r="AH906" s="53"/>
      <c r="AI906" s="53"/>
      <c r="AJ906" s="77"/>
      <c r="AK906" s="77"/>
      <c r="AL906" s="77"/>
      <c r="AM906" s="77"/>
      <c r="AN906" s="77"/>
      <c r="AO906" s="68"/>
      <c r="AP906" s="68"/>
      <c r="AQ906" s="67"/>
      <c r="AR906" s="67"/>
      <c r="AS906" s="67"/>
      <c r="AT906" s="67"/>
      <c r="AU906" s="67"/>
      <c r="AV906" s="67"/>
      <c r="AW906" s="54"/>
      <c r="AX906" s="54"/>
      <c r="AY906" s="55"/>
      <c r="AZ906" s="55"/>
      <c r="BA906" s="55"/>
      <c r="BB906" s="55"/>
      <c r="BC906" s="55"/>
      <c r="BD906" s="55"/>
      <c r="BE906" s="55"/>
      <c r="BF906" s="55"/>
      <c r="BG906" s="55"/>
      <c r="BH906" s="55"/>
      <c r="BI906" s="55"/>
      <c r="BJ906" s="55"/>
      <c r="BK906" s="55"/>
      <c r="BL906" s="55"/>
      <c r="BM906" s="55"/>
      <c r="BN906" s="56"/>
      <c r="BO906" s="55"/>
      <c r="BP906" s="55"/>
      <c r="BQ906" s="56"/>
      <c r="BR906" s="55"/>
      <c r="BS906" s="55"/>
      <c r="BT906" s="55"/>
      <c r="BU906" s="55"/>
      <c r="BV906" s="55"/>
      <c r="BW906" s="55"/>
      <c r="BX906" s="55"/>
      <c r="BY906" s="55"/>
      <c r="BZ906" s="55"/>
      <c r="CA906" s="55"/>
      <c r="CB906" s="55"/>
      <c r="CC906" s="100"/>
      <c r="CD906" s="55"/>
      <c r="CE906" s="55"/>
      <c r="CF906" s="55"/>
      <c r="CG906" s="55"/>
      <c r="CH906" s="55"/>
      <c r="CI906" s="54"/>
      <c r="CJ906" s="55"/>
      <c r="CK906" s="55"/>
      <c r="CL906" s="55"/>
      <c r="CM906" s="55"/>
      <c r="CN906" s="55"/>
      <c r="CO906" s="55"/>
      <c r="CP906" s="55"/>
      <c r="CQ906" s="55"/>
      <c r="CR906" s="54"/>
      <c r="CS906" s="55"/>
      <c r="CT906" s="55"/>
      <c r="CU906" s="55"/>
      <c r="CV906" s="55"/>
      <c r="CW906" s="52"/>
      <c r="CX906" s="52"/>
      <c r="CY906" s="71"/>
      <c r="CZ906" s="67"/>
      <c r="DA906" s="52"/>
      <c r="DB906" s="53"/>
      <c r="DC906" s="53"/>
      <c r="DD906" s="53"/>
      <c r="DE906" s="53"/>
      <c r="DF906" s="53"/>
      <c r="DG906" s="53"/>
      <c r="DH906" s="53"/>
    </row>
    <row r="907" spans="1:112" s="63" customFormat="1" x14ac:dyDescent="0.2">
      <c r="A907" s="65"/>
      <c r="B907" s="72"/>
      <c r="C907" s="60"/>
      <c r="D907" s="60"/>
      <c r="E907" s="61"/>
      <c r="F907" s="62"/>
      <c r="G907" s="62"/>
      <c r="H907" s="62"/>
      <c r="I907" s="62"/>
      <c r="J907" s="61"/>
      <c r="N907" s="64"/>
      <c r="O907" s="69"/>
      <c r="P907" s="65"/>
      <c r="Q907" s="69"/>
      <c r="R907" s="66"/>
      <c r="S907" s="69"/>
      <c r="T907" s="67"/>
      <c r="U907" s="67"/>
      <c r="V907" s="67"/>
      <c r="W907" s="67"/>
      <c r="X907" s="67"/>
      <c r="Y907" s="67"/>
      <c r="Z907" s="67"/>
      <c r="AA907" s="53"/>
      <c r="AB907" s="53"/>
      <c r="AC907" s="53"/>
      <c r="AD907" s="53"/>
      <c r="AE907" s="53"/>
      <c r="AF907" s="53"/>
      <c r="AG907" s="53"/>
      <c r="AH907" s="53"/>
      <c r="AI907" s="53"/>
      <c r="AJ907" s="77"/>
      <c r="AK907" s="77"/>
      <c r="AL907" s="77"/>
      <c r="AM907" s="77"/>
      <c r="AN907" s="77"/>
      <c r="AO907" s="68"/>
      <c r="AP907" s="68"/>
      <c r="AQ907" s="67"/>
      <c r="AR907" s="67"/>
      <c r="AS907" s="67"/>
      <c r="AT907" s="67"/>
      <c r="AU907" s="67"/>
      <c r="AV907" s="67"/>
      <c r="AW907" s="54"/>
      <c r="AX907" s="54"/>
      <c r="AY907" s="55"/>
      <c r="AZ907" s="55"/>
      <c r="BA907" s="55"/>
      <c r="BB907" s="55"/>
      <c r="BC907" s="55"/>
      <c r="BD907" s="55"/>
      <c r="BE907" s="55"/>
      <c r="BF907" s="55"/>
      <c r="BG907" s="55"/>
      <c r="BH907" s="55"/>
      <c r="BI907" s="55"/>
      <c r="BJ907" s="55"/>
      <c r="BK907" s="55"/>
      <c r="BL907" s="55"/>
      <c r="BM907" s="55"/>
      <c r="BN907" s="56"/>
      <c r="BO907" s="55"/>
      <c r="BP907" s="55"/>
      <c r="BQ907" s="56"/>
      <c r="BR907" s="55"/>
      <c r="BS907" s="55"/>
      <c r="BT907" s="55"/>
      <c r="BU907" s="55"/>
      <c r="BV907" s="55"/>
      <c r="BW907" s="55"/>
      <c r="BX907" s="55"/>
      <c r="BY907" s="55"/>
      <c r="BZ907" s="55"/>
      <c r="CA907" s="55"/>
      <c r="CB907" s="55"/>
      <c r="CC907" s="100"/>
      <c r="CD907" s="55"/>
      <c r="CE907" s="55"/>
      <c r="CF907" s="55"/>
      <c r="CG907" s="55"/>
      <c r="CH907" s="55"/>
      <c r="CI907" s="54"/>
      <c r="CJ907" s="55"/>
      <c r="CK907" s="55"/>
      <c r="CL907" s="55"/>
      <c r="CM907" s="55"/>
      <c r="CN907" s="55"/>
      <c r="CO907" s="55"/>
      <c r="CP907" s="55"/>
      <c r="CQ907" s="55"/>
      <c r="CR907" s="54"/>
      <c r="CS907" s="55"/>
      <c r="CT907" s="55"/>
      <c r="CU907" s="55"/>
      <c r="CV907" s="55"/>
      <c r="CW907" s="52"/>
      <c r="CX907" s="52"/>
      <c r="CY907" s="71"/>
      <c r="CZ907" s="67"/>
      <c r="DA907" s="52"/>
      <c r="DB907" s="53"/>
      <c r="DC907" s="53"/>
      <c r="DD907" s="53"/>
      <c r="DE907" s="53"/>
      <c r="DF907" s="53"/>
      <c r="DG907" s="53"/>
      <c r="DH907" s="53"/>
    </row>
    <row r="908" spans="1:112" s="63" customFormat="1" x14ac:dyDescent="0.2">
      <c r="A908" s="65"/>
      <c r="B908" s="72"/>
      <c r="C908" s="60"/>
      <c r="D908" s="60"/>
      <c r="E908" s="61"/>
      <c r="F908" s="62"/>
      <c r="G908" s="62"/>
      <c r="H908" s="62"/>
      <c r="I908" s="62"/>
      <c r="J908" s="61"/>
      <c r="N908" s="64"/>
      <c r="O908" s="69"/>
      <c r="P908" s="65"/>
      <c r="Q908" s="69"/>
      <c r="R908" s="66"/>
      <c r="S908" s="69"/>
      <c r="T908" s="67"/>
      <c r="U908" s="67"/>
      <c r="V908" s="67"/>
      <c r="W908" s="67"/>
      <c r="X908" s="67"/>
      <c r="Y908" s="67"/>
      <c r="Z908" s="67"/>
      <c r="AA908" s="53"/>
      <c r="AB908" s="53"/>
      <c r="AC908" s="53"/>
      <c r="AD908" s="53"/>
      <c r="AE908" s="53"/>
      <c r="AF908" s="53"/>
      <c r="AG908" s="53"/>
      <c r="AH908" s="53"/>
      <c r="AI908" s="53"/>
      <c r="AJ908" s="77"/>
      <c r="AK908" s="77"/>
      <c r="AL908" s="77"/>
      <c r="AM908" s="77"/>
      <c r="AN908" s="77"/>
      <c r="AO908" s="68"/>
      <c r="AP908" s="68"/>
      <c r="AQ908" s="67"/>
      <c r="AR908" s="67"/>
      <c r="AS908" s="67"/>
      <c r="AT908" s="67"/>
      <c r="AU908" s="67"/>
      <c r="AV908" s="67"/>
      <c r="AW908" s="54"/>
      <c r="AX908" s="54"/>
      <c r="AY908" s="55"/>
      <c r="AZ908" s="55"/>
      <c r="BA908" s="55"/>
      <c r="BB908" s="55"/>
      <c r="BC908" s="55"/>
      <c r="BD908" s="55"/>
      <c r="BE908" s="55"/>
      <c r="BF908" s="55"/>
      <c r="BG908" s="55"/>
      <c r="BH908" s="55"/>
      <c r="BI908" s="55"/>
      <c r="BJ908" s="55"/>
      <c r="BK908" s="55"/>
      <c r="BL908" s="55"/>
      <c r="BM908" s="55"/>
      <c r="BN908" s="56"/>
      <c r="BO908" s="55"/>
      <c r="BP908" s="55"/>
      <c r="BQ908" s="56"/>
      <c r="BR908" s="55"/>
      <c r="BS908" s="55"/>
      <c r="BT908" s="55"/>
      <c r="BU908" s="55"/>
      <c r="BV908" s="55"/>
      <c r="BW908" s="55"/>
      <c r="BX908" s="55"/>
      <c r="BY908" s="55"/>
      <c r="BZ908" s="55"/>
      <c r="CA908" s="55"/>
      <c r="CB908" s="55"/>
      <c r="CC908" s="100"/>
      <c r="CD908" s="55"/>
      <c r="CE908" s="55"/>
      <c r="CF908" s="55"/>
      <c r="CG908" s="55"/>
      <c r="CH908" s="55"/>
      <c r="CI908" s="54"/>
      <c r="CJ908" s="55"/>
      <c r="CK908" s="55"/>
      <c r="CL908" s="55"/>
      <c r="CM908" s="55"/>
      <c r="CN908" s="55"/>
      <c r="CO908" s="55"/>
      <c r="CP908" s="55"/>
      <c r="CQ908" s="55"/>
      <c r="CR908" s="54"/>
      <c r="CS908" s="55"/>
      <c r="CT908" s="55"/>
      <c r="CU908" s="55"/>
      <c r="CV908" s="55"/>
      <c r="CW908" s="52"/>
      <c r="CX908" s="52"/>
      <c r="CY908" s="71"/>
      <c r="CZ908" s="67"/>
      <c r="DA908" s="52"/>
      <c r="DB908" s="53"/>
      <c r="DC908" s="53"/>
      <c r="DD908" s="53"/>
      <c r="DE908" s="53"/>
      <c r="DF908" s="53"/>
      <c r="DG908" s="53"/>
      <c r="DH908" s="53"/>
    </row>
    <row r="909" spans="1:112" s="63" customFormat="1" x14ac:dyDescent="0.2">
      <c r="A909" s="65"/>
      <c r="B909" s="72"/>
      <c r="C909" s="60"/>
      <c r="D909" s="60"/>
      <c r="E909" s="61"/>
      <c r="F909" s="62"/>
      <c r="G909" s="62"/>
      <c r="H909" s="62"/>
      <c r="I909" s="62"/>
      <c r="J909" s="61"/>
      <c r="N909" s="64"/>
      <c r="O909" s="69"/>
      <c r="P909" s="65"/>
      <c r="Q909" s="69"/>
      <c r="R909" s="66"/>
      <c r="S909" s="69"/>
      <c r="T909" s="67"/>
      <c r="U909" s="67"/>
      <c r="V909" s="67"/>
      <c r="W909" s="67"/>
      <c r="X909" s="67"/>
      <c r="Y909" s="67"/>
      <c r="Z909" s="67"/>
      <c r="AA909" s="53"/>
      <c r="AB909" s="53"/>
      <c r="AC909" s="53"/>
      <c r="AD909" s="53"/>
      <c r="AE909" s="53"/>
      <c r="AF909" s="53"/>
      <c r="AG909" s="53"/>
      <c r="AH909" s="53"/>
      <c r="AI909" s="53"/>
      <c r="AJ909" s="77"/>
      <c r="AK909" s="77"/>
      <c r="AL909" s="77"/>
      <c r="AM909" s="77"/>
      <c r="AN909" s="77"/>
      <c r="AO909" s="68"/>
      <c r="AP909" s="68"/>
      <c r="AQ909" s="67"/>
      <c r="AR909" s="67"/>
      <c r="AS909" s="67"/>
      <c r="AT909" s="67"/>
      <c r="AU909" s="67"/>
      <c r="AV909" s="67"/>
      <c r="AW909" s="54"/>
      <c r="AX909" s="54"/>
      <c r="AY909" s="55"/>
      <c r="AZ909" s="55"/>
      <c r="BA909" s="55"/>
      <c r="BB909" s="55"/>
      <c r="BC909" s="55"/>
      <c r="BD909" s="55"/>
      <c r="BE909" s="55"/>
      <c r="BF909" s="55"/>
      <c r="BG909" s="55"/>
      <c r="BH909" s="55"/>
      <c r="BI909" s="55"/>
      <c r="BJ909" s="55"/>
      <c r="BK909" s="55"/>
      <c r="BL909" s="55"/>
      <c r="BM909" s="55"/>
      <c r="BN909" s="56"/>
      <c r="BO909" s="55"/>
      <c r="BP909" s="55"/>
      <c r="BQ909" s="56"/>
      <c r="BR909" s="55"/>
      <c r="BS909" s="55"/>
      <c r="BT909" s="55"/>
      <c r="BU909" s="55"/>
      <c r="BV909" s="55"/>
      <c r="BW909" s="55"/>
      <c r="BX909" s="55"/>
      <c r="BY909" s="55"/>
      <c r="BZ909" s="55"/>
      <c r="CA909" s="55"/>
      <c r="CB909" s="55"/>
      <c r="CC909" s="100"/>
      <c r="CD909" s="55"/>
      <c r="CE909" s="55"/>
      <c r="CF909" s="55"/>
      <c r="CG909" s="55"/>
      <c r="CH909" s="55"/>
      <c r="CI909" s="54"/>
      <c r="CJ909" s="55"/>
      <c r="CK909" s="55"/>
      <c r="CL909" s="55"/>
      <c r="CM909" s="55"/>
      <c r="CN909" s="55"/>
      <c r="CO909" s="55"/>
      <c r="CP909" s="55"/>
      <c r="CQ909" s="55"/>
      <c r="CR909" s="54"/>
      <c r="CS909" s="55"/>
      <c r="CT909" s="55"/>
      <c r="CU909" s="55"/>
      <c r="CV909" s="55"/>
      <c r="CW909" s="52"/>
      <c r="CX909" s="52"/>
      <c r="CY909" s="71"/>
      <c r="CZ909" s="67"/>
      <c r="DA909" s="52"/>
      <c r="DB909" s="53"/>
      <c r="DC909" s="53"/>
      <c r="DD909" s="53"/>
      <c r="DE909" s="53"/>
      <c r="DF909" s="53"/>
      <c r="DG909" s="53"/>
      <c r="DH909" s="53"/>
    </row>
    <row r="910" spans="1:112" s="63" customFormat="1" x14ac:dyDescent="0.2">
      <c r="A910" s="65"/>
      <c r="B910" s="72"/>
      <c r="C910" s="60"/>
      <c r="D910" s="60"/>
      <c r="E910" s="61"/>
      <c r="F910" s="62"/>
      <c r="G910" s="62"/>
      <c r="H910" s="62"/>
      <c r="I910" s="62"/>
      <c r="J910" s="61" t="str">
        <f>IF(F910="","",IF(F910="TIE LRC",COUNTIF($F$2:$F910,"TIE")+COUNTIF($F$2:$F910,"TME")+COUNTIF($F$2:$F910,"TIE LRC")+COUNTIF($F$2:$F910,"TIE MRC"),IF(F910="TIE MRC",COUNTIF($F$2:$F910,"TIE")+COUNTIF($F$2:$F910,"TME")+COUNTIF($F$2:$F910,"TIE LRC")+COUNTIF($F$2:$F910,"TIE MRC"),IF(F910="PLNBB LRC",COUNTIF($F$2:$F910,"PLNBB")+COUNTIF($F$2:$F910,"PLNBB LRC")+COUNTIF($F$2:$F910,"PLNBB MRC"),IF(F910="PLNBB MRC",COUNTIF($F$2:$F910,"PLNBB")+COUNTIF($F$2:$F910,"PLNBB LRC")+COUNTIF($F$2:$F910,"PLNBB MRC"),IF(F910="HE MRC",COUNTIF($F$2:$F910,"HE")+COUNTIF($F$2:$F910,"HE LRC")+COUNTIF($F$2:$F910,"HE MRC"),IF(F910="HE LRC",COUNTIF($F$2:$F910,"HE")+COUNTIF($F$2:$F910,"HE LRC")+COUNTIF($F$2:$F910,"HE MRC"),COUNTIF($F$2:$F910,F910))))))))</f>
        <v/>
      </c>
      <c r="N910" s="64"/>
      <c r="O910" s="64"/>
      <c r="P910" s="65"/>
      <c r="Q910" s="66"/>
      <c r="R910" s="66"/>
      <c r="S910" s="69"/>
      <c r="T910" s="67"/>
      <c r="U910" s="67"/>
      <c r="V910" s="67"/>
      <c r="W910" s="67"/>
      <c r="X910" s="67"/>
      <c r="Y910" s="67"/>
      <c r="Z910" s="67"/>
      <c r="AA910" s="53"/>
      <c r="AB910" s="53"/>
      <c r="AC910" s="53"/>
      <c r="AD910" s="53"/>
      <c r="AE910" s="53"/>
      <c r="AF910" s="53"/>
      <c r="AG910" s="53"/>
      <c r="AH910" s="53"/>
      <c r="AI910" s="53"/>
      <c r="AJ910" s="77"/>
      <c r="AK910" s="77"/>
      <c r="AL910" s="77"/>
      <c r="AM910" s="77"/>
      <c r="AN910" s="77"/>
      <c r="AO910" s="68"/>
      <c r="AP910" s="68"/>
      <c r="AQ910" s="67"/>
      <c r="AR910" s="67"/>
      <c r="AS910" s="67"/>
      <c r="AT910" s="67"/>
      <c r="AU910" s="67"/>
      <c r="AV910" s="67"/>
      <c r="AW910" s="54"/>
      <c r="AX910" s="54"/>
      <c r="AY910" s="55"/>
      <c r="AZ910" s="55"/>
      <c r="BA910" s="55"/>
      <c r="BB910" s="55"/>
      <c r="BC910" s="55"/>
      <c r="BD910" s="55"/>
      <c r="BE910" s="55"/>
      <c r="BF910" s="55"/>
      <c r="BG910" s="55"/>
      <c r="BH910" s="55"/>
      <c r="BI910" s="55"/>
      <c r="BJ910" s="55"/>
      <c r="BK910" s="55"/>
      <c r="BL910" s="55"/>
      <c r="BM910" s="55"/>
      <c r="BN910" s="56"/>
      <c r="BO910" s="55"/>
      <c r="BP910" s="55"/>
      <c r="BQ910" s="56"/>
      <c r="BR910" s="55"/>
      <c r="BS910" s="55"/>
      <c r="BT910" s="55"/>
      <c r="BU910" s="55"/>
      <c r="BV910" s="55"/>
      <c r="BW910" s="55"/>
      <c r="BX910" s="55"/>
      <c r="BY910" s="55"/>
      <c r="BZ910" s="55"/>
      <c r="CA910" s="55"/>
      <c r="CB910" s="55"/>
      <c r="CC910" s="55"/>
      <c r="CD910" s="55"/>
      <c r="CE910" s="55"/>
      <c r="CF910" s="55"/>
      <c r="CG910" s="55"/>
      <c r="CH910" s="55"/>
      <c r="CI910" s="54"/>
      <c r="CJ910" s="55"/>
      <c r="CK910" s="55"/>
      <c r="CL910" s="55"/>
      <c r="CM910" s="55"/>
      <c r="CN910" s="55"/>
      <c r="CO910" s="55"/>
      <c r="CP910" s="55"/>
      <c r="CQ910" s="55"/>
      <c r="CR910" s="54"/>
      <c r="CS910" s="55"/>
      <c r="CT910" s="55"/>
      <c r="CU910" s="55"/>
      <c r="CV910" s="55"/>
      <c r="CW910" s="52"/>
      <c r="CX910" s="52"/>
      <c r="CY910" s="71"/>
      <c r="CZ910" s="67"/>
      <c r="DA910" s="52"/>
      <c r="DB910" s="53"/>
      <c r="DC910" s="53"/>
      <c r="DD910" s="53"/>
      <c r="DE910" s="53"/>
      <c r="DF910" s="53"/>
      <c r="DG910" s="53"/>
      <c r="DH910" s="53"/>
    </row>
    <row r="911" spans="1:112" s="63" customFormat="1" x14ac:dyDescent="0.2">
      <c r="A911" s="65"/>
      <c r="B911" s="72"/>
      <c r="C911" s="60"/>
      <c r="D911" s="60"/>
      <c r="E911" s="61"/>
      <c r="F911" s="62"/>
      <c r="G911" s="62"/>
      <c r="H911" s="62"/>
      <c r="I911" s="62"/>
      <c r="J911" s="61"/>
      <c r="N911" s="64"/>
      <c r="O911" s="64"/>
      <c r="P911" s="65"/>
      <c r="Q911" s="66"/>
      <c r="R911" s="66"/>
      <c r="S911" s="69"/>
      <c r="T911" s="67"/>
      <c r="U911" s="67"/>
      <c r="V911" s="67"/>
      <c r="W911" s="67"/>
      <c r="X911" s="67"/>
      <c r="Y911" s="67"/>
      <c r="Z911" s="67"/>
      <c r="AA911" s="53"/>
      <c r="AB911" s="53"/>
      <c r="AC911" s="53"/>
      <c r="AD911" s="53"/>
      <c r="AE911" s="53"/>
      <c r="AF911" s="53"/>
      <c r="AG911" s="53"/>
      <c r="AH911" s="53"/>
      <c r="AI911" s="53"/>
      <c r="AJ911" s="77"/>
      <c r="AK911" s="77"/>
      <c r="AL911" s="77"/>
      <c r="AM911" s="77"/>
      <c r="AN911" s="77"/>
      <c r="AO911" s="68"/>
      <c r="AP911" s="68"/>
      <c r="AQ911" s="67"/>
      <c r="AR911" s="67"/>
      <c r="AS911" s="67"/>
      <c r="AT911" s="67"/>
      <c r="AU911" s="67"/>
      <c r="AV911" s="67"/>
      <c r="AW911" s="54"/>
      <c r="AX911" s="54"/>
      <c r="AY911" s="55"/>
      <c r="AZ911" s="55"/>
      <c r="BA911" s="55"/>
      <c r="BB911" s="55"/>
      <c r="BC911" s="55"/>
      <c r="BD911" s="55"/>
      <c r="BE911" s="55"/>
      <c r="BF911" s="55"/>
      <c r="BG911" s="55"/>
      <c r="BH911" s="55"/>
      <c r="BI911" s="55"/>
      <c r="BJ911" s="55"/>
      <c r="BK911" s="55"/>
      <c r="BL911" s="55"/>
      <c r="BM911" s="55"/>
      <c r="BN911" s="56"/>
      <c r="BO911" s="55"/>
      <c r="BP911" s="55"/>
      <c r="BQ911" s="56"/>
      <c r="BR911" s="55"/>
      <c r="BS911" s="55"/>
      <c r="BT911" s="55"/>
      <c r="BU911" s="55"/>
      <c r="BV911" s="55"/>
      <c r="BW911" s="55"/>
      <c r="BX911" s="55"/>
      <c r="BY911" s="55"/>
      <c r="BZ911" s="55"/>
      <c r="CA911" s="55"/>
      <c r="CB911" s="55"/>
      <c r="CC911" s="55"/>
      <c r="CD911" s="55"/>
      <c r="CE911" s="55"/>
      <c r="CF911" s="55"/>
      <c r="CG911" s="55"/>
      <c r="CH911" s="55"/>
      <c r="CI911" s="54"/>
      <c r="CJ911" s="55"/>
      <c r="CK911" s="55"/>
      <c r="CL911" s="55"/>
      <c r="CM911" s="55"/>
      <c r="CN911" s="55"/>
      <c r="CO911" s="55"/>
      <c r="CP911" s="55"/>
      <c r="CQ911" s="55"/>
      <c r="CR911" s="55"/>
      <c r="CS911" s="55"/>
      <c r="CT911" s="55"/>
      <c r="CU911" s="55"/>
      <c r="CV911" s="55"/>
      <c r="CW911" s="52"/>
      <c r="CX911" s="52"/>
      <c r="CY911" s="71"/>
      <c r="CZ911" s="67"/>
      <c r="DA911" s="52"/>
      <c r="DB911" s="53"/>
      <c r="DC911" s="53"/>
      <c r="DD911" s="53"/>
      <c r="DE911" s="53"/>
      <c r="DF911" s="53"/>
      <c r="DG911" s="53"/>
      <c r="DH911" s="53"/>
    </row>
    <row r="912" spans="1:112" s="63" customFormat="1" x14ac:dyDescent="0.2">
      <c r="A912" s="65"/>
      <c r="B912" s="72"/>
      <c r="C912" s="60"/>
      <c r="D912" s="60"/>
      <c r="E912" s="61"/>
      <c r="F912" s="62"/>
      <c r="G912" s="62"/>
      <c r="H912" s="62"/>
      <c r="I912" s="62"/>
      <c r="J912" s="61"/>
      <c r="N912" s="64"/>
      <c r="O912" s="64"/>
      <c r="P912" s="65"/>
      <c r="Q912" s="66"/>
      <c r="R912" s="66"/>
      <c r="S912" s="69"/>
      <c r="T912" s="67"/>
      <c r="U912" s="67"/>
      <c r="V912" s="67"/>
      <c r="W912" s="67"/>
      <c r="X912" s="67"/>
      <c r="Y912" s="67"/>
      <c r="Z912" s="67"/>
      <c r="AA912" s="53"/>
      <c r="AB912" s="53"/>
      <c r="AC912" s="53"/>
      <c r="AD912" s="53"/>
      <c r="AE912" s="53"/>
      <c r="AF912" s="53"/>
      <c r="AG912" s="53"/>
      <c r="AH912" s="53"/>
      <c r="AI912" s="53"/>
      <c r="AJ912" s="77"/>
      <c r="AK912" s="77"/>
      <c r="AL912" s="77"/>
      <c r="AM912" s="77"/>
      <c r="AN912" s="77"/>
      <c r="AO912" s="68"/>
      <c r="AP912" s="68"/>
      <c r="AQ912" s="67"/>
      <c r="AR912" s="67"/>
      <c r="AS912" s="67"/>
      <c r="AT912" s="67"/>
      <c r="AU912" s="67"/>
      <c r="AV912" s="67"/>
      <c r="AW912" s="54"/>
      <c r="AX912" s="54"/>
      <c r="AY912" s="55"/>
      <c r="AZ912" s="55"/>
      <c r="BA912" s="55"/>
      <c r="BB912" s="55"/>
      <c r="BC912" s="55"/>
      <c r="BD912" s="55"/>
      <c r="BE912" s="55"/>
      <c r="BF912" s="55"/>
      <c r="BG912" s="55"/>
      <c r="BH912" s="55"/>
      <c r="BI912" s="55"/>
      <c r="BJ912" s="55"/>
      <c r="BK912" s="55"/>
      <c r="BL912" s="55"/>
      <c r="BM912" s="55"/>
      <c r="BN912" s="56"/>
      <c r="BO912" s="55"/>
      <c r="BP912" s="55"/>
      <c r="BQ912" s="56"/>
      <c r="BR912" s="55"/>
      <c r="BS912" s="55"/>
      <c r="BT912" s="55"/>
      <c r="BU912" s="55"/>
      <c r="BV912" s="55"/>
      <c r="BW912" s="55"/>
      <c r="BX912" s="55"/>
      <c r="BY912" s="55"/>
      <c r="BZ912" s="55"/>
      <c r="CA912" s="55"/>
      <c r="CB912" s="55"/>
      <c r="CC912" s="55"/>
      <c r="CD912" s="55"/>
      <c r="CE912" s="55"/>
      <c r="CF912" s="55"/>
      <c r="CG912" s="55"/>
      <c r="CH912" s="55"/>
      <c r="CI912" s="54"/>
      <c r="CJ912" s="55"/>
      <c r="CK912" s="55"/>
      <c r="CL912" s="55"/>
      <c r="CM912" s="55"/>
      <c r="CN912" s="55"/>
      <c r="CO912" s="55"/>
      <c r="CP912" s="55"/>
      <c r="CQ912" s="55"/>
      <c r="CR912" s="55"/>
      <c r="CS912" s="55"/>
      <c r="CT912" s="55"/>
      <c r="CU912" s="55"/>
      <c r="CV912" s="55"/>
      <c r="CW912" s="52"/>
      <c r="CX912" s="52"/>
      <c r="CY912" s="71"/>
      <c r="CZ912" s="67"/>
      <c r="DA912" s="52"/>
      <c r="DB912" s="53"/>
      <c r="DC912" s="53"/>
      <c r="DD912" s="53"/>
      <c r="DE912" s="53"/>
      <c r="DF912" s="53"/>
      <c r="DG912" s="53"/>
      <c r="DH912" s="53"/>
    </row>
    <row r="913" spans="1:112" s="63" customFormat="1" x14ac:dyDescent="0.2">
      <c r="A913" s="65"/>
      <c r="B913" s="72"/>
      <c r="C913" s="60"/>
      <c r="D913" s="60"/>
      <c r="E913" s="61"/>
      <c r="F913" s="62"/>
      <c r="G913" s="62"/>
      <c r="H913" s="62"/>
      <c r="I913" s="62"/>
      <c r="J913" s="61"/>
      <c r="N913" s="64"/>
      <c r="O913" s="64"/>
      <c r="P913" s="65"/>
      <c r="Q913" s="66"/>
      <c r="R913" s="66"/>
      <c r="S913" s="69"/>
      <c r="T913" s="67"/>
      <c r="U913" s="67"/>
      <c r="V913" s="67"/>
      <c r="W913" s="67"/>
      <c r="X913" s="67"/>
      <c r="Y913" s="67"/>
      <c r="Z913" s="67"/>
      <c r="AA913" s="53"/>
      <c r="AB913" s="53"/>
      <c r="AC913" s="53"/>
      <c r="AD913" s="53"/>
      <c r="AE913" s="53"/>
      <c r="AF913" s="53"/>
      <c r="AG913" s="53"/>
      <c r="AH913" s="53"/>
      <c r="AI913" s="53"/>
      <c r="AJ913" s="77"/>
      <c r="AK913" s="77"/>
      <c r="AL913" s="77"/>
      <c r="AM913" s="77"/>
      <c r="AN913" s="77"/>
      <c r="AO913" s="68"/>
      <c r="AP913" s="68"/>
      <c r="AQ913" s="67"/>
      <c r="AR913" s="67"/>
      <c r="AS913" s="67"/>
      <c r="AT913" s="67"/>
      <c r="AU913" s="67"/>
      <c r="AV913" s="67"/>
      <c r="AW913" s="54"/>
      <c r="AX913" s="54"/>
      <c r="AY913" s="55"/>
      <c r="AZ913" s="55"/>
      <c r="BA913" s="55"/>
      <c r="BB913" s="55"/>
      <c r="BC913" s="55"/>
      <c r="BD913" s="55"/>
      <c r="BE913" s="55"/>
      <c r="BF913" s="55"/>
      <c r="BG913" s="55"/>
      <c r="BH913" s="55"/>
      <c r="BI913" s="55"/>
      <c r="BJ913" s="55"/>
      <c r="BK913" s="55"/>
      <c r="BL913" s="55"/>
      <c r="BM913" s="55"/>
      <c r="BN913" s="56"/>
      <c r="BO913" s="55"/>
      <c r="BP913" s="55"/>
      <c r="BQ913" s="56"/>
      <c r="BR913" s="55"/>
      <c r="BS913" s="55"/>
      <c r="BT913" s="55"/>
      <c r="BU913" s="55"/>
      <c r="BV913" s="55"/>
      <c r="BW913" s="55"/>
      <c r="BX913" s="55"/>
      <c r="BY913" s="55"/>
      <c r="BZ913" s="55"/>
      <c r="CA913" s="55"/>
      <c r="CB913" s="55"/>
      <c r="CC913" s="55"/>
      <c r="CD913" s="55"/>
      <c r="CE913" s="55"/>
      <c r="CF913" s="55"/>
      <c r="CG913" s="55"/>
      <c r="CH913" s="55"/>
      <c r="CI913" s="54"/>
      <c r="CJ913" s="55"/>
      <c r="CK913" s="55"/>
      <c r="CL913" s="55"/>
      <c r="CM913" s="55"/>
      <c r="CN913" s="55"/>
      <c r="CO913" s="55"/>
      <c r="CP913" s="55"/>
      <c r="CQ913" s="55"/>
      <c r="CR913" s="55"/>
      <c r="CS913" s="55"/>
      <c r="CT913" s="55"/>
      <c r="CU913" s="55"/>
      <c r="CV913" s="55"/>
      <c r="CW913" s="52"/>
      <c r="CX913" s="52"/>
      <c r="CY913" s="71"/>
      <c r="CZ913" s="67"/>
      <c r="DA913" s="52"/>
      <c r="DB913" s="53"/>
      <c r="DC913" s="53"/>
      <c r="DD913" s="53"/>
      <c r="DE913" s="53"/>
      <c r="DF913" s="53"/>
      <c r="DG913" s="53"/>
      <c r="DH913" s="53"/>
    </row>
    <row r="914" spans="1:112" s="63" customFormat="1" x14ac:dyDescent="0.2">
      <c r="A914" s="65"/>
      <c r="B914" s="72"/>
      <c r="C914" s="60"/>
      <c r="D914" s="60"/>
      <c r="E914" s="61"/>
      <c r="F914" s="62"/>
      <c r="G914" s="62"/>
      <c r="H914" s="62"/>
      <c r="I914" s="62"/>
      <c r="J914" s="61"/>
      <c r="N914" s="64"/>
      <c r="O914" s="64"/>
      <c r="P914" s="65"/>
      <c r="Q914" s="66"/>
      <c r="R914" s="66"/>
      <c r="S914" s="69"/>
      <c r="T914" s="67"/>
      <c r="U914" s="67"/>
      <c r="V914" s="67"/>
      <c r="W914" s="67"/>
      <c r="X914" s="67"/>
      <c r="Y914" s="67"/>
      <c r="Z914" s="67"/>
      <c r="AA914" s="53"/>
      <c r="AB914" s="53"/>
      <c r="AC914" s="53"/>
      <c r="AD914" s="53"/>
      <c r="AE914" s="53"/>
      <c r="AF914" s="53"/>
      <c r="AG914" s="53"/>
      <c r="AH914" s="53"/>
      <c r="AI914" s="53"/>
      <c r="AJ914" s="77"/>
      <c r="AK914" s="77"/>
      <c r="AL914" s="77"/>
      <c r="AM914" s="77"/>
      <c r="AN914" s="77"/>
      <c r="AO914" s="68"/>
      <c r="AP914" s="68"/>
      <c r="AQ914" s="67"/>
      <c r="AR914" s="67"/>
      <c r="AS914" s="67"/>
      <c r="AT914" s="67"/>
      <c r="AU914" s="67"/>
      <c r="AV914" s="67"/>
      <c r="AW914" s="54"/>
      <c r="AX914" s="54"/>
      <c r="AY914" s="55"/>
      <c r="AZ914" s="55"/>
      <c r="BA914" s="55"/>
      <c r="BB914" s="55"/>
      <c r="BC914" s="55"/>
      <c r="BD914" s="55"/>
      <c r="BE914" s="55"/>
      <c r="BF914" s="55"/>
      <c r="BG914" s="55"/>
      <c r="BH914" s="55"/>
      <c r="BI914" s="55"/>
      <c r="BJ914" s="55"/>
      <c r="BK914" s="55"/>
      <c r="BL914" s="55"/>
      <c r="BM914" s="55"/>
      <c r="BN914" s="56"/>
      <c r="BO914" s="55"/>
      <c r="BP914" s="55"/>
      <c r="BQ914" s="56"/>
      <c r="BR914" s="55"/>
      <c r="BS914" s="55"/>
      <c r="BT914" s="55"/>
      <c r="BU914" s="55"/>
      <c r="BV914" s="55"/>
      <c r="BW914" s="55"/>
      <c r="BX914" s="55"/>
      <c r="BY914" s="55"/>
      <c r="BZ914" s="55"/>
      <c r="CA914" s="55"/>
      <c r="CB914" s="55"/>
      <c r="CC914" s="55"/>
      <c r="CD914" s="55"/>
      <c r="CE914" s="55"/>
      <c r="CF914" s="55"/>
      <c r="CG914" s="55"/>
      <c r="CH914" s="55"/>
      <c r="CI914" s="54"/>
      <c r="CJ914" s="55"/>
      <c r="CK914" s="55"/>
      <c r="CL914" s="55"/>
      <c r="CM914" s="55"/>
      <c r="CN914" s="55"/>
      <c r="CO914" s="55"/>
      <c r="CP914" s="55"/>
      <c r="CQ914" s="55"/>
      <c r="CR914" s="55"/>
      <c r="CS914" s="55"/>
      <c r="CT914" s="55"/>
      <c r="CU914" s="55"/>
      <c r="CV914" s="55"/>
      <c r="CW914" s="52"/>
      <c r="CX914" s="52"/>
      <c r="CY914" s="71"/>
      <c r="CZ914" s="67"/>
      <c r="DA914" s="52"/>
      <c r="DB914" s="53"/>
      <c r="DC914" s="53"/>
      <c r="DD914" s="53"/>
      <c r="DE914" s="53"/>
      <c r="DF914" s="53"/>
      <c r="DG914" s="53"/>
      <c r="DH914" s="53"/>
    </row>
    <row r="915" spans="1:112" s="63" customFormat="1" x14ac:dyDescent="0.2">
      <c r="A915" s="65"/>
      <c r="B915" s="72"/>
      <c r="C915" s="60"/>
      <c r="D915" s="60"/>
      <c r="E915" s="61"/>
      <c r="F915" s="62"/>
      <c r="G915" s="62"/>
      <c r="H915" s="62"/>
      <c r="I915" s="62"/>
      <c r="J915" s="61"/>
      <c r="N915" s="64"/>
      <c r="O915" s="64"/>
      <c r="P915" s="65"/>
      <c r="Q915" s="66"/>
      <c r="R915" s="66"/>
      <c r="S915" s="69"/>
      <c r="T915" s="67"/>
      <c r="U915" s="67"/>
      <c r="V915" s="67"/>
      <c r="W915" s="67"/>
      <c r="X915" s="67"/>
      <c r="Y915" s="67"/>
      <c r="Z915" s="67"/>
      <c r="AA915" s="53"/>
      <c r="AB915" s="53"/>
      <c r="AC915" s="53"/>
      <c r="AD915" s="53"/>
      <c r="AE915" s="53"/>
      <c r="AF915" s="53"/>
      <c r="AG915" s="53"/>
      <c r="AH915" s="53"/>
      <c r="AI915" s="53"/>
      <c r="AJ915" s="77"/>
      <c r="AK915" s="77"/>
      <c r="AL915" s="77"/>
      <c r="AM915" s="77"/>
      <c r="AN915" s="77"/>
      <c r="AO915" s="68"/>
      <c r="AP915" s="68"/>
      <c r="AQ915" s="67"/>
      <c r="AR915" s="67"/>
      <c r="AS915" s="67"/>
      <c r="AT915" s="67"/>
      <c r="AU915" s="67"/>
      <c r="AV915" s="67"/>
      <c r="AW915" s="54"/>
      <c r="AX915" s="54"/>
      <c r="AY915" s="55"/>
      <c r="AZ915" s="55"/>
      <c r="BA915" s="55"/>
      <c r="BB915" s="55"/>
      <c r="BC915" s="55"/>
      <c r="BD915" s="55"/>
      <c r="BE915" s="55"/>
      <c r="BF915" s="55"/>
      <c r="BG915" s="55"/>
      <c r="BH915" s="55"/>
      <c r="BI915" s="55"/>
      <c r="BJ915" s="55"/>
      <c r="BK915" s="55"/>
      <c r="BL915" s="55"/>
      <c r="BM915" s="55"/>
      <c r="BN915" s="56"/>
      <c r="BO915" s="55"/>
      <c r="BP915" s="55"/>
      <c r="BQ915" s="56"/>
      <c r="BR915" s="55"/>
      <c r="BS915" s="55"/>
      <c r="BT915" s="55"/>
      <c r="BU915" s="55"/>
      <c r="BV915" s="55"/>
      <c r="BW915" s="55"/>
      <c r="BX915" s="55"/>
      <c r="BY915" s="55"/>
      <c r="BZ915" s="55"/>
      <c r="CA915" s="55"/>
      <c r="CB915" s="55"/>
      <c r="CC915" s="55"/>
      <c r="CD915" s="55"/>
      <c r="CE915" s="55"/>
      <c r="CF915" s="55"/>
      <c r="CG915" s="55"/>
      <c r="CH915" s="55"/>
      <c r="CI915" s="54"/>
      <c r="CJ915" s="55"/>
      <c r="CK915" s="55"/>
      <c r="CL915" s="55"/>
      <c r="CM915" s="55"/>
      <c r="CN915" s="55"/>
      <c r="CO915" s="55"/>
      <c r="CP915" s="55"/>
      <c r="CQ915" s="55"/>
      <c r="CR915" s="55"/>
      <c r="CS915" s="55"/>
      <c r="CT915" s="55"/>
      <c r="CU915" s="55"/>
      <c r="CV915" s="55"/>
      <c r="CW915" s="52"/>
      <c r="CX915" s="52"/>
      <c r="CY915" s="71"/>
      <c r="CZ915" s="67"/>
      <c r="DA915" s="52"/>
      <c r="DB915" s="53"/>
      <c r="DC915" s="53"/>
      <c r="DD915" s="53"/>
      <c r="DE915" s="53"/>
      <c r="DF915" s="53"/>
      <c r="DG915" s="53"/>
      <c r="DH915" s="53"/>
    </row>
    <row r="916" spans="1:112" s="63" customFormat="1" x14ac:dyDescent="0.2">
      <c r="A916" s="65"/>
      <c r="B916" s="72"/>
      <c r="C916" s="60"/>
      <c r="D916" s="60"/>
      <c r="E916" s="61"/>
      <c r="F916" s="62"/>
      <c r="G916" s="62"/>
      <c r="H916" s="62"/>
      <c r="I916" s="62"/>
      <c r="J916" s="61"/>
      <c r="N916" s="64"/>
      <c r="O916" s="64"/>
      <c r="P916" s="65"/>
      <c r="Q916" s="66"/>
      <c r="R916" s="66"/>
      <c r="S916" s="69"/>
      <c r="T916" s="67"/>
      <c r="U916" s="67"/>
      <c r="V916" s="67"/>
      <c r="W916" s="67"/>
      <c r="X916" s="67"/>
      <c r="Y916" s="67"/>
      <c r="Z916" s="67"/>
      <c r="AA916" s="53"/>
      <c r="AB916" s="53"/>
      <c r="AC916" s="53"/>
      <c r="AD916" s="53"/>
      <c r="AE916" s="53"/>
      <c r="AF916" s="53"/>
      <c r="AG916" s="53"/>
      <c r="AH916" s="53"/>
      <c r="AI916" s="53"/>
      <c r="AJ916" s="77"/>
      <c r="AK916" s="77"/>
      <c r="AL916" s="77"/>
      <c r="AM916" s="77"/>
      <c r="AN916" s="77"/>
      <c r="AO916" s="68"/>
      <c r="AP916" s="68"/>
      <c r="AQ916" s="67"/>
      <c r="AR916" s="67"/>
      <c r="AS916" s="67"/>
      <c r="AT916" s="67"/>
      <c r="AU916" s="67"/>
      <c r="AV916" s="67"/>
      <c r="AW916" s="54"/>
      <c r="AX916" s="54"/>
      <c r="AY916" s="55"/>
      <c r="AZ916" s="55"/>
      <c r="BA916" s="55"/>
      <c r="BB916" s="55"/>
      <c r="BC916" s="55"/>
      <c r="BD916" s="55"/>
      <c r="BE916" s="55"/>
      <c r="BF916" s="55"/>
      <c r="BG916" s="55"/>
      <c r="BH916" s="55"/>
      <c r="BI916" s="55"/>
      <c r="BJ916" s="55"/>
      <c r="BK916" s="55"/>
      <c r="BL916" s="55"/>
      <c r="BM916" s="55"/>
      <c r="BN916" s="56"/>
      <c r="BO916" s="55"/>
      <c r="BP916" s="55"/>
      <c r="BQ916" s="56"/>
      <c r="BR916" s="55"/>
      <c r="BS916" s="55"/>
      <c r="BT916" s="55"/>
      <c r="BU916" s="55"/>
      <c r="BV916" s="55"/>
      <c r="BW916" s="55"/>
      <c r="BX916" s="55"/>
      <c r="BY916" s="55"/>
      <c r="BZ916" s="55"/>
      <c r="CA916" s="55"/>
      <c r="CB916" s="55"/>
      <c r="CC916" s="55"/>
      <c r="CD916" s="55"/>
      <c r="CE916" s="55"/>
      <c r="CF916" s="55"/>
      <c r="CG916" s="55"/>
      <c r="CH916" s="55"/>
      <c r="CI916" s="54"/>
      <c r="CJ916" s="55"/>
      <c r="CK916" s="55"/>
      <c r="CL916" s="55"/>
      <c r="CM916" s="55"/>
      <c r="CN916" s="55"/>
      <c r="CO916" s="55"/>
      <c r="CP916" s="55"/>
      <c r="CQ916" s="55"/>
      <c r="CR916" s="55"/>
      <c r="CS916" s="55"/>
      <c r="CT916" s="55"/>
      <c r="CU916" s="55"/>
      <c r="CV916" s="55"/>
      <c r="CW916" s="52"/>
      <c r="CX916" s="52"/>
      <c r="CY916" s="71"/>
      <c r="CZ916" s="67"/>
      <c r="DA916" s="52"/>
      <c r="DB916" s="53"/>
      <c r="DC916" s="53"/>
      <c r="DD916" s="53"/>
      <c r="DE916" s="53"/>
      <c r="DF916" s="53"/>
      <c r="DG916" s="53"/>
      <c r="DH916" s="53"/>
    </row>
    <row r="917" spans="1:112" s="63" customFormat="1" x14ac:dyDescent="0.2">
      <c r="A917" s="65"/>
      <c r="B917" s="72"/>
      <c r="C917" s="60"/>
      <c r="D917" s="60"/>
      <c r="E917" s="61"/>
      <c r="F917" s="62"/>
      <c r="G917" s="62"/>
      <c r="H917" s="62"/>
      <c r="I917" s="62"/>
      <c r="J917" s="61"/>
      <c r="N917" s="64"/>
      <c r="O917" s="64"/>
      <c r="P917" s="65"/>
      <c r="Q917" s="66"/>
      <c r="R917" s="66"/>
      <c r="S917" s="69"/>
      <c r="T917" s="67"/>
      <c r="U917" s="67"/>
      <c r="V917" s="67"/>
      <c r="W917" s="67"/>
      <c r="X917" s="67"/>
      <c r="Y917" s="67"/>
      <c r="Z917" s="67"/>
      <c r="AA917" s="53"/>
      <c r="AB917" s="53"/>
      <c r="AC917" s="53"/>
      <c r="AD917" s="53"/>
      <c r="AE917" s="53"/>
      <c r="AF917" s="53"/>
      <c r="AG917" s="53"/>
      <c r="AH917" s="53"/>
      <c r="AI917" s="53"/>
      <c r="AJ917" s="77"/>
      <c r="AK917" s="77"/>
      <c r="AL917" s="77"/>
      <c r="AM917" s="77"/>
      <c r="AN917" s="77"/>
      <c r="AO917" s="68"/>
      <c r="AP917" s="68"/>
      <c r="AQ917" s="67"/>
      <c r="AR917" s="67"/>
      <c r="AS917" s="67"/>
      <c r="AT917" s="67"/>
      <c r="AU917" s="67"/>
      <c r="AV917" s="67"/>
      <c r="AW917" s="54"/>
      <c r="AX917" s="54"/>
      <c r="AY917" s="55"/>
      <c r="AZ917" s="55"/>
      <c r="BA917" s="55"/>
      <c r="BB917" s="55"/>
      <c r="BC917" s="55"/>
      <c r="BD917" s="55"/>
      <c r="BE917" s="55"/>
      <c r="BF917" s="55"/>
      <c r="BG917" s="55"/>
      <c r="BH917" s="55"/>
      <c r="BI917" s="55"/>
      <c r="BJ917" s="55"/>
      <c r="BK917" s="55"/>
      <c r="BL917" s="55"/>
      <c r="BM917" s="55"/>
      <c r="BN917" s="56"/>
      <c r="BO917" s="55"/>
      <c r="BP917" s="55"/>
      <c r="BQ917" s="56"/>
      <c r="BR917" s="55"/>
      <c r="BS917" s="55"/>
      <c r="BT917" s="55"/>
      <c r="BU917" s="55"/>
      <c r="BV917" s="55"/>
      <c r="BW917" s="55"/>
      <c r="BX917" s="55"/>
      <c r="BY917" s="55"/>
      <c r="BZ917" s="55"/>
      <c r="CA917" s="55"/>
      <c r="CB917" s="55"/>
      <c r="CC917" s="55"/>
      <c r="CD917" s="55"/>
      <c r="CE917" s="55"/>
      <c r="CF917" s="55"/>
      <c r="CG917" s="55"/>
      <c r="CH917" s="55"/>
      <c r="CI917" s="54"/>
      <c r="CJ917" s="55"/>
      <c r="CK917" s="55"/>
      <c r="CL917" s="55"/>
      <c r="CM917" s="55"/>
      <c r="CN917" s="55"/>
      <c r="CO917" s="55"/>
      <c r="CP917" s="55"/>
      <c r="CQ917" s="55"/>
      <c r="CR917" s="55"/>
      <c r="CS917" s="55"/>
      <c r="CT917" s="55"/>
      <c r="CU917" s="55"/>
      <c r="CV917" s="55"/>
      <c r="CW917" s="52"/>
      <c r="CX917" s="52"/>
      <c r="CY917" s="71"/>
      <c r="CZ917" s="67"/>
      <c r="DA917" s="52"/>
      <c r="DB917" s="53"/>
      <c r="DC917" s="53"/>
      <c r="DD917" s="53"/>
      <c r="DE917" s="53"/>
      <c r="DF917" s="53"/>
      <c r="DG917" s="53"/>
      <c r="DH917" s="53"/>
    </row>
    <row r="918" spans="1:112" s="63" customFormat="1" x14ac:dyDescent="0.2">
      <c r="A918" s="65"/>
      <c r="B918" s="72"/>
      <c r="C918" s="60"/>
      <c r="D918" s="60"/>
      <c r="E918" s="61"/>
      <c r="F918" s="62"/>
      <c r="G918" s="62"/>
      <c r="H918" s="62"/>
      <c r="I918" s="62"/>
      <c r="J918" s="61"/>
      <c r="N918" s="64"/>
      <c r="O918" s="64"/>
      <c r="P918" s="65"/>
      <c r="Q918" s="66"/>
      <c r="R918" s="66"/>
      <c r="S918" s="69"/>
      <c r="T918" s="67"/>
      <c r="U918" s="67"/>
      <c r="V918" s="67"/>
      <c r="W918" s="67"/>
      <c r="X918" s="67"/>
      <c r="Y918" s="67"/>
      <c r="Z918" s="67"/>
      <c r="AA918" s="53"/>
      <c r="AB918" s="53"/>
      <c r="AC918" s="53"/>
      <c r="AD918" s="53"/>
      <c r="AE918" s="53"/>
      <c r="AF918" s="53"/>
      <c r="AG918" s="53"/>
      <c r="AH918" s="53"/>
      <c r="AI918" s="53"/>
      <c r="AJ918" s="77"/>
      <c r="AK918" s="77"/>
      <c r="AL918" s="77"/>
      <c r="AM918" s="77"/>
      <c r="AN918" s="77"/>
      <c r="AO918" s="68"/>
      <c r="AP918" s="68"/>
      <c r="AQ918" s="67"/>
      <c r="AR918" s="67"/>
      <c r="AS918" s="67"/>
      <c r="AT918" s="67"/>
      <c r="AU918" s="67"/>
      <c r="AV918" s="67"/>
      <c r="AW918" s="54"/>
      <c r="AX918" s="54"/>
      <c r="AY918" s="55"/>
      <c r="AZ918" s="55"/>
      <c r="BA918" s="55"/>
      <c r="BB918" s="55"/>
      <c r="BC918" s="55"/>
      <c r="BD918" s="55"/>
      <c r="BE918" s="55"/>
      <c r="BF918" s="55"/>
      <c r="BG918" s="55"/>
      <c r="BH918" s="55"/>
      <c r="BI918" s="55"/>
      <c r="BJ918" s="55"/>
      <c r="BK918" s="55"/>
      <c r="BL918" s="55"/>
      <c r="BM918" s="55"/>
      <c r="BN918" s="56"/>
      <c r="BO918" s="55"/>
      <c r="BP918" s="55"/>
      <c r="BQ918" s="56"/>
      <c r="BR918" s="55"/>
      <c r="BS918" s="55"/>
      <c r="BT918" s="55"/>
      <c r="BU918" s="55"/>
      <c r="BV918" s="55"/>
      <c r="BW918" s="55"/>
      <c r="BX918" s="55"/>
      <c r="BY918" s="55"/>
      <c r="BZ918" s="55"/>
      <c r="CA918" s="55"/>
      <c r="CB918" s="55"/>
      <c r="CC918" s="55"/>
      <c r="CD918" s="55"/>
      <c r="CE918" s="55"/>
      <c r="CF918" s="55"/>
      <c r="CG918" s="55"/>
      <c r="CH918" s="55"/>
      <c r="CI918" s="54"/>
      <c r="CJ918" s="55"/>
      <c r="CK918" s="55"/>
      <c r="CL918" s="55"/>
      <c r="CM918" s="55"/>
      <c r="CN918" s="55"/>
      <c r="CO918" s="55"/>
      <c r="CP918" s="55"/>
      <c r="CQ918" s="55"/>
      <c r="CR918" s="55"/>
      <c r="CS918" s="55"/>
      <c r="CT918" s="55"/>
      <c r="CU918" s="55"/>
      <c r="CV918" s="55"/>
      <c r="CW918" s="52"/>
      <c r="CX918" s="52"/>
      <c r="CY918" s="71"/>
      <c r="CZ918" s="67"/>
      <c r="DA918" s="52"/>
      <c r="DB918" s="53"/>
      <c r="DC918" s="53"/>
      <c r="DD918" s="53"/>
      <c r="DE918" s="53"/>
      <c r="DF918" s="53"/>
      <c r="DG918" s="53"/>
      <c r="DH918" s="53"/>
    </row>
    <row r="919" spans="1:112" s="63" customFormat="1" x14ac:dyDescent="0.2">
      <c r="A919" s="65"/>
      <c r="B919" s="72"/>
      <c r="C919" s="60"/>
      <c r="D919" s="60"/>
      <c r="E919" s="61"/>
      <c r="F919" s="62"/>
      <c r="G919" s="62"/>
      <c r="H919" s="62"/>
      <c r="I919" s="62"/>
      <c r="J919" s="61"/>
      <c r="N919" s="64"/>
      <c r="O919" s="64"/>
      <c r="P919" s="65"/>
      <c r="Q919" s="66"/>
      <c r="R919" s="66"/>
      <c r="S919" s="69"/>
      <c r="T919" s="67"/>
      <c r="U919" s="67"/>
      <c r="V919" s="67"/>
      <c r="W919" s="67"/>
      <c r="X919" s="67"/>
      <c r="Y919" s="67"/>
      <c r="Z919" s="67"/>
      <c r="AA919" s="53"/>
      <c r="AB919" s="53"/>
      <c r="AC919" s="53"/>
      <c r="AD919" s="53"/>
      <c r="AE919" s="53"/>
      <c r="AF919" s="53"/>
      <c r="AG919" s="53"/>
      <c r="AH919" s="53"/>
      <c r="AI919" s="53"/>
      <c r="AJ919" s="77"/>
      <c r="AK919" s="77"/>
      <c r="AL919" s="77"/>
      <c r="AM919" s="77"/>
      <c r="AN919" s="77"/>
      <c r="AO919" s="68"/>
      <c r="AP919" s="68"/>
      <c r="AQ919" s="67"/>
      <c r="AR919" s="67"/>
      <c r="AS919" s="67"/>
      <c r="AT919" s="67"/>
      <c r="AU919" s="67"/>
      <c r="AV919" s="67"/>
      <c r="AW919" s="54"/>
      <c r="AX919" s="54"/>
      <c r="AY919" s="55"/>
      <c r="AZ919" s="55"/>
      <c r="BA919" s="55"/>
      <c r="BB919" s="55"/>
      <c r="BC919" s="55"/>
      <c r="BD919" s="55"/>
      <c r="BE919" s="55"/>
      <c r="BF919" s="55"/>
      <c r="BG919" s="55"/>
      <c r="BH919" s="55"/>
      <c r="BI919" s="55"/>
      <c r="BJ919" s="55"/>
      <c r="BK919" s="55"/>
      <c r="BL919" s="55"/>
      <c r="BM919" s="55"/>
      <c r="BN919" s="56"/>
      <c r="BO919" s="55"/>
      <c r="BP919" s="55"/>
      <c r="BQ919" s="56"/>
      <c r="BR919" s="55"/>
      <c r="BS919" s="55"/>
      <c r="BT919" s="55"/>
      <c r="BU919" s="55"/>
      <c r="BV919" s="55"/>
      <c r="BW919" s="55"/>
      <c r="BX919" s="55"/>
      <c r="BY919" s="55"/>
      <c r="BZ919" s="55"/>
      <c r="CA919" s="55"/>
      <c r="CB919" s="55"/>
      <c r="CC919" s="55"/>
      <c r="CD919" s="55"/>
      <c r="CE919" s="55"/>
      <c r="CF919" s="55"/>
      <c r="CG919" s="55"/>
      <c r="CH919" s="55"/>
      <c r="CI919" s="54"/>
      <c r="CJ919" s="55"/>
      <c r="CK919" s="55"/>
      <c r="CL919" s="55"/>
      <c r="CM919" s="55"/>
      <c r="CN919" s="55"/>
      <c r="CO919" s="55"/>
      <c r="CP919" s="55"/>
      <c r="CQ919" s="55"/>
      <c r="CR919" s="55"/>
      <c r="CS919" s="55"/>
      <c r="CT919" s="55"/>
      <c r="CU919" s="55"/>
      <c r="CV919" s="55"/>
      <c r="CW919" s="52"/>
      <c r="CX919" s="52"/>
      <c r="CY919" s="71"/>
      <c r="CZ919" s="67"/>
      <c r="DA919" s="52"/>
      <c r="DB919" s="53"/>
      <c r="DC919" s="53"/>
      <c r="DD919" s="53"/>
      <c r="DE919" s="53"/>
      <c r="DF919" s="53"/>
      <c r="DG919" s="53"/>
      <c r="DH919" s="53"/>
    </row>
    <row r="920" spans="1:112" s="63" customFormat="1" x14ac:dyDescent="0.2">
      <c r="A920" s="65"/>
      <c r="B920" s="72"/>
      <c r="C920" s="60"/>
      <c r="D920" s="60"/>
      <c r="E920" s="61"/>
      <c r="F920" s="62"/>
      <c r="G920" s="62"/>
      <c r="H920" s="62"/>
      <c r="I920" s="62"/>
      <c r="J920" s="61"/>
      <c r="N920" s="64"/>
      <c r="O920" s="64"/>
      <c r="P920" s="65"/>
      <c r="Q920" s="66"/>
      <c r="R920" s="66"/>
      <c r="S920" s="69"/>
      <c r="T920" s="67"/>
      <c r="U920" s="67"/>
      <c r="V920" s="67"/>
      <c r="W920" s="67"/>
      <c r="X920" s="67"/>
      <c r="Y920" s="67"/>
      <c r="Z920" s="67"/>
      <c r="AA920" s="53"/>
      <c r="AB920" s="53"/>
      <c r="AC920" s="53"/>
      <c r="AD920" s="53"/>
      <c r="AE920" s="53"/>
      <c r="AF920" s="53"/>
      <c r="AG920" s="53"/>
      <c r="AH920" s="53"/>
      <c r="AI920" s="53"/>
      <c r="AJ920" s="77"/>
      <c r="AK920" s="77"/>
      <c r="AL920" s="77"/>
      <c r="AM920" s="77"/>
      <c r="AN920" s="77"/>
      <c r="AO920" s="68"/>
      <c r="AP920" s="68"/>
      <c r="AQ920" s="67"/>
      <c r="AR920" s="67"/>
      <c r="AS920" s="67"/>
      <c r="AT920" s="67"/>
      <c r="AU920" s="67"/>
      <c r="AV920" s="67"/>
      <c r="AW920" s="54"/>
      <c r="AX920" s="54"/>
      <c r="AY920" s="55"/>
      <c r="AZ920" s="55"/>
      <c r="BA920" s="55"/>
      <c r="BB920" s="55"/>
      <c r="BC920" s="55"/>
      <c r="BD920" s="55"/>
      <c r="BE920" s="55"/>
      <c r="BF920" s="55"/>
      <c r="BG920" s="55"/>
      <c r="BH920" s="55"/>
      <c r="BI920" s="55"/>
      <c r="BJ920" s="55"/>
      <c r="BK920" s="55"/>
      <c r="BL920" s="55"/>
      <c r="BM920" s="55"/>
      <c r="BN920" s="56"/>
      <c r="BO920" s="55"/>
      <c r="BP920" s="55"/>
      <c r="BQ920" s="56"/>
      <c r="BR920" s="55"/>
      <c r="BS920" s="55"/>
      <c r="BT920" s="55"/>
      <c r="BU920" s="55"/>
      <c r="BV920" s="55"/>
      <c r="BW920" s="55"/>
      <c r="BX920" s="55"/>
      <c r="BY920" s="55"/>
      <c r="BZ920" s="55"/>
      <c r="CA920" s="55"/>
      <c r="CB920" s="55"/>
      <c r="CC920" s="55"/>
      <c r="CD920" s="55"/>
      <c r="CE920" s="55"/>
      <c r="CF920" s="55"/>
      <c r="CG920" s="55"/>
      <c r="CH920" s="55"/>
      <c r="CI920" s="54"/>
      <c r="CJ920" s="55"/>
      <c r="CK920" s="55"/>
      <c r="CL920" s="55"/>
      <c r="CM920" s="55"/>
      <c r="CN920" s="55"/>
      <c r="CO920" s="55"/>
      <c r="CP920" s="55"/>
      <c r="CQ920" s="55"/>
      <c r="CR920" s="55"/>
      <c r="CS920" s="55"/>
      <c r="CT920" s="55"/>
      <c r="CU920" s="55"/>
      <c r="CV920" s="55"/>
      <c r="CW920" s="52"/>
      <c r="CX920" s="52"/>
      <c r="CY920" s="71"/>
      <c r="CZ920" s="67"/>
      <c r="DA920" s="52"/>
      <c r="DB920" s="53"/>
      <c r="DC920" s="53"/>
      <c r="DD920" s="53"/>
      <c r="DE920" s="53"/>
      <c r="DF920" s="53"/>
      <c r="DG920" s="53"/>
      <c r="DH920" s="53"/>
    </row>
    <row r="921" spans="1:112" s="63" customFormat="1" x14ac:dyDescent="0.2">
      <c r="A921" s="65"/>
      <c r="B921" s="72"/>
      <c r="C921" s="60"/>
      <c r="D921" s="60"/>
      <c r="E921" s="61"/>
      <c r="F921" s="62"/>
      <c r="G921" s="62"/>
      <c r="H921" s="62"/>
      <c r="I921" s="62"/>
      <c r="J921" s="61"/>
      <c r="N921" s="64"/>
      <c r="O921" s="64"/>
      <c r="P921" s="65"/>
      <c r="Q921" s="66"/>
      <c r="R921" s="66"/>
      <c r="S921" s="69"/>
      <c r="T921" s="67"/>
      <c r="U921" s="67"/>
      <c r="V921" s="67"/>
      <c r="W921" s="67"/>
      <c r="X921" s="67"/>
      <c r="Y921" s="67"/>
      <c r="Z921" s="67"/>
      <c r="AA921" s="53"/>
      <c r="AB921" s="53"/>
      <c r="AC921" s="53"/>
      <c r="AD921" s="53"/>
      <c r="AE921" s="53"/>
      <c r="AF921" s="53"/>
      <c r="AG921" s="53"/>
      <c r="AH921" s="53"/>
      <c r="AI921" s="53"/>
      <c r="AJ921" s="77"/>
      <c r="AK921" s="77"/>
      <c r="AL921" s="77"/>
      <c r="AM921" s="77"/>
      <c r="AN921" s="77"/>
      <c r="AO921" s="68"/>
      <c r="AP921" s="68"/>
      <c r="AQ921" s="67"/>
      <c r="AR921" s="67"/>
      <c r="AS921" s="67"/>
      <c r="AT921" s="67"/>
      <c r="AU921" s="67"/>
      <c r="AV921" s="67"/>
      <c r="AW921" s="54"/>
      <c r="AX921" s="54"/>
      <c r="AY921" s="55"/>
      <c r="AZ921" s="55"/>
      <c r="BA921" s="55"/>
      <c r="BB921" s="55"/>
      <c r="BC921" s="55"/>
      <c r="BD921" s="55"/>
      <c r="BE921" s="55"/>
      <c r="BF921" s="55"/>
      <c r="BG921" s="55"/>
      <c r="BH921" s="55"/>
      <c r="BI921" s="55"/>
      <c r="BJ921" s="55"/>
      <c r="BK921" s="55"/>
      <c r="BL921" s="55"/>
      <c r="BM921" s="55"/>
      <c r="BN921" s="56"/>
      <c r="BO921" s="55"/>
      <c r="BP921" s="55"/>
      <c r="BQ921" s="56"/>
      <c r="BR921" s="55"/>
      <c r="BS921" s="55"/>
      <c r="BT921" s="55"/>
      <c r="BU921" s="55"/>
      <c r="BV921" s="55"/>
      <c r="BW921" s="55"/>
      <c r="BX921" s="55"/>
      <c r="BY921" s="55"/>
      <c r="BZ921" s="55"/>
      <c r="CA921" s="55"/>
      <c r="CB921" s="55"/>
      <c r="CC921" s="55"/>
      <c r="CD921" s="55"/>
      <c r="CE921" s="55"/>
      <c r="CF921" s="55"/>
      <c r="CG921" s="55"/>
      <c r="CH921" s="55"/>
      <c r="CI921" s="54"/>
      <c r="CJ921" s="55"/>
      <c r="CK921" s="55"/>
      <c r="CL921" s="55"/>
      <c r="CM921" s="55"/>
      <c r="CN921" s="55"/>
      <c r="CO921" s="55"/>
      <c r="CP921" s="55"/>
      <c r="CQ921" s="55"/>
      <c r="CR921" s="55"/>
      <c r="CS921" s="55"/>
      <c r="CT921" s="55"/>
      <c r="CU921" s="55"/>
      <c r="CV921" s="55"/>
      <c r="CW921" s="52"/>
      <c r="CX921" s="52"/>
      <c r="CY921" s="71"/>
      <c r="CZ921" s="67"/>
      <c r="DA921" s="52"/>
      <c r="DB921" s="53"/>
      <c r="DC921" s="53"/>
      <c r="DD921" s="53"/>
      <c r="DE921" s="53"/>
      <c r="DF921" s="53"/>
      <c r="DG921" s="53"/>
      <c r="DH921" s="53"/>
    </row>
    <row r="922" spans="1:112" s="63" customFormat="1" x14ac:dyDescent="0.2">
      <c r="A922" s="65"/>
      <c r="B922" s="72"/>
      <c r="C922" s="60"/>
      <c r="D922" s="60"/>
      <c r="E922" s="61"/>
      <c r="F922" s="62"/>
      <c r="G922" s="62"/>
      <c r="H922" s="62"/>
      <c r="I922" s="62"/>
      <c r="J922" s="61"/>
      <c r="N922" s="64"/>
      <c r="O922" s="64"/>
      <c r="P922" s="65"/>
      <c r="Q922" s="66"/>
      <c r="R922" s="66"/>
      <c r="S922" s="69"/>
      <c r="T922" s="67"/>
      <c r="U922" s="67"/>
      <c r="V922" s="67"/>
      <c r="W922" s="67"/>
      <c r="X922" s="67"/>
      <c r="Y922" s="67"/>
      <c r="Z922" s="67"/>
      <c r="AA922" s="53"/>
      <c r="AB922" s="53"/>
      <c r="AC922" s="53"/>
      <c r="AD922" s="53"/>
      <c r="AE922" s="53"/>
      <c r="AF922" s="53"/>
      <c r="AG922" s="53"/>
      <c r="AH922" s="53"/>
      <c r="AI922" s="53"/>
      <c r="AJ922" s="77"/>
      <c r="AK922" s="77"/>
      <c r="AL922" s="77"/>
      <c r="AM922" s="77"/>
      <c r="AN922" s="77"/>
      <c r="AO922" s="68"/>
      <c r="AP922" s="68"/>
      <c r="AQ922" s="67"/>
      <c r="AR922" s="67"/>
      <c r="AS922" s="67"/>
      <c r="AT922" s="67"/>
      <c r="AU922" s="67"/>
      <c r="AV922" s="67"/>
      <c r="AW922" s="54"/>
      <c r="AX922" s="54"/>
      <c r="AY922" s="55"/>
      <c r="AZ922" s="55"/>
      <c r="BA922" s="55"/>
      <c r="BB922" s="55"/>
      <c r="BC922" s="55"/>
      <c r="BD922" s="55"/>
      <c r="BE922" s="55"/>
      <c r="BF922" s="55"/>
      <c r="BG922" s="55"/>
      <c r="BH922" s="55"/>
      <c r="BI922" s="55"/>
      <c r="BJ922" s="55"/>
      <c r="BK922" s="55"/>
      <c r="BL922" s="55"/>
      <c r="BM922" s="55"/>
      <c r="BN922" s="56"/>
      <c r="BO922" s="55"/>
      <c r="BP922" s="55"/>
      <c r="BQ922" s="56"/>
      <c r="BR922" s="55"/>
      <c r="BS922" s="55"/>
      <c r="BT922" s="55"/>
      <c r="BU922" s="55"/>
      <c r="BV922" s="55"/>
      <c r="BW922" s="55"/>
      <c r="BX922" s="55"/>
      <c r="BY922" s="55"/>
      <c r="BZ922" s="55"/>
      <c r="CA922" s="55"/>
      <c r="CB922" s="55"/>
      <c r="CC922" s="55"/>
      <c r="CD922" s="55"/>
      <c r="CE922" s="55"/>
      <c r="CF922" s="55"/>
      <c r="CG922" s="55"/>
      <c r="CH922" s="55"/>
      <c r="CI922" s="54"/>
      <c r="CJ922" s="55"/>
      <c r="CK922" s="55"/>
      <c r="CL922" s="55"/>
      <c r="CM922" s="55"/>
      <c r="CN922" s="55"/>
      <c r="CO922" s="55"/>
      <c r="CP922" s="55"/>
      <c r="CQ922" s="55"/>
      <c r="CR922" s="55"/>
      <c r="CS922" s="55"/>
      <c r="CT922" s="55"/>
      <c r="CU922" s="55"/>
      <c r="CV922" s="55"/>
      <c r="CW922" s="52"/>
      <c r="CX922" s="52"/>
      <c r="CY922" s="71"/>
      <c r="CZ922" s="67"/>
      <c r="DA922" s="52"/>
      <c r="DB922" s="53"/>
      <c r="DC922" s="53"/>
      <c r="DD922" s="53"/>
      <c r="DE922" s="53"/>
      <c r="DF922" s="53"/>
      <c r="DG922" s="53"/>
      <c r="DH922" s="53"/>
    </row>
    <row r="923" spans="1:112" s="63" customFormat="1" x14ac:dyDescent="0.2">
      <c r="A923" s="65"/>
      <c r="B923" s="72"/>
      <c r="C923" s="60"/>
      <c r="D923" s="60"/>
      <c r="E923" s="61"/>
      <c r="F923" s="62"/>
      <c r="G923" s="62"/>
      <c r="H923" s="62"/>
      <c r="I923" s="62"/>
      <c r="J923" s="61"/>
      <c r="N923" s="64"/>
      <c r="O923" s="64"/>
      <c r="P923" s="65"/>
      <c r="Q923" s="66"/>
      <c r="R923" s="66"/>
      <c r="S923" s="69"/>
      <c r="T923" s="67"/>
      <c r="U923" s="67"/>
      <c r="V923" s="67"/>
      <c r="W923" s="67"/>
      <c r="X923" s="67"/>
      <c r="Y923" s="67"/>
      <c r="Z923" s="67"/>
      <c r="AA923" s="53"/>
      <c r="AB923" s="53"/>
      <c r="AC923" s="53"/>
      <c r="AD923" s="53"/>
      <c r="AE923" s="53"/>
      <c r="AF923" s="53"/>
      <c r="AG923" s="53"/>
      <c r="AH923" s="53"/>
      <c r="AI923" s="53"/>
      <c r="AJ923" s="77"/>
      <c r="AK923" s="77"/>
      <c r="AL923" s="77"/>
      <c r="AM923" s="77"/>
      <c r="AN923" s="77"/>
      <c r="AO923" s="68"/>
      <c r="AP923" s="68"/>
      <c r="AQ923" s="67"/>
      <c r="AR923" s="67"/>
      <c r="AS923" s="67"/>
      <c r="AT923" s="67"/>
      <c r="AU923" s="67"/>
      <c r="AV923" s="67"/>
      <c r="AW923" s="54"/>
      <c r="AX923" s="54"/>
      <c r="AY923" s="55"/>
      <c r="AZ923" s="55"/>
      <c r="BA923" s="55"/>
      <c r="BB923" s="55"/>
      <c r="BC923" s="55"/>
      <c r="BD923" s="55"/>
      <c r="BE923" s="55"/>
      <c r="BF923" s="55"/>
      <c r="BG923" s="55"/>
      <c r="BH923" s="55"/>
      <c r="BI923" s="55"/>
      <c r="BJ923" s="55"/>
      <c r="BK923" s="55"/>
      <c r="BL923" s="55"/>
      <c r="BM923" s="55"/>
      <c r="BN923" s="56"/>
      <c r="BO923" s="55"/>
      <c r="BP923" s="55"/>
      <c r="BQ923" s="56"/>
      <c r="BR923" s="55"/>
      <c r="BS923" s="55"/>
      <c r="BT923" s="55"/>
      <c r="BU923" s="55"/>
      <c r="BV923" s="55"/>
      <c r="BW923" s="55"/>
      <c r="BX923" s="55"/>
      <c r="BY923" s="55"/>
      <c r="BZ923" s="55"/>
      <c r="CA923" s="55"/>
      <c r="CB923" s="55"/>
      <c r="CC923" s="55"/>
      <c r="CD923" s="55"/>
      <c r="CE923" s="55"/>
      <c r="CF923" s="55"/>
      <c r="CG923" s="55"/>
      <c r="CH923" s="55"/>
      <c r="CI923" s="54"/>
      <c r="CJ923" s="55"/>
      <c r="CK923" s="55"/>
      <c r="CL923" s="55"/>
      <c r="CM923" s="55"/>
      <c r="CN923" s="55"/>
      <c r="CO923" s="55"/>
      <c r="CP923" s="55"/>
      <c r="CQ923" s="55"/>
      <c r="CR923" s="55"/>
      <c r="CS923" s="55"/>
      <c r="CT923" s="55"/>
      <c r="CU923" s="55"/>
      <c r="CV923" s="55"/>
      <c r="CW923" s="52"/>
      <c r="CX923" s="52"/>
      <c r="CY923" s="71"/>
      <c r="CZ923" s="67"/>
      <c r="DA923" s="52"/>
      <c r="DB923" s="53"/>
      <c r="DC923" s="53"/>
      <c r="DD923" s="53"/>
      <c r="DE923" s="53"/>
      <c r="DF923" s="53"/>
      <c r="DG923" s="53"/>
      <c r="DH923" s="53"/>
    </row>
    <row r="924" spans="1:112" s="63" customFormat="1" x14ac:dyDescent="0.2">
      <c r="A924" s="65"/>
      <c r="B924" s="72"/>
      <c r="C924" s="60"/>
      <c r="D924" s="60"/>
      <c r="E924" s="61"/>
      <c r="F924" s="62"/>
      <c r="G924" s="62"/>
      <c r="H924" s="62"/>
      <c r="I924" s="62"/>
      <c r="J924" s="61"/>
      <c r="N924" s="64"/>
      <c r="O924" s="64"/>
      <c r="P924" s="65"/>
      <c r="Q924" s="66"/>
      <c r="R924" s="66"/>
      <c r="S924" s="69"/>
      <c r="T924" s="67"/>
      <c r="U924" s="67"/>
      <c r="V924" s="67"/>
      <c r="W924" s="67"/>
      <c r="X924" s="67"/>
      <c r="Y924" s="67"/>
      <c r="Z924" s="67"/>
      <c r="AA924" s="53"/>
      <c r="AB924" s="53"/>
      <c r="AC924" s="53"/>
      <c r="AD924" s="53"/>
      <c r="AE924" s="53"/>
      <c r="AF924" s="53"/>
      <c r="AG924" s="53"/>
      <c r="AH924" s="53"/>
      <c r="AI924" s="53"/>
      <c r="AJ924" s="77"/>
      <c r="AK924" s="77"/>
      <c r="AL924" s="77"/>
      <c r="AM924" s="77"/>
      <c r="AN924" s="77"/>
      <c r="AO924" s="68"/>
      <c r="AP924" s="68"/>
      <c r="AQ924" s="67"/>
      <c r="AR924" s="67"/>
      <c r="AS924" s="67"/>
      <c r="AT924" s="67"/>
      <c r="AU924" s="67"/>
      <c r="AV924" s="67"/>
      <c r="AW924" s="54"/>
      <c r="AX924" s="54"/>
      <c r="AY924" s="55"/>
      <c r="AZ924" s="55"/>
      <c r="BA924" s="55"/>
      <c r="BB924" s="55"/>
      <c r="BC924" s="55"/>
      <c r="BD924" s="55"/>
      <c r="BE924" s="55"/>
      <c r="BF924" s="55"/>
      <c r="BG924" s="55"/>
      <c r="BH924" s="55"/>
      <c r="BI924" s="55"/>
      <c r="BJ924" s="55"/>
      <c r="BK924" s="55"/>
      <c r="BL924" s="55"/>
      <c r="BM924" s="55"/>
      <c r="BN924" s="56"/>
      <c r="BO924" s="55"/>
      <c r="BP924" s="55"/>
      <c r="BQ924" s="56"/>
      <c r="BR924" s="55"/>
      <c r="BS924" s="55"/>
      <c r="BT924" s="55"/>
      <c r="BU924" s="55"/>
      <c r="BV924" s="55"/>
      <c r="BW924" s="55"/>
      <c r="BX924" s="55"/>
      <c r="BY924" s="55"/>
      <c r="BZ924" s="55"/>
      <c r="CA924" s="55"/>
      <c r="CB924" s="55"/>
      <c r="CC924" s="55"/>
      <c r="CD924" s="55"/>
      <c r="CE924" s="55"/>
      <c r="CF924" s="55"/>
      <c r="CG924" s="55"/>
      <c r="CH924" s="55"/>
      <c r="CI924" s="54"/>
      <c r="CJ924" s="55"/>
      <c r="CK924" s="55"/>
      <c r="CL924" s="55"/>
      <c r="CM924" s="55"/>
      <c r="CN924" s="55"/>
      <c r="CO924" s="55"/>
      <c r="CP924" s="55"/>
      <c r="CQ924" s="55"/>
      <c r="CR924" s="55"/>
      <c r="CS924" s="55"/>
      <c r="CT924" s="55"/>
      <c r="CU924" s="55"/>
      <c r="CV924" s="55"/>
      <c r="CW924" s="52"/>
      <c r="CX924" s="52"/>
      <c r="CY924" s="71"/>
      <c r="CZ924" s="67"/>
      <c r="DA924" s="52"/>
      <c r="DB924" s="53"/>
      <c r="DC924" s="53"/>
      <c r="DD924" s="53"/>
      <c r="DE924" s="53"/>
      <c r="DF924" s="53"/>
      <c r="DG924" s="53"/>
      <c r="DH924" s="53"/>
    </row>
    <row r="925" spans="1:112" s="63" customFormat="1" x14ac:dyDescent="0.2">
      <c r="A925" s="65"/>
      <c r="B925" s="72"/>
      <c r="C925" s="60"/>
      <c r="D925" s="60"/>
      <c r="E925" s="61"/>
      <c r="F925" s="62"/>
      <c r="G925" s="62"/>
      <c r="H925" s="62"/>
      <c r="I925" s="62"/>
      <c r="J925" s="61"/>
      <c r="N925" s="64"/>
      <c r="O925" s="64"/>
      <c r="P925" s="65"/>
      <c r="Q925" s="66"/>
      <c r="R925" s="66"/>
      <c r="S925" s="69"/>
      <c r="T925" s="67"/>
      <c r="U925" s="67"/>
      <c r="V925" s="67"/>
      <c r="W925" s="67"/>
      <c r="X925" s="67"/>
      <c r="Y925" s="67"/>
      <c r="Z925" s="67"/>
      <c r="AA925" s="53"/>
      <c r="AB925" s="53"/>
      <c r="AC925" s="53"/>
      <c r="AD925" s="53"/>
      <c r="AE925" s="53"/>
      <c r="AF925" s="53"/>
      <c r="AG925" s="53"/>
      <c r="AH925" s="53"/>
      <c r="AI925" s="53"/>
      <c r="AJ925" s="77"/>
      <c r="AK925" s="77"/>
      <c r="AL925" s="77"/>
      <c r="AM925" s="77"/>
      <c r="AN925" s="77"/>
      <c r="AO925" s="68"/>
      <c r="AP925" s="68"/>
      <c r="AQ925" s="67"/>
      <c r="AR925" s="67"/>
      <c r="AS925" s="67"/>
      <c r="AT925" s="67"/>
      <c r="AU925" s="67"/>
      <c r="AV925" s="67"/>
      <c r="AW925" s="54"/>
      <c r="AX925" s="54"/>
      <c r="AY925" s="55"/>
      <c r="AZ925" s="55"/>
      <c r="BA925" s="55"/>
      <c r="BB925" s="55"/>
      <c r="BC925" s="55"/>
      <c r="BD925" s="55"/>
      <c r="BE925" s="55"/>
      <c r="BF925" s="55"/>
      <c r="BG925" s="55"/>
      <c r="BH925" s="55"/>
      <c r="BI925" s="55"/>
      <c r="BJ925" s="55"/>
      <c r="BK925" s="55"/>
      <c r="BL925" s="55"/>
      <c r="BM925" s="55"/>
      <c r="BN925" s="56"/>
      <c r="BO925" s="55"/>
      <c r="BP925" s="55"/>
      <c r="BQ925" s="56"/>
      <c r="BR925" s="55"/>
      <c r="BS925" s="55"/>
      <c r="BT925" s="55"/>
      <c r="BU925" s="55"/>
      <c r="BV925" s="55"/>
      <c r="BW925" s="55"/>
      <c r="BX925" s="55"/>
      <c r="BY925" s="55"/>
      <c r="BZ925" s="55"/>
      <c r="CA925" s="55"/>
      <c r="CB925" s="55"/>
      <c r="CC925" s="55"/>
      <c r="CD925" s="55"/>
      <c r="CE925" s="55"/>
      <c r="CF925" s="55"/>
      <c r="CG925" s="55"/>
      <c r="CH925" s="55"/>
      <c r="CI925" s="54"/>
      <c r="CJ925" s="55"/>
      <c r="CK925" s="55"/>
      <c r="CL925" s="55"/>
      <c r="CM925" s="55"/>
      <c r="CN925" s="55"/>
      <c r="CO925" s="55"/>
      <c r="CP925" s="55"/>
      <c r="CQ925" s="55"/>
      <c r="CR925" s="55"/>
      <c r="CS925" s="55"/>
      <c r="CT925" s="55"/>
      <c r="CU925" s="55"/>
      <c r="CV925" s="55"/>
      <c r="CW925" s="52"/>
      <c r="CX925" s="52"/>
      <c r="CY925" s="71"/>
      <c r="CZ925" s="67"/>
      <c r="DA925" s="52"/>
      <c r="DB925" s="53"/>
      <c r="DC925" s="53"/>
      <c r="DD925" s="53"/>
      <c r="DE925" s="53"/>
      <c r="DF925" s="53"/>
      <c r="DG925" s="53"/>
      <c r="DH925" s="53"/>
    </row>
    <row r="926" spans="1:112" s="63" customFormat="1" x14ac:dyDescent="0.2">
      <c r="A926" s="65"/>
      <c r="B926" s="72"/>
      <c r="C926" s="60"/>
      <c r="D926" s="60"/>
      <c r="E926" s="61"/>
      <c r="F926" s="62"/>
      <c r="G926" s="62"/>
      <c r="H926" s="62"/>
      <c r="I926" s="62"/>
      <c r="J926" s="61"/>
      <c r="N926" s="64"/>
      <c r="O926" s="64"/>
      <c r="P926" s="65"/>
      <c r="Q926" s="66"/>
      <c r="R926" s="66"/>
      <c r="S926" s="69"/>
      <c r="T926" s="67"/>
      <c r="U926" s="67"/>
      <c r="V926" s="67"/>
      <c r="W926" s="67"/>
      <c r="X926" s="67"/>
      <c r="Y926" s="67"/>
      <c r="Z926" s="67"/>
      <c r="AA926" s="53"/>
      <c r="AB926" s="53"/>
      <c r="AC926" s="53"/>
      <c r="AD926" s="53"/>
      <c r="AE926" s="53"/>
      <c r="AF926" s="53"/>
      <c r="AG926" s="53"/>
      <c r="AH926" s="53"/>
      <c r="AI926" s="53"/>
      <c r="AJ926" s="77"/>
      <c r="AK926" s="77"/>
      <c r="AL926" s="77"/>
      <c r="AM926" s="77"/>
      <c r="AN926" s="77"/>
      <c r="AO926" s="68"/>
      <c r="AP926" s="68"/>
      <c r="AQ926" s="67"/>
      <c r="AR926" s="67"/>
      <c r="AS926" s="67"/>
      <c r="AT926" s="67"/>
      <c r="AU926" s="67"/>
      <c r="AV926" s="67"/>
      <c r="AW926" s="54"/>
      <c r="AX926" s="54"/>
      <c r="AY926" s="55"/>
      <c r="AZ926" s="55"/>
      <c r="BA926" s="55"/>
      <c r="BB926" s="55"/>
      <c r="BC926" s="55"/>
      <c r="BD926" s="55"/>
      <c r="BE926" s="55"/>
      <c r="BF926" s="55"/>
      <c r="BG926" s="55"/>
      <c r="BH926" s="55"/>
      <c r="BI926" s="55"/>
      <c r="BJ926" s="55"/>
      <c r="BK926" s="55"/>
      <c r="BL926" s="55"/>
      <c r="BM926" s="55"/>
      <c r="BN926" s="56"/>
      <c r="BO926" s="55"/>
      <c r="BP926" s="55"/>
      <c r="BQ926" s="56"/>
      <c r="BR926" s="55"/>
      <c r="BS926" s="55"/>
      <c r="BT926" s="55"/>
      <c r="BU926" s="55"/>
      <c r="BV926" s="55"/>
      <c r="BW926" s="55"/>
      <c r="BX926" s="55"/>
      <c r="BY926" s="55"/>
      <c r="BZ926" s="55"/>
      <c r="CA926" s="55"/>
      <c r="CB926" s="55"/>
      <c r="CC926" s="55"/>
      <c r="CD926" s="55"/>
      <c r="CE926" s="55"/>
      <c r="CF926" s="55"/>
      <c r="CG926" s="55"/>
      <c r="CH926" s="55"/>
      <c r="CI926" s="54"/>
      <c r="CJ926" s="55"/>
      <c r="CK926" s="55"/>
      <c r="CL926" s="55"/>
      <c r="CM926" s="55"/>
      <c r="CN926" s="55"/>
      <c r="CO926" s="55"/>
      <c r="CP926" s="55"/>
      <c r="CQ926" s="55"/>
      <c r="CR926" s="55"/>
      <c r="CS926" s="55"/>
      <c r="CT926" s="55"/>
      <c r="CU926" s="55"/>
      <c r="CV926" s="55"/>
      <c r="CW926" s="52"/>
      <c r="CX926" s="52"/>
      <c r="CY926" s="71"/>
      <c r="CZ926" s="67"/>
      <c r="DA926" s="52"/>
      <c r="DB926" s="53"/>
      <c r="DC926" s="53"/>
      <c r="DD926" s="53"/>
      <c r="DE926" s="53"/>
      <c r="DF926" s="53"/>
      <c r="DG926" s="53"/>
      <c r="DH926" s="53"/>
    </row>
    <row r="927" spans="1:112" s="63" customFormat="1" x14ac:dyDescent="0.2">
      <c r="A927" s="65"/>
      <c r="B927" s="72"/>
      <c r="C927" s="60"/>
      <c r="D927" s="60"/>
      <c r="E927" s="61"/>
      <c r="F927" s="62"/>
      <c r="G927" s="62"/>
      <c r="H927" s="62"/>
      <c r="I927" s="62"/>
      <c r="J927" s="61"/>
      <c r="N927" s="64"/>
      <c r="O927" s="64"/>
      <c r="P927" s="65"/>
      <c r="Q927" s="66"/>
      <c r="R927" s="66"/>
      <c r="S927" s="69"/>
      <c r="T927" s="67"/>
      <c r="U927" s="67"/>
      <c r="V927" s="67"/>
      <c r="W927" s="67"/>
      <c r="X927" s="67"/>
      <c r="Y927" s="67"/>
      <c r="Z927" s="67"/>
      <c r="AA927" s="53"/>
      <c r="AB927" s="53"/>
      <c r="AC927" s="53"/>
      <c r="AD927" s="53"/>
      <c r="AE927" s="53"/>
      <c r="AF927" s="53"/>
      <c r="AG927" s="53"/>
      <c r="AH927" s="53"/>
      <c r="AI927" s="53"/>
      <c r="AJ927" s="77"/>
      <c r="AK927" s="77"/>
      <c r="AL927" s="77"/>
      <c r="AM927" s="77"/>
      <c r="AN927" s="77"/>
      <c r="AO927" s="68"/>
      <c r="AP927" s="68"/>
      <c r="AQ927" s="67"/>
      <c r="AR927" s="67"/>
      <c r="AS927" s="67"/>
      <c r="AT927" s="67"/>
      <c r="AU927" s="67"/>
      <c r="AV927" s="67"/>
      <c r="AW927" s="54"/>
      <c r="AX927" s="54"/>
      <c r="AY927" s="55"/>
      <c r="AZ927" s="55"/>
      <c r="BA927" s="55"/>
      <c r="BB927" s="55"/>
      <c r="BC927" s="55"/>
      <c r="BD927" s="55"/>
      <c r="BE927" s="55"/>
      <c r="BF927" s="55"/>
      <c r="BG927" s="55"/>
      <c r="BH927" s="55"/>
      <c r="BI927" s="55"/>
      <c r="BJ927" s="55"/>
      <c r="BK927" s="55"/>
      <c r="BL927" s="55"/>
      <c r="BM927" s="55"/>
      <c r="BN927" s="56"/>
      <c r="BO927" s="55"/>
      <c r="BP927" s="55"/>
      <c r="BQ927" s="56"/>
      <c r="BR927" s="55"/>
      <c r="BS927" s="55"/>
      <c r="BT927" s="55"/>
      <c r="BU927" s="55"/>
      <c r="BV927" s="55"/>
      <c r="BW927" s="55"/>
      <c r="BX927" s="55"/>
      <c r="BY927" s="55"/>
      <c r="BZ927" s="55"/>
      <c r="CA927" s="55"/>
      <c r="CB927" s="55"/>
      <c r="CC927" s="55"/>
      <c r="CD927" s="55"/>
      <c r="CE927" s="55"/>
      <c r="CF927" s="55"/>
      <c r="CG927" s="55"/>
      <c r="CH927" s="55"/>
      <c r="CI927" s="54"/>
      <c r="CJ927" s="55"/>
      <c r="CK927" s="55"/>
      <c r="CL927" s="55"/>
      <c r="CM927" s="55"/>
      <c r="CN927" s="55"/>
      <c r="CO927" s="55"/>
      <c r="CP927" s="55"/>
      <c r="CQ927" s="55"/>
      <c r="CR927" s="55"/>
      <c r="CS927" s="55"/>
      <c r="CT927" s="55"/>
      <c r="CU927" s="55"/>
      <c r="CV927" s="55"/>
      <c r="CW927" s="52"/>
      <c r="CX927" s="52"/>
      <c r="CY927" s="71"/>
      <c r="CZ927" s="67"/>
      <c r="DA927" s="52"/>
      <c r="DB927" s="53"/>
      <c r="DC927" s="53"/>
      <c r="DD927" s="53"/>
      <c r="DE927" s="53"/>
      <c r="DF927" s="53"/>
      <c r="DG927" s="53"/>
      <c r="DH927" s="53"/>
    </row>
    <row r="928" spans="1:112" s="63" customFormat="1" x14ac:dyDescent="0.2">
      <c r="A928" s="65"/>
      <c r="B928" s="72"/>
      <c r="C928" s="60"/>
      <c r="D928" s="60"/>
      <c r="E928" s="61"/>
      <c r="F928" s="62"/>
      <c r="G928" s="62"/>
      <c r="H928" s="62"/>
      <c r="I928" s="62"/>
      <c r="J928" s="61"/>
      <c r="N928" s="64"/>
      <c r="O928" s="64"/>
      <c r="P928" s="65"/>
      <c r="Q928" s="66"/>
      <c r="R928" s="66"/>
      <c r="S928" s="69"/>
      <c r="T928" s="67"/>
      <c r="U928" s="67"/>
      <c r="V928" s="67"/>
      <c r="W928" s="67"/>
      <c r="X928" s="67"/>
      <c r="Y928" s="67"/>
      <c r="Z928" s="67"/>
      <c r="AA928" s="53"/>
      <c r="AB928" s="53"/>
      <c r="AC928" s="53"/>
      <c r="AD928" s="53"/>
      <c r="AE928" s="53"/>
      <c r="AF928" s="53"/>
      <c r="AG928" s="53"/>
      <c r="AH928" s="53"/>
      <c r="AI928" s="53"/>
      <c r="AJ928" s="77"/>
      <c r="AK928" s="77"/>
      <c r="AL928" s="77"/>
      <c r="AM928" s="77"/>
      <c r="AN928" s="77"/>
      <c r="AO928" s="68"/>
      <c r="AP928" s="68"/>
      <c r="AQ928" s="67"/>
      <c r="AR928" s="67"/>
      <c r="AS928" s="67"/>
      <c r="AT928" s="67"/>
      <c r="AU928" s="67"/>
      <c r="AV928" s="67"/>
      <c r="AW928" s="54"/>
      <c r="AX928" s="54"/>
      <c r="AY928" s="55"/>
      <c r="AZ928" s="55"/>
      <c r="BA928" s="55"/>
      <c r="BB928" s="55"/>
      <c r="BC928" s="55"/>
      <c r="BD928" s="55"/>
      <c r="BE928" s="55"/>
      <c r="BF928" s="55"/>
      <c r="BG928" s="55"/>
      <c r="BH928" s="55"/>
      <c r="BI928" s="55"/>
      <c r="BJ928" s="55"/>
      <c r="BK928" s="55"/>
      <c r="BL928" s="55"/>
      <c r="BM928" s="55"/>
      <c r="BN928" s="56"/>
      <c r="BO928" s="55"/>
      <c r="BP928" s="55"/>
      <c r="BQ928" s="56"/>
      <c r="BR928" s="55"/>
      <c r="BS928" s="55"/>
      <c r="BT928" s="55"/>
      <c r="BU928" s="55"/>
      <c r="BV928" s="55"/>
      <c r="BW928" s="55"/>
      <c r="BX928" s="55"/>
      <c r="BY928" s="55"/>
      <c r="BZ928" s="55"/>
      <c r="CA928" s="55"/>
      <c r="CB928" s="55"/>
      <c r="CC928" s="55"/>
      <c r="CD928" s="55"/>
      <c r="CE928" s="55"/>
      <c r="CF928" s="55"/>
      <c r="CG928" s="55"/>
      <c r="CH928" s="55"/>
      <c r="CI928" s="54"/>
      <c r="CJ928" s="55"/>
      <c r="CK928" s="55"/>
      <c r="CL928" s="55"/>
      <c r="CM928" s="55"/>
      <c r="CN928" s="55"/>
      <c r="CO928" s="55"/>
      <c r="CP928" s="55"/>
      <c r="CQ928" s="55"/>
      <c r="CR928" s="55"/>
      <c r="CS928" s="55"/>
      <c r="CT928" s="55"/>
      <c r="CU928" s="55"/>
      <c r="CV928" s="55"/>
      <c r="CW928" s="52"/>
      <c r="CX928" s="52"/>
      <c r="CY928" s="71"/>
      <c r="CZ928" s="67"/>
      <c r="DA928" s="52"/>
      <c r="DB928" s="53"/>
      <c r="DC928" s="53"/>
      <c r="DD928" s="53"/>
      <c r="DE928" s="53"/>
      <c r="DF928" s="53"/>
      <c r="DG928" s="53"/>
      <c r="DH928" s="53"/>
    </row>
    <row r="929" spans="1:114" s="63" customFormat="1" x14ac:dyDescent="0.2">
      <c r="A929" s="65"/>
      <c r="B929" s="72"/>
      <c r="C929" s="60"/>
      <c r="D929" s="60"/>
      <c r="E929" s="61"/>
      <c r="F929" s="62"/>
      <c r="G929" s="62"/>
      <c r="H929" s="62"/>
      <c r="I929" s="62"/>
      <c r="J929" s="61"/>
      <c r="N929" s="64"/>
      <c r="O929" s="64"/>
      <c r="P929" s="65"/>
      <c r="Q929" s="66"/>
      <c r="R929" s="66"/>
      <c r="S929" s="69"/>
      <c r="T929" s="67"/>
      <c r="U929" s="67"/>
      <c r="V929" s="67"/>
      <c r="W929" s="67"/>
      <c r="X929" s="67"/>
      <c r="Y929" s="67"/>
      <c r="Z929" s="67"/>
      <c r="AA929" s="53"/>
      <c r="AB929" s="53"/>
      <c r="AC929" s="53"/>
      <c r="AD929" s="53"/>
      <c r="AE929" s="53"/>
      <c r="AF929" s="53"/>
      <c r="AG929" s="53"/>
      <c r="AH929" s="53"/>
      <c r="AI929" s="53"/>
      <c r="AJ929" s="77"/>
      <c r="AK929" s="77"/>
      <c r="AL929" s="77"/>
      <c r="AM929" s="77"/>
      <c r="AN929" s="77"/>
      <c r="AO929" s="68"/>
      <c r="AP929" s="68"/>
      <c r="AQ929" s="67"/>
      <c r="AR929" s="67"/>
      <c r="AS929" s="67"/>
      <c r="AT929" s="67"/>
      <c r="AU929" s="67"/>
      <c r="AV929" s="67"/>
      <c r="AW929" s="54"/>
      <c r="AX929" s="54"/>
      <c r="AY929" s="55"/>
      <c r="AZ929" s="55"/>
      <c r="BA929" s="55"/>
      <c r="BB929" s="55"/>
      <c r="BC929" s="55"/>
      <c r="BD929" s="55"/>
      <c r="BE929" s="55"/>
      <c r="BF929" s="55"/>
      <c r="BG929" s="55"/>
      <c r="BH929" s="55"/>
      <c r="BI929" s="55"/>
      <c r="BJ929" s="55"/>
      <c r="BK929" s="55"/>
      <c r="BL929" s="55"/>
      <c r="BM929" s="55"/>
      <c r="BN929" s="56"/>
      <c r="BO929" s="55"/>
      <c r="BP929" s="55"/>
      <c r="BQ929" s="56"/>
      <c r="BR929" s="55"/>
      <c r="BS929" s="55"/>
      <c r="BT929" s="55"/>
      <c r="BU929" s="55"/>
      <c r="BV929" s="55"/>
      <c r="BW929" s="55"/>
      <c r="BX929" s="55"/>
      <c r="BY929" s="55"/>
      <c r="BZ929" s="55"/>
      <c r="CA929" s="55"/>
      <c r="CB929" s="55"/>
      <c r="CC929" s="55"/>
      <c r="CD929" s="55"/>
      <c r="CE929" s="55"/>
      <c r="CF929" s="55"/>
      <c r="CG929" s="55"/>
      <c r="CH929" s="55"/>
      <c r="CI929" s="54"/>
      <c r="CJ929" s="55"/>
      <c r="CK929" s="55"/>
      <c r="CL929" s="55"/>
      <c r="CM929" s="55"/>
      <c r="CN929" s="55"/>
      <c r="CO929" s="55"/>
      <c r="CP929" s="55"/>
      <c r="CQ929" s="55"/>
      <c r="CR929" s="55"/>
      <c r="CS929" s="55"/>
      <c r="CT929" s="55"/>
      <c r="CU929" s="55"/>
      <c r="CV929" s="55"/>
      <c r="CW929" s="52"/>
      <c r="CX929" s="52"/>
      <c r="CY929" s="71"/>
      <c r="CZ929" s="67"/>
      <c r="DA929" s="52"/>
      <c r="DB929" s="53"/>
      <c r="DC929" s="53"/>
      <c r="DD929" s="53"/>
      <c r="DE929" s="53"/>
      <c r="DF929" s="53"/>
      <c r="DG929" s="53"/>
      <c r="DH929" s="53"/>
    </row>
    <row r="930" spans="1:114" s="63" customFormat="1" x14ac:dyDescent="0.2">
      <c r="A930" s="65"/>
      <c r="B930" s="72"/>
      <c r="C930" s="60"/>
      <c r="D930" s="60"/>
      <c r="E930" s="61"/>
      <c r="F930" s="62"/>
      <c r="G930" s="62"/>
      <c r="H930" s="62"/>
      <c r="I930" s="62"/>
      <c r="J930" s="61"/>
      <c r="N930" s="64"/>
      <c r="O930" s="64"/>
      <c r="P930" s="65"/>
      <c r="Q930" s="66"/>
      <c r="R930" s="66"/>
      <c r="S930" s="69"/>
      <c r="T930" s="67"/>
      <c r="U930" s="67"/>
      <c r="V930" s="67"/>
      <c r="W930" s="67"/>
      <c r="X930" s="67"/>
      <c r="Y930" s="67"/>
      <c r="Z930" s="67"/>
      <c r="AA930" s="53"/>
      <c r="AB930" s="53"/>
      <c r="AC930" s="53"/>
      <c r="AD930" s="53"/>
      <c r="AE930" s="53"/>
      <c r="AF930" s="53"/>
      <c r="AG930" s="53"/>
      <c r="AH930" s="53"/>
      <c r="AI930" s="53"/>
      <c r="AJ930" s="77"/>
      <c r="AK930" s="77"/>
      <c r="AL930" s="77"/>
      <c r="AM930" s="77"/>
      <c r="AN930" s="77"/>
      <c r="AO930" s="68"/>
      <c r="AP930" s="68"/>
      <c r="AQ930" s="67"/>
      <c r="AR930" s="67"/>
      <c r="AS930" s="67"/>
      <c r="AT930" s="67"/>
      <c r="AU930" s="67"/>
      <c r="AV930" s="67"/>
      <c r="AW930" s="54"/>
      <c r="AX930" s="54"/>
      <c r="AY930" s="55"/>
      <c r="AZ930" s="55"/>
      <c r="BA930" s="55"/>
      <c r="BB930" s="55"/>
      <c r="BC930" s="55"/>
      <c r="BD930" s="55"/>
      <c r="BE930" s="55"/>
      <c r="BF930" s="55"/>
      <c r="BG930" s="55"/>
      <c r="BH930" s="55"/>
      <c r="BI930" s="55"/>
      <c r="BJ930" s="55"/>
      <c r="BK930" s="55"/>
      <c r="BL930" s="55"/>
      <c r="BM930" s="55"/>
      <c r="BN930" s="56"/>
      <c r="BO930" s="55"/>
      <c r="BP930" s="55"/>
      <c r="BQ930" s="56"/>
      <c r="BR930" s="55"/>
      <c r="BS930" s="55"/>
      <c r="BT930" s="55"/>
      <c r="BU930" s="55"/>
      <c r="BV930" s="55"/>
      <c r="BW930" s="55"/>
      <c r="BX930" s="55"/>
      <c r="BY930" s="55"/>
      <c r="BZ930" s="55"/>
      <c r="CA930" s="55"/>
      <c r="CB930" s="55"/>
      <c r="CC930" s="55"/>
      <c r="CD930" s="55"/>
      <c r="CE930" s="55"/>
      <c r="CF930" s="55"/>
      <c r="CG930" s="55"/>
      <c r="CH930" s="55"/>
      <c r="CI930" s="54"/>
      <c r="CJ930" s="55"/>
      <c r="CK930" s="55"/>
      <c r="CL930" s="55"/>
      <c r="CM930" s="55"/>
      <c r="CN930" s="55"/>
      <c r="CO930" s="55"/>
      <c r="CP930" s="55"/>
      <c r="CQ930" s="55"/>
      <c r="CR930" s="55"/>
      <c r="CS930" s="55"/>
      <c r="CT930" s="55"/>
      <c r="CU930" s="55"/>
      <c r="CV930" s="55"/>
      <c r="CW930" s="52"/>
      <c r="CX930" s="52"/>
      <c r="CY930" s="71"/>
      <c r="CZ930" s="67"/>
      <c r="DA930" s="52"/>
      <c r="DB930" s="53"/>
      <c r="DC930" s="53"/>
      <c r="DD930" s="53"/>
      <c r="DE930" s="53"/>
      <c r="DF930" s="53"/>
      <c r="DG930" s="53"/>
      <c r="DH930" s="53"/>
    </row>
    <row r="931" spans="1:114" s="63" customFormat="1" x14ac:dyDescent="0.2">
      <c r="A931" s="65"/>
      <c r="B931" s="72"/>
      <c r="C931" s="60"/>
      <c r="D931" s="60"/>
      <c r="E931" s="61"/>
      <c r="F931" s="62"/>
      <c r="G931" s="62"/>
      <c r="H931" s="62"/>
      <c r="I931" s="62"/>
      <c r="J931" s="61"/>
      <c r="N931" s="64"/>
      <c r="O931" s="64"/>
      <c r="P931" s="65"/>
      <c r="Q931" s="66"/>
      <c r="R931" s="66"/>
      <c r="S931" s="69"/>
      <c r="T931" s="67"/>
      <c r="U931" s="67"/>
      <c r="V931" s="67"/>
      <c r="W931" s="67"/>
      <c r="X931" s="67"/>
      <c r="Y931" s="67"/>
      <c r="Z931" s="67"/>
      <c r="AA931" s="53"/>
      <c r="AB931" s="53"/>
      <c r="AC931" s="53"/>
      <c r="AD931" s="53"/>
      <c r="AE931" s="53"/>
      <c r="AF931" s="53"/>
      <c r="AG931" s="53"/>
      <c r="AH931" s="53"/>
      <c r="AI931" s="50"/>
      <c r="AJ931" s="3"/>
      <c r="AK931" s="77"/>
      <c r="AL931" s="77"/>
      <c r="AM931" s="77"/>
      <c r="AN931" s="77"/>
      <c r="AO931" s="68"/>
      <c r="AP931" s="68"/>
      <c r="AQ931" s="67"/>
      <c r="AR931" s="67"/>
      <c r="AS931" s="67"/>
      <c r="AT931" s="67"/>
      <c r="AU931" s="67"/>
      <c r="AV931" s="67"/>
      <c r="AW931" s="54"/>
      <c r="AX931" s="54"/>
      <c r="AY931" s="55"/>
      <c r="AZ931" s="55"/>
      <c r="BA931" s="55"/>
      <c r="BB931" s="55"/>
      <c r="BC931" s="55"/>
      <c r="BD931" s="55"/>
      <c r="BE931" s="55"/>
      <c r="BF931" s="55"/>
      <c r="BG931" s="55"/>
      <c r="BH931" s="55"/>
      <c r="BI931" s="55"/>
      <c r="BJ931" s="55"/>
      <c r="BK931" s="55"/>
      <c r="BL931" s="55"/>
      <c r="BM931" s="55"/>
      <c r="BN931" s="56"/>
      <c r="BO931" s="55"/>
      <c r="BP931" s="55"/>
      <c r="BQ931" s="56"/>
      <c r="BR931" s="55"/>
      <c r="BS931" s="55"/>
      <c r="BT931" s="55"/>
      <c r="BU931" s="55"/>
      <c r="BV931" s="55"/>
      <c r="BW931" s="55"/>
      <c r="BX931" s="55"/>
      <c r="BY931" s="55"/>
      <c r="BZ931" s="55"/>
      <c r="CA931" s="55"/>
      <c r="CB931" s="55"/>
      <c r="CC931" s="55"/>
      <c r="CD931" s="55"/>
      <c r="CE931" s="55"/>
      <c r="CF931" s="55"/>
      <c r="CG931" s="55"/>
      <c r="CH931" s="55"/>
      <c r="CI931" s="54"/>
      <c r="CJ931" s="55"/>
      <c r="CK931" s="55"/>
      <c r="CL931" s="55"/>
      <c r="CM931" s="55"/>
      <c r="CN931" s="55"/>
      <c r="CO931" s="55"/>
      <c r="CP931" s="55"/>
      <c r="CQ931" s="55"/>
      <c r="CR931" s="55"/>
      <c r="CS931" s="55"/>
      <c r="CT931" s="55"/>
      <c r="CU931" s="55"/>
      <c r="CV931" s="55"/>
      <c r="CW931" s="52"/>
      <c r="CX931" s="52"/>
      <c r="CY931" s="71"/>
      <c r="CZ931" s="67"/>
      <c r="DA931" s="52"/>
      <c r="DB931" s="53"/>
      <c r="DC931" s="53"/>
      <c r="DD931" s="53"/>
      <c r="DE931" s="53"/>
      <c r="DF931" s="53"/>
      <c r="DG931" s="53"/>
      <c r="DH931" s="53"/>
    </row>
    <row r="932" spans="1:114" x14ac:dyDescent="0.2">
      <c r="F932" s="62"/>
      <c r="G932" s="62"/>
    </row>
    <row r="933" spans="1:114" x14ac:dyDescent="0.2">
      <c r="F933" s="62"/>
      <c r="G933" s="62"/>
    </row>
    <row r="934" spans="1:114" x14ac:dyDescent="0.2">
      <c r="F934" s="62"/>
      <c r="G934" s="62"/>
    </row>
    <row r="935" spans="1:114" x14ac:dyDescent="0.2">
      <c r="F935" s="62"/>
      <c r="G935" s="62"/>
    </row>
    <row r="936" spans="1:114" x14ac:dyDescent="0.2">
      <c r="F936" s="62"/>
      <c r="G936" s="62"/>
    </row>
    <row r="937" spans="1:114" x14ac:dyDescent="0.2">
      <c r="F937" s="62"/>
      <c r="G937" s="62"/>
    </row>
    <row r="938" spans="1:114" x14ac:dyDescent="0.2">
      <c r="F938" s="62"/>
      <c r="G938" s="62"/>
    </row>
    <row r="939" spans="1:114" x14ac:dyDescent="0.2">
      <c r="F939" s="62"/>
      <c r="G939" s="62"/>
    </row>
    <row r="940" spans="1:114" s="2" customFormat="1" x14ac:dyDescent="0.2">
      <c r="A940" s="1"/>
      <c r="B940" s="31"/>
      <c r="C940" s="47"/>
      <c r="D940" s="47"/>
      <c r="E940" s="35"/>
      <c r="F940" s="62"/>
      <c r="G940" s="62"/>
      <c r="J940" s="35"/>
      <c r="K940" s="6"/>
      <c r="L940" s="6"/>
      <c r="M940" s="6"/>
      <c r="N940" s="3"/>
      <c r="O940" s="3"/>
      <c r="P940" s="1"/>
      <c r="Q940" s="36"/>
      <c r="R940" s="36"/>
      <c r="S940" s="36"/>
      <c r="T940" s="7"/>
      <c r="U940" s="7"/>
      <c r="V940" s="7"/>
      <c r="W940" s="7"/>
      <c r="X940" s="7"/>
      <c r="Y940" s="36"/>
      <c r="Z940" s="36"/>
      <c r="AA940" s="50"/>
      <c r="AB940" s="50"/>
      <c r="AC940" s="50"/>
      <c r="AD940" s="50"/>
      <c r="AE940" s="50"/>
      <c r="AF940" s="50"/>
      <c r="AG940" s="50"/>
      <c r="AH940" s="50"/>
      <c r="AI940" s="50"/>
      <c r="AJ940" s="3"/>
      <c r="AK940" s="3"/>
      <c r="AL940" s="3"/>
      <c r="AM940" s="3"/>
      <c r="AN940" s="3"/>
      <c r="AO940" s="37"/>
      <c r="AP940" s="110"/>
      <c r="AQ940" s="110"/>
      <c r="AR940" s="110"/>
      <c r="AS940" s="110"/>
      <c r="AT940" s="110"/>
      <c r="AU940" s="110"/>
      <c r="AV940" s="110"/>
      <c r="AW940" s="48"/>
      <c r="AX940" s="48"/>
      <c r="AY940" s="32"/>
      <c r="AZ940" s="32"/>
      <c r="BA940" s="32"/>
      <c r="BB940" s="32"/>
      <c r="BC940" s="32"/>
      <c r="BD940" s="32"/>
      <c r="BE940" s="32"/>
      <c r="BF940" s="32"/>
      <c r="BG940" s="32"/>
      <c r="BH940" s="32"/>
      <c r="BI940" s="32"/>
      <c r="BJ940" s="32"/>
      <c r="BK940" s="32"/>
      <c r="BL940" s="32"/>
      <c r="BM940" s="32"/>
      <c r="BN940" s="4"/>
      <c r="BO940" s="32"/>
      <c r="BP940" s="32"/>
      <c r="BQ940" s="4"/>
      <c r="BR940" s="32"/>
      <c r="BS940" s="32"/>
      <c r="BT940" s="32"/>
      <c r="BU940" s="32"/>
      <c r="BV940" s="32"/>
      <c r="BW940" s="32"/>
      <c r="BX940" s="32"/>
      <c r="BY940" s="32"/>
      <c r="BZ940" s="32"/>
      <c r="CA940" s="32"/>
      <c r="CB940" s="32"/>
      <c r="CC940" s="32"/>
      <c r="CD940" s="32"/>
      <c r="CE940" s="32"/>
      <c r="CF940" s="32"/>
      <c r="CG940" s="32"/>
      <c r="CH940" s="32"/>
      <c r="CI940" s="32"/>
      <c r="CJ940" s="32"/>
      <c r="CK940" s="32"/>
      <c r="CL940" s="32"/>
      <c r="CM940" s="32"/>
      <c r="CN940" s="32"/>
      <c r="CO940" s="32"/>
      <c r="CP940" s="32"/>
      <c r="CQ940" s="32"/>
      <c r="CR940" s="32"/>
      <c r="CS940" s="32"/>
      <c r="CT940" s="32"/>
      <c r="CU940" s="32"/>
      <c r="CV940" s="32"/>
      <c r="CW940" s="3"/>
      <c r="CX940" s="3"/>
      <c r="CY940" s="5"/>
      <c r="CZ940" s="49"/>
      <c r="DA940" s="49"/>
      <c r="DB940" s="110"/>
      <c r="DC940" s="110"/>
      <c r="DD940" s="50"/>
      <c r="DE940" s="50"/>
      <c r="DF940" s="50"/>
      <c r="DG940" s="50"/>
      <c r="DH940" s="50"/>
      <c r="DI940" s="6"/>
      <c r="DJ940" s="6"/>
    </row>
    <row r="941" spans="1:114" s="2" customFormat="1" x14ac:dyDescent="0.2">
      <c r="A941" s="1"/>
      <c r="B941" s="31"/>
      <c r="C941" s="47"/>
      <c r="D941" s="47"/>
      <c r="E941" s="35"/>
      <c r="F941" s="62"/>
      <c r="G941" s="62"/>
      <c r="J941" s="35"/>
      <c r="K941" s="6"/>
      <c r="L941" s="6"/>
      <c r="M941" s="6"/>
      <c r="N941" s="3"/>
      <c r="O941" s="3"/>
      <c r="P941" s="1"/>
      <c r="Q941" s="36"/>
      <c r="R941" s="36"/>
      <c r="S941" s="36"/>
      <c r="T941" s="7"/>
      <c r="U941" s="7"/>
      <c r="V941" s="7"/>
      <c r="W941" s="7"/>
      <c r="X941" s="7"/>
      <c r="Y941" s="36"/>
      <c r="Z941" s="36"/>
      <c r="AA941" s="50"/>
      <c r="AB941" s="50"/>
      <c r="AC941" s="50"/>
      <c r="AD941" s="50"/>
      <c r="AE941" s="50"/>
      <c r="AF941" s="50"/>
      <c r="AG941" s="50"/>
      <c r="AH941" s="50"/>
      <c r="AI941" s="50"/>
      <c r="AJ941" s="3"/>
      <c r="AK941" s="3"/>
      <c r="AL941" s="3"/>
      <c r="AM941" s="3"/>
      <c r="AN941" s="3"/>
      <c r="AO941" s="37"/>
      <c r="AP941" s="110"/>
      <c r="AQ941" s="110"/>
      <c r="AR941" s="110"/>
      <c r="AS941" s="110"/>
      <c r="AT941" s="110"/>
      <c r="AU941" s="110"/>
      <c r="AV941" s="110"/>
      <c r="AW941" s="48"/>
      <c r="AX941" s="48"/>
      <c r="AY941" s="32"/>
      <c r="AZ941" s="32"/>
      <c r="BA941" s="32"/>
      <c r="BB941" s="32"/>
      <c r="BC941" s="32"/>
      <c r="BD941" s="32"/>
      <c r="BE941" s="32"/>
      <c r="BF941" s="32"/>
      <c r="BG941" s="32"/>
      <c r="BH941" s="32"/>
      <c r="BI941" s="32"/>
      <c r="BJ941" s="32"/>
      <c r="BK941" s="32"/>
      <c r="BL941" s="32"/>
      <c r="BM941" s="32"/>
      <c r="BN941" s="4"/>
      <c r="BO941" s="32"/>
      <c r="BP941" s="32"/>
      <c r="BQ941" s="4"/>
      <c r="BR941" s="32"/>
      <c r="BS941" s="32"/>
      <c r="BT941" s="32"/>
      <c r="BU941" s="32"/>
      <c r="BV941" s="32"/>
      <c r="BW941" s="32"/>
      <c r="BX941" s="32"/>
      <c r="BY941" s="32"/>
      <c r="BZ941" s="32"/>
      <c r="CA941" s="32"/>
      <c r="CB941" s="32"/>
      <c r="CC941" s="32"/>
      <c r="CD941" s="32"/>
      <c r="CE941" s="32"/>
      <c r="CF941" s="32"/>
      <c r="CG941" s="32"/>
      <c r="CH941" s="32"/>
      <c r="CI941" s="32"/>
      <c r="CJ941" s="32"/>
      <c r="CK941" s="32"/>
      <c r="CL941" s="32"/>
      <c r="CM941" s="32"/>
      <c r="CN941" s="32"/>
      <c r="CO941" s="32"/>
      <c r="CP941" s="32"/>
      <c r="CQ941" s="32"/>
      <c r="CR941" s="32"/>
      <c r="CS941" s="32"/>
      <c r="CT941" s="32"/>
      <c r="CU941" s="32"/>
      <c r="CV941" s="32"/>
      <c r="CW941" s="3"/>
      <c r="CX941" s="3"/>
      <c r="CY941" s="5"/>
      <c r="CZ941" s="49"/>
      <c r="DA941" s="49"/>
      <c r="DB941" s="110"/>
      <c r="DC941" s="110"/>
      <c r="DD941" s="50"/>
      <c r="DE941" s="50"/>
      <c r="DF941" s="50"/>
      <c r="DG941" s="50"/>
      <c r="DH941" s="50"/>
      <c r="DI941" s="6"/>
      <c r="DJ941" s="6"/>
    </row>
    <row r="942" spans="1:114" s="2" customFormat="1" x14ac:dyDescent="0.2">
      <c r="A942" s="1"/>
      <c r="B942" s="31"/>
      <c r="C942" s="47"/>
      <c r="D942" s="47"/>
      <c r="E942" s="35"/>
      <c r="F942" s="62"/>
      <c r="G942" s="62"/>
      <c r="J942" s="35"/>
      <c r="K942" s="6"/>
      <c r="L942" s="6"/>
      <c r="M942" s="6"/>
      <c r="N942" s="3"/>
      <c r="O942" s="3"/>
      <c r="P942" s="1"/>
      <c r="Q942" s="36"/>
      <c r="R942" s="36"/>
      <c r="S942" s="36"/>
      <c r="T942" s="7"/>
      <c r="U942" s="7"/>
      <c r="V942" s="7"/>
      <c r="W942" s="7"/>
      <c r="X942" s="7"/>
      <c r="Y942" s="36"/>
      <c r="Z942" s="36"/>
      <c r="AA942" s="50"/>
      <c r="AB942" s="50"/>
      <c r="AC942" s="50"/>
      <c r="AD942" s="50"/>
      <c r="AE942" s="50"/>
      <c r="AF942" s="50"/>
      <c r="AG942" s="50"/>
      <c r="AH942" s="50"/>
      <c r="AI942" s="50"/>
      <c r="AJ942" s="3"/>
      <c r="AK942" s="3"/>
      <c r="AL942" s="3"/>
      <c r="AM942" s="3"/>
      <c r="AN942" s="3"/>
      <c r="AO942" s="37"/>
      <c r="AP942" s="110"/>
      <c r="AQ942" s="110"/>
      <c r="AR942" s="110"/>
      <c r="AS942" s="110"/>
      <c r="AT942" s="110"/>
      <c r="AU942" s="110"/>
      <c r="AV942" s="110"/>
      <c r="AW942" s="48"/>
      <c r="AX942" s="48"/>
      <c r="AY942" s="32"/>
      <c r="AZ942" s="32"/>
      <c r="BA942" s="32"/>
      <c r="BB942" s="32"/>
      <c r="BC942" s="32"/>
      <c r="BD942" s="32"/>
      <c r="BE942" s="32"/>
      <c r="BF942" s="32"/>
      <c r="BG942" s="32"/>
      <c r="BH942" s="32"/>
      <c r="BI942" s="32"/>
      <c r="BJ942" s="32"/>
      <c r="BK942" s="32"/>
      <c r="BL942" s="32"/>
      <c r="BM942" s="32"/>
      <c r="BN942" s="4"/>
      <c r="BO942" s="32"/>
      <c r="BP942" s="32"/>
      <c r="BQ942" s="4"/>
      <c r="BR942" s="32"/>
      <c r="BS942" s="32"/>
      <c r="BT942" s="32"/>
      <c r="BU942" s="32"/>
      <c r="BV942" s="32"/>
      <c r="BW942" s="32"/>
      <c r="BX942" s="32"/>
      <c r="BY942" s="32"/>
      <c r="BZ942" s="32"/>
      <c r="CA942" s="32"/>
      <c r="CB942" s="32"/>
      <c r="CC942" s="32"/>
      <c r="CD942" s="32"/>
      <c r="CE942" s="32"/>
      <c r="CF942" s="32"/>
      <c r="CG942" s="32"/>
      <c r="CH942" s="32"/>
      <c r="CI942" s="32"/>
      <c r="CJ942" s="32"/>
      <c r="CK942" s="32"/>
      <c r="CL942" s="32"/>
      <c r="CM942" s="32"/>
      <c r="CN942" s="32"/>
      <c r="CO942" s="32"/>
      <c r="CP942" s="32"/>
      <c r="CQ942" s="32"/>
      <c r="CR942" s="32"/>
      <c r="CS942" s="32"/>
      <c r="CT942" s="32"/>
      <c r="CU942" s="32"/>
      <c r="CV942" s="32"/>
      <c r="CW942" s="3"/>
      <c r="CX942" s="3"/>
      <c r="CY942" s="5"/>
      <c r="CZ942" s="49"/>
      <c r="DA942" s="49"/>
      <c r="DB942" s="110"/>
      <c r="DC942" s="110"/>
      <c r="DD942" s="50"/>
      <c r="DE942" s="50"/>
      <c r="DF942" s="50"/>
      <c r="DG942" s="50"/>
      <c r="DH942" s="50"/>
      <c r="DI942" s="6"/>
      <c r="DJ942" s="6"/>
    </row>
    <row r="943" spans="1:114" s="2" customFormat="1" x14ac:dyDescent="0.2">
      <c r="A943" s="1"/>
      <c r="B943" s="31"/>
      <c r="C943" s="47"/>
      <c r="D943" s="47"/>
      <c r="E943" s="35"/>
      <c r="F943" s="62"/>
      <c r="G943" s="62"/>
      <c r="J943" s="35"/>
      <c r="K943" s="6"/>
      <c r="L943" s="6"/>
      <c r="M943" s="6"/>
      <c r="N943" s="3"/>
      <c r="O943" s="3"/>
      <c r="P943" s="1"/>
      <c r="Q943" s="36"/>
      <c r="R943" s="36"/>
      <c r="S943" s="36"/>
      <c r="T943" s="7"/>
      <c r="U943" s="7"/>
      <c r="V943" s="7"/>
      <c r="W943" s="7"/>
      <c r="X943" s="7"/>
      <c r="Y943" s="36"/>
      <c r="Z943" s="36"/>
      <c r="AA943" s="50"/>
      <c r="AB943" s="50"/>
      <c r="AC943" s="50"/>
      <c r="AD943" s="50"/>
      <c r="AE943" s="50"/>
      <c r="AF943" s="50"/>
      <c r="AG943" s="50"/>
      <c r="AH943" s="50"/>
      <c r="AI943" s="50"/>
      <c r="AJ943" s="3"/>
      <c r="AK943" s="3"/>
      <c r="AL943" s="3"/>
      <c r="AM943" s="3"/>
      <c r="AN943" s="3"/>
      <c r="AO943" s="37"/>
      <c r="AP943" s="110"/>
      <c r="AQ943" s="110"/>
      <c r="AR943" s="110"/>
      <c r="AS943" s="110"/>
      <c r="AT943" s="110"/>
      <c r="AU943" s="110"/>
      <c r="AV943" s="110"/>
      <c r="AW943" s="48"/>
      <c r="AX943" s="48"/>
      <c r="AY943" s="32"/>
      <c r="AZ943" s="32"/>
      <c r="BA943" s="32"/>
      <c r="BB943" s="32"/>
      <c r="BC943" s="32"/>
      <c r="BD943" s="32"/>
      <c r="BE943" s="32"/>
      <c r="BF943" s="32"/>
      <c r="BG943" s="32"/>
      <c r="BH943" s="32"/>
      <c r="BI943" s="32"/>
      <c r="BJ943" s="32"/>
      <c r="BK943" s="32"/>
      <c r="BL943" s="32"/>
      <c r="BM943" s="32"/>
      <c r="BN943" s="4"/>
      <c r="BO943" s="32"/>
      <c r="BP943" s="32"/>
      <c r="BQ943" s="4"/>
      <c r="BR943" s="32"/>
      <c r="BS943" s="32"/>
      <c r="BT943" s="32"/>
      <c r="BU943" s="32"/>
      <c r="BV943" s="32"/>
      <c r="BW943" s="32"/>
      <c r="BX943" s="32"/>
      <c r="BY943" s="32"/>
      <c r="BZ943" s="32"/>
      <c r="CA943" s="32"/>
      <c r="CB943" s="32"/>
      <c r="CC943" s="32"/>
      <c r="CD943" s="32"/>
      <c r="CE943" s="32"/>
      <c r="CF943" s="32"/>
      <c r="CG943" s="32"/>
      <c r="CH943" s="32"/>
      <c r="CI943" s="32"/>
      <c r="CJ943" s="32"/>
      <c r="CK943" s="32"/>
      <c r="CL943" s="32"/>
      <c r="CM943" s="32"/>
      <c r="CN943" s="32"/>
      <c r="CO943" s="32"/>
      <c r="CP943" s="32"/>
      <c r="CQ943" s="32"/>
      <c r="CR943" s="32"/>
      <c r="CS943" s="32"/>
      <c r="CT943" s="32"/>
      <c r="CU943" s="32"/>
      <c r="CV943" s="32"/>
      <c r="CW943" s="3"/>
      <c r="CX943" s="3"/>
      <c r="CY943" s="5"/>
      <c r="CZ943" s="49"/>
      <c r="DA943" s="49"/>
      <c r="DB943" s="110"/>
      <c r="DC943" s="110"/>
      <c r="DD943" s="50"/>
      <c r="DE943" s="50"/>
      <c r="DF943" s="50"/>
      <c r="DG943" s="50"/>
      <c r="DH943" s="50"/>
      <c r="DI943" s="6"/>
      <c r="DJ943" s="6"/>
    </row>
    <row r="944" spans="1:114" s="2" customFormat="1" x14ac:dyDescent="0.2">
      <c r="A944" s="1"/>
      <c r="B944" s="31"/>
      <c r="C944" s="47"/>
      <c r="D944" s="47"/>
      <c r="E944" s="35"/>
      <c r="F944" s="62"/>
      <c r="G944" s="62"/>
      <c r="J944" s="35"/>
      <c r="K944" s="6"/>
      <c r="L944" s="6"/>
      <c r="M944" s="6"/>
      <c r="N944" s="3"/>
      <c r="O944" s="3"/>
      <c r="P944" s="1"/>
      <c r="Q944" s="36"/>
      <c r="R944" s="36"/>
      <c r="S944" s="36"/>
      <c r="T944" s="7"/>
      <c r="U944" s="7"/>
      <c r="V944" s="7"/>
      <c r="W944" s="7"/>
      <c r="X944" s="7"/>
      <c r="Y944" s="36"/>
      <c r="Z944" s="36"/>
      <c r="AA944" s="50"/>
      <c r="AB944" s="50"/>
      <c r="AC944" s="50"/>
      <c r="AD944" s="50"/>
      <c r="AE944" s="50"/>
      <c r="AF944" s="50"/>
      <c r="AG944" s="50"/>
      <c r="AH944" s="50"/>
      <c r="AI944" s="50"/>
      <c r="AJ944" s="3"/>
      <c r="AK944" s="3"/>
      <c r="AL944" s="3"/>
      <c r="AM944" s="3"/>
      <c r="AN944" s="3"/>
      <c r="AO944" s="37"/>
      <c r="AP944" s="110"/>
      <c r="AQ944" s="110"/>
      <c r="AR944" s="110"/>
      <c r="AS944" s="110"/>
      <c r="AT944" s="110"/>
      <c r="AU944" s="110"/>
      <c r="AV944" s="110"/>
      <c r="AW944" s="48"/>
      <c r="AX944" s="48"/>
      <c r="AY944" s="32"/>
      <c r="AZ944" s="32"/>
      <c r="BA944" s="32"/>
      <c r="BB944" s="32"/>
      <c r="BC944" s="32"/>
      <c r="BD944" s="32"/>
      <c r="BE944" s="32"/>
      <c r="BF944" s="32"/>
      <c r="BG944" s="32"/>
      <c r="BH944" s="32"/>
      <c r="BI944" s="32"/>
      <c r="BJ944" s="32"/>
      <c r="BK944" s="32"/>
      <c r="BL944" s="32"/>
      <c r="BM944" s="32"/>
      <c r="BN944" s="4"/>
      <c r="BO944" s="32"/>
      <c r="BP944" s="32"/>
      <c r="BQ944" s="4"/>
      <c r="BR944" s="32"/>
      <c r="BS944" s="32"/>
      <c r="BT944" s="32"/>
      <c r="BU944" s="32"/>
      <c r="BV944" s="32"/>
      <c r="BW944" s="32"/>
      <c r="BX944" s="32"/>
      <c r="BY944" s="32"/>
      <c r="BZ944" s="32"/>
      <c r="CA944" s="32"/>
      <c r="CB944" s="32"/>
      <c r="CC944" s="32"/>
      <c r="CD944" s="32"/>
      <c r="CE944" s="32"/>
      <c r="CF944" s="32"/>
      <c r="CG944" s="32"/>
      <c r="CH944" s="32"/>
      <c r="CI944" s="32"/>
      <c r="CJ944" s="32"/>
      <c r="CK944" s="32"/>
      <c r="CL944" s="32"/>
      <c r="CM944" s="32"/>
      <c r="CN944" s="32"/>
      <c r="CO944" s="32"/>
      <c r="CP944" s="32"/>
      <c r="CQ944" s="32"/>
      <c r="CR944" s="32"/>
      <c r="CS944" s="32"/>
      <c r="CT944" s="32"/>
      <c r="CU944" s="32"/>
      <c r="CV944" s="32"/>
      <c r="CW944" s="3"/>
      <c r="CX944" s="3"/>
      <c r="CY944" s="5"/>
      <c r="CZ944" s="49"/>
      <c r="DA944" s="49"/>
      <c r="DB944" s="110"/>
      <c r="DC944" s="110"/>
      <c r="DD944" s="50"/>
      <c r="DE944" s="50"/>
      <c r="DF944" s="50"/>
      <c r="DG944" s="50"/>
      <c r="DH944" s="50"/>
      <c r="DI944" s="6"/>
      <c r="DJ944" s="6"/>
    </row>
  </sheetData>
  <dataConsolidate/>
  <conditionalFormatting sqref="CX2:CX931">
    <cfRule type="dataBar" priority="145">
      <dataBar>
        <cfvo type="num" val="0"/>
        <cfvo type="num" val="500"/>
        <color rgb="FFFFFF00"/>
      </dataBar>
      <extLst>
        <ext xmlns:x14="http://schemas.microsoft.com/office/spreadsheetml/2009/9/main" uri="{B025F937-C7B1-47D3-B67F-A62EFF666E3E}">
          <x14:id>{C2A0FD61-BABB-4872-A15B-5458CCCF7F6F}</x14:id>
        </ext>
      </extLst>
    </cfRule>
  </conditionalFormatting>
  <conditionalFormatting sqref="CY2:DC931">
    <cfRule type="expression" dxfId="2" priority="6">
      <formula>ISEVEN(MONTH($B2))</formula>
    </cfRule>
  </conditionalFormatting>
  <conditionalFormatting sqref="DA2:DA931">
    <cfRule type="cellIs" dxfId="1" priority="4" operator="lessThan">
      <formula>0</formula>
    </cfRule>
    <cfRule type="cellIs" dxfId="0" priority="5" operator="greaterThan">
      <formula>0</formula>
    </cfRule>
  </conditionalFormatting>
  <conditionalFormatting sqref="CW2:CW931">
    <cfRule type="iconSet" priority="241">
      <iconSet iconSet="4TrafficLights" showValue="0">
        <cfvo type="percent" val="0"/>
        <cfvo type="num" val="300"/>
        <cfvo type="num" val="400"/>
        <cfvo type="num" val="500"/>
      </iconSe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A0FD61-BABB-4872-A15B-5458CCCF7F6F}">
            <x14:dataBar minLength="0" maxLength="100" gradient="0">
              <x14:cfvo type="num">
                <xm:f>0</xm:f>
              </x14:cfvo>
              <x14:cfvo type="num">
                <xm:f>500</xm:f>
              </x14:cfvo>
              <x14:negativeFillColor rgb="FFFF0000"/>
              <x14:axisColor rgb="FF000000"/>
            </x14:dataBar>
          </x14:cfRule>
          <xm:sqref>CX2:CX931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 Kurniawan</dc:creator>
  <cp:lastModifiedBy>Agus Kurniawan</cp:lastModifiedBy>
  <dcterms:created xsi:type="dcterms:W3CDTF">2026-09-16T09:35:43Z</dcterms:created>
  <dcterms:modified xsi:type="dcterms:W3CDTF">2026-09-16T09:38:24Z</dcterms:modified>
</cp:coreProperties>
</file>